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5480" windowHeight="8130" tabRatio="751" activeTab="11"/>
  </bookViews>
  <sheets>
    <sheet name="PER TRIWULAN" sheetId="1" r:id="rId1"/>
    <sheet name="K8 SMP" sheetId="4" state="hidden" r:id="rId2"/>
    <sheet name="K8 SD_SMP KAB GROBOGAN 2013" sheetId="2" state="hidden" r:id="rId3"/>
    <sheet name="K8 SD_UPTD 2013" sheetId="5" state="hidden" r:id="rId4"/>
    <sheet name="3 BLANJA SD_UPTD 2013" sheetId="6" state="hidden" r:id="rId5"/>
    <sheet name="K8 SMP 2013" sheetId="7" state="hidden" r:id="rId6"/>
    <sheet name="3 BLANJA SMP 2013" sheetId="8" state="hidden" r:id="rId7"/>
    <sheet name="K8 SD Twl I 2013" sheetId="17" r:id="rId8"/>
    <sheet name="K8 SD Twl II 2013" sheetId="18" r:id="rId9"/>
    <sheet name="K8 SD Twl III 2013" sheetId="19" r:id="rId10"/>
    <sheet name="K8 SD Twl IV 2013" sheetId="20" r:id="rId11"/>
    <sheet name="Rekap K8 SD 2013" sheetId="16" r:id="rId12"/>
    <sheet name="K8 SMP Twl I 2013" sheetId="21" state="hidden" r:id="rId13"/>
    <sheet name="K8 SMP Twl II 2013" sheetId="22" state="hidden" r:id="rId14"/>
    <sheet name="K8 SMP Twl III 2013" sheetId="23" state="hidden" r:id="rId15"/>
    <sheet name="K8 SMP Twl IV 2013" sheetId="24" state="hidden" r:id="rId16"/>
    <sheet name="Rekap K8 SMP 2013" sheetId="13" state="hidden" r:id="rId17"/>
    <sheet name="K8 SMP Rekap Per Triwulan 2013" sheetId="12" state="hidden" r:id="rId18"/>
    <sheet name="K8 SD" sheetId="9" state="hidden" r:id="rId19"/>
    <sheet name="K8 SMP " sheetId="10" state="hidden" r:id="rId20"/>
    <sheet name="Sheet3" sheetId="3" state="hidden" r:id="rId21"/>
    <sheet name="blm per triwulan" sheetId="25" state="hidden" r:id="rId22"/>
    <sheet name="Blm ngumpulkan K7" sheetId="26" state="hidden" r:id="rId23"/>
  </sheets>
  <definedNames>
    <definedName name="_xlnm._FilterDatabase" localSheetId="4" hidden="1" xml:space="preserve">                                                                                                          '3 BLANJA SD_UPTD 2013'!$B$11:$L$846</definedName>
    <definedName name="_xlnm._FilterDatabase" localSheetId="6" hidden="1">'3 BLANJA SMP 2013'!$B$11:$M$93</definedName>
    <definedName name="_xlnm._FilterDatabase" localSheetId="22" hidden="1">'Blm ngumpulkan K7'!$A$7:$E$37</definedName>
    <definedName name="_xlnm._FilterDatabase" localSheetId="21" hidden="1">'blm per triwulan'!$A$4:$D$31</definedName>
    <definedName name="_xlnm._FilterDatabase" localSheetId="18" hidden="1">'K8 SD'!$B$9:$E$861</definedName>
    <definedName name="_xlnm._FilterDatabase" localSheetId="7" hidden="1">'K8 SD Twl I 2013'!$B$10:$V$862</definedName>
    <definedName name="_xlnm._FilterDatabase" localSheetId="8" hidden="1" xml:space="preserve">                                                                                                                                                                                                                 'K8 SD Twl II 2013'!$B$10:$V$862</definedName>
    <definedName name="_xlnm._FilterDatabase" localSheetId="9" hidden="1" xml:space="preserve">                                                                                                                                                                                                                 'K8 SD Twl III 2013'!$B$10:$V$862</definedName>
    <definedName name="_xlnm._FilterDatabase" localSheetId="10" hidden="1" xml:space="preserve">                                                                                                                                                                                                                 'K8 SD Twl IV 2013'!$B$10:$V$862</definedName>
    <definedName name="_xlnm._FilterDatabase" localSheetId="3" hidden="1" xml:space="preserve">                               'K8 SD_UPTD 2013'!$B$11:$V$863</definedName>
    <definedName name="_xlnm._FilterDatabase" localSheetId="19" hidden="1">'K8 SMP '!$B$10:$E$159</definedName>
    <definedName name="_xlnm._FilterDatabase" localSheetId="5" hidden="1">'K8 SMP 2013'!$B$10:$X$159</definedName>
    <definedName name="_xlnm._FilterDatabase" localSheetId="17" hidden="1" xml:space="preserve">              'K8 SMP Rekap Per Triwulan 2013'!$B$10:$X$159</definedName>
    <definedName name="_xlnm._FilterDatabase" localSheetId="12" hidden="1">'K8 SMP Twl I 2013'!$B$10:$U$159</definedName>
    <definedName name="_xlnm._FilterDatabase" localSheetId="13" hidden="1">'K8 SMP Twl II 2013'!$B$10:$V$159</definedName>
    <definedName name="_xlnm._FilterDatabase" localSheetId="14" hidden="1">'K8 SMP Twl III 2013'!$B$10:$V$159</definedName>
    <definedName name="_xlnm._FilterDatabase" localSheetId="15" hidden="1" xml:space="preserve">                          'K8 SMP Twl IV 2013'!$B$10:$V$159</definedName>
    <definedName name="_xlnm._FilterDatabase" localSheetId="0" hidden="1">'PER TRIWULAN'!$A$5:$X$1005</definedName>
    <definedName name="_xlnm._FilterDatabase" localSheetId="11" hidden="1" xml:space="preserve">                                                                                                                                                                                                                 'Rekap K8 SD 2013'!$B$11:$AC$863</definedName>
    <definedName name="_xlnm._FilterDatabase" localSheetId="16" hidden="1" xml:space="preserve">                         'Rekap K8 SMP 2013'!$B$10:$AC$159</definedName>
    <definedName name="_xlnm.Print_Area" localSheetId="4">'3 BLANJA SD_UPTD 2013'!$B$1:$J$855</definedName>
    <definedName name="_xlnm.Print_Area" localSheetId="6">'3 BLANJA SMP 2013'!$B$1:$J$103</definedName>
    <definedName name="_xlnm.Print_Area" localSheetId="18">'K8 SD'!$B$1:$E$871</definedName>
    <definedName name="_xlnm.Print_Area" localSheetId="2">'K8 SD_SMP KAB GROBOGAN 2013'!$B$1:$R$1021</definedName>
    <definedName name="_xlnm.Print_Area" localSheetId="19">'K8 SMP '!$B$1:$E$169</definedName>
    <definedName name="_xlnm.Print_Area" localSheetId="5">'K8 SMP 2013'!$B$1:$T$169</definedName>
    <definedName name="_xlnm.Print_Area" localSheetId="17">'K8 SMP Rekap Per Triwulan 2013'!$B$1:$T$169</definedName>
    <definedName name="_xlnm.Print_Area" localSheetId="12">'K8 SMP Twl I 2013'!$B$1:$T$169</definedName>
    <definedName name="_xlnm.Print_Area" localSheetId="13">'K8 SMP Twl II 2013'!$B$1:$T$169</definedName>
    <definedName name="_xlnm.Print_Area" localSheetId="14">'K8 SMP Twl III 2013'!$B$1:$T$169</definedName>
    <definedName name="_xlnm.Print_Area" localSheetId="15">'K8 SMP Twl IV 2013'!$B$1:$T$169</definedName>
    <definedName name="_xlnm.Print_Area" localSheetId="16">'Rekap K8 SMP 2013'!$B$1:$T$169</definedName>
    <definedName name="_xlnm.Print_Titles" localSheetId="4">'3 BLANJA SD_UPTD 2013'!$7:$10</definedName>
    <definedName name="_xlnm.Print_Titles" localSheetId="6">'3 BLANJA SMP 2013'!$7:$10</definedName>
    <definedName name="_xlnm.Print_Titles" localSheetId="18">'K8 SD'!$7:$8</definedName>
    <definedName name="_xlnm.Print_Titles" localSheetId="7">'K8 SD Twl I 2013'!$6:$9</definedName>
    <definedName name="_xlnm.Print_Titles" localSheetId="8">'K8 SD Twl II 2013'!$6:$9</definedName>
    <definedName name="_xlnm.Print_Titles" localSheetId="9">'K8 SD Twl III 2013'!$6:$9</definedName>
    <definedName name="_xlnm.Print_Titles" localSheetId="10">'K8 SD Twl IV 2013'!$6:$9</definedName>
    <definedName name="_xlnm.Print_Titles" localSheetId="2">'K8 SD_SMP KAB GROBOGAN 2013'!$7:$10</definedName>
    <definedName name="_xlnm.Print_Titles" localSheetId="3">'K8 SD_UPTD 2013'!$7:$10</definedName>
    <definedName name="_xlnm.Print_Titles" localSheetId="19">'K8 SMP '!$6:$9</definedName>
    <definedName name="_xlnm.Print_Titles" localSheetId="5">'K8 SMP 2013'!$6:$9</definedName>
    <definedName name="_xlnm.Print_Titles" localSheetId="17">'K8 SMP Rekap Per Triwulan 2013'!$6:$9</definedName>
    <definedName name="_xlnm.Print_Titles" localSheetId="12">'K8 SMP Twl I 2013'!$6:$9</definedName>
    <definedName name="_xlnm.Print_Titles" localSheetId="13">'K8 SMP Twl II 2013'!$6:$9</definedName>
    <definedName name="_xlnm.Print_Titles" localSheetId="14">'K8 SMP Twl III 2013'!$6:$9</definedName>
    <definedName name="_xlnm.Print_Titles" localSheetId="15">'K8 SMP Twl IV 2013'!$6:$9</definedName>
    <definedName name="_xlnm.Print_Titles" localSheetId="11">'Rekap K8 SD 2013'!$7:$10</definedName>
    <definedName name="_xlnm.Print_Titles" localSheetId="16">'Rekap K8 SMP 2013'!$6:$9</definedName>
  </definedNames>
  <calcPr calcId="124519"/>
</workbook>
</file>

<file path=xl/calcChain.xml><?xml version="1.0" encoding="utf-8"?>
<calcChain xmlns="http://schemas.openxmlformats.org/spreadsheetml/2006/main">
  <c r="T435" i="19"/>
  <c r="T435" i="18"/>
  <c r="T436"/>
  <c r="T435" i="17"/>
  <c r="T436"/>
  <c r="T395" i="16"/>
  <c r="T396"/>
  <c r="A32" i="26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3" s="1"/>
  <c r="A34" s="1"/>
  <c r="A35" s="1"/>
  <c r="A6" i="25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O168" i="24"/>
  <c r="L64"/>
  <c r="K64"/>
  <c r="L64" i="23"/>
  <c r="L64" i="22"/>
  <c r="K64"/>
  <c r="J64"/>
  <c r="L64" i="21"/>
  <c r="K64"/>
  <c r="A36" i="26" l="1"/>
  <c r="A37" s="1"/>
  <c r="S80" i="24"/>
  <c r="S80" i="23"/>
  <c r="S80" i="22"/>
  <c r="P168" i="21"/>
  <c r="AI160" i="13" l="1"/>
  <c r="AH160"/>
  <c r="AG160"/>
  <c r="AF160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K159" s="1"/>
  <c r="AB159"/>
  <c r="AC159" s="1"/>
  <c r="AI11"/>
  <c r="AH11"/>
  <c r="AG11"/>
  <c r="AF11"/>
  <c r="N167" i="24"/>
  <c r="L167"/>
  <c r="I167"/>
  <c r="S160"/>
  <c r="R160"/>
  <c r="Q160"/>
  <c r="P160"/>
  <c r="O160"/>
  <c r="N160"/>
  <c r="M160"/>
  <c r="L160"/>
  <c r="K160"/>
  <c r="J160"/>
  <c r="I160"/>
  <c r="H160"/>
  <c r="G160"/>
  <c r="F160"/>
  <c r="B160"/>
  <c r="V159"/>
  <c r="U159"/>
  <c r="E159"/>
  <c r="T158"/>
  <c r="V158" s="1"/>
  <c r="D158"/>
  <c r="C158"/>
  <c r="T157"/>
  <c r="V157" s="1"/>
  <c r="D157"/>
  <c r="C157"/>
  <c r="T156"/>
  <c r="V156" s="1"/>
  <c r="D156"/>
  <c r="C156"/>
  <c r="T155"/>
  <c r="V155" s="1"/>
  <c r="D155"/>
  <c r="C155"/>
  <c r="T154"/>
  <c r="D154"/>
  <c r="C154"/>
  <c r="T153"/>
  <c r="V153" s="1"/>
  <c r="D153"/>
  <c r="C153"/>
  <c r="T152"/>
  <c r="V152" s="1"/>
  <c r="D152"/>
  <c r="C152"/>
  <c r="T151"/>
  <c r="V151" s="1"/>
  <c r="D151"/>
  <c r="C151"/>
  <c r="T150"/>
  <c r="V150" s="1"/>
  <c r="D150"/>
  <c r="C150"/>
  <c r="T149"/>
  <c r="V149" s="1"/>
  <c r="D149"/>
  <c r="C149"/>
  <c r="T148"/>
  <c r="V148" s="1"/>
  <c r="D148"/>
  <c r="C148"/>
  <c r="T147"/>
  <c r="V147" s="1"/>
  <c r="D147"/>
  <c r="C147"/>
  <c r="T146"/>
  <c r="V146" s="1"/>
  <c r="D146"/>
  <c r="C146"/>
  <c r="T145"/>
  <c r="V145" s="1"/>
  <c r="D145"/>
  <c r="C145"/>
  <c r="T144"/>
  <c r="V144" s="1"/>
  <c r="D144"/>
  <c r="C144"/>
  <c r="T143"/>
  <c r="V143" s="1"/>
  <c r="D143"/>
  <c r="C143"/>
  <c r="T142"/>
  <c r="V142" s="1"/>
  <c r="D142"/>
  <c r="C142"/>
  <c r="T141"/>
  <c r="V141" s="1"/>
  <c r="D141"/>
  <c r="C141"/>
  <c r="T140"/>
  <c r="V140" s="1"/>
  <c r="D140"/>
  <c r="C140"/>
  <c r="T139"/>
  <c r="V139" s="1"/>
  <c r="D139"/>
  <c r="C139"/>
  <c r="T138"/>
  <c r="V138" s="1"/>
  <c r="D138"/>
  <c r="C138"/>
  <c r="T137"/>
  <c r="V137" s="1"/>
  <c r="D137"/>
  <c r="C137"/>
  <c r="T136"/>
  <c r="V136" s="1"/>
  <c r="D136"/>
  <c r="C136"/>
  <c r="T135"/>
  <c r="V135" s="1"/>
  <c r="D135"/>
  <c r="C135"/>
  <c r="T134"/>
  <c r="V134" s="1"/>
  <c r="D134"/>
  <c r="C134"/>
  <c r="T133"/>
  <c r="V133" s="1"/>
  <c r="D133"/>
  <c r="C133"/>
  <c r="T132"/>
  <c r="V132" s="1"/>
  <c r="D132"/>
  <c r="C132"/>
  <c r="T131"/>
  <c r="V131" s="1"/>
  <c r="D131"/>
  <c r="C131"/>
  <c r="T130"/>
  <c r="V130" s="1"/>
  <c r="D130"/>
  <c r="C130"/>
  <c r="T129"/>
  <c r="V129" s="1"/>
  <c r="D129"/>
  <c r="C129"/>
  <c r="T128"/>
  <c r="V128" s="1"/>
  <c r="D128"/>
  <c r="C128"/>
  <c r="T127"/>
  <c r="V127" s="1"/>
  <c r="D127"/>
  <c r="C127"/>
  <c r="T126"/>
  <c r="V126" s="1"/>
  <c r="D126"/>
  <c r="C126"/>
  <c r="T125"/>
  <c r="V125" s="1"/>
  <c r="D125"/>
  <c r="C125"/>
  <c r="T124"/>
  <c r="V124" s="1"/>
  <c r="D124"/>
  <c r="C124"/>
  <c r="T123"/>
  <c r="V123" s="1"/>
  <c r="D123"/>
  <c r="C123"/>
  <c r="T122"/>
  <c r="V122" s="1"/>
  <c r="D122"/>
  <c r="C122"/>
  <c r="T121"/>
  <c r="V121" s="1"/>
  <c r="D121"/>
  <c r="C121"/>
  <c r="T120"/>
  <c r="V120" s="1"/>
  <c r="D120"/>
  <c r="C120"/>
  <c r="T119"/>
  <c r="V119" s="1"/>
  <c r="D119"/>
  <c r="C119"/>
  <c r="T118"/>
  <c r="V118" s="1"/>
  <c r="D118"/>
  <c r="C118"/>
  <c r="T117"/>
  <c r="V117" s="1"/>
  <c r="D117"/>
  <c r="C117"/>
  <c r="T116"/>
  <c r="V116" s="1"/>
  <c r="D116"/>
  <c r="C116"/>
  <c r="T115"/>
  <c r="V115" s="1"/>
  <c r="D115"/>
  <c r="C115"/>
  <c r="T114"/>
  <c r="V114" s="1"/>
  <c r="D114"/>
  <c r="C114"/>
  <c r="T113"/>
  <c r="V113" s="1"/>
  <c r="D113"/>
  <c r="C113"/>
  <c r="T112"/>
  <c r="V112" s="1"/>
  <c r="D112"/>
  <c r="C112"/>
  <c r="T111"/>
  <c r="V111" s="1"/>
  <c r="D111"/>
  <c r="C111"/>
  <c r="T110"/>
  <c r="V110" s="1"/>
  <c r="D110"/>
  <c r="C110"/>
  <c r="T109"/>
  <c r="V109" s="1"/>
  <c r="D109"/>
  <c r="C109"/>
  <c r="T108"/>
  <c r="V108" s="1"/>
  <c r="D108"/>
  <c r="C108"/>
  <c r="T107"/>
  <c r="V107" s="1"/>
  <c r="D107"/>
  <c r="C107"/>
  <c r="T106"/>
  <c r="V106" s="1"/>
  <c r="D106"/>
  <c r="C106"/>
  <c r="V105"/>
  <c r="D105"/>
  <c r="C105"/>
  <c r="T104"/>
  <c r="V104" s="1"/>
  <c r="D104"/>
  <c r="C104"/>
  <c r="T103"/>
  <c r="V103" s="1"/>
  <c r="D103"/>
  <c r="C103"/>
  <c r="T102"/>
  <c r="V102" s="1"/>
  <c r="D102"/>
  <c r="C102"/>
  <c r="T101"/>
  <c r="V101" s="1"/>
  <c r="D101"/>
  <c r="C101"/>
  <c r="T100"/>
  <c r="V100" s="1"/>
  <c r="D100"/>
  <c r="C100"/>
  <c r="T99"/>
  <c r="V99" s="1"/>
  <c r="D99"/>
  <c r="C99"/>
  <c r="T98"/>
  <c r="V98" s="1"/>
  <c r="D98"/>
  <c r="C98"/>
  <c r="T97"/>
  <c r="V97" s="1"/>
  <c r="D97"/>
  <c r="C97"/>
  <c r="T96"/>
  <c r="V96" s="1"/>
  <c r="D96"/>
  <c r="C96"/>
  <c r="T95"/>
  <c r="V95" s="1"/>
  <c r="D95"/>
  <c r="C95"/>
  <c r="T94"/>
  <c r="V94" s="1"/>
  <c r="D94"/>
  <c r="C94"/>
  <c r="T93"/>
  <c r="V93" s="1"/>
  <c r="D93"/>
  <c r="C93"/>
  <c r="T92"/>
  <c r="V92" s="1"/>
  <c r="D92"/>
  <c r="C92"/>
  <c r="T91"/>
  <c r="V91" s="1"/>
  <c r="D91"/>
  <c r="C91"/>
  <c r="T90"/>
  <c r="V90" s="1"/>
  <c r="D90"/>
  <c r="C90"/>
  <c r="T89"/>
  <c r="V89" s="1"/>
  <c r="D89"/>
  <c r="C89"/>
  <c r="T88"/>
  <c r="V88" s="1"/>
  <c r="D88"/>
  <c r="C88"/>
  <c r="T87"/>
  <c r="V87" s="1"/>
  <c r="D87"/>
  <c r="C87"/>
  <c r="T86"/>
  <c r="V86" s="1"/>
  <c r="D86"/>
  <c r="C86"/>
  <c r="T85"/>
  <c r="V85" s="1"/>
  <c r="D85"/>
  <c r="C85"/>
  <c r="T84"/>
  <c r="V84" s="1"/>
  <c r="D84"/>
  <c r="C84"/>
  <c r="T83"/>
  <c r="V83" s="1"/>
  <c r="D83"/>
  <c r="C83"/>
  <c r="T82"/>
  <c r="V82" s="1"/>
  <c r="D82"/>
  <c r="C82"/>
  <c r="T81"/>
  <c r="V81" s="1"/>
  <c r="D81"/>
  <c r="C81"/>
  <c r="T80"/>
  <c r="V80" s="1"/>
  <c r="D80"/>
  <c r="C80"/>
  <c r="T79"/>
  <c r="V79" s="1"/>
  <c r="D79"/>
  <c r="C79"/>
  <c r="T78"/>
  <c r="V78" s="1"/>
  <c r="D78"/>
  <c r="C78"/>
  <c r="T77"/>
  <c r="V77" s="1"/>
  <c r="D77"/>
  <c r="C77"/>
  <c r="T76"/>
  <c r="V76" s="1"/>
  <c r="D76"/>
  <c r="C76"/>
  <c r="T75"/>
  <c r="V75" s="1"/>
  <c r="D75"/>
  <c r="C75"/>
  <c r="T74"/>
  <c r="V74" s="1"/>
  <c r="D74"/>
  <c r="C74"/>
  <c r="T73"/>
  <c r="V73" s="1"/>
  <c r="D73"/>
  <c r="C73"/>
  <c r="T72"/>
  <c r="V72" s="1"/>
  <c r="D72"/>
  <c r="C72"/>
  <c r="T71"/>
  <c r="V71" s="1"/>
  <c r="D71"/>
  <c r="C71"/>
  <c r="T70"/>
  <c r="V70" s="1"/>
  <c r="D70"/>
  <c r="C70"/>
  <c r="T69"/>
  <c r="V69" s="1"/>
  <c r="D69"/>
  <c r="C69"/>
  <c r="T68"/>
  <c r="V68" s="1"/>
  <c r="D68"/>
  <c r="C68"/>
  <c r="T67"/>
  <c r="V67" s="1"/>
  <c r="D67"/>
  <c r="C67"/>
  <c r="T66"/>
  <c r="V66" s="1"/>
  <c r="D66"/>
  <c r="C66"/>
  <c r="T65"/>
  <c r="V65" s="1"/>
  <c r="D65"/>
  <c r="C65"/>
  <c r="T64"/>
  <c r="V64" s="1"/>
  <c r="D64"/>
  <c r="C64"/>
  <c r="T63"/>
  <c r="V63" s="1"/>
  <c r="D63"/>
  <c r="C63"/>
  <c r="T62"/>
  <c r="V62" s="1"/>
  <c r="D62"/>
  <c r="C62"/>
  <c r="T61"/>
  <c r="V61" s="1"/>
  <c r="D61"/>
  <c r="C61"/>
  <c r="T60"/>
  <c r="V60" s="1"/>
  <c r="D60"/>
  <c r="C60"/>
  <c r="T59"/>
  <c r="V59" s="1"/>
  <c r="D59"/>
  <c r="C59"/>
  <c r="T58"/>
  <c r="V58" s="1"/>
  <c r="D58"/>
  <c r="C58"/>
  <c r="T57"/>
  <c r="V57" s="1"/>
  <c r="D57"/>
  <c r="C57"/>
  <c r="T56"/>
  <c r="V56" s="1"/>
  <c r="D56"/>
  <c r="C56"/>
  <c r="T55"/>
  <c r="V55" s="1"/>
  <c r="D55"/>
  <c r="C55"/>
  <c r="T54"/>
  <c r="V54" s="1"/>
  <c r="D54"/>
  <c r="C54"/>
  <c r="T53"/>
  <c r="V53" s="1"/>
  <c r="D53"/>
  <c r="C53"/>
  <c r="T52"/>
  <c r="V52" s="1"/>
  <c r="D52"/>
  <c r="C52"/>
  <c r="T51"/>
  <c r="V51" s="1"/>
  <c r="D51"/>
  <c r="C51"/>
  <c r="T50"/>
  <c r="V50" s="1"/>
  <c r="D50"/>
  <c r="C50"/>
  <c r="T49"/>
  <c r="V49" s="1"/>
  <c r="D49"/>
  <c r="C49"/>
  <c r="T48"/>
  <c r="V48" s="1"/>
  <c r="D48"/>
  <c r="C48"/>
  <c r="T47"/>
  <c r="V47" s="1"/>
  <c r="D47"/>
  <c r="C47"/>
  <c r="T46"/>
  <c r="V46" s="1"/>
  <c r="D46"/>
  <c r="C46"/>
  <c r="T45"/>
  <c r="V45" s="1"/>
  <c r="D45"/>
  <c r="C45"/>
  <c r="T44"/>
  <c r="V44" s="1"/>
  <c r="D44"/>
  <c r="C44"/>
  <c r="T43"/>
  <c r="V43" s="1"/>
  <c r="D43"/>
  <c r="C43"/>
  <c r="T42"/>
  <c r="V42" s="1"/>
  <c r="D42"/>
  <c r="C42"/>
  <c r="T41"/>
  <c r="V41" s="1"/>
  <c r="D41"/>
  <c r="C41"/>
  <c r="T40"/>
  <c r="V40" s="1"/>
  <c r="D40"/>
  <c r="C40"/>
  <c r="T39"/>
  <c r="V39" s="1"/>
  <c r="D39"/>
  <c r="C39"/>
  <c r="T38"/>
  <c r="D38"/>
  <c r="C38"/>
  <c r="T37"/>
  <c r="V37" s="1"/>
  <c r="D37"/>
  <c r="C37"/>
  <c r="T36"/>
  <c r="V36" s="1"/>
  <c r="D36"/>
  <c r="C36"/>
  <c r="T35"/>
  <c r="V35" s="1"/>
  <c r="D35"/>
  <c r="C35"/>
  <c r="T34"/>
  <c r="V34" s="1"/>
  <c r="D34"/>
  <c r="C34"/>
  <c r="T33"/>
  <c r="V33" s="1"/>
  <c r="D33"/>
  <c r="C33"/>
  <c r="T32"/>
  <c r="V32" s="1"/>
  <c r="D32"/>
  <c r="C32"/>
  <c r="T31"/>
  <c r="V31" s="1"/>
  <c r="D31"/>
  <c r="C31"/>
  <c r="T30"/>
  <c r="V30" s="1"/>
  <c r="D30"/>
  <c r="C30"/>
  <c r="T29"/>
  <c r="V29" s="1"/>
  <c r="D29"/>
  <c r="C29"/>
  <c r="T28"/>
  <c r="V28" s="1"/>
  <c r="D28"/>
  <c r="C28"/>
  <c r="T27"/>
  <c r="V27" s="1"/>
  <c r="D27"/>
  <c r="C27"/>
  <c r="T26"/>
  <c r="V26" s="1"/>
  <c r="D26"/>
  <c r="C26"/>
  <c r="T25"/>
  <c r="V25" s="1"/>
  <c r="D25"/>
  <c r="C25"/>
  <c r="T24"/>
  <c r="V24" s="1"/>
  <c r="D24"/>
  <c r="C24"/>
  <c r="T23"/>
  <c r="V23" s="1"/>
  <c r="D23"/>
  <c r="C23"/>
  <c r="T22"/>
  <c r="V22" s="1"/>
  <c r="D22"/>
  <c r="C22"/>
  <c r="T21"/>
  <c r="V21" s="1"/>
  <c r="D21"/>
  <c r="C21"/>
  <c r="T20"/>
  <c r="V20" s="1"/>
  <c r="D20"/>
  <c r="C20"/>
  <c r="T19"/>
  <c r="V19" s="1"/>
  <c r="D19"/>
  <c r="C19"/>
  <c r="T18"/>
  <c r="V18" s="1"/>
  <c r="D18"/>
  <c r="C18"/>
  <c r="T17"/>
  <c r="V17" s="1"/>
  <c r="D17"/>
  <c r="C17"/>
  <c r="T16"/>
  <c r="V16" s="1"/>
  <c r="D16"/>
  <c r="C16"/>
  <c r="T15"/>
  <c r="V15" s="1"/>
  <c r="D15"/>
  <c r="C15"/>
  <c r="T14"/>
  <c r="V14" s="1"/>
  <c r="D14"/>
  <c r="C14"/>
  <c r="T13"/>
  <c r="V13" s="1"/>
  <c r="D13"/>
  <c r="C13"/>
  <c r="T12"/>
  <c r="V12" s="1"/>
  <c r="D12"/>
  <c r="C12"/>
  <c r="T11"/>
  <c r="D11"/>
  <c r="C11"/>
  <c r="N167" i="23"/>
  <c r="L167"/>
  <c r="I167"/>
  <c r="S160"/>
  <c r="R160"/>
  <c r="Q160"/>
  <c r="P160"/>
  <c r="O160"/>
  <c r="N160"/>
  <c r="M160"/>
  <c r="L160"/>
  <c r="K160"/>
  <c r="J160"/>
  <c r="I160"/>
  <c r="H160"/>
  <c r="G160"/>
  <c r="F160"/>
  <c r="B160"/>
  <c r="V159"/>
  <c r="U159"/>
  <c r="E159"/>
  <c r="T158"/>
  <c r="Z158" i="13" s="1"/>
  <c r="D158" i="23"/>
  <c r="C158"/>
  <c r="T157"/>
  <c r="V157" s="1"/>
  <c r="D157"/>
  <c r="C157"/>
  <c r="T156"/>
  <c r="V156" s="1"/>
  <c r="D156"/>
  <c r="C156"/>
  <c r="T155"/>
  <c r="V155" s="1"/>
  <c r="D155"/>
  <c r="C155"/>
  <c r="T154"/>
  <c r="V154" s="1"/>
  <c r="D154"/>
  <c r="C154"/>
  <c r="T153"/>
  <c r="V153" s="1"/>
  <c r="D153"/>
  <c r="C153"/>
  <c r="T152"/>
  <c r="V152" s="1"/>
  <c r="D152"/>
  <c r="C152"/>
  <c r="T151"/>
  <c r="V151" s="1"/>
  <c r="D151"/>
  <c r="C151"/>
  <c r="T150"/>
  <c r="V150" s="1"/>
  <c r="D150"/>
  <c r="C150"/>
  <c r="T149"/>
  <c r="V149" s="1"/>
  <c r="D149"/>
  <c r="C149"/>
  <c r="T148"/>
  <c r="V148" s="1"/>
  <c r="D148"/>
  <c r="C148"/>
  <c r="T147"/>
  <c r="V147" s="1"/>
  <c r="D147"/>
  <c r="C147"/>
  <c r="T146"/>
  <c r="V146" s="1"/>
  <c r="D146"/>
  <c r="C146"/>
  <c r="T145"/>
  <c r="V145" s="1"/>
  <c r="D145"/>
  <c r="C145"/>
  <c r="T144"/>
  <c r="V144" s="1"/>
  <c r="D144"/>
  <c r="C144"/>
  <c r="T143"/>
  <c r="V143" s="1"/>
  <c r="D143"/>
  <c r="C143"/>
  <c r="T142"/>
  <c r="Z142" i="13" s="1"/>
  <c r="D142" i="23"/>
  <c r="C142"/>
  <c r="T141"/>
  <c r="V141" s="1"/>
  <c r="D141"/>
  <c r="C141"/>
  <c r="T140"/>
  <c r="V140" s="1"/>
  <c r="D140"/>
  <c r="C140"/>
  <c r="T139"/>
  <c r="V139" s="1"/>
  <c r="D139"/>
  <c r="C139"/>
  <c r="T138"/>
  <c r="Z138" i="13" s="1"/>
  <c r="D138" i="23"/>
  <c r="C138"/>
  <c r="T137"/>
  <c r="V137" s="1"/>
  <c r="D137"/>
  <c r="C137"/>
  <c r="T136"/>
  <c r="V136" s="1"/>
  <c r="D136"/>
  <c r="C136"/>
  <c r="T135"/>
  <c r="Z135" i="13" s="1"/>
  <c r="D135" i="23"/>
  <c r="C135"/>
  <c r="T134"/>
  <c r="V134" s="1"/>
  <c r="D134"/>
  <c r="C134"/>
  <c r="T133"/>
  <c r="V133" s="1"/>
  <c r="D133"/>
  <c r="C133"/>
  <c r="T132"/>
  <c r="V132" s="1"/>
  <c r="D132"/>
  <c r="C132"/>
  <c r="T131"/>
  <c r="V131" s="1"/>
  <c r="D131"/>
  <c r="C131"/>
  <c r="T130"/>
  <c r="Z130" i="13" s="1"/>
  <c r="D130" i="23"/>
  <c r="C130"/>
  <c r="T129"/>
  <c r="V129" s="1"/>
  <c r="D129"/>
  <c r="C129"/>
  <c r="T128"/>
  <c r="V128" s="1"/>
  <c r="D128"/>
  <c r="C128"/>
  <c r="T127"/>
  <c r="V127" s="1"/>
  <c r="D127"/>
  <c r="C127"/>
  <c r="T126"/>
  <c r="V126" s="1"/>
  <c r="D126"/>
  <c r="C126"/>
  <c r="T125"/>
  <c r="V125" s="1"/>
  <c r="D125"/>
  <c r="C125"/>
  <c r="T124"/>
  <c r="V124" s="1"/>
  <c r="D124"/>
  <c r="C124"/>
  <c r="T123"/>
  <c r="V123" s="1"/>
  <c r="D123"/>
  <c r="C123"/>
  <c r="T122"/>
  <c r="V122" s="1"/>
  <c r="D122"/>
  <c r="C122"/>
  <c r="T121"/>
  <c r="V121" s="1"/>
  <c r="D121"/>
  <c r="C121"/>
  <c r="T120"/>
  <c r="V120" s="1"/>
  <c r="D120"/>
  <c r="C120"/>
  <c r="T119"/>
  <c r="V119" s="1"/>
  <c r="D119"/>
  <c r="C119"/>
  <c r="T118"/>
  <c r="Z118" i="13" s="1"/>
  <c r="D118" i="23"/>
  <c r="C118"/>
  <c r="T117"/>
  <c r="V117" s="1"/>
  <c r="D117"/>
  <c r="C117"/>
  <c r="T116"/>
  <c r="V116" s="1"/>
  <c r="D116"/>
  <c r="C116"/>
  <c r="T115"/>
  <c r="V115" s="1"/>
  <c r="D115"/>
  <c r="C115"/>
  <c r="T114"/>
  <c r="Z114" i="13" s="1"/>
  <c r="D114" i="23"/>
  <c r="C114"/>
  <c r="T113"/>
  <c r="V113" s="1"/>
  <c r="D113"/>
  <c r="C113"/>
  <c r="T112"/>
  <c r="V112" s="1"/>
  <c r="D112"/>
  <c r="C112"/>
  <c r="T111"/>
  <c r="V111" s="1"/>
  <c r="D111"/>
  <c r="C111"/>
  <c r="T110"/>
  <c r="Z110" i="13" s="1"/>
  <c r="D110" i="23"/>
  <c r="C110"/>
  <c r="T109"/>
  <c r="V109" s="1"/>
  <c r="D109"/>
  <c r="C109"/>
  <c r="T108"/>
  <c r="V108" s="1"/>
  <c r="D108"/>
  <c r="C108"/>
  <c r="T107"/>
  <c r="V107" s="1"/>
  <c r="D107"/>
  <c r="C107"/>
  <c r="T106"/>
  <c r="V106" s="1"/>
  <c r="D106"/>
  <c r="C106"/>
  <c r="V105"/>
  <c r="D105"/>
  <c r="C105"/>
  <c r="T104"/>
  <c r="V104" s="1"/>
  <c r="D104"/>
  <c r="C104"/>
  <c r="T103"/>
  <c r="V103" s="1"/>
  <c r="D103"/>
  <c r="C103"/>
  <c r="T102"/>
  <c r="Z102" i="13" s="1"/>
  <c r="D102" i="23"/>
  <c r="C102"/>
  <c r="T101"/>
  <c r="V101" s="1"/>
  <c r="D101"/>
  <c r="C101"/>
  <c r="T100"/>
  <c r="V100" s="1"/>
  <c r="D100"/>
  <c r="C100"/>
  <c r="T99"/>
  <c r="V99" s="1"/>
  <c r="D99"/>
  <c r="C99"/>
  <c r="T98"/>
  <c r="Z98" i="13" s="1"/>
  <c r="D98" i="23"/>
  <c r="C98"/>
  <c r="T97"/>
  <c r="V97" s="1"/>
  <c r="D97"/>
  <c r="C97"/>
  <c r="T96"/>
  <c r="V96" s="1"/>
  <c r="D96"/>
  <c r="C96"/>
  <c r="T95"/>
  <c r="V95" s="1"/>
  <c r="D95"/>
  <c r="C95"/>
  <c r="T94"/>
  <c r="V94" s="1"/>
  <c r="D94"/>
  <c r="C94"/>
  <c r="T93"/>
  <c r="V93" s="1"/>
  <c r="D93"/>
  <c r="C93"/>
  <c r="T92"/>
  <c r="V92" s="1"/>
  <c r="D92"/>
  <c r="C92"/>
  <c r="T91"/>
  <c r="V91" s="1"/>
  <c r="D91"/>
  <c r="C91"/>
  <c r="T90"/>
  <c r="V90" s="1"/>
  <c r="D90"/>
  <c r="C90"/>
  <c r="T89"/>
  <c r="V89" s="1"/>
  <c r="D89"/>
  <c r="C89"/>
  <c r="T88"/>
  <c r="V88" s="1"/>
  <c r="D88"/>
  <c r="C88"/>
  <c r="T87"/>
  <c r="V87" s="1"/>
  <c r="D87"/>
  <c r="C87"/>
  <c r="T86"/>
  <c r="Z86" i="13" s="1"/>
  <c r="D86" i="23"/>
  <c r="C86"/>
  <c r="T85"/>
  <c r="V85" s="1"/>
  <c r="D85"/>
  <c r="C85"/>
  <c r="T84"/>
  <c r="V84" s="1"/>
  <c r="D84"/>
  <c r="C84"/>
  <c r="T83"/>
  <c r="V83" s="1"/>
  <c r="D83"/>
  <c r="C83"/>
  <c r="T82"/>
  <c r="Z82" i="13" s="1"/>
  <c r="D82" i="23"/>
  <c r="C82"/>
  <c r="T81"/>
  <c r="V81" s="1"/>
  <c r="D81"/>
  <c r="C81"/>
  <c r="T80"/>
  <c r="V80" s="1"/>
  <c r="D80"/>
  <c r="C80"/>
  <c r="T79"/>
  <c r="V79" s="1"/>
  <c r="D79"/>
  <c r="C79"/>
  <c r="T78"/>
  <c r="V78" s="1"/>
  <c r="D78"/>
  <c r="C78"/>
  <c r="T77"/>
  <c r="V77" s="1"/>
  <c r="D77"/>
  <c r="C77"/>
  <c r="T76"/>
  <c r="V76" s="1"/>
  <c r="D76"/>
  <c r="C76"/>
  <c r="T75"/>
  <c r="V75" s="1"/>
  <c r="D75"/>
  <c r="C75"/>
  <c r="T74"/>
  <c r="V74" s="1"/>
  <c r="D74"/>
  <c r="C74"/>
  <c r="T73"/>
  <c r="V73" s="1"/>
  <c r="D73"/>
  <c r="C73"/>
  <c r="T72"/>
  <c r="V72" s="1"/>
  <c r="D72"/>
  <c r="C72"/>
  <c r="T71"/>
  <c r="V71" s="1"/>
  <c r="D71"/>
  <c r="C71"/>
  <c r="T70"/>
  <c r="V70" s="1"/>
  <c r="D70"/>
  <c r="C70"/>
  <c r="T69"/>
  <c r="V69" s="1"/>
  <c r="D69"/>
  <c r="C69"/>
  <c r="T68"/>
  <c r="V68" s="1"/>
  <c r="D68"/>
  <c r="C68"/>
  <c r="T67"/>
  <c r="V67" s="1"/>
  <c r="D67"/>
  <c r="C67"/>
  <c r="T66"/>
  <c r="V66" s="1"/>
  <c r="D66"/>
  <c r="C66"/>
  <c r="T65"/>
  <c r="V65" s="1"/>
  <c r="D65"/>
  <c r="C65"/>
  <c r="T64"/>
  <c r="V64" s="1"/>
  <c r="D64"/>
  <c r="C64"/>
  <c r="T63"/>
  <c r="V63" s="1"/>
  <c r="D63"/>
  <c r="C63"/>
  <c r="T62"/>
  <c r="V62" s="1"/>
  <c r="D62"/>
  <c r="C62"/>
  <c r="T61"/>
  <c r="V61" s="1"/>
  <c r="D61"/>
  <c r="C61"/>
  <c r="T60"/>
  <c r="V60" s="1"/>
  <c r="D60"/>
  <c r="C60"/>
  <c r="T59"/>
  <c r="V59" s="1"/>
  <c r="D59"/>
  <c r="C59"/>
  <c r="T58"/>
  <c r="V58" s="1"/>
  <c r="D58"/>
  <c r="C58"/>
  <c r="T57"/>
  <c r="Z57" i="13" s="1"/>
  <c r="D57" i="23"/>
  <c r="C57"/>
  <c r="T56"/>
  <c r="V56" s="1"/>
  <c r="D56"/>
  <c r="C56"/>
  <c r="T55"/>
  <c r="V55" s="1"/>
  <c r="D55"/>
  <c r="C55"/>
  <c r="T54"/>
  <c r="V54" s="1"/>
  <c r="D54"/>
  <c r="C54"/>
  <c r="T53"/>
  <c r="V53" s="1"/>
  <c r="D53"/>
  <c r="C53"/>
  <c r="T52"/>
  <c r="V52" s="1"/>
  <c r="D52"/>
  <c r="C52"/>
  <c r="T51"/>
  <c r="V51" s="1"/>
  <c r="D51"/>
  <c r="C51"/>
  <c r="T50"/>
  <c r="V50" s="1"/>
  <c r="D50"/>
  <c r="C50"/>
  <c r="T49"/>
  <c r="Z49" i="13" s="1"/>
  <c r="D49" i="23"/>
  <c r="C49"/>
  <c r="T48"/>
  <c r="V48" s="1"/>
  <c r="D48"/>
  <c r="C48"/>
  <c r="T47"/>
  <c r="V47" s="1"/>
  <c r="D47"/>
  <c r="C47"/>
  <c r="T46"/>
  <c r="V46" s="1"/>
  <c r="D46"/>
  <c r="C46"/>
  <c r="T45"/>
  <c r="V45" s="1"/>
  <c r="D45"/>
  <c r="C45"/>
  <c r="T44"/>
  <c r="V44" s="1"/>
  <c r="D44"/>
  <c r="C44"/>
  <c r="T43"/>
  <c r="V43" s="1"/>
  <c r="D43"/>
  <c r="C43"/>
  <c r="T42"/>
  <c r="V42" s="1"/>
  <c r="D42"/>
  <c r="C42"/>
  <c r="T41"/>
  <c r="V41" s="1"/>
  <c r="D41"/>
  <c r="C41"/>
  <c r="T40"/>
  <c r="V40" s="1"/>
  <c r="D40"/>
  <c r="C40"/>
  <c r="T39"/>
  <c r="V39" s="1"/>
  <c r="D39"/>
  <c r="C39"/>
  <c r="T38"/>
  <c r="V38" s="1"/>
  <c r="D38"/>
  <c r="C38"/>
  <c r="T37"/>
  <c r="V37" s="1"/>
  <c r="D37"/>
  <c r="C37"/>
  <c r="T36"/>
  <c r="V36" s="1"/>
  <c r="D36"/>
  <c r="C36"/>
  <c r="T35"/>
  <c r="V35" s="1"/>
  <c r="D35"/>
  <c r="C35"/>
  <c r="T34"/>
  <c r="V34" s="1"/>
  <c r="D34"/>
  <c r="C34"/>
  <c r="T33"/>
  <c r="V33" s="1"/>
  <c r="D33"/>
  <c r="C33"/>
  <c r="T32"/>
  <c r="V32" s="1"/>
  <c r="D32"/>
  <c r="C32"/>
  <c r="T31"/>
  <c r="V31" s="1"/>
  <c r="D31"/>
  <c r="C31"/>
  <c r="T30"/>
  <c r="V30" s="1"/>
  <c r="D30"/>
  <c r="C30"/>
  <c r="T29"/>
  <c r="V29" s="1"/>
  <c r="D29"/>
  <c r="C29"/>
  <c r="T28"/>
  <c r="V28" s="1"/>
  <c r="D28"/>
  <c r="C28"/>
  <c r="T27"/>
  <c r="V27" s="1"/>
  <c r="D27"/>
  <c r="C27"/>
  <c r="T26"/>
  <c r="V26" s="1"/>
  <c r="D26"/>
  <c r="C26"/>
  <c r="T25"/>
  <c r="V25" s="1"/>
  <c r="D25"/>
  <c r="C25"/>
  <c r="T24"/>
  <c r="V24" s="1"/>
  <c r="D24"/>
  <c r="C24"/>
  <c r="T23"/>
  <c r="V23" s="1"/>
  <c r="D23"/>
  <c r="C23"/>
  <c r="T22"/>
  <c r="V22" s="1"/>
  <c r="D22"/>
  <c r="C22"/>
  <c r="T21"/>
  <c r="V21" s="1"/>
  <c r="D21"/>
  <c r="C21"/>
  <c r="T20"/>
  <c r="V20" s="1"/>
  <c r="D20"/>
  <c r="C20"/>
  <c r="T19"/>
  <c r="V19" s="1"/>
  <c r="D19"/>
  <c r="C19"/>
  <c r="T18"/>
  <c r="V18" s="1"/>
  <c r="D18"/>
  <c r="C18"/>
  <c r="T17"/>
  <c r="V17" s="1"/>
  <c r="D17"/>
  <c r="C17"/>
  <c r="T16"/>
  <c r="V16" s="1"/>
  <c r="D16"/>
  <c r="C16"/>
  <c r="T15"/>
  <c r="V15" s="1"/>
  <c r="D15"/>
  <c r="C15"/>
  <c r="T14"/>
  <c r="V14" s="1"/>
  <c r="D14"/>
  <c r="C14"/>
  <c r="T13"/>
  <c r="V13" s="1"/>
  <c r="D13"/>
  <c r="C13"/>
  <c r="T12"/>
  <c r="V12" s="1"/>
  <c r="D12"/>
  <c r="C12"/>
  <c r="T11"/>
  <c r="Z11" i="13" s="1"/>
  <c r="D11" i="23"/>
  <c r="C11"/>
  <c r="S160" i="22"/>
  <c r="R160"/>
  <c r="Q160"/>
  <c r="P160"/>
  <c r="O160"/>
  <c r="N160"/>
  <c r="M160"/>
  <c r="L160"/>
  <c r="K160"/>
  <c r="J160"/>
  <c r="I160"/>
  <c r="H160"/>
  <c r="G160"/>
  <c r="F160"/>
  <c r="B160"/>
  <c r="V159"/>
  <c r="U159"/>
  <c r="E159"/>
  <c r="T158"/>
  <c r="V158" s="1"/>
  <c r="D158"/>
  <c r="C158"/>
  <c r="T157"/>
  <c r="V157" s="1"/>
  <c r="D157"/>
  <c r="C157"/>
  <c r="T156"/>
  <c r="V156" s="1"/>
  <c r="D156"/>
  <c r="C156"/>
  <c r="T155"/>
  <c r="V155" s="1"/>
  <c r="D155"/>
  <c r="C155"/>
  <c r="T154"/>
  <c r="Y154" i="13" s="1"/>
  <c r="D154" i="22"/>
  <c r="C154"/>
  <c r="T153"/>
  <c r="V153" s="1"/>
  <c r="D153"/>
  <c r="C153"/>
  <c r="T152"/>
  <c r="V152" s="1"/>
  <c r="D152"/>
  <c r="C152"/>
  <c r="T151"/>
  <c r="Y151" i="13" s="1"/>
  <c r="D151" i="22"/>
  <c r="C151"/>
  <c r="T150"/>
  <c r="Y150" i="13" s="1"/>
  <c r="D150" i="22"/>
  <c r="C150"/>
  <c r="T149"/>
  <c r="V149" s="1"/>
  <c r="D149"/>
  <c r="C149"/>
  <c r="T148"/>
  <c r="V148" s="1"/>
  <c r="D148"/>
  <c r="C148"/>
  <c r="T147"/>
  <c r="V147" s="1"/>
  <c r="D147"/>
  <c r="C147"/>
  <c r="T146"/>
  <c r="Y146" i="13" s="1"/>
  <c r="D146" i="22"/>
  <c r="C146"/>
  <c r="T145"/>
  <c r="Y145" i="13" s="1"/>
  <c r="D145" i="22"/>
  <c r="C145"/>
  <c r="T144"/>
  <c r="V144" s="1"/>
  <c r="D144"/>
  <c r="C144"/>
  <c r="T143"/>
  <c r="V143" s="1"/>
  <c r="D143"/>
  <c r="C143"/>
  <c r="T142"/>
  <c r="Y142" i="13" s="1"/>
  <c r="D142" i="22"/>
  <c r="C142"/>
  <c r="T141"/>
  <c r="Y141" i="13" s="1"/>
  <c r="D141" i="22"/>
  <c r="C141"/>
  <c r="T140"/>
  <c r="V140" s="1"/>
  <c r="D140"/>
  <c r="C140"/>
  <c r="T139"/>
  <c r="V139" s="1"/>
  <c r="D139"/>
  <c r="C139"/>
  <c r="T138"/>
  <c r="Y138" i="13" s="1"/>
  <c r="D138" i="22"/>
  <c r="C138"/>
  <c r="T137"/>
  <c r="Y137" i="13" s="1"/>
  <c r="D137" i="22"/>
  <c r="C137"/>
  <c r="T136"/>
  <c r="V136" s="1"/>
  <c r="D136"/>
  <c r="C136"/>
  <c r="T135"/>
  <c r="V135" s="1"/>
  <c r="D135"/>
  <c r="C135"/>
  <c r="T134"/>
  <c r="Y134" i="13" s="1"/>
  <c r="D134" i="22"/>
  <c r="C134"/>
  <c r="T133"/>
  <c r="Y133" i="13" s="1"/>
  <c r="D133" i="22"/>
  <c r="C133"/>
  <c r="T132"/>
  <c r="V132" s="1"/>
  <c r="D132"/>
  <c r="C132"/>
  <c r="T131"/>
  <c r="V131" s="1"/>
  <c r="D131"/>
  <c r="C131"/>
  <c r="T130"/>
  <c r="Y130" i="13" s="1"/>
  <c r="D130" i="22"/>
  <c r="C130"/>
  <c r="T129"/>
  <c r="Y129" i="13" s="1"/>
  <c r="D129" i="22"/>
  <c r="C129"/>
  <c r="T128"/>
  <c r="V128" s="1"/>
  <c r="D128"/>
  <c r="C128"/>
  <c r="T127"/>
  <c r="V127" s="1"/>
  <c r="D127"/>
  <c r="C127"/>
  <c r="T126"/>
  <c r="Y126" i="13" s="1"/>
  <c r="D126" i="22"/>
  <c r="C126"/>
  <c r="T125"/>
  <c r="Y125" i="13" s="1"/>
  <c r="D125" i="22"/>
  <c r="C125"/>
  <c r="T124"/>
  <c r="V124" s="1"/>
  <c r="D124"/>
  <c r="C124"/>
  <c r="T123"/>
  <c r="V123" s="1"/>
  <c r="D123"/>
  <c r="C123"/>
  <c r="T122"/>
  <c r="Y122" i="13" s="1"/>
  <c r="D122" i="22"/>
  <c r="C122"/>
  <c r="T121"/>
  <c r="Y121" i="13" s="1"/>
  <c r="D121" i="22"/>
  <c r="C121"/>
  <c r="T120"/>
  <c r="V120" s="1"/>
  <c r="D120"/>
  <c r="C120"/>
  <c r="T119"/>
  <c r="V119" s="1"/>
  <c r="D119"/>
  <c r="C119"/>
  <c r="T118"/>
  <c r="Y118" i="13" s="1"/>
  <c r="D118" i="22"/>
  <c r="C118"/>
  <c r="T117"/>
  <c r="Y117" i="13" s="1"/>
  <c r="D117" i="22"/>
  <c r="C117"/>
  <c r="T116"/>
  <c r="V116" s="1"/>
  <c r="D116"/>
  <c r="C116"/>
  <c r="T115"/>
  <c r="V115" s="1"/>
  <c r="D115"/>
  <c r="C115"/>
  <c r="T114"/>
  <c r="Y114" i="13" s="1"/>
  <c r="D114" i="22"/>
  <c r="C114"/>
  <c r="T113"/>
  <c r="Y113" i="13" s="1"/>
  <c r="D113" i="22"/>
  <c r="C113"/>
  <c r="T112"/>
  <c r="V112" s="1"/>
  <c r="D112"/>
  <c r="C112"/>
  <c r="T111"/>
  <c r="V111" s="1"/>
  <c r="D111"/>
  <c r="C111"/>
  <c r="T110"/>
  <c r="Y110" i="13" s="1"/>
  <c r="D110" i="22"/>
  <c r="C110"/>
  <c r="T109"/>
  <c r="Y109" i="13" s="1"/>
  <c r="D109" i="22"/>
  <c r="C109"/>
  <c r="T108"/>
  <c r="V108" s="1"/>
  <c r="D108"/>
  <c r="C108"/>
  <c r="T107"/>
  <c r="V107" s="1"/>
  <c r="D107"/>
  <c r="C107"/>
  <c r="T106"/>
  <c r="Y106" i="13" s="1"/>
  <c r="D106" i="22"/>
  <c r="C106"/>
  <c r="T105"/>
  <c r="Y105" i="13" s="1"/>
  <c r="D105" i="22"/>
  <c r="C105"/>
  <c r="T104"/>
  <c r="V104" s="1"/>
  <c r="D104"/>
  <c r="C104"/>
  <c r="T103"/>
  <c r="V103" s="1"/>
  <c r="D103"/>
  <c r="C103"/>
  <c r="T102"/>
  <c r="Y102" i="13" s="1"/>
  <c r="D102" i="22"/>
  <c r="C102"/>
  <c r="T101"/>
  <c r="Y101" i="13" s="1"/>
  <c r="D101" i="22"/>
  <c r="C101"/>
  <c r="T100"/>
  <c r="V100" s="1"/>
  <c r="D100"/>
  <c r="C100"/>
  <c r="T99"/>
  <c r="V99" s="1"/>
  <c r="D99"/>
  <c r="C99"/>
  <c r="T98"/>
  <c r="Y98" i="13" s="1"/>
  <c r="D98" i="22"/>
  <c r="C98"/>
  <c r="T97"/>
  <c r="Y97" i="13" s="1"/>
  <c r="D97" i="22"/>
  <c r="C97"/>
  <c r="T96"/>
  <c r="V96" s="1"/>
  <c r="D96"/>
  <c r="C96"/>
  <c r="T95"/>
  <c r="V95" s="1"/>
  <c r="D95"/>
  <c r="C95"/>
  <c r="T94"/>
  <c r="Y94" i="13" s="1"/>
  <c r="D94" i="22"/>
  <c r="C94"/>
  <c r="T93"/>
  <c r="Y93" i="13" s="1"/>
  <c r="D93" i="22"/>
  <c r="C93"/>
  <c r="T92"/>
  <c r="V92" s="1"/>
  <c r="D92"/>
  <c r="C92"/>
  <c r="T91"/>
  <c r="V91" s="1"/>
  <c r="D91"/>
  <c r="C91"/>
  <c r="T90"/>
  <c r="Y90" i="13" s="1"/>
  <c r="D90" i="22"/>
  <c r="C90"/>
  <c r="T89"/>
  <c r="Y89" i="13" s="1"/>
  <c r="D89" i="22"/>
  <c r="C89"/>
  <c r="T88"/>
  <c r="V88" s="1"/>
  <c r="D88"/>
  <c r="C88"/>
  <c r="T87"/>
  <c r="V87" s="1"/>
  <c r="D87"/>
  <c r="C87"/>
  <c r="T86"/>
  <c r="Y86" i="13" s="1"/>
  <c r="D86" i="22"/>
  <c r="C86"/>
  <c r="T85"/>
  <c r="Y85" i="13" s="1"/>
  <c r="D85" i="22"/>
  <c r="C85"/>
  <c r="T84"/>
  <c r="V84" s="1"/>
  <c r="D84"/>
  <c r="C84"/>
  <c r="T83"/>
  <c r="V83" s="1"/>
  <c r="D83"/>
  <c r="C83"/>
  <c r="T82"/>
  <c r="Y82" i="13" s="1"/>
  <c r="D82" i="22"/>
  <c r="C82"/>
  <c r="T81"/>
  <c r="Y81" i="13" s="1"/>
  <c r="D81" i="22"/>
  <c r="C81"/>
  <c r="T80"/>
  <c r="V80" s="1"/>
  <c r="D80"/>
  <c r="C80"/>
  <c r="T79"/>
  <c r="V79" s="1"/>
  <c r="D79"/>
  <c r="C79"/>
  <c r="T78"/>
  <c r="Y78" i="13" s="1"/>
  <c r="D78" i="22"/>
  <c r="C78"/>
  <c r="T77"/>
  <c r="D77"/>
  <c r="C77"/>
  <c r="T76"/>
  <c r="V76" s="1"/>
  <c r="D76"/>
  <c r="C76"/>
  <c r="T75"/>
  <c r="V75" s="1"/>
  <c r="D75"/>
  <c r="C75"/>
  <c r="T74"/>
  <c r="V74" s="1"/>
  <c r="D74"/>
  <c r="C74"/>
  <c r="T73"/>
  <c r="Y73" i="13" s="1"/>
  <c r="D73" i="22"/>
  <c r="C73"/>
  <c r="T72"/>
  <c r="V72" s="1"/>
  <c r="D72"/>
  <c r="C72"/>
  <c r="T71"/>
  <c r="V71" s="1"/>
  <c r="D71"/>
  <c r="C71"/>
  <c r="T70"/>
  <c r="V70" s="1"/>
  <c r="D70"/>
  <c r="C70"/>
  <c r="T69"/>
  <c r="Y69" i="13" s="1"/>
  <c r="D69" i="22"/>
  <c r="C69"/>
  <c r="T68"/>
  <c r="V68" s="1"/>
  <c r="D68"/>
  <c r="C68"/>
  <c r="T67"/>
  <c r="V67" s="1"/>
  <c r="D67"/>
  <c r="C67"/>
  <c r="T66"/>
  <c r="V66" s="1"/>
  <c r="D66"/>
  <c r="C66"/>
  <c r="T65"/>
  <c r="V65" s="1"/>
  <c r="D65"/>
  <c r="C65"/>
  <c r="T64"/>
  <c r="V64" s="1"/>
  <c r="D64"/>
  <c r="C64"/>
  <c r="T63"/>
  <c r="V63" s="1"/>
  <c r="D63"/>
  <c r="C63"/>
  <c r="T62"/>
  <c r="V62" s="1"/>
  <c r="D62"/>
  <c r="C62"/>
  <c r="T61"/>
  <c r="Y61" i="13" s="1"/>
  <c r="D61" i="22"/>
  <c r="C61"/>
  <c r="T60"/>
  <c r="V60" s="1"/>
  <c r="D60"/>
  <c r="C60"/>
  <c r="T59"/>
  <c r="V59" s="1"/>
  <c r="D59"/>
  <c r="C59"/>
  <c r="T58"/>
  <c r="V58" s="1"/>
  <c r="D58"/>
  <c r="C58"/>
  <c r="T57"/>
  <c r="Y57" i="13" s="1"/>
  <c r="D57" i="22"/>
  <c r="C57"/>
  <c r="T56"/>
  <c r="V56" s="1"/>
  <c r="D56"/>
  <c r="C56"/>
  <c r="T55"/>
  <c r="V55" s="1"/>
  <c r="D55"/>
  <c r="C55"/>
  <c r="T54"/>
  <c r="V54" s="1"/>
  <c r="D54"/>
  <c r="C54"/>
  <c r="T53"/>
  <c r="Y53" i="13" s="1"/>
  <c r="D53" i="22"/>
  <c r="C53"/>
  <c r="T52"/>
  <c r="V52" s="1"/>
  <c r="D52"/>
  <c r="C52"/>
  <c r="T51"/>
  <c r="V51" s="1"/>
  <c r="D51"/>
  <c r="C51"/>
  <c r="T50"/>
  <c r="V50" s="1"/>
  <c r="D50"/>
  <c r="C50"/>
  <c r="T49"/>
  <c r="Y49" i="13" s="1"/>
  <c r="D49" i="22"/>
  <c r="C49"/>
  <c r="T48"/>
  <c r="V48" s="1"/>
  <c r="D48"/>
  <c r="C48"/>
  <c r="T47"/>
  <c r="V47" s="1"/>
  <c r="D47"/>
  <c r="C47"/>
  <c r="T46"/>
  <c r="V46" s="1"/>
  <c r="D46"/>
  <c r="C46"/>
  <c r="T45"/>
  <c r="Y45" i="13" s="1"/>
  <c r="D45" i="22"/>
  <c r="C45"/>
  <c r="T44"/>
  <c r="V44" s="1"/>
  <c r="D44"/>
  <c r="C44"/>
  <c r="T43"/>
  <c r="V43" s="1"/>
  <c r="D43"/>
  <c r="C43"/>
  <c r="T42"/>
  <c r="V42" s="1"/>
  <c r="D42"/>
  <c r="C42"/>
  <c r="T41"/>
  <c r="Y41" i="13" s="1"/>
  <c r="D41" i="22"/>
  <c r="C41"/>
  <c r="T40"/>
  <c r="V40" s="1"/>
  <c r="D40"/>
  <c r="C40"/>
  <c r="T39"/>
  <c r="V39" s="1"/>
  <c r="D39"/>
  <c r="C39"/>
  <c r="T38"/>
  <c r="V38" s="1"/>
  <c r="D38"/>
  <c r="C38"/>
  <c r="T37"/>
  <c r="Y37" i="13" s="1"/>
  <c r="D37" i="22"/>
  <c r="C37"/>
  <c r="T36"/>
  <c r="V36" s="1"/>
  <c r="D36"/>
  <c r="C36"/>
  <c r="T35"/>
  <c r="V35" s="1"/>
  <c r="D35"/>
  <c r="C35"/>
  <c r="T34"/>
  <c r="V34" s="1"/>
  <c r="D34"/>
  <c r="C34"/>
  <c r="T33"/>
  <c r="V33" s="1"/>
  <c r="D33"/>
  <c r="C33"/>
  <c r="T32"/>
  <c r="V32" s="1"/>
  <c r="D32"/>
  <c r="C32"/>
  <c r="T31"/>
  <c r="V31" s="1"/>
  <c r="D31"/>
  <c r="C31"/>
  <c r="T30"/>
  <c r="V30" s="1"/>
  <c r="D30"/>
  <c r="C30"/>
  <c r="T29"/>
  <c r="Y29" i="13" s="1"/>
  <c r="D29" i="22"/>
  <c r="C29"/>
  <c r="T28"/>
  <c r="V28" s="1"/>
  <c r="D28"/>
  <c r="C28"/>
  <c r="T27"/>
  <c r="V27" s="1"/>
  <c r="D27"/>
  <c r="C27"/>
  <c r="T26"/>
  <c r="V26" s="1"/>
  <c r="D26"/>
  <c r="C26"/>
  <c r="T25"/>
  <c r="Y25" i="13" s="1"/>
  <c r="D25" i="22"/>
  <c r="C25"/>
  <c r="T24"/>
  <c r="V24" s="1"/>
  <c r="D24"/>
  <c r="C24"/>
  <c r="T23"/>
  <c r="V23" s="1"/>
  <c r="D23"/>
  <c r="C23"/>
  <c r="T22"/>
  <c r="V22" s="1"/>
  <c r="D22"/>
  <c r="C22"/>
  <c r="T21"/>
  <c r="V21" s="1"/>
  <c r="D21"/>
  <c r="C21"/>
  <c r="T20"/>
  <c r="V20" s="1"/>
  <c r="D20"/>
  <c r="C20"/>
  <c r="T19"/>
  <c r="V19" s="1"/>
  <c r="D19"/>
  <c r="C19"/>
  <c r="T18"/>
  <c r="V18" s="1"/>
  <c r="D18"/>
  <c r="C18"/>
  <c r="T17"/>
  <c r="V17" s="1"/>
  <c r="D17"/>
  <c r="C17"/>
  <c r="T16"/>
  <c r="V16" s="1"/>
  <c r="D16"/>
  <c r="C16"/>
  <c r="T15"/>
  <c r="V15" s="1"/>
  <c r="D15"/>
  <c r="C15"/>
  <c r="T14"/>
  <c r="V14" s="1"/>
  <c r="D14"/>
  <c r="C14"/>
  <c r="T13"/>
  <c r="V13" s="1"/>
  <c r="D13"/>
  <c r="C13"/>
  <c r="T12"/>
  <c r="V12" s="1"/>
  <c r="D12"/>
  <c r="C12"/>
  <c r="T11"/>
  <c r="D11"/>
  <c r="C11"/>
  <c r="C12" i="21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D11"/>
  <c r="C11"/>
  <c r="N167"/>
  <c r="L167"/>
  <c r="I167"/>
  <c r="S160"/>
  <c r="R160"/>
  <c r="Q160"/>
  <c r="P160"/>
  <c r="N160"/>
  <c r="M160"/>
  <c r="L160"/>
  <c r="K160"/>
  <c r="H160"/>
  <c r="G160"/>
  <c r="F160"/>
  <c r="B160"/>
  <c r="V159"/>
  <c r="E159"/>
  <c r="U159" s="1"/>
  <c r="T158"/>
  <c r="V158" s="1"/>
  <c r="T157"/>
  <c r="V157" s="1"/>
  <c r="T156"/>
  <c r="X156" i="13" s="1"/>
  <c r="T155" i="21"/>
  <c r="V155" s="1"/>
  <c r="T154"/>
  <c r="V154" s="1"/>
  <c r="T153"/>
  <c r="V153" s="1"/>
  <c r="T152"/>
  <c r="V152" s="1"/>
  <c r="T151"/>
  <c r="V151" s="1"/>
  <c r="T150"/>
  <c r="V150" s="1"/>
  <c r="T149"/>
  <c r="V149" s="1"/>
  <c r="T148"/>
  <c r="X148" i="13" s="1"/>
  <c r="T147" i="21"/>
  <c r="V147" s="1"/>
  <c r="T146"/>
  <c r="V146" s="1"/>
  <c r="T145"/>
  <c r="V145" s="1"/>
  <c r="T144"/>
  <c r="V144" s="1"/>
  <c r="T143"/>
  <c r="V143" s="1"/>
  <c r="T142"/>
  <c r="V142" s="1"/>
  <c r="T141"/>
  <c r="V141" s="1"/>
  <c r="T140"/>
  <c r="V140" s="1"/>
  <c r="T139"/>
  <c r="V139" s="1"/>
  <c r="T138"/>
  <c r="V138" s="1"/>
  <c r="T137"/>
  <c r="V137" s="1"/>
  <c r="T136"/>
  <c r="V136" s="1"/>
  <c r="T135"/>
  <c r="V135" s="1"/>
  <c r="T134"/>
  <c r="V134" s="1"/>
  <c r="T133"/>
  <c r="V133" s="1"/>
  <c r="T132"/>
  <c r="V132" s="1"/>
  <c r="T131"/>
  <c r="V131" s="1"/>
  <c r="T130"/>
  <c r="V130" s="1"/>
  <c r="T129"/>
  <c r="V129" s="1"/>
  <c r="O160"/>
  <c r="J160"/>
  <c r="I160"/>
  <c r="T127"/>
  <c r="V127" s="1"/>
  <c r="T126"/>
  <c r="V126" s="1"/>
  <c r="T125"/>
  <c r="V125" s="1"/>
  <c r="T124"/>
  <c r="V124" s="1"/>
  <c r="T123"/>
  <c r="V123" s="1"/>
  <c r="T122"/>
  <c r="V122" s="1"/>
  <c r="T121"/>
  <c r="V121" s="1"/>
  <c r="T120"/>
  <c r="X120" i="13" s="1"/>
  <c r="T119" i="21"/>
  <c r="V119" s="1"/>
  <c r="T118"/>
  <c r="V118" s="1"/>
  <c r="T117"/>
  <c r="V117" s="1"/>
  <c r="T116"/>
  <c r="X116" i="13" s="1"/>
  <c r="T115" i="21"/>
  <c r="V115" s="1"/>
  <c r="T114"/>
  <c r="V114" s="1"/>
  <c r="T113"/>
  <c r="V113" s="1"/>
  <c r="T112"/>
  <c r="V112" s="1"/>
  <c r="T111"/>
  <c r="V111" s="1"/>
  <c r="T110"/>
  <c r="V110" s="1"/>
  <c r="T109"/>
  <c r="V109" s="1"/>
  <c r="T108"/>
  <c r="V108" s="1"/>
  <c r="T107"/>
  <c r="V107" s="1"/>
  <c r="T106"/>
  <c r="V106" s="1"/>
  <c r="T105"/>
  <c r="V105" s="1"/>
  <c r="T104"/>
  <c r="X104" i="13" s="1"/>
  <c r="T103" i="21"/>
  <c r="V103" s="1"/>
  <c r="T102"/>
  <c r="V102" s="1"/>
  <c r="T101"/>
  <c r="V101" s="1"/>
  <c r="T100"/>
  <c r="X100" i="13" s="1"/>
  <c r="T99" i="21"/>
  <c r="V99" s="1"/>
  <c r="T98"/>
  <c r="V98" s="1"/>
  <c r="T97"/>
  <c r="V97" s="1"/>
  <c r="T96"/>
  <c r="V96" s="1"/>
  <c r="T95"/>
  <c r="V95" s="1"/>
  <c r="T94"/>
  <c r="V94" s="1"/>
  <c r="T93"/>
  <c r="V93" s="1"/>
  <c r="T92"/>
  <c r="X92" i="13" s="1"/>
  <c r="T91" i="21"/>
  <c r="V91" s="1"/>
  <c r="T90"/>
  <c r="V90" s="1"/>
  <c r="T89"/>
  <c r="V89" s="1"/>
  <c r="T88"/>
  <c r="X88" i="13" s="1"/>
  <c r="T87" i="21"/>
  <c r="V87" s="1"/>
  <c r="T86"/>
  <c r="V86" s="1"/>
  <c r="T85"/>
  <c r="V85" s="1"/>
  <c r="T84"/>
  <c r="X84" i="13" s="1"/>
  <c r="T83" i="21"/>
  <c r="V83" s="1"/>
  <c r="T82"/>
  <c r="V82" s="1"/>
  <c r="T81"/>
  <c r="V81" s="1"/>
  <c r="T80"/>
  <c r="X80" i="13" s="1"/>
  <c r="T79" i="21"/>
  <c r="V79" s="1"/>
  <c r="T78"/>
  <c r="V78" s="1"/>
  <c r="T77"/>
  <c r="V77" s="1"/>
  <c r="T76"/>
  <c r="V76" s="1"/>
  <c r="T75"/>
  <c r="V75" s="1"/>
  <c r="T74"/>
  <c r="V74" s="1"/>
  <c r="T73"/>
  <c r="V73" s="1"/>
  <c r="T72"/>
  <c r="V72" s="1"/>
  <c r="T71"/>
  <c r="V71" s="1"/>
  <c r="T70"/>
  <c r="V70" s="1"/>
  <c r="T69"/>
  <c r="V69" s="1"/>
  <c r="T68"/>
  <c r="X68" i="13" s="1"/>
  <c r="T67" i="21"/>
  <c r="V67" s="1"/>
  <c r="T66"/>
  <c r="V66" s="1"/>
  <c r="T65"/>
  <c r="V65" s="1"/>
  <c r="T64"/>
  <c r="V64" s="1"/>
  <c r="T63"/>
  <c r="V63" s="1"/>
  <c r="T62"/>
  <c r="V62" s="1"/>
  <c r="T61"/>
  <c r="V61" s="1"/>
  <c r="T60"/>
  <c r="V60" s="1"/>
  <c r="T59"/>
  <c r="V59" s="1"/>
  <c r="T58"/>
  <c r="V58" s="1"/>
  <c r="T57"/>
  <c r="V57" s="1"/>
  <c r="T56"/>
  <c r="V56" s="1"/>
  <c r="T55"/>
  <c r="V55" s="1"/>
  <c r="T54"/>
  <c r="V54" s="1"/>
  <c r="T53"/>
  <c r="V53" s="1"/>
  <c r="T52"/>
  <c r="V52" s="1"/>
  <c r="T51"/>
  <c r="V51" s="1"/>
  <c r="T50"/>
  <c r="V50" s="1"/>
  <c r="T49"/>
  <c r="V49" s="1"/>
  <c r="T48"/>
  <c r="V48" s="1"/>
  <c r="T47"/>
  <c r="V47" s="1"/>
  <c r="T46"/>
  <c r="V46" s="1"/>
  <c r="T45"/>
  <c r="V45" s="1"/>
  <c r="T44"/>
  <c r="V44" s="1"/>
  <c r="T43"/>
  <c r="V43" s="1"/>
  <c r="T42"/>
  <c r="V42" s="1"/>
  <c r="T41"/>
  <c r="V41" s="1"/>
  <c r="T40"/>
  <c r="V40" s="1"/>
  <c r="T39"/>
  <c r="V39" s="1"/>
  <c r="T38"/>
  <c r="V38" s="1"/>
  <c r="T37"/>
  <c r="V37" s="1"/>
  <c r="T36"/>
  <c r="V36" s="1"/>
  <c r="T35"/>
  <c r="V35" s="1"/>
  <c r="T34"/>
  <c r="V34" s="1"/>
  <c r="T33"/>
  <c r="V33" s="1"/>
  <c r="T32"/>
  <c r="V32" s="1"/>
  <c r="T31"/>
  <c r="V31" s="1"/>
  <c r="T30"/>
  <c r="V30" s="1"/>
  <c r="T29"/>
  <c r="V29" s="1"/>
  <c r="T28"/>
  <c r="V28" s="1"/>
  <c r="T27"/>
  <c r="V27" s="1"/>
  <c r="T26"/>
  <c r="V26" s="1"/>
  <c r="T25"/>
  <c r="V25" s="1"/>
  <c r="T24"/>
  <c r="V24" s="1"/>
  <c r="T23"/>
  <c r="V23" s="1"/>
  <c r="T22"/>
  <c r="V22" s="1"/>
  <c r="T21"/>
  <c r="V21" s="1"/>
  <c r="T20"/>
  <c r="V20" s="1"/>
  <c r="T19"/>
  <c r="V19" s="1"/>
  <c r="T18"/>
  <c r="V18" s="1"/>
  <c r="T17"/>
  <c r="V17" s="1"/>
  <c r="T16"/>
  <c r="V16" s="1"/>
  <c r="T15"/>
  <c r="V15" s="1"/>
  <c r="T14"/>
  <c r="V14" s="1"/>
  <c r="T13"/>
  <c r="V13" s="1"/>
  <c r="T12"/>
  <c r="V12" s="1"/>
  <c r="T11"/>
  <c r="V11" s="1"/>
  <c r="X854" i="16"/>
  <c r="Y854"/>
  <c r="Z854"/>
  <c r="AA854"/>
  <c r="C12" i="20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7"/>
  <c r="D507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7"/>
  <c r="D547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5"/>
  <c r="D565"/>
  <c r="C566"/>
  <c r="D566"/>
  <c r="C567"/>
  <c r="D567"/>
  <c r="C568"/>
  <c r="D568"/>
  <c r="C569"/>
  <c r="D569"/>
  <c r="C570"/>
  <c r="D570"/>
  <c r="C571"/>
  <c r="D571"/>
  <c r="C572"/>
  <c r="D572"/>
  <c r="C573"/>
  <c r="D573"/>
  <c r="C574"/>
  <c r="D574"/>
  <c r="C575"/>
  <c r="D575"/>
  <c r="C576"/>
  <c r="D576"/>
  <c r="C577"/>
  <c r="D577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599"/>
  <c r="D599"/>
  <c r="C600"/>
  <c r="D600"/>
  <c r="C601"/>
  <c r="D601"/>
  <c r="C602"/>
  <c r="D602"/>
  <c r="C603"/>
  <c r="D603"/>
  <c r="C604"/>
  <c r="D604"/>
  <c r="C605"/>
  <c r="D605"/>
  <c r="C606"/>
  <c r="D606"/>
  <c r="C607"/>
  <c r="D607"/>
  <c r="C608"/>
  <c r="D608"/>
  <c r="C609"/>
  <c r="D609"/>
  <c r="C610"/>
  <c r="D610"/>
  <c r="C611"/>
  <c r="D611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4"/>
  <c r="D634"/>
  <c r="C635"/>
  <c r="D635"/>
  <c r="C636"/>
  <c r="D636"/>
  <c r="C637"/>
  <c r="D637"/>
  <c r="C638"/>
  <c r="D638"/>
  <c r="C639"/>
  <c r="D639"/>
  <c r="C640"/>
  <c r="D640"/>
  <c r="C641"/>
  <c r="D641"/>
  <c r="C642"/>
  <c r="D642"/>
  <c r="C643"/>
  <c r="D643"/>
  <c r="C644"/>
  <c r="D644"/>
  <c r="C645"/>
  <c r="D645"/>
  <c r="C646"/>
  <c r="D646"/>
  <c r="C647"/>
  <c r="D647"/>
  <c r="C648"/>
  <c r="D648"/>
  <c r="C649"/>
  <c r="D649"/>
  <c r="C650"/>
  <c r="D650"/>
  <c r="C651"/>
  <c r="D651"/>
  <c r="C652"/>
  <c r="D652"/>
  <c r="C653"/>
  <c r="D653"/>
  <c r="C654"/>
  <c r="D654"/>
  <c r="C655"/>
  <c r="D655"/>
  <c r="C656"/>
  <c r="D656"/>
  <c r="C657"/>
  <c r="D657"/>
  <c r="C658"/>
  <c r="D658"/>
  <c r="C659"/>
  <c r="D659"/>
  <c r="C660"/>
  <c r="D660"/>
  <c r="C661"/>
  <c r="D661"/>
  <c r="C662"/>
  <c r="D662"/>
  <c r="C663"/>
  <c r="D663"/>
  <c r="C664"/>
  <c r="D664"/>
  <c r="C665"/>
  <c r="D665"/>
  <c r="C666"/>
  <c r="D666"/>
  <c r="C667"/>
  <c r="D667"/>
  <c r="C668"/>
  <c r="D668"/>
  <c r="C669"/>
  <c r="D669"/>
  <c r="C670"/>
  <c r="D670"/>
  <c r="C671"/>
  <c r="D671"/>
  <c r="C672"/>
  <c r="D672"/>
  <c r="C673"/>
  <c r="D673"/>
  <c r="C674"/>
  <c r="D674"/>
  <c r="C675"/>
  <c r="D675"/>
  <c r="C676"/>
  <c r="D676"/>
  <c r="C677"/>
  <c r="D677"/>
  <c r="C678"/>
  <c r="D678"/>
  <c r="C679"/>
  <c r="D679"/>
  <c r="C680"/>
  <c r="D680"/>
  <c r="C681"/>
  <c r="D681"/>
  <c r="C682"/>
  <c r="D682"/>
  <c r="C683"/>
  <c r="D683"/>
  <c r="C684"/>
  <c r="D684"/>
  <c r="C685"/>
  <c r="D685"/>
  <c r="C686"/>
  <c r="D686"/>
  <c r="C687"/>
  <c r="D687"/>
  <c r="C688"/>
  <c r="D688"/>
  <c r="C689"/>
  <c r="D689"/>
  <c r="C690"/>
  <c r="D690"/>
  <c r="C691"/>
  <c r="D691"/>
  <c r="C692"/>
  <c r="D692"/>
  <c r="C693"/>
  <c r="D693"/>
  <c r="C694"/>
  <c r="D694"/>
  <c r="C695"/>
  <c r="D695"/>
  <c r="C696"/>
  <c r="D696"/>
  <c r="C697"/>
  <c r="D697"/>
  <c r="C698"/>
  <c r="D698"/>
  <c r="C699"/>
  <c r="D699"/>
  <c r="C700"/>
  <c r="D700"/>
  <c r="C701"/>
  <c r="D701"/>
  <c r="C702"/>
  <c r="D702"/>
  <c r="C703"/>
  <c r="D703"/>
  <c r="C704"/>
  <c r="D704"/>
  <c r="C705"/>
  <c r="D705"/>
  <c r="C706"/>
  <c r="D706"/>
  <c r="C707"/>
  <c r="D707"/>
  <c r="C708"/>
  <c r="D708"/>
  <c r="C709"/>
  <c r="D709"/>
  <c r="C710"/>
  <c r="D710"/>
  <c r="C711"/>
  <c r="D711"/>
  <c r="C712"/>
  <c r="D712"/>
  <c r="C713"/>
  <c r="D713"/>
  <c r="C714"/>
  <c r="D714"/>
  <c r="C715"/>
  <c r="D715"/>
  <c r="C716"/>
  <c r="D716"/>
  <c r="C717"/>
  <c r="D717"/>
  <c r="C718"/>
  <c r="D718"/>
  <c r="C719"/>
  <c r="D719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6"/>
  <c r="D756"/>
  <c r="C757"/>
  <c r="D757"/>
  <c r="C758"/>
  <c r="D758"/>
  <c r="C759"/>
  <c r="D759"/>
  <c r="C760"/>
  <c r="D760"/>
  <c r="C761"/>
  <c r="D761"/>
  <c r="C762"/>
  <c r="D762"/>
  <c r="C763"/>
  <c r="D763"/>
  <c r="C764"/>
  <c r="D764"/>
  <c r="C765"/>
  <c r="D765"/>
  <c r="C766"/>
  <c r="D766"/>
  <c r="C767"/>
  <c r="D767"/>
  <c r="C768"/>
  <c r="D768"/>
  <c r="C769"/>
  <c r="D769"/>
  <c r="C770"/>
  <c r="D770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0"/>
  <c r="D780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6"/>
  <c r="D796"/>
  <c r="C797"/>
  <c r="D797"/>
  <c r="C798"/>
  <c r="D798"/>
  <c r="C799"/>
  <c r="D799"/>
  <c r="C800"/>
  <c r="D800"/>
  <c r="C801"/>
  <c r="D801"/>
  <c r="C802"/>
  <c r="D802"/>
  <c r="C803"/>
  <c r="D803"/>
  <c r="C804"/>
  <c r="D804"/>
  <c r="C805"/>
  <c r="D805"/>
  <c r="C806"/>
  <c r="D806"/>
  <c r="C807"/>
  <c r="D807"/>
  <c r="C808"/>
  <c r="D808"/>
  <c r="C809"/>
  <c r="D809"/>
  <c r="C810"/>
  <c r="D810"/>
  <c r="C811"/>
  <c r="D811"/>
  <c r="C812"/>
  <c r="D812"/>
  <c r="C813"/>
  <c r="D813"/>
  <c r="C814"/>
  <c r="D814"/>
  <c r="C815"/>
  <c r="D815"/>
  <c r="C816"/>
  <c r="D816"/>
  <c r="C817"/>
  <c r="D817"/>
  <c r="C818"/>
  <c r="D818"/>
  <c r="C819"/>
  <c r="D819"/>
  <c r="C820"/>
  <c r="D820"/>
  <c r="C821"/>
  <c r="D821"/>
  <c r="C822"/>
  <c r="D822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2"/>
  <c r="D832"/>
  <c r="C833"/>
  <c r="D833"/>
  <c r="C834"/>
  <c r="D834"/>
  <c r="C835"/>
  <c r="D835"/>
  <c r="C836"/>
  <c r="D836"/>
  <c r="C837"/>
  <c r="D837"/>
  <c r="C838"/>
  <c r="D838"/>
  <c r="C839"/>
  <c r="D839"/>
  <c r="C840"/>
  <c r="D840"/>
  <c r="C841"/>
  <c r="D841"/>
  <c r="C842"/>
  <c r="D842"/>
  <c r="C843"/>
  <c r="D843"/>
  <c r="C844"/>
  <c r="D844"/>
  <c r="C845"/>
  <c r="D845"/>
  <c r="C846"/>
  <c r="D846"/>
  <c r="C847"/>
  <c r="D847"/>
  <c r="C848"/>
  <c r="D848"/>
  <c r="C849"/>
  <c r="D849"/>
  <c r="C850"/>
  <c r="D850"/>
  <c r="C851"/>
  <c r="D851"/>
  <c r="C852"/>
  <c r="D852"/>
  <c r="C853"/>
  <c r="D853"/>
  <c r="C854"/>
  <c r="D854"/>
  <c r="C855"/>
  <c r="D855"/>
  <c r="C856"/>
  <c r="D856"/>
  <c r="C857"/>
  <c r="D857"/>
  <c r="C858"/>
  <c r="D858"/>
  <c r="C859"/>
  <c r="D859"/>
  <c r="C860"/>
  <c r="D860"/>
  <c r="C861"/>
  <c r="D861"/>
  <c r="D11"/>
  <c r="C11"/>
  <c r="B11"/>
  <c r="U7" i="1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V690"/>
  <c r="E695" i="20" s="1"/>
  <c r="U691" i="1"/>
  <c r="V691"/>
  <c r="E696" i="20" s="1"/>
  <c r="U692" i="1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V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6"/>
  <c r="C12" i="19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7"/>
  <c r="D507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7"/>
  <c r="D547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5"/>
  <c r="D565"/>
  <c r="C566"/>
  <c r="D566"/>
  <c r="C567"/>
  <c r="D567"/>
  <c r="C568"/>
  <c r="D568"/>
  <c r="C569"/>
  <c r="D569"/>
  <c r="C570"/>
  <c r="D570"/>
  <c r="C571"/>
  <c r="D571"/>
  <c r="C572"/>
  <c r="D572"/>
  <c r="C573"/>
  <c r="D573"/>
  <c r="C574"/>
  <c r="D574"/>
  <c r="C575"/>
  <c r="D575"/>
  <c r="C576"/>
  <c r="D576"/>
  <c r="C577"/>
  <c r="D577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599"/>
  <c r="D599"/>
  <c r="C600"/>
  <c r="D600"/>
  <c r="C601"/>
  <c r="D601"/>
  <c r="C602"/>
  <c r="D602"/>
  <c r="C603"/>
  <c r="D603"/>
  <c r="C604"/>
  <c r="D604"/>
  <c r="C605"/>
  <c r="D605"/>
  <c r="C606"/>
  <c r="D606"/>
  <c r="C607"/>
  <c r="D607"/>
  <c r="C608"/>
  <c r="D608"/>
  <c r="C609"/>
  <c r="D609"/>
  <c r="C610"/>
  <c r="D610"/>
  <c r="C611"/>
  <c r="D611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4"/>
  <c r="D634"/>
  <c r="C635"/>
  <c r="D635"/>
  <c r="C636"/>
  <c r="D636"/>
  <c r="C637"/>
  <c r="D637"/>
  <c r="C638"/>
  <c r="D638"/>
  <c r="C639"/>
  <c r="D639"/>
  <c r="C640"/>
  <c r="D640"/>
  <c r="C641"/>
  <c r="D641"/>
  <c r="C642"/>
  <c r="D642"/>
  <c r="C643"/>
  <c r="D643"/>
  <c r="C644"/>
  <c r="D644"/>
  <c r="C645"/>
  <c r="D645"/>
  <c r="C646"/>
  <c r="D646"/>
  <c r="C647"/>
  <c r="D647"/>
  <c r="C648"/>
  <c r="D648"/>
  <c r="C649"/>
  <c r="D649"/>
  <c r="C650"/>
  <c r="D650"/>
  <c r="C651"/>
  <c r="D651"/>
  <c r="C652"/>
  <c r="D652"/>
  <c r="C653"/>
  <c r="D653"/>
  <c r="C654"/>
  <c r="D654"/>
  <c r="C655"/>
  <c r="D655"/>
  <c r="C656"/>
  <c r="D656"/>
  <c r="C657"/>
  <c r="D657"/>
  <c r="C658"/>
  <c r="D658"/>
  <c r="C659"/>
  <c r="D659"/>
  <c r="C660"/>
  <c r="D660"/>
  <c r="C661"/>
  <c r="D661"/>
  <c r="C662"/>
  <c r="D662"/>
  <c r="C663"/>
  <c r="D663"/>
  <c r="C664"/>
  <c r="D664"/>
  <c r="C665"/>
  <c r="D665"/>
  <c r="C666"/>
  <c r="D666"/>
  <c r="C667"/>
  <c r="D667"/>
  <c r="C668"/>
  <c r="D668"/>
  <c r="C669"/>
  <c r="D669"/>
  <c r="C670"/>
  <c r="D670"/>
  <c r="C671"/>
  <c r="D671"/>
  <c r="C672"/>
  <c r="D672"/>
  <c r="C673"/>
  <c r="D673"/>
  <c r="C674"/>
  <c r="D674"/>
  <c r="C675"/>
  <c r="D675"/>
  <c r="C676"/>
  <c r="D676"/>
  <c r="C677"/>
  <c r="D677"/>
  <c r="C678"/>
  <c r="D678"/>
  <c r="C679"/>
  <c r="D679"/>
  <c r="C680"/>
  <c r="D680"/>
  <c r="C681"/>
  <c r="D681"/>
  <c r="C682"/>
  <c r="D682"/>
  <c r="C683"/>
  <c r="D683"/>
  <c r="C684"/>
  <c r="D684"/>
  <c r="C685"/>
  <c r="D685"/>
  <c r="C686"/>
  <c r="D686"/>
  <c r="C687"/>
  <c r="D687"/>
  <c r="C688"/>
  <c r="D688"/>
  <c r="C689"/>
  <c r="D689"/>
  <c r="C690"/>
  <c r="D690"/>
  <c r="C691"/>
  <c r="D691"/>
  <c r="C692"/>
  <c r="D692"/>
  <c r="C693"/>
  <c r="D693"/>
  <c r="C694"/>
  <c r="D694"/>
  <c r="C695"/>
  <c r="D695"/>
  <c r="C696"/>
  <c r="D696"/>
  <c r="C697"/>
  <c r="D697"/>
  <c r="C698"/>
  <c r="D698"/>
  <c r="C699"/>
  <c r="D699"/>
  <c r="C700"/>
  <c r="D700"/>
  <c r="C701"/>
  <c r="D701"/>
  <c r="C702"/>
  <c r="D702"/>
  <c r="C703"/>
  <c r="D703"/>
  <c r="C704"/>
  <c r="D704"/>
  <c r="C705"/>
  <c r="D705"/>
  <c r="C706"/>
  <c r="D706"/>
  <c r="C707"/>
  <c r="D707"/>
  <c r="C708"/>
  <c r="D708"/>
  <c r="C709"/>
  <c r="D709"/>
  <c r="C710"/>
  <c r="D710"/>
  <c r="C711"/>
  <c r="D711"/>
  <c r="C712"/>
  <c r="D712"/>
  <c r="C713"/>
  <c r="D713"/>
  <c r="C714"/>
  <c r="D714"/>
  <c r="C715"/>
  <c r="D715"/>
  <c r="C716"/>
  <c r="D716"/>
  <c r="C717"/>
  <c r="D717"/>
  <c r="C718"/>
  <c r="D718"/>
  <c r="C719"/>
  <c r="D719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6"/>
  <c r="D756"/>
  <c r="C757"/>
  <c r="D757"/>
  <c r="C758"/>
  <c r="D758"/>
  <c r="C759"/>
  <c r="D759"/>
  <c r="C760"/>
  <c r="D760"/>
  <c r="C761"/>
  <c r="D761"/>
  <c r="C762"/>
  <c r="D762"/>
  <c r="C763"/>
  <c r="D763"/>
  <c r="C764"/>
  <c r="D764"/>
  <c r="C765"/>
  <c r="D765"/>
  <c r="C766"/>
  <c r="D766"/>
  <c r="C767"/>
  <c r="D767"/>
  <c r="C768"/>
  <c r="D768"/>
  <c r="C769"/>
  <c r="D769"/>
  <c r="C770"/>
  <c r="D770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0"/>
  <c r="D780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6"/>
  <c r="D796"/>
  <c r="C797"/>
  <c r="D797"/>
  <c r="C798"/>
  <c r="D798"/>
  <c r="C799"/>
  <c r="D799"/>
  <c r="C800"/>
  <c r="D800"/>
  <c r="C801"/>
  <c r="D801"/>
  <c r="C802"/>
  <c r="D802"/>
  <c r="C803"/>
  <c r="D803"/>
  <c r="C804"/>
  <c r="D804"/>
  <c r="C805"/>
  <c r="D805"/>
  <c r="C806"/>
  <c r="D806"/>
  <c r="C807"/>
  <c r="D807"/>
  <c r="C808"/>
  <c r="D808"/>
  <c r="C809"/>
  <c r="D809"/>
  <c r="C810"/>
  <c r="D810"/>
  <c r="C811"/>
  <c r="D811"/>
  <c r="C812"/>
  <c r="D812"/>
  <c r="C813"/>
  <c r="D813"/>
  <c r="C814"/>
  <c r="D814"/>
  <c r="C815"/>
  <c r="D815"/>
  <c r="C816"/>
  <c r="D816"/>
  <c r="C817"/>
  <c r="D817"/>
  <c r="C818"/>
  <c r="D818"/>
  <c r="C819"/>
  <c r="D819"/>
  <c r="C820"/>
  <c r="D820"/>
  <c r="C821"/>
  <c r="D821"/>
  <c r="C822"/>
  <c r="D822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2"/>
  <c r="D832"/>
  <c r="C833"/>
  <c r="D833"/>
  <c r="C834"/>
  <c r="D834"/>
  <c r="C835"/>
  <c r="D835"/>
  <c r="C836"/>
  <c r="D836"/>
  <c r="C837"/>
  <c r="D837"/>
  <c r="C838"/>
  <c r="D838"/>
  <c r="C839"/>
  <c r="D839"/>
  <c r="C840"/>
  <c r="D840"/>
  <c r="C841"/>
  <c r="D841"/>
  <c r="C842"/>
  <c r="D842"/>
  <c r="C843"/>
  <c r="D843"/>
  <c r="C844"/>
  <c r="D844"/>
  <c r="C845"/>
  <c r="D845"/>
  <c r="C846"/>
  <c r="D846"/>
  <c r="C847"/>
  <c r="D847"/>
  <c r="C848"/>
  <c r="D848"/>
  <c r="C849"/>
  <c r="D849"/>
  <c r="C850"/>
  <c r="D850"/>
  <c r="C851"/>
  <c r="D851"/>
  <c r="C852"/>
  <c r="D852"/>
  <c r="C853"/>
  <c r="D853"/>
  <c r="C854"/>
  <c r="D854"/>
  <c r="C855"/>
  <c r="D855"/>
  <c r="C856"/>
  <c r="D856"/>
  <c r="C857"/>
  <c r="D857"/>
  <c r="C858"/>
  <c r="D858"/>
  <c r="C859"/>
  <c r="D859"/>
  <c r="C860"/>
  <c r="D860"/>
  <c r="C861"/>
  <c r="D861"/>
  <c r="D11"/>
  <c r="C11"/>
  <c r="B11"/>
  <c r="C12" i="18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7"/>
  <c r="D507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7"/>
  <c r="D547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5"/>
  <c r="D565"/>
  <c r="C566"/>
  <c r="D566"/>
  <c r="C567"/>
  <c r="D567"/>
  <c r="C568"/>
  <c r="D568"/>
  <c r="C569"/>
  <c r="D569"/>
  <c r="C570"/>
  <c r="D570"/>
  <c r="C571"/>
  <c r="D571"/>
  <c r="C572"/>
  <c r="D572"/>
  <c r="C573"/>
  <c r="D573"/>
  <c r="C574"/>
  <c r="D574"/>
  <c r="C575"/>
  <c r="D575"/>
  <c r="C576"/>
  <c r="D576"/>
  <c r="C577"/>
  <c r="D577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599"/>
  <c r="D599"/>
  <c r="C600"/>
  <c r="D600"/>
  <c r="C601"/>
  <c r="D601"/>
  <c r="C602"/>
  <c r="D602"/>
  <c r="C603"/>
  <c r="D603"/>
  <c r="C604"/>
  <c r="D604"/>
  <c r="C605"/>
  <c r="D605"/>
  <c r="C606"/>
  <c r="D606"/>
  <c r="C607"/>
  <c r="D607"/>
  <c r="C608"/>
  <c r="D608"/>
  <c r="C609"/>
  <c r="D609"/>
  <c r="C610"/>
  <c r="D610"/>
  <c r="C611"/>
  <c r="D611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4"/>
  <c r="D634"/>
  <c r="C635"/>
  <c r="D635"/>
  <c r="C636"/>
  <c r="D636"/>
  <c r="C637"/>
  <c r="D637"/>
  <c r="C638"/>
  <c r="D638"/>
  <c r="C639"/>
  <c r="D639"/>
  <c r="C640"/>
  <c r="D640"/>
  <c r="C641"/>
  <c r="D641"/>
  <c r="C642"/>
  <c r="D642"/>
  <c r="C643"/>
  <c r="D643"/>
  <c r="C644"/>
  <c r="D644"/>
  <c r="C645"/>
  <c r="D645"/>
  <c r="C646"/>
  <c r="D646"/>
  <c r="C647"/>
  <c r="D647"/>
  <c r="C648"/>
  <c r="D648"/>
  <c r="C649"/>
  <c r="D649"/>
  <c r="C650"/>
  <c r="D650"/>
  <c r="C651"/>
  <c r="D651"/>
  <c r="C652"/>
  <c r="D652"/>
  <c r="C653"/>
  <c r="D653"/>
  <c r="C654"/>
  <c r="D654"/>
  <c r="C655"/>
  <c r="D655"/>
  <c r="C656"/>
  <c r="D656"/>
  <c r="C657"/>
  <c r="D657"/>
  <c r="C658"/>
  <c r="D658"/>
  <c r="C659"/>
  <c r="D659"/>
  <c r="C660"/>
  <c r="D660"/>
  <c r="C661"/>
  <c r="D661"/>
  <c r="C662"/>
  <c r="D662"/>
  <c r="C663"/>
  <c r="D663"/>
  <c r="C664"/>
  <c r="D664"/>
  <c r="C665"/>
  <c r="D665"/>
  <c r="C666"/>
  <c r="D666"/>
  <c r="C667"/>
  <c r="D667"/>
  <c r="C668"/>
  <c r="D668"/>
  <c r="C669"/>
  <c r="D669"/>
  <c r="C670"/>
  <c r="D670"/>
  <c r="C671"/>
  <c r="D671"/>
  <c r="C672"/>
  <c r="D672"/>
  <c r="C673"/>
  <c r="D673"/>
  <c r="C674"/>
  <c r="D674"/>
  <c r="C675"/>
  <c r="D675"/>
  <c r="C676"/>
  <c r="D676"/>
  <c r="C677"/>
  <c r="D677"/>
  <c r="C678"/>
  <c r="D678"/>
  <c r="C679"/>
  <c r="D679"/>
  <c r="C680"/>
  <c r="D680"/>
  <c r="C681"/>
  <c r="D681"/>
  <c r="C682"/>
  <c r="D682"/>
  <c r="C683"/>
  <c r="D683"/>
  <c r="C684"/>
  <c r="D684"/>
  <c r="C685"/>
  <c r="D685"/>
  <c r="C686"/>
  <c r="D686"/>
  <c r="C687"/>
  <c r="D687"/>
  <c r="C688"/>
  <c r="D688"/>
  <c r="C689"/>
  <c r="D689"/>
  <c r="C690"/>
  <c r="D690"/>
  <c r="C691"/>
  <c r="D691"/>
  <c r="C692"/>
  <c r="D692"/>
  <c r="C693"/>
  <c r="D693"/>
  <c r="C694"/>
  <c r="D694"/>
  <c r="C695"/>
  <c r="D695"/>
  <c r="C696"/>
  <c r="D696"/>
  <c r="C697"/>
  <c r="D697"/>
  <c r="C698"/>
  <c r="D698"/>
  <c r="C699"/>
  <c r="D699"/>
  <c r="C700"/>
  <c r="D700"/>
  <c r="C701"/>
  <c r="D701"/>
  <c r="C702"/>
  <c r="D702"/>
  <c r="C703"/>
  <c r="D703"/>
  <c r="C704"/>
  <c r="D704"/>
  <c r="C705"/>
  <c r="D705"/>
  <c r="C706"/>
  <c r="D706"/>
  <c r="C707"/>
  <c r="D707"/>
  <c r="C708"/>
  <c r="D708"/>
  <c r="C709"/>
  <c r="D709"/>
  <c r="C710"/>
  <c r="D710"/>
  <c r="C711"/>
  <c r="D711"/>
  <c r="C712"/>
  <c r="D712"/>
  <c r="C713"/>
  <c r="D713"/>
  <c r="C714"/>
  <c r="D714"/>
  <c r="C715"/>
  <c r="D715"/>
  <c r="C716"/>
  <c r="D716"/>
  <c r="C717"/>
  <c r="D717"/>
  <c r="C718"/>
  <c r="D718"/>
  <c r="C719"/>
  <c r="D719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6"/>
  <c r="D756"/>
  <c r="C757"/>
  <c r="D757"/>
  <c r="C758"/>
  <c r="D758"/>
  <c r="C759"/>
  <c r="D759"/>
  <c r="C760"/>
  <c r="D760"/>
  <c r="C761"/>
  <c r="D761"/>
  <c r="C762"/>
  <c r="D762"/>
  <c r="C763"/>
  <c r="D763"/>
  <c r="C764"/>
  <c r="D764"/>
  <c r="C765"/>
  <c r="D765"/>
  <c r="C766"/>
  <c r="D766"/>
  <c r="C767"/>
  <c r="D767"/>
  <c r="C768"/>
  <c r="D768"/>
  <c r="C769"/>
  <c r="D769"/>
  <c r="C770"/>
  <c r="D770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0"/>
  <c r="D780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6"/>
  <c r="D796"/>
  <c r="C797"/>
  <c r="D797"/>
  <c r="C798"/>
  <c r="D798"/>
  <c r="C799"/>
  <c r="D799"/>
  <c r="C800"/>
  <c r="D800"/>
  <c r="C801"/>
  <c r="D801"/>
  <c r="C802"/>
  <c r="D802"/>
  <c r="C803"/>
  <c r="D803"/>
  <c r="C804"/>
  <c r="D804"/>
  <c r="C805"/>
  <c r="D805"/>
  <c r="C806"/>
  <c r="D806"/>
  <c r="C807"/>
  <c r="D807"/>
  <c r="C808"/>
  <c r="D808"/>
  <c r="C809"/>
  <c r="D809"/>
  <c r="C810"/>
  <c r="D810"/>
  <c r="C811"/>
  <c r="D811"/>
  <c r="C812"/>
  <c r="D812"/>
  <c r="C813"/>
  <c r="D813"/>
  <c r="C814"/>
  <c r="D814"/>
  <c r="C815"/>
  <c r="D815"/>
  <c r="C816"/>
  <c r="D816"/>
  <c r="C817"/>
  <c r="D817"/>
  <c r="C818"/>
  <c r="D818"/>
  <c r="C819"/>
  <c r="D819"/>
  <c r="C820"/>
  <c r="D820"/>
  <c r="C821"/>
  <c r="D821"/>
  <c r="C822"/>
  <c r="D822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2"/>
  <c r="D832"/>
  <c r="C833"/>
  <c r="D833"/>
  <c r="C834"/>
  <c r="D834"/>
  <c r="C835"/>
  <c r="D835"/>
  <c r="C836"/>
  <c r="D836"/>
  <c r="C837"/>
  <c r="D837"/>
  <c r="C838"/>
  <c r="D838"/>
  <c r="C839"/>
  <c r="D839"/>
  <c r="C840"/>
  <c r="D840"/>
  <c r="C841"/>
  <c r="D841"/>
  <c r="C842"/>
  <c r="D842"/>
  <c r="C843"/>
  <c r="D843"/>
  <c r="C844"/>
  <c r="D844"/>
  <c r="C845"/>
  <c r="D845"/>
  <c r="C846"/>
  <c r="D846"/>
  <c r="C847"/>
  <c r="D847"/>
  <c r="C848"/>
  <c r="D848"/>
  <c r="C849"/>
  <c r="D849"/>
  <c r="C850"/>
  <c r="D850"/>
  <c r="C851"/>
  <c r="D851"/>
  <c r="C852"/>
  <c r="D852"/>
  <c r="C853"/>
  <c r="D853"/>
  <c r="C854"/>
  <c r="D854"/>
  <c r="C855"/>
  <c r="D855"/>
  <c r="C856"/>
  <c r="D856"/>
  <c r="C857"/>
  <c r="D857"/>
  <c r="C858"/>
  <c r="D858"/>
  <c r="C859"/>
  <c r="D859"/>
  <c r="C860"/>
  <c r="D860"/>
  <c r="C861"/>
  <c r="D861"/>
  <c r="E861"/>
  <c r="D11"/>
  <c r="C11"/>
  <c r="B11"/>
  <c r="C12" i="17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7"/>
  <c r="D507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7"/>
  <c r="D547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5"/>
  <c r="D565"/>
  <c r="C566"/>
  <c r="D566"/>
  <c r="C567"/>
  <c r="D567"/>
  <c r="C568"/>
  <c r="D568"/>
  <c r="C569"/>
  <c r="D569"/>
  <c r="C570"/>
  <c r="D570"/>
  <c r="C571"/>
  <c r="D571"/>
  <c r="C572"/>
  <c r="D572"/>
  <c r="C573"/>
  <c r="D573"/>
  <c r="C574"/>
  <c r="D574"/>
  <c r="C575"/>
  <c r="D575"/>
  <c r="C576"/>
  <c r="D576"/>
  <c r="C577"/>
  <c r="D577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599"/>
  <c r="D599"/>
  <c r="C600"/>
  <c r="D600"/>
  <c r="C601"/>
  <c r="D601"/>
  <c r="C602"/>
  <c r="D602"/>
  <c r="C603"/>
  <c r="D603"/>
  <c r="C604"/>
  <c r="D604"/>
  <c r="C605"/>
  <c r="D605"/>
  <c r="C606"/>
  <c r="D606"/>
  <c r="C607"/>
  <c r="D607"/>
  <c r="C608"/>
  <c r="D608"/>
  <c r="C609"/>
  <c r="D609"/>
  <c r="C610"/>
  <c r="D610"/>
  <c r="C611"/>
  <c r="D611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4"/>
  <c r="D634"/>
  <c r="C635"/>
  <c r="D635"/>
  <c r="C636"/>
  <c r="D636"/>
  <c r="C637"/>
  <c r="D637"/>
  <c r="C638"/>
  <c r="D638"/>
  <c r="C639"/>
  <c r="D639"/>
  <c r="C640"/>
  <c r="D640"/>
  <c r="C641"/>
  <c r="D641"/>
  <c r="C642"/>
  <c r="D642"/>
  <c r="C643"/>
  <c r="D643"/>
  <c r="C644"/>
  <c r="D644"/>
  <c r="C645"/>
  <c r="D645"/>
  <c r="C646"/>
  <c r="D646"/>
  <c r="C647"/>
  <c r="D647"/>
  <c r="C648"/>
  <c r="D648"/>
  <c r="C649"/>
  <c r="D649"/>
  <c r="C650"/>
  <c r="D650"/>
  <c r="C651"/>
  <c r="D651"/>
  <c r="C652"/>
  <c r="D652"/>
  <c r="C653"/>
  <c r="D653"/>
  <c r="C654"/>
  <c r="D654"/>
  <c r="C655"/>
  <c r="D655"/>
  <c r="C656"/>
  <c r="D656"/>
  <c r="C657"/>
  <c r="D657"/>
  <c r="C658"/>
  <c r="D658"/>
  <c r="C659"/>
  <c r="D659"/>
  <c r="C660"/>
  <c r="D660"/>
  <c r="C661"/>
  <c r="D661"/>
  <c r="C662"/>
  <c r="D662"/>
  <c r="C663"/>
  <c r="D663"/>
  <c r="C664"/>
  <c r="D664"/>
  <c r="C665"/>
  <c r="D665"/>
  <c r="C666"/>
  <c r="D666"/>
  <c r="C667"/>
  <c r="D667"/>
  <c r="C668"/>
  <c r="D668"/>
  <c r="C669"/>
  <c r="D669"/>
  <c r="C670"/>
  <c r="D670"/>
  <c r="C671"/>
  <c r="D671"/>
  <c r="C672"/>
  <c r="D672"/>
  <c r="C673"/>
  <c r="D673"/>
  <c r="C674"/>
  <c r="D674"/>
  <c r="C675"/>
  <c r="D675"/>
  <c r="C676"/>
  <c r="D676"/>
  <c r="C677"/>
  <c r="D677"/>
  <c r="C678"/>
  <c r="D678"/>
  <c r="C679"/>
  <c r="D679"/>
  <c r="C680"/>
  <c r="D680"/>
  <c r="C681"/>
  <c r="D681"/>
  <c r="C682"/>
  <c r="D682"/>
  <c r="C683"/>
  <c r="D683"/>
  <c r="C684"/>
  <c r="D684"/>
  <c r="C685"/>
  <c r="D685"/>
  <c r="C686"/>
  <c r="D686"/>
  <c r="C687"/>
  <c r="D687"/>
  <c r="C688"/>
  <c r="D688"/>
  <c r="C689"/>
  <c r="D689"/>
  <c r="C690"/>
  <c r="D690"/>
  <c r="C691"/>
  <c r="D691"/>
  <c r="C692"/>
  <c r="D692"/>
  <c r="C693"/>
  <c r="D693"/>
  <c r="C694"/>
  <c r="D694"/>
  <c r="C695"/>
  <c r="D695"/>
  <c r="C696"/>
  <c r="D696"/>
  <c r="C697"/>
  <c r="D697"/>
  <c r="C698"/>
  <c r="D698"/>
  <c r="C699"/>
  <c r="D699"/>
  <c r="C700"/>
  <c r="D700"/>
  <c r="C701"/>
  <c r="D701"/>
  <c r="C702"/>
  <c r="D702"/>
  <c r="C703"/>
  <c r="D703"/>
  <c r="C704"/>
  <c r="D704"/>
  <c r="C705"/>
  <c r="D705"/>
  <c r="C706"/>
  <c r="D706"/>
  <c r="C707"/>
  <c r="D707"/>
  <c r="C708"/>
  <c r="D708"/>
  <c r="C709"/>
  <c r="D709"/>
  <c r="C710"/>
  <c r="D710"/>
  <c r="C711"/>
  <c r="D711"/>
  <c r="C712"/>
  <c r="D712"/>
  <c r="C713"/>
  <c r="D713"/>
  <c r="C714"/>
  <c r="D714"/>
  <c r="C715"/>
  <c r="D715"/>
  <c r="C716"/>
  <c r="D716"/>
  <c r="C717"/>
  <c r="D717"/>
  <c r="C718"/>
  <c r="D718"/>
  <c r="C719"/>
  <c r="D719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6"/>
  <c r="D756"/>
  <c r="C757"/>
  <c r="D757"/>
  <c r="C758"/>
  <c r="D758"/>
  <c r="C759"/>
  <c r="D759"/>
  <c r="C760"/>
  <c r="D760"/>
  <c r="C761"/>
  <c r="D761"/>
  <c r="C762"/>
  <c r="D762"/>
  <c r="C763"/>
  <c r="D763"/>
  <c r="C764"/>
  <c r="D764"/>
  <c r="C765"/>
  <c r="D765"/>
  <c r="C766"/>
  <c r="D766"/>
  <c r="C767"/>
  <c r="D767"/>
  <c r="C768"/>
  <c r="D768"/>
  <c r="C769"/>
  <c r="D769"/>
  <c r="C770"/>
  <c r="D770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0"/>
  <c r="D780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6"/>
  <c r="D796"/>
  <c r="C797"/>
  <c r="D797"/>
  <c r="C798"/>
  <c r="D798"/>
  <c r="C799"/>
  <c r="D799"/>
  <c r="C800"/>
  <c r="D800"/>
  <c r="C801"/>
  <c r="D801"/>
  <c r="C802"/>
  <c r="D802"/>
  <c r="C803"/>
  <c r="D803"/>
  <c r="C804"/>
  <c r="D804"/>
  <c r="C805"/>
  <c r="D805"/>
  <c r="C806"/>
  <c r="D806"/>
  <c r="C807"/>
  <c r="D807"/>
  <c r="C808"/>
  <c r="D808"/>
  <c r="C809"/>
  <c r="D809"/>
  <c r="C810"/>
  <c r="D810"/>
  <c r="C811"/>
  <c r="D811"/>
  <c r="C812"/>
  <c r="D812"/>
  <c r="C813"/>
  <c r="D813"/>
  <c r="C814"/>
  <c r="D814"/>
  <c r="C815"/>
  <c r="D815"/>
  <c r="C816"/>
  <c r="D816"/>
  <c r="C817"/>
  <c r="D817"/>
  <c r="C818"/>
  <c r="D818"/>
  <c r="C819"/>
  <c r="D819"/>
  <c r="C820"/>
  <c r="D820"/>
  <c r="C821"/>
  <c r="D821"/>
  <c r="C822"/>
  <c r="D822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2"/>
  <c r="D832"/>
  <c r="C833"/>
  <c r="D833"/>
  <c r="C834"/>
  <c r="D834"/>
  <c r="C835"/>
  <c r="D835"/>
  <c r="C836"/>
  <c r="D836"/>
  <c r="C837"/>
  <c r="D837"/>
  <c r="C838"/>
  <c r="D838"/>
  <c r="C839"/>
  <c r="D839"/>
  <c r="C840"/>
  <c r="D840"/>
  <c r="C841"/>
  <c r="D841"/>
  <c r="C842"/>
  <c r="D842"/>
  <c r="C843"/>
  <c r="D843"/>
  <c r="C844"/>
  <c r="D844"/>
  <c r="C845"/>
  <c r="D845"/>
  <c r="C846"/>
  <c r="D846"/>
  <c r="C847"/>
  <c r="D847"/>
  <c r="C848"/>
  <c r="D848"/>
  <c r="C849"/>
  <c r="D849"/>
  <c r="C850"/>
  <c r="D850"/>
  <c r="C851"/>
  <c r="D851"/>
  <c r="C852"/>
  <c r="D852"/>
  <c r="C853"/>
  <c r="D853"/>
  <c r="C854"/>
  <c r="D854"/>
  <c r="C855"/>
  <c r="D855"/>
  <c r="C856"/>
  <c r="D856"/>
  <c r="C857"/>
  <c r="D857"/>
  <c r="C858"/>
  <c r="D858"/>
  <c r="C859"/>
  <c r="D859"/>
  <c r="C860"/>
  <c r="D860"/>
  <c r="C861"/>
  <c r="D861"/>
  <c r="D11"/>
  <c r="C11"/>
  <c r="B11"/>
  <c r="S863" i="20"/>
  <c r="R863"/>
  <c r="Q863"/>
  <c r="P863"/>
  <c r="O863"/>
  <c r="N863"/>
  <c r="M863"/>
  <c r="L863"/>
  <c r="K863"/>
  <c r="J863"/>
  <c r="I863"/>
  <c r="H863"/>
  <c r="G863"/>
  <c r="F863"/>
  <c r="B863"/>
  <c r="F862"/>
  <c r="V862" s="1"/>
  <c r="E862"/>
  <c r="U862" s="1"/>
  <c r="T861"/>
  <c r="AA862" i="16" s="1"/>
  <c r="T860" i="20"/>
  <c r="V860" s="1"/>
  <c r="T859"/>
  <c r="V859" s="1"/>
  <c r="T858"/>
  <c r="V858" s="1"/>
  <c r="T857"/>
  <c r="V857" s="1"/>
  <c r="T856"/>
  <c r="T855"/>
  <c r="V855" s="1"/>
  <c r="T854"/>
  <c r="V854" s="1"/>
  <c r="T852"/>
  <c r="V852" s="1"/>
  <c r="T851"/>
  <c r="V851" s="1"/>
  <c r="T850"/>
  <c r="V850" s="1"/>
  <c r="T849"/>
  <c r="V849" s="1"/>
  <c r="T848"/>
  <c r="T847"/>
  <c r="V847" s="1"/>
  <c r="T846"/>
  <c r="AA847" i="16" s="1"/>
  <c r="T845" i="20"/>
  <c r="V845" s="1"/>
  <c r="T844"/>
  <c r="V844" s="1"/>
  <c r="T843"/>
  <c r="AA844" i="16" s="1"/>
  <c r="T842" i="20"/>
  <c r="V842" s="1"/>
  <c r="T841"/>
  <c r="V841" s="1"/>
  <c r="T840"/>
  <c r="V840" s="1"/>
  <c r="T839"/>
  <c r="AA840" i="16" s="1"/>
  <c r="T838" i="20"/>
  <c r="V838" s="1"/>
  <c r="T837"/>
  <c r="V837" s="1"/>
  <c r="T836"/>
  <c r="V836" s="1"/>
  <c r="T835"/>
  <c r="V835" s="1"/>
  <c r="T834"/>
  <c r="T833"/>
  <c r="V833" s="1"/>
  <c r="T832"/>
  <c r="V832" s="1"/>
  <c r="T831"/>
  <c r="AA832" i="16" s="1"/>
  <c r="T830" i="20"/>
  <c r="AA831" i="16" s="1"/>
  <c r="T829" i="20"/>
  <c r="T828"/>
  <c r="V828" s="1"/>
  <c r="T827"/>
  <c r="AA828" i="16" s="1"/>
  <c r="T826" i="20"/>
  <c r="V826" s="1"/>
  <c r="T825"/>
  <c r="T824"/>
  <c r="V824" s="1"/>
  <c r="T823"/>
  <c r="V823" s="1"/>
  <c r="T822"/>
  <c r="AA823" i="16" s="1"/>
  <c r="T821" i="20"/>
  <c r="V821" s="1"/>
  <c r="T820"/>
  <c r="T819"/>
  <c r="V819" s="1"/>
  <c r="T818"/>
  <c r="V818" s="1"/>
  <c r="T817"/>
  <c r="V817" s="1"/>
  <c r="T816"/>
  <c r="AA817" i="16" s="1"/>
  <c r="T815" i="20"/>
  <c r="V815" s="1"/>
  <c r="T814"/>
  <c r="T813"/>
  <c r="V813" s="1"/>
  <c r="T812"/>
  <c r="V812" s="1"/>
  <c r="T811"/>
  <c r="V811" s="1"/>
  <c r="T810"/>
  <c r="T809"/>
  <c r="AA810" i="16" s="1"/>
  <c r="T808" i="20"/>
  <c r="T807"/>
  <c r="T806"/>
  <c r="V806" s="1"/>
  <c r="T805"/>
  <c r="V805" s="1"/>
  <c r="T804"/>
  <c r="V804" s="1"/>
  <c r="T803"/>
  <c r="V803" s="1"/>
  <c r="T802"/>
  <c r="AA803" i="16" s="1"/>
  <c r="T801" i="20"/>
  <c r="T800"/>
  <c r="T799"/>
  <c r="V799" s="1"/>
  <c r="T798"/>
  <c r="V798" s="1"/>
  <c r="T797"/>
  <c r="V797" s="1"/>
  <c r="T796"/>
  <c r="AA797" i="16" s="1"/>
  <c r="T795" i="20"/>
  <c r="V795" s="1"/>
  <c r="T794"/>
  <c r="AA795" i="16" s="1"/>
  <c r="T793" i="20"/>
  <c r="V793" s="1"/>
  <c r="T792"/>
  <c r="T791"/>
  <c r="T790"/>
  <c r="AA791" i="16" s="1"/>
  <c r="T789" i="20"/>
  <c r="T788"/>
  <c r="V788" s="1"/>
  <c r="T787"/>
  <c r="V787" s="1"/>
  <c r="T786"/>
  <c r="AA787" i="16" s="1"/>
  <c r="T785" i="20"/>
  <c r="V785" s="1"/>
  <c r="T784"/>
  <c r="V784" s="1"/>
  <c r="T783"/>
  <c r="T782"/>
  <c r="AA783" i="16" s="1"/>
  <c r="T781" i="20"/>
  <c r="V781" s="1"/>
  <c r="T780"/>
  <c r="T779"/>
  <c r="V779" s="1"/>
  <c r="T778"/>
  <c r="V778" s="1"/>
  <c r="T777"/>
  <c r="V777" s="1"/>
  <c r="T776"/>
  <c r="T775"/>
  <c r="V775" s="1"/>
  <c r="T774"/>
  <c r="T773"/>
  <c r="V773" s="1"/>
  <c r="T772"/>
  <c r="V772" s="1"/>
  <c r="T771"/>
  <c r="V771" s="1"/>
  <c r="T770"/>
  <c r="T769"/>
  <c r="V769" s="1"/>
  <c r="T768"/>
  <c r="AA769" i="16" s="1"/>
  <c r="T767" i="20"/>
  <c r="V767" s="1"/>
  <c r="T766"/>
  <c r="AA767" i="16" s="1"/>
  <c r="T765" i="20"/>
  <c r="V765" s="1"/>
  <c r="T764"/>
  <c r="AA765" i="16" s="1"/>
  <c r="T763" i="20"/>
  <c r="V763" s="1"/>
  <c r="T762"/>
  <c r="V762" s="1"/>
  <c r="T761"/>
  <c r="T760"/>
  <c r="V760" s="1"/>
  <c r="T759"/>
  <c r="V759" s="1"/>
  <c r="T758"/>
  <c r="V758" s="1"/>
  <c r="T757"/>
  <c r="T756"/>
  <c r="V756" s="1"/>
  <c r="T755"/>
  <c r="V755" s="1"/>
  <c r="T754"/>
  <c r="V754" s="1"/>
  <c r="T753"/>
  <c r="V753" s="1"/>
  <c r="T752"/>
  <c r="AA753" i="16" s="1"/>
  <c r="T751" i="20"/>
  <c r="V751" s="1"/>
  <c r="T750"/>
  <c r="AA751" i="16" s="1"/>
  <c r="T749" i="20"/>
  <c r="V749" s="1"/>
  <c r="T748"/>
  <c r="AA749" i="16" s="1"/>
  <c r="T747" i="20"/>
  <c r="V747" s="1"/>
  <c r="T746"/>
  <c r="V746" s="1"/>
  <c r="T745"/>
  <c r="T744"/>
  <c r="V744" s="1"/>
  <c r="T743"/>
  <c r="V743" s="1"/>
  <c r="T742"/>
  <c r="T741"/>
  <c r="T740"/>
  <c r="V740" s="1"/>
  <c r="T739"/>
  <c r="AA740" i="16" s="1"/>
  <c r="T738" i="20"/>
  <c r="V738" s="1"/>
  <c r="T737"/>
  <c r="V737" s="1"/>
  <c r="T736"/>
  <c r="AA737" i="16" s="1"/>
  <c r="T735" i="20"/>
  <c r="AA736" i="16" s="1"/>
  <c r="T734" i="20"/>
  <c r="AA735" i="16" s="1"/>
  <c r="T733" i="20"/>
  <c r="V733" s="1"/>
  <c r="T732"/>
  <c r="V732" s="1"/>
  <c r="T731"/>
  <c r="T730"/>
  <c r="V730" s="1"/>
  <c r="T729"/>
  <c r="V729" s="1"/>
  <c r="T728"/>
  <c r="T727"/>
  <c r="V727" s="1"/>
  <c r="T726"/>
  <c r="V726" s="1"/>
  <c r="T725"/>
  <c r="V725" s="1"/>
  <c r="T724"/>
  <c r="AA725" i="16" s="1"/>
  <c r="T723" i="20"/>
  <c r="V723" s="1"/>
  <c r="T722"/>
  <c r="T721"/>
  <c r="V721" s="1"/>
  <c r="T720"/>
  <c r="AA721" i="16" s="1"/>
  <c r="T719" i="20"/>
  <c r="V719" s="1"/>
  <c r="T718"/>
  <c r="T717"/>
  <c r="V717" s="1"/>
  <c r="T716"/>
  <c r="V716" s="1"/>
  <c r="T715"/>
  <c r="V715" s="1"/>
  <c r="T714"/>
  <c r="AA715" i="16" s="1"/>
  <c r="T713" i="20"/>
  <c r="V713" s="1"/>
  <c r="T712"/>
  <c r="V712" s="1"/>
  <c r="T711"/>
  <c r="AA712" i="16" s="1"/>
  <c r="T710" i="20"/>
  <c r="T709"/>
  <c r="V709" s="1"/>
  <c r="T708"/>
  <c r="V708" s="1"/>
  <c r="T707"/>
  <c r="T706"/>
  <c r="T705"/>
  <c r="V705" s="1"/>
  <c r="T704"/>
  <c r="V704" s="1"/>
  <c r="T703"/>
  <c r="T702"/>
  <c r="V702" s="1"/>
  <c r="T701"/>
  <c r="V701" s="1"/>
  <c r="T700"/>
  <c r="AA701" i="16" s="1"/>
  <c r="T699" i="20"/>
  <c r="V699" s="1"/>
  <c r="T698"/>
  <c r="V698" s="1"/>
  <c r="T697"/>
  <c r="V697" s="1"/>
  <c r="T696"/>
  <c r="T695"/>
  <c r="V695" s="1"/>
  <c r="T694"/>
  <c r="V694" s="1"/>
  <c r="T693"/>
  <c r="T692"/>
  <c r="AA693" i="16" s="1"/>
  <c r="T691" i="20"/>
  <c r="T690"/>
  <c r="T689"/>
  <c r="AA690" i="16" s="1"/>
  <c r="T688" i="20"/>
  <c r="T687"/>
  <c r="V687" s="1"/>
  <c r="T686"/>
  <c r="V686" s="1"/>
  <c r="T685"/>
  <c r="T684"/>
  <c r="V684" s="1"/>
  <c r="T683"/>
  <c r="V683" s="1"/>
  <c r="T682"/>
  <c r="V682" s="1"/>
  <c r="T681"/>
  <c r="T680"/>
  <c r="V680" s="1"/>
  <c r="T679"/>
  <c r="V679" s="1"/>
  <c r="T678"/>
  <c r="V678" s="1"/>
  <c r="T677"/>
  <c r="AA678" i="16" s="1"/>
  <c r="T676" i="20"/>
  <c r="V676" s="1"/>
  <c r="T675"/>
  <c r="V675" s="1"/>
  <c r="T674"/>
  <c r="V674" s="1"/>
  <c r="T673"/>
  <c r="T672"/>
  <c r="V672" s="1"/>
  <c r="T671"/>
  <c r="V671" s="1"/>
  <c r="T670"/>
  <c r="V670" s="1"/>
  <c r="T669"/>
  <c r="T668"/>
  <c r="V668" s="1"/>
  <c r="T667"/>
  <c r="T666"/>
  <c r="T665"/>
  <c r="V665" s="1"/>
  <c r="T664"/>
  <c r="AA665" i="16" s="1"/>
  <c r="T663" i="20"/>
  <c r="V663" s="1"/>
  <c r="T662"/>
  <c r="V662" s="1"/>
  <c r="T661"/>
  <c r="AA662" i="16" s="1"/>
  <c r="T660" i="20"/>
  <c r="V660" s="1"/>
  <c r="T659"/>
  <c r="V659" s="1"/>
  <c r="T658"/>
  <c r="V658" s="1"/>
  <c r="T657"/>
  <c r="T656"/>
  <c r="V656" s="1"/>
  <c r="T655"/>
  <c r="V655" s="1"/>
  <c r="T654"/>
  <c r="V654" s="1"/>
  <c r="T653"/>
  <c r="AA654" i="16" s="1"/>
  <c r="T652" i="20"/>
  <c r="V652" s="1"/>
  <c r="T651"/>
  <c r="T650"/>
  <c r="V650" s="1"/>
  <c r="T649"/>
  <c r="V649" s="1"/>
  <c r="T648"/>
  <c r="AA649" i="16" s="1"/>
  <c r="T647" i="20"/>
  <c r="V647" s="1"/>
  <c r="T646"/>
  <c r="V646" s="1"/>
  <c r="T645"/>
  <c r="V645" s="1"/>
  <c r="T644"/>
  <c r="AA645" i="16" s="1"/>
  <c r="T643" i="20"/>
  <c r="V643" s="1"/>
  <c r="T642"/>
  <c r="T641"/>
  <c r="V641" s="1"/>
  <c r="T640"/>
  <c r="AA641" i="16" s="1"/>
  <c r="T639" i="20"/>
  <c r="V639" s="1"/>
  <c r="T638"/>
  <c r="T637"/>
  <c r="V637" s="1"/>
  <c r="T636"/>
  <c r="T635"/>
  <c r="V635" s="1"/>
  <c r="T634"/>
  <c r="V634" s="1"/>
  <c r="T633"/>
  <c r="V633" s="1"/>
  <c r="T632"/>
  <c r="AA633" i="16" s="1"/>
  <c r="T631" i="20"/>
  <c r="V631" s="1"/>
  <c r="T630"/>
  <c r="V630" s="1"/>
  <c r="T629"/>
  <c r="V629" s="1"/>
  <c r="T628"/>
  <c r="T627"/>
  <c r="AA628" i="16" s="1"/>
  <c r="T626" i="20"/>
  <c r="V626" s="1"/>
  <c r="T625"/>
  <c r="AA626" i="16" s="1"/>
  <c r="T624" i="20"/>
  <c r="V624" s="1"/>
  <c r="T623"/>
  <c r="T622"/>
  <c r="V622" s="1"/>
  <c r="T621"/>
  <c r="V621" s="1"/>
  <c r="T620"/>
  <c r="V620" s="1"/>
  <c r="T619"/>
  <c r="T618"/>
  <c r="V618" s="1"/>
  <c r="T617"/>
  <c r="V617" s="1"/>
  <c r="T616"/>
  <c r="V616" s="1"/>
  <c r="T615"/>
  <c r="AA616" i="16" s="1"/>
  <c r="T614" i="20"/>
  <c r="V614" s="1"/>
  <c r="T613"/>
  <c r="AA614" i="16" s="1"/>
  <c r="T612" i="20"/>
  <c r="V612" s="1"/>
  <c r="T611"/>
  <c r="T610"/>
  <c r="V610" s="1"/>
  <c r="T609"/>
  <c r="V609" s="1"/>
  <c r="T608"/>
  <c r="V608" s="1"/>
  <c r="T607"/>
  <c r="T606"/>
  <c r="V606" s="1"/>
  <c r="T605"/>
  <c r="V605" s="1"/>
  <c r="T604"/>
  <c r="V604" s="1"/>
  <c r="T603"/>
  <c r="AA604" i="16" s="1"/>
  <c r="T602" i="20"/>
  <c r="V602" s="1"/>
  <c r="T601"/>
  <c r="V601" s="1"/>
  <c r="T600"/>
  <c r="T599"/>
  <c r="V599" s="1"/>
  <c r="T598"/>
  <c r="T597"/>
  <c r="AA598" i="16" s="1"/>
  <c r="T596" i="20"/>
  <c r="V596" s="1"/>
  <c r="T595"/>
  <c r="V595" s="1"/>
  <c r="T594"/>
  <c r="T593"/>
  <c r="V593" s="1"/>
  <c r="T592"/>
  <c r="V592" s="1"/>
  <c r="T591"/>
  <c r="V591" s="1"/>
  <c r="T590"/>
  <c r="V590" s="1"/>
  <c r="T589"/>
  <c r="V589" s="1"/>
  <c r="T588"/>
  <c r="AA589" i="16" s="1"/>
  <c r="T587" i="20"/>
  <c r="V587" s="1"/>
  <c r="T586"/>
  <c r="T585"/>
  <c r="AA586" i="16" s="1"/>
  <c r="T584" i="20"/>
  <c r="V584" s="1"/>
  <c r="T583"/>
  <c r="V583" s="1"/>
  <c r="T582"/>
  <c r="T581"/>
  <c r="V581" s="1"/>
  <c r="T580"/>
  <c r="V580" s="1"/>
  <c r="T579"/>
  <c r="AA580" i="16" s="1"/>
  <c r="T578" i="20"/>
  <c r="V578" s="1"/>
  <c r="T577"/>
  <c r="V577" s="1"/>
  <c r="T576"/>
  <c r="T575"/>
  <c r="V575" s="1"/>
  <c r="T574"/>
  <c r="V574" s="1"/>
  <c r="T573"/>
  <c r="V573" s="1"/>
  <c r="T572"/>
  <c r="T571"/>
  <c r="V571" s="1"/>
  <c r="T570"/>
  <c r="V570" s="1"/>
  <c r="T569"/>
  <c r="AA570" i="16" s="1"/>
  <c r="T568" i="20"/>
  <c r="V568" s="1"/>
  <c r="T567"/>
  <c r="AA568" i="16" s="1"/>
  <c r="T566" i="20"/>
  <c r="V566" s="1"/>
  <c r="T565"/>
  <c r="V565" s="1"/>
  <c r="T564"/>
  <c r="T563"/>
  <c r="V563" s="1"/>
  <c r="T562"/>
  <c r="V562" s="1"/>
  <c r="T561"/>
  <c r="V561" s="1"/>
  <c r="T560"/>
  <c r="V560" s="1"/>
  <c r="T559"/>
  <c r="V559" s="1"/>
  <c r="T558"/>
  <c r="V558" s="1"/>
  <c r="T557"/>
  <c r="T556"/>
  <c r="V556" s="1"/>
  <c r="T555"/>
  <c r="V555" s="1"/>
  <c r="T554"/>
  <c r="V554" s="1"/>
  <c r="T553"/>
  <c r="T552"/>
  <c r="V552" s="1"/>
  <c r="T551"/>
  <c r="AA552" i="16" s="1"/>
  <c r="T550" i="20"/>
  <c r="T549"/>
  <c r="AA550" i="16" s="1"/>
  <c r="T548" i="20"/>
  <c r="V548" s="1"/>
  <c r="T547"/>
  <c r="AA548" i="16" s="1"/>
  <c r="T546" i="20"/>
  <c r="V546" s="1"/>
  <c r="T545"/>
  <c r="T544"/>
  <c r="V544" s="1"/>
  <c r="T543"/>
  <c r="V543" s="1"/>
  <c r="T542"/>
  <c r="V542" s="1"/>
  <c r="T541"/>
  <c r="T540"/>
  <c r="V540" s="1"/>
  <c r="T539"/>
  <c r="AA540" i="16" s="1"/>
  <c r="T538" i="20"/>
  <c r="V538" s="1"/>
  <c r="T537"/>
  <c r="AA538" i="16" s="1"/>
  <c r="T536" i="20"/>
  <c r="V536" s="1"/>
  <c r="T535"/>
  <c r="T534"/>
  <c r="T533"/>
  <c r="V533" s="1"/>
  <c r="T532"/>
  <c r="V532" s="1"/>
  <c r="T531"/>
  <c r="V531" s="1"/>
  <c r="T530"/>
  <c r="T529"/>
  <c r="V529" s="1"/>
  <c r="T528"/>
  <c r="V528" s="1"/>
  <c r="T527"/>
  <c r="V527" s="1"/>
  <c r="T526"/>
  <c r="T525"/>
  <c r="V525" s="1"/>
  <c r="T524"/>
  <c r="V524" s="1"/>
  <c r="T523"/>
  <c r="T522"/>
  <c r="V522" s="1"/>
  <c r="T521"/>
  <c r="V521" s="1"/>
  <c r="T520"/>
  <c r="V520" s="1"/>
  <c r="T519"/>
  <c r="V519" s="1"/>
  <c r="T518"/>
  <c r="V518" s="1"/>
  <c r="T517"/>
  <c r="T516"/>
  <c r="T515"/>
  <c r="AA516" i="16" s="1"/>
  <c r="T514" i="20"/>
  <c r="V514" s="1"/>
  <c r="T513"/>
  <c r="AA514" i="16" s="1"/>
  <c r="T512" i="20"/>
  <c r="V512" s="1"/>
  <c r="T511"/>
  <c r="AA512" i="16" s="1"/>
  <c r="T510" i="20"/>
  <c r="V510" s="1"/>
  <c r="T509"/>
  <c r="T508"/>
  <c r="T507"/>
  <c r="V507" s="1"/>
  <c r="T506"/>
  <c r="T505"/>
  <c r="AA506" i="16" s="1"/>
  <c r="T504" i="20"/>
  <c r="V504" s="1"/>
  <c r="T503"/>
  <c r="T502"/>
  <c r="V502" s="1"/>
  <c r="T501"/>
  <c r="V501" s="1"/>
  <c r="T500"/>
  <c r="V500" s="1"/>
  <c r="T499"/>
  <c r="AA500" i="16" s="1"/>
  <c r="T498" i="20"/>
  <c r="V498" s="1"/>
  <c r="T497"/>
  <c r="V497" s="1"/>
  <c r="T496"/>
  <c r="T495"/>
  <c r="AA496" i="16" s="1"/>
  <c r="T494" i="20"/>
  <c r="T493"/>
  <c r="V493" s="1"/>
  <c r="T492"/>
  <c r="V492" s="1"/>
  <c r="T491"/>
  <c r="V491" s="1"/>
  <c r="T490"/>
  <c r="V490" s="1"/>
  <c r="T489"/>
  <c r="V489" s="1"/>
  <c r="T488"/>
  <c r="V488" s="1"/>
  <c r="T487"/>
  <c r="V487" s="1"/>
  <c r="T486"/>
  <c r="V486" s="1"/>
  <c r="T485"/>
  <c r="T484"/>
  <c r="T483"/>
  <c r="V483" s="1"/>
  <c r="T482"/>
  <c r="V482" s="1"/>
  <c r="T481"/>
  <c r="AA482" i="16" s="1"/>
  <c r="T480" i="20"/>
  <c r="V480" s="1"/>
  <c r="T479"/>
  <c r="T478"/>
  <c r="V478" s="1"/>
  <c r="T477"/>
  <c r="AA478" i="16" s="1"/>
  <c r="T476" i="20"/>
  <c r="T475"/>
  <c r="V475" s="1"/>
  <c r="T474"/>
  <c r="V474" s="1"/>
  <c r="T473"/>
  <c r="V473" s="1"/>
  <c r="T472"/>
  <c r="T471"/>
  <c r="AA472" i="16" s="1"/>
  <c r="T470" i="20"/>
  <c r="V470" s="1"/>
  <c r="T469"/>
  <c r="AA470" i="16" s="1"/>
  <c r="T468" i="20"/>
  <c r="V468" s="1"/>
  <c r="T467"/>
  <c r="V467" s="1"/>
  <c r="T466"/>
  <c r="T465"/>
  <c r="V465" s="1"/>
  <c r="T464"/>
  <c r="V464" s="1"/>
  <c r="T463"/>
  <c r="V463" s="1"/>
  <c r="T462"/>
  <c r="T461"/>
  <c r="V461" s="1"/>
  <c r="T460"/>
  <c r="T459"/>
  <c r="T458"/>
  <c r="V458" s="1"/>
  <c r="T457"/>
  <c r="V457" s="1"/>
  <c r="T456"/>
  <c r="V456" s="1"/>
  <c r="T455"/>
  <c r="AA456" i="16" s="1"/>
  <c r="T454" i="20"/>
  <c r="V454" s="1"/>
  <c r="T453"/>
  <c r="AA454" i="16" s="1"/>
  <c r="T452" i="20"/>
  <c r="V452" s="1"/>
  <c r="T451"/>
  <c r="V451" s="1"/>
  <c r="T450"/>
  <c r="T449"/>
  <c r="V449" s="1"/>
  <c r="T448"/>
  <c r="V448" s="1"/>
  <c r="T447"/>
  <c r="V447" s="1"/>
  <c r="T446"/>
  <c r="T445"/>
  <c r="V445" s="1"/>
  <c r="T444"/>
  <c r="T443"/>
  <c r="V443" s="1"/>
  <c r="T442"/>
  <c r="V442" s="1"/>
  <c r="T441"/>
  <c r="AA442" i="16" s="1"/>
  <c r="T440" i="20"/>
  <c r="V440" s="1"/>
  <c r="T439"/>
  <c r="T438"/>
  <c r="V438" s="1"/>
  <c r="T437"/>
  <c r="AA438" i="16" s="1"/>
  <c r="T436" i="20"/>
  <c r="V436" s="1"/>
  <c r="T435"/>
  <c r="T434"/>
  <c r="V434" s="1"/>
  <c r="T433"/>
  <c r="T432"/>
  <c r="V432" s="1"/>
  <c r="T431"/>
  <c r="T430"/>
  <c r="V430" s="1"/>
  <c r="T429"/>
  <c r="AA430" i="16" s="1"/>
  <c r="T428" i="20"/>
  <c r="V428" s="1"/>
  <c r="T427"/>
  <c r="AA428" i="16" s="1"/>
  <c r="T426" i="20"/>
  <c r="T425"/>
  <c r="AA426" i="16" s="1"/>
  <c r="T424" i="20"/>
  <c r="T423"/>
  <c r="V423" s="1"/>
  <c r="T422"/>
  <c r="T421"/>
  <c r="AA422" i="16" s="1"/>
  <c r="T420" i="20"/>
  <c r="V420" s="1"/>
  <c r="T419"/>
  <c r="AA420" i="16" s="1"/>
  <c r="T418" i="20"/>
  <c r="V418" s="1"/>
  <c r="T417"/>
  <c r="AA418" i="16" s="1"/>
  <c r="T416" i="20"/>
  <c r="T415"/>
  <c r="T414"/>
  <c r="V414" s="1"/>
  <c r="T413"/>
  <c r="V413" s="1"/>
  <c r="T412"/>
  <c r="T411"/>
  <c r="AA412" i="16" s="1"/>
  <c r="T410" i="20"/>
  <c r="T409"/>
  <c r="AA410" i="16" s="1"/>
  <c r="T408" i="20"/>
  <c r="V408" s="1"/>
  <c r="T407"/>
  <c r="V407" s="1"/>
  <c r="T406"/>
  <c r="T405"/>
  <c r="AA406" i="16" s="1"/>
  <c r="T404" i="20"/>
  <c r="T403"/>
  <c r="V403" s="1"/>
  <c r="T402"/>
  <c r="T401"/>
  <c r="AA402" i="16" s="1"/>
  <c r="T400" i="20"/>
  <c r="V400" s="1"/>
  <c r="T399"/>
  <c r="V399" s="1"/>
  <c r="T398"/>
  <c r="T397"/>
  <c r="T396"/>
  <c r="AA397" i="16" s="1"/>
  <c r="T395" i="20"/>
  <c r="AA396" i="16" s="1"/>
  <c r="T394" i="20"/>
  <c r="V394" s="1"/>
  <c r="T393"/>
  <c r="AA394" i="16" s="1"/>
  <c r="T392" i="20"/>
  <c r="V392" s="1"/>
  <c r="T391"/>
  <c r="AA392" i="16" s="1"/>
  <c r="T390" i="20"/>
  <c r="V390" s="1"/>
  <c r="T389"/>
  <c r="AA390" i="16" s="1"/>
  <c r="T388" i="20"/>
  <c r="V388" s="1"/>
  <c r="T387"/>
  <c r="AA388" i="16" s="1"/>
  <c r="T386" i="20"/>
  <c r="V386" s="1"/>
  <c r="T385"/>
  <c r="T384"/>
  <c r="V384" s="1"/>
  <c r="T383"/>
  <c r="T382"/>
  <c r="V382" s="1"/>
  <c r="T381"/>
  <c r="AA382" i="16" s="1"/>
  <c r="T380" i="20"/>
  <c r="V380" s="1"/>
  <c r="T379"/>
  <c r="AA380" i="16" s="1"/>
  <c r="T378" i="20"/>
  <c r="V378" s="1"/>
  <c r="T377"/>
  <c r="T376"/>
  <c r="V376" s="1"/>
  <c r="T375"/>
  <c r="T374"/>
  <c r="V374" s="1"/>
  <c r="T373"/>
  <c r="T372"/>
  <c r="V372" s="1"/>
  <c r="T371"/>
  <c r="AA372" i="16" s="1"/>
  <c r="T370" i="20"/>
  <c r="V370" s="1"/>
  <c r="T369"/>
  <c r="T368"/>
  <c r="V368" s="1"/>
  <c r="T367"/>
  <c r="T366"/>
  <c r="V366" s="1"/>
  <c r="T365"/>
  <c r="AA366" i="16" s="1"/>
  <c r="T364" i="20"/>
  <c r="V364" s="1"/>
  <c r="T363"/>
  <c r="AA364" i="16" s="1"/>
  <c r="T362" i="20"/>
  <c r="V362" s="1"/>
  <c r="T361"/>
  <c r="T360"/>
  <c r="V360" s="1"/>
  <c r="T359"/>
  <c r="T358"/>
  <c r="V358" s="1"/>
  <c r="T357"/>
  <c r="T356"/>
  <c r="T355"/>
  <c r="T354"/>
  <c r="V354" s="1"/>
  <c r="T353"/>
  <c r="T352"/>
  <c r="V352" s="1"/>
  <c r="T351"/>
  <c r="T350"/>
  <c r="V350" s="1"/>
  <c r="T349"/>
  <c r="T348"/>
  <c r="T347"/>
  <c r="V347" s="1"/>
  <c r="T346"/>
  <c r="T345"/>
  <c r="AA346" i="16" s="1"/>
  <c r="T344" i="20"/>
  <c r="V344" s="1"/>
  <c r="T343"/>
  <c r="T342"/>
  <c r="V342" s="1"/>
  <c r="T341"/>
  <c r="T340"/>
  <c r="V340" s="1"/>
  <c r="T339"/>
  <c r="AA340" i="16" s="1"/>
  <c r="T338" i="20"/>
  <c r="V338" s="1"/>
  <c r="T337"/>
  <c r="AA338" i="16" s="1"/>
  <c r="T336" i="20"/>
  <c r="V336" s="1"/>
  <c r="T335"/>
  <c r="T334"/>
  <c r="V334" s="1"/>
  <c r="T333"/>
  <c r="AA334" i="16" s="1"/>
  <c r="T332" i="20"/>
  <c r="T331"/>
  <c r="V331" s="1"/>
  <c r="T330"/>
  <c r="T329"/>
  <c r="V329" s="1"/>
  <c r="T328"/>
  <c r="V328" s="1"/>
  <c r="T327"/>
  <c r="AA328" i="16" s="1"/>
  <c r="T326" i="20"/>
  <c r="V326" s="1"/>
  <c r="T325"/>
  <c r="AA326" i="16" s="1"/>
  <c r="T324" i="20"/>
  <c r="V324" s="1"/>
  <c r="T323"/>
  <c r="V323" s="1"/>
  <c r="T322"/>
  <c r="T321"/>
  <c r="V321" s="1"/>
  <c r="T320"/>
  <c r="T319"/>
  <c r="V319" s="1"/>
  <c r="T318"/>
  <c r="T317"/>
  <c r="AA318" i="16" s="1"/>
  <c r="T316" i="20"/>
  <c r="T315"/>
  <c r="V315" s="1"/>
  <c r="T314"/>
  <c r="T313"/>
  <c r="V313" s="1"/>
  <c r="T312"/>
  <c r="T311"/>
  <c r="V311" s="1"/>
  <c r="T310"/>
  <c r="T309"/>
  <c r="V309" s="1"/>
  <c r="T308"/>
  <c r="T307"/>
  <c r="AA308" i="16" s="1"/>
  <c r="T306" i="20"/>
  <c r="V306" s="1"/>
  <c r="T305"/>
  <c r="AA306" i="16" s="1"/>
  <c r="T304" i="20"/>
  <c r="V304" s="1"/>
  <c r="T303"/>
  <c r="T302"/>
  <c r="V302" s="1"/>
  <c r="T301"/>
  <c r="T300"/>
  <c r="V300" s="1"/>
  <c r="T299"/>
  <c r="T298"/>
  <c r="V298" s="1"/>
  <c r="T297"/>
  <c r="T296"/>
  <c r="V296" s="1"/>
  <c r="T295"/>
  <c r="T294"/>
  <c r="V294" s="1"/>
  <c r="T293"/>
  <c r="AA294" i="16" s="1"/>
  <c r="T292" i="20"/>
  <c r="AA293" i="16" s="1"/>
  <c r="T291" i="20"/>
  <c r="AA292" i="16" s="1"/>
  <c r="T290" i="20"/>
  <c r="V290" s="1"/>
  <c r="T289"/>
  <c r="T288"/>
  <c r="V288" s="1"/>
  <c r="T287"/>
  <c r="AA288" i="16" s="1"/>
  <c r="T286" i="20"/>
  <c r="V286" s="1"/>
  <c r="T285"/>
  <c r="T284"/>
  <c r="T283"/>
  <c r="AA284" i="16" s="1"/>
  <c r="T282" i="20"/>
  <c r="T281"/>
  <c r="V281" s="1"/>
  <c r="T280"/>
  <c r="V280" s="1"/>
  <c r="T279"/>
  <c r="V279" s="1"/>
  <c r="T278"/>
  <c r="T277"/>
  <c r="V277" s="1"/>
  <c r="T276"/>
  <c r="V276" s="1"/>
  <c r="T275"/>
  <c r="AA276" i="16" s="1"/>
  <c r="T274" i="20"/>
  <c r="V274" s="1"/>
  <c r="T273"/>
  <c r="T272"/>
  <c r="V272" s="1"/>
  <c r="T271"/>
  <c r="AA272" i="16" s="1"/>
  <c r="T270" i="20"/>
  <c r="V270" s="1"/>
  <c r="T269"/>
  <c r="V269" s="1"/>
  <c r="T268"/>
  <c r="T267"/>
  <c r="AA268" i="16" s="1"/>
  <c r="T266" i="20"/>
  <c r="T265"/>
  <c r="V265" s="1"/>
  <c r="T264"/>
  <c r="T263"/>
  <c r="V263" s="1"/>
  <c r="T262"/>
  <c r="T261"/>
  <c r="V261" s="1"/>
  <c r="T260"/>
  <c r="T259"/>
  <c r="AA260" i="16" s="1"/>
  <c r="T258" i="20"/>
  <c r="T257"/>
  <c r="V257" s="1"/>
  <c r="T256"/>
  <c r="T255"/>
  <c r="V255" s="1"/>
  <c r="T254"/>
  <c r="T253"/>
  <c r="V253" s="1"/>
  <c r="T252"/>
  <c r="V252" s="1"/>
  <c r="T251"/>
  <c r="AA252" i="16" s="1"/>
  <c r="T250" i="20"/>
  <c r="T249"/>
  <c r="V249" s="1"/>
  <c r="T248"/>
  <c r="T247"/>
  <c r="V247" s="1"/>
  <c r="T246"/>
  <c r="T245"/>
  <c r="V245" s="1"/>
  <c r="T244"/>
  <c r="T243"/>
  <c r="AA244" i="16" s="1"/>
  <c r="T242" i="20"/>
  <c r="T241"/>
  <c r="V241" s="1"/>
  <c r="T240"/>
  <c r="V240" s="1"/>
  <c r="T239"/>
  <c r="AA240" i="16" s="1"/>
  <c r="T238" i="20"/>
  <c r="V238" s="1"/>
  <c r="T237"/>
  <c r="T236"/>
  <c r="T235"/>
  <c r="AA236" i="16" s="1"/>
  <c r="T234" i="20"/>
  <c r="V234" s="1"/>
  <c r="T233"/>
  <c r="T232"/>
  <c r="V232" s="1"/>
  <c r="T231"/>
  <c r="AA232" i="16" s="1"/>
  <c r="T230" i="20"/>
  <c r="V230" s="1"/>
  <c r="T229"/>
  <c r="T228"/>
  <c r="V228" s="1"/>
  <c r="T227"/>
  <c r="AA228" i="16" s="1"/>
  <c r="T226" i="20"/>
  <c r="V226" s="1"/>
  <c r="T225"/>
  <c r="T224"/>
  <c r="T223"/>
  <c r="V223" s="1"/>
  <c r="T222"/>
  <c r="T221"/>
  <c r="V221" s="1"/>
  <c r="T220"/>
  <c r="V220" s="1"/>
  <c r="T219"/>
  <c r="AA220" i="16" s="1"/>
  <c r="T218" i="20"/>
  <c r="T217"/>
  <c r="V217" s="1"/>
  <c r="T216"/>
  <c r="T215"/>
  <c r="V215" s="1"/>
  <c r="T214"/>
  <c r="T213"/>
  <c r="V213" s="1"/>
  <c r="T212"/>
  <c r="T211"/>
  <c r="AA212" i="16" s="1"/>
  <c r="T210" i="20"/>
  <c r="T209"/>
  <c r="V209" s="1"/>
  <c r="T208"/>
  <c r="T207"/>
  <c r="AA208" i="16" s="1"/>
  <c r="T206" i="20"/>
  <c r="T205"/>
  <c r="T204"/>
  <c r="V204" s="1"/>
  <c r="T203"/>
  <c r="AA204" i="16" s="1"/>
  <c r="T202" i="20"/>
  <c r="V202" s="1"/>
  <c r="T201"/>
  <c r="T200"/>
  <c r="AA201" i="16" s="1"/>
  <c r="T199" i="20"/>
  <c r="AA200" i="16" s="1"/>
  <c r="T198" i="20"/>
  <c r="V198" s="1"/>
  <c r="T197"/>
  <c r="T196"/>
  <c r="AA197" i="16" s="1"/>
  <c r="T195" i="20"/>
  <c r="AA196" i="16" s="1"/>
  <c r="T194" i="20"/>
  <c r="V194" s="1"/>
  <c r="T193"/>
  <c r="T192"/>
  <c r="V192" s="1"/>
  <c r="T191"/>
  <c r="AA192" i="16" s="1"/>
  <c r="T190" i="20"/>
  <c r="V190" s="1"/>
  <c r="T189"/>
  <c r="T188"/>
  <c r="AA189" i="16" s="1"/>
  <c r="T187" i="20"/>
  <c r="AA188" i="16" s="1"/>
  <c r="T186" i="20"/>
  <c r="V186" s="1"/>
  <c r="T185"/>
  <c r="V185" s="1"/>
  <c r="T184"/>
  <c r="AA185" i="16" s="1"/>
  <c r="T183" i="20"/>
  <c r="V183" s="1"/>
  <c r="T182"/>
  <c r="V182" s="1"/>
  <c r="T181"/>
  <c r="T180"/>
  <c r="V180" s="1"/>
  <c r="T179"/>
  <c r="AA180" i="16" s="1"/>
  <c r="T178" i="20"/>
  <c r="V178" s="1"/>
  <c r="T177"/>
  <c r="T176"/>
  <c r="V176" s="1"/>
  <c r="T175"/>
  <c r="V175" s="1"/>
  <c r="T174"/>
  <c r="T173"/>
  <c r="V173" s="1"/>
  <c r="T172"/>
  <c r="AA173" i="16" s="1"/>
  <c r="T171" i="20"/>
  <c r="AA172" i="16" s="1"/>
  <c r="T170" i="20"/>
  <c r="T169"/>
  <c r="V169" s="1"/>
  <c r="T168"/>
  <c r="AA169" i="16" s="1"/>
  <c r="T167" i="20"/>
  <c r="V167" s="1"/>
  <c r="T166"/>
  <c r="T165"/>
  <c r="V165" s="1"/>
  <c r="T164"/>
  <c r="AA165" i="16" s="1"/>
  <c r="T163" i="20"/>
  <c r="AA164" i="16" s="1"/>
  <c r="T162" i="20"/>
  <c r="T161"/>
  <c r="V161" s="1"/>
  <c r="T160"/>
  <c r="V159"/>
  <c r="T159"/>
  <c r="AA160" i="16" s="1"/>
  <c r="T158" i="20"/>
  <c r="T157"/>
  <c r="V157" s="1"/>
  <c r="T156"/>
  <c r="T155"/>
  <c r="V155" s="1"/>
  <c r="T154"/>
  <c r="V154" s="1"/>
  <c r="T153"/>
  <c r="T152"/>
  <c r="V152" s="1"/>
  <c r="T151"/>
  <c r="AA152" i="16" s="1"/>
  <c r="T150" i="20"/>
  <c r="V150" s="1"/>
  <c r="T149"/>
  <c r="T148"/>
  <c r="V148" s="1"/>
  <c r="T147"/>
  <c r="AA148" i="16" s="1"/>
  <c r="T146" i="20"/>
  <c r="V146" s="1"/>
  <c r="T145"/>
  <c r="V145" s="1"/>
  <c r="T144"/>
  <c r="AA145" i="16" s="1"/>
  <c r="T143" i="20"/>
  <c r="AA144" i="16" s="1"/>
  <c r="T142" i="20"/>
  <c r="T141"/>
  <c r="V141" s="1"/>
  <c r="T140"/>
  <c r="V140" s="1"/>
  <c r="T139"/>
  <c r="AA140" i="16" s="1"/>
  <c r="T138" i="20"/>
  <c r="T137"/>
  <c r="T136"/>
  <c r="T135"/>
  <c r="AA136" i="16" s="1"/>
  <c r="T134" i="20"/>
  <c r="V134" s="1"/>
  <c r="T133"/>
  <c r="T132"/>
  <c r="T131"/>
  <c r="AA132" i="16" s="1"/>
  <c r="T130" i="20"/>
  <c r="T129"/>
  <c r="V129" s="1"/>
  <c r="T128"/>
  <c r="T127"/>
  <c r="AA128" i="16" s="1"/>
  <c r="T126" i="20"/>
  <c r="T125"/>
  <c r="V125" s="1"/>
  <c r="T124"/>
  <c r="V124" s="1"/>
  <c r="T123"/>
  <c r="AA124" i="16" s="1"/>
  <c r="T122" i="20"/>
  <c r="V122" s="1"/>
  <c r="T121"/>
  <c r="T120"/>
  <c r="V120" s="1"/>
  <c r="T119"/>
  <c r="AA120" i="16" s="1"/>
  <c r="T118" i="20"/>
  <c r="V118" s="1"/>
  <c r="T117"/>
  <c r="V117" s="1"/>
  <c r="T116"/>
  <c r="T115"/>
  <c r="V115" s="1"/>
  <c r="T114"/>
  <c r="V114" s="1"/>
  <c r="T113"/>
  <c r="V113" s="1"/>
  <c r="T112"/>
  <c r="T111"/>
  <c r="AA112" i="16" s="1"/>
  <c r="T110" i="20"/>
  <c r="V110" s="1"/>
  <c r="T109"/>
  <c r="V109" s="1"/>
  <c r="T108"/>
  <c r="V108" s="1"/>
  <c r="T107"/>
  <c r="AA108" i="16" s="1"/>
  <c r="T106" i="20"/>
  <c r="V106" s="1"/>
  <c r="T105"/>
  <c r="T104"/>
  <c r="V104" s="1"/>
  <c r="T103"/>
  <c r="AA104" i="16" s="1"/>
  <c r="T102" i="20"/>
  <c r="V102" s="1"/>
  <c r="T101"/>
  <c r="T100"/>
  <c r="V100" s="1"/>
  <c r="T99"/>
  <c r="AA100" i="16" s="1"/>
  <c r="T98" i="20"/>
  <c r="AA99" i="16" s="1"/>
  <c r="T97" i="20"/>
  <c r="T96"/>
  <c r="V96" s="1"/>
  <c r="T95"/>
  <c r="AA96" i="16" s="1"/>
  <c r="T94" i="20"/>
  <c r="AA95" i="16" s="1"/>
  <c r="T93" i="20"/>
  <c r="T92"/>
  <c r="T91"/>
  <c r="V91" s="1"/>
  <c r="T90"/>
  <c r="T89"/>
  <c r="T88"/>
  <c r="V88" s="1"/>
  <c r="T87"/>
  <c r="AA88" i="16" s="1"/>
  <c r="T86" i="20"/>
  <c r="V86" s="1"/>
  <c r="T85"/>
  <c r="T84"/>
  <c r="V84" s="1"/>
  <c r="T83"/>
  <c r="AA84" i="16" s="1"/>
  <c r="T82" i="20"/>
  <c r="V82" s="1"/>
  <c r="T81"/>
  <c r="T80"/>
  <c r="V80" s="1"/>
  <c r="T79"/>
  <c r="AA80" i="16" s="1"/>
  <c r="T78" i="20"/>
  <c r="T77"/>
  <c r="T76"/>
  <c r="T75"/>
  <c r="AA76" i="16" s="1"/>
  <c r="T74" i="20"/>
  <c r="T73"/>
  <c r="T72"/>
  <c r="V72" s="1"/>
  <c r="T71"/>
  <c r="AA72" i="16" s="1"/>
  <c r="T70" i="20"/>
  <c r="V70" s="1"/>
  <c r="T69"/>
  <c r="T68"/>
  <c r="V68" s="1"/>
  <c r="T67"/>
  <c r="AA68" i="16" s="1"/>
  <c r="T66" i="20"/>
  <c r="V66" s="1"/>
  <c r="T65"/>
  <c r="T64"/>
  <c r="V64" s="1"/>
  <c r="T63"/>
  <c r="V63" s="1"/>
  <c r="T62"/>
  <c r="T61"/>
  <c r="T60"/>
  <c r="AA61" i="16" s="1"/>
  <c r="T59" i="20"/>
  <c r="V59" s="1"/>
  <c r="T58"/>
  <c r="T57"/>
  <c r="T56"/>
  <c r="V56" s="1"/>
  <c r="T55"/>
  <c r="AA56" i="16" s="1"/>
  <c r="T54" i="20"/>
  <c r="V54" s="1"/>
  <c r="T53"/>
  <c r="T52"/>
  <c r="V52" s="1"/>
  <c r="T51"/>
  <c r="AA52" i="16" s="1"/>
  <c r="T50" i="20"/>
  <c r="V50" s="1"/>
  <c r="T49"/>
  <c r="T48"/>
  <c r="V48" s="1"/>
  <c r="T47"/>
  <c r="AA48" i="16" s="1"/>
  <c r="T46" i="20"/>
  <c r="T45"/>
  <c r="T44"/>
  <c r="AA45" i="16" s="1"/>
  <c r="T43" i="20"/>
  <c r="AA44" i="16" s="1"/>
  <c r="T42" i="20"/>
  <c r="T41"/>
  <c r="T40"/>
  <c r="V40" s="1"/>
  <c r="T39"/>
  <c r="AA40" i="16" s="1"/>
  <c r="T38" i="20"/>
  <c r="V38" s="1"/>
  <c r="T37"/>
  <c r="T36"/>
  <c r="V36" s="1"/>
  <c r="T35"/>
  <c r="AA36" i="16" s="1"/>
  <c r="T34" i="20"/>
  <c r="V34" s="1"/>
  <c r="T33"/>
  <c r="T32"/>
  <c r="AA33" i="16" s="1"/>
  <c r="T31" i="20"/>
  <c r="AA32" i="16" s="1"/>
  <c r="T30" i="20"/>
  <c r="V30" s="1"/>
  <c r="T29"/>
  <c r="T28"/>
  <c r="V28" s="1"/>
  <c r="T27"/>
  <c r="AA28" i="16" s="1"/>
  <c r="T26" i="20"/>
  <c r="V26" s="1"/>
  <c r="T25"/>
  <c r="T24"/>
  <c r="V24" s="1"/>
  <c r="T23"/>
  <c r="AA24" i="16" s="1"/>
  <c r="T22" i="20"/>
  <c r="V22" s="1"/>
  <c r="T21"/>
  <c r="T20"/>
  <c r="V20" s="1"/>
  <c r="T19"/>
  <c r="AA20" i="16" s="1"/>
  <c r="T18" i="20"/>
  <c r="V18" s="1"/>
  <c r="T17"/>
  <c r="V17" s="1"/>
  <c r="T16"/>
  <c r="T15"/>
  <c r="AA16" i="16" s="1"/>
  <c r="T14" i="20"/>
  <c r="V14" s="1"/>
  <c r="T13"/>
  <c r="T12"/>
  <c r="V12" s="1"/>
  <c r="T11"/>
  <c r="S863" i="19"/>
  <c r="R863"/>
  <c r="Q863"/>
  <c r="P863"/>
  <c r="O863"/>
  <c r="N863"/>
  <c r="M863"/>
  <c r="L863"/>
  <c r="K863"/>
  <c r="J863"/>
  <c r="I863"/>
  <c r="H863"/>
  <c r="G863"/>
  <c r="F863"/>
  <c r="B863"/>
  <c r="F862"/>
  <c r="V862" s="1"/>
  <c r="E862"/>
  <c r="U862" s="1"/>
  <c r="T861"/>
  <c r="V861" s="1"/>
  <c r="T860"/>
  <c r="V860" s="1"/>
  <c r="T859"/>
  <c r="T858"/>
  <c r="Z859" i="16" s="1"/>
  <c r="T857" i="19"/>
  <c r="V857" s="1"/>
  <c r="T856"/>
  <c r="V856" s="1"/>
  <c r="T855"/>
  <c r="Z856" i="16" s="1"/>
  <c r="T854" i="19"/>
  <c r="T852"/>
  <c r="V852" s="1"/>
  <c r="T851"/>
  <c r="T850"/>
  <c r="T849"/>
  <c r="V849" s="1"/>
  <c r="T848"/>
  <c r="T847"/>
  <c r="V847" s="1"/>
  <c r="T846"/>
  <c r="V846" s="1"/>
  <c r="T845"/>
  <c r="T844"/>
  <c r="Z845" i="16" s="1"/>
  <c r="T843" i="19"/>
  <c r="T842"/>
  <c r="T841"/>
  <c r="Z842" i="16" s="1"/>
  <c r="T840" i="19"/>
  <c r="T839"/>
  <c r="V839" s="1"/>
  <c r="T838"/>
  <c r="V838" s="1"/>
  <c r="T837"/>
  <c r="T836"/>
  <c r="Z837" i="16" s="1"/>
  <c r="T835" i="19"/>
  <c r="V835" s="1"/>
  <c r="T834"/>
  <c r="T833"/>
  <c r="Z834" i="16" s="1"/>
  <c r="T832" i="19"/>
  <c r="V832" s="1"/>
  <c r="T831"/>
  <c r="T830"/>
  <c r="V830" s="1"/>
  <c r="T829"/>
  <c r="T828"/>
  <c r="Z829" i="16" s="1"/>
  <c r="T827" i="19"/>
  <c r="V827" s="1"/>
  <c r="T826"/>
  <c r="T825"/>
  <c r="Z826" i="16" s="1"/>
  <c r="T824" i="19"/>
  <c r="T823"/>
  <c r="V823" s="1"/>
  <c r="T822"/>
  <c r="V822" s="1"/>
  <c r="T821"/>
  <c r="T820"/>
  <c r="Z821" i="16" s="1"/>
  <c r="T819" i="19"/>
  <c r="T818"/>
  <c r="V818" s="1"/>
  <c r="T817"/>
  <c r="Z818" i="16" s="1"/>
  <c r="T816" i="19"/>
  <c r="T815"/>
  <c r="T814"/>
  <c r="V814" s="1"/>
  <c r="T813"/>
  <c r="T812"/>
  <c r="Z813" i="16" s="1"/>
  <c r="T811" i="19"/>
  <c r="V811" s="1"/>
  <c r="T810"/>
  <c r="T809"/>
  <c r="Z810" i="16" s="1"/>
  <c r="T808" i="19"/>
  <c r="V808" s="1"/>
  <c r="T807"/>
  <c r="T806"/>
  <c r="V806" s="1"/>
  <c r="T805"/>
  <c r="V805" s="1"/>
  <c r="T804"/>
  <c r="V804" s="1"/>
  <c r="T803"/>
  <c r="T802"/>
  <c r="V802" s="1"/>
  <c r="T801"/>
  <c r="Z802" i="16" s="1"/>
  <c r="T800" i="19"/>
  <c r="T799"/>
  <c r="T798"/>
  <c r="V798" s="1"/>
  <c r="T797"/>
  <c r="T796"/>
  <c r="Z797" i="16" s="1"/>
  <c r="T795" i="19"/>
  <c r="V795" s="1"/>
  <c r="T794"/>
  <c r="T793"/>
  <c r="Z794" i="16" s="1"/>
  <c r="T792" i="19"/>
  <c r="T791"/>
  <c r="V791" s="1"/>
  <c r="T790"/>
  <c r="V790" s="1"/>
  <c r="T789"/>
  <c r="V789" s="1"/>
  <c r="T788"/>
  <c r="Z789" i="16" s="1"/>
  <c r="T787" i="19"/>
  <c r="T786"/>
  <c r="V786" s="1"/>
  <c r="T785"/>
  <c r="V785" s="1"/>
  <c r="T784"/>
  <c r="T783"/>
  <c r="V783" s="1"/>
  <c r="T782"/>
  <c r="V782" s="1"/>
  <c r="T781"/>
  <c r="T780"/>
  <c r="Z781" i="16" s="1"/>
  <c r="T779" i="19"/>
  <c r="V779" s="1"/>
  <c r="T778"/>
  <c r="T777"/>
  <c r="Z778" i="16" s="1"/>
  <c r="T776" i="19"/>
  <c r="T775"/>
  <c r="V775" s="1"/>
  <c r="T774"/>
  <c r="V774" s="1"/>
  <c r="T773"/>
  <c r="T772"/>
  <c r="Z773" i="16" s="1"/>
  <c r="T771" i="19"/>
  <c r="T770"/>
  <c r="V770" s="1"/>
  <c r="T769"/>
  <c r="V769" s="1"/>
  <c r="T768"/>
  <c r="T767"/>
  <c r="T766"/>
  <c r="V766" s="1"/>
  <c r="T765"/>
  <c r="T764"/>
  <c r="Z765" i="16" s="1"/>
  <c r="T763" i="19"/>
  <c r="V763" s="1"/>
  <c r="T762"/>
  <c r="T761"/>
  <c r="Z762" i="16" s="1"/>
  <c r="T760" i="19"/>
  <c r="V760" s="1"/>
  <c r="T759"/>
  <c r="V759" s="1"/>
  <c r="T758"/>
  <c r="V758" s="1"/>
  <c r="T757"/>
  <c r="T756"/>
  <c r="Z757" i="16" s="1"/>
  <c r="T755" i="19"/>
  <c r="T754"/>
  <c r="V754" s="1"/>
  <c r="T753"/>
  <c r="Z754" i="16" s="1"/>
  <c r="T752" i="19"/>
  <c r="T751"/>
  <c r="V751" s="1"/>
  <c r="T750"/>
  <c r="V750" s="1"/>
  <c r="T749"/>
  <c r="T748"/>
  <c r="Z749" i="16" s="1"/>
  <c r="T747" i="19"/>
  <c r="V747" s="1"/>
  <c r="T746"/>
  <c r="T745"/>
  <c r="Z746" i="16" s="1"/>
  <c r="T744" i="19"/>
  <c r="V744" s="1"/>
  <c r="T743"/>
  <c r="V743" s="1"/>
  <c r="T742"/>
  <c r="V742" s="1"/>
  <c r="T741"/>
  <c r="T740"/>
  <c r="Z741" i="16" s="1"/>
  <c r="T739" i="19"/>
  <c r="T738"/>
  <c r="T737"/>
  <c r="V737" s="1"/>
  <c r="T736"/>
  <c r="T735"/>
  <c r="V735" s="1"/>
  <c r="T734"/>
  <c r="V734" s="1"/>
  <c r="T733"/>
  <c r="T732"/>
  <c r="Z733" i="16" s="1"/>
  <c r="T731" i="19"/>
  <c r="T730"/>
  <c r="V730" s="1"/>
  <c r="T729"/>
  <c r="Z730" i="16" s="1"/>
  <c r="T728" i="19"/>
  <c r="V728" s="1"/>
  <c r="T727"/>
  <c r="T726"/>
  <c r="V726" s="1"/>
  <c r="T725"/>
  <c r="T724"/>
  <c r="Z725" i="16" s="1"/>
  <c r="T723" i="19"/>
  <c r="V723" s="1"/>
  <c r="T722"/>
  <c r="T721"/>
  <c r="Z722" i="16" s="1"/>
  <c r="T720" i="19"/>
  <c r="Z721" i="16" s="1"/>
  <c r="T719" i="19"/>
  <c r="V719" s="1"/>
  <c r="T718"/>
  <c r="V718" s="1"/>
  <c r="T717"/>
  <c r="Z718" i="16" s="1"/>
  <c r="T716" i="19"/>
  <c r="T715"/>
  <c r="V715" s="1"/>
  <c r="T714"/>
  <c r="T713"/>
  <c r="T712"/>
  <c r="Z713" i="16" s="1"/>
  <c r="T711" i="19"/>
  <c r="V711" s="1"/>
  <c r="T710"/>
  <c r="V710" s="1"/>
  <c r="T709"/>
  <c r="Z710" i="16" s="1"/>
  <c r="T708" i="19"/>
  <c r="T707"/>
  <c r="V707" s="1"/>
  <c r="T706"/>
  <c r="T705"/>
  <c r="V705" s="1"/>
  <c r="T704"/>
  <c r="Z705" i="16" s="1"/>
  <c r="T703" i="19"/>
  <c r="V703" s="1"/>
  <c r="T702"/>
  <c r="V702" s="1"/>
  <c r="T701"/>
  <c r="Z702" i="16" s="1"/>
  <c r="T700" i="19"/>
  <c r="T699"/>
  <c r="T698"/>
  <c r="V698" s="1"/>
  <c r="T697"/>
  <c r="T696"/>
  <c r="Z697" i="16" s="1"/>
  <c r="T695" i="19"/>
  <c r="V695" s="1"/>
  <c r="T694"/>
  <c r="T693"/>
  <c r="Z694" i="16" s="1"/>
  <c r="T692" i="19"/>
  <c r="V692" s="1"/>
  <c r="T691"/>
  <c r="V691" s="1"/>
  <c r="T690"/>
  <c r="Z691" i="16" s="1"/>
  <c r="T689" i="19"/>
  <c r="T688"/>
  <c r="V688" s="1"/>
  <c r="T687"/>
  <c r="T686"/>
  <c r="T685"/>
  <c r="Z686" i="16" s="1"/>
  <c r="T684" i="19"/>
  <c r="V684" s="1"/>
  <c r="T683"/>
  <c r="V683" s="1"/>
  <c r="T682"/>
  <c r="Z683" i="16" s="1"/>
  <c r="T681" i="19"/>
  <c r="T680"/>
  <c r="T679"/>
  <c r="V679" s="1"/>
  <c r="T678"/>
  <c r="T677"/>
  <c r="Z678" i="16" s="1"/>
  <c r="T676" i="19"/>
  <c r="V676" s="1"/>
  <c r="T675"/>
  <c r="V675" s="1"/>
  <c r="T674"/>
  <c r="Z675" i="16" s="1"/>
  <c r="T673" i="19"/>
  <c r="T672"/>
  <c r="V672" s="1"/>
  <c r="T671"/>
  <c r="T670"/>
  <c r="V670" s="1"/>
  <c r="T669"/>
  <c r="Z670" i="16" s="1"/>
  <c r="T668" i="19"/>
  <c r="V668" s="1"/>
  <c r="T667"/>
  <c r="T666"/>
  <c r="Z667" i="16" s="1"/>
  <c r="T665" i="19"/>
  <c r="T664"/>
  <c r="T663"/>
  <c r="V663" s="1"/>
  <c r="T662"/>
  <c r="T661"/>
  <c r="Z662" i="16" s="1"/>
  <c r="T660" i="19"/>
  <c r="V660" s="1"/>
  <c r="T659"/>
  <c r="V659" s="1"/>
  <c r="T658"/>
  <c r="Z659" i="16" s="1"/>
  <c r="T657" i="19"/>
  <c r="T656"/>
  <c r="T655"/>
  <c r="V655" s="1"/>
  <c r="T654"/>
  <c r="T653"/>
  <c r="Z654" i="16" s="1"/>
  <c r="T652" i="19"/>
  <c r="V652" s="1"/>
  <c r="T651"/>
  <c r="V651" s="1"/>
  <c r="T650"/>
  <c r="Z651" i="16" s="1"/>
  <c r="T649" i="19"/>
  <c r="V649" s="1"/>
  <c r="T648"/>
  <c r="V648" s="1"/>
  <c r="T647"/>
  <c r="T646"/>
  <c r="T645"/>
  <c r="Z646" i="16" s="1"/>
  <c r="T644" i="19"/>
  <c r="V644" s="1"/>
  <c r="T643"/>
  <c r="T642"/>
  <c r="Z643" i="16" s="1"/>
  <c r="T641" i="19"/>
  <c r="T640"/>
  <c r="T639"/>
  <c r="V639" s="1"/>
  <c r="T638"/>
  <c r="T637"/>
  <c r="Z638" i="16" s="1"/>
  <c r="T636" i="19"/>
  <c r="V636" s="1"/>
  <c r="T635"/>
  <c r="V635" s="1"/>
  <c r="T634"/>
  <c r="Z635" i="16" s="1"/>
  <c r="T633" i="19"/>
  <c r="T632"/>
  <c r="V632" s="1"/>
  <c r="T631"/>
  <c r="T630"/>
  <c r="T629"/>
  <c r="Z630" i="16" s="1"/>
  <c r="T628" i="19"/>
  <c r="V628" s="1"/>
  <c r="T627"/>
  <c r="V627" s="1"/>
  <c r="T626"/>
  <c r="Z627" i="16" s="1"/>
  <c r="T625" i="19"/>
  <c r="V625" s="1"/>
  <c r="T624"/>
  <c r="T623"/>
  <c r="T622"/>
  <c r="T621"/>
  <c r="Z622" i="16" s="1"/>
  <c r="T620" i="19"/>
  <c r="V620" s="1"/>
  <c r="T619"/>
  <c r="V619" s="1"/>
  <c r="T618"/>
  <c r="Z619" i="16" s="1"/>
  <c r="T617" i="19"/>
  <c r="T616"/>
  <c r="V616" s="1"/>
  <c r="T615"/>
  <c r="V615" s="1"/>
  <c r="T614"/>
  <c r="T613"/>
  <c r="Z614" i="16" s="1"/>
  <c r="T612" i="19"/>
  <c r="V612" s="1"/>
  <c r="T611"/>
  <c r="V611" s="1"/>
  <c r="T610"/>
  <c r="Z611" i="16" s="1"/>
  <c r="T609" i="19"/>
  <c r="V609" s="1"/>
  <c r="T608"/>
  <c r="T607"/>
  <c r="T606"/>
  <c r="T605"/>
  <c r="Z606" i="16" s="1"/>
  <c r="T604" i="19"/>
  <c r="V604" s="1"/>
  <c r="T603"/>
  <c r="V603" s="1"/>
  <c r="T602"/>
  <c r="Z603" i="16" s="1"/>
  <c r="T601" i="19"/>
  <c r="T600"/>
  <c r="V600" s="1"/>
  <c r="T599"/>
  <c r="V599" s="1"/>
  <c r="T598"/>
  <c r="T597"/>
  <c r="Z598" i="16" s="1"/>
  <c r="T596" i="19"/>
  <c r="V596" s="1"/>
  <c r="T595"/>
  <c r="V595" s="1"/>
  <c r="T594"/>
  <c r="Z595" i="16" s="1"/>
  <c r="T593" i="19"/>
  <c r="V593" s="1"/>
  <c r="T592"/>
  <c r="T591"/>
  <c r="T590"/>
  <c r="T589"/>
  <c r="Z590" i="16" s="1"/>
  <c r="T588" i="19"/>
  <c r="V588" s="1"/>
  <c r="T587"/>
  <c r="V587" s="1"/>
  <c r="T586"/>
  <c r="Z587" i="16" s="1"/>
  <c r="T585" i="19"/>
  <c r="T584"/>
  <c r="V584" s="1"/>
  <c r="T583"/>
  <c r="V583" s="1"/>
  <c r="T582"/>
  <c r="T581"/>
  <c r="Z582" i="16" s="1"/>
  <c r="T580" i="19"/>
  <c r="V580" s="1"/>
  <c r="T579"/>
  <c r="V579" s="1"/>
  <c r="T578"/>
  <c r="Z579" i="16" s="1"/>
  <c r="T577" i="19"/>
  <c r="V577" s="1"/>
  <c r="T576"/>
  <c r="T575"/>
  <c r="T574"/>
  <c r="T573"/>
  <c r="Z574" i="16" s="1"/>
  <c r="T572" i="19"/>
  <c r="V572" s="1"/>
  <c r="T571"/>
  <c r="T570"/>
  <c r="V570" s="1"/>
  <c r="T569"/>
  <c r="T568"/>
  <c r="V568" s="1"/>
  <c r="T567"/>
  <c r="V567" s="1"/>
  <c r="T566"/>
  <c r="T565"/>
  <c r="Z566" i="16" s="1"/>
  <c r="T564" i="19"/>
  <c r="V564" s="1"/>
  <c r="T563"/>
  <c r="V563" s="1"/>
  <c r="T562"/>
  <c r="Z563" i="16" s="1"/>
  <c r="T561" i="19"/>
  <c r="T560"/>
  <c r="T559"/>
  <c r="T558"/>
  <c r="V558" s="1"/>
  <c r="T557"/>
  <c r="Z558" i="16" s="1"/>
  <c r="T556" i="19"/>
  <c r="V556" s="1"/>
  <c r="T555"/>
  <c r="T554"/>
  <c r="Z555" i="16" s="1"/>
  <c r="T553" i="19"/>
  <c r="T552"/>
  <c r="V552" s="1"/>
  <c r="T551"/>
  <c r="V551" s="1"/>
  <c r="T550"/>
  <c r="T549"/>
  <c r="Z550" i="16" s="1"/>
  <c r="T548" i="19"/>
  <c r="V548" s="1"/>
  <c r="T547"/>
  <c r="V547" s="1"/>
  <c r="T546"/>
  <c r="Z547" i="16" s="1"/>
  <c r="T545" i="19"/>
  <c r="T544"/>
  <c r="V544" s="1"/>
  <c r="T543"/>
  <c r="T542"/>
  <c r="T541"/>
  <c r="Z542" i="16" s="1"/>
  <c r="T540" i="19"/>
  <c r="V540" s="1"/>
  <c r="T539"/>
  <c r="V539" s="1"/>
  <c r="T538"/>
  <c r="Z539" i="16" s="1"/>
  <c r="T537" i="19"/>
  <c r="T536"/>
  <c r="T535"/>
  <c r="V535" s="1"/>
  <c r="T534"/>
  <c r="V534" s="1"/>
  <c r="T533"/>
  <c r="Z534" i="16" s="1"/>
  <c r="T532" i="19"/>
  <c r="V532" s="1"/>
  <c r="T531"/>
  <c r="T530"/>
  <c r="Z531" i="16" s="1"/>
  <c r="T529" i="19"/>
  <c r="T528"/>
  <c r="V528" s="1"/>
  <c r="T527"/>
  <c r="T526"/>
  <c r="T525"/>
  <c r="Z526" i="16" s="1"/>
  <c r="T524" i="19"/>
  <c r="V524" s="1"/>
  <c r="T523"/>
  <c r="V523" s="1"/>
  <c r="T522"/>
  <c r="V522" s="1"/>
  <c r="T521"/>
  <c r="T520"/>
  <c r="T519"/>
  <c r="V519" s="1"/>
  <c r="T518"/>
  <c r="V518" s="1"/>
  <c r="T517"/>
  <c r="Z518" i="16" s="1"/>
  <c r="T516" i="19"/>
  <c r="V516" s="1"/>
  <c r="T515"/>
  <c r="T514"/>
  <c r="Z515" i="16" s="1"/>
  <c r="T513" i="19"/>
  <c r="T512"/>
  <c r="V512" s="1"/>
  <c r="T511"/>
  <c r="T510"/>
  <c r="T509"/>
  <c r="Z510" i="16" s="1"/>
  <c r="T508" i="19"/>
  <c r="V508" s="1"/>
  <c r="T507"/>
  <c r="V507" s="1"/>
  <c r="T506"/>
  <c r="V506" s="1"/>
  <c r="T505"/>
  <c r="V505" s="1"/>
  <c r="T504"/>
  <c r="T503"/>
  <c r="V503" s="1"/>
  <c r="T502"/>
  <c r="V502" s="1"/>
  <c r="T501"/>
  <c r="Z502" i="16" s="1"/>
  <c r="T500" i="19"/>
  <c r="V500" s="1"/>
  <c r="T499"/>
  <c r="V499" s="1"/>
  <c r="T498"/>
  <c r="Z499" i="16" s="1"/>
  <c r="T497" i="19"/>
  <c r="T496"/>
  <c r="V496" s="1"/>
  <c r="T495"/>
  <c r="T494"/>
  <c r="T493"/>
  <c r="Z494" i="16" s="1"/>
  <c r="T492" i="19"/>
  <c r="V492" s="1"/>
  <c r="T491"/>
  <c r="V491" s="1"/>
  <c r="T490"/>
  <c r="V490" s="1"/>
  <c r="T489"/>
  <c r="T488"/>
  <c r="T487"/>
  <c r="V487" s="1"/>
  <c r="T486"/>
  <c r="V486" s="1"/>
  <c r="T485"/>
  <c r="Z486" i="16" s="1"/>
  <c r="T484" i="19"/>
  <c r="V484" s="1"/>
  <c r="T483"/>
  <c r="V483" s="1"/>
  <c r="T482"/>
  <c r="Z483" i="16" s="1"/>
  <c r="T481" i="19"/>
  <c r="T480"/>
  <c r="V480" s="1"/>
  <c r="T479"/>
  <c r="T478"/>
  <c r="T477"/>
  <c r="Z478" i="16" s="1"/>
  <c r="T476" i="19"/>
  <c r="V476" s="1"/>
  <c r="T475"/>
  <c r="V475" s="1"/>
  <c r="T474"/>
  <c r="Z475" i="16" s="1"/>
  <c r="T473" i="19"/>
  <c r="T472"/>
  <c r="T471"/>
  <c r="V471" s="1"/>
  <c r="T470"/>
  <c r="T469"/>
  <c r="Z470" i="16" s="1"/>
  <c r="T468" i="19"/>
  <c r="V468" s="1"/>
  <c r="T467"/>
  <c r="V467" s="1"/>
  <c r="T466"/>
  <c r="Z467" i="16" s="1"/>
  <c r="T465" i="19"/>
  <c r="T464"/>
  <c r="T463"/>
  <c r="V463" s="1"/>
  <c r="T462"/>
  <c r="T461"/>
  <c r="Z462" i="16" s="1"/>
  <c r="T460" i="19"/>
  <c r="V460" s="1"/>
  <c r="T459"/>
  <c r="T458"/>
  <c r="Z459" i="16" s="1"/>
  <c r="T457" i="19"/>
  <c r="V457" s="1"/>
  <c r="T456"/>
  <c r="V456" s="1"/>
  <c r="T455"/>
  <c r="T454"/>
  <c r="V454" s="1"/>
  <c r="T453"/>
  <c r="Z454" i="16" s="1"/>
  <c r="T452" i="19"/>
  <c r="V452" s="1"/>
  <c r="T451"/>
  <c r="V451" s="1"/>
  <c r="T450"/>
  <c r="Z451" i="16" s="1"/>
  <c r="T449" i="19"/>
  <c r="T448"/>
  <c r="T447"/>
  <c r="V447" s="1"/>
  <c r="T446"/>
  <c r="T445"/>
  <c r="Z446" i="16" s="1"/>
  <c r="T444" i="19"/>
  <c r="V444" s="1"/>
  <c r="T443"/>
  <c r="T442"/>
  <c r="Z443" i="16" s="1"/>
  <c r="T441" i="19"/>
  <c r="T440"/>
  <c r="V440" s="1"/>
  <c r="T439"/>
  <c r="T438"/>
  <c r="T437"/>
  <c r="Z438" i="16" s="1"/>
  <c r="T436" i="19"/>
  <c r="V436" s="1"/>
  <c r="V435"/>
  <c r="T434"/>
  <c r="Z435" i="16" s="1"/>
  <c r="T433" i="19"/>
  <c r="V433" s="1"/>
  <c r="T432"/>
  <c r="T431"/>
  <c r="V431" s="1"/>
  <c r="T430"/>
  <c r="V430" s="1"/>
  <c r="T429"/>
  <c r="Z430" i="16" s="1"/>
  <c r="T428" i="19"/>
  <c r="V428" s="1"/>
  <c r="T427"/>
  <c r="T426"/>
  <c r="Z427" i="16" s="1"/>
  <c r="T425" i="19"/>
  <c r="T424"/>
  <c r="V424" s="1"/>
  <c r="T423"/>
  <c r="T422"/>
  <c r="T421"/>
  <c r="Z422" i="16" s="1"/>
  <c r="T420" i="19"/>
  <c r="V420" s="1"/>
  <c r="T419"/>
  <c r="V419" s="1"/>
  <c r="T418"/>
  <c r="Z419" i="16" s="1"/>
  <c r="T417" i="19"/>
  <c r="T416"/>
  <c r="V416" s="1"/>
  <c r="T415"/>
  <c r="T414"/>
  <c r="V414" s="1"/>
  <c r="T413"/>
  <c r="Z414" i="16" s="1"/>
  <c r="T412" i="19"/>
  <c r="V412" s="1"/>
  <c r="T411"/>
  <c r="T410"/>
  <c r="Z411" i="16" s="1"/>
  <c r="T409" i="19"/>
  <c r="T408"/>
  <c r="T407"/>
  <c r="V407" s="1"/>
  <c r="T406"/>
  <c r="T405"/>
  <c r="Z406" i="16" s="1"/>
  <c r="T404" i="19"/>
  <c r="V404" s="1"/>
  <c r="T403"/>
  <c r="V403" s="1"/>
  <c r="T402"/>
  <c r="Z403" i="16" s="1"/>
  <c r="T401" i="19"/>
  <c r="V401" s="1"/>
  <c r="T400"/>
  <c r="V400" s="1"/>
  <c r="T399"/>
  <c r="T398"/>
  <c r="V398" s="1"/>
  <c r="T397"/>
  <c r="Z398" i="16" s="1"/>
  <c r="T396" i="19"/>
  <c r="V396" s="1"/>
  <c r="T395"/>
  <c r="T394"/>
  <c r="Z395" i="16" s="1"/>
  <c r="T393" i="19"/>
  <c r="T392"/>
  <c r="T391"/>
  <c r="T390"/>
  <c r="T389"/>
  <c r="Z390" i="16" s="1"/>
  <c r="T388" i="19"/>
  <c r="V388" s="1"/>
  <c r="T387"/>
  <c r="V387" s="1"/>
  <c r="T386"/>
  <c r="Z387" i="16" s="1"/>
  <c r="T385" i="19"/>
  <c r="T384"/>
  <c r="T383"/>
  <c r="T382"/>
  <c r="T381"/>
  <c r="Z382" i="16" s="1"/>
  <c r="T380" i="19"/>
  <c r="V380" s="1"/>
  <c r="T379"/>
  <c r="V379" s="1"/>
  <c r="T378"/>
  <c r="Z379" i="16" s="1"/>
  <c r="T377" i="19"/>
  <c r="T376"/>
  <c r="T375"/>
  <c r="T374"/>
  <c r="T373"/>
  <c r="Z374" i="16" s="1"/>
  <c r="T372" i="19"/>
  <c r="V372" s="1"/>
  <c r="T371"/>
  <c r="V371" s="1"/>
  <c r="T370"/>
  <c r="Z371" i="16" s="1"/>
  <c r="T369" i="19"/>
  <c r="T368"/>
  <c r="T367"/>
  <c r="T366"/>
  <c r="T365"/>
  <c r="Z366" i="16" s="1"/>
  <c r="T364" i="19"/>
  <c r="V364" s="1"/>
  <c r="T363"/>
  <c r="V363" s="1"/>
  <c r="T362"/>
  <c r="Z363" i="16" s="1"/>
  <c r="T361" i="19"/>
  <c r="T360"/>
  <c r="V360" s="1"/>
  <c r="T359"/>
  <c r="T358"/>
  <c r="T357"/>
  <c r="Z358" i="16" s="1"/>
  <c r="T356" i="19"/>
  <c r="V356" s="1"/>
  <c r="T355"/>
  <c r="V355" s="1"/>
  <c r="T354"/>
  <c r="Z355" i="16" s="1"/>
  <c r="T353" i="19"/>
  <c r="T352"/>
  <c r="T351"/>
  <c r="T350"/>
  <c r="V350" s="1"/>
  <c r="T349"/>
  <c r="T348"/>
  <c r="Z349" i="16" s="1"/>
  <c r="T347" i="19"/>
  <c r="T346"/>
  <c r="V346" s="1"/>
  <c r="T345"/>
  <c r="T344"/>
  <c r="T343"/>
  <c r="Z344" i="16" s="1"/>
  <c r="T342" i="19"/>
  <c r="V342" s="1"/>
  <c r="T341"/>
  <c r="V341" s="1"/>
  <c r="T340"/>
  <c r="Z341" i="16" s="1"/>
  <c r="T339" i="19"/>
  <c r="T338"/>
  <c r="T337"/>
  <c r="V337" s="1"/>
  <c r="T336"/>
  <c r="T335"/>
  <c r="Z336" i="16" s="1"/>
  <c r="T334" i="19"/>
  <c r="V334" s="1"/>
  <c r="T333"/>
  <c r="T332"/>
  <c r="Z333" i="16" s="1"/>
  <c r="T331" i="19"/>
  <c r="T330"/>
  <c r="V330" s="1"/>
  <c r="T329"/>
  <c r="T328"/>
  <c r="T327"/>
  <c r="Z328" i="16" s="1"/>
  <c r="T326" i="19"/>
  <c r="V326" s="1"/>
  <c r="T325"/>
  <c r="V325" s="1"/>
  <c r="T324"/>
  <c r="Z325" i="16" s="1"/>
  <c r="T323" i="19"/>
  <c r="T322"/>
  <c r="T321"/>
  <c r="T320"/>
  <c r="V320" s="1"/>
  <c r="T319"/>
  <c r="Z320" i="16" s="1"/>
  <c r="T318" i="19"/>
  <c r="V318" s="1"/>
  <c r="T317"/>
  <c r="T316"/>
  <c r="Z317" i="16" s="1"/>
  <c r="T315" i="19"/>
  <c r="T314"/>
  <c r="V314" s="1"/>
  <c r="T313"/>
  <c r="T312"/>
  <c r="T311"/>
  <c r="Z312" i="16" s="1"/>
  <c r="T310" i="19"/>
  <c r="V310" s="1"/>
  <c r="T309"/>
  <c r="V309" s="1"/>
  <c r="T308"/>
  <c r="Z309" i="16" s="1"/>
  <c r="T307" i="19"/>
  <c r="T306"/>
  <c r="T305"/>
  <c r="V305" s="1"/>
  <c r="T304"/>
  <c r="T303"/>
  <c r="Z304" i="16" s="1"/>
  <c r="T302" i="19"/>
  <c r="V302" s="1"/>
  <c r="T301"/>
  <c r="V301" s="1"/>
  <c r="T300"/>
  <c r="Z301" i="16" s="1"/>
  <c r="T299" i="19"/>
  <c r="T298"/>
  <c r="V298" s="1"/>
  <c r="T297"/>
  <c r="T296"/>
  <c r="T295"/>
  <c r="Z296" i="16" s="1"/>
  <c r="T294" i="19"/>
  <c r="V294" s="1"/>
  <c r="T293"/>
  <c r="V293" s="1"/>
  <c r="T292"/>
  <c r="Z293" i="16" s="1"/>
  <c r="T291" i="19"/>
  <c r="T290"/>
  <c r="T289"/>
  <c r="V289" s="1"/>
  <c r="T288"/>
  <c r="T287"/>
  <c r="Z288" i="16" s="1"/>
  <c r="T286" i="19"/>
  <c r="V286" s="1"/>
  <c r="T285"/>
  <c r="T284"/>
  <c r="Z285" i="16" s="1"/>
  <c r="T283" i="19"/>
  <c r="T282"/>
  <c r="T281"/>
  <c r="T280"/>
  <c r="T279"/>
  <c r="Z280" i="16" s="1"/>
  <c r="T278" i="19"/>
  <c r="V278" s="1"/>
  <c r="T277"/>
  <c r="V277" s="1"/>
  <c r="T276"/>
  <c r="Z277" i="16" s="1"/>
  <c r="T275" i="19"/>
  <c r="T274"/>
  <c r="T273"/>
  <c r="T272"/>
  <c r="T271"/>
  <c r="Z272" i="16" s="1"/>
  <c r="T270" i="19"/>
  <c r="V270" s="1"/>
  <c r="T269"/>
  <c r="T268"/>
  <c r="Z269" i="16" s="1"/>
  <c r="T267" i="19"/>
  <c r="T266"/>
  <c r="T265"/>
  <c r="T264"/>
  <c r="T263"/>
  <c r="Z264" i="16" s="1"/>
  <c r="T262" i="19"/>
  <c r="V262" s="1"/>
  <c r="T261"/>
  <c r="V261" s="1"/>
  <c r="T260"/>
  <c r="Z261" i="16" s="1"/>
  <c r="T259" i="19"/>
  <c r="T258"/>
  <c r="T257"/>
  <c r="V257" s="1"/>
  <c r="T256"/>
  <c r="V256" s="1"/>
  <c r="T255"/>
  <c r="Z256" i="16" s="1"/>
  <c r="T254" i="19"/>
  <c r="V254" s="1"/>
  <c r="T253"/>
  <c r="T252"/>
  <c r="Z253" i="16" s="1"/>
  <c r="T251" i="19"/>
  <c r="T250"/>
  <c r="T249"/>
  <c r="T248"/>
  <c r="T247"/>
  <c r="Z248" i="16" s="1"/>
  <c r="T246" i="19"/>
  <c r="V246" s="1"/>
  <c r="T245"/>
  <c r="V245" s="1"/>
  <c r="T244"/>
  <c r="Z245" i="16" s="1"/>
  <c r="T243" i="19"/>
  <c r="T242"/>
  <c r="T241"/>
  <c r="V241" s="1"/>
  <c r="T240"/>
  <c r="T239"/>
  <c r="Z240" i="16" s="1"/>
  <c r="T238" i="19"/>
  <c r="V238" s="1"/>
  <c r="T237"/>
  <c r="V237" s="1"/>
  <c r="T236"/>
  <c r="Z237" i="16" s="1"/>
  <c r="T235" i="19"/>
  <c r="T234"/>
  <c r="T233"/>
  <c r="T232"/>
  <c r="T231"/>
  <c r="Z232" i="16" s="1"/>
  <c r="T230" i="19"/>
  <c r="V230" s="1"/>
  <c r="T229"/>
  <c r="V229" s="1"/>
  <c r="T228"/>
  <c r="Z229" i="16" s="1"/>
  <c r="T227" i="19"/>
  <c r="T226"/>
  <c r="T225"/>
  <c r="V225" s="1"/>
  <c r="T224"/>
  <c r="T223"/>
  <c r="Z224" i="16" s="1"/>
  <c r="T222" i="19"/>
  <c r="V222" s="1"/>
  <c r="T221"/>
  <c r="T220"/>
  <c r="Z221" i="16" s="1"/>
  <c r="T219" i="19"/>
  <c r="T218"/>
  <c r="T217"/>
  <c r="T216"/>
  <c r="T215"/>
  <c r="Z216" i="16" s="1"/>
  <c r="T214" i="19"/>
  <c r="V214" s="1"/>
  <c r="T213"/>
  <c r="V213" s="1"/>
  <c r="T212"/>
  <c r="V212" s="1"/>
  <c r="T211"/>
  <c r="T210"/>
  <c r="T209"/>
  <c r="V209" s="1"/>
  <c r="T208"/>
  <c r="T207"/>
  <c r="Z208" i="16" s="1"/>
  <c r="T206" i="19"/>
  <c r="V206" s="1"/>
  <c r="T205"/>
  <c r="V205" s="1"/>
  <c r="T204"/>
  <c r="Z205" i="16" s="1"/>
  <c r="T203" i="19"/>
  <c r="T202"/>
  <c r="T201"/>
  <c r="T200"/>
  <c r="T199"/>
  <c r="Z200" i="16" s="1"/>
  <c r="T198" i="19"/>
  <c r="V198" s="1"/>
  <c r="T197"/>
  <c r="V197" s="1"/>
  <c r="T196"/>
  <c r="Z197" i="16" s="1"/>
  <c r="T195" i="19"/>
  <c r="T194"/>
  <c r="T193"/>
  <c r="V193" s="1"/>
  <c r="T192"/>
  <c r="T191"/>
  <c r="Z192" i="16" s="1"/>
  <c r="T190" i="19"/>
  <c r="V190" s="1"/>
  <c r="T189"/>
  <c r="T188"/>
  <c r="Z189" i="16" s="1"/>
  <c r="T187" i="19"/>
  <c r="V187" s="1"/>
  <c r="T186"/>
  <c r="T185"/>
  <c r="T184"/>
  <c r="Z185" i="16" s="1"/>
  <c r="T183" i="19"/>
  <c r="V183" s="1"/>
  <c r="T182"/>
  <c r="T181"/>
  <c r="Z182" i="16" s="1"/>
  <c r="T180" i="19"/>
  <c r="Z181" i="16" s="1"/>
  <c r="T179" i="19"/>
  <c r="V179" s="1"/>
  <c r="T178"/>
  <c r="V178" s="1"/>
  <c r="T177"/>
  <c r="V177" s="1"/>
  <c r="T176"/>
  <c r="V176" s="1"/>
  <c r="T175"/>
  <c r="T174"/>
  <c r="T173"/>
  <c r="Z174" i="16" s="1"/>
  <c r="T172" i="19"/>
  <c r="Z173" i="16" s="1"/>
  <c r="T171" i="19"/>
  <c r="V171" s="1"/>
  <c r="T170"/>
  <c r="T169"/>
  <c r="T168"/>
  <c r="T167"/>
  <c r="V167" s="1"/>
  <c r="T166"/>
  <c r="T165"/>
  <c r="T164"/>
  <c r="Z165" i="16" s="1"/>
  <c r="T163" i="19"/>
  <c r="V163" s="1"/>
  <c r="T162"/>
  <c r="V162" s="1"/>
  <c r="T161"/>
  <c r="T160"/>
  <c r="Z161" i="16" s="1"/>
  <c r="T159" i="19"/>
  <c r="T158"/>
  <c r="T157"/>
  <c r="Z158" i="16" s="1"/>
  <c r="T156" i="19"/>
  <c r="Z157" i="16" s="1"/>
  <c r="T155" i="19"/>
  <c r="V155" s="1"/>
  <c r="T154"/>
  <c r="V154" s="1"/>
  <c r="T153"/>
  <c r="V153" s="1"/>
  <c r="V152"/>
  <c r="T152"/>
  <c r="Z153" i="16" s="1"/>
  <c r="T151" i="19"/>
  <c r="T150"/>
  <c r="T149"/>
  <c r="Z150" i="16" s="1"/>
  <c r="T148" i="19"/>
  <c r="T147"/>
  <c r="V147" s="1"/>
  <c r="T146"/>
  <c r="V146" s="1"/>
  <c r="T145"/>
  <c r="T144"/>
  <c r="Z145" i="16" s="1"/>
  <c r="T143" i="19"/>
  <c r="V143" s="1"/>
  <c r="T142"/>
  <c r="T141"/>
  <c r="Z142" i="16" s="1"/>
  <c r="T140" i="19"/>
  <c r="V140" s="1"/>
  <c r="T139"/>
  <c r="V139" s="1"/>
  <c r="T138"/>
  <c r="V138" s="1"/>
  <c r="T137"/>
  <c r="T136"/>
  <c r="Z137" i="16" s="1"/>
  <c r="T135" i="19"/>
  <c r="T134"/>
  <c r="T133"/>
  <c r="Z134" i="16" s="1"/>
  <c r="T132" i="19"/>
  <c r="Z133" i="16" s="1"/>
  <c r="T131" i="19"/>
  <c r="V131" s="1"/>
  <c r="T130"/>
  <c r="V130" s="1"/>
  <c r="T129"/>
  <c r="T128"/>
  <c r="Z129" i="16" s="1"/>
  <c r="T127" i="19"/>
  <c r="T126"/>
  <c r="V126" s="1"/>
  <c r="T125"/>
  <c r="Z126" i="16" s="1"/>
  <c r="T124" i="19"/>
  <c r="T123"/>
  <c r="V123" s="1"/>
  <c r="T122"/>
  <c r="V122" s="1"/>
  <c r="T121"/>
  <c r="T120"/>
  <c r="Z121" i="16" s="1"/>
  <c r="T119" i="19"/>
  <c r="V119" s="1"/>
  <c r="T118"/>
  <c r="T117"/>
  <c r="Z118" i="16" s="1"/>
  <c r="T116" i="19"/>
  <c r="Z117" i="16" s="1"/>
  <c r="T115" i="19"/>
  <c r="T114"/>
  <c r="V114" s="1"/>
  <c r="T113"/>
  <c r="V113" s="1"/>
  <c r="T112"/>
  <c r="T111"/>
  <c r="T110"/>
  <c r="T109"/>
  <c r="V109" s="1"/>
  <c r="T108"/>
  <c r="Z109" i="16" s="1"/>
  <c r="T107" i="19"/>
  <c r="V107" s="1"/>
  <c r="T106"/>
  <c r="V106" s="1"/>
  <c r="T105"/>
  <c r="T104"/>
  <c r="Z105" i="16" s="1"/>
  <c r="T103" i="19"/>
  <c r="V103" s="1"/>
  <c r="T102"/>
  <c r="T101"/>
  <c r="Z102" i="16" s="1"/>
  <c r="T100" i="19"/>
  <c r="T99"/>
  <c r="T98"/>
  <c r="V98" s="1"/>
  <c r="T97"/>
  <c r="V97" s="1"/>
  <c r="T96"/>
  <c r="Z97" i="16" s="1"/>
  <c r="T95" i="19"/>
  <c r="T94"/>
  <c r="T93"/>
  <c r="Z94" i="16" s="1"/>
  <c r="T92" i="19"/>
  <c r="Z93" i="16" s="1"/>
  <c r="T91" i="19"/>
  <c r="V91" s="1"/>
  <c r="T90"/>
  <c r="V90" s="1"/>
  <c r="T89"/>
  <c r="T88"/>
  <c r="T87"/>
  <c r="T86"/>
  <c r="V86" s="1"/>
  <c r="T85"/>
  <c r="T84"/>
  <c r="Z85" i="16" s="1"/>
  <c r="T83" i="19"/>
  <c r="V83" s="1"/>
  <c r="T82"/>
  <c r="T81"/>
  <c r="T80"/>
  <c r="Z81" i="16" s="1"/>
  <c r="T79" i="19"/>
  <c r="T78"/>
  <c r="T77"/>
  <c r="Z78" i="16" s="1"/>
  <c r="T76" i="19"/>
  <c r="Z77" i="16" s="1"/>
  <c r="T75" i="19"/>
  <c r="V75" s="1"/>
  <c r="T74"/>
  <c r="V74" s="1"/>
  <c r="T73"/>
  <c r="T72"/>
  <c r="Z73" i="16" s="1"/>
  <c r="T71" i="19"/>
  <c r="T70"/>
  <c r="V70" s="1"/>
  <c r="T69"/>
  <c r="Z70" i="16" s="1"/>
  <c r="T68" i="19"/>
  <c r="Z69" i="16" s="1"/>
  <c r="T67" i="19"/>
  <c r="V67" s="1"/>
  <c r="T66"/>
  <c r="T65"/>
  <c r="T64"/>
  <c r="T63"/>
  <c r="T62"/>
  <c r="T61"/>
  <c r="T60"/>
  <c r="Z61" i="16" s="1"/>
  <c r="T59" i="19"/>
  <c r="V59" s="1"/>
  <c r="T58"/>
  <c r="V58" s="1"/>
  <c r="T57"/>
  <c r="T56"/>
  <c r="Z57" i="16" s="1"/>
  <c r="T55" i="19"/>
  <c r="T54"/>
  <c r="V54" s="1"/>
  <c r="T53"/>
  <c r="Z54" i="16" s="1"/>
  <c r="T52" i="19"/>
  <c r="Z53" i="16" s="1"/>
  <c r="T51" i="19"/>
  <c r="V51" s="1"/>
  <c r="T50"/>
  <c r="V50" s="1"/>
  <c r="T49"/>
  <c r="T48"/>
  <c r="Z49" i="16" s="1"/>
  <c r="T47" i="19"/>
  <c r="T46"/>
  <c r="T45"/>
  <c r="V45" s="1"/>
  <c r="T44"/>
  <c r="Z45" i="16" s="1"/>
  <c r="T43" i="19"/>
  <c r="V43" s="1"/>
  <c r="T42"/>
  <c r="V42" s="1"/>
  <c r="T41"/>
  <c r="T40"/>
  <c r="T39"/>
  <c r="T38"/>
  <c r="T37"/>
  <c r="T36"/>
  <c r="Z37" i="16" s="1"/>
  <c r="T35" i="19"/>
  <c r="V35" s="1"/>
  <c r="T34"/>
  <c r="V34" s="1"/>
  <c r="T33"/>
  <c r="T32"/>
  <c r="Z33" i="16" s="1"/>
  <c r="T31" i="19"/>
  <c r="T30"/>
  <c r="T29"/>
  <c r="Z30" i="16" s="1"/>
  <c r="T28" i="19"/>
  <c r="Z29" i="16" s="1"/>
  <c r="T27" i="19"/>
  <c r="V27" s="1"/>
  <c r="T26"/>
  <c r="V26" s="1"/>
  <c r="T25"/>
  <c r="T24"/>
  <c r="Z25" i="16" s="1"/>
  <c r="T23" i="19"/>
  <c r="T22"/>
  <c r="T21"/>
  <c r="Z22" i="16" s="1"/>
  <c r="T20" i="19"/>
  <c r="T19"/>
  <c r="T18"/>
  <c r="V18" s="1"/>
  <c r="T17"/>
  <c r="V16"/>
  <c r="T16"/>
  <c r="Z17" i="16" s="1"/>
  <c r="T15" i="19"/>
  <c r="T14"/>
  <c r="V13"/>
  <c r="T13"/>
  <c r="Z14" i="16" s="1"/>
  <c r="T12" i="19"/>
  <c r="V12" s="1"/>
  <c r="T11"/>
  <c r="S863" i="18"/>
  <c r="R863"/>
  <c r="Q863"/>
  <c r="P863"/>
  <c r="O863"/>
  <c r="N863"/>
  <c r="M863"/>
  <c r="L863"/>
  <c r="K863"/>
  <c r="J863"/>
  <c r="I863"/>
  <c r="H863"/>
  <c r="G863"/>
  <c r="F863"/>
  <c r="B863"/>
  <c r="F862"/>
  <c r="V862" s="1"/>
  <c r="E862"/>
  <c r="U862" s="1"/>
  <c r="T861"/>
  <c r="Y862" i="16" s="1"/>
  <c r="T860" i="18"/>
  <c r="Y861" i="16" s="1"/>
  <c r="T859" i="18"/>
  <c r="T858"/>
  <c r="T857"/>
  <c r="V857" s="1"/>
  <c r="T856"/>
  <c r="V856" s="1"/>
  <c r="T855"/>
  <c r="T854"/>
  <c r="T852"/>
  <c r="V852" s="1"/>
  <c r="T851"/>
  <c r="V851" s="1"/>
  <c r="T850"/>
  <c r="V850" s="1"/>
  <c r="T849"/>
  <c r="V849" s="1"/>
  <c r="T848"/>
  <c r="V848" s="1"/>
  <c r="T847"/>
  <c r="V847" s="1"/>
  <c r="T846"/>
  <c r="V846" s="1"/>
  <c r="T845"/>
  <c r="V845" s="1"/>
  <c r="T844"/>
  <c r="V844" s="1"/>
  <c r="T843"/>
  <c r="Y844" i="16" s="1"/>
  <c r="T842" i="18"/>
  <c r="V842" s="1"/>
  <c r="T841"/>
  <c r="V841" s="1"/>
  <c r="T840"/>
  <c r="T839"/>
  <c r="Y840" i="16" s="1"/>
  <c r="T838" i="18"/>
  <c r="V838" s="1"/>
  <c r="T837"/>
  <c r="T836"/>
  <c r="V836" s="1"/>
  <c r="T835"/>
  <c r="V835" s="1"/>
  <c r="T834"/>
  <c r="V834" s="1"/>
  <c r="T833"/>
  <c r="V833" s="1"/>
  <c r="T832"/>
  <c r="V832" s="1"/>
  <c r="T831"/>
  <c r="V831" s="1"/>
  <c r="T830"/>
  <c r="Y831" i="16" s="1"/>
  <c r="T829" i="18"/>
  <c r="V829" s="1"/>
  <c r="T828"/>
  <c r="V828" s="1"/>
  <c r="T827"/>
  <c r="V827" s="1"/>
  <c r="T826"/>
  <c r="T825"/>
  <c r="V825" s="1"/>
  <c r="T824"/>
  <c r="V824" s="1"/>
  <c r="T823"/>
  <c r="T822"/>
  <c r="T821"/>
  <c r="V821" s="1"/>
  <c r="T820"/>
  <c r="V820" s="1"/>
  <c r="T819"/>
  <c r="T818"/>
  <c r="V818" s="1"/>
  <c r="T817"/>
  <c r="V817" s="1"/>
  <c r="T816"/>
  <c r="V816" s="1"/>
  <c r="T815"/>
  <c r="V815" s="1"/>
  <c r="T814"/>
  <c r="Y815" i="16" s="1"/>
  <c r="T813" i="18"/>
  <c r="V813" s="1"/>
  <c r="T812"/>
  <c r="Y813" i="16" s="1"/>
  <c r="T811" i="18"/>
  <c r="V811" s="1"/>
  <c r="T810"/>
  <c r="V810" s="1"/>
  <c r="T809"/>
  <c r="T808"/>
  <c r="T807"/>
  <c r="V807" s="1"/>
  <c r="T806"/>
  <c r="V806" s="1"/>
  <c r="T805"/>
  <c r="T804"/>
  <c r="T803"/>
  <c r="V803" s="1"/>
  <c r="T802"/>
  <c r="V802" s="1"/>
  <c r="T801"/>
  <c r="V801" s="1"/>
  <c r="T800"/>
  <c r="V800" s="1"/>
  <c r="T799"/>
  <c r="V799" s="1"/>
  <c r="T798"/>
  <c r="V798" s="1"/>
  <c r="T797"/>
  <c r="V797" s="1"/>
  <c r="T796"/>
  <c r="V796" s="1"/>
  <c r="T795"/>
  <c r="V795" s="1"/>
  <c r="T794"/>
  <c r="V794" s="1"/>
  <c r="T793"/>
  <c r="T792"/>
  <c r="T791"/>
  <c r="V791" s="1"/>
  <c r="T790"/>
  <c r="V790" s="1"/>
  <c r="T789"/>
  <c r="T788"/>
  <c r="V788" s="1"/>
  <c r="T787"/>
  <c r="V787" s="1"/>
  <c r="T786"/>
  <c r="V786" s="1"/>
  <c r="T785"/>
  <c r="V785" s="1"/>
  <c r="T784"/>
  <c r="V784" s="1"/>
  <c r="T783"/>
  <c r="V783" s="1"/>
  <c r="T782"/>
  <c r="V782" s="1"/>
  <c r="T781"/>
  <c r="V781" s="1"/>
  <c r="T780"/>
  <c r="T779"/>
  <c r="V779" s="1"/>
  <c r="T778"/>
  <c r="V778" s="1"/>
  <c r="T777"/>
  <c r="T776"/>
  <c r="T775"/>
  <c r="V775" s="1"/>
  <c r="T774"/>
  <c r="T773"/>
  <c r="T772"/>
  <c r="V772" s="1"/>
  <c r="T771"/>
  <c r="V771" s="1"/>
  <c r="T770"/>
  <c r="V770" s="1"/>
  <c r="T769"/>
  <c r="V769" s="1"/>
  <c r="T768"/>
  <c r="V768" s="1"/>
  <c r="T767"/>
  <c r="V767" s="1"/>
  <c r="T766"/>
  <c r="Y767" i="16" s="1"/>
  <c r="T765" i="18"/>
  <c r="V765" s="1"/>
  <c r="T764"/>
  <c r="T763"/>
  <c r="T762"/>
  <c r="V762" s="1"/>
  <c r="T761"/>
  <c r="V761" s="1"/>
  <c r="T760"/>
  <c r="Y761" i="16" s="1"/>
  <c r="T759" i="18"/>
  <c r="V759" s="1"/>
  <c r="T758"/>
  <c r="T757"/>
  <c r="V757" s="1"/>
  <c r="T756"/>
  <c r="V756" s="1"/>
  <c r="T755"/>
  <c r="V755" s="1"/>
  <c r="T754"/>
  <c r="V754" s="1"/>
  <c r="T753"/>
  <c r="V753" s="1"/>
  <c r="T752"/>
  <c r="V752" s="1"/>
  <c r="T751"/>
  <c r="V751" s="1"/>
  <c r="T750"/>
  <c r="V750" s="1"/>
  <c r="T749"/>
  <c r="V749" s="1"/>
  <c r="T748"/>
  <c r="V748" s="1"/>
  <c r="T747"/>
  <c r="T746"/>
  <c r="Y747" i="16" s="1"/>
  <c r="T745" i="18"/>
  <c r="V745" s="1"/>
  <c r="T744"/>
  <c r="Y745" i="16" s="1"/>
  <c r="T743" i="18"/>
  <c r="V743" s="1"/>
  <c r="T742"/>
  <c r="T741"/>
  <c r="V741" s="1"/>
  <c r="T740"/>
  <c r="V740" s="1"/>
  <c r="T739"/>
  <c r="V739" s="1"/>
  <c r="T738"/>
  <c r="Y739" i="16" s="1"/>
  <c r="T737" i="18"/>
  <c r="V737" s="1"/>
  <c r="T736"/>
  <c r="V736" s="1"/>
  <c r="T735"/>
  <c r="V735" s="1"/>
  <c r="T734"/>
  <c r="V734" s="1"/>
  <c r="T733"/>
  <c r="T732"/>
  <c r="T731"/>
  <c r="V731" s="1"/>
  <c r="T730"/>
  <c r="V730" s="1"/>
  <c r="T729"/>
  <c r="T728"/>
  <c r="T727"/>
  <c r="V727" s="1"/>
  <c r="T726"/>
  <c r="V726" s="1"/>
  <c r="T725"/>
  <c r="T724"/>
  <c r="T723"/>
  <c r="V723" s="1"/>
  <c r="T722"/>
  <c r="V722" s="1"/>
  <c r="T721"/>
  <c r="V721" s="1"/>
  <c r="T720"/>
  <c r="V720" s="1"/>
  <c r="T719"/>
  <c r="V719" s="1"/>
  <c r="T718"/>
  <c r="V718" s="1"/>
  <c r="T717"/>
  <c r="T716"/>
  <c r="T715"/>
  <c r="V715" s="1"/>
  <c r="T714"/>
  <c r="V714" s="1"/>
  <c r="T713"/>
  <c r="T712"/>
  <c r="T711"/>
  <c r="V711" s="1"/>
  <c r="T710"/>
  <c r="V710" s="1"/>
  <c r="T709"/>
  <c r="V709" s="1"/>
  <c r="T708"/>
  <c r="V708" s="1"/>
  <c r="T707"/>
  <c r="V707" s="1"/>
  <c r="T706"/>
  <c r="V706" s="1"/>
  <c r="T705"/>
  <c r="T704"/>
  <c r="Y705" i="16" s="1"/>
  <c r="T703" i="18"/>
  <c r="V703" s="1"/>
  <c r="T702"/>
  <c r="V702" s="1"/>
  <c r="T701"/>
  <c r="T700"/>
  <c r="V700" s="1"/>
  <c r="T699"/>
  <c r="V699" s="1"/>
  <c r="T698"/>
  <c r="T697"/>
  <c r="V697" s="1"/>
  <c r="T696"/>
  <c r="V696" s="1"/>
  <c r="T695"/>
  <c r="V695" s="1"/>
  <c r="T694"/>
  <c r="V694" s="1"/>
  <c r="T693"/>
  <c r="V693" s="1"/>
  <c r="T692"/>
  <c r="V692" s="1"/>
  <c r="T691"/>
  <c r="V691" s="1"/>
  <c r="T690"/>
  <c r="V690" s="1"/>
  <c r="T689"/>
  <c r="V689" s="1"/>
  <c r="T688"/>
  <c r="V688" s="1"/>
  <c r="T687"/>
  <c r="T686"/>
  <c r="T685"/>
  <c r="V685" s="1"/>
  <c r="T684"/>
  <c r="V684" s="1"/>
  <c r="T683"/>
  <c r="T682"/>
  <c r="V682" s="1"/>
  <c r="T681"/>
  <c r="V681" s="1"/>
  <c r="T680"/>
  <c r="V680" s="1"/>
  <c r="T679"/>
  <c r="V679" s="1"/>
  <c r="T678"/>
  <c r="V678" s="1"/>
  <c r="T677"/>
  <c r="V677" s="1"/>
  <c r="T676"/>
  <c r="V676" s="1"/>
  <c r="T675"/>
  <c r="Y676" i="16" s="1"/>
  <c r="T674" i="18"/>
  <c r="T673"/>
  <c r="T672"/>
  <c r="V672" s="1"/>
  <c r="T671"/>
  <c r="V671" s="1"/>
  <c r="T670"/>
  <c r="T669"/>
  <c r="T668"/>
  <c r="V668" s="1"/>
  <c r="T667"/>
  <c r="V667" s="1"/>
  <c r="T666"/>
  <c r="V666" s="1"/>
  <c r="T665"/>
  <c r="V665" s="1"/>
  <c r="T664"/>
  <c r="V664" s="1"/>
  <c r="T663"/>
  <c r="V663" s="1"/>
  <c r="T662"/>
  <c r="V662" s="1"/>
  <c r="T661"/>
  <c r="V661" s="1"/>
  <c r="T660"/>
  <c r="V660" s="1"/>
  <c r="T659"/>
  <c r="T658"/>
  <c r="V658" s="1"/>
  <c r="T657"/>
  <c r="V657" s="1"/>
  <c r="T656"/>
  <c r="Y657" i="16" s="1"/>
  <c r="T655" i="18"/>
  <c r="V655" s="1"/>
  <c r="T654"/>
  <c r="V654" s="1"/>
  <c r="T653"/>
  <c r="T652"/>
  <c r="Y653" i="16" s="1"/>
  <c r="T651" i="18"/>
  <c r="V651" s="1"/>
  <c r="T650"/>
  <c r="V650" s="1"/>
  <c r="T649"/>
  <c r="V649" s="1"/>
  <c r="T648"/>
  <c r="V648" s="1"/>
  <c r="T647"/>
  <c r="V647" s="1"/>
  <c r="T646"/>
  <c r="V646" s="1"/>
  <c r="T645"/>
  <c r="Y646" i="16" s="1"/>
  <c r="T644" i="18"/>
  <c r="V644" s="1"/>
  <c r="T643"/>
  <c r="T642"/>
  <c r="T641"/>
  <c r="V641" s="1"/>
  <c r="T640"/>
  <c r="V640" s="1"/>
  <c r="T639"/>
  <c r="T638"/>
  <c r="T637"/>
  <c r="Y638" i="16" s="1"/>
  <c r="T636" i="18"/>
  <c r="Y637" i="16" s="1"/>
  <c r="T635" i="18"/>
  <c r="V635" s="1"/>
  <c r="T634"/>
  <c r="V634" s="1"/>
  <c r="T633"/>
  <c r="V633" s="1"/>
  <c r="T632"/>
  <c r="V632" s="1"/>
  <c r="T631"/>
  <c r="V631" s="1"/>
  <c r="T630"/>
  <c r="V630" s="1"/>
  <c r="T629"/>
  <c r="V629" s="1"/>
  <c r="T628"/>
  <c r="V628" s="1"/>
  <c r="T627"/>
  <c r="V627" s="1"/>
  <c r="T626"/>
  <c r="V626" s="1"/>
  <c r="T625"/>
  <c r="T624"/>
  <c r="T623"/>
  <c r="V623" s="1"/>
  <c r="T622"/>
  <c r="V622" s="1"/>
  <c r="T621"/>
  <c r="Y622" i="16" s="1"/>
  <c r="T620" i="18"/>
  <c r="V620" s="1"/>
  <c r="T619"/>
  <c r="T618"/>
  <c r="T617"/>
  <c r="V617" s="1"/>
  <c r="T616"/>
  <c r="V616" s="1"/>
  <c r="T615"/>
  <c r="V615" s="1"/>
  <c r="T614"/>
  <c r="V614" s="1"/>
  <c r="T613"/>
  <c r="V613" s="1"/>
  <c r="T612"/>
  <c r="V612" s="1"/>
  <c r="T611"/>
  <c r="V611" s="1"/>
  <c r="T610"/>
  <c r="V610" s="1"/>
  <c r="T609"/>
  <c r="T608"/>
  <c r="T607"/>
  <c r="T606"/>
  <c r="T605"/>
  <c r="V605" s="1"/>
  <c r="T604"/>
  <c r="T603"/>
  <c r="T602"/>
  <c r="V602" s="1"/>
  <c r="T601"/>
  <c r="V601" s="1"/>
  <c r="T600"/>
  <c r="V600" s="1"/>
  <c r="T599"/>
  <c r="V599" s="1"/>
  <c r="T598"/>
  <c r="V598" s="1"/>
  <c r="T597"/>
  <c r="V597" s="1"/>
  <c r="T596"/>
  <c r="V596" s="1"/>
  <c r="T595"/>
  <c r="V595" s="1"/>
  <c r="T594"/>
  <c r="V594" s="1"/>
  <c r="T593"/>
  <c r="T592"/>
  <c r="T591"/>
  <c r="T590"/>
  <c r="T589"/>
  <c r="V589" s="1"/>
  <c r="T588"/>
  <c r="V588" s="1"/>
  <c r="T587"/>
  <c r="T586"/>
  <c r="T585"/>
  <c r="V585" s="1"/>
  <c r="T584"/>
  <c r="V584" s="1"/>
  <c r="T583"/>
  <c r="V583" s="1"/>
  <c r="T582"/>
  <c r="V582" s="1"/>
  <c r="T581"/>
  <c r="V581" s="1"/>
  <c r="T580"/>
  <c r="V580" s="1"/>
  <c r="T579"/>
  <c r="V579" s="1"/>
  <c r="T578"/>
  <c r="V578" s="1"/>
  <c r="T577"/>
  <c r="T576"/>
  <c r="T575"/>
  <c r="T574"/>
  <c r="T573"/>
  <c r="V573" s="1"/>
  <c r="T572"/>
  <c r="V572" s="1"/>
  <c r="T571"/>
  <c r="T570"/>
  <c r="T569"/>
  <c r="V569" s="1"/>
  <c r="T568"/>
  <c r="V568" s="1"/>
  <c r="T567"/>
  <c r="V567" s="1"/>
  <c r="T566"/>
  <c r="V566" s="1"/>
  <c r="T565"/>
  <c r="V565" s="1"/>
  <c r="T564"/>
  <c r="V564" s="1"/>
  <c r="T563"/>
  <c r="V563" s="1"/>
  <c r="T562"/>
  <c r="T561"/>
  <c r="T560"/>
  <c r="T559"/>
  <c r="T558"/>
  <c r="V558" s="1"/>
  <c r="T557"/>
  <c r="T556"/>
  <c r="T555"/>
  <c r="V555" s="1"/>
  <c r="T554"/>
  <c r="V554" s="1"/>
  <c r="T553"/>
  <c r="V553" s="1"/>
  <c r="T552"/>
  <c r="V552" s="1"/>
  <c r="T551"/>
  <c r="V551" s="1"/>
  <c r="T550"/>
  <c r="V550" s="1"/>
  <c r="T549"/>
  <c r="V549" s="1"/>
  <c r="T548"/>
  <c r="V548" s="1"/>
  <c r="T547"/>
  <c r="V547" s="1"/>
  <c r="T546"/>
  <c r="T545"/>
  <c r="T544"/>
  <c r="T543"/>
  <c r="T542"/>
  <c r="V542" s="1"/>
  <c r="T541"/>
  <c r="T540"/>
  <c r="T539"/>
  <c r="V539" s="1"/>
  <c r="T538"/>
  <c r="V538" s="1"/>
  <c r="T537"/>
  <c r="Y538" i="16" s="1"/>
  <c r="T536" i="18"/>
  <c r="V536" s="1"/>
  <c r="T535"/>
  <c r="V535" s="1"/>
  <c r="T534"/>
  <c r="V534" s="1"/>
  <c r="T533"/>
  <c r="V533" s="1"/>
  <c r="T532"/>
  <c r="V532" s="1"/>
  <c r="T531"/>
  <c r="V531" s="1"/>
  <c r="T530"/>
  <c r="V530" s="1"/>
  <c r="T529"/>
  <c r="V529" s="1"/>
  <c r="T528"/>
  <c r="T527"/>
  <c r="T526"/>
  <c r="T525"/>
  <c r="T524"/>
  <c r="V524" s="1"/>
  <c r="T523"/>
  <c r="V523" s="1"/>
  <c r="T522"/>
  <c r="T521"/>
  <c r="T520"/>
  <c r="V520" s="1"/>
  <c r="T519"/>
  <c r="V519" s="1"/>
  <c r="T518"/>
  <c r="V518" s="1"/>
  <c r="T517"/>
  <c r="V517" s="1"/>
  <c r="T516"/>
  <c r="V516" s="1"/>
  <c r="T515"/>
  <c r="V515" s="1"/>
  <c r="T514"/>
  <c r="V514" s="1"/>
  <c r="T513"/>
  <c r="V513" s="1"/>
  <c r="T512"/>
  <c r="T511"/>
  <c r="T510"/>
  <c r="T509"/>
  <c r="T508"/>
  <c r="V508" s="1"/>
  <c r="T507"/>
  <c r="V507" s="1"/>
  <c r="T506"/>
  <c r="T505"/>
  <c r="T504"/>
  <c r="V504" s="1"/>
  <c r="T503"/>
  <c r="V503" s="1"/>
  <c r="T502"/>
  <c r="V502" s="1"/>
  <c r="T501"/>
  <c r="V501" s="1"/>
  <c r="T500"/>
  <c r="V500" s="1"/>
  <c r="T499"/>
  <c r="V499" s="1"/>
  <c r="T498"/>
  <c r="V498" s="1"/>
  <c r="T497"/>
  <c r="Y498" i="16" s="1"/>
  <c r="T496" i="18"/>
  <c r="T495"/>
  <c r="T494"/>
  <c r="T493"/>
  <c r="T492"/>
  <c r="V492" s="1"/>
  <c r="T491"/>
  <c r="T490"/>
  <c r="T489"/>
  <c r="V489" s="1"/>
  <c r="T488"/>
  <c r="V488" s="1"/>
  <c r="T487"/>
  <c r="V487" s="1"/>
  <c r="T486"/>
  <c r="V486" s="1"/>
  <c r="T485"/>
  <c r="V485" s="1"/>
  <c r="T484"/>
  <c r="V484" s="1"/>
  <c r="T483"/>
  <c r="V483" s="1"/>
  <c r="T482"/>
  <c r="V482" s="1"/>
  <c r="T481"/>
  <c r="V481" s="1"/>
  <c r="T480"/>
  <c r="T479"/>
  <c r="Y480" i="16" s="1"/>
  <c r="T478" i="18"/>
  <c r="T477"/>
  <c r="T476"/>
  <c r="T475"/>
  <c r="V475" s="1"/>
  <c r="T474"/>
  <c r="T473"/>
  <c r="V473" s="1"/>
  <c r="T472"/>
  <c r="V472" s="1"/>
  <c r="T471"/>
  <c r="V471" s="1"/>
  <c r="T470"/>
  <c r="V470" s="1"/>
  <c r="T469"/>
  <c r="V469" s="1"/>
  <c r="T468"/>
  <c r="V468" s="1"/>
  <c r="T467"/>
  <c r="V467" s="1"/>
  <c r="T466"/>
  <c r="Y467" i="16" s="1"/>
  <c r="T465" i="18"/>
  <c r="T464"/>
  <c r="T463"/>
  <c r="T462"/>
  <c r="Y463" i="16" s="1"/>
  <c r="T461" i="18"/>
  <c r="T460"/>
  <c r="T459"/>
  <c r="V459" s="1"/>
  <c r="T458"/>
  <c r="V458" s="1"/>
  <c r="T457"/>
  <c r="Y458" i="16" s="1"/>
  <c r="T456" i="18"/>
  <c r="V456" s="1"/>
  <c r="T455"/>
  <c r="V455" s="1"/>
  <c r="T454"/>
  <c r="V454" s="1"/>
  <c r="T453"/>
  <c r="V453" s="1"/>
  <c r="T452"/>
  <c r="V452" s="1"/>
  <c r="T451"/>
  <c r="V451" s="1"/>
  <c r="T450"/>
  <c r="T449"/>
  <c r="T448"/>
  <c r="T447"/>
  <c r="T446"/>
  <c r="T445"/>
  <c r="V445" s="1"/>
  <c r="T444"/>
  <c r="V444" s="1"/>
  <c r="T443"/>
  <c r="Y444" i="16" s="1"/>
  <c r="T442" i="18"/>
  <c r="V442" s="1"/>
  <c r="T441"/>
  <c r="V441" s="1"/>
  <c r="T440"/>
  <c r="V440" s="1"/>
  <c r="T439"/>
  <c r="V439" s="1"/>
  <c r="T438"/>
  <c r="V438" s="1"/>
  <c r="T437"/>
  <c r="V437" s="1"/>
  <c r="V436"/>
  <c r="T434"/>
  <c r="T433"/>
  <c r="T432"/>
  <c r="T431"/>
  <c r="Y432" i="16" s="1"/>
  <c r="T430" i="18"/>
  <c r="T429"/>
  <c r="Y430" i="16" s="1"/>
  <c r="T428" i="18"/>
  <c r="V428" s="1"/>
  <c r="T427"/>
  <c r="Y428" i="16" s="1"/>
  <c r="T426" i="18"/>
  <c r="V426" s="1"/>
  <c r="T425"/>
  <c r="V425" s="1"/>
  <c r="T424"/>
  <c r="V424" s="1"/>
  <c r="T423"/>
  <c r="V423" s="1"/>
  <c r="T422"/>
  <c r="V422" s="1"/>
  <c r="T421"/>
  <c r="V421" s="1"/>
  <c r="T420"/>
  <c r="V420" s="1"/>
  <c r="T419"/>
  <c r="T418"/>
  <c r="T417"/>
  <c r="T416"/>
  <c r="T415"/>
  <c r="V415" s="1"/>
  <c r="T414"/>
  <c r="V414" s="1"/>
  <c r="T413"/>
  <c r="T412"/>
  <c r="T411"/>
  <c r="V411" s="1"/>
  <c r="T410"/>
  <c r="V410" s="1"/>
  <c r="T409"/>
  <c r="V409" s="1"/>
  <c r="T408"/>
  <c r="V408" s="1"/>
  <c r="T407"/>
  <c r="V407" s="1"/>
  <c r="T406"/>
  <c r="V406" s="1"/>
  <c r="T405"/>
  <c r="V405" s="1"/>
  <c r="T404"/>
  <c r="V404" s="1"/>
  <c r="T403"/>
  <c r="T402"/>
  <c r="T401"/>
  <c r="T400"/>
  <c r="T399"/>
  <c r="V399" s="1"/>
  <c r="T398"/>
  <c r="V398" s="1"/>
  <c r="T397"/>
  <c r="T396"/>
  <c r="T395"/>
  <c r="V395" s="1"/>
  <c r="T394"/>
  <c r="V394" s="1"/>
  <c r="T393"/>
  <c r="V393" s="1"/>
  <c r="T392"/>
  <c r="V392" s="1"/>
  <c r="T391"/>
  <c r="V391" s="1"/>
  <c r="T390"/>
  <c r="V390" s="1"/>
  <c r="T389"/>
  <c r="Y390" i="16" s="1"/>
  <c r="T388" i="18"/>
  <c r="V388" s="1"/>
  <c r="T387"/>
  <c r="Y388" i="16" s="1"/>
  <c r="T386" i="18"/>
  <c r="T385"/>
  <c r="T384"/>
  <c r="T383"/>
  <c r="T382"/>
  <c r="V382" s="1"/>
  <c r="T381"/>
  <c r="V381" s="1"/>
  <c r="T380"/>
  <c r="T379"/>
  <c r="V379" s="1"/>
  <c r="T378"/>
  <c r="V378" s="1"/>
  <c r="T377"/>
  <c r="V377" s="1"/>
  <c r="T376"/>
  <c r="V376" s="1"/>
  <c r="T375"/>
  <c r="V375" s="1"/>
  <c r="T374"/>
  <c r="V374" s="1"/>
  <c r="T373"/>
  <c r="V373" s="1"/>
  <c r="T372"/>
  <c r="V372" s="1"/>
  <c r="T371"/>
  <c r="Y372" i="16" s="1"/>
  <c r="T370" i="18"/>
  <c r="T369"/>
  <c r="Y370" i="16" s="1"/>
  <c r="T368" i="18"/>
  <c r="T367"/>
  <c r="V367" s="1"/>
  <c r="T366"/>
  <c r="T365"/>
  <c r="T364"/>
  <c r="V364" s="1"/>
  <c r="T363"/>
  <c r="V363" s="1"/>
  <c r="T362"/>
  <c r="V362" s="1"/>
  <c r="T361"/>
  <c r="V361" s="1"/>
  <c r="T360"/>
  <c r="V360" s="1"/>
  <c r="T359"/>
  <c r="V359" s="1"/>
  <c r="T358"/>
  <c r="V358" s="1"/>
  <c r="T357"/>
  <c r="V357" s="1"/>
  <c r="T356"/>
  <c r="T355"/>
  <c r="T354"/>
  <c r="T353"/>
  <c r="T352"/>
  <c r="V352" s="1"/>
  <c r="T351"/>
  <c r="V351" s="1"/>
  <c r="T350"/>
  <c r="T349"/>
  <c r="T348"/>
  <c r="V348" s="1"/>
  <c r="T347"/>
  <c r="T346"/>
  <c r="T345"/>
  <c r="T344"/>
  <c r="T343"/>
  <c r="T342"/>
  <c r="V342" s="1"/>
  <c r="T341"/>
  <c r="V341" s="1"/>
  <c r="T340"/>
  <c r="V340" s="1"/>
  <c r="T339"/>
  <c r="T338"/>
  <c r="T337"/>
  <c r="T336"/>
  <c r="V336" s="1"/>
  <c r="T335"/>
  <c r="V335" s="1"/>
  <c r="T334"/>
  <c r="V334" s="1"/>
  <c r="T333"/>
  <c r="V333" s="1"/>
  <c r="T332"/>
  <c r="T331"/>
  <c r="Y332" i="16" s="1"/>
  <c r="T330" i="18"/>
  <c r="T329"/>
  <c r="Y330" i="16" s="1"/>
  <c r="T328" i="18"/>
  <c r="V328" s="1"/>
  <c r="T327"/>
  <c r="T326"/>
  <c r="T325"/>
  <c r="V325" s="1"/>
  <c r="T324"/>
  <c r="T323"/>
  <c r="T322"/>
  <c r="T321"/>
  <c r="Y322" i="16" s="1"/>
  <c r="T320" i="18"/>
  <c r="V320" s="1"/>
  <c r="T319"/>
  <c r="V319" s="1"/>
  <c r="T318"/>
  <c r="V318" s="1"/>
  <c r="T317"/>
  <c r="V317" s="1"/>
  <c r="T316"/>
  <c r="T315"/>
  <c r="T314"/>
  <c r="T313"/>
  <c r="V313" s="1"/>
  <c r="T312"/>
  <c r="T311"/>
  <c r="Y312" i="16" s="1"/>
  <c r="T310" i="18"/>
  <c r="V310" s="1"/>
  <c r="T309"/>
  <c r="Y310" i="16" s="1"/>
  <c r="T308" i="18"/>
  <c r="T307"/>
  <c r="T306"/>
  <c r="T305"/>
  <c r="Y306" i="16" s="1"/>
  <c r="T304" i="18"/>
  <c r="V304" s="1"/>
  <c r="T303"/>
  <c r="V303" s="1"/>
  <c r="T302"/>
  <c r="V302" s="1"/>
  <c r="T301"/>
  <c r="T300"/>
  <c r="T299"/>
  <c r="T298"/>
  <c r="T297"/>
  <c r="V297" s="1"/>
  <c r="T296"/>
  <c r="V296" s="1"/>
  <c r="T295"/>
  <c r="T294"/>
  <c r="T293"/>
  <c r="T292"/>
  <c r="T291"/>
  <c r="T290"/>
  <c r="V290" s="1"/>
  <c r="T289"/>
  <c r="V289" s="1"/>
  <c r="T288"/>
  <c r="V288" s="1"/>
  <c r="T287"/>
  <c r="V287" s="1"/>
  <c r="T286"/>
  <c r="T285"/>
  <c r="T284"/>
  <c r="T283"/>
  <c r="T282"/>
  <c r="T281"/>
  <c r="V281" s="1"/>
  <c r="T280"/>
  <c r="T279"/>
  <c r="T278"/>
  <c r="T277"/>
  <c r="T276"/>
  <c r="V276" s="1"/>
  <c r="T275"/>
  <c r="T274"/>
  <c r="T273"/>
  <c r="T272"/>
  <c r="T271"/>
  <c r="Y272" i="16" s="1"/>
  <c r="T270" i="18"/>
  <c r="V270" s="1"/>
  <c r="T269"/>
  <c r="V269" s="1"/>
  <c r="T268"/>
  <c r="T267"/>
  <c r="T266"/>
  <c r="T265"/>
  <c r="T264"/>
  <c r="T263"/>
  <c r="T262"/>
  <c r="Y263" i="16" s="1"/>
  <c r="T261" i="18"/>
  <c r="T260"/>
  <c r="T259"/>
  <c r="V259" s="1"/>
  <c r="T258"/>
  <c r="T257"/>
  <c r="T256"/>
  <c r="T255"/>
  <c r="T254"/>
  <c r="V254" s="1"/>
  <c r="T253"/>
  <c r="V253" s="1"/>
  <c r="T252"/>
  <c r="T251"/>
  <c r="T250"/>
  <c r="Y251" i="16" s="1"/>
  <c r="T249" i="18"/>
  <c r="T248"/>
  <c r="T247"/>
  <c r="T246"/>
  <c r="T245"/>
  <c r="T244"/>
  <c r="V244" s="1"/>
  <c r="T243"/>
  <c r="V243" s="1"/>
  <c r="T242"/>
  <c r="Y243" i="16" s="1"/>
  <c r="T241" i="18"/>
  <c r="T240"/>
  <c r="T239"/>
  <c r="T238"/>
  <c r="T237"/>
  <c r="V237" s="1"/>
  <c r="T236"/>
  <c r="V236" s="1"/>
  <c r="T235"/>
  <c r="Y236" i="16" s="1"/>
  <c r="T234" i="18"/>
  <c r="T233"/>
  <c r="T232"/>
  <c r="T231"/>
  <c r="Y232" i="16" s="1"/>
  <c r="T230" i="18"/>
  <c r="V230" s="1"/>
  <c r="T229"/>
  <c r="T228"/>
  <c r="T227"/>
  <c r="V227" s="1"/>
  <c r="T226"/>
  <c r="T225"/>
  <c r="T224"/>
  <c r="T223"/>
  <c r="T222"/>
  <c r="V222" s="1"/>
  <c r="T221"/>
  <c r="T220"/>
  <c r="T219"/>
  <c r="V219" s="1"/>
  <c r="T218"/>
  <c r="T217"/>
  <c r="T216"/>
  <c r="T215"/>
  <c r="T214"/>
  <c r="V214" s="1"/>
  <c r="T213"/>
  <c r="T212"/>
  <c r="T211"/>
  <c r="V211" s="1"/>
  <c r="T210"/>
  <c r="T209"/>
  <c r="T208"/>
  <c r="T207"/>
  <c r="T206"/>
  <c r="V206" s="1"/>
  <c r="T205"/>
  <c r="T204"/>
  <c r="T203"/>
  <c r="V203" s="1"/>
  <c r="T202"/>
  <c r="T201"/>
  <c r="T200"/>
  <c r="T199"/>
  <c r="T198"/>
  <c r="V198" s="1"/>
  <c r="T197"/>
  <c r="T196"/>
  <c r="T195"/>
  <c r="Y196" i="16" s="1"/>
  <c r="T194" i="18"/>
  <c r="T193"/>
  <c r="T192"/>
  <c r="T191"/>
  <c r="T190"/>
  <c r="T189"/>
  <c r="V189" s="1"/>
  <c r="T188"/>
  <c r="V188" s="1"/>
  <c r="T187"/>
  <c r="Y188" i="16" s="1"/>
  <c r="T186" i="18"/>
  <c r="T185"/>
  <c r="T184"/>
  <c r="T183"/>
  <c r="Y184" i="16" s="1"/>
  <c r="T182" i="18"/>
  <c r="V182" s="1"/>
  <c r="T181"/>
  <c r="T180"/>
  <c r="T179"/>
  <c r="V179" s="1"/>
  <c r="T178"/>
  <c r="T177"/>
  <c r="T176"/>
  <c r="T175"/>
  <c r="T174"/>
  <c r="T173"/>
  <c r="T172"/>
  <c r="T171"/>
  <c r="V171" s="1"/>
  <c r="T170"/>
  <c r="V170" s="1"/>
  <c r="T169"/>
  <c r="V169" s="1"/>
  <c r="T168"/>
  <c r="T167"/>
  <c r="T166"/>
  <c r="T165"/>
  <c r="T164"/>
  <c r="T163"/>
  <c r="V163" s="1"/>
  <c r="T162"/>
  <c r="V162" s="1"/>
  <c r="T161"/>
  <c r="T160"/>
  <c r="T159"/>
  <c r="T158"/>
  <c r="T157"/>
  <c r="T156"/>
  <c r="V156" s="1"/>
  <c r="T155"/>
  <c r="V155" s="1"/>
  <c r="T154"/>
  <c r="V154" s="1"/>
  <c r="T153"/>
  <c r="V153" s="1"/>
  <c r="T152"/>
  <c r="T151"/>
  <c r="T150"/>
  <c r="T149"/>
  <c r="T148"/>
  <c r="T147"/>
  <c r="V147" s="1"/>
  <c r="T146"/>
  <c r="V146" s="1"/>
  <c r="T145"/>
  <c r="T144"/>
  <c r="T143"/>
  <c r="Y144" i="16" s="1"/>
  <c r="T142" i="18"/>
  <c r="T141"/>
  <c r="T140"/>
  <c r="V140" s="1"/>
  <c r="T139"/>
  <c r="V139" s="1"/>
  <c r="T138"/>
  <c r="V138" s="1"/>
  <c r="T137"/>
  <c r="V137" s="1"/>
  <c r="T136"/>
  <c r="T135"/>
  <c r="T134"/>
  <c r="Y135" i="16" s="1"/>
  <c r="T133" i="18"/>
  <c r="T132"/>
  <c r="V132" s="1"/>
  <c r="T131"/>
  <c r="T130"/>
  <c r="Y131" i="16" s="1"/>
  <c r="T129" i="18"/>
  <c r="V129" s="1"/>
  <c r="T128"/>
  <c r="T127"/>
  <c r="T126"/>
  <c r="Y127" i="16" s="1"/>
  <c r="T125" i="18"/>
  <c r="T124"/>
  <c r="T123"/>
  <c r="T122"/>
  <c r="T121"/>
  <c r="T120"/>
  <c r="V120" s="1"/>
  <c r="T119"/>
  <c r="V119" s="1"/>
  <c r="T118"/>
  <c r="T117"/>
  <c r="T116"/>
  <c r="T115"/>
  <c r="T114"/>
  <c r="T113"/>
  <c r="T112"/>
  <c r="V112" s="1"/>
  <c r="T111"/>
  <c r="V111" s="1"/>
  <c r="T110"/>
  <c r="T109"/>
  <c r="T108"/>
  <c r="T107"/>
  <c r="T106"/>
  <c r="T105"/>
  <c r="T104"/>
  <c r="V104" s="1"/>
  <c r="T103"/>
  <c r="V103" s="1"/>
  <c r="T102"/>
  <c r="T101"/>
  <c r="T100"/>
  <c r="T99"/>
  <c r="T98"/>
  <c r="T97"/>
  <c r="T96"/>
  <c r="V96" s="1"/>
  <c r="T95"/>
  <c r="V95" s="1"/>
  <c r="T94"/>
  <c r="T93"/>
  <c r="T92"/>
  <c r="T91"/>
  <c r="T90"/>
  <c r="T89"/>
  <c r="T88"/>
  <c r="V88" s="1"/>
  <c r="T87"/>
  <c r="V87" s="1"/>
  <c r="T86"/>
  <c r="T85"/>
  <c r="T84"/>
  <c r="T83"/>
  <c r="T82"/>
  <c r="T81"/>
  <c r="T80"/>
  <c r="V80" s="1"/>
  <c r="T79"/>
  <c r="V79" s="1"/>
  <c r="T78"/>
  <c r="T77"/>
  <c r="T76"/>
  <c r="T75"/>
  <c r="T74"/>
  <c r="T73"/>
  <c r="T72"/>
  <c r="V72" s="1"/>
  <c r="T71"/>
  <c r="V71" s="1"/>
  <c r="T70"/>
  <c r="T69"/>
  <c r="T68"/>
  <c r="T67"/>
  <c r="T66"/>
  <c r="T65"/>
  <c r="T64"/>
  <c r="V64" s="1"/>
  <c r="T63"/>
  <c r="V63" s="1"/>
  <c r="T62"/>
  <c r="T61"/>
  <c r="T60"/>
  <c r="T59"/>
  <c r="T58"/>
  <c r="T57"/>
  <c r="T56"/>
  <c r="V56" s="1"/>
  <c r="T55"/>
  <c r="V55" s="1"/>
  <c r="T54"/>
  <c r="Y55" i="16" s="1"/>
  <c r="T53" i="18"/>
  <c r="Y54" i="16" s="1"/>
  <c r="T52" i="18"/>
  <c r="Y53" i="16" s="1"/>
  <c r="T51" i="18"/>
  <c r="T50"/>
  <c r="T49"/>
  <c r="T48"/>
  <c r="V48" s="1"/>
  <c r="T47"/>
  <c r="V47" s="1"/>
  <c r="T46"/>
  <c r="Y47" i="16" s="1"/>
  <c r="T45" i="18"/>
  <c r="T44"/>
  <c r="T43"/>
  <c r="V43" s="1"/>
  <c r="T42"/>
  <c r="T41"/>
  <c r="V41" s="1"/>
  <c r="T40"/>
  <c r="T39"/>
  <c r="T38"/>
  <c r="V38" s="1"/>
  <c r="T37"/>
  <c r="V37" s="1"/>
  <c r="T36"/>
  <c r="V36" s="1"/>
  <c r="T35"/>
  <c r="V35" s="1"/>
  <c r="T34"/>
  <c r="V34" s="1"/>
  <c r="T33"/>
  <c r="V33" s="1"/>
  <c r="T32"/>
  <c r="V32" s="1"/>
  <c r="T31"/>
  <c r="V31" s="1"/>
  <c r="T30"/>
  <c r="V30" s="1"/>
  <c r="T29"/>
  <c r="V29" s="1"/>
  <c r="T28"/>
  <c r="V28" s="1"/>
  <c r="T27"/>
  <c r="V27" s="1"/>
  <c r="T26"/>
  <c r="V26" s="1"/>
  <c r="T25"/>
  <c r="V25" s="1"/>
  <c r="T24"/>
  <c r="V24" s="1"/>
  <c r="T23"/>
  <c r="V23" s="1"/>
  <c r="T22"/>
  <c r="Y23" i="16" s="1"/>
  <c r="T21" i="18"/>
  <c r="V21" s="1"/>
  <c r="T20"/>
  <c r="V20" s="1"/>
  <c r="T19"/>
  <c r="V19" s="1"/>
  <c r="T18"/>
  <c r="V18" s="1"/>
  <c r="T17"/>
  <c r="V17" s="1"/>
  <c r="T16"/>
  <c r="V16" s="1"/>
  <c r="T15"/>
  <c r="V15" s="1"/>
  <c r="T14"/>
  <c r="V14" s="1"/>
  <c r="T13"/>
  <c r="V13" s="1"/>
  <c r="T12"/>
  <c r="V12" s="1"/>
  <c r="T11"/>
  <c r="V11" s="1"/>
  <c r="S863" i="17"/>
  <c r="R863"/>
  <c r="Q863"/>
  <c r="P863"/>
  <c r="O863"/>
  <c r="N863"/>
  <c r="M863"/>
  <c r="L863"/>
  <c r="K863"/>
  <c r="J863"/>
  <c r="I863"/>
  <c r="H863"/>
  <c r="G863"/>
  <c r="F863"/>
  <c r="B863"/>
  <c r="F862"/>
  <c r="V862" s="1"/>
  <c r="E862"/>
  <c r="U862" s="1"/>
  <c r="T861"/>
  <c r="V861" s="1"/>
  <c r="T860"/>
  <c r="V860" s="1"/>
  <c r="T859"/>
  <c r="X860" i="16" s="1"/>
  <c r="T858" i="17"/>
  <c r="V858" s="1"/>
  <c r="T857"/>
  <c r="V857" s="1"/>
  <c r="T856"/>
  <c r="V856" s="1"/>
  <c r="T855"/>
  <c r="V855" s="1"/>
  <c r="T854"/>
  <c r="X855" i="16" s="1"/>
  <c r="T852" i="17"/>
  <c r="V852" s="1"/>
  <c r="T851"/>
  <c r="V851" s="1"/>
  <c r="T850"/>
  <c r="X851" i="16" s="1"/>
  <c r="T849" i="17"/>
  <c r="V849" s="1"/>
  <c r="T848"/>
  <c r="V848" s="1"/>
  <c r="T847"/>
  <c r="V847" s="1"/>
  <c r="T846"/>
  <c r="X847" i="16" s="1"/>
  <c r="T845" i="17"/>
  <c r="V845" s="1"/>
  <c r="T844"/>
  <c r="X845" i="16" s="1"/>
  <c r="T843" i="17"/>
  <c r="X844" i="16" s="1"/>
  <c r="T842" i="17"/>
  <c r="X843" i="16" s="1"/>
  <c r="T841" i="17"/>
  <c r="V841" s="1"/>
  <c r="T840"/>
  <c r="X841" i="16" s="1"/>
  <c r="T839" i="17"/>
  <c r="V839" s="1"/>
  <c r="T838"/>
  <c r="X839" i="16" s="1"/>
  <c r="T837" i="17"/>
  <c r="V837" s="1"/>
  <c r="T836"/>
  <c r="X837" i="16" s="1"/>
  <c r="T835" i="17"/>
  <c r="X836" i="16" s="1"/>
  <c r="T834" i="17"/>
  <c r="X835" i="16" s="1"/>
  <c r="T833" i="17"/>
  <c r="X834" i="16" s="1"/>
  <c r="T832" i="17"/>
  <c r="X833" i="16" s="1"/>
  <c r="T831" i="17"/>
  <c r="V831" s="1"/>
  <c r="T830"/>
  <c r="X831" i="16" s="1"/>
  <c r="T829" i="17"/>
  <c r="V829" s="1"/>
  <c r="T828"/>
  <c r="X829" i="16" s="1"/>
  <c r="T827" i="17"/>
  <c r="X828" i="16" s="1"/>
  <c r="T826" i="17"/>
  <c r="X827" i="16" s="1"/>
  <c r="T825" i="17"/>
  <c r="V825" s="1"/>
  <c r="T824"/>
  <c r="X825" i="16" s="1"/>
  <c r="T823" i="17"/>
  <c r="V823" s="1"/>
  <c r="T822"/>
  <c r="X823" i="16" s="1"/>
  <c r="T821" i="17"/>
  <c r="V821" s="1"/>
  <c r="T820"/>
  <c r="X821" i="16" s="1"/>
  <c r="T819" i="17"/>
  <c r="X820" i="16" s="1"/>
  <c r="T818" i="17"/>
  <c r="X819" i="16" s="1"/>
  <c r="T817" i="17"/>
  <c r="V817" s="1"/>
  <c r="T816"/>
  <c r="X817" i="16" s="1"/>
  <c r="T815" i="17"/>
  <c r="V815" s="1"/>
  <c r="T814"/>
  <c r="X815" i="16" s="1"/>
  <c r="T813" i="17"/>
  <c r="V813" s="1"/>
  <c r="T812"/>
  <c r="X813" i="16" s="1"/>
  <c r="T811" i="17"/>
  <c r="X812" i="16" s="1"/>
  <c r="T810" i="17"/>
  <c r="X811" i="16" s="1"/>
  <c r="T809" i="17"/>
  <c r="V809" s="1"/>
  <c r="T808"/>
  <c r="X809" i="16" s="1"/>
  <c r="T807" i="17"/>
  <c r="V807" s="1"/>
  <c r="T806"/>
  <c r="X807" i="16" s="1"/>
  <c r="T805" i="17"/>
  <c r="V805" s="1"/>
  <c r="T804"/>
  <c r="X805" i="16" s="1"/>
  <c r="T803" i="17"/>
  <c r="X804" i="16" s="1"/>
  <c r="T802" i="17"/>
  <c r="X803" i="16" s="1"/>
  <c r="T801" i="17"/>
  <c r="X802" i="16" s="1"/>
  <c r="T800" i="17"/>
  <c r="X801" i="16" s="1"/>
  <c r="T799" i="17"/>
  <c r="V799" s="1"/>
  <c r="T798"/>
  <c r="X799" i="16" s="1"/>
  <c r="T797" i="17"/>
  <c r="V797" s="1"/>
  <c r="T796"/>
  <c r="V796" s="1"/>
  <c r="T795"/>
  <c r="V795" s="1"/>
  <c r="T794"/>
  <c r="V794" s="1"/>
  <c r="T793"/>
  <c r="X794" i="16" s="1"/>
  <c r="T792" i="17"/>
  <c r="V792" s="1"/>
  <c r="T791"/>
  <c r="V791" s="1"/>
  <c r="T790"/>
  <c r="V790" s="1"/>
  <c r="T789"/>
  <c r="V789" s="1"/>
  <c r="T788"/>
  <c r="V788" s="1"/>
  <c r="T787"/>
  <c r="V787" s="1"/>
  <c r="T786"/>
  <c r="X787" i="16" s="1"/>
  <c r="T785" i="17"/>
  <c r="V785" s="1"/>
  <c r="T784"/>
  <c r="V784" s="1"/>
  <c r="T783"/>
  <c r="V783" s="1"/>
  <c r="T782"/>
  <c r="X783" i="16" s="1"/>
  <c r="T781" i="17"/>
  <c r="V781" s="1"/>
  <c r="T780"/>
  <c r="V780" s="1"/>
  <c r="T779"/>
  <c r="V779" s="1"/>
  <c r="T778"/>
  <c r="V778" s="1"/>
  <c r="T777"/>
  <c r="X778" i="16" s="1"/>
  <c r="T776" i="17"/>
  <c r="V776" s="1"/>
  <c r="T775"/>
  <c r="V775" s="1"/>
  <c r="T774"/>
  <c r="V774" s="1"/>
  <c r="T773"/>
  <c r="V773" s="1"/>
  <c r="T772"/>
  <c r="V772" s="1"/>
  <c r="T771"/>
  <c r="V771" s="1"/>
  <c r="T770"/>
  <c r="X771" i="16" s="1"/>
  <c r="T769" i="17"/>
  <c r="V769" s="1"/>
  <c r="T768"/>
  <c r="V768" s="1"/>
  <c r="T767"/>
  <c r="V767" s="1"/>
  <c r="T766"/>
  <c r="X767" i="16" s="1"/>
  <c r="T765" i="17"/>
  <c r="V765" s="1"/>
  <c r="T764"/>
  <c r="V764" s="1"/>
  <c r="T763"/>
  <c r="V763" s="1"/>
  <c r="T762"/>
  <c r="V762" s="1"/>
  <c r="T761"/>
  <c r="X762" i="16" s="1"/>
  <c r="T760" i="17"/>
  <c r="V760" s="1"/>
  <c r="T759"/>
  <c r="V759" s="1"/>
  <c r="T758"/>
  <c r="V758" s="1"/>
  <c r="T757"/>
  <c r="V757" s="1"/>
  <c r="T756"/>
  <c r="V756" s="1"/>
  <c r="T755"/>
  <c r="V755" s="1"/>
  <c r="T754"/>
  <c r="X755" i="16" s="1"/>
  <c r="T753" i="17"/>
  <c r="V753" s="1"/>
  <c r="T752"/>
  <c r="V752" s="1"/>
  <c r="T751"/>
  <c r="V751" s="1"/>
  <c r="T750"/>
  <c r="X751" i="16" s="1"/>
  <c r="T749" i="17"/>
  <c r="V749" s="1"/>
  <c r="T748"/>
  <c r="V748" s="1"/>
  <c r="T747"/>
  <c r="V747" s="1"/>
  <c r="T746"/>
  <c r="V746" s="1"/>
  <c r="T745"/>
  <c r="X746" i="16" s="1"/>
  <c r="T744" i="17"/>
  <c r="V744" s="1"/>
  <c r="T743"/>
  <c r="V743" s="1"/>
  <c r="T742"/>
  <c r="V742" s="1"/>
  <c r="T741"/>
  <c r="V741" s="1"/>
  <c r="T740"/>
  <c r="V740" s="1"/>
  <c r="T739"/>
  <c r="V739" s="1"/>
  <c r="T738"/>
  <c r="X739" i="16" s="1"/>
  <c r="T737" i="17"/>
  <c r="V737" s="1"/>
  <c r="T736"/>
  <c r="V736" s="1"/>
  <c r="T735"/>
  <c r="V735" s="1"/>
  <c r="T734"/>
  <c r="V734" s="1"/>
  <c r="T733"/>
  <c r="V733" s="1"/>
  <c r="T732"/>
  <c r="X733" i="16" s="1"/>
  <c r="T731" i="17"/>
  <c r="V731" s="1"/>
  <c r="T730"/>
  <c r="V730" s="1"/>
  <c r="T729"/>
  <c r="V729" s="1"/>
  <c r="T728"/>
  <c r="X729" i="16" s="1"/>
  <c r="T727" i="17"/>
  <c r="V727" s="1"/>
  <c r="T726"/>
  <c r="V726" s="1"/>
  <c r="T725"/>
  <c r="V725" s="1"/>
  <c r="T724"/>
  <c r="X725" i="16" s="1"/>
  <c r="T723" i="17"/>
  <c r="V723" s="1"/>
  <c r="T722"/>
  <c r="V722" s="1"/>
  <c r="T721"/>
  <c r="V721" s="1"/>
  <c r="T720"/>
  <c r="X721" i="16" s="1"/>
  <c r="T719" i="17"/>
  <c r="V719" s="1"/>
  <c r="T718"/>
  <c r="V718" s="1"/>
  <c r="T717"/>
  <c r="V717" s="1"/>
  <c r="T716"/>
  <c r="X717" i="16" s="1"/>
  <c r="T715" i="17"/>
  <c r="V715" s="1"/>
  <c r="T714"/>
  <c r="V714" s="1"/>
  <c r="T713"/>
  <c r="V713" s="1"/>
  <c r="T712"/>
  <c r="X713" i="16" s="1"/>
  <c r="T711" i="17"/>
  <c r="V711" s="1"/>
  <c r="T710"/>
  <c r="X711" i="16" s="1"/>
  <c r="T709" i="17"/>
  <c r="V709" s="1"/>
  <c r="T708"/>
  <c r="X709" i="16" s="1"/>
  <c r="T707" i="17"/>
  <c r="V707" s="1"/>
  <c r="T706"/>
  <c r="V706" s="1"/>
  <c r="T705"/>
  <c r="V705" s="1"/>
  <c r="T704"/>
  <c r="X705" i="16" s="1"/>
  <c r="T703" i="17"/>
  <c r="V703" s="1"/>
  <c r="T702"/>
  <c r="X703" i="16" s="1"/>
  <c r="T701" i="17"/>
  <c r="V701" s="1"/>
  <c r="T700"/>
  <c r="X701" i="16" s="1"/>
  <c r="T699" i="17"/>
  <c r="V699" s="1"/>
  <c r="T698"/>
  <c r="V698" s="1"/>
  <c r="T697"/>
  <c r="V697" s="1"/>
  <c r="T696"/>
  <c r="X697" i="16" s="1"/>
  <c r="T695" i="17"/>
  <c r="V695" s="1"/>
  <c r="T694"/>
  <c r="V694" s="1"/>
  <c r="T693"/>
  <c r="V693" s="1"/>
  <c r="T692"/>
  <c r="X693" i="16" s="1"/>
  <c r="T691" i="17"/>
  <c r="X692" i="16" s="1"/>
  <c r="T690" i="17"/>
  <c r="V690" s="1"/>
  <c r="T689"/>
  <c r="X690" i="16" s="1"/>
  <c r="T688" i="17"/>
  <c r="V688" s="1"/>
  <c r="T687"/>
  <c r="X688" i="16" s="1"/>
  <c r="T686" i="17"/>
  <c r="X687" i="16" s="1"/>
  <c r="T685" i="17"/>
  <c r="X686" i="16" s="1"/>
  <c r="T684" i="17"/>
  <c r="V684" s="1"/>
  <c r="T683"/>
  <c r="X684" i="16" s="1"/>
  <c r="T682" i="17"/>
  <c r="X683" i="16" s="1"/>
  <c r="T681" i="17"/>
  <c r="X682" i="16" s="1"/>
  <c r="T680" i="17"/>
  <c r="V680" s="1"/>
  <c r="T679"/>
  <c r="X680" i="16" s="1"/>
  <c r="T678" i="17"/>
  <c r="X679" i="16" s="1"/>
  <c r="T677" i="17"/>
  <c r="X678" i="16" s="1"/>
  <c r="T676" i="17"/>
  <c r="V676" s="1"/>
  <c r="T675"/>
  <c r="X676" i="16" s="1"/>
  <c r="T674" i="17"/>
  <c r="V674" s="1"/>
  <c r="T673"/>
  <c r="X674" i="16" s="1"/>
  <c r="T672" i="17"/>
  <c r="V672" s="1"/>
  <c r="T671"/>
  <c r="X672" i="16" s="1"/>
  <c r="T670" i="17"/>
  <c r="X671" i="16" s="1"/>
  <c r="T669" i="17"/>
  <c r="V669" s="1"/>
  <c r="T668"/>
  <c r="V668" s="1"/>
  <c r="T667"/>
  <c r="V667" s="1"/>
  <c r="T666"/>
  <c r="X667" i="16" s="1"/>
  <c r="T665" i="17"/>
  <c r="V665" s="1"/>
  <c r="T664"/>
  <c r="V664" s="1"/>
  <c r="T663"/>
  <c r="V663" s="1"/>
  <c r="T662"/>
  <c r="X663" i="16" s="1"/>
  <c r="T661" i="17"/>
  <c r="V661" s="1"/>
  <c r="T660"/>
  <c r="V660" s="1"/>
  <c r="T659"/>
  <c r="V659" s="1"/>
  <c r="T658"/>
  <c r="X659" i="16" s="1"/>
  <c r="T657" i="17"/>
  <c r="X658" i="16" s="1"/>
  <c r="T656" i="17"/>
  <c r="X657" i="16" s="1"/>
  <c r="T655" i="17"/>
  <c r="V655" s="1"/>
  <c r="T654"/>
  <c r="X655" i="16" s="1"/>
  <c r="T653" i="17"/>
  <c r="X654" i="16" s="1"/>
  <c r="T652" i="17"/>
  <c r="V652" s="1"/>
  <c r="T651"/>
  <c r="V651" s="1"/>
  <c r="T650"/>
  <c r="X651" i="16" s="1"/>
  <c r="T649" i="17"/>
  <c r="X650" i="16" s="1"/>
  <c r="T648" i="17"/>
  <c r="V648" s="1"/>
  <c r="T647"/>
  <c r="V647" s="1"/>
  <c r="T646"/>
  <c r="X647" i="16" s="1"/>
  <c r="T645" i="17"/>
  <c r="X646" i="16" s="1"/>
  <c r="T644" i="17"/>
  <c r="V644" s="1"/>
  <c r="T643"/>
  <c r="V643" s="1"/>
  <c r="T642"/>
  <c r="X643" i="16" s="1"/>
  <c r="T641" i="17"/>
  <c r="V641" s="1"/>
  <c r="T640"/>
  <c r="X641" i="16" s="1"/>
  <c r="T639" i="17"/>
  <c r="V639" s="1"/>
  <c r="T638"/>
  <c r="X639" i="16" s="1"/>
  <c r="T637" i="17"/>
  <c r="V637" s="1"/>
  <c r="T636"/>
  <c r="V636" s="1"/>
  <c r="T635"/>
  <c r="V635" s="1"/>
  <c r="T634"/>
  <c r="X635" i="16" s="1"/>
  <c r="T633" i="17"/>
  <c r="V633" s="1"/>
  <c r="T632"/>
  <c r="V632" s="1"/>
  <c r="T631"/>
  <c r="V631" s="1"/>
  <c r="T630"/>
  <c r="X631" i="16" s="1"/>
  <c r="T629" i="17"/>
  <c r="X630" i="16" s="1"/>
  <c r="T628" i="17"/>
  <c r="V628" s="1"/>
  <c r="T627"/>
  <c r="V627" s="1"/>
  <c r="T626"/>
  <c r="X627" i="16" s="1"/>
  <c r="T625" i="17"/>
  <c r="V625" s="1"/>
  <c r="T624"/>
  <c r="V624" s="1"/>
  <c r="T623"/>
  <c r="V623" s="1"/>
  <c r="T622"/>
  <c r="X623" i="16" s="1"/>
  <c r="T621" i="17"/>
  <c r="X622" i="16" s="1"/>
  <c r="T620" i="17"/>
  <c r="V620" s="1"/>
  <c r="T619"/>
  <c r="V619" s="1"/>
  <c r="T618"/>
  <c r="X619" i="16" s="1"/>
  <c r="T617" i="17"/>
  <c r="X618" i="16" s="1"/>
  <c r="T616" i="17"/>
  <c r="V616" s="1"/>
  <c r="T615"/>
  <c r="V615" s="1"/>
  <c r="T614"/>
  <c r="X615" i="16" s="1"/>
  <c r="T613" i="17"/>
  <c r="X614" i="16" s="1"/>
  <c r="T612" i="17"/>
  <c r="V612" s="1"/>
  <c r="T611"/>
  <c r="V611" s="1"/>
  <c r="T610"/>
  <c r="X611" i="16" s="1"/>
  <c r="T609" i="17"/>
  <c r="X610" i="16" s="1"/>
  <c r="T608" i="17"/>
  <c r="V608" s="1"/>
  <c r="T607"/>
  <c r="V607" s="1"/>
  <c r="T606"/>
  <c r="X607" i="16" s="1"/>
  <c r="T605" i="17"/>
  <c r="V605" s="1"/>
  <c r="T604"/>
  <c r="V604" s="1"/>
  <c r="T603"/>
  <c r="V603" s="1"/>
  <c r="T602"/>
  <c r="X603" i="16" s="1"/>
  <c r="T601" i="17"/>
  <c r="V601" s="1"/>
  <c r="T600"/>
  <c r="V600" s="1"/>
  <c r="T599"/>
  <c r="V599" s="1"/>
  <c r="T598"/>
  <c r="X599" i="16" s="1"/>
  <c r="T597" i="17"/>
  <c r="V597" s="1"/>
  <c r="T596"/>
  <c r="V596" s="1"/>
  <c r="T595"/>
  <c r="V595" s="1"/>
  <c r="T594"/>
  <c r="X595" i="16" s="1"/>
  <c r="T593" i="17"/>
  <c r="X594" i="16" s="1"/>
  <c r="T592" i="17"/>
  <c r="X593" i="16" s="1"/>
  <c r="T591" i="17"/>
  <c r="V591" s="1"/>
  <c r="T590"/>
  <c r="X591" i="16" s="1"/>
  <c r="T589" i="17"/>
  <c r="X590" i="16" s="1"/>
  <c r="T588" i="17"/>
  <c r="V588" s="1"/>
  <c r="T587"/>
  <c r="V587" s="1"/>
  <c r="T586"/>
  <c r="X587" i="16" s="1"/>
  <c r="T585" i="17"/>
  <c r="X586" i="16" s="1"/>
  <c r="T584" i="17"/>
  <c r="V584" s="1"/>
  <c r="T583"/>
  <c r="V583" s="1"/>
  <c r="T582"/>
  <c r="X583" i="16" s="1"/>
  <c r="T581" i="17"/>
  <c r="X582" i="16" s="1"/>
  <c r="T580" i="17"/>
  <c r="V580" s="1"/>
  <c r="T579"/>
  <c r="V579" s="1"/>
  <c r="T578"/>
  <c r="V578" s="1"/>
  <c r="T577"/>
  <c r="X578" i="16" s="1"/>
  <c r="T576" i="17"/>
  <c r="X577" i="16" s="1"/>
  <c r="T575" i="17"/>
  <c r="X576" i="16" s="1"/>
  <c r="T574" i="17"/>
  <c r="V574" s="1"/>
  <c r="T573"/>
  <c r="X574" i="16" s="1"/>
  <c r="T572" i="17"/>
  <c r="X573" i="16" s="1"/>
  <c r="T571" i="17"/>
  <c r="X572" i="16" s="1"/>
  <c r="T570" i="17"/>
  <c r="X571" i="16" s="1"/>
  <c r="T569" i="17"/>
  <c r="X570" i="16" s="1"/>
  <c r="T568" i="17"/>
  <c r="X569" i="16" s="1"/>
  <c r="T567" i="17"/>
  <c r="V567" s="1"/>
  <c r="T566"/>
  <c r="V566" s="1"/>
  <c r="T565"/>
  <c r="X566" i="16" s="1"/>
  <c r="T564" i="17"/>
  <c r="X565" i="16" s="1"/>
  <c r="T563" i="17"/>
  <c r="V563" s="1"/>
  <c r="T562"/>
  <c r="X563" i="16" s="1"/>
  <c r="T561" i="17"/>
  <c r="X562" i="16" s="1"/>
  <c r="T560" i="17"/>
  <c r="X561" i="16" s="1"/>
  <c r="T559" i="17"/>
  <c r="V559" s="1"/>
  <c r="T558"/>
  <c r="V558" s="1"/>
  <c r="T557"/>
  <c r="X558" i="16" s="1"/>
  <c r="T556" i="17"/>
  <c r="X557" i="16" s="1"/>
  <c r="T555" i="17"/>
  <c r="V555" s="1"/>
  <c r="T554"/>
  <c r="X555" i="16" s="1"/>
  <c r="T553" i="17"/>
  <c r="X554" i="16" s="1"/>
  <c r="T552" i="17"/>
  <c r="X553" i="16" s="1"/>
  <c r="T551" i="17"/>
  <c r="V551" s="1"/>
  <c r="T550"/>
  <c r="V550" s="1"/>
  <c r="T549"/>
  <c r="X550" i="16" s="1"/>
  <c r="T548" i="17"/>
  <c r="X549" i="16" s="1"/>
  <c r="T547" i="17"/>
  <c r="X548" i="16" s="1"/>
  <c r="T546" i="17"/>
  <c r="V546" s="1"/>
  <c r="T545"/>
  <c r="X546" i="16" s="1"/>
  <c r="T544" i="17"/>
  <c r="X545" i="16" s="1"/>
  <c r="T543" i="17"/>
  <c r="V543" s="1"/>
  <c r="T542"/>
  <c r="V542" s="1"/>
  <c r="T541"/>
  <c r="X542" i="16" s="1"/>
  <c r="T540" i="17"/>
  <c r="V540" s="1"/>
  <c r="T539"/>
  <c r="V539" s="1"/>
  <c r="T538"/>
  <c r="V538" s="1"/>
  <c r="T537"/>
  <c r="X538" i="16" s="1"/>
  <c r="T536" i="17"/>
  <c r="X537" i="16" s="1"/>
  <c r="T535" i="17"/>
  <c r="V535" s="1"/>
  <c r="T534"/>
  <c r="V534" s="1"/>
  <c r="T533"/>
  <c r="X534" i="16" s="1"/>
  <c r="T532" i="17"/>
  <c r="V532" s="1"/>
  <c r="T531"/>
  <c r="V531" s="1"/>
  <c r="T530"/>
  <c r="V530" s="1"/>
  <c r="T529"/>
  <c r="X530" i="16" s="1"/>
  <c r="T528" i="17"/>
  <c r="X529" i="16" s="1"/>
  <c r="T527" i="17"/>
  <c r="V527" s="1"/>
  <c r="T526"/>
  <c r="V526" s="1"/>
  <c r="T525"/>
  <c r="X526" i="16" s="1"/>
  <c r="T524" i="17"/>
  <c r="X525" i="16" s="1"/>
  <c r="T523" i="17"/>
  <c r="V523" s="1"/>
  <c r="T522"/>
  <c r="V522" s="1"/>
  <c r="T521"/>
  <c r="X522" i="16" s="1"/>
  <c r="T520" i="17"/>
  <c r="X521" i="16" s="1"/>
  <c r="T519" i="17"/>
  <c r="V519" s="1"/>
  <c r="T518"/>
  <c r="V518" s="1"/>
  <c r="T517"/>
  <c r="X518" i="16" s="1"/>
  <c r="T516" i="17"/>
  <c r="X517" i="16" s="1"/>
  <c r="T515" i="17"/>
  <c r="V515" s="1"/>
  <c r="T514"/>
  <c r="X515" i="16" s="1"/>
  <c r="T513" i="17"/>
  <c r="X514" i="16" s="1"/>
  <c r="T512" i="17"/>
  <c r="X513" i="16" s="1"/>
  <c r="T511" i="17"/>
  <c r="X512" i="16" s="1"/>
  <c r="T510" i="17"/>
  <c r="X511" i="16" s="1"/>
  <c r="T509" i="17"/>
  <c r="V509" s="1"/>
  <c r="T508"/>
  <c r="V508" s="1"/>
  <c r="T507"/>
  <c r="V507" s="1"/>
  <c r="T506"/>
  <c r="V506" s="1"/>
  <c r="T505"/>
  <c r="V505" s="1"/>
  <c r="T504"/>
  <c r="X505" i="16" s="1"/>
  <c r="T503" i="17"/>
  <c r="X504" i="16" s="1"/>
  <c r="T502" i="17"/>
  <c r="X503" i="16" s="1"/>
  <c r="T501" i="17"/>
  <c r="V501" s="1"/>
  <c r="T500"/>
  <c r="V500" s="1"/>
  <c r="T499"/>
  <c r="V499" s="1"/>
  <c r="T498"/>
  <c r="X499" i="16" s="1"/>
  <c r="T497" i="17"/>
  <c r="X498" i="16" s="1"/>
  <c r="T496" i="17"/>
  <c r="X497" i="16" s="1"/>
  <c r="T495" i="17"/>
  <c r="X496" i="16" s="1"/>
  <c r="T494" i="17"/>
  <c r="X495" i="16" s="1"/>
  <c r="T493" i="17"/>
  <c r="V493" s="1"/>
  <c r="T492"/>
  <c r="V492" s="1"/>
  <c r="T491"/>
  <c r="V491" s="1"/>
  <c r="T490"/>
  <c r="V490" s="1"/>
  <c r="T489"/>
  <c r="V489" s="1"/>
  <c r="T488"/>
  <c r="X489" i="16" s="1"/>
  <c r="T487" i="17"/>
  <c r="X488" i="16" s="1"/>
  <c r="T486" i="17"/>
  <c r="V486" s="1"/>
  <c r="T485"/>
  <c r="V485" s="1"/>
  <c r="T484"/>
  <c r="V484" s="1"/>
  <c r="T483"/>
  <c r="V483" s="1"/>
  <c r="T482"/>
  <c r="X483" i="16" s="1"/>
  <c r="T481" i="17"/>
  <c r="X482" i="16" s="1"/>
  <c r="T480" i="17"/>
  <c r="X481" i="16" s="1"/>
  <c r="T479" i="17"/>
  <c r="X480" i="16" s="1"/>
  <c r="T478" i="17"/>
  <c r="X479" i="16" s="1"/>
  <c r="T477" i="17"/>
  <c r="V477" s="1"/>
  <c r="T476"/>
  <c r="V476" s="1"/>
  <c r="T475"/>
  <c r="V475" s="1"/>
  <c r="T474"/>
  <c r="V474" s="1"/>
  <c r="T473"/>
  <c r="X474" i="16" s="1"/>
  <c r="T472" i="17"/>
  <c r="X473" i="16" s="1"/>
  <c r="T471" i="17"/>
  <c r="X472" i="16" s="1"/>
  <c r="T470" i="17"/>
  <c r="V470" s="1"/>
  <c r="T469"/>
  <c r="V469" s="1"/>
  <c r="T468"/>
  <c r="V468" s="1"/>
  <c r="T467"/>
  <c r="V467" s="1"/>
  <c r="T466"/>
  <c r="V466" s="1"/>
  <c r="T465"/>
  <c r="X466" i="16" s="1"/>
  <c r="T464" i="17"/>
  <c r="X465" i="16" s="1"/>
  <c r="T463" i="17"/>
  <c r="X464" i="16" s="1"/>
  <c r="T462" i="17"/>
  <c r="X463" i="16" s="1"/>
  <c r="T461" i="17"/>
  <c r="V461" s="1"/>
  <c r="T460"/>
  <c r="V460" s="1"/>
  <c r="T459"/>
  <c r="V459" s="1"/>
  <c r="T458"/>
  <c r="X459" i="16" s="1"/>
  <c r="T457" i="17"/>
  <c r="V457" s="1"/>
  <c r="T456"/>
  <c r="X457" i="16" s="1"/>
  <c r="T455" i="17"/>
  <c r="X456" i="16" s="1"/>
  <c r="T454" i="17"/>
  <c r="X455" i="16" s="1"/>
  <c r="T453" i="17"/>
  <c r="V453" s="1"/>
  <c r="T452"/>
  <c r="V452" s="1"/>
  <c r="T451"/>
  <c r="V451" s="1"/>
  <c r="T450"/>
  <c r="X451" i="16" s="1"/>
  <c r="T449" i="17"/>
  <c r="X450" i="16" s="1"/>
  <c r="T448" i="17"/>
  <c r="X449" i="16" s="1"/>
  <c r="T447" i="17"/>
  <c r="X448" i="16" s="1"/>
  <c r="T446" i="17"/>
  <c r="X447" i="16" s="1"/>
  <c r="T445" i="17"/>
  <c r="V445" s="1"/>
  <c r="T444"/>
  <c r="V444" s="1"/>
  <c r="T443"/>
  <c r="V443" s="1"/>
  <c r="T442"/>
  <c r="V442" s="1"/>
  <c r="T441"/>
  <c r="V441" s="1"/>
  <c r="T440"/>
  <c r="X441" i="16" s="1"/>
  <c r="T439" i="17"/>
  <c r="X440" i="16" s="1"/>
  <c r="T438" i="17"/>
  <c r="X439" i="16" s="1"/>
  <c r="T437" i="17"/>
  <c r="V437" s="1"/>
  <c r="V436"/>
  <c r="V435"/>
  <c r="T434"/>
  <c r="X435" i="16" s="1"/>
  <c r="T433" i="17"/>
  <c r="X434" i="16" s="1"/>
  <c r="T432" i="17"/>
  <c r="X433" i="16" s="1"/>
  <c r="T431" i="17"/>
  <c r="X432" i="16" s="1"/>
  <c r="T430" i="17"/>
  <c r="X431" i="16" s="1"/>
  <c r="T429" i="17"/>
  <c r="V429" s="1"/>
  <c r="T428"/>
  <c r="V428" s="1"/>
  <c r="T427"/>
  <c r="V427" s="1"/>
  <c r="T426"/>
  <c r="V426" s="1"/>
  <c r="T425"/>
  <c r="V425" s="1"/>
  <c r="T424"/>
  <c r="X425" i="16" s="1"/>
  <c r="T423" i="17"/>
  <c r="X424" i="16" s="1"/>
  <c r="T422" i="17"/>
  <c r="X423" i="16" s="1"/>
  <c r="T421" i="17"/>
  <c r="V421" s="1"/>
  <c r="T420"/>
  <c r="V420" s="1"/>
  <c r="T419"/>
  <c r="V419" s="1"/>
  <c r="T418"/>
  <c r="X419" i="16" s="1"/>
  <c r="T417" i="17"/>
  <c r="X418" i="16" s="1"/>
  <c r="T416" i="17"/>
  <c r="X417" i="16" s="1"/>
  <c r="T415" i="17"/>
  <c r="X416" i="16" s="1"/>
  <c r="T414" i="17"/>
  <c r="X415" i="16" s="1"/>
  <c r="T413" i="17"/>
  <c r="V413" s="1"/>
  <c r="T412"/>
  <c r="V412" s="1"/>
  <c r="T411"/>
  <c r="V411" s="1"/>
  <c r="T410"/>
  <c r="V410" s="1"/>
  <c r="T409"/>
  <c r="V409" s="1"/>
  <c r="T408"/>
  <c r="X409" i="16" s="1"/>
  <c r="T407" i="17"/>
  <c r="X408" i="16" s="1"/>
  <c r="T406" i="17"/>
  <c r="V406" s="1"/>
  <c r="T405"/>
  <c r="V405" s="1"/>
  <c r="T404"/>
  <c r="V404" s="1"/>
  <c r="T403"/>
  <c r="V403" s="1"/>
  <c r="T402"/>
  <c r="V402" s="1"/>
  <c r="T401"/>
  <c r="X402" i="16" s="1"/>
  <c r="T400" i="17"/>
  <c r="X401" i="16" s="1"/>
  <c r="T399" i="17"/>
  <c r="X400" i="16" s="1"/>
  <c r="T398" i="17"/>
  <c r="X399" i="16" s="1"/>
  <c r="T397" i="17"/>
  <c r="V397" s="1"/>
  <c r="T396"/>
  <c r="V396" s="1"/>
  <c r="T395"/>
  <c r="V395" s="1"/>
  <c r="T394"/>
  <c r="X395" i="16" s="1"/>
  <c r="T393" i="17"/>
  <c r="V393" s="1"/>
  <c r="T392"/>
  <c r="X393" i="16" s="1"/>
  <c r="T391" i="17"/>
  <c r="X392" i="16" s="1"/>
  <c r="T390" i="17"/>
  <c r="X391" i="16" s="1"/>
  <c r="T389" i="17"/>
  <c r="V389" s="1"/>
  <c r="T388"/>
  <c r="V388" s="1"/>
  <c r="T387"/>
  <c r="V387" s="1"/>
  <c r="T386"/>
  <c r="X387" i="16" s="1"/>
  <c r="T385" i="17"/>
  <c r="X386" i="16" s="1"/>
  <c r="T384" i="17"/>
  <c r="V384" s="1"/>
  <c r="T383"/>
  <c r="X384" i="16" s="1"/>
  <c r="T382" i="17"/>
  <c r="X383" i="16" s="1"/>
  <c r="T381" i="17"/>
  <c r="X382" i="16" s="1"/>
  <c r="T380" i="17"/>
  <c r="V380" s="1"/>
  <c r="T379"/>
  <c r="X380" i="16" s="1"/>
  <c r="T378" i="17"/>
  <c r="X379" i="16" s="1"/>
  <c r="T377" i="17"/>
  <c r="X378" i="16" s="1"/>
  <c r="T376" i="17"/>
  <c r="V376" s="1"/>
  <c r="T375"/>
  <c r="X376" i="16" s="1"/>
  <c r="T374" i="17"/>
  <c r="X375" i="16" s="1"/>
  <c r="T373" i="17"/>
  <c r="X374" i="16" s="1"/>
  <c r="T372" i="17"/>
  <c r="V372" s="1"/>
  <c r="T371"/>
  <c r="X372" i="16" s="1"/>
  <c r="T370" i="17"/>
  <c r="X371" i="16" s="1"/>
  <c r="T369" i="17"/>
  <c r="X370" i="16" s="1"/>
  <c r="T368" i="17"/>
  <c r="V368" s="1"/>
  <c r="T367"/>
  <c r="X368" i="16" s="1"/>
  <c r="T366" i="17"/>
  <c r="X367" i="16" s="1"/>
  <c r="T365" i="17"/>
  <c r="V365" s="1"/>
  <c r="T364"/>
  <c r="V364" s="1"/>
  <c r="T363"/>
  <c r="V363" s="1"/>
  <c r="T362"/>
  <c r="V362" s="1"/>
  <c r="T361"/>
  <c r="V361" s="1"/>
  <c r="T360"/>
  <c r="X361" i="16" s="1"/>
  <c r="T359" i="17"/>
  <c r="X360" i="16" s="1"/>
  <c r="T358" i="17"/>
  <c r="X359" i="16" s="1"/>
  <c r="T357" i="17"/>
  <c r="V357" s="1"/>
  <c r="T356"/>
  <c r="V356" s="1"/>
  <c r="T355"/>
  <c r="V355" s="1"/>
  <c r="T354"/>
  <c r="X355" i="16" s="1"/>
  <c r="T353" i="17"/>
  <c r="X354" i="16" s="1"/>
  <c r="T352" i="17"/>
  <c r="X353" i="16" s="1"/>
  <c r="T351" i="17"/>
  <c r="X352" i="16" s="1"/>
  <c r="T350" i="17"/>
  <c r="X351" i="16" s="1"/>
  <c r="T349" i="17"/>
  <c r="X350" i="16" s="1"/>
  <c r="T348" i="17"/>
  <c r="V348" s="1"/>
  <c r="T347"/>
  <c r="V347" s="1"/>
  <c r="T346"/>
  <c r="X347" i="16" s="1"/>
  <c r="T345" i="17"/>
  <c r="X346" i="16" s="1"/>
  <c r="T344" i="17"/>
  <c r="X345" i="16" s="1"/>
  <c r="T343" i="17"/>
  <c r="X344" i="16" s="1"/>
  <c r="T342" i="17"/>
  <c r="X343" i="16" s="1"/>
  <c r="T341" i="17"/>
  <c r="V341" s="1"/>
  <c r="T340"/>
  <c r="V340" s="1"/>
  <c r="T339"/>
  <c r="X340" i="16" s="1"/>
  <c r="T338" i="17"/>
  <c r="V338" s="1"/>
  <c r="T337"/>
  <c r="X338" i="16" s="1"/>
  <c r="T336" i="17"/>
  <c r="X337" i="16" s="1"/>
  <c r="T335" i="17"/>
  <c r="X336" i="16" s="1"/>
  <c r="T334" i="17"/>
  <c r="X335" i="16" s="1"/>
  <c r="T333" i="17"/>
  <c r="V333" s="1"/>
  <c r="T332"/>
  <c r="V332" s="1"/>
  <c r="T331"/>
  <c r="V331" s="1"/>
  <c r="T330"/>
  <c r="V330" s="1"/>
  <c r="T329"/>
  <c r="V329" s="1"/>
  <c r="T328"/>
  <c r="X329" i="16" s="1"/>
  <c r="T327" i="17"/>
  <c r="X328" i="16" s="1"/>
  <c r="T326" i="17"/>
  <c r="X327" i="16" s="1"/>
  <c r="T325" i="17"/>
  <c r="V325" s="1"/>
  <c r="T324"/>
  <c r="V324" s="1"/>
  <c r="T323"/>
  <c r="V323" s="1"/>
  <c r="T322"/>
  <c r="X323" i="16" s="1"/>
  <c r="T321" i="17"/>
  <c r="X322" i="16" s="1"/>
  <c r="T320" i="17"/>
  <c r="X321" i="16" s="1"/>
  <c r="T319" i="17"/>
  <c r="X320" i="16" s="1"/>
  <c r="T318" i="17"/>
  <c r="X319" i="16" s="1"/>
  <c r="T317" i="17"/>
  <c r="V317" s="1"/>
  <c r="T316"/>
  <c r="X317" i="16" s="1"/>
  <c r="T315" i="17"/>
  <c r="V315" s="1"/>
  <c r="T314"/>
  <c r="X315" i="16" s="1"/>
  <c r="T313" i="17"/>
  <c r="V313" s="1"/>
  <c r="T312"/>
  <c r="X313" i="16" s="1"/>
  <c r="T311" i="17"/>
  <c r="X312" i="16" s="1"/>
  <c r="T310" i="17"/>
  <c r="X311" i="16" s="1"/>
  <c r="T309" i="17"/>
  <c r="V309" s="1"/>
  <c r="T308"/>
  <c r="V308" s="1"/>
  <c r="T307"/>
  <c r="V307" s="1"/>
  <c r="T306"/>
  <c r="V306" s="1"/>
  <c r="T305"/>
  <c r="X306" i="16" s="1"/>
  <c r="T304" i="17"/>
  <c r="X305" i="16" s="1"/>
  <c r="T303" i="17"/>
  <c r="X304" i="16" s="1"/>
  <c r="T302" i="17"/>
  <c r="X303" i="16" s="1"/>
  <c r="T301" i="17"/>
  <c r="V301" s="1"/>
  <c r="T300"/>
  <c r="V300" s="1"/>
  <c r="T299"/>
  <c r="V299" s="1"/>
  <c r="T298"/>
  <c r="V298" s="1"/>
  <c r="T297"/>
  <c r="V297" s="1"/>
  <c r="T296"/>
  <c r="X297" i="16" s="1"/>
  <c r="T295" i="17"/>
  <c r="X296" i="16" s="1"/>
  <c r="T294" i="17"/>
  <c r="X295" i="16" s="1"/>
  <c r="T293" i="17"/>
  <c r="V293" s="1"/>
  <c r="T292"/>
  <c r="V292" s="1"/>
  <c r="T291"/>
  <c r="V291" s="1"/>
  <c r="T290"/>
  <c r="X291" i="16" s="1"/>
  <c r="T289" i="17"/>
  <c r="X290" i="16" s="1"/>
  <c r="T288" i="17"/>
  <c r="X289" i="16" s="1"/>
  <c r="T287" i="17"/>
  <c r="X288" i="16" s="1"/>
  <c r="T286" i="17"/>
  <c r="X287" i="16" s="1"/>
  <c r="T285" i="17"/>
  <c r="V285" s="1"/>
  <c r="T284"/>
  <c r="V284" s="1"/>
  <c r="T283"/>
  <c r="V283" s="1"/>
  <c r="T282"/>
  <c r="X283" i="16" s="1"/>
  <c r="T281" i="17"/>
  <c r="V281" s="1"/>
  <c r="T280"/>
  <c r="X281" i="16" s="1"/>
  <c r="T279" i="17"/>
  <c r="X280" i="16" s="1"/>
  <c r="T278" i="17"/>
  <c r="X279" i="16" s="1"/>
  <c r="T277" i="17"/>
  <c r="V277" s="1"/>
  <c r="T276"/>
  <c r="X277" i="16" s="1"/>
  <c r="T275" i="17"/>
  <c r="V275" s="1"/>
  <c r="T274"/>
  <c r="V274" s="1"/>
  <c r="T273"/>
  <c r="V273" s="1"/>
  <c r="T272"/>
  <c r="X273" i="16" s="1"/>
  <c r="T271" i="17"/>
  <c r="X272" i="16" s="1"/>
  <c r="T270" i="17"/>
  <c r="X271" i="16" s="1"/>
  <c r="T269" i="17"/>
  <c r="X270" i="16" s="1"/>
  <c r="T268" i="17"/>
  <c r="X269" i="16" s="1"/>
  <c r="T267" i="17"/>
  <c r="X268" i="16" s="1"/>
  <c r="T266" i="17"/>
  <c r="V266" s="1"/>
  <c r="T265"/>
  <c r="V265" s="1"/>
  <c r="T264"/>
  <c r="X265" i="16" s="1"/>
  <c r="T263" i="17"/>
  <c r="X264" i="16" s="1"/>
  <c r="T262" i="17"/>
  <c r="X263" i="16" s="1"/>
  <c r="T261" i="17"/>
  <c r="X262" i="16" s="1"/>
  <c r="T260" i="17"/>
  <c r="X261" i="16" s="1"/>
  <c r="T259" i="17"/>
  <c r="X260" i="16" s="1"/>
  <c r="T258" i="17"/>
  <c r="V258" s="1"/>
  <c r="T257"/>
  <c r="V257" s="1"/>
  <c r="T256"/>
  <c r="X257" i="16" s="1"/>
  <c r="T255" i="17"/>
  <c r="X256" i="16" s="1"/>
  <c r="T254" i="17"/>
  <c r="X255" i="16" s="1"/>
  <c r="T253" i="17"/>
  <c r="X254" i="16" s="1"/>
  <c r="T252" i="17"/>
  <c r="X253" i="16" s="1"/>
  <c r="T251" i="17"/>
  <c r="X252" i="16" s="1"/>
  <c r="T250" i="17"/>
  <c r="V250" s="1"/>
  <c r="T249"/>
  <c r="V249" s="1"/>
  <c r="T248"/>
  <c r="X249" i="16" s="1"/>
  <c r="T247" i="17"/>
  <c r="X248" i="16" s="1"/>
  <c r="T246" i="17"/>
  <c r="X247" i="16" s="1"/>
  <c r="T245" i="17"/>
  <c r="X246" i="16" s="1"/>
  <c r="T244" i="17"/>
  <c r="X245" i="16" s="1"/>
  <c r="T243" i="17"/>
  <c r="X244" i="16" s="1"/>
  <c r="T242" i="17"/>
  <c r="V242" s="1"/>
  <c r="T241"/>
  <c r="V241" s="1"/>
  <c r="T240"/>
  <c r="X241" i="16" s="1"/>
  <c r="T239" i="17"/>
  <c r="X240" i="16" s="1"/>
  <c r="T238" i="17"/>
  <c r="X239" i="16" s="1"/>
  <c r="T237" i="17"/>
  <c r="X238" i="16" s="1"/>
  <c r="T236" i="17"/>
  <c r="X237" i="16" s="1"/>
  <c r="T235" i="17"/>
  <c r="X236" i="16" s="1"/>
  <c r="T234" i="17"/>
  <c r="V234" s="1"/>
  <c r="T233"/>
  <c r="V233" s="1"/>
  <c r="T232"/>
  <c r="X233" i="16" s="1"/>
  <c r="T231" i="17"/>
  <c r="X232" i="16" s="1"/>
  <c r="T230" i="17"/>
  <c r="X231" i="16" s="1"/>
  <c r="T229" i="17"/>
  <c r="X230" i="16" s="1"/>
  <c r="T228" i="17"/>
  <c r="X229" i="16" s="1"/>
  <c r="T227" i="17"/>
  <c r="X228" i="16" s="1"/>
  <c r="T226" i="17"/>
  <c r="V226" s="1"/>
  <c r="T225"/>
  <c r="V225" s="1"/>
  <c r="T224"/>
  <c r="X225" i="16" s="1"/>
  <c r="T223" i="17"/>
  <c r="X224" i="16" s="1"/>
  <c r="T222" i="17"/>
  <c r="X223" i="16" s="1"/>
  <c r="T221" i="17"/>
  <c r="X222" i="16" s="1"/>
  <c r="T220" i="17"/>
  <c r="X221" i="16" s="1"/>
  <c r="T219" i="17"/>
  <c r="X220" i="16" s="1"/>
  <c r="T218" i="17"/>
  <c r="V218" s="1"/>
  <c r="T217"/>
  <c r="V217" s="1"/>
  <c r="T216"/>
  <c r="X217" i="16" s="1"/>
  <c r="T215" i="17"/>
  <c r="X216" i="16" s="1"/>
  <c r="T214" i="17"/>
  <c r="X215" i="16" s="1"/>
  <c r="T213" i="17"/>
  <c r="X214" i="16" s="1"/>
  <c r="T212" i="17"/>
  <c r="X213" i="16" s="1"/>
  <c r="T211" i="17"/>
  <c r="X212" i="16" s="1"/>
  <c r="T210" i="17"/>
  <c r="V210" s="1"/>
  <c r="T209"/>
  <c r="V209" s="1"/>
  <c r="T208"/>
  <c r="X209" i="16" s="1"/>
  <c r="T207" i="17"/>
  <c r="X208" i="16" s="1"/>
  <c r="T206" i="17"/>
  <c r="X207" i="16" s="1"/>
  <c r="T205" i="17"/>
  <c r="X206" i="16" s="1"/>
  <c r="T204" i="17"/>
  <c r="X205" i="16" s="1"/>
  <c r="T203" i="17"/>
  <c r="X204" i="16" s="1"/>
  <c r="T202" i="17"/>
  <c r="V202" s="1"/>
  <c r="T201"/>
  <c r="V201" s="1"/>
  <c r="T200"/>
  <c r="X201" i="16" s="1"/>
  <c r="T199" i="17"/>
  <c r="X200" i="16" s="1"/>
  <c r="T198" i="17"/>
  <c r="X199" i="16" s="1"/>
  <c r="T197" i="17"/>
  <c r="X198" i="16" s="1"/>
  <c r="T196" i="17"/>
  <c r="X197" i="16" s="1"/>
  <c r="T195" i="17"/>
  <c r="X196" i="16" s="1"/>
  <c r="T194" i="17"/>
  <c r="V194" s="1"/>
  <c r="T193"/>
  <c r="V193" s="1"/>
  <c r="T192"/>
  <c r="X193" i="16" s="1"/>
  <c r="T191" i="17"/>
  <c r="X192" i="16" s="1"/>
  <c r="T190" i="17"/>
  <c r="X191" i="16" s="1"/>
  <c r="T189" i="17"/>
  <c r="X190" i="16" s="1"/>
  <c r="T188" i="17"/>
  <c r="X189" i="16" s="1"/>
  <c r="T187" i="17"/>
  <c r="X188" i="16" s="1"/>
  <c r="T186" i="17"/>
  <c r="V186" s="1"/>
  <c r="T185"/>
  <c r="V185" s="1"/>
  <c r="T184"/>
  <c r="X185" i="16" s="1"/>
  <c r="T183" i="17"/>
  <c r="X184" i="16" s="1"/>
  <c r="T182" i="17"/>
  <c r="V182" s="1"/>
  <c r="T181"/>
  <c r="X182" i="16" s="1"/>
  <c r="T180" i="17"/>
  <c r="X181" i="16" s="1"/>
  <c r="T179" i="17"/>
  <c r="X180" i="16" s="1"/>
  <c r="T178" i="17"/>
  <c r="V178" s="1"/>
  <c r="T177"/>
  <c r="V177" s="1"/>
  <c r="T176"/>
  <c r="V176" s="1"/>
  <c r="T175"/>
  <c r="X176" i="16" s="1"/>
  <c r="T174" i="17"/>
  <c r="X175" i="16" s="1"/>
  <c r="T173" i="17"/>
  <c r="X174" i="16" s="1"/>
  <c r="T172" i="17"/>
  <c r="X173" i="16" s="1"/>
  <c r="T171" i="17"/>
  <c r="X172" i="16" s="1"/>
  <c r="T170" i="17"/>
  <c r="V170" s="1"/>
  <c r="T169"/>
  <c r="V169" s="1"/>
  <c r="T168"/>
  <c r="V168" s="1"/>
  <c r="T167"/>
  <c r="V167" s="1"/>
  <c r="T166"/>
  <c r="V166" s="1"/>
  <c r="T165"/>
  <c r="X166" i="16" s="1"/>
  <c r="T164" i="17"/>
  <c r="X165" i="16" s="1"/>
  <c r="T163" i="17"/>
  <c r="X164" i="16" s="1"/>
  <c r="T162" i="17"/>
  <c r="V162" s="1"/>
  <c r="T161"/>
  <c r="V161" s="1"/>
  <c r="T160"/>
  <c r="V160" s="1"/>
  <c r="T159"/>
  <c r="X160" i="16" s="1"/>
  <c r="T158" i="17"/>
  <c r="X159" i="16" s="1"/>
  <c r="T157" i="17"/>
  <c r="X158" i="16" s="1"/>
  <c r="T156" i="17"/>
  <c r="X157" i="16" s="1"/>
  <c r="T155" i="17"/>
  <c r="X156" i="16" s="1"/>
  <c r="T154" i="17"/>
  <c r="V154" s="1"/>
  <c r="T153"/>
  <c r="V153" s="1"/>
  <c r="T152"/>
  <c r="V152" s="1"/>
  <c r="T151"/>
  <c r="X152" i="16" s="1"/>
  <c r="T150" i="17"/>
  <c r="V150" s="1"/>
  <c r="T149"/>
  <c r="X150" i="16" s="1"/>
  <c r="T148" i="17"/>
  <c r="X149" i="16" s="1"/>
  <c r="T147" i="17"/>
  <c r="X148" i="16" s="1"/>
  <c r="T146" i="17"/>
  <c r="V146" s="1"/>
  <c r="T145"/>
  <c r="V145" s="1"/>
  <c r="T144"/>
  <c r="V144" s="1"/>
  <c r="T143"/>
  <c r="V143" s="1"/>
  <c r="T142"/>
  <c r="X143" i="16" s="1"/>
  <c r="T141" i="17"/>
  <c r="X142" i="16" s="1"/>
  <c r="T140" i="17"/>
  <c r="X141" i="16" s="1"/>
  <c r="T139" i="17"/>
  <c r="X140" i="16" s="1"/>
  <c r="T138" i="17"/>
  <c r="V138" s="1"/>
  <c r="T137"/>
  <c r="V137" s="1"/>
  <c r="T136"/>
  <c r="V136" s="1"/>
  <c r="T135"/>
  <c r="X136" i="16" s="1"/>
  <c r="T134" i="17"/>
  <c r="X135" i="16" s="1"/>
  <c r="T133" i="17"/>
  <c r="V133" s="1"/>
  <c r="T132"/>
  <c r="V132" s="1"/>
  <c r="T131"/>
  <c r="V131" s="1"/>
  <c r="T130"/>
  <c r="X131" i="16" s="1"/>
  <c r="T129" i="17"/>
  <c r="X130" i="16" s="1"/>
  <c r="T128" i="17"/>
  <c r="V128" s="1"/>
  <c r="T127"/>
  <c r="X128" i="16" s="1"/>
  <c r="T126" i="17"/>
  <c r="X127" i="16" s="1"/>
  <c r="T125" i="17"/>
  <c r="V125" s="1"/>
  <c r="T124"/>
  <c r="V124" s="1"/>
  <c r="T123"/>
  <c r="V123" s="1"/>
  <c r="T122"/>
  <c r="X123" i="16" s="1"/>
  <c r="T121" i="17"/>
  <c r="X122" i="16" s="1"/>
  <c r="T120" i="17"/>
  <c r="V120" s="1"/>
  <c r="T119"/>
  <c r="X120" i="16" s="1"/>
  <c r="T118" i="17"/>
  <c r="X119" i="16" s="1"/>
  <c r="T117" i="17"/>
  <c r="V117" s="1"/>
  <c r="T116"/>
  <c r="V116" s="1"/>
  <c r="T115"/>
  <c r="V115" s="1"/>
  <c r="T114"/>
  <c r="X115" i="16" s="1"/>
  <c r="T113" i="17"/>
  <c r="X114" i="16" s="1"/>
  <c r="T112" i="17"/>
  <c r="V112" s="1"/>
  <c r="T111"/>
  <c r="X112" i="16" s="1"/>
  <c r="T110" i="17"/>
  <c r="X111" i="16" s="1"/>
  <c r="T109" i="17"/>
  <c r="V109" s="1"/>
  <c r="T108"/>
  <c r="V108" s="1"/>
  <c r="T107"/>
  <c r="V107" s="1"/>
  <c r="T106"/>
  <c r="X107" i="16" s="1"/>
  <c r="T105" i="17"/>
  <c r="X106" i="16" s="1"/>
  <c r="T104" i="17"/>
  <c r="V104" s="1"/>
  <c r="T103"/>
  <c r="X104" i="16" s="1"/>
  <c r="T102" i="17"/>
  <c r="X103" i="16" s="1"/>
  <c r="T101" i="17"/>
  <c r="V101" s="1"/>
  <c r="T100"/>
  <c r="V100" s="1"/>
  <c r="T99"/>
  <c r="V99" s="1"/>
  <c r="T98"/>
  <c r="X99" i="16" s="1"/>
  <c r="T97" i="17"/>
  <c r="X98" i="16" s="1"/>
  <c r="T96" i="17"/>
  <c r="V96" s="1"/>
  <c r="T95"/>
  <c r="X96" i="16" s="1"/>
  <c r="T94" i="17"/>
  <c r="X95" i="16" s="1"/>
  <c r="T93" i="17"/>
  <c r="V93" s="1"/>
  <c r="T92"/>
  <c r="V92" s="1"/>
  <c r="T91"/>
  <c r="V91" s="1"/>
  <c r="T90"/>
  <c r="X91" i="16" s="1"/>
  <c r="T89" i="17"/>
  <c r="X90" i="16" s="1"/>
  <c r="T88" i="17"/>
  <c r="V88" s="1"/>
  <c r="T87"/>
  <c r="X88" i="16" s="1"/>
  <c r="T86" i="17"/>
  <c r="X87" i="16" s="1"/>
  <c r="T85" i="17"/>
  <c r="V85" s="1"/>
  <c r="T84"/>
  <c r="V84" s="1"/>
  <c r="T83"/>
  <c r="V83" s="1"/>
  <c r="T82"/>
  <c r="X83" i="16" s="1"/>
  <c r="T81" i="17"/>
  <c r="X82" i="16" s="1"/>
  <c r="T80" i="17"/>
  <c r="V80" s="1"/>
  <c r="T79"/>
  <c r="X80" i="16" s="1"/>
  <c r="T78" i="17"/>
  <c r="X79" i="16" s="1"/>
  <c r="T77" i="17"/>
  <c r="V77" s="1"/>
  <c r="T76"/>
  <c r="V76" s="1"/>
  <c r="T75"/>
  <c r="V75" s="1"/>
  <c r="T74"/>
  <c r="X75" i="16" s="1"/>
  <c r="T73" i="17"/>
  <c r="X74" i="16" s="1"/>
  <c r="T72" i="17"/>
  <c r="V72" s="1"/>
  <c r="T71"/>
  <c r="X72" i="16" s="1"/>
  <c r="T70" i="17"/>
  <c r="X71" i="16" s="1"/>
  <c r="T69" i="17"/>
  <c r="V69" s="1"/>
  <c r="T68"/>
  <c r="V68" s="1"/>
  <c r="T67"/>
  <c r="V67" s="1"/>
  <c r="T66"/>
  <c r="X67" i="16" s="1"/>
  <c r="T65" i="17"/>
  <c r="X66" i="16" s="1"/>
  <c r="T64" i="17"/>
  <c r="V64" s="1"/>
  <c r="T63"/>
  <c r="X64" i="16" s="1"/>
  <c r="T62" i="17"/>
  <c r="X63" i="16" s="1"/>
  <c r="T61" i="17"/>
  <c r="V61" s="1"/>
  <c r="T60"/>
  <c r="V60" s="1"/>
  <c r="T59"/>
  <c r="V59" s="1"/>
  <c r="T58"/>
  <c r="X59" i="16" s="1"/>
  <c r="T57" i="17"/>
  <c r="X58" i="16" s="1"/>
  <c r="T56" i="17"/>
  <c r="V56" s="1"/>
  <c r="T55"/>
  <c r="X56" i="16" s="1"/>
  <c r="T54" i="17"/>
  <c r="X55" i="16" s="1"/>
  <c r="T53" i="17"/>
  <c r="V53" s="1"/>
  <c r="T52"/>
  <c r="V52" s="1"/>
  <c r="T51"/>
  <c r="V51" s="1"/>
  <c r="T50"/>
  <c r="X51" i="16" s="1"/>
  <c r="T49" i="17"/>
  <c r="X50" i="16" s="1"/>
  <c r="T48" i="17"/>
  <c r="V48" s="1"/>
  <c r="T47"/>
  <c r="X48" i="16" s="1"/>
  <c r="T46" i="17"/>
  <c r="X47" i="16" s="1"/>
  <c r="T45" i="17"/>
  <c r="V45" s="1"/>
  <c r="T44"/>
  <c r="V44" s="1"/>
  <c r="T43"/>
  <c r="V43" s="1"/>
  <c r="T42"/>
  <c r="V42" s="1"/>
  <c r="T41"/>
  <c r="X42" i="16" s="1"/>
  <c r="T40" i="17"/>
  <c r="X41" i="16" s="1"/>
  <c r="T39" i="17"/>
  <c r="X40" i="16" s="1"/>
  <c r="T38" i="17"/>
  <c r="X39" i="16" s="1"/>
  <c r="T37" i="17"/>
  <c r="X38" i="16" s="1"/>
  <c r="T36" i="17"/>
  <c r="X37" i="16" s="1"/>
  <c r="T35" i="17"/>
  <c r="V35" s="1"/>
  <c r="T34"/>
  <c r="V34" s="1"/>
  <c r="T33"/>
  <c r="V33" s="1"/>
  <c r="T32"/>
  <c r="X33" i="16" s="1"/>
  <c r="T31" i="17"/>
  <c r="V31" s="1"/>
  <c r="T30"/>
  <c r="X31" i="16" s="1"/>
  <c r="T29" i="17"/>
  <c r="X30" i="16" s="1"/>
  <c r="T28" i="17"/>
  <c r="X29" i="16" s="1"/>
  <c r="T27" i="17"/>
  <c r="V27" s="1"/>
  <c r="T26"/>
  <c r="V26" s="1"/>
  <c r="T25"/>
  <c r="V25" s="1"/>
  <c r="T24"/>
  <c r="V24" s="1"/>
  <c r="T23"/>
  <c r="X24" i="16" s="1"/>
  <c r="T22" i="17"/>
  <c r="X23" i="16" s="1"/>
  <c r="T21" i="17"/>
  <c r="X22" i="16" s="1"/>
  <c r="T20" i="17"/>
  <c r="X21" i="16" s="1"/>
  <c r="T19" i="17"/>
  <c r="V19" s="1"/>
  <c r="T18"/>
  <c r="V18" s="1"/>
  <c r="T17"/>
  <c r="V17" s="1"/>
  <c r="T16"/>
  <c r="V16" s="1"/>
  <c r="T15"/>
  <c r="V15" s="1"/>
  <c r="T14"/>
  <c r="X15" i="16" s="1"/>
  <c r="T13" i="17"/>
  <c r="X14" i="16" s="1"/>
  <c r="T12" i="17"/>
  <c r="X13" i="16" s="1"/>
  <c r="T11" i="17"/>
  <c r="V11" s="1"/>
  <c r="S864" i="16"/>
  <c r="R864"/>
  <c r="Q864"/>
  <c r="P864"/>
  <c r="O864"/>
  <c r="N864"/>
  <c r="M864"/>
  <c r="L864"/>
  <c r="K864"/>
  <c r="J864"/>
  <c r="I864"/>
  <c r="H864"/>
  <c r="G864"/>
  <c r="F864"/>
  <c r="B864"/>
  <c r="F863"/>
  <c r="V863" s="1"/>
  <c r="E863"/>
  <c r="U863" s="1"/>
  <c r="T862"/>
  <c r="D862"/>
  <c r="C862"/>
  <c r="T861"/>
  <c r="V861" s="1"/>
  <c r="D861"/>
  <c r="C861"/>
  <c r="T860"/>
  <c r="V860" s="1"/>
  <c r="D860"/>
  <c r="C860"/>
  <c r="T859"/>
  <c r="D859"/>
  <c r="C859"/>
  <c r="T858"/>
  <c r="D858"/>
  <c r="C858"/>
  <c r="T857"/>
  <c r="D857"/>
  <c r="C857"/>
  <c r="T856"/>
  <c r="V856" s="1"/>
  <c r="D856"/>
  <c r="C856"/>
  <c r="T855"/>
  <c r="D855"/>
  <c r="C855"/>
  <c r="D854"/>
  <c r="C854"/>
  <c r="T853"/>
  <c r="D853"/>
  <c r="C853"/>
  <c r="T852"/>
  <c r="V852" s="1"/>
  <c r="D852"/>
  <c r="C852"/>
  <c r="T851"/>
  <c r="V851" s="1"/>
  <c r="D851"/>
  <c r="C851"/>
  <c r="T850"/>
  <c r="V850" s="1"/>
  <c r="D850"/>
  <c r="C850"/>
  <c r="T849"/>
  <c r="V849" s="1"/>
  <c r="D849"/>
  <c r="C849"/>
  <c r="T848"/>
  <c r="D848"/>
  <c r="C848"/>
  <c r="T847"/>
  <c r="D847"/>
  <c r="C847"/>
  <c r="T846"/>
  <c r="D846"/>
  <c r="C846"/>
  <c r="T845"/>
  <c r="D845"/>
  <c r="C845"/>
  <c r="T844"/>
  <c r="V844" s="1"/>
  <c r="D844"/>
  <c r="C844"/>
  <c r="T843"/>
  <c r="V843" s="1"/>
  <c r="D843"/>
  <c r="C843"/>
  <c r="T842"/>
  <c r="D842"/>
  <c r="C842"/>
  <c r="T841"/>
  <c r="D841"/>
  <c r="C841"/>
  <c r="T840"/>
  <c r="D840"/>
  <c r="C840"/>
  <c r="T839"/>
  <c r="D839"/>
  <c r="C839"/>
  <c r="T838"/>
  <c r="D838"/>
  <c r="C838"/>
  <c r="T837"/>
  <c r="D837"/>
  <c r="C837"/>
  <c r="T836"/>
  <c r="V836" s="1"/>
  <c r="D836"/>
  <c r="C836"/>
  <c r="T835"/>
  <c r="V835" s="1"/>
  <c r="D835"/>
  <c r="C835"/>
  <c r="T834"/>
  <c r="D834"/>
  <c r="C834"/>
  <c r="T833"/>
  <c r="D833"/>
  <c r="C833"/>
  <c r="T832"/>
  <c r="D832"/>
  <c r="C832"/>
  <c r="T831"/>
  <c r="D831"/>
  <c r="C831"/>
  <c r="T830"/>
  <c r="D830"/>
  <c r="C830"/>
  <c r="T829"/>
  <c r="D829"/>
  <c r="C829"/>
  <c r="T828"/>
  <c r="V828" s="1"/>
  <c r="D828"/>
  <c r="C828"/>
  <c r="T827"/>
  <c r="V827" s="1"/>
  <c r="D827"/>
  <c r="C827"/>
  <c r="T826"/>
  <c r="D826"/>
  <c r="C826"/>
  <c r="T825"/>
  <c r="D825"/>
  <c r="C825"/>
  <c r="T824"/>
  <c r="D824"/>
  <c r="C824"/>
  <c r="T823"/>
  <c r="D823"/>
  <c r="C823"/>
  <c r="T822"/>
  <c r="D822"/>
  <c r="C822"/>
  <c r="T821"/>
  <c r="D821"/>
  <c r="C821"/>
  <c r="T820"/>
  <c r="V820" s="1"/>
  <c r="D820"/>
  <c r="C820"/>
  <c r="T819"/>
  <c r="D819"/>
  <c r="C819"/>
  <c r="T818"/>
  <c r="D818"/>
  <c r="C818"/>
  <c r="T817"/>
  <c r="D817"/>
  <c r="C817"/>
  <c r="T816"/>
  <c r="D816"/>
  <c r="C816"/>
  <c r="T815"/>
  <c r="D815"/>
  <c r="C815"/>
  <c r="T814"/>
  <c r="D814"/>
  <c r="C814"/>
  <c r="T813"/>
  <c r="D813"/>
  <c r="C813"/>
  <c r="T812"/>
  <c r="V812" s="1"/>
  <c r="D812"/>
  <c r="C812"/>
  <c r="T811"/>
  <c r="D811"/>
  <c r="C811"/>
  <c r="T810"/>
  <c r="V810" s="1"/>
  <c r="D810"/>
  <c r="C810"/>
  <c r="T809"/>
  <c r="D809"/>
  <c r="C809"/>
  <c r="T808"/>
  <c r="D808"/>
  <c r="C808"/>
  <c r="T807"/>
  <c r="D807"/>
  <c r="C807"/>
  <c r="T806"/>
  <c r="D806"/>
  <c r="C806"/>
  <c r="T805"/>
  <c r="D805"/>
  <c r="C805"/>
  <c r="T804"/>
  <c r="V804" s="1"/>
  <c r="D804"/>
  <c r="C804"/>
  <c r="T803"/>
  <c r="V803" s="1"/>
  <c r="D803"/>
  <c r="C803"/>
  <c r="T802"/>
  <c r="V802" s="1"/>
  <c r="D802"/>
  <c r="C802"/>
  <c r="T801"/>
  <c r="D801"/>
  <c r="C801"/>
  <c r="T800"/>
  <c r="V800" s="1"/>
  <c r="D800"/>
  <c r="C800"/>
  <c r="T799"/>
  <c r="D799"/>
  <c r="C799"/>
  <c r="T798"/>
  <c r="D798"/>
  <c r="C798"/>
  <c r="T797"/>
  <c r="D797"/>
  <c r="C797"/>
  <c r="T796"/>
  <c r="V796" s="1"/>
  <c r="D796"/>
  <c r="C796"/>
  <c r="T795"/>
  <c r="D795"/>
  <c r="C795"/>
  <c r="T794"/>
  <c r="D794"/>
  <c r="C794"/>
  <c r="T793"/>
  <c r="D793"/>
  <c r="C793"/>
  <c r="T792"/>
  <c r="V792" s="1"/>
  <c r="D792"/>
  <c r="C792"/>
  <c r="T791"/>
  <c r="V791" s="1"/>
  <c r="D791"/>
  <c r="C791"/>
  <c r="T790"/>
  <c r="V790" s="1"/>
  <c r="D790"/>
  <c r="C790"/>
  <c r="T789"/>
  <c r="D789"/>
  <c r="C789"/>
  <c r="T788"/>
  <c r="V788" s="1"/>
  <c r="D788"/>
  <c r="C788"/>
  <c r="T787"/>
  <c r="D787"/>
  <c r="C787"/>
  <c r="T786"/>
  <c r="D786"/>
  <c r="C786"/>
  <c r="T785"/>
  <c r="V785" s="1"/>
  <c r="D785"/>
  <c r="C785"/>
  <c r="T784"/>
  <c r="V784" s="1"/>
  <c r="D784"/>
  <c r="C784"/>
  <c r="T783"/>
  <c r="D783"/>
  <c r="C783"/>
  <c r="T782"/>
  <c r="D782"/>
  <c r="C782"/>
  <c r="T781"/>
  <c r="V781" s="1"/>
  <c r="D781"/>
  <c r="C781"/>
  <c r="T780"/>
  <c r="V780" s="1"/>
  <c r="D780"/>
  <c r="C780"/>
  <c r="T779"/>
  <c r="D779"/>
  <c r="C779"/>
  <c r="T778"/>
  <c r="D778"/>
  <c r="C778"/>
  <c r="T777"/>
  <c r="V777" s="1"/>
  <c r="D777"/>
  <c r="C777"/>
  <c r="T776"/>
  <c r="V776" s="1"/>
  <c r="D776"/>
  <c r="C776"/>
  <c r="T775"/>
  <c r="D775"/>
  <c r="C775"/>
  <c r="T774"/>
  <c r="D774"/>
  <c r="C774"/>
  <c r="T773"/>
  <c r="D773"/>
  <c r="C773"/>
  <c r="T772"/>
  <c r="V772" s="1"/>
  <c r="D772"/>
  <c r="C772"/>
  <c r="T771"/>
  <c r="V771" s="1"/>
  <c r="D771"/>
  <c r="C771"/>
  <c r="T770"/>
  <c r="D770"/>
  <c r="C770"/>
  <c r="T769"/>
  <c r="D769"/>
  <c r="C769"/>
  <c r="T768"/>
  <c r="V768" s="1"/>
  <c r="D768"/>
  <c r="C768"/>
  <c r="T767"/>
  <c r="V767" s="1"/>
  <c r="D767"/>
  <c r="C767"/>
  <c r="T766"/>
  <c r="D766"/>
  <c r="C766"/>
  <c r="T765"/>
  <c r="D765"/>
  <c r="C765"/>
  <c r="T764"/>
  <c r="V764" s="1"/>
  <c r="D764"/>
  <c r="C764"/>
  <c r="T763"/>
  <c r="V763" s="1"/>
  <c r="D763"/>
  <c r="C763"/>
  <c r="T762"/>
  <c r="D762"/>
  <c r="C762"/>
  <c r="T761"/>
  <c r="D761"/>
  <c r="C761"/>
  <c r="T760"/>
  <c r="V760" s="1"/>
  <c r="D760"/>
  <c r="C760"/>
  <c r="T759"/>
  <c r="D759"/>
  <c r="C759"/>
  <c r="T758"/>
  <c r="D758"/>
  <c r="C758"/>
  <c r="T757"/>
  <c r="D757"/>
  <c r="C757"/>
  <c r="T756"/>
  <c r="V756" s="1"/>
  <c r="D756"/>
  <c r="C756"/>
  <c r="T755"/>
  <c r="V755" s="1"/>
  <c r="D755"/>
  <c r="C755"/>
  <c r="T754"/>
  <c r="D754"/>
  <c r="C754"/>
  <c r="T753"/>
  <c r="V753" s="1"/>
  <c r="D753"/>
  <c r="C753"/>
  <c r="T752"/>
  <c r="V752" s="1"/>
  <c r="D752"/>
  <c r="C752"/>
  <c r="T751"/>
  <c r="D751"/>
  <c r="C751"/>
  <c r="T750"/>
  <c r="D750"/>
  <c r="C750"/>
  <c r="T749"/>
  <c r="D749"/>
  <c r="C749"/>
  <c r="T748"/>
  <c r="V748" s="1"/>
  <c r="D748"/>
  <c r="C748"/>
  <c r="T747"/>
  <c r="V747" s="1"/>
  <c r="D747"/>
  <c r="C747"/>
  <c r="T746"/>
  <c r="D746"/>
  <c r="C746"/>
  <c r="T745"/>
  <c r="D745"/>
  <c r="C745"/>
  <c r="T744"/>
  <c r="V744" s="1"/>
  <c r="D744"/>
  <c r="C744"/>
  <c r="T743"/>
  <c r="D743"/>
  <c r="C743"/>
  <c r="T742"/>
  <c r="D742"/>
  <c r="C742"/>
  <c r="T741"/>
  <c r="D741"/>
  <c r="C741"/>
  <c r="T740"/>
  <c r="D740"/>
  <c r="C740"/>
  <c r="T739"/>
  <c r="D739"/>
  <c r="C739"/>
  <c r="T738"/>
  <c r="D738"/>
  <c r="C738"/>
  <c r="T737"/>
  <c r="D737"/>
  <c r="C737"/>
  <c r="T736"/>
  <c r="D736"/>
  <c r="C736"/>
  <c r="T735"/>
  <c r="V735" s="1"/>
  <c r="D735"/>
  <c r="C735"/>
  <c r="T734"/>
  <c r="V734" s="1"/>
  <c r="D734"/>
  <c r="C734"/>
  <c r="T733"/>
  <c r="D733"/>
  <c r="C733"/>
  <c r="T732"/>
  <c r="V732" s="1"/>
  <c r="D732"/>
  <c r="C732"/>
  <c r="T731"/>
  <c r="V731" s="1"/>
  <c r="D731"/>
  <c r="C731"/>
  <c r="T730"/>
  <c r="D730"/>
  <c r="C730"/>
  <c r="T729"/>
  <c r="D729"/>
  <c r="C729"/>
  <c r="T728"/>
  <c r="V728" s="1"/>
  <c r="D728"/>
  <c r="C728"/>
  <c r="T727"/>
  <c r="V727" s="1"/>
  <c r="D727"/>
  <c r="C727"/>
  <c r="T726"/>
  <c r="D726"/>
  <c r="C726"/>
  <c r="T725"/>
  <c r="D725"/>
  <c r="C725"/>
  <c r="T724"/>
  <c r="V724" s="1"/>
  <c r="D724"/>
  <c r="C724"/>
  <c r="T723"/>
  <c r="V723" s="1"/>
  <c r="D723"/>
  <c r="C723"/>
  <c r="T722"/>
  <c r="V722" s="1"/>
  <c r="D722"/>
  <c r="C722"/>
  <c r="T721"/>
  <c r="V721" s="1"/>
  <c r="D721"/>
  <c r="C721"/>
  <c r="T720"/>
  <c r="V720" s="1"/>
  <c r="D720"/>
  <c r="C720"/>
  <c r="T719"/>
  <c r="D719"/>
  <c r="C719"/>
  <c r="T718"/>
  <c r="D718"/>
  <c r="C718"/>
  <c r="T717"/>
  <c r="V717" s="1"/>
  <c r="D717"/>
  <c r="C717"/>
  <c r="T716"/>
  <c r="V716" s="1"/>
  <c r="D716"/>
  <c r="C716"/>
  <c r="T715"/>
  <c r="V715" s="1"/>
  <c r="D715"/>
  <c r="C715"/>
  <c r="T714"/>
  <c r="V714" s="1"/>
  <c r="D714"/>
  <c r="C714"/>
  <c r="T713"/>
  <c r="D713"/>
  <c r="C713"/>
  <c r="T712"/>
  <c r="V712" s="1"/>
  <c r="D712"/>
  <c r="C712"/>
  <c r="T711"/>
  <c r="V711" s="1"/>
  <c r="D711"/>
  <c r="C711"/>
  <c r="T710"/>
  <c r="V710" s="1"/>
  <c r="D710"/>
  <c r="C710"/>
  <c r="T709"/>
  <c r="D709"/>
  <c r="C709"/>
  <c r="T708"/>
  <c r="V708" s="1"/>
  <c r="D708"/>
  <c r="C708"/>
  <c r="T707"/>
  <c r="V707" s="1"/>
  <c r="D707"/>
  <c r="C707"/>
  <c r="T706"/>
  <c r="V706" s="1"/>
  <c r="D706"/>
  <c r="C706"/>
  <c r="T705"/>
  <c r="V705" s="1"/>
  <c r="D705"/>
  <c r="C705"/>
  <c r="T704"/>
  <c r="V704" s="1"/>
  <c r="D704"/>
  <c r="C704"/>
  <c r="T703"/>
  <c r="D703"/>
  <c r="C703"/>
  <c r="T702"/>
  <c r="V702" s="1"/>
  <c r="D702"/>
  <c r="C702"/>
  <c r="T701"/>
  <c r="V701" s="1"/>
  <c r="D701"/>
  <c r="C701"/>
  <c r="T700"/>
  <c r="V700" s="1"/>
  <c r="D700"/>
  <c r="C700"/>
  <c r="T699"/>
  <c r="V699" s="1"/>
  <c r="D699"/>
  <c r="C699"/>
  <c r="T698"/>
  <c r="V698" s="1"/>
  <c r="D698"/>
  <c r="C698"/>
  <c r="T697"/>
  <c r="D697"/>
  <c r="C697"/>
  <c r="T696"/>
  <c r="V696" s="1"/>
  <c r="D696"/>
  <c r="C696"/>
  <c r="T695"/>
  <c r="V695" s="1"/>
  <c r="D695"/>
  <c r="C695"/>
  <c r="T694"/>
  <c r="V694" s="1"/>
  <c r="D694"/>
  <c r="C694"/>
  <c r="T693"/>
  <c r="D693"/>
  <c r="C693"/>
  <c r="T692"/>
  <c r="D692"/>
  <c r="C692"/>
  <c r="T691"/>
  <c r="D691"/>
  <c r="C691"/>
  <c r="T690"/>
  <c r="V690" s="1"/>
  <c r="D690"/>
  <c r="C690"/>
  <c r="T689"/>
  <c r="D689"/>
  <c r="C689"/>
  <c r="T688"/>
  <c r="D688"/>
  <c r="C688"/>
  <c r="T687"/>
  <c r="D687"/>
  <c r="C687"/>
  <c r="T686"/>
  <c r="V686" s="1"/>
  <c r="D686"/>
  <c r="C686"/>
  <c r="T685"/>
  <c r="D685"/>
  <c r="C685"/>
  <c r="T684"/>
  <c r="D684"/>
  <c r="C684"/>
  <c r="T683"/>
  <c r="D683"/>
  <c r="C683"/>
  <c r="T682"/>
  <c r="D682"/>
  <c r="C682"/>
  <c r="T681"/>
  <c r="V681" s="1"/>
  <c r="D681"/>
  <c r="C681"/>
  <c r="T680"/>
  <c r="V680" s="1"/>
  <c r="D680"/>
  <c r="C680"/>
  <c r="T679"/>
  <c r="D679"/>
  <c r="C679"/>
  <c r="T678"/>
  <c r="V678" s="1"/>
  <c r="D678"/>
  <c r="C678"/>
  <c r="T677"/>
  <c r="V677" s="1"/>
  <c r="D677"/>
  <c r="C677"/>
  <c r="T676"/>
  <c r="D676"/>
  <c r="C676"/>
  <c r="T675"/>
  <c r="D675"/>
  <c r="C675"/>
  <c r="T674"/>
  <c r="V674" s="1"/>
  <c r="D674"/>
  <c r="C674"/>
  <c r="T673"/>
  <c r="V673" s="1"/>
  <c r="D673"/>
  <c r="C673"/>
  <c r="T672"/>
  <c r="D672"/>
  <c r="C672"/>
  <c r="T671"/>
  <c r="D671"/>
  <c r="C671"/>
  <c r="T670"/>
  <c r="D670"/>
  <c r="C670"/>
  <c r="T669"/>
  <c r="V669" s="1"/>
  <c r="D669"/>
  <c r="C669"/>
  <c r="T668"/>
  <c r="V668" s="1"/>
  <c r="D668"/>
  <c r="C668"/>
  <c r="T667"/>
  <c r="D667"/>
  <c r="C667"/>
  <c r="T666"/>
  <c r="D666"/>
  <c r="C666"/>
  <c r="T665"/>
  <c r="D665"/>
  <c r="C665"/>
  <c r="T664"/>
  <c r="D664"/>
  <c r="C664"/>
  <c r="T663"/>
  <c r="D663"/>
  <c r="C663"/>
  <c r="T662"/>
  <c r="D662"/>
  <c r="C662"/>
  <c r="T661"/>
  <c r="D661"/>
  <c r="C661"/>
  <c r="T660"/>
  <c r="V660" s="1"/>
  <c r="D660"/>
  <c r="C660"/>
  <c r="T659"/>
  <c r="V659" s="1"/>
  <c r="D659"/>
  <c r="C659"/>
  <c r="T658"/>
  <c r="V658" s="1"/>
  <c r="D658"/>
  <c r="C658"/>
  <c r="T657"/>
  <c r="D657"/>
  <c r="C657"/>
  <c r="T656"/>
  <c r="V656" s="1"/>
  <c r="D656"/>
  <c r="C656"/>
  <c r="T655"/>
  <c r="D655"/>
  <c r="C655"/>
  <c r="T654"/>
  <c r="D654"/>
  <c r="C654"/>
  <c r="T653"/>
  <c r="D653"/>
  <c r="C653"/>
  <c r="T652"/>
  <c r="D652"/>
  <c r="C652"/>
  <c r="T651"/>
  <c r="D651"/>
  <c r="C651"/>
  <c r="T650"/>
  <c r="D650"/>
  <c r="C650"/>
  <c r="T649"/>
  <c r="D649"/>
  <c r="C649"/>
  <c r="T648"/>
  <c r="V648" s="1"/>
  <c r="D648"/>
  <c r="C648"/>
  <c r="T647"/>
  <c r="V647" s="1"/>
  <c r="D647"/>
  <c r="C647"/>
  <c r="T646"/>
  <c r="V646" s="1"/>
  <c r="D646"/>
  <c r="C646"/>
  <c r="T645"/>
  <c r="D645"/>
  <c r="C645"/>
  <c r="T644"/>
  <c r="D644"/>
  <c r="C644"/>
  <c r="T643"/>
  <c r="V643" s="1"/>
  <c r="D643"/>
  <c r="C643"/>
  <c r="T642"/>
  <c r="D642"/>
  <c r="C642"/>
  <c r="T641"/>
  <c r="D641"/>
  <c r="C641"/>
  <c r="T640"/>
  <c r="D640"/>
  <c r="C640"/>
  <c r="T639"/>
  <c r="D639"/>
  <c r="C639"/>
  <c r="T638"/>
  <c r="V638" s="1"/>
  <c r="D638"/>
  <c r="C638"/>
  <c r="T637"/>
  <c r="D637"/>
  <c r="C637"/>
  <c r="T636"/>
  <c r="V636" s="1"/>
  <c r="D636"/>
  <c r="C636"/>
  <c r="T635"/>
  <c r="D635"/>
  <c r="C635"/>
  <c r="T634"/>
  <c r="D634"/>
  <c r="C634"/>
  <c r="T633"/>
  <c r="D633"/>
  <c r="C633"/>
  <c r="T632"/>
  <c r="V632" s="1"/>
  <c r="D632"/>
  <c r="C632"/>
  <c r="T631"/>
  <c r="V631" s="1"/>
  <c r="D631"/>
  <c r="C631"/>
  <c r="T630"/>
  <c r="V630" s="1"/>
  <c r="D630"/>
  <c r="C630"/>
  <c r="T629"/>
  <c r="D629"/>
  <c r="C629"/>
  <c r="T628"/>
  <c r="D628"/>
  <c r="C628"/>
  <c r="T627"/>
  <c r="V627" s="1"/>
  <c r="D627"/>
  <c r="C627"/>
  <c r="T626"/>
  <c r="V626" s="1"/>
  <c r="D626"/>
  <c r="C626"/>
  <c r="T625"/>
  <c r="D625"/>
  <c r="C625"/>
  <c r="T624"/>
  <c r="V624" s="1"/>
  <c r="D624"/>
  <c r="C624"/>
  <c r="T623"/>
  <c r="V623" s="1"/>
  <c r="D623"/>
  <c r="C623"/>
  <c r="T622"/>
  <c r="V622" s="1"/>
  <c r="D622"/>
  <c r="C622"/>
  <c r="T621"/>
  <c r="D621"/>
  <c r="C621"/>
  <c r="T620"/>
  <c r="V620" s="1"/>
  <c r="D620"/>
  <c r="C620"/>
  <c r="T619"/>
  <c r="D619"/>
  <c r="C619"/>
  <c r="T618"/>
  <c r="V618" s="1"/>
  <c r="D618"/>
  <c r="C618"/>
  <c r="T617"/>
  <c r="D617"/>
  <c r="C617"/>
  <c r="T616"/>
  <c r="D616"/>
  <c r="C616"/>
  <c r="T615"/>
  <c r="V615" s="1"/>
  <c r="D615"/>
  <c r="C615"/>
  <c r="T614"/>
  <c r="V614" s="1"/>
  <c r="D614"/>
  <c r="C614"/>
  <c r="T613"/>
  <c r="D613"/>
  <c r="C613"/>
  <c r="T612"/>
  <c r="V612" s="1"/>
  <c r="D612"/>
  <c r="C612"/>
  <c r="T611"/>
  <c r="V611" s="1"/>
  <c r="D611"/>
  <c r="C611"/>
  <c r="T610"/>
  <c r="V610" s="1"/>
  <c r="D610"/>
  <c r="C610"/>
  <c r="T609"/>
  <c r="D609"/>
  <c r="C609"/>
  <c r="T608"/>
  <c r="V608" s="1"/>
  <c r="D608"/>
  <c r="C608"/>
  <c r="T607"/>
  <c r="V607" s="1"/>
  <c r="D607"/>
  <c r="C607"/>
  <c r="T606"/>
  <c r="V606" s="1"/>
  <c r="D606"/>
  <c r="C606"/>
  <c r="T605"/>
  <c r="D605"/>
  <c r="C605"/>
  <c r="T604"/>
  <c r="D604"/>
  <c r="C604"/>
  <c r="T603"/>
  <c r="V603" s="1"/>
  <c r="D603"/>
  <c r="C603"/>
  <c r="T602"/>
  <c r="V602" s="1"/>
  <c r="D602"/>
  <c r="C602"/>
  <c r="T601"/>
  <c r="D601"/>
  <c r="C601"/>
  <c r="T600"/>
  <c r="V600" s="1"/>
  <c r="D600"/>
  <c r="C600"/>
  <c r="T599"/>
  <c r="V599" s="1"/>
  <c r="D599"/>
  <c r="C599"/>
  <c r="T598"/>
  <c r="V598" s="1"/>
  <c r="D598"/>
  <c r="C598"/>
  <c r="T597"/>
  <c r="D597"/>
  <c r="C597"/>
  <c r="T596"/>
  <c r="V596" s="1"/>
  <c r="D596"/>
  <c r="C596"/>
  <c r="T595"/>
  <c r="V595" s="1"/>
  <c r="D595"/>
  <c r="C595"/>
  <c r="T594"/>
  <c r="V594" s="1"/>
  <c r="D594"/>
  <c r="C594"/>
  <c r="T593"/>
  <c r="D593"/>
  <c r="C593"/>
  <c r="T592"/>
  <c r="V592" s="1"/>
  <c r="D592"/>
  <c r="C592"/>
  <c r="T591"/>
  <c r="V591" s="1"/>
  <c r="D591"/>
  <c r="C591"/>
  <c r="T590"/>
  <c r="D590"/>
  <c r="C590"/>
  <c r="T589"/>
  <c r="D589"/>
  <c r="C589"/>
  <c r="T588"/>
  <c r="D588"/>
  <c r="C588"/>
  <c r="T587"/>
  <c r="D587"/>
  <c r="C587"/>
  <c r="T586"/>
  <c r="D586"/>
  <c r="C586"/>
  <c r="T585"/>
  <c r="D585"/>
  <c r="C585"/>
  <c r="T584"/>
  <c r="D584"/>
  <c r="C584"/>
  <c r="T583"/>
  <c r="D583"/>
  <c r="C583"/>
  <c r="T582"/>
  <c r="D582"/>
  <c r="C582"/>
  <c r="T581"/>
  <c r="V581" s="1"/>
  <c r="D581"/>
  <c r="C581"/>
  <c r="T580"/>
  <c r="V580" s="1"/>
  <c r="D580"/>
  <c r="C580"/>
  <c r="T579"/>
  <c r="D579"/>
  <c r="C579"/>
  <c r="T578"/>
  <c r="V578" s="1"/>
  <c r="D578"/>
  <c r="C578"/>
  <c r="T577"/>
  <c r="D577"/>
  <c r="C577"/>
  <c r="T576"/>
  <c r="V576" s="1"/>
  <c r="D576"/>
  <c r="C576"/>
  <c r="T575"/>
  <c r="D575"/>
  <c r="C575"/>
  <c r="T574"/>
  <c r="D574"/>
  <c r="C574"/>
  <c r="T573"/>
  <c r="D573"/>
  <c r="C573"/>
  <c r="T572"/>
  <c r="V572" s="1"/>
  <c r="D572"/>
  <c r="C572"/>
  <c r="T571"/>
  <c r="D571"/>
  <c r="C571"/>
  <c r="T570"/>
  <c r="D570"/>
  <c r="C570"/>
  <c r="T569"/>
  <c r="D569"/>
  <c r="C569"/>
  <c r="T568"/>
  <c r="V568" s="1"/>
  <c r="D568"/>
  <c r="C568"/>
  <c r="T567"/>
  <c r="D567"/>
  <c r="C567"/>
  <c r="T566"/>
  <c r="V566" s="1"/>
  <c r="D566"/>
  <c r="C566"/>
  <c r="T565"/>
  <c r="D565"/>
  <c r="C565"/>
  <c r="T564"/>
  <c r="V564" s="1"/>
  <c r="D564"/>
  <c r="C564"/>
  <c r="T563"/>
  <c r="D563"/>
  <c r="C563"/>
  <c r="T562"/>
  <c r="D562"/>
  <c r="C562"/>
  <c r="T561"/>
  <c r="D561"/>
  <c r="C561"/>
  <c r="T560"/>
  <c r="V560" s="1"/>
  <c r="D560"/>
  <c r="C560"/>
  <c r="T559"/>
  <c r="V559" s="1"/>
  <c r="D559"/>
  <c r="C559"/>
  <c r="T558"/>
  <c r="V558" s="1"/>
  <c r="D558"/>
  <c r="C558"/>
  <c r="T557"/>
  <c r="D557"/>
  <c r="C557"/>
  <c r="T556"/>
  <c r="V556" s="1"/>
  <c r="D556"/>
  <c r="C556"/>
  <c r="T555"/>
  <c r="D555"/>
  <c r="C555"/>
  <c r="T554"/>
  <c r="V554" s="1"/>
  <c r="D554"/>
  <c r="C554"/>
  <c r="T553"/>
  <c r="D553"/>
  <c r="C553"/>
  <c r="T552"/>
  <c r="V552" s="1"/>
  <c r="D552"/>
  <c r="C552"/>
  <c r="T551"/>
  <c r="D551"/>
  <c r="C551"/>
  <c r="T550"/>
  <c r="V550" s="1"/>
  <c r="D550"/>
  <c r="C550"/>
  <c r="T549"/>
  <c r="V549" s="1"/>
  <c r="D549"/>
  <c r="C549"/>
  <c r="T548"/>
  <c r="V548" s="1"/>
  <c r="D548"/>
  <c r="C548"/>
  <c r="T547"/>
  <c r="D547"/>
  <c r="C547"/>
  <c r="T546"/>
  <c r="V546" s="1"/>
  <c r="D546"/>
  <c r="C546"/>
  <c r="T545"/>
  <c r="D545"/>
  <c r="C545"/>
  <c r="T544"/>
  <c r="V544" s="1"/>
  <c r="D544"/>
  <c r="C544"/>
  <c r="T543"/>
  <c r="V543" s="1"/>
  <c r="D543"/>
  <c r="C543"/>
  <c r="T542"/>
  <c r="V542" s="1"/>
  <c r="D542"/>
  <c r="C542"/>
  <c r="T541"/>
  <c r="D541"/>
  <c r="C541"/>
  <c r="T540"/>
  <c r="V540" s="1"/>
  <c r="D540"/>
  <c r="C540"/>
  <c r="T539"/>
  <c r="D539"/>
  <c r="C539"/>
  <c r="T538"/>
  <c r="D538"/>
  <c r="C538"/>
  <c r="T537"/>
  <c r="D537"/>
  <c r="C537"/>
  <c r="T536"/>
  <c r="D536"/>
  <c r="C536"/>
  <c r="T535"/>
  <c r="D535"/>
  <c r="C535"/>
  <c r="T534"/>
  <c r="D534"/>
  <c r="C534"/>
  <c r="T533"/>
  <c r="V533" s="1"/>
  <c r="D533"/>
  <c r="C533"/>
  <c r="T532"/>
  <c r="D532"/>
  <c r="C532"/>
  <c r="T531"/>
  <c r="D531"/>
  <c r="C531"/>
  <c r="T530"/>
  <c r="D530"/>
  <c r="C530"/>
  <c r="T529"/>
  <c r="D529"/>
  <c r="C529"/>
  <c r="T528"/>
  <c r="V528" s="1"/>
  <c r="D528"/>
  <c r="C528"/>
  <c r="T527"/>
  <c r="V527" s="1"/>
  <c r="D527"/>
  <c r="C527"/>
  <c r="T526"/>
  <c r="V526" s="1"/>
  <c r="D526"/>
  <c r="C526"/>
  <c r="T525"/>
  <c r="V525" s="1"/>
  <c r="D525"/>
  <c r="C525"/>
  <c r="T524"/>
  <c r="V524" s="1"/>
  <c r="D524"/>
  <c r="C524"/>
  <c r="T523"/>
  <c r="V523" s="1"/>
  <c r="D523"/>
  <c r="C523"/>
  <c r="T522"/>
  <c r="D522"/>
  <c r="C522"/>
  <c r="T521"/>
  <c r="D521"/>
  <c r="C521"/>
  <c r="T520"/>
  <c r="D520"/>
  <c r="C520"/>
  <c r="T519"/>
  <c r="V519" s="1"/>
  <c r="D519"/>
  <c r="C519"/>
  <c r="T518"/>
  <c r="D518"/>
  <c r="C518"/>
  <c r="T517"/>
  <c r="V517" s="1"/>
  <c r="D517"/>
  <c r="C517"/>
  <c r="T516"/>
  <c r="D516"/>
  <c r="C516"/>
  <c r="T515"/>
  <c r="D515"/>
  <c r="C515"/>
  <c r="T514"/>
  <c r="D514"/>
  <c r="C514"/>
  <c r="T513"/>
  <c r="D513"/>
  <c r="C513"/>
  <c r="T512"/>
  <c r="D512"/>
  <c r="C512"/>
  <c r="T511"/>
  <c r="V511" s="1"/>
  <c r="D511"/>
  <c r="C511"/>
  <c r="T510"/>
  <c r="D510"/>
  <c r="C510"/>
  <c r="T509"/>
  <c r="D509"/>
  <c r="C509"/>
  <c r="T508"/>
  <c r="D508"/>
  <c r="C508"/>
  <c r="T507"/>
  <c r="V507" s="1"/>
  <c r="D507"/>
  <c r="C507"/>
  <c r="T506"/>
  <c r="D506"/>
  <c r="C506"/>
  <c r="T505"/>
  <c r="D505"/>
  <c r="C505"/>
  <c r="T504"/>
  <c r="D504"/>
  <c r="C504"/>
  <c r="T503"/>
  <c r="V503" s="1"/>
  <c r="D503"/>
  <c r="C503"/>
  <c r="T502"/>
  <c r="D502"/>
  <c r="C502"/>
  <c r="T501"/>
  <c r="V501" s="1"/>
  <c r="D501"/>
  <c r="C501"/>
  <c r="T500"/>
  <c r="D500"/>
  <c r="C500"/>
  <c r="T499"/>
  <c r="D499"/>
  <c r="C499"/>
  <c r="T498"/>
  <c r="D498"/>
  <c r="C498"/>
  <c r="T497"/>
  <c r="D497"/>
  <c r="C497"/>
  <c r="T496"/>
  <c r="D496"/>
  <c r="C496"/>
  <c r="T495"/>
  <c r="V495" s="1"/>
  <c r="D495"/>
  <c r="C495"/>
  <c r="T494"/>
  <c r="D494"/>
  <c r="C494"/>
  <c r="T493"/>
  <c r="D493"/>
  <c r="C493"/>
  <c r="T492"/>
  <c r="D492"/>
  <c r="C492"/>
  <c r="T491"/>
  <c r="V491" s="1"/>
  <c r="D491"/>
  <c r="C491"/>
  <c r="T490"/>
  <c r="D490"/>
  <c r="C490"/>
  <c r="T489"/>
  <c r="D489"/>
  <c r="C489"/>
  <c r="T488"/>
  <c r="D488"/>
  <c r="C488"/>
  <c r="T487"/>
  <c r="V487" s="1"/>
  <c r="D487"/>
  <c r="C487"/>
  <c r="T486"/>
  <c r="D486"/>
  <c r="C486"/>
  <c r="T485"/>
  <c r="V485" s="1"/>
  <c r="D485"/>
  <c r="C485"/>
  <c r="T484"/>
  <c r="D484"/>
  <c r="C484"/>
  <c r="T483"/>
  <c r="D483"/>
  <c r="C483"/>
  <c r="T482"/>
  <c r="D482"/>
  <c r="C482"/>
  <c r="T481"/>
  <c r="V481" s="1"/>
  <c r="D481"/>
  <c r="C481"/>
  <c r="T480"/>
  <c r="D480"/>
  <c r="C480"/>
  <c r="T479"/>
  <c r="V479" s="1"/>
  <c r="D479"/>
  <c r="C479"/>
  <c r="T478"/>
  <c r="D478"/>
  <c r="C478"/>
  <c r="T477"/>
  <c r="V477" s="1"/>
  <c r="D477"/>
  <c r="C477"/>
  <c r="T476"/>
  <c r="D476"/>
  <c r="C476"/>
  <c r="T475"/>
  <c r="V475" s="1"/>
  <c r="D475"/>
  <c r="C475"/>
  <c r="T474"/>
  <c r="D474"/>
  <c r="C474"/>
  <c r="T473"/>
  <c r="D473"/>
  <c r="C473"/>
  <c r="T472"/>
  <c r="D472"/>
  <c r="C472"/>
  <c r="T471"/>
  <c r="V471" s="1"/>
  <c r="D471"/>
  <c r="C471"/>
  <c r="T470"/>
  <c r="D470"/>
  <c r="C470"/>
  <c r="T469"/>
  <c r="V469" s="1"/>
  <c r="D469"/>
  <c r="C469"/>
  <c r="T468"/>
  <c r="D468"/>
  <c r="C468"/>
  <c r="T467"/>
  <c r="D467"/>
  <c r="C467"/>
  <c r="T466"/>
  <c r="V466" s="1"/>
  <c r="D466"/>
  <c r="C466"/>
  <c r="T465"/>
  <c r="V465" s="1"/>
  <c r="D465"/>
  <c r="C465"/>
  <c r="T464"/>
  <c r="D464"/>
  <c r="C464"/>
  <c r="T463"/>
  <c r="V463" s="1"/>
  <c r="D463"/>
  <c r="C463"/>
  <c r="T462"/>
  <c r="V462" s="1"/>
  <c r="D462"/>
  <c r="C462"/>
  <c r="T461"/>
  <c r="V461" s="1"/>
  <c r="D461"/>
  <c r="C461"/>
  <c r="T460"/>
  <c r="D460"/>
  <c r="C460"/>
  <c r="T459"/>
  <c r="D459"/>
  <c r="C459"/>
  <c r="T458"/>
  <c r="D458"/>
  <c r="C458"/>
  <c r="T457"/>
  <c r="V457" s="1"/>
  <c r="D457"/>
  <c r="C457"/>
  <c r="T456"/>
  <c r="D456"/>
  <c r="C456"/>
  <c r="T455"/>
  <c r="V455" s="1"/>
  <c r="D455"/>
  <c r="C455"/>
  <c r="T454"/>
  <c r="D454"/>
  <c r="C454"/>
  <c r="T453"/>
  <c r="V453" s="1"/>
  <c r="D453"/>
  <c r="C453"/>
  <c r="T452"/>
  <c r="D452"/>
  <c r="C452"/>
  <c r="T451"/>
  <c r="V451" s="1"/>
  <c r="D451"/>
  <c r="C451"/>
  <c r="T450"/>
  <c r="D450"/>
  <c r="C450"/>
  <c r="T449"/>
  <c r="D449"/>
  <c r="C449"/>
  <c r="T448"/>
  <c r="D448"/>
  <c r="C448"/>
  <c r="T447"/>
  <c r="V447" s="1"/>
  <c r="D447"/>
  <c r="C447"/>
  <c r="T446"/>
  <c r="D446"/>
  <c r="C446"/>
  <c r="T445"/>
  <c r="D445"/>
  <c r="C445"/>
  <c r="T444"/>
  <c r="D444"/>
  <c r="C444"/>
  <c r="T443"/>
  <c r="V443" s="1"/>
  <c r="D443"/>
  <c r="C443"/>
  <c r="T442"/>
  <c r="D442"/>
  <c r="C442"/>
  <c r="T441"/>
  <c r="D441"/>
  <c r="C441"/>
  <c r="T440"/>
  <c r="D440"/>
  <c r="C440"/>
  <c r="T439"/>
  <c r="V439" s="1"/>
  <c r="D439"/>
  <c r="C439"/>
  <c r="T438"/>
  <c r="D438"/>
  <c r="C438"/>
  <c r="T437"/>
  <c r="V437" s="1"/>
  <c r="D437"/>
  <c r="C437"/>
  <c r="T436"/>
  <c r="D436"/>
  <c r="C436"/>
  <c r="T435"/>
  <c r="D435"/>
  <c r="C435"/>
  <c r="T434"/>
  <c r="D434"/>
  <c r="C434"/>
  <c r="T433"/>
  <c r="D433"/>
  <c r="C433"/>
  <c r="T432"/>
  <c r="D432"/>
  <c r="C432"/>
  <c r="T431"/>
  <c r="V431" s="1"/>
  <c r="D431"/>
  <c r="C431"/>
  <c r="T430"/>
  <c r="D430"/>
  <c r="C430"/>
  <c r="T429"/>
  <c r="V429" s="1"/>
  <c r="D429"/>
  <c r="C429"/>
  <c r="T428"/>
  <c r="D428"/>
  <c r="C428"/>
  <c r="T427"/>
  <c r="V427" s="1"/>
  <c r="D427"/>
  <c r="C427"/>
  <c r="T426"/>
  <c r="D426"/>
  <c r="C426"/>
  <c r="T425"/>
  <c r="D425"/>
  <c r="C425"/>
  <c r="T424"/>
  <c r="D424"/>
  <c r="C424"/>
  <c r="T423"/>
  <c r="V423" s="1"/>
  <c r="D423"/>
  <c r="C423"/>
  <c r="T422"/>
  <c r="D422"/>
  <c r="C422"/>
  <c r="T421"/>
  <c r="V421" s="1"/>
  <c r="D421"/>
  <c r="C421"/>
  <c r="T420"/>
  <c r="D420"/>
  <c r="C420"/>
  <c r="T419"/>
  <c r="V419" s="1"/>
  <c r="D419"/>
  <c r="C419"/>
  <c r="T418"/>
  <c r="D418"/>
  <c r="C418"/>
  <c r="T417"/>
  <c r="D417"/>
  <c r="C417"/>
  <c r="T416"/>
  <c r="D416"/>
  <c r="C416"/>
  <c r="T415"/>
  <c r="V415" s="1"/>
  <c r="D415"/>
  <c r="C415"/>
  <c r="T414"/>
  <c r="D414"/>
  <c r="C414"/>
  <c r="T413"/>
  <c r="V413" s="1"/>
  <c r="D413"/>
  <c r="C413"/>
  <c r="T412"/>
  <c r="D412"/>
  <c r="C412"/>
  <c r="T411"/>
  <c r="V411" s="1"/>
  <c r="D411"/>
  <c r="C411"/>
  <c r="T410"/>
  <c r="D410"/>
  <c r="C410"/>
  <c r="T409"/>
  <c r="D409"/>
  <c r="C409"/>
  <c r="T408"/>
  <c r="D408"/>
  <c r="C408"/>
  <c r="T407"/>
  <c r="V407" s="1"/>
  <c r="D407"/>
  <c r="C407"/>
  <c r="T406"/>
  <c r="D406"/>
  <c r="C406"/>
  <c r="T405"/>
  <c r="V405" s="1"/>
  <c r="D405"/>
  <c r="C405"/>
  <c r="T404"/>
  <c r="D404"/>
  <c r="C404"/>
  <c r="T403"/>
  <c r="D403"/>
  <c r="C403"/>
  <c r="T402"/>
  <c r="D402"/>
  <c r="C402"/>
  <c r="T401"/>
  <c r="D401"/>
  <c r="C401"/>
  <c r="T400"/>
  <c r="D400"/>
  <c r="C400"/>
  <c r="T399"/>
  <c r="V399" s="1"/>
  <c r="D399"/>
  <c r="C399"/>
  <c r="T398"/>
  <c r="D398"/>
  <c r="C398"/>
  <c r="T397"/>
  <c r="D397"/>
  <c r="C397"/>
  <c r="D396"/>
  <c r="C396"/>
  <c r="V395"/>
  <c r="D395"/>
  <c r="C395"/>
  <c r="T394"/>
  <c r="D394"/>
  <c r="C394"/>
  <c r="T393"/>
  <c r="D393"/>
  <c r="C393"/>
  <c r="T392"/>
  <c r="D392"/>
  <c r="C392"/>
  <c r="T391"/>
  <c r="V391" s="1"/>
  <c r="D391"/>
  <c r="C391"/>
  <c r="T390"/>
  <c r="D390"/>
  <c r="C390"/>
  <c r="T389"/>
  <c r="V389" s="1"/>
  <c r="D389"/>
  <c r="C389"/>
  <c r="T388"/>
  <c r="D388"/>
  <c r="C388"/>
  <c r="T387"/>
  <c r="D387"/>
  <c r="C387"/>
  <c r="T386"/>
  <c r="D386"/>
  <c r="C386"/>
  <c r="T385"/>
  <c r="D385"/>
  <c r="C385"/>
  <c r="T384"/>
  <c r="D384"/>
  <c r="C384"/>
  <c r="T383"/>
  <c r="V383" s="1"/>
  <c r="D383"/>
  <c r="C383"/>
  <c r="T382"/>
  <c r="D382"/>
  <c r="C382"/>
  <c r="T381"/>
  <c r="D381"/>
  <c r="C381"/>
  <c r="T380"/>
  <c r="D380"/>
  <c r="C380"/>
  <c r="T379"/>
  <c r="V379" s="1"/>
  <c r="D379"/>
  <c r="C379"/>
  <c r="T378"/>
  <c r="D378"/>
  <c r="C378"/>
  <c r="T377"/>
  <c r="V377" s="1"/>
  <c r="D377"/>
  <c r="C377"/>
  <c r="T376"/>
  <c r="D376"/>
  <c r="C376"/>
  <c r="T375"/>
  <c r="V375" s="1"/>
  <c r="D375"/>
  <c r="C375"/>
  <c r="T374"/>
  <c r="D374"/>
  <c r="C374"/>
  <c r="T373"/>
  <c r="V373" s="1"/>
  <c r="D373"/>
  <c r="C373"/>
  <c r="T372"/>
  <c r="D372"/>
  <c r="C372"/>
  <c r="T371"/>
  <c r="D371"/>
  <c r="C371"/>
  <c r="T370"/>
  <c r="V370" s="1"/>
  <c r="D370"/>
  <c r="C370"/>
  <c r="T369"/>
  <c r="D369"/>
  <c r="C369"/>
  <c r="T368"/>
  <c r="D368"/>
  <c r="C368"/>
  <c r="T367"/>
  <c r="V367" s="1"/>
  <c r="D367"/>
  <c r="C367"/>
  <c r="T366"/>
  <c r="D366"/>
  <c r="C366"/>
  <c r="T365"/>
  <c r="V365" s="1"/>
  <c r="D365"/>
  <c r="C365"/>
  <c r="T364"/>
  <c r="D364"/>
  <c r="C364"/>
  <c r="T363"/>
  <c r="D363"/>
  <c r="C363"/>
  <c r="T362"/>
  <c r="D362"/>
  <c r="C362"/>
  <c r="T361"/>
  <c r="D361"/>
  <c r="C361"/>
  <c r="T360"/>
  <c r="D360"/>
  <c r="C360"/>
  <c r="T359"/>
  <c r="D359"/>
  <c r="C359"/>
  <c r="T358"/>
  <c r="D358"/>
  <c r="C358"/>
  <c r="T357"/>
  <c r="D357"/>
  <c r="C357"/>
  <c r="T356"/>
  <c r="D356"/>
  <c r="C356"/>
  <c r="T355"/>
  <c r="D355"/>
  <c r="C355"/>
  <c r="T354"/>
  <c r="D354"/>
  <c r="C354"/>
  <c r="T353"/>
  <c r="D353"/>
  <c r="C353"/>
  <c r="T352"/>
  <c r="D352"/>
  <c r="C352"/>
  <c r="T351"/>
  <c r="D351"/>
  <c r="C351"/>
  <c r="T350"/>
  <c r="D350"/>
  <c r="C350"/>
  <c r="T349"/>
  <c r="D349"/>
  <c r="C349"/>
  <c r="T348"/>
  <c r="D348"/>
  <c r="C348"/>
  <c r="T347"/>
  <c r="D347"/>
  <c r="C347"/>
  <c r="T346"/>
  <c r="D346"/>
  <c r="C346"/>
  <c r="T345"/>
  <c r="D345"/>
  <c r="C345"/>
  <c r="T344"/>
  <c r="D344"/>
  <c r="C344"/>
  <c r="T343"/>
  <c r="D343"/>
  <c r="C343"/>
  <c r="T342"/>
  <c r="D342"/>
  <c r="C342"/>
  <c r="T341"/>
  <c r="D341"/>
  <c r="C341"/>
  <c r="T340"/>
  <c r="D340"/>
  <c r="C340"/>
  <c r="T339"/>
  <c r="D339"/>
  <c r="C339"/>
  <c r="T338"/>
  <c r="D338"/>
  <c r="C338"/>
  <c r="T337"/>
  <c r="D337"/>
  <c r="C337"/>
  <c r="T336"/>
  <c r="D336"/>
  <c r="C336"/>
  <c r="T335"/>
  <c r="D335"/>
  <c r="C335"/>
  <c r="T334"/>
  <c r="D334"/>
  <c r="C334"/>
  <c r="T333"/>
  <c r="D333"/>
  <c r="C333"/>
  <c r="T332"/>
  <c r="D332"/>
  <c r="C332"/>
  <c r="T331"/>
  <c r="D331"/>
  <c r="C331"/>
  <c r="T330"/>
  <c r="D330"/>
  <c r="C330"/>
  <c r="T329"/>
  <c r="D329"/>
  <c r="C329"/>
  <c r="T328"/>
  <c r="D328"/>
  <c r="C328"/>
  <c r="T327"/>
  <c r="D327"/>
  <c r="C327"/>
  <c r="T326"/>
  <c r="D326"/>
  <c r="C326"/>
  <c r="T325"/>
  <c r="D325"/>
  <c r="C325"/>
  <c r="T324"/>
  <c r="D324"/>
  <c r="C324"/>
  <c r="T323"/>
  <c r="D323"/>
  <c r="C323"/>
  <c r="T322"/>
  <c r="D322"/>
  <c r="C322"/>
  <c r="T321"/>
  <c r="D321"/>
  <c r="C321"/>
  <c r="T320"/>
  <c r="D320"/>
  <c r="C320"/>
  <c r="T319"/>
  <c r="D319"/>
  <c r="C319"/>
  <c r="T318"/>
  <c r="D318"/>
  <c r="C318"/>
  <c r="T317"/>
  <c r="D317"/>
  <c r="C317"/>
  <c r="T316"/>
  <c r="D316"/>
  <c r="C316"/>
  <c r="T315"/>
  <c r="D315"/>
  <c r="C315"/>
  <c r="T314"/>
  <c r="D314"/>
  <c r="C314"/>
  <c r="T313"/>
  <c r="D313"/>
  <c r="C313"/>
  <c r="T312"/>
  <c r="D312"/>
  <c r="C312"/>
  <c r="T311"/>
  <c r="D311"/>
  <c r="C311"/>
  <c r="T310"/>
  <c r="D310"/>
  <c r="C310"/>
  <c r="T309"/>
  <c r="D309"/>
  <c r="C309"/>
  <c r="T308"/>
  <c r="D308"/>
  <c r="C308"/>
  <c r="T307"/>
  <c r="D307"/>
  <c r="C307"/>
  <c r="T306"/>
  <c r="D306"/>
  <c r="C306"/>
  <c r="T305"/>
  <c r="D305"/>
  <c r="C305"/>
  <c r="T304"/>
  <c r="D304"/>
  <c r="C304"/>
  <c r="T303"/>
  <c r="D303"/>
  <c r="C303"/>
  <c r="T302"/>
  <c r="D302"/>
  <c r="C302"/>
  <c r="T301"/>
  <c r="D301"/>
  <c r="C301"/>
  <c r="T300"/>
  <c r="D300"/>
  <c r="C300"/>
  <c r="T299"/>
  <c r="D299"/>
  <c r="C299"/>
  <c r="T298"/>
  <c r="D298"/>
  <c r="C298"/>
  <c r="T297"/>
  <c r="D297"/>
  <c r="C297"/>
  <c r="T296"/>
  <c r="D296"/>
  <c r="C296"/>
  <c r="T295"/>
  <c r="D295"/>
  <c r="C295"/>
  <c r="T294"/>
  <c r="D294"/>
  <c r="C294"/>
  <c r="T293"/>
  <c r="D293"/>
  <c r="C293"/>
  <c r="T292"/>
  <c r="D292"/>
  <c r="C292"/>
  <c r="T291"/>
  <c r="D291"/>
  <c r="C291"/>
  <c r="T290"/>
  <c r="D290"/>
  <c r="C290"/>
  <c r="T289"/>
  <c r="D289"/>
  <c r="C289"/>
  <c r="T288"/>
  <c r="D288"/>
  <c r="C288"/>
  <c r="T287"/>
  <c r="D287"/>
  <c r="C287"/>
  <c r="T286"/>
  <c r="D286"/>
  <c r="C286"/>
  <c r="T285"/>
  <c r="D285"/>
  <c r="C285"/>
  <c r="T284"/>
  <c r="D284"/>
  <c r="C284"/>
  <c r="T283"/>
  <c r="D283"/>
  <c r="C283"/>
  <c r="T282"/>
  <c r="D282"/>
  <c r="C282"/>
  <c r="T281"/>
  <c r="D281"/>
  <c r="C281"/>
  <c r="T280"/>
  <c r="D280"/>
  <c r="C280"/>
  <c r="T279"/>
  <c r="D279"/>
  <c r="C279"/>
  <c r="T278"/>
  <c r="D278"/>
  <c r="C278"/>
  <c r="T277"/>
  <c r="D277"/>
  <c r="C277"/>
  <c r="T276"/>
  <c r="V276" s="1"/>
  <c r="D276"/>
  <c r="C276"/>
  <c r="T275"/>
  <c r="D275"/>
  <c r="C275"/>
  <c r="T274"/>
  <c r="D274"/>
  <c r="C274"/>
  <c r="T273"/>
  <c r="D273"/>
  <c r="C273"/>
  <c r="T272"/>
  <c r="V272" s="1"/>
  <c r="D272"/>
  <c r="C272"/>
  <c r="T271"/>
  <c r="D271"/>
  <c r="C271"/>
  <c r="T270"/>
  <c r="D270"/>
  <c r="C270"/>
  <c r="T269"/>
  <c r="D269"/>
  <c r="C269"/>
  <c r="T268"/>
  <c r="D268"/>
  <c r="C268"/>
  <c r="T267"/>
  <c r="D267"/>
  <c r="C267"/>
  <c r="T266"/>
  <c r="D266"/>
  <c r="C266"/>
  <c r="T265"/>
  <c r="D265"/>
  <c r="C265"/>
  <c r="T264"/>
  <c r="D264"/>
  <c r="C264"/>
  <c r="T263"/>
  <c r="D263"/>
  <c r="C263"/>
  <c r="T262"/>
  <c r="D262"/>
  <c r="C262"/>
  <c r="T261"/>
  <c r="D261"/>
  <c r="C261"/>
  <c r="T260"/>
  <c r="D260"/>
  <c r="C260"/>
  <c r="T259"/>
  <c r="D259"/>
  <c r="C259"/>
  <c r="T258"/>
  <c r="D258"/>
  <c r="C258"/>
  <c r="T257"/>
  <c r="D257"/>
  <c r="C257"/>
  <c r="T256"/>
  <c r="D256"/>
  <c r="C256"/>
  <c r="T255"/>
  <c r="D255"/>
  <c r="C255"/>
  <c r="T254"/>
  <c r="D254"/>
  <c r="C254"/>
  <c r="T253"/>
  <c r="D253"/>
  <c r="C253"/>
  <c r="T252"/>
  <c r="D252"/>
  <c r="C252"/>
  <c r="T251"/>
  <c r="D251"/>
  <c r="C251"/>
  <c r="T250"/>
  <c r="D250"/>
  <c r="C250"/>
  <c r="T249"/>
  <c r="D249"/>
  <c r="C249"/>
  <c r="T248"/>
  <c r="D248"/>
  <c r="C248"/>
  <c r="T247"/>
  <c r="D247"/>
  <c r="C247"/>
  <c r="T246"/>
  <c r="D246"/>
  <c r="C246"/>
  <c r="T245"/>
  <c r="D245"/>
  <c r="C245"/>
  <c r="T244"/>
  <c r="D244"/>
  <c r="C244"/>
  <c r="T243"/>
  <c r="D243"/>
  <c r="C243"/>
  <c r="T242"/>
  <c r="D242"/>
  <c r="C242"/>
  <c r="T241"/>
  <c r="D241"/>
  <c r="C241"/>
  <c r="T240"/>
  <c r="V240" s="1"/>
  <c r="D240"/>
  <c r="C240"/>
  <c r="T239"/>
  <c r="D239"/>
  <c r="C239"/>
  <c r="T238"/>
  <c r="D238"/>
  <c r="C238"/>
  <c r="T237"/>
  <c r="D237"/>
  <c r="C237"/>
  <c r="T236"/>
  <c r="D236"/>
  <c r="C236"/>
  <c r="T235"/>
  <c r="D235"/>
  <c r="C235"/>
  <c r="T234"/>
  <c r="D234"/>
  <c r="C234"/>
  <c r="T233"/>
  <c r="D233"/>
  <c r="C233"/>
  <c r="T232"/>
  <c r="D232"/>
  <c r="C232"/>
  <c r="T231"/>
  <c r="D231"/>
  <c r="C231"/>
  <c r="T230"/>
  <c r="D230"/>
  <c r="C230"/>
  <c r="T229"/>
  <c r="D229"/>
  <c r="C229"/>
  <c r="T228"/>
  <c r="D228"/>
  <c r="C228"/>
  <c r="T227"/>
  <c r="D227"/>
  <c r="C227"/>
  <c r="T226"/>
  <c r="D226"/>
  <c r="C226"/>
  <c r="T225"/>
  <c r="D225"/>
  <c r="C225"/>
  <c r="T224"/>
  <c r="D224"/>
  <c r="C224"/>
  <c r="T223"/>
  <c r="D223"/>
  <c r="C223"/>
  <c r="T222"/>
  <c r="D222"/>
  <c r="C222"/>
  <c r="T221"/>
  <c r="D221"/>
  <c r="C221"/>
  <c r="T220"/>
  <c r="D220"/>
  <c r="C220"/>
  <c r="T219"/>
  <c r="D219"/>
  <c r="C219"/>
  <c r="T218"/>
  <c r="D218"/>
  <c r="C218"/>
  <c r="T217"/>
  <c r="D217"/>
  <c r="C217"/>
  <c r="T216"/>
  <c r="D216"/>
  <c r="C216"/>
  <c r="T215"/>
  <c r="D215"/>
  <c r="C215"/>
  <c r="T214"/>
  <c r="D214"/>
  <c r="C214"/>
  <c r="T213"/>
  <c r="D213"/>
  <c r="C213"/>
  <c r="T212"/>
  <c r="D212"/>
  <c r="C212"/>
  <c r="T211"/>
  <c r="D211"/>
  <c r="C211"/>
  <c r="T210"/>
  <c r="D210"/>
  <c r="C210"/>
  <c r="T209"/>
  <c r="D209"/>
  <c r="C209"/>
  <c r="T208"/>
  <c r="V208" s="1"/>
  <c r="D208"/>
  <c r="C208"/>
  <c r="T207"/>
  <c r="D207"/>
  <c r="C207"/>
  <c r="T206"/>
  <c r="D206"/>
  <c r="C206"/>
  <c r="T205"/>
  <c r="D205"/>
  <c r="C205"/>
  <c r="T204"/>
  <c r="D204"/>
  <c r="C204"/>
  <c r="T203"/>
  <c r="D203"/>
  <c r="C203"/>
  <c r="T202"/>
  <c r="D202"/>
  <c r="C202"/>
  <c r="T201"/>
  <c r="D201"/>
  <c r="C201"/>
  <c r="T200"/>
  <c r="D200"/>
  <c r="C200"/>
  <c r="T199"/>
  <c r="D199"/>
  <c r="C199"/>
  <c r="T198"/>
  <c r="D198"/>
  <c r="C198"/>
  <c r="T197"/>
  <c r="D197"/>
  <c r="C197"/>
  <c r="T196"/>
  <c r="D196"/>
  <c r="C196"/>
  <c r="T195"/>
  <c r="D195"/>
  <c r="C195"/>
  <c r="T194"/>
  <c r="D194"/>
  <c r="C194"/>
  <c r="T193"/>
  <c r="D193"/>
  <c r="C193"/>
  <c r="T192"/>
  <c r="D192"/>
  <c r="C192"/>
  <c r="T191"/>
  <c r="D191"/>
  <c r="C191"/>
  <c r="T190"/>
  <c r="D190"/>
  <c r="C190"/>
  <c r="T189"/>
  <c r="D189"/>
  <c r="C189"/>
  <c r="T188"/>
  <c r="D188"/>
  <c r="C188"/>
  <c r="T187"/>
  <c r="D187"/>
  <c r="C187"/>
  <c r="T186"/>
  <c r="D186"/>
  <c r="C186"/>
  <c r="T185"/>
  <c r="D185"/>
  <c r="C185"/>
  <c r="T184"/>
  <c r="D184"/>
  <c r="C184"/>
  <c r="T183"/>
  <c r="D183"/>
  <c r="C183"/>
  <c r="T182"/>
  <c r="D182"/>
  <c r="C182"/>
  <c r="T181"/>
  <c r="D181"/>
  <c r="C181"/>
  <c r="T180"/>
  <c r="D180"/>
  <c r="C180"/>
  <c r="T179"/>
  <c r="D179"/>
  <c r="C179"/>
  <c r="T178"/>
  <c r="D178"/>
  <c r="C178"/>
  <c r="T177"/>
  <c r="D177"/>
  <c r="C177"/>
  <c r="T176"/>
  <c r="D176"/>
  <c r="C176"/>
  <c r="T175"/>
  <c r="D175"/>
  <c r="C175"/>
  <c r="T174"/>
  <c r="D174"/>
  <c r="C174"/>
  <c r="T173"/>
  <c r="D173"/>
  <c r="C173"/>
  <c r="T172"/>
  <c r="D172"/>
  <c r="C172"/>
  <c r="T171"/>
  <c r="D171"/>
  <c r="C171"/>
  <c r="T170"/>
  <c r="D170"/>
  <c r="C170"/>
  <c r="T169"/>
  <c r="D169"/>
  <c r="C169"/>
  <c r="T168"/>
  <c r="D168"/>
  <c r="C168"/>
  <c r="T167"/>
  <c r="D167"/>
  <c r="C167"/>
  <c r="T166"/>
  <c r="D166"/>
  <c r="C166"/>
  <c r="T165"/>
  <c r="D165"/>
  <c r="C165"/>
  <c r="T164"/>
  <c r="D164"/>
  <c r="C164"/>
  <c r="T163"/>
  <c r="D163"/>
  <c r="C163"/>
  <c r="T162"/>
  <c r="D162"/>
  <c r="C162"/>
  <c r="T161"/>
  <c r="V161" s="1"/>
  <c r="D161"/>
  <c r="C161"/>
  <c r="T160"/>
  <c r="D160"/>
  <c r="C160"/>
  <c r="T159"/>
  <c r="D159"/>
  <c r="C159"/>
  <c r="T158"/>
  <c r="D158"/>
  <c r="C158"/>
  <c r="T157"/>
  <c r="D157"/>
  <c r="C157"/>
  <c r="T156"/>
  <c r="D156"/>
  <c r="C156"/>
  <c r="T155"/>
  <c r="D155"/>
  <c r="C155"/>
  <c r="T154"/>
  <c r="D154"/>
  <c r="C154"/>
  <c r="T153"/>
  <c r="D153"/>
  <c r="C153"/>
  <c r="T152"/>
  <c r="D152"/>
  <c r="C152"/>
  <c r="T151"/>
  <c r="D151"/>
  <c r="C151"/>
  <c r="T150"/>
  <c r="D150"/>
  <c r="C150"/>
  <c r="T149"/>
  <c r="D149"/>
  <c r="C149"/>
  <c r="T148"/>
  <c r="D148"/>
  <c r="C148"/>
  <c r="T147"/>
  <c r="D147"/>
  <c r="C147"/>
  <c r="T146"/>
  <c r="D146"/>
  <c r="C146"/>
  <c r="T145"/>
  <c r="D145"/>
  <c r="C145"/>
  <c r="T144"/>
  <c r="D144"/>
  <c r="C144"/>
  <c r="T143"/>
  <c r="D143"/>
  <c r="C143"/>
  <c r="T142"/>
  <c r="D142"/>
  <c r="C142"/>
  <c r="T141"/>
  <c r="D141"/>
  <c r="C141"/>
  <c r="T140"/>
  <c r="D140"/>
  <c r="C140"/>
  <c r="T139"/>
  <c r="D139"/>
  <c r="C139"/>
  <c r="T138"/>
  <c r="D138"/>
  <c r="C138"/>
  <c r="T137"/>
  <c r="D137"/>
  <c r="C137"/>
  <c r="T136"/>
  <c r="D136"/>
  <c r="C136"/>
  <c r="T135"/>
  <c r="D135"/>
  <c r="C135"/>
  <c r="T134"/>
  <c r="D134"/>
  <c r="C134"/>
  <c r="T133"/>
  <c r="D133"/>
  <c r="C133"/>
  <c r="T132"/>
  <c r="D132"/>
  <c r="C132"/>
  <c r="T131"/>
  <c r="D131"/>
  <c r="C131"/>
  <c r="T130"/>
  <c r="D130"/>
  <c r="C130"/>
  <c r="T129"/>
  <c r="D129"/>
  <c r="C129"/>
  <c r="T128"/>
  <c r="D128"/>
  <c r="C128"/>
  <c r="T127"/>
  <c r="V127" s="1"/>
  <c r="D127"/>
  <c r="C127"/>
  <c r="T126"/>
  <c r="D126"/>
  <c r="C126"/>
  <c r="T125"/>
  <c r="D125"/>
  <c r="C125"/>
  <c r="T124"/>
  <c r="D124"/>
  <c r="C124"/>
  <c r="T123"/>
  <c r="D123"/>
  <c r="C123"/>
  <c r="T122"/>
  <c r="D122"/>
  <c r="C122"/>
  <c r="T121"/>
  <c r="D121"/>
  <c r="C121"/>
  <c r="T120"/>
  <c r="V120" s="1"/>
  <c r="D120"/>
  <c r="C120"/>
  <c r="T119"/>
  <c r="D119"/>
  <c r="C119"/>
  <c r="T118"/>
  <c r="D118"/>
  <c r="C118"/>
  <c r="T117"/>
  <c r="D117"/>
  <c r="C117"/>
  <c r="T116"/>
  <c r="D116"/>
  <c r="C116"/>
  <c r="T115"/>
  <c r="V115" s="1"/>
  <c r="D115"/>
  <c r="C115"/>
  <c r="T114"/>
  <c r="D114"/>
  <c r="C114"/>
  <c r="T113"/>
  <c r="D113"/>
  <c r="C113"/>
  <c r="T112"/>
  <c r="D112"/>
  <c r="C112"/>
  <c r="T111"/>
  <c r="V111" s="1"/>
  <c r="D111"/>
  <c r="C111"/>
  <c r="T110"/>
  <c r="D110"/>
  <c r="C110"/>
  <c r="T109"/>
  <c r="D109"/>
  <c r="C109"/>
  <c r="T108"/>
  <c r="D108"/>
  <c r="C108"/>
  <c r="T107"/>
  <c r="D107"/>
  <c r="C107"/>
  <c r="T106"/>
  <c r="D106"/>
  <c r="C106"/>
  <c r="T105"/>
  <c r="D105"/>
  <c r="C105"/>
  <c r="T104"/>
  <c r="D104"/>
  <c r="C104"/>
  <c r="T103"/>
  <c r="D103"/>
  <c r="C103"/>
  <c r="T102"/>
  <c r="D102"/>
  <c r="C102"/>
  <c r="T101"/>
  <c r="D101"/>
  <c r="C101"/>
  <c r="T100"/>
  <c r="D100"/>
  <c r="C100"/>
  <c r="T99"/>
  <c r="D99"/>
  <c r="C99"/>
  <c r="T98"/>
  <c r="D98"/>
  <c r="C98"/>
  <c r="T97"/>
  <c r="D97"/>
  <c r="C97"/>
  <c r="T96"/>
  <c r="D96"/>
  <c r="C96"/>
  <c r="T95"/>
  <c r="D95"/>
  <c r="C95"/>
  <c r="T94"/>
  <c r="D94"/>
  <c r="C94"/>
  <c r="T93"/>
  <c r="D93"/>
  <c r="C93"/>
  <c r="T92"/>
  <c r="D92"/>
  <c r="C92"/>
  <c r="T91"/>
  <c r="D91"/>
  <c r="C91"/>
  <c r="T90"/>
  <c r="D90"/>
  <c r="C90"/>
  <c r="T89"/>
  <c r="D89"/>
  <c r="C89"/>
  <c r="T88"/>
  <c r="D88"/>
  <c r="C88"/>
  <c r="T87"/>
  <c r="D87"/>
  <c r="C87"/>
  <c r="T86"/>
  <c r="D86"/>
  <c r="C86"/>
  <c r="T85"/>
  <c r="D85"/>
  <c r="C85"/>
  <c r="T84"/>
  <c r="D84"/>
  <c r="C84"/>
  <c r="T83"/>
  <c r="D83"/>
  <c r="C83"/>
  <c r="T82"/>
  <c r="D82"/>
  <c r="C82"/>
  <c r="T81"/>
  <c r="D81"/>
  <c r="C81"/>
  <c r="T80"/>
  <c r="D80"/>
  <c r="C80"/>
  <c r="T79"/>
  <c r="D79"/>
  <c r="C79"/>
  <c r="T78"/>
  <c r="D78"/>
  <c r="C78"/>
  <c r="T77"/>
  <c r="D77"/>
  <c r="C77"/>
  <c r="T76"/>
  <c r="D76"/>
  <c r="C76"/>
  <c r="T75"/>
  <c r="D75"/>
  <c r="C75"/>
  <c r="T74"/>
  <c r="D74"/>
  <c r="C74"/>
  <c r="T73"/>
  <c r="D73"/>
  <c r="C73"/>
  <c r="T72"/>
  <c r="D72"/>
  <c r="C72"/>
  <c r="T71"/>
  <c r="D71"/>
  <c r="C71"/>
  <c r="T70"/>
  <c r="D70"/>
  <c r="C70"/>
  <c r="T69"/>
  <c r="D69"/>
  <c r="C69"/>
  <c r="T68"/>
  <c r="D68"/>
  <c r="C68"/>
  <c r="T67"/>
  <c r="D67"/>
  <c r="C67"/>
  <c r="T66"/>
  <c r="D66"/>
  <c r="C66"/>
  <c r="T65"/>
  <c r="D65"/>
  <c r="C65"/>
  <c r="T64"/>
  <c r="D64"/>
  <c r="C64"/>
  <c r="T63"/>
  <c r="D63"/>
  <c r="C63"/>
  <c r="T62"/>
  <c r="D62"/>
  <c r="C62"/>
  <c r="T61"/>
  <c r="D61"/>
  <c r="C61"/>
  <c r="T60"/>
  <c r="D60"/>
  <c r="C60"/>
  <c r="T59"/>
  <c r="D59"/>
  <c r="C59"/>
  <c r="T58"/>
  <c r="D58"/>
  <c r="C58"/>
  <c r="T57"/>
  <c r="D57"/>
  <c r="C57"/>
  <c r="T56"/>
  <c r="D56"/>
  <c r="C56"/>
  <c r="T55"/>
  <c r="D55"/>
  <c r="C55"/>
  <c r="T54"/>
  <c r="D54"/>
  <c r="C54"/>
  <c r="T53"/>
  <c r="D53"/>
  <c r="C53"/>
  <c r="T52"/>
  <c r="D52"/>
  <c r="C52"/>
  <c r="T51"/>
  <c r="D51"/>
  <c r="C51"/>
  <c r="T50"/>
  <c r="D50"/>
  <c r="C50"/>
  <c r="T49"/>
  <c r="D49"/>
  <c r="C49"/>
  <c r="T48"/>
  <c r="D48"/>
  <c r="C48"/>
  <c r="T47"/>
  <c r="V47" s="1"/>
  <c r="D47"/>
  <c r="C47"/>
  <c r="T46"/>
  <c r="D46"/>
  <c r="C46"/>
  <c r="T45"/>
  <c r="D45"/>
  <c r="C45"/>
  <c r="T44"/>
  <c r="D44"/>
  <c r="C44"/>
  <c r="T43"/>
  <c r="D43"/>
  <c r="C43"/>
  <c r="T42"/>
  <c r="D42"/>
  <c r="C42"/>
  <c r="T41"/>
  <c r="D41"/>
  <c r="C41"/>
  <c r="T40"/>
  <c r="D40"/>
  <c r="C40"/>
  <c r="T39"/>
  <c r="D39"/>
  <c r="C39"/>
  <c r="T38"/>
  <c r="D38"/>
  <c r="C38"/>
  <c r="T37"/>
  <c r="D37"/>
  <c r="C37"/>
  <c r="T36"/>
  <c r="D36"/>
  <c r="C36"/>
  <c r="T35"/>
  <c r="D35"/>
  <c r="C35"/>
  <c r="T34"/>
  <c r="D34"/>
  <c r="C34"/>
  <c r="T33"/>
  <c r="D33"/>
  <c r="C33"/>
  <c r="T32"/>
  <c r="D32"/>
  <c r="C32"/>
  <c r="T31"/>
  <c r="D31"/>
  <c r="C31"/>
  <c r="T30"/>
  <c r="D30"/>
  <c r="C30"/>
  <c r="T29"/>
  <c r="D29"/>
  <c r="C29"/>
  <c r="T28"/>
  <c r="D28"/>
  <c r="C28"/>
  <c r="T27"/>
  <c r="D27"/>
  <c r="C27"/>
  <c r="T26"/>
  <c r="D26"/>
  <c r="C26"/>
  <c r="T25"/>
  <c r="D25"/>
  <c r="C25"/>
  <c r="T24"/>
  <c r="D24"/>
  <c r="C24"/>
  <c r="T23"/>
  <c r="D23"/>
  <c r="C23"/>
  <c r="T22"/>
  <c r="D22"/>
  <c r="C22"/>
  <c r="T21"/>
  <c r="D21"/>
  <c r="C21"/>
  <c r="T20"/>
  <c r="D20"/>
  <c r="C20"/>
  <c r="T19"/>
  <c r="D19"/>
  <c r="C19"/>
  <c r="T18"/>
  <c r="D18"/>
  <c r="C18"/>
  <c r="T17"/>
  <c r="D17"/>
  <c r="C17"/>
  <c r="T16"/>
  <c r="D16"/>
  <c r="C16"/>
  <c r="T15"/>
  <c r="D15"/>
  <c r="C15"/>
  <c r="T14"/>
  <c r="D14"/>
  <c r="C14"/>
  <c r="T13"/>
  <c r="D13"/>
  <c r="C13"/>
  <c r="T12"/>
  <c r="D12"/>
  <c r="C12"/>
  <c r="B12"/>
  <c r="N167" i="13"/>
  <c r="L167"/>
  <c r="I167"/>
  <c r="S160"/>
  <c r="R160"/>
  <c r="Q160"/>
  <c r="P160"/>
  <c r="O160"/>
  <c r="N160"/>
  <c r="M160"/>
  <c r="L160"/>
  <c r="K160"/>
  <c r="J160"/>
  <c r="I160"/>
  <c r="H160"/>
  <c r="G160"/>
  <c r="F160"/>
  <c r="B160"/>
  <c r="V159"/>
  <c r="E159"/>
  <c r="U159" s="1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O128"/>
  <c r="J128"/>
  <c r="I128"/>
  <c r="T128" s="1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U68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B12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T11"/>
  <c r="N167" i="12"/>
  <c r="L167"/>
  <c r="I167"/>
  <c r="X160"/>
  <c r="S160"/>
  <c r="R160"/>
  <c r="Q160"/>
  <c r="P160"/>
  <c r="O160"/>
  <c r="N160"/>
  <c r="M160"/>
  <c r="L160"/>
  <c r="K160"/>
  <c r="J160"/>
  <c r="I160"/>
  <c r="H160"/>
  <c r="G160"/>
  <c r="F160"/>
  <c r="B160"/>
  <c r="V159"/>
  <c r="E159"/>
  <c r="U159" s="1"/>
  <c r="T158"/>
  <c r="V158" s="1"/>
  <c r="T157"/>
  <c r="V157" s="1"/>
  <c r="T156"/>
  <c r="V156" s="1"/>
  <c r="T155"/>
  <c r="V155" s="1"/>
  <c r="T154"/>
  <c r="V154" s="1"/>
  <c r="T153"/>
  <c r="V153" s="1"/>
  <c r="T152"/>
  <c r="V152" s="1"/>
  <c r="T151"/>
  <c r="V151" s="1"/>
  <c r="T150"/>
  <c r="V150" s="1"/>
  <c r="T149"/>
  <c r="V149" s="1"/>
  <c r="T148"/>
  <c r="V148" s="1"/>
  <c r="T147"/>
  <c r="V147" s="1"/>
  <c r="T146"/>
  <c r="V146" s="1"/>
  <c r="T145"/>
  <c r="V145" s="1"/>
  <c r="T144"/>
  <c r="V144" s="1"/>
  <c r="T143"/>
  <c r="V143" s="1"/>
  <c r="T142"/>
  <c r="V142" s="1"/>
  <c r="T141"/>
  <c r="V141" s="1"/>
  <c r="T140"/>
  <c r="V140" s="1"/>
  <c r="T139"/>
  <c r="V139" s="1"/>
  <c r="T138"/>
  <c r="V138" s="1"/>
  <c r="T137"/>
  <c r="V137" s="1"/>
  <c r="T136"/>
  <c r="V136" s="1"/>
  <c r="T135"/>
  <c r="V135" s="1"/>
  <c r="T134"/>
  <c r="V134" s="1"/>
  <c r="T133"/>
  <c r="V133" s="1"/>
  <c r="T132"/>
  <c r="V132" s="1"/>
  <c r="T131"/>
  <c r="V131" s="1"/>
  <c r="T130"/>
  <c r="V130" s="1"/>
  <c r="T129"/>
  <c r="V129" s="1"/>
  <c r="T128"/>
  <c r="V128" s="1"/>
  <c r="O128"/>
  <c r="J128"/>
  <c r="I128"/>
  <c r="V127"/>
  <c r="T127"/>
  <c r="T126"/>
  <c r="V126" s="1"/>
  <c r="T125"/>
  <c r="V125" s="1"/>
  <c r="V124"/>
  <c r="T124"/>
  <c r="V123"/>
  <c r="T123"/>
  <c r="T122"/>
  <c r="V122" s="1"/>
  <c r="T121"/>
  <c r="V121" s="1"/>
  <c r="V120"/>
  <c r="T120"/>
  <c r="V119"/>
  <c r="T119"/>
  <c r="T118"/>
  <c r="V118" s="1"/>
  <c r="T117"/>
  <c r="V117" s="1"/>
  <c r="V116"/>
  <c r="T116"/>
  <c r="V115"/>
  <c r="T115"/>
  <c r="T114"/>
  <c r="V114" s="1"/>
  <c r="T113"/>
  <c r="V113" s="1"/>
  <c r="V112"/>
  <c r="T112"/>
  <c r="V111"/>
  <c r="T111"/>
  <c r="T110"/>
  <c r="V110" s="1"/>
  <c r="T109"/>
  <c r="V109" s="1"/>
  <c r="V108"/>
  <c r="T108"/>
  <c r="V107"/>
  <c r="T107"/>
  <c r="T106"/>
  <c r="V106" s="1"/>
  <c r="T105"/>
  <c r="V105" s="1"/>
  <c r="V104"/>
  <c r="T104"/>
  <c r="V103"/>
  <c r="T103"/>
  <c r="T102"/>
  <c r="V102" s="1"/>
  <c r="T101"/>
  <c r="V101" s="1"/>
  <c r="V100"/>
  <c r="T100"/>
  <c r="V99"/>
  <c r="T99"/>
  <c r="T98"/>
  <c r="V98" s="1"/>
  <c r="T97"/>
  <c r="V97" s="1"/>
  <c r="V96"/>
  <c r="T96"/>
  <c r="V95"/>
  <c r="T95"/>
  <c r="T94"/>
  <c r="V94" s="1"/>
  <c r="T93"/>
  <c r="V93" s="1"/>
  <c r="V92"/>
  <c r="T92"/>
  <c r="V91"/>
  <c r="T91"/>
  <c r="T90"/>
  <c r="V90" s="1"/>
  <c r="T89"/>
  <c r="V89" s="1"/>
  <c r="V88"/>
  <c r="T88"/>
  <c r="V87"/>
  <c r="T87"/>
  <c r="T86"/>
  <c r="V86" s="1"/>
  <c r="T85"/>
  <c r="V85" s="1"/>
  <c r="V84"/>
  <c r="T84"/>
  <c r="V83"/>
  <c r="T83"/>
  <c r="T82"/>
  <c r="V82" s="1"/>
  <c r="T81"/>
  <c r="V81" s="1"/>
  <c r="V80"/>
  <c r="T80"/>
  <c r="V79"/>
  <c r="T79"/>
  <c r="T78"/>
  <c r="V78" s="1"/>
  <c r="T77"/>
  <c r="V77" s="1"/>
  <c r="V76"/>
  <c r="T76"/>
  <c r="V75"/>
  <c r="T75"/>
  <c r="T74"/>
  <c r="V74" s="1"/>
  <c r="T73"/>
  <c r="V73" s="1"/>
  <c r="V72"/>
  <c r="T72"/>
  <c r="V71"/>
  <c r="T71"/>
  <c r="T70"/>
  <c r="V70" s="1"/>
  <c r="T69"/>
  <c r="V69" s="1"/>
  <c r="U68"/>
  <c r="T68"/>
  <c r="V68" s="1"/>
  <c r="T67"/>
  <c r="V67" s="1"/>
  <c r="T66"/>
  <c r="V66" s="1"/>
  <c r="T65"/>
  <c r="V65" s="1"/>
  <c r="T64"/>
  <c r="V64" s="1"/>
  <c r="T63"/>
  <c r="V63" s="1"/>
  <c r="T62"/>
  <c r="V62" s="1"/>
  <c r="T61"/>
  <c r="V61" s="1"/>
  <c r="T60"/>
  <c r="V60" s="1"/>
  <c r="T59"/>
  <c r="V59" s="1"/>
  <c r="T58"/>
  <c r="V58" s="1"/>
  <c r="T57"/>
  <c r="V57" s="1"/>
  <c r="T56"/>
  <c r="V56" s="1"/>
  <c r="T55"/>
  <c r="V55" s="1"/>
  <c r="T54"/>
  <c r="V54" s="1"/>
  <c r="T53"/>
  <c r="V53" s="1"/>
  <c r="T52"/>
  <c r="V52" s="1"/>
  <c r="T51"/>
  <c r="V51" s="1"/>
  <c r="T50"/>
  <c r="V50" s="1"/>
  <c r="T49"/>
  <c r="V49" s="1"/>
  <c r="T48"/>
  <c r="V48" s="1"/>
  <c r="T47"/>
  <c r="V47" s="1"/>
  <c r="T46"/>
  <c r="V46" s="1"/>
  <c r="T45"/>
  <c r="V45" s="1"/>
  <c r="T44"/>
  <c r="V44" s="1"/>
  <c r="T43"/>
  <c r="V43" s="1"/>
  <c r="T42"/>
  <c r="V42" s="1"/>
  <c r="T41"/>
  <c r="T40"/>
  <c r="V40" s="1"/>
  <c r="T39"/>
  <c r="V39" s="1"/>
  <c r="T38"/>
  <c r="V38" s="1"/>
  <c r="T37"/>
  <c r="V37" s="1"/>
  <c r="T36"/>
  <c r="V36" s="1"/>
  <c r="T35"/>
  <c r="V35" s="1"/>
  <c r="T34"/>
  <c r="V34" s="1"/>
  <c r="T33"/>
  <c r="V33" s="1"/>
  <c r="T32"/>
  <c r="V32" s="1"/>
  <c r="T31"/>
  <c r="V31" s="1"/>
  <c r="T30"/>
  <c r="V30" s="1"/>
  <c r="T29"/>
  <c r="V29" s="1"/>
  <c r="T28"/>
  <c r="V28" s="1"/>
  <c r="T27"/>
  <c r="V27" s="1"/>
  <c r="T26"/>
  <c r="V26" s="1"/>
  <c r="T25"/>
  <c r="V25" s="1"/>
  <c r="T24"/>
  <c r="V24" s="1"/>
  <c r="T23"/>
  <c r="V23" s="1"/>
  <c r="T22"/>
  <c r="V22" s="1"/>
  <c r="T21"/>
  <c r="V21" s="1"/>
  <c r="T20"/>
  <c r="V20" s="1"/>
  <c r="T19"/>
  <c r="V19" s="1"/>
  <c r="T18"/>
  <c r="V18" s="1"/>
  <c r="T17"/>
  <c r="V17" s="1"/>
  <c r="T16"/>
  <c r="V16" s="1"/>
  <c r="T15"/>
  <c r="V15" s="1"/>
  <c r="T14"/>
  <c r="V14" s="1"/>
  <c r="T13"/>
  <c r="V13" s="1"/>
  <c r="T12"/>
  <c r="V12" s="1"/>
  <c r="B12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T11"/>
  <c r="V11" s="1"/>
  <c r="J722" i="6"/>
  <c r="V125" i="19" l="1"/>
  <c r="V128"/>
  <c r="V498"/>
  <c r="V501"/>
  <c r="V68"/>
  <c r="V674"/>
  <c r="V677"/>
  <c r="V370"/>
  <c r="V373"/>
  <c r="V562"/>
  <c r="V565"/>
  <c r="V331" i="18"/>
  <c r="AA258" i="16"/>
  <c r="V425" i="20"/>
  <c r="V434" i="19"/>
  <c r="V437"/>
  <c r="V77"/>
  <c r="V80"/>
  <c r="V164"/>
  <c r="V761"/>
  <c r="V764"/>
  <c r="V861" i="18"/>
  <c r="V626" i="19"/>
  <c r="V629"/>
  <c r="V29"/>
  <c r="V32"/>
  <c r="V402"/>
  <c r="V405"/>
  <c r="V466"/>
  <c r="V469"/>
  <c r="V530"/>
  <c r="V533"/>
  <c r="V594"/>
  <c r="V709"/>
  <c r="V712"/>
  <c r="V825"/>
  <c r="V828"/>
  <c r="V682" i="17"/>
  <c r="V833"/>
  <c r="V211" i="20"/>
  <c r="V839"/>
  <c r="V149" i="19"/>
  <c r="V597"/>
  <c r="V21"/>
  <c r="V24"/>
  <c r="V181"/>
  <c r="V184"/>
  <c r="V729"/>
  <c r="V732"/>
  <c r="V793"/>
  <c r="V796"/>
  <c r="V54" i="18"/>
  <c r="V309"/>
  <c r="V387"/>
  <c r="V766"/>
  <c r="V15" i="20"/>
  <c r="V495"/>
  <c r="V700"/>
  <c r="V735"/>
  <c r="AA846" i="16"/>
  <c r="V613" i="20"/>
  <c r="V644"/>
  <c r="V52" i="19"/>
  <c r="V116"/>
  <c r="V133"/>
  <c r="V136"/>
  <c r="V354"/>
  <c r="V357"/>
  <c r="V386"/>
  <c r="V389"/>
  <c r="V418"/>
  <c r="V421"/>
  <c r="V450"/>
  <c r="V453"/>
  <c r="V482"/>
  <c r="V485"/>
  <c r="V514"/>
  <c r="V517"/>
  <c r="V546"/>
  <c r="V549"/>
  <c r="V578"/>
  <c r="V581"/>
  <c r="V610"/>
  <c r="V613"/>
  <c r="V642"/>
  <c r="V645"/>
  <c r="V337" i="20"/>
  <c r="V395"/>
  <c r="V44"/>
  <c r="V47"/>
  <c r="V379"/>
  <c r="V405"/>
  <c r="V455"/>
  <c r="V549"/>
  <c r="AA827" i="16"/>
  <c r="AA688"/>
  <c r="V32" i="20"/>
  <c r="V35"/>
  <c r="V103"/>
  <c r="V567"/>
  <c r="V768"/>
  <c r="V802"/>
  <c r="V809"/>
  <c r="V816"/>
  <c r="AA780" i="16"/>
  <c r="V79" i="20"/>
  <c r="V235"/>
  <c r="V585"/>
  <c r="V588"/>
  <c r="V661"/>
  <c r="V664"/>
  <c r="V748"/>
  <c r="V790"/>
  <c r="V830"/>
  <c r="V861"/>
  <c r="AA796" i="16"/>
  <c r="V855" i="19"/>
  <c r="V858"/>
  <c r="Z784" i="16"/>
  <c r="Z745"/>
  <c r="Z693"/>
  <c r="Z594"/>
  <c r="Z458"/>
  <c r="Z415"/>
  <c r="Z213"/>
  <c r="Z46"/>
  <c r="V48" i="19"/>
  <c r="V93"/>
  <c r="V96"/>
  <c r="V156"/>
  <c r="V196"/>
  <c r="V199"/>
  <c r="V215"/>
  <c r="V228"/>
  <c r="V231"/>
  <c r="V244"/>
  <c r="V247"/>
  <c r="V260"/>
  <c r="V263"/>
  <c r="V276"/>
  <c r="V279"/>
  <c r="V292"/>
  <c r="V295"/>
  <c r="V308"/>
  <c r="V311"/>
  <c r="V324"/>
  <c r="V327"/>
  <c r="V340"/>
  <c r="V343"/>
  <c r="Z767" i="16"/>
  <c r="AB767" s="1"/>
  <c r="AC767" s="1"/>
  <c r="Z699"/>
  <c r="Z650"/>
  <c r="Z501"/>
  <c r="Z434"/>
  <c r="Z287"/>
  <c r="V658" i="19"/>
  <c r="V661"/>
  <c r="V690"/>
  <c r="V693"/>
  <c r="V696"/>
  <c r="Z857" i="16"/>
  <c r="Z806"/>
  <c r="Z729"/>
  <c r="Z671"/>
  <c r="Z559"/>
  <c r="Z437"/>
  <c r="Z242"/>
  <c r="V36" i="19"/>
  <c r="V60"/>
  <c r="V84"/>
  <c r="V157"/>
  <c r="V160"/>
  <c r="V188"/>
  <c r="V191"/>
  <c r="V204"/>
  <c r="V207"/>
  <c r="V220"/>
  <c r="V223"/>
  <c r="V236"/>
  <c r="V239"/>
  <c r="V252"/>
  <c r="V255"/>
  <c r="V268"/>
  <c r="V271"/>
  <c r="V284"/>
  <c r="V287"/>
  <c r="V300"/>
  <c r="V303"/>
  <c r="V316"/>
  <c r="V319"/>
  <c r="V332"/>
  <c r="V335"/>
  <c r="V348"/>
  <c r="V720"/>
  <c r="V745"/>
  <c r="V748"/>
  <c r="V777"/>
  <c r="V780"/>
  <c r="V809"/>
  <c r="V812"/>
  <c r="V841"/>
  <c r="V844"/>
  <c r="Z858" i="16"/>
  <c r="Z578"/>
  <c r="Z338"/>
  <c r="Z257"/>
  <c r="V345" i="17"/>
  <c r="V175"/>
  <c r="V473"/>
  <c r="V38" i="24"/>
  <c r="X38"/>
  <c r="Y77" i="13"/>
  <c r="W77" i="22"/>
  <c r="AA508" i="16"/>
  <c r="AA853"/>
  <c r="AA741"/>
  <c r="AA621"/>
  <c r="AA523"/>
  <c r="AA431"/>
  <c r="AA301"/>
  <c r="AA107"/>
  <c r="V127" i="20"/>
  <c r="V267"/>
  <c r="AA187" i="16"/>
  <c r="AA651"/>
  <c r="AA474"/>
  <c r="AA351"/>
  <c r="AA147"/>
  <c r="V87" i="20"/>
  <c r="V135"/>
  <c r="V200"/>
  <c r="V203"/>
  <c r="V243"/>
  <c r="V292"/>
  <c r="V345"/>
  <c r="V391"/>
  <c r="V401"/>
  <c r="V453"/>
  <c r="V505"/>
  <c r="V539"/>
  <c r="V579"/>
  <c r="V766"/>
  <c r="V822"/>
  <c r="V843"/>
  <c r="V846"/>
  <c r="AA850" i="16"/>
  <c r="AA816"/>
  <c r="AA763"/>
  <c r="AA632"/>
  <c r="AA567"/>
  <c r="AA520"/>
  <c r="AA481"/>
  <c r="AA455"/>
  <c r="AA361"/>
  <c r="AA221"/>
  <c r="AA677"/>
  <c r="AA640"/>
  <c r="AA572"/>
  <c r="AA414"/>
  <c r="AA320"/>
  <c r="AA277"/>
  <c r="AA253"/>
  <c r="V55" i="20"/>
  <c r="V119"/>
  <c r="V195"/>
  <c r="V227"/>
  <c r="V275"/>
  <c r="V325"/>
  <c r="V421"/>
  <c r="V481"/>
  <c r="V551"/>
  <c r="V625"/>
  <c r="V632"/>
  <c r="V782"/>
  <c r="V796"/>
  <c r="AA812" i="16"/>
  <c r="AA794"/>
  <c r="AA776"/>
  <c r="AA744"/>
  <c r="AA700"/>
  <c r="AA679"/>
  <c r="AA617"/>
  <c r="AA574"/>
  <c r="AA505"/>
  <c r="AA452"/>
  <c r="AA229"/>
  <c r="AA123"/>
  <c r="Z523"/>
  <c r="Z177"/>
  <c r="Z770"/>
  <c r="Z311"/>
  <c r="Z123"/>
  <c r="Z861"/>
  <c r="Z853"/>
  <c r="Z823"/>
  <c r="Z799"/>
  <c r="Z786"/>
  <c r="Z738"/>
  <c r="Z656"/>
  <c r="Z571"/>
  <c r="Z549"/>
  <c r="Z520"/>
  <c r="Z441"/>
  <c r="Z421"/>
  <c r="Z238"/>
  <c r="Z191"/>
  <c r="Z84"/>
  <c r="Z51"/>
  <c r="Z850"/>
  <c r="Z805"/>
  <c r="Z507"/>
  <c r="Z491"/>
  <c r="Z839"/>
  <c r="Z637"/>
  <c r="Z461"/>
  <c r="V28" i="19"/>
  <c r="V53"/>
  <c r="V56"/>
  <c r="V69"/>
  <c r="V72"/>
  <c r="V92"/>
  <c r="V101"/>
  <c r="V104"/>
  <c r="V132"/>
  <c r="V141"/>
  <c r="V144"/>
  <c r="V173"/>
  <c r="V362"/>
  <c r="V365"/>
  <c r="V378"/>
  <c r="V381"/>
  <c r="V394"/>
  <c r="V397"/>
  <c r="V410"/>
  <c r="V413"/>
  <c r="V426"/>
  <c r="V429"/>
  <c r="V442"/>
  <c r="V445"/>
  <c r="V458"/>
  <c r="V461"/>
  <c r="V474"/>
  <c r="V477"/>
  <c r="V493"/>
  <c r="V509"/>
  <c r="V525"/>
  <c r="V538"/>
  <c r="V541"/>
  <c r="V554"/>
  <c r="V557"/>
  <c r="V573"/>
  <c r="V586"/>
  <c r="V589"/>
  <c r="V602"/>
  <c r="V605"/>
  <c r="V618"/>
  <c r="V621"/>
  <c r="V634"/>
  <c r="V637"/>
  <c r="V650"/>
  <c r="V653"/>
  <c r="V666"/>
  <c r="V669"/>
  <c r="V682"/>
  <c r="V685"/>
  <c r="V701"/>
  <c r="V704"/>
  <c r="V724"/>
  <c r="V740"/>
  <c r="V753"/>
  <c r="V756"/>
  <c r="V772"/>
  <c r="V788"/>
  <c r="V801"/>
  <c r="V817"/>
  <c r="V820"/>
  <c r="V833"/>
  <c r="V836"/>
  <c r="Z790" i="16"/>
  <c r="Z704"/>
  <c r="Z629"/>
  <c r="Z588"/>
  <c r="Z506"/>
  <c r="Z445"/>
  <c r="Z327"/>
  <c r="Z239"/>
  <c r="Z223"/>
  <c r="Z144"/>
  <c r="Z107"/>
  <c r="Z68"/>
  <c r="V839" i="18"/>
  <c r="Y469" i="16"/>
  <c r="V271" i="18"/>
  <c r="V154" i="24"/>
  <c r="V12" i="13"/>
  <c r="AK12"/>
  <c r="V16"/>
  <c r="AK16"/>
  <c r="V20"/>
  <c r="AK20"/>
  <c r="V24"/>
  <c r="AK24"/>
  <c r="V28"/>
  <c r="AK28"/>
  <c r="V32"/>
  <c r="AK32"/>
  <c r="V36"/>
  <c r="AK36"/>
  <c r="V40"/>
  <c r="AK40"/>
  <c r="V44"/>
  <c r="AK44"/>
  <c r="V48"/>
  <c r="AK48"/>
  <c r="V52"/>
  <c r="AK52"/>
  <c r="V56"/>
  <c r="AK56"/>
  <c r="V60"/>
  <c r="AK60"/>
  <c r="V64"/>
  <c r="AK64"/>
  <c r="V68"/>
  <c r="AK68"/>
  <c r="V71"/>
  <c r="AK71"/>
  <c r="V75"/>
  <c r="AK75"/>
  <c r="V79"/>
  <c r="AK79"/>
  <c r="V83"/>
  <c r="AK83"/>
  <c r="V87"/>
  <c r="AK87"/>
  <c r="V91"/>
  <c r="AK91"/>
  <c r="V95"/>
  <c r="AK95"/>
  <c r="V99"/>
  <c r="AK99"/>
  <c r="V103"/>
  <c r="AK103"/>
  <c r="V107"/>
  <c r="AK107"/>
  <c r="V111"/>
  <c r="AK111"/>
  <c r="V115"/>
  <c r="AK115"/>
  <c r="V119"/>
  <c r="AK119"/>
  <c r="V123"/>
  <c r="AK123"/>
  <c r="V127"/>
  <c r="AK127"/>
  <c r="V129"/>
  <c r="AK129"/>
  <c r="V133"/>
  <c r="AK133"/>
  <c r="V137"/>
  <c r="AK137"/>
  <c r="V141"/>
  <c r="AK141"/>
  <c r="V145"/>
  <c r="AK145"/>
  <c r="V149"/>
  <c r="AK149"/>
  <c r="V153"/>
  <c r="AK153"/>
  <c r="V157"/>
  <c r="AK157"/>
  <c r="V15"/>
  <c r="AK15"/>
  <c r="V19"/>
  <c r="AK19"/>
  <c r="V23"/>
  <c r="AK23"/>
  <c r="V27"/>
  <c r="AK27"/>
  <c r="V31"/>
  <c r="AK31"/>
  <c r="V35"/>
  <c r="AK35"/>
  <c r="V39"/>
  <c r="AK39"/>
  <c r="V43"/>
  <c r="AK43"/>
  <c r="V47"/>
  <c r="AK47"/>
  <c r="V51"/>
  <c r="AK51"/>
  <c r="V55"/>
  <c r="AK55"/>
  <c r="V59"/>
  <c r="AK59"/>
  <c r="V63"/>
  <c r="AK63"/>
  <c r="V67"/>
  <c r="AK67"/>
  <c r="V70"/>
  <c r="AK70"/>
  <c r="V74"/>
  <c r="AK74"/>
  <c r="V78"/>
  <c r="AK78"/>
  <c r="V82"/>
  <c r="AK82"/>
  <c r="V86"/>
  <c r="AK86"/>
  <c r="V90"/>
  <c r="AK90"/>
  <c r="V94"/>
  <c r="AK94"/>
  <c r="V98"/>
  <c r="AK98"/>
  <c r="V102"/>
  <c r="AK102"/>
  <c r="V106"/>
  <c r="AK106"/>
  <c r="V110"/>
  <c r="AK110"/>
  <c r="V114"/>
  <c r="AK114"/>
  <c r="V118"/>
  <c r="AK118"/>
  <c r="V122"/>
  <c r="AK122"/>
  <c r="V126"/>
  <c r="AK126"/>
  <c r="V132"/>
  <c r="AK132"/>
  <c r="V136"/>
  <c r="AK136"/>
  <c r="V140"/>
  <c r="AK140"/>
  <c r="V144"/>
  <c r="AK144"/>
  <c r="V148"/>
  <c r="AK148"/>
  <c r="V152"/>
  <c r="AK152"/>
  <c r="V156"/>
  <c r="AK156"/>
  <c r="V11"/>
  <c r="V14"/>
  <c r="AK14"/>
  <c r="V18"/>
  <c r="AK18"/>
  <c r="V22"/>
  <c r="AK22"/>
  <c r="V26"/>
  <c r="AK26"/>
  <c r="V30"/>
  <c r="AK30"/>
  <c r="V34"/>
  <c r="AK34"/>
  <c r="V38"/>
  <c r="AK38"/>
  <c r="V42"/>
  <c r="AK42"/>
  <c r="V46"/>
  <c r="AK46"/>
  <c r="V50"/>
  <c r="AK50"/>
  <c r="V54"/>
  <c r="AK54"/>
  <c r="V58"/>
  <c r="AK58"/>
  <c r="V62"/>
  <c r="AK62"/>
  <c r="V66"/>
  <c r="AK66"/>
  <c r="V69"/>
  <c r="AK69"/>
  <c r="V73"/>
  <c r="AK73"/>
  <c r="V77"/>
  <c r="AK77"/>
  <c r="V81"/>
  <c r="AK81"/>
  <c r="V85"/>
  <c r="AK85"/>
  <c r="V89"/>
  <c r="AK89"/>
  <c r="V93"/>
  <c r="AK93"/>
  <c r="V97"/>
  <c r="AK97"/>
  <c r="V101"/>
  <c r="AK101"/>
  <c r="V105"/>
  <c r="AK105"/>
  <c r="V109"/>
  <c r="AK109"/>
  <c r="V113"/>
  <c r="AK113"/>
  <c r="V117"/>
  <c r="AK117"/>
  <c r="V121"/>
  <c r="AK121"/>
  <c r="V125"/>
  <c r="AK125"/>
  <c r="V131"/>
  <c r="AK131"/>
  <c r="V135"/>
  <c r="AK135"/>
  <c r="V139"/>
  <c r="AK139"/>
  <c r="V143"/>
  <c r="AK143"/>
  <c r="V147"/>
  <c r="AK147"/>
  <c r="V151"/>
  <c r="AK151"/>
  <c r="V155"/>
  <c r="AK155"/>
  <c r="V13"/>
  <c r="AK13"/>
  <c r="V17"/>
  <c r="AK17"/>
  <c r="V21"/>
  <c r="AK21"/>
  <c r="V25"/>
  <c r="AK25"/>
  <c r="V29"/>
  <c r="AK29"/>
  <c r="V33"/>
  <c r="AK33"/>
  <c r="V37"/>
  <c r="AK37"/>
  <c r="V41"/>
  <c r="AK41"/>
  <c r="V45"/>
  <c r="AK45"/>
  <c r="V49"/>
  <c r="AK49"/>
  <c r="V53"/>
  <c r="AK53"/>
  <c r="V57"/>
  <c r="AK57"/>
  <c r="V61"/>
  <c r="AK61"/>
  <c r="V65"/>
  <c r="AK65"/>
  <c r="V72"/>
  <c r="AK72"/>
  <c r="V76"/>
  <c r="AK76"/>
  <c r="V80"/>
  <c r="AK80"/>
  <c r="V84"/>
  <c r="AK84"/>
  <c r="V88"/>
  <c r="AK88"/>
  <c r="V92"/>
  <c r="AK92"/>
  <c r="V96"/>
  <c r="AK96"/>
  <c r="V100"/>
  <c r="AK100"/>
  <c r="V104"/>
  <c r="AK104"/>
  <c r="V108"/>
  <c r="AK108"/>
  <c r="V112"/>
  <c r="AK112"/>
  <c r="V116"/>
  <c r="AK116"/>
  <c r="V120"/>
  <c r="AK120"/>
  <c r="V124"/>
  <c r="AK124"/>
  <c r="V128"/>
  <c r="AK128"/>
  <c r="V130"/>
  <c r="AK130"/>
  <c r="V134"/>
  <c r="AK134"/>
  <c r="V138"/>
  <c r="AK138"/>
  <c r="V142"/>
  <c r="AK142"/>
  <c r="V146"/>
  <c r="AK146"/>
  <c r="V150"/>
  <c r="AK150"/>
  <c r="V154"/>
  <c r="AK154"/>
  <c r="V158"/>
  <c r="AK158"/>
  <c r="V25" i="22"/>
  <c r="AJ11" i="13"/>
  <c r="AK11" s="1"/>
  <c r="V88" i="21"/>
  <c r="V57" i="23"/>
  <c r="V82"/>
  <c r="V69" i="22"/>
  <c r="V158" i="23"/>
  <c r="V45" i="22"/>
  <c r="V145"/>
  <c r="V114" i="23"/>
  <c r="V146" i="22"/>
  <c r="V84" i="21"/>
  <c r="X72" i="13"/>
  <c r="AA153"/>
  <c r="AA140"/>
  <c r="AA113"/>
  <c r="AA77"/>
  <c r="AA72"/>
  <c r="AA69"/>
  <c r="AA40"/>
  <c r="AA141"/>
  <c r="AA128"/>
  <c r="AA85"/>
  <c r="AA76"/>
  <c r="AA65"/>
  <c r="AA13"/>
  <c r="Z150"/>
  <c r="Z108"/>
  <c r="Z94"/>
  <c r="Z70"/>
  <c r="Z66"/>
  <c r="Z53"/>
  <c r="Z43"/>
  <c r="Z23"/>
  <c r="Z15"/>
  <c r="V98" i="23"/>
  <c r="V130"/>
  <c r="Z131" i="13"/>
  <c r="Z88"/>
  <c r="Z74"/>
  <c r="Z47"/>
  <c r="Z19"/>
  <c r="V37" i="22"/>
  <c r="V57"/>
  <c r="V77"/>
  <c r="V78"/>
  <c r="V81"/>
  <c r="V82"/>
  <c r="V85"/>
  <c r="V86"/>
  <c r="V89"/>
  <c r="V90"/>
  <c r="V93"/>
  <c r="V94"/>
  <c r="V97"/>
  <c r="V98"/>
  <c r="V101"/>
  <c r="V102"/>
  <c r="V105"/>
  <c r="V106"/>
  <c r="V109"/>
  <c r="V110"/>
  <c r="V113"/>
  <c r="V114"/>
  <c r="V117"/>
  <c r="V118"/>
  <c r="V121"/>
  <c r="V122"/>
  <c r="V125"/>
  <c r="V126"/>
  <c r="V129"/>
  <c r="V130"/>
  <c r="V133"/>
  <c r="V134"/>
  <c r="V137"/>
  <c r="V138"/>
  <c r="V141"/>
  <c r="Y153" i="13"/>
  <c r="Y149"/>
  <c r="Y75"/>
  <c r="Y48"/>
  <c r="Y127"/>
  <c r="X861" i="16"/>
  <c r="X848"/>
  <c r="X818"/>
  <c r="X810"/>
  <c r="X784"/>
  <c r="X781"/>
  <c r="X772"/>
  <c r="X756"/>
  <c r="X745"/>
  <c r="X736"/>
  <c r="X698"/>
  <c r="X612"/>
  <c r="X600"/>
  <c r="X589"/>
  <c r="X581"/>
  <c r="X540"/>
  <c r="X500"/>
  <c r="X492"/>
  <c r="X471"/>
  <c r="X469"/>
  <c r="X428"/>
  <c r="X407"/>
  <c r="X332"/>
  <c r="X316"/>
  <c r="X309"/>
  <c r="X298"/>
  <c r="X259"/>
  <c r="X250"/>
  <c r="X243"/>
  <c r="X210"/>
  <c r="X203"/>
  <c r="X183"/>
  <c r="X155"/>
  <c r="X147"/>
  <c r="X132"/>
  <c r="X108"/>
  <c r="X101"/>
  <c r="X73"/>
  <c r="X57"/>
  <c r="V41" i="17"/>
  <c r="V316"/>
  <c r="V339"/>
  <c r="V349"/>
  <c r="X853" i="16"/>
  <c r="X822"/>
  <c r="X800"/>
  <c r="X775"/>
  <c r="X760"/>
  <c r="X752"/>
  <c r="X696"/>
  <c r="X628"/>
  <c r="X609"/>
  <c r="X597"/>
  <c r="X584"/>
  <c r="X543"/>
  <c r="X524"/>
  <c r="X508"/>
  <c r="X485"/>
  <c r="X462"/>
  <c r="X453"/>
  <c r="X442"/>
  <c r="X403"/>
  <c r="X363"/>
  <c r="X342"/>
  <c r="X286"/>
  <c r="X275"/>
  <c r="X179"/>
  <c r="X105"/>
  <c r="X85"/>
  <c r="X77"/>
  <c r="X44"/>
  <c r="X19"/>
  <c r="X105" i="13"/>
  <c r="X13"/>
  <c r="V120" i="21"/>
  <c r="V116"/>
  <c r="V148"/>
  <c r="X107" i="13"/>
  <c r="AA822" i="16"/>
  <c r="AA789"/>
  <c r="AA747"/>
  <c r="AA706"/>
  <c r="AA695"/>
  <c r="AA666"/>
  <c r="AA609"/>
  <c r="AA503"/>
  <c r="AA337"/>
  <c r="AA266"/>
  <c r="AA27"/>
  <c r="AA642"/>
  <c r="AA534"/>
  <c r="AA490"/>
  <c r="AA330"/>
  <c r="AA126"/>
  <c r="V31" i="20"/>
  <c r="V259"/>
  <c r="V291"/>
  <c r="V293"/>
  <c r="V417"/>
  <c r="V441"/>
  <c r="V469"/>
  <c r="V513"/>
  <c r="V692"/>
  <c r="V714"/>
  <c r="V750"/>
  <c r="AA855" i="16"/>
  <c r="AA852"/>
  <c r="AA837"/>
  <c r="AA818"/>
  <c r="AA807"/>
  <c r="AA772"/>
  <c r="AA759"/>
  <c r="AA696"/>
  <c r="AA656"/>
  <c r="AA647"/>
  <c r="AA625"/>
  <c r="AA613"/>
  <c r="AA605"/>
  <c r="AA588"/>
  <c r="AA582"/>
  <c r="AA576"/>
  <c r="AA562"/>
  <c r="AA555"/>
  <c r="AA545"/>
  <c r="AA525"/>
  <c r="AA522"/>
  <c r="AA511"/>
  <c r="AA501"/>
  <c r="AA483"/>
  <c r="AA462"/>
  <c r="AA446"/>
  <c r="AA441"/>
  <c r="AA363"/>
  <c r="AA355"/>
  <c r="AA295"/>
  <c r="AA282"/>
  <c r="AA110"/>
  <c r="AA83"/>
  <c r="AA73"/>
  <c r="AA51"/>
  <c r="AA627"/>
  <c r="AA530"/>
  <c r="AA444"/>
  <c r="AA860"/>
  <c r="AA834"/>
  <c r="AA717"/>
  <c r="AA660"/>
  <c r="AA600"/>
  <c r="AA569"/>
  <c r="AA543"/>
  <c r="AA493"/>
  <c r="AA287"/>
  <c r="V23" i="20"/>
  <c r="V43"/>
  <c r="V71"/>
  <c r="V111"/>
  <c r="V151"/>
  <c r="V196"/>
  <c r="V199"/>
  <c r="V219"/>
  <c r="V251"/>
  <c r="V283"/>
  <c r="V307"/>
  <c r="V333"/>
  <c r="V365"/>
  <c r="V387"/>
  <c r="V396"/>
  <c r="V409"/>
  <c r="V429"/>
  <c r="V471"/>
  <c r="V499"/>
  <c r="V515"/>
  <c r="V537"/>
  <c r="V597"/>
  <c r="V648"/>
  <c r="V677"/>
  <c r="V752"/>
  <c r="V794"/>
  <c r="V831"/>
  <c r="AA848" i="16"/>
  <c r="AA825"/>
  <c r="AA804"/>
  <c r="AA683"/>
  <c r="AA673"/>
  <c r="AA664"/>
  <c r="AA657"/>
  <c r="AA644"/>
  <c r="AA638"/>
  <c r="AA615"/>
  <c r="AA597"/>
  <c r="AA571"/>
  <c r="AA547"/>
  <c r="AA541"/>
  <c r="AA526"/>
  <c r="AA513"/>
  <c r="AA502"/>
  <c r="AA491"/>
  <c r="AA464"/>
  <c r="AA459"/>
  <c r="AA448"/>
  <c r="AA437"/>
  <c r="AA419"/>
  <c r="AA389"/>
  <c r="AA327"/>
  <c r="AA271"/>
  <c r="AA153"/>
  <c r="AA39"/>
  <c r="AA25"/>
  <c r="Z101"/>
  <c r="V100" i="19"/>
  <c r="V129"/>
  <c r="Z130" i="16"/>
  <c r="Z149"/>
  <c r="V148" i="19"/>
  <c r="V211"/>
  <c r="Z212" i="16"/>
  <c r="Z260"/>
  <c r="V259" i="19"/>
  <c r="Z276" i="16"/>
  <c r="V275" i="19"/>
  <c r="Z292" i="16"/>
  <c r="V291" i="19"/>
  <c r="Z375" i="16"/>
  <c r="V374" i="19"/>
  <c r="Z391" i="16"/>
  <c r="V390" i="19"/>
  <c r="Z471" i="16"/>
  <c r="V470" i="19"/>
  <c r="V531"/>
  <c r="Z532" i="16"/>
  <c r="Z567"/>
  <c r="V566" i="19"/>
  <c r="Z615" i="16"/>
  <c r="V614" i="19"/>
  <c r="V646"/>
  <c r="Z647" i="16"/>
  <c r="Z663"/>
  <c r="V662" i="19"/>
  <c r="Z679" i="16"/>
  <c r="V678" i="19"/>
  <c r="Z698" i="16"/>
  <c r="V697" i="19"/>
  <c r="Z750" i="16"/>
  <c r="V749" i="19"/>
  <c r="Z782" i="16"/>
  <c r="V781" i="19"/>
  <c r="V807"/>
  <c r="Z808" i="16"/>
  <c r="Z814"/>
  <c r="V813" i="19"/>
  <c r="Z830" i="16"/>
  <c r="V829" i="19"/>
  <c r="V842"/>
  <c r="Z843" i="16"/>
  <c r="V99" i="19"/>
  <c r="Z100" i="16"/>
  <c r="Z166"/>
  <c r="V165" i="19"/>
  <c r="Z217" i="16"/>
  <c r="V216" i="19"/>
  <c r="Z233" i="16"/>
  <c r="V232" i="19"/>
  <c r="V274"/>
  <c r="Z275" i="16"/>
  <c r="Z281"/>
  <c r="V280" i="19"/>
  <c r="Z297" i="16"/>
  <c r="V296" i="19"/>
  <c r="Z313" i="16"/>
  <c r="V312" i="19"/>
  <c r="Z329" i="16"/>
  <c r="V328" i="19"/>
  <c r="Z378" i="16"/>
  <c r="V377" i="19"/>
  <c r="Z426" i="16"/>
  <c r="V425" i="19"/>
  <c r="Z490" i="16"/>
  <c r="V489" i="19"/>
  <c r="Z538" i="16"/>
  <c r="AB538" s="1"/>
  <c r="AC538" s="1"/>
  <c r="V537" i="19"/>
  <c r="Z554" i="16"/>
  <c r="V553" i="19"/>
  <c r="Z618" i="16"/>
  <c r="V617" i="19"/>
  <c r="Z701" i="16"/>
  <c r="V700" i="19"/>
  <c r="Z717" i="16"/>
  <c r="V716" i="19"/>
  <c r="Z753" i="16"/>
  <c r="V752" i="19"/>
  <c r="Z769" i="16"/>
  <c r="V768" i="19"/>
  <c r="Z801" i="16"/>
  <c r="V800" i="19"/>
  <c r="V19"/>
  <c r="Z20" i="16"/>
  <c r="Z38"/>
  <c r="V37" i="19"/>
  <c r="V82"/>
  <c r="Z83" i="16"/>
  <c r="Z86"/>
  <c r="V85" i="19"/>
  <c r="V112"/>
  <c r="Z113" i="16"/>
  <c r="Z169"/>
  <c r="V168" i="19"/>
  <c r="Z204" i="16"/>
  <c r="V203" i="19"/>
  <c r="Z220" i="16"/>
  <c r="V219" i="19"/>
  <c r="Z236" i="16"/>
  <c r="AB236" s="1"/>
  <c r="AC236" s="1"/>
  <c r="V235" i="19"/>
  <c r="Z252" i="16"/>
  <c r="V251" i="19"/>
  <c r="Z268" i="16"/>
  <c r="V267" i="19"/>
  <c r="V283"/>
  <c r="Z284" i="16"/>
  <c r="Z300"/>
  <c r="V299" i="19"/>
  <c r="Z316" i="16"/>
  <c r="V315" i="19"/>
  <c r="Z332" i="16"/>
  <c r="V331" i="19"/>
  <c r="Z348" i="16"/>
  <c r="V347" i="19"/>
  <c r="V366"/>
  <c r="Z367" i="16"/>
  <c r="V382" i="19"/>
  <c r="Z383" i="16"/>
  <c r="V395" i="19"/>
  <c r="Z396" i="16"/>
  <c r="V411" i="19"/>
  <c r="Z412" i="16"/>
  <c r="V427" i="19"/>
  <c r="Z428" i="16"/>
  <c r="V443" i="19"/>
  <c r="Z444" i="16"/>
  <c r="Z447"/>
  <c r="V446" i="19"/>
  <c r="V459"/>
  <c r="Z460" i="16"/>
  <c r="Z463"/>
  <c r="V462" i="19"/>
  <c r="Z479" i="16"/>
  <c r="V478" i="19"/>
  <c r="Z495" i="16"/>
  <c r="V494" i="19"/>
  <c r="Z511" i="16"/>
  <c r="V510" i="19"/>
  <c r="Z527" i="16"/>
  <c r="V526" i="19"/>
  <c r="Z543" i="16"/>
  <c r="V542" i="19"/>
  <c r="V555"/>
  <c r="Z556" i="16"/>
  <c r="V571" i="19"/>
  <c r="Z572" i="16"/>
  <c r="V574" i="19"/>
  <c r="Z575" i="16"/>
  <c r="Z591"/>
  <c r="V590" i="19"/>
  <c r="V606"/>
  <c r="Z607" i="16"/>
  <c r="V622" i="19"/>
  <c r="Z623" i="16"/>
  <c r="Z639"/>
  <c r="V638" i="19"/>
  <c r="Z655" i="16"/>
  <c r="V654" i="19"/>
  <c r="V667"/>
  <c r="Z668" i="16"/>
  <c r="Z687"/>
  <c r="V686" i="19"/>
  <c r="Z726" i="16"/>
  <c r="V725" i="19"/>
  <c r="Z742" i="16"/>
  <c r="V741" i="19"/>
  <c r="Z758" i="16"/>
  <c r="V757" i="19"/>
  <c r="V767"/>
  <c r="Z768" i="16"/>
  <c r="Z774"/>
  <c r="V773" i="19"/>
  <c r="V799"/>
  <c r="Z800" i="16"/>
  <c r="V815" i="19"/>
  <c r="Z816" i="16"/>
  <c r="Z822"/>
  <c r="V821" i="19"/>
  <c r="V831"/>
  <c r="Z832" i="16"/>
  <c r="Z838"/>
  <c r="V837" i="19"/>
  <c r="Z855" i="16"/>
  <c r="V854" i="19"/>
  <c r="Z833" i="16"/>
  <c r="Z535"/>
  <c r="Z500"/>
  <c r="Z809"/>
  <c r="Z761"/>
  <c r="Z752"/>
  <c r="Z720"/>
  <c r="Z660"/>
  <c r="Z626"/>
  <c r="Z610"/>
  <c r="Z604"/>
  <c r="Z519"/>
  <c r="Z399"/>
  <c r="Z364"/>
  <c r="Z168"/>
  <c r="Z139"/>
  <c r="V61" i="19"/>
  <c r="Z62" i="16"/>
  <c r="V170" i="19"/>
  <c r="Z171" i="16"/>
  <c r="V195" i="19"/>
  <c r="Z196" i="16"/>
  <c r="AB196" s="1"/>
  <c r="AC196" s="1"/>
  <c r="Z228"/>
  <c r="V227" i="19"/>
  <c r="V243"/>
  <c r="Z244" i="16"/>
  <c r="V307" i="19"/>
  <c r="Z308" i="16"/>
  <c r="V323" i="19"/>
  <c r="Z324" i="16"/>
  <c r="Z340"/>
  <c r="V339" i="19"/>
  <c r="Z359" i="16"/>
  <c r="V358" i="19"/>
  <c r="Z407" i="16"/>
  <c r="V406" i="19"/>
  <c r="Z423" i="16"/>
  <c r="V422" i="19"/>
  <c r="Z439" i="16"/>
  <c r="V438" i="19"/>
  <c r="V515"/>
  <c r="Z516" i="16"/>
  <c r="Z551"/>
  <c r="V550" i="19"/>
  <c r="Z583" i="16"/>
  <c r="V582" i="19"/>
  <c r="Z599" i="16"/>
  <c r="V598" i="19"/>
  <c r="Z631" i="16"/>
  <c r="V630" i="19"/>
  <c r="V643"/>
  <c r="Z644" i="16"/>
  <c r="V694" i="19"/>
  <c r="Z695" i="16"/>
  <c r="Z714"/>
  <c r="V713" i="19"/>
  <c r="V727"/>
  <c r="Z728" i="16"/>
  <c r="Z734"/>
  <c r="V733" i="19"/>
  <c r="Z766" i="16"/>
  <c r="V765" i="19"/>
  <c r="Z798" i="16"/>
  <c r="V797" i="19"/>
  <c r="Z846" i="16"/>
  <c r="V845" i="19"/>
  <c r="Z21" i="16"/>
  <c r="V20" i="19"/>
  <c r="V64"/>
  <c r="Z65" i="16"/>
  <c r="Z201"/>
  <c r="V200" i="19"/>
  <c r="Z249" i="16"/>
  <c r="V248" i="19"/>
  <c r="Z265" i="16"/>
  <c r="V264" i="19"/>
  <c r="Z345" i="16"/>
  <c r="V344" i="19"/>
  <c r="Z362" i="16"/>
  <c r="V361" i="19"/>
  <c r="Z394" i="16"/>
  <c r="V393" i="19"/>
  <c r="Z410" i="16"/>
  <c r="V409" i="19"/>
  <c r="Z442" i="16"/>
  <c r="V441" i="19"/>
  <c r="Z474" i="16"/>
  <c r="V473" i="19"/>
  <c r="Z522" i="16"/>
  <c r="V521" i="19"/>
  <c r="Z570" i="16"/>
  <c r="V569" i="19"/>
  <c r="Z586" i="16"/>
  <c r="V585" i="19"/>
  <c r="Z602" i="16"/>
  <c r="V601" i="19"/>
  <c r="Z634" i="16"/>
  <c r="V633" i="19"/>
  <c r="Z666" i="16"/>
  <c r="V665" i="19"/>
  <c r="Z682" i="16"/>
  <c r="V681" i="19"/>
  <c r="Z737" i="16"/>
  <c r="V736" i="19"/>
  <c r="Z785" i="16"/>
  <c r="V784" i="19"/>
  <c r="Z817" i="16"/>
  <c r="V816" i="19"/>
  <c r="Z849" i="16"/>
  <c r="V848" i="19"/>
  <c r="Z41" i="16"/>
  <c r="V40" i="19"/>
  <c r="V66"/>
  <c r="Z67" i="16"/>
  <c r="Z89"/>
  <c r="V88" i="19"/>
  <c r="V115"/>
  <c r="Z116" i="16"/>
  <c r="Z125"/>
  <c r="V124" i="19"/>
  <c r="V186"/>
  <c r="Z187" i="16"/>
  <c r="V189" i="19"/>
  <c r="Z190" i="16"/>
  <c r="V192" i="19"/>
  <c r="Z193" i="16"/>
  <c r="Z209"/>
  <c r="V208" i="19"/>
  <c r="V221"/>
  <c r="Z222" i="16"/>
  <c r="V224" i="19"/>
  <c r="Z225" i="16"/>
  <c r="Z241"/>
  <c r="V240" i="19"/>
  <c r="V253"/>
  <c r="Z254" i="16"/>
  <c r="V269" i="19"/>
  <c r="Z270" i="16"/>
  <c r="Z273"/>
  <c r="V272" i="19"/>
  <c r="V285"/>
  <c r="Z286" i="16"/>
  <c r="V288" i="19"/>
  <c r="Z289" i="16"/>
  <c r="V304" i="19"/>
  <c r="Z305" i="16"/>
  <c r="V317" i="19"/>
  <c r="Z318" i="16"/>
  <c r="V333" i="19"/>
  <c r="Z334" i="16"/>
  <c r="Z337"/>
  <c r="V336" i="19"/>
  <c r="V349"/>
  <c r="Z350" i="16"/>
  <c r="V353" i="19"/>
  <c r="Z354" i="16"/>
  <c r="V369" i="19"/>
  <c r="Z370" i="16"/>
  <c r="V385" i="19"/>
  <c r="Z386" i="16"/>
  <c r="Z418"/>
  <c r="V417" i="19"/>
  <c r="Z450" i="16"/>
  <c r="V449" i="19"/>
  <c r="Z466" i="16"/>
  <c r="V465" i="19"/>
  <c r="Z482" i="16"/>
  <c r="V481" i="19"/>
  <c r="Z498" i="16"/>
  <c r="V497" i="19"/>
  <c r="Z514" i="16"/>
  <c r="V513" i="19"/>
  <c r="Z530" i="16"/>
  <c r="V529" i="19"/>
  <c r="V545"/>
  <c r="Z546" i="16"/>
  <c r="Z562"/>
  <c r="V561" i="19"/>
  <c r="Z642" i="16"/>
  <c r="V641" i="19"/>
  <c r="Z658" i="16"/>
  <c r="V657" i="19"/>
  <c r="V673"/>
  <c r="Z674" i="16"/>
  <c r="V689" i="19"/>
  <c r="Z690" i="16"/>
  <c r="Z709"/>
  <c r="V708" i="19"/>
  <c r="V776"/>
  <c r="Z777" i="16"/>
  <c r="Z793"/>
  <c r="V792" i="19"/>
  <c r="Z825" i="16"/>
  <c r="V824" i="19"/>
  <c r="Z841" i="16"/>
  <c r="V840" i="19"/>
  <c r="V859"/>
  <c r="Z860" i="16"/>
  <c r="Z692"/>
  <c r="Z455"/>
  <c r="Z840"/>
  <c r="Z503"/>
  <c r="Z484"/>
  <c r="V117" i="19"/>
  <c r="V120"/>
  <c r="V180"/>
  <c r="Z706" i="16"/>
  <c r="Z649"/>
  <c r="Z620"/>
  <c r="Z487"/>
  <c r="Z457"/>
  <c r="Z431"/>
  <c r="Z402"/>
  <c r="Z380"/>
  <c r="Z321"/>
  <c r="Z302"/>
  <c r="Z206"/>
  <c r="Z110"/>
  <c r="Z847"/>
  <c r="Z783"/>
  <c r="Z751"/>
  <c r="Z735"/>
  <c r="Z696"/>
  <c r="Z640"/>
  <c r="Z565"/>
  <c r="Z536"/>
  <c r="Z504"/>
  <c r="Z488"/>
  <c r="Z351"/>
  <c r="Z271"/>
  <c r="Z255"/>
  <c r="Z226"/>
  <c r="Z207"/>
  <c r="Z147"/>
  <c r="Z140"/>
  <c r="Z36"/>
  <c r="Z27"/>
  <c r="Z19"/>
  <c r="Z677"/>
  <c r="Z653"/>
  <c r="Z613"/>
  <c r="Z597"/>
  <c r="Z581"/>
  <c r="Z517"/>
  <c r="Z485"/>
  <c r="Z464"/>
  <c r="Z448"/>
  <c r="Z432"/>
  <c r="Z429"/>
  <c r="Z405"/>
  <c r="Z389"/>
  <c r="Z373"/>
  <c r="Z357"/>
  <c r="Z335"/>
  <c r="Z180"/>
  <c r="Z164"/>
  <c r="Z104"/>
  <c r="Z52"/>
  <c r="Y422"/>
  <c r="Y97"/>
  <c r="V183" i="18"/>
  <c r="V305"/>
  <c r="V311"/>
  <c r="V369"/>
  <c r="V466"/>
  <c r="V497"/>
  <c r="Y846" i="16"/>
  <c r="Y832"/>
  <c r="Y812"/>
  <c r="Y661"/>
  <c r="Y548"/>
  <c r="Y154"/>
  <c r="Y635"/>
  <c r="Y443"/>
  <c r="Y334"/>
  <c r="Y271"/>
  <c r="V134" i="18"/>
  <c r="V429"/>
  <c r="V738"/>
  <c r="Y740" i="16"/>
  <c r="Y663"/>
  <c r="Y470"/>
  <c r="Y156"/>
  <c r="Y140"/>
  <c r="X527"/>
  <c r="X436"/>
  <c r="X366"/>
  <c r="X302"/>
  <c r="X137"/>
  <c r="X126"/>
  <c r="X118"/>
  <c r="X857"/>
  <c r="X826"/>
  <c r="X806"/>
  <c r="X798"/>
  <c r="X791"/>
  <c r="X788"/>
  <c r="X779"/>
  <c r="X776"/>
  <c r="X769"/>
  <c r="X764"/>
  <c r="X761"/>
  <c r="X757"/>
  <c r="X750"/>
  <c r="X748"/>
  <c r="X742"/>
  <c r="X740"/>
  <c r="X694"/>
  <c r="X689"/>
  <c r="X685"/>
  <c r="X675"/>
  <c r="X670"/>
  <c r="X664"/>
  <c r="X662"/>
  <c r="X660"/>
  <c r="X648"/>
  <c r="X644"/>
  <c r="X632"/>
  <c r="X629"/>
  <c r="X624"/>
  <c r="X621"/>
  <c r="X613"/>
  <c r="X606"/>
  <c r="X604"/>
  <c r="X588"/>
  <c r="X585"/>
  <c r="X568"/>
  <c r="X541"/>
  <c r="X535"/>
  <c r="X532"/>
  <c r="X528"/>
  <c r="X523"/>
  <c r="X519"/>
  <c r="X516"/>
  <c r="X493"/>
  <c r="X491"/>
  <c r="X458"/>
  <c r="X454"/>
  <c r="X445"/>
  <c r="X443"/>
  <c r="X426"/>
  <c r="X420"/>
  <c r="X412"/>
  <c r="X404"/>
  <c r="X398"/>
  <c r="X394"/>
  <c r="X356"/>
  <c r="X348"/>
  <c r="X333"/>
  <c r="X324"/>
  <c r="X300"/>
  <c r="X267"/>
  <c r="X251"/>
  <c r="X234"/>
  <c r="X227"/>
  <c r="X218"/>
  <c r="X211"/>
  <c r="X194"/>
  <c r="X177"/>
  <c r="X169"/>
  <c r="X144"/>
  <c r="AB144" s="1"/>
  <c r="AC144" s="1"/>
  <c r="X133"/>
  <c r="X129"/>
  <c r="X116"/>
  <c r="X109"/>
  <c r="X102"/>
  <c r="X92"/>
  <c r="X86"/>
  <c r="X81"/>
  <c r="X78"/>
  <c r="X69"/>
  <c r="X53"/>
  <c r="X45"/>
  <c r="X26"/>
  <c r="X856"/>
  <c r="X626"/>
  <c r="X62"/>
  <c r="X35"/>
  <c r="V276" i="17"/>
  <c r="V422"/>
  <c r="V801"/>
  <c r="X862" i="16"/>
  <c r="X852"/>
  <c r="X849"/>
  <c r="X795"/>
  <c r="X789"/>
  <c r="X785"/>
  <c r="X780"/>
  <c r="X773"/>
  <c r="X765"/>
  <c r="X758"/>
  <c r="X753"/>
  <c r="X749"/>
  <c r="X744"/>
  <c r="X737"/>
  <c r="X700"/>
  <c r="X642"/>
  <c r="X636"/>
  <c r="X625"/>
  <c r="X616"/>
  <c r="X601"/>
  <c r="X559"/>
  <c r="X551"/>
  <c r="X509"/>
  <c r="X507"/>
  <c r="X501"/>
  <c r="X487"/>
  <c r="X484"/>
  <c r="X476"/>
  <c r="X470"/>
  <c r="AB470" s="1"/>
  <c r="AC470" s="1"/>
  <c r="X461"/>
  <c r="X429"/>
  <c r="X410"/>
  <c r="X390"/>
  <c r="AB390" s="1"/>
  <c r="AC390" s="1"/>
  <c r="X364"/>
  <c r="X357"/>
  <c r="X349"/>
  <c r="X339"/>
  <c r="X310"/>
  <c r="X308"/>
  <c r="X301"/>
  <c r="X293"/>
  <c r="X284"/>
  <c r="X258"/>
  <c r="X242"/>
  <c r="X235"/>
  <c r="X219"/>
  <c r="X195"/>
  <c r="X186"/>
  <c r="X171"/>
  <c r="X167"/>
  <c r="X163"/>
  <c r="X151"/>
  <c r="X139"/>
  <c r="X124"/>
  <c r="X121"/>
  <c r="X113"/>
  <c r="X110"/>
  <c r="X100"/>
  <c r="X97"/>
  <c r="X93"/>
  <c r="X84"/>
  <c r="X70"/>
  <c r="X60"/>
  <c r="X54"/>
  <c r="X49"/>
  <c r="X46"/>
  <c r="X27"/>
  <c r="X20"/>
  <c r="X16"/>
  <c r="X531"/>
  <c r="X161"/>
  <c r="X153"/>
  <c r="V629" i="17"/>
  <c r="V710"/>
  <c r="X858" i="16"/>
  <c r="X840"/>
  <c r="X830"/>
  <c r="X814"/>
  <c r="X796"/>
  <c r="X792"/>
  <c r="X777"/>
  <c r="X768"/>
  <c r="X763"/>
  <c r="X754"/>
  <c r="X741"/>
  <c r="X738"/>
  <c r="X668"/>
  <c r="X666"/>
  <c r="X656"/>
  <c r="X652"/>
  <c r="X640"/>
  <c r="X637"/>
  <c r="X633"/>
  <c r="X620"/>
  <c r="X617"/>
  <c r="X608"/>
  <c r="X605"/>
  <c r="X602"/>
  <c r="X598"/>
  <c r="X596"/>
  <c r="X592"/>
  <c r="X580"/>
  <c r="X547"/>
  <c r="X539"/>
  <c r="X536"/>
  <c r="X520"/>
  <c r="X477"/>
  <c r="X467"/>
  <c r="X446"/>
  <c r="X438"/>
  <c r="X422"/>
  <c r="X414"/>
  <c r="X411"/>
  <c r="X406"/>
  <c r="X396"/>
  <c r="X388"/>
  <c r="X331"/>
  <c r="X325"/>
  <c r="X314"/>
  <c r="X294"/>
  <c r="X274"/>
  <c r="X266"/>
  <c r="X226"/>
  <c r="X202"/>
  <c r="X187"/>
  <c r="X178"/>
  <c r="X168"/>
  <c r="X145"/>
  <c r="X125"/>
  <c r="X117"/>
  <c r="X94"/>
  <c r="X89"/>
  <c r="X76"/>
  <c r="X68"/>
  <c r="X65"/>
  <c r="X61"/>
  <c r="X52"/>
  <c r="X34"/>
  <c r="X25"/>
  <c r="X18"/>
  <c r="AA22" i="13"/>
  <c r="AA154"/>
  <c r="AA149"/>
  <c r="AA142"/>
  <c r="AA126"/>
  <c r="AA117"/>
  <c r="AA104"/>
  <c r="AA97"/>
  <c r="AA89"/>
  <c r="AA81"/>
  <c r="AA74"/>
  <c r="AA70"/>
  <c r="AA53"/>
  <c r="AA41"/>
  <c r="AA12"/>
  <c r="AA62"/>
  <c r="AA50"/>
  <c r="AA46"/>
  <c r="AA30"/>
  <c r="AA102"/>
  <c r="AA14"/>
  <c r="AA156"/>
  <c r="AA145"/>
  <c r="AA138"/>
  <c r="AA109"/>
  <c r="AA92"/>
  <c r="AA57"/>
  <c r="AA49"/>
  <c r="AA25"/>
  <c r="AA17"/>
  <c r="Z153"/>
  <c r="Z143"/>
  <c r="Z127"/>
  <c r="Z69"/>
  <c r="Z54"/>
  <c r="Z32"/>
  <c r="Z26"/>
  <c r="V86" i="23"/>
  <c r="V118"/>
  <c r="V142"/>
  <c r="Z145" i="13"/>
  <c r="Z134"/>
  <c r="Z126"/>
  <c r="Z120"/>
  <c r="Z100"/>
  <c r="Z51"/>
  <c r="Z35"/>
  <c r="Z27"/>
  <c r="Z116"/>
  <c r="Z48"/>
  <c r="Z36"/>
  <c r="Z30"/>
  <c r="V102" i="23"/>
  <c r="V135"/>
  <c r="Z155" i="13"/>
  <c r="Z139"/>
  <c r="Z121"/>
  <c r="Z111"/>
  <c r="Z103"/>
  <c r="Z93"/>
  <c r="Z78"/>
  <c r="Z62"/>
  <c r="Z40"/>
  <c r="Z13"/>
  <c r="V142" i="22"/>
  <c r="Y136" i="13"/>
  <c r="Y47"/>
  <c r="Y30"/>
  <c r="Y13"/>
  <c r="V29" i="22"/>
  <c r="V53"/>
  <c r="V73"/>
  <c r="V150"/>
  <c r="V151"/>
  <c r="Y143" i="13"/>
  <c r="Y123"/>
  <c r="Y115"/>
  <c r="Y107"/>
  <c r="Y58"/>
  <c r="Y54"/>
  <c r="Y43"/>
  <c r="Y35"/>
  <c r="Y22"/>
  <c r="Y17"/>
  <c r="Y12"/>
  <c r="Y158"/>
  <c r="Y80"/>
  <c r="Y59"/>
  <c r="Y27"/>
  <c r="V41" i="22"/>
  <c r="V61"/>
  <c r="Y152" i="13"/>
  <c r="Y147"/>
  <c r="Y139"/>
  <c r="Y96"/>
  <c r="Y70"/>
  <c r="Y67"/>
  <c r="Y36"/>
  <c r="Y32"/>
  <c r="Y18"/>
  <c r="X146"/>
  <c r="X131"/>
  <c r="X122"/>
  <c r="X96"/>
  <c r="X93"/>
  <c r="X55"/>
  <c r="X37"/>
  <c r="X28"/>
  <c r="X15"/>
  <c r="X12"/>
  <c r="X142"/>
  <c r="X40"/>
  <c r="V104" i="21"/>
  <c r="X157" i="13"/>
  <c r="X130"/>
  <c r="X121"/>
  <c r="X118"/>
  <c r="X106"/>
  <c r="X86"/>
  <c r="X73"/>
  <c r="X56"/>
  <c r="X51"/>
  <c r="X36"/>
  <c r="X27"/>
  <c r="X52"/>
  <c r="V68" i="21"/>
  <c r="V100"/>
  <c r="X143" i="13"/>
  <c r="X134"/>
  <c r="X119"/>
  <c r="X112"/>
  <c r="X109"/>
  <c r="X94"/>
  <c r="X87"/>
  <c r="X83"/>
  <c r="X81"/>
  <c r="X74"/>
  <c r="X71"/>
  <c r="X70"/>
  <c r="X49"/>
  <c r="X39"/>
  <c r="X35"/>
  <c r="X25"/>
  <c r="X16"/>
  <c r="AA143"/>
  <c r="AA123"/>
  <c r="AA99"/>
  <c r="AA87"/>
  <c r="AA79"/>
  <c r="AA67"/>
  <c r="AA19"/>
  <c r="AA144"/>
  <c r="AA115"/>
  <c r="AA157"/>
  <c r="AA150"/>
  <c r="AA148"/>
  <c r="AA137"/>
  <c r="AA134"/>
  <c r="AA132"/>
  <c r="AA130"/>
  <c r="AA129"/>
  <c r="AA125"/>
  <c r="AA122"/>
  <c r="AA118"/>
  <c r="AA106"/>
  <c r="AA100"/>
  <c r="AA96"/>
  <c r="AA94"/>
  <c r="AA90"/>
  <c r="AA88"/>
  <c r="AA86"/>
  <c r="AA80"/>
  <c r="AA73"/>
  <c r="AA71"/>
  <c r="AA66"/>
  <c r="AA63"/>
  <c r="AA60"/>
  <c r="AA52"/>
  <c r="AA48"/>
  <c r="AA44"/>
  <c r="AA42"/>
  <c r="AA37"/>
  <c r="AA33"/>
  <c r="AA31"/>
  <c r="AA29"/>
  <c r="AA23"/>
  <c r="AA21"/>
  <c r="AA18"/>
  <c r="AA16"/>
  <c r="AA119"/>
  <c r="AA51"/>
  <c r="AA15"/>
  <c r="AA152"/>
  <c r="AA147"/>
  <c r="AA136"/>
  <c r="AA131"/>
  <c r="AA124"/>
  <c r="AA111"/>
  <c r="AA107"/>
  <c r="AA83"/>
  <c r="AA68"/>
  <c r="AA59"/>
  <c r="AA55"/>
  <c r="AA43"/>
  <c r="AA39"/>
  <c r="AA32"/>
  <c r="AA28"/>
  <c r="AA20"/>
  <c r="AA155"/>
  <c r="AA151"/>
  <c r="AA146"/>
  <c r="AA139"/>
  <c r="AA135"/>
  <c r="AA133"/>
  <c r="AA127"/>
  <c r="AA121"/>
  <c r="AA120"/>
  <c r="AA116"/>
  <c r="AA114"/>
  <c r="AA112"/>
  <c r="AA110"/>
  <c r="AA108"/>
  <c r="AA105"/>
  <c r="AA103"/>
  <c r="AA101"/>
  <c r="AA98"/>
  <c r="AA95"/>
  <c r="AA93"/>
  <c r="AA91"/>
  <c r="AA84"/>
  <c r="AA82"/>
  <c r="AA78"/>
  <c r="AA75"/>
  <c r="AA64"/>
  <c r="AA61"/>
  <c r="AA58"/>
  <c r="AA56"/>
  <c r="AA54"/>
  <c r="AA47"/>
  <c r="AA45"/>
  <c r="AA38"/>
  <c r="AA36"/>
  <c r="AA35"/>
  <c r="AA34"/>
  <c r="AA27"/>
  <c r="AA26"/>
  <c r="AA24"/>
  <c r="Z91"/>
  <c r="Z85"/>
  <c r="Z45"/>
  <c r="Z21"/>
  <c r="Z16"/>
  <c r="Z152"/>
  <c r="Z146"/>
  <c r="Z141"/>
  <c r="Z133"/>
  <c r="Z119"/>
  <c r="Z113"/>
  <c r="Z73"/>
  <c r="Z34"/>
  <c r="V110" i="23"/>
  <c r="V138"/>
  <c r="Z156" i="13"/>
  <c r="Z154"/>
  <c r="Z151"/>
  <c r="Z149"/>
  <c r="Z144"/>
  <c r="Z128"/>
  <c r="Z107"/>
  <c r="Z106"/>
  <c r="Z105"/>
  <c r="Z104"/>
  <c r="Z97"/>
  <c r="Z96"/>
  <c r="Z95"/>
  <c r="Z92"/>
  <c r="Z90"/>
  <c r="Z87"/>
  <c r="Z84"/>
  <c r="Z81"/>
  <c r="Z80"/>
  <c r="Z72"/>
  <c r="Z65"/>
  <c r="Z63"/>
  <c r="Z61"/>
  <c r="Z59"/>
  <c r="Z56"/>
  <c r="Z46"/>
  <c r="Z44"/>
  <c r="Z39"/>
  <c r="Z31"/>
  <c r="Z25"/>
  <c r="Z20"/>
  <c r="Z18"/>
  <c r="Z14"/>
  <c r="Z122"/>
  <c r="Z64"/>
  <c r="Z60"/>
  <c r="Z12"/>
  <c r="Z157"/>
  <c r="Z147"/>
  <c r="Z136"/>
  <c r="Z129"/>
  <c r="Z124"/>
  <c r="Z76"/>
  <c r="Z68"/>
  <c r="Z50"/>
  <c r="Z42"/>
  <c r="Z37"/>
  <c r="Z29"/>
  <c r="T160" i="23"/>
  <c r="V49"/>
  <c r="Z148" i="13"/>
  <c r="Z140"/>
  <c r="Z137"/>
  <c r="Z132"/>
  <c r="Z125"/>
  <c r="Z123"/>
  <c r="Z117"/>
  <c r="Z115"/>
  <c r="Z112"/>
  <c r="Z109"/>
  <c r="Z101"/>
  <c r="Z99"/>
  <c r="Z89"/>
  <c r="Z83"/>
  <c r="Z79"/>
  <c r="Z77"/>
  <c r="Z75"/>
  <c r="Z71"/>
  <c r="Z67"/>
  <c r="Z58"/>
  <c r="Z55"/>
  <c r="Z52"/>
  <c r="Z41"/>
  <c r="Z38"/>
  <c r="Z33"/>
  <c r="Z28"/>
  <c r="Z24"/>
  <c r="Z22"/>
  <c r="Z17"/>
  <c r="Y63"/>
  <c r="T160" i="22"/>
  <c r="Y157" i="13"/>
  <c r="Y156"/>
  <c r="Y148"/>
  <c r="Y135"/>
  <c r="Y108"/>
  <c r="Y95"/>
  <c r="Y79"/>
  <c r="Y66"/>
  <c r="Y62"/>
  <c r="Y33"/>
  <c r="Y155"/>
  <c r="Y132"/>
  <c r="Y104"/>
  <c r="Y100"/>
  <c r="Y92"/>
  <c r="Y88"/>
  <c r="Y74"/>
  <c r="Y72"/>
  <c r="Y71"/>
  <c r="Y65"/>
  <c r="Y56"/>
  <c r="Y55"/>
  <c r="Y46"/>
  <c r="Y42"/>
  <c r="Y28"/>
  <c r="Y26"/>
  <c r="Y21"/>
  <c r="V49" i="22"/>
  <c r="V154"/>
  <c r="Y11" i="13"/>
  <c r="Y144"/>
  <c r="Y131"/>
  <c r="Y128"/>
  <c r="Y124"/>
  <c r="Y120"/>
  <c r="Y119"/>
  <c r="Y112"/>
  <c r="Y111"/>
  <c r="Y103"/>
  <c r="Y99"/>
  <c r="Y91"/>
  <c r="Y87"/>
  <c r="Y84"/>
  <c r="Y83"/>
  <c r="Y68"/>
  <c r="Y64"/>
  <c r="Y60"/>
  <c r="Y52"/>
  <c r="Y51"/>
  <c r="Y50"/>
  <c r="Y40"/>
  <c r="Y39"/>
  <c r="Y38"/>
  <c r="Y31"/>
  <c r="Y24"/>
  <c r="Y20"/>
  <c r="Y16"/>
  <c r="Y15"/>
  <c r="Y14"/>
  <c r="Y140"/>
  <c r="Y116"/>
  <c r="Y76"/>
  <c r="Y44"/>
  <c r="Y34"/>
  <c r="Y23"/>
  <c r="Y19"/>
  <c r="X141"/>
  <c r="X108"/>
  <c r="X50"/>
  <c r="X145"/>
  <c r="X133"/>
  <c r="X111"/>
  <c r="X97"/>
  <c r="X53"/>
  <c r="AB53" s="1"/>
  <c r="AC53" s="1"/>
  <c r="X17"/>
  <c r="V80" i="21"/>
  <c r="V156"/>
  <c r="X11" i="13"/>
  <c r="X152"/>
  <c r="X151"/>
  <c r="X150"/>
  <c r="X149"/>
  <c r="X147"/>
  <c r="X138"/>
  <c r="X137"/>
  <c r="X136"/>
  <c r="X135"/>
  <c r="X126"/>
  <c r="X125"/>
  <c r="X124"/>
  <c r="X123"/>
  <c r="X114"/>
  <c r="X113"/>
  <c r="X102"/>
  <c r="X101"/>
  <c r="X99"/>
  <c r="X90"/>
  <c r="X89"/>
  <c r="X78"/>
  <c r="X77"/>
  <c r="X76"/>
  <c r="X75"/>
  <c r="X66"/>
  <c r="X65"/>
  <c r="X64"/>
  <c r="X63"/>
  <c r="X62"/>
  <c r="X61"/>
  <c r="X60"/>
  <c r="X59"/>
  <c r="X58"/>
  <c r="X57"/>
  <c r="AB49"/>
  <c r="AC49" s="1"/>
  <c r="X44"/>
  <c r="X43"/>
  <c r="X42"/>
  <c r="X41"/>
  <c r="X32"/>
  <c r="X31"/>
  <c r="X30"/>
  <c r="X29"/>
  <c r="X20"/>
  <c r="X19"/>
  <c r="X158"/>
  <c r="X129"/>
  <c r="X117"/>
  <c r="X95"/>
  <c r="X85"/>
  <c r="X82"/>
  <c r="X69"/>
  <c r="X38"/>
  <c r="X26"/>
  <c r="X14"/>
  <c r="X144"/>
  <c r="X132"/>
  <c r="X110"/>
  <c r="X98"/>
  <c r="X54"/>
  <c r="X18"/>
  <c r="V92" i="21"/>
  <c r="X155" i="13"/>
  <c r="X154"/>
  <c r="X153"/>
  <c r="X140"/>
  <c r="X139"/>
  <c r="X127"/>
  <c r="X115"/>
  <c r="X103"/>
  <c r="X91"/>
  <c r="X79"/>
  <c r="X67"/>
  <c r="X48"/>
  <c r="X47"/>
  <c r="X46"/>
  <c r="X45"/>
  <c r="X34"/>
  <c r="X33"/>
  <c r="X24"/>
  <c r="X23"/>
  <c r="X22"/>
  <c r="X21"/>
  <c r="T160" i="24"/>
  <c r="AA158" i="13"/>
  <c r="V11" i="24"/>
  <c r="AA11" i="13"/>
  <c r="AJ160"/>
  <c r="X722" i="16"/>
  <c r="V721" i="19"/>
  <c r="V717"/>
  <c r="V724" i="20"/>
  <c r="AA730" i="16"/>
  <c r="AA709"/>
  <c r="AA703"/>
  <c r="AA734"/>
  <c r="AA731"/>
  <c r="AA728"/>
  <c r="AA713"/>
  <c r="AA726"/>
  <c r="T863" i="20"/>
  <c r="AA12" i="16"/>
  <c r="V42" i="20"/>
  <c r="AA43" i="16"/>
  <c r="V57" i="20"/>
  <c r="AA58" i="16"/>
  <c r="V65" i="20"/>
  <c r="AA66" i="16"/>
  <c r="V78" i="20"/>
  <c r="AA79" i="16"/>
  <c r="V81" i="20"/>
  <c r="AA82" i="16"/>
  <c r="V105" i="20"/>
  <c r="AA106" i="16"/>
  <c r="V121" i="20"/>
  <c r="AA122" i="16"/>
  <c r="V137" i="20"/>
  <c r="AA138" i="16"/>
  <c r="V158" i="20"/>
  <c r="AA159" i="16"/>
  <c r="V177" i="20"/>
  <c r="AA178" i="16"/>
  <c r="V205" i="20"/>
  <c r="AA206" i="16"/>
  <c r="V208" i="20"/>
  <c r="AA209" i="16"/>
  <c r="V218" i="20"/>
  <c r="AA219" i="16"/>
  <c r="V224" i="20"/>
  <c r="AA225" i="16"/>
  <c r="V237" i="20"/>
  <c r="AA238" i="16"/>
  <c r="V250" i="20"/>
  <c r="AA251" i="16"/>
  <c r="V256" i="20"/>
  <c r="AA257" i="16"/>
  <c r="V266" i="20"/>
  <c r="AA267" i="16"/>
  <c r="V282" i="20"/>
  <c r="AA283" i="16"/>
  <c r="V285" i="20"/>
  <c r="AA286" i="16"/>
  <c r="V297" i="20"/>
  <c r="AA298" i="16"/>
  <c r="V301" i="20"/>
  <c r="AA302" i="16"/>
  <c r="V318" i="20"/>
  <c r="AA319" i="16"/>
  <c r="V322" i="20"/>
  <c r="AA323" i="16"/>
  <c r="V332" i="20"/>
  <c r="AA333" i="16"/>
  <c r="V335" i="20"/>
  <c r="AA336" i="16"/>
  <c r="V351" i="20"/>
  <c r="AA352" i="16"/>
  <c r="V355" i="20"/>
  <c r="AA356" i="16"/>
  <c r="V359" i="20"/>
  <c r="AA360" i="16"/>
  <c r="V369" i="20"/>
  <c r="AA370" i="16"/>
  <c r="V431" i="20"/>
  <c r="AA432" i="16"/>
  <c r="V435" i="20"/>
  <c r="AA436" i="16"/>
  <c r="V444" i="20"/>
  <c r="AA445" i="16"/>
  <c r="V462" i="20"/>
  <c r="AA463" i="16"/>
  <c r="V466" i="20"/>
  <c r="AA467" i="16"/>
  <c r="V472" i="20"/>
  <c r="AA473" i="16"/>
  <c r="V476" i="20"/>
  <c r="AA477" i="16"/>
  <c r="V496" i="20"/>
  <c r="AA497" i="16"/>
  <c r="V503" i="20"/>
  <c r="AA504" i="16"/>
  <c r="V506" i="20"/>
  <c r="AA507" i="16"/>
  <c r="AA510"/>
  <c r="V509" i="20"/>
  <c r="V564"/>
  <c r="AA565" i="16"/>
  <c r="V594" i="20"/>
  <c r="AA595" i="16"/>
  <c r="AA637"/>
  <c r="V636" i="20"/>
  <c r="V690"/>
  <c r="AA691" i="16"/>
  <c r="V693" i="20"/>
  <c r="AA694" i="16"/>
  <c r="V703" i="20"/>
  <c r="AA704" i="16"/>
  <c r="V707" i="20"/>
  <c r="AA708" i="16"/>
  <c r="V728" i="20"/>
  <c r="AA729" i="16"/>
  <c r="V820" i="20"/>
  <c r="AA821" i="16"/>
  <c r="V13" i="20"/>
  <c r="AA14" i="16"/>
  <c r="V16" i="20"/>
  <c r="AA17" i="16"/>
  <c r="V29" i="20"/>
  <c r="AA30" i="16"/>
  <c r="V41" i="20"/>
  <c r="AA42" i="16"/>
  <c r="V53" i="20"/>
  <c r="AA54" i="16"/>
  <c r="V62" i="20"/>
  <c r="AA63" i="16"/>
  <c r="V74" i="20"/>
  <c r="AA75" i="16"/>
  <c r="V77" i="20"/>
  <c r="AA78" i="16"/>
  <c r="V90" i="20"/>
  <c r="AA91" i="16"/>
  <c r="V93" i="20"/>
  <c r="AA94" i="16"/>
  <c r="V101" i="20"/>
  <c r="AA102" i="16"/>
  <c r="V130" i="20"/>
  <c r="AA131" i="16"/>
  <c r="V133" i="20"/>
  <c r="AA134" i="16"/>
  <c r="V136" i="20"/>
  <c r="AA137" i="16"/>
  <c r="V142" i="20"/>
  <c r="AA143" i="16"/>
  <c r="V160" i="20"/>
  <c r="AA161" i="16"/>
  <c r="V166" i="20"/>
  <c r="AA167" i="16"/>
  <c r="V174" i="20"/>
  <c r="AA175" i="16"/>
  <c r="V193" i="20"/>
  <c r="AA194" i="16"/>
  <c r="V201" i="20"/>
  <c r="AA202" i="16"/>
  <c r="V214" i="20"/>
  <c r="AA215" i="16"/>
  <c r="V233" i="20"/>
  <c r="AA234" i="16"/>
  <c r="V236" i="20"/>
  <c r="AA237" i="16"/>
  <c r="V246" i="20"/>
  <c r="AA247" i="16"/>
  <c r="V262" i="20"/>
  <c r="AA263" i="16"/>
  <c r="V268" i="20"/>
  <c r="AA269" i="16"/>
  <c r="V278" i="20"/>
  <c r="AA279" i="16"/>
  <c r="V284" i="20"/>
  <c r="AA285" i="16"/>
  <c r="V310" i="20"/>
  <c r="AA311" i="16"/>
  <c r="V314" i="20"/>
  <c r="AA315" i="16"/>
  <c r="V343" i="20"/>
  <c r="AA344" i="16"/>
  <c r="V346" i="20"/>
  <c r="AA347" i="16"/>
  <c r="V375" i="20"/>
  <c r="AA376" i="16"/>
  <c r="V385" i="20"/>
  <c r="AA386" i="16"/>
  <c r="V402" i="20"/>
  <c r="AA403" i="16"/>
  <c r="V410" i="20"/>
  <c r="AA411" i="16"/>
  <c r="V422" i="20"/>
  <c r="AA423" i="16"/>
  <c r="AA480"/>
  <c r="V479" i="20"/>
  <c r="V508"/>
  <c r="AA509" i="16"/>
  <c r="AA518"/>
  <c r="V517" i="20"/>
  <c r="V600"/>
  <c r="AA601" i="16"/>
  <c r="V607" i="20"/>
  <c r="AA608" i="16"/>
  <c r="V611" i="20"/>
  <c r="AA612" i="16"/>
  <c r="V628" i="20"/>
  <c r="AA629" i="16"/>
  <c r="V657" i="20"/>
  <c r="AA658" i="16"/>
  <c r="V667" i="20"/>
  <c r="AA668" i="16"/>
  <c r="V696" i="20"/>
  <c r="AA697" i="16"/>
  <c r="V706" i="20"/>
  <c r="AA707" i="16"/>
  <c r="V710" i="20"/>
  <c r="AA711" i="16"/>
  <c r="V731" i="20"/>
  <c r="AA732" i="16"/>
  <c r="AA743"/>
  <c r="V742" i="20"/>
  <c r="V776"/>
  <c r="AA777" i="16"/>
  <c r="V780" i="20"/>
  <c r="AA781" i="16"/>
  <c r="V783" i="20"/>
  <c r="AA784" i="16"/>
  <c r="V789" i="20"/>
  <c r="AA790" i="16"/>
  <c r="AA793"/>
  <c r="V792" i="20"/>
  <c r="AA838" i="16"/>
  <c r="AA836"/>
  <c r="AA785"/>
  <c r="AA778"/>
  <c r="AA770"/>
  <c r="AA755"/>
  <c r="AA752"/>
  <c r="AA722"/>
  <c r="AA659"/>
  <c r="AA607"/>
  <c r="AA602"/>
  <c r="AA557"/>
  <c r="AA488"/>
  <c r="AA424"/>
  <c r="AA408"/>
  <c r="AA401"/>
  <c r="AA348"/>
  <c r="AA314"/>
  <c r="AA291"/>
  <c r="AA275"/>
  <c r="AA273"/>
  <c r="AA256"/>
  <c r="AA248"/>
  <c r="AA241"/>
  <c r="AA224"/>
  <c r="AA216"/>
  <c r="AA177"/>
  <c r="AA151"/>
  <c r="AA141"/>
  <c r="AA130"/>
  <c r="AA87"/>
  <c r="AA65"/>
  <c r="AA60"/>
  <c r="AA53"/>
  <c r="AA31"/>
  <c r="AA29"/>
  <c r="AA23"/>
  <c r="AA13"/>
  <c r="V19" i="20"/>
  <c r="V67"/>
  <c r="V83"/>
  <c r="V95"/>
  <c r="V98"/>
  <c r="V107"/>
  <c r="V123"/>
  <c r="V139"/>
  <c r="V144"/>
  <c r="V147"/>
  <c r="V163"/>
  <c r="V168"/>
  <c r="V171"/>
  <c r="V179"/>
  <c r="V184"/>
  <c r="V187"/>
  <c r="V207"/>
  <c r="V239"/>
  <c r="V271"/>
  <c r="V287"/>
  <c r="V317"/>
  <c r="V327"/>
  <c r="V339"/>
  <c r="V371"/>
  <c r="V381"/>
  <c r="V393"/>
  <c r="V419"/>
  <c r="V427"/>
  <c r="V437"/>
  <c r="V511"/>
  <c r="V569"/>
  <c r="V603"/>
  <c r="V734"/>
  <c r="V736"/>
  <c r="V739"/>
  <c r="V786"/>
  <c r="AA861" i="16"/>
  <c r="AA824"/>
  <c r="AA820"/>
  <c r="AA814"/>
  <c r="AA805"/>
  <c r="AA798"/>
  <c r="AA768"/>
  <c r="AA761"/>
  <c r="AA720"/>
  <c r="AA698"/>
  <c r="AA685"/>
  <c r="AA671"/>
  <c r="AA655"/>
  <c r="AA646"/>
  <c r="AB646" s="1"/>
  <c r="AC646" s="1"/>
  <c r="AA636"/>
  <c r="AA630"/>
  <c r="AA623"/>
  <c r="AA584"/>
  <c r="AA578"/>
  <c r="AA566"/>
  <c r="AA561"/>
  <c r="AA539"/>
  <c r="AA528"/>
  <c r="AA466"/>
  <c r="AA450"/>
  <c r="AA435"/>
  <c r="AA433"/>
  <c r="AA421"/>
  <c r="AA415"/>
  <c r="AA409"/>
  <c r="AA391"/>
  <c r="AA383"/>
  <c r="AA381"/>
  <c r="AA375"/>
  <c r="AA367"/>
  <c r="AA365"/>
  <c r="AA359"/>
  <c r="AA353"/>
  <c r="AA345"/>
  <c r="AA339"/>
  <c r="AA332"/>
  <c r="AB332" s="1"/>
  <c r="AC332" s="1"/>
  <c r="AA329"/>
  <c r="AA312"/>
  <c r="AB312" s="1"/>
  <c r="AC312" s="1"/>
  <c r="AA310"/>
  <c r="AA305"/>
  <c r="AA303"/>
  <c r="AA297"/>
  <c r="AA289"/>
  <c r="AA281"/>
  <c r="AA264"/>
  <c r="AA254"/>
  <c r="AA246"/>
  <c r="AA239"/>
  <c r="AA231"/>
  <c r="AA222"/>
  <c r="AA203"/>
  <c r="AA195"/>
  <c r="AA186"/>
  <c r="AA183"/>
  <c r="AA176"/>
  <c r="AA168"/>
  <c r="AA166"/>
  <c r="AA158"/>
  <c r="AA149"/>
  <c r="AA142"/>
  <c r="AA121"/>
  <c r="AA118"/>
  <c r="AA111"/>
  <c r="AA109"/>
  <c r="AA101"/>
  <c r="AA71"/>
  <c r="AA64"/>
  <c r="AA57"/>
  <c r="AA49"/>
  <c r="AA37"/>
  <c r="AA21"/>
  <c r="AA19"/>
  <c r="V25" i="20"/>
  <c r="AA26" i="16"/>
  <c r="V37" i="20"/>
  <c r="AA38" i="16"/>
  <c r="V46" i="20"/>
  <c r="AA47" i="16"/>
  <c r="V49" i="20"/>
  <c r="AA50" i="16"/>
  <c r="V61" i="20"/>
  <c r="AA62" i="16"/>
  <c r="V73" i="20"/>
  <c r="AA74" i="16"/>
  <c r="V76" i="20"/>
  <c r="AA77" i="16"/>
  <c r="V89" i="20"/>
  <c r="AA90" i="16"/>
  <c r="V92" i="20"/>
  <c r="AA93" i="16"/>
  <c r="V116" i="20"/>
  <c r="AA117" i="16"/>
  <c r="V126" i="20"/>
  <c r="AA127" i="16"/>
  <c r="V132" i="20"/>
  <c r="AA133" i="16"/>
  <c r="V153" i="20"/>
  <c r="AA154" i="16"/>
  <c r="V156" i="20"/>
  <c r="AA157" i="16"/>
  <c r="V181" i="20"/>
  <c r="AA182" i="16"/>
  <c r="V189" i="20"/>
  <c r="AA190" i="16"/>
  <c r="V210" i="20"/>
  <c r="AA211" i="16"/>
  <c r="V216" i="20"/>
  <c r="AA217" i="16"/>
  <c r="V229" i="20"/>
  <c r="AA230" i="16"/>
  <c r="V242" i="20"/>
  <c r="AA243" i="16"/>
  <c r="V248" i="20"/>
  <c r="AA249" i="16"/>
  <c r="V258" i="20"/>
  <c r="AA259" i="16"/>
  <c r="V264" i="20"/>
  <c r="AA265" i="16"/>
  <c r="V295" i="20"/>
  <c r="AA296" i="16"/>
  <c r="V299" i="20"/>
  <c r="AA300" i="16"/>
  <c r="V303" i="20"/>
  <c r="AA304" i="16"/>
  <c r="V320" i="20"/>
  <c r="AA321" i="16"/>
  <c r="V330" i="20"/>
  <c r="AA331" i="16"/>
  <c r="V349" i="20"/>
  <c r="AA350" i="16"/>
  <c r="V353" i="20"/>
  <c r="AA354" i="16"/>
  <c r="V357" i="20"/>
  <c r="AA358" i="16"/>
  <c r="V361" i="20"/>
  <c r="AA362" i="16"/>
  <c r="V367" i="20"/>
  <c r="AA368" i="16"/>
  <c r="V398" i="20"/>
  <c r="AA399" i="16"/>
  <c r="V404" i="20"/>
  <c r="AA405" i="16"/>
  <c r="V412" i="20"/>
  <c r="AA413" i="16"/>
  <c r="V416" i="20"/>
  <c r="AA417" i="16"/>
  <c r="V424" i="20"/>
  <c r="AA425" i="16"/>
  <c r="V433" i="20"/>
  <c r="AA434" i="16"/>
  <c r="V446" i="20"/>
  <c r="AA447" i="16"/>
  <c r="V450" i="20"/>
  <c r="AA451" i="16"/>
  <c r="V460" i="20"/>
  <c r="AA461" i="16"/>
  <c r="AA486"/>
  <c r="V485" i="20"/>
  <c r="V516"/>
  <c r="AA517" i="16"/>
  <c r="V523" i="20"/>
  <c r="AA524" i="16"/>
  <c r="V535" i="20"/>
  <c r="AA536" i="16"/>
  <c r="V541" i="20"/>
  <c r="AA542" i="16"/>
  <c r="AA546"/>
  <c r="V545" i="20"/>
  <c r="V572"/>
  <c r="AA573" i="16"/>
  <c r="V576" i="20"/>
  <c r="AA577" i="16"/>
  <c r="V586" i="20"/>
  <c r="AA587" i="16"/>
  <c r="V638" i="20"/>
  <c r="AA639" i="16"/>
  <c r="V642" i="20"/>
  <c r="AA643" i="16"/>
  <c r="V666" i="20"/>
  <c r="AA667" i="16"/>
  <c r="V681" i="20"/>
  <c r="AA682" i="16"/>
  <c r="V685" i="20"/>
  <c r="AA686" i="16"/>
  <c r="V688" i="20"/>
  <c r="AA689" i="16"/>
  <c r="V741" i="20"/>
  <c r="AA742" i="16"/>
  <c r="V745" i="20"/>
  <c r="AA746" i="16"/>
  <c r="V791" i="20"/>
  <c r="AA792" i="16"/>
  <c r="V801" i="20"/>
  <c r="AA802" i="16"/>
  <c r="V808" i="20"/>
  <c r="AA809" i="16"/>
  <c r="V825" i="20"/>
  <c r="AA826" i="16"/>
  <c r="V829" i="20"/>
  <c r="AA830" i="16"/>
  <c r="V848" i="20"/>
  <c r="AA849" i="16"/>
  <c r="V856" i="20"/>
  <c r="AA857" i="16"/>
  <c r="V21" i="20"/>
  <c r="AA22" i="16"/>
  <c r="V33" i="20"/>
  <c r="AA34" i="16"/>
  <c r="V45" i="20"/>
  <c r="AA46" i="16"/>
  <c r="V58" i="20"/>
  <c r="AA59" i="16"/>
  <c r="V69" i="20"/>
  <c r="AA70" i="16"/>
  <c r="V85" i="20"/>
  <c r="AA86" i="16"/>
  <c r="V97" i="20"/>
  <c r="AA98" i="16"/>
  <c r="V112" i="20"/>
  <c r="AA113" i="16"/>
  <c r="V128" i="20"/>
  <c r="AA129" i="16"/>
  <c r="V138" i="20"/>
  <c r="AA139" i="16"/>
  <c r="V149" i="20"/>
  <c r="AA150" i="16"/>
  <c r="V162" i="20"/>
  <c r="AA163" i="16"/>
  <c r="V170" i="20"/>
  <c r="AA171" i="16"/>
  <c r="V197" i="20"/>
  <c r="AA198" i="16"/>
  <c r="V206" i="20"/>
  <c r="AA207" i="16"/>
  <c r="V212" i="20"/>
  <c r="AA213" i="16"/>
  <c r="V222" i="20"/>
  <c r="AA223" i="16"/>
  <c r="V225" i="20"/>
  <c r="AA226" i="16"/>
  <c r="V244" i="20"/>
  <c r="AA245" i="16"/>
  <c r="V254" i="20"/>
  <c r="AA255" i="16"/>
  <c r="V260" i="20"/>
  <c r="AA261" i="16"/>
  <c r="V273" i="20"/>
  <c r="AA274" i="16"/>
  <c r="V289" i="20"/>
  <c r="AA290" i="16"/>
  <c r="V308" i="20"/>
  <c r="AA309" i="16"/>
  <c r="V312" i="20"/>
  <c r="AA313" i="16"/>
  <c r="V316" i="20"/>
  <c r="AA317" i="16"/>
  <c r="V341" i="20"/>
  <c r="AA342" i="16"/>
  <c r="V348" i="20"/>
  <c r="AA349" i="16"/>
  <c r="V356" i="20"/>
  <c r="AA357" i="16"/>
  <c r="V373" i="20"/>
  <c r="AA374" i="16"/>
  <c r="V377" i="20"/>
  <c r="AA378" i="16"/>
  <c r="V383" i="20"/>
  <c r="AA384" i="16"/>
  <c r="V397" i="20"/>
  <c r="AA398" i="16"/>
  <c r="V406" i="20"/>
  <c r="AA407" i="16"/>
  <c r="V415" i="20"/>
  <c r="AA416" i="16"/>
  <c r="V426" i="20"/>
  <c r="AA427" i="16"/>
  <c r="AA440"/>
  <c r="V439" i="20"/>
  <c r="V459"/>
  <c r="AA460" i="16"/>
  <c r="V484" i="20"/>
  <c r="AA485" i="16"/>
  <c r="V494" i="20"/>
  <c r="AA495" i="16"/>
  <c r="V526" i="20"/>
  <c r="AA527" i="16"/>
  <c r="V530" i="20"/>
  <c r="AA531" i="16"/>
  <c r="V534" i="20"/>
  <c r="AA535" i="16"/>
  <c r="V550" i="20"/>
  <c r="AA551" i="16"/>
  <c r="V553" i="20"/>
  <c r="AA554" i="16"/>
  <c r="V557" i="20"/>
  <c r="AA558" i="16"/>
  <c r="V582" i="20"/>
  <c r="AA583" i="16"/>
  <c r="V598" i="20"/>
  <c r="AA599" i="16"/>
  <c r="V619" i="20"/>
  <c r="AA620" i="16"/>
  <c r="V623" i="20"/>
  <c r="AA624" i="16"/>
  <c r="V651" i="20"/>
  <c r="AA652" i="16"/>
  <c r="V669" i="20"/>
  <c r="AA670" i="16"/>
  <c r="V673" i="20"/>
  <c r="AA674" i="16"/>
  <c r="V691" i="20"/>
  <c r="AA692" i="16"/>
  <c r="V718" i="20"/>
  <c r="AA719" i="16"/>
  <c r="V722" i="20"/>
  <c r="AA723" i="16"/>
  <c r="V757" i="20"/>
  <c r="AA758" i="16"/>
  <c r="V761" i="20"/>
  <c r="AA762" i="16"/>
  <c r="V770" i="20"/>
  <c r="AA771" i="16"/>
  <c r="V774" i="20"/>
  <c r="AA775" i="16"/>
  <c r="V800" i="20"/>
  <c r="AA801" i="16"/>
  <c r="V807" i="20"/>
  <c r="AA808" i="16"/>
  <c r="V810" i="20"/>
  <c r="AA811" i="16"/>
  <c r="AA815"/>
  <c r="V814" i="20"/>
  <c r="V834"/>
  <c r="AA835" i="16"/>
  <c r="AA782"/>
  <c r="AA774"/>
  <c r="AA733"/>
  <c r="AA716"/>
  <c r="AA653"/>
  <c r="AA619"/>
  <c r="AA611"/>
  <c r="AA592"/>
  <c r="AA553"/>
  <c r="AA494"/>
  <c r="AA479"/>
  <c r="AA457"/>
  <c r="AA429"/>
  <c r="AA404"/>
  <c r="AA395"/>
  <c r="AA379"/>
  <c r="AA373"/>
  <c r="AA343"/>
  <c r="AA325"/>
  <c r="AA316"/>
  <c r="AA280"/>
  <c r="AA270"/>
  <c r="AA262"/>
  <c r="AA235"/>
  <c r="AA227"/>
  <c r="AA214"/>
  <c r="AA193"/>
  <c r="AA184"/>
  <c r="AA181"/>
  <c r="AA174"/>
  <c r="AA156"/>
  <c r="AA135"/>
  <c r="AA119"/>
  <c r="AA116"/>
  <c r="AA114"/>
  <c r="AA92"/>
  <c r="AA85"/>
  <c r="AA55"/>
  <c r="AA41"/>
  <c r="AA35"/>
  <c r="AA18"/>
  <c r="V11" i="20"/>
  <c r="V27"/>
  <c r="V39"/>
  <c r="V51"/>
  <c r="V60"/>
  <c r="V75"/>
  <c r="V94"/>
  <c r="V99"/>
  <c r="V131"/>
  <c r="V143"/>
  <c r="V164"/>
  <c r="V172"/>
  <c r="V188"/>
  <c r="V191"/>
  <c r="V231"/>
  <c r="V305"/>
  <c r="V363"/>
  <c r="V389"/>
  <c r="V411"/>
  <c r="V547"/>
  <c r="V615"/>
  <c r="V764"/>
  <c r="AA858" i="16"/>
  <c r="AA841"/>
  <c r="AA839"/>
  <c r="AA829"/>
  <c r="AA757"/>
  <c r="AA754"/>
  <c r="AA745"/>
  <c r="AA710"/>
  <c r="AA681"/>
  <c r="AA675"/>
  <c r="AA596"/>
  <c r="AA590"/>
  <c r="AA532"/>
  <c r="AA515"/>
  <c r="AA498"/>
  <c r="AA476"/>
  <c r="AA439"/>
  <c r="AA400"/>
  <c r="AA393"/>
  <c r="AA387"/>
  <c r="AA385"/>
  <c r="AA377"/>
  <c r="AA371"/>
  <c r="AA369"/>
  <c r="AA341"/>
  <c r="AA335"/>
  <c r="AA324"/>
  <c r="AA322"/>
  <c r="AA307"/>
  <c r="AA299"/>
  <c r="AA278"/>
  <c r="AA250"/>
  <c r="AA242"/>
  <c r="AA233"/>
  <c r="AA218"/>
  <c r="AA210"/>
  <c r="AA205"/>
  <c r="AA199"/>
  <c r="AA191"/>
  <c r="AA179"/>
  <c r="AA170"/>
  <c r="AA162"/>
  <c r="AA155"/>
  <c r="AA146"/>
  <c r="AA125"/>
  <c r="AA115"/>
  <c r="AA105"/>
  <c r="AA103"/>
  <c r="AA97"/>
  <c r="AA89"/>
  <c r="AA81"/>
  <c r="AA69"/>
  <c r="AA67"/>
  <c r="AA15"/>
  <c r="V477" i="20"/>
  <c r="V627"/>
  <c r="V640"/>
  <c r="V653"/>
  <c r="V689"/>
  <c r="V711"/>
  <c r="V720"/>
  <c r="V827"/>
  <c r="AA859" i="16"/>
  <c r="AA845"/>
  <c r="AA843"/>
  <c r="AA800"/>
  <c r="AA788"/>
  <c r="AA786"/>
  <c r="AA779"/>
  <c r="AA773"/>
  <c r="AA766"/>
  <c r="AA764"/>
  <c r="AA760"/>
  <c r="AA748"/>
  <c r="AA738"/>
  <c r="AA727"/>
  <c r="AA718"/>
  <c r="AA714"/>
  <c r="AA699"/>
  <c r="AA684"/>
  <c r="AA661"/>
  <c r="AA648"/>
  <c r="AA635"/>
  <c r="AA631"/>
  <c r="AA618"/>
  <c r="AA606"/>
  <c r="AA594"/>
  <c r="AA585"/>
  <c r="AA579"/>
  <c r="AA575"/>
  <c r="AA563"/>
  <c r="AA559"/>
  <c r="AA549"/>
  <c r="AA544"/>
  <c r="AA533"/>
  <c r="AA519"/>
  <c r="AA499"/>
  <c r="AA492"/>
  <c r="AA487"/>
  <c r="AA475"/>
  <c r="AA469"/>
  <c r="AA465"/>
  <c r="AA453"/>
  <c r="AA443"/>
  <c r="AA856"/>
  <c r="AA851"/>
  <c r="AA842"/>
  <c r="AA833"/>
  <c r="AA819"/>
  <c r="AA813"/>
  <c r="AB813" s="1"/>
  <c r="AC813" s="1"/>
  <c r="AA806"/>
  <c r="AA799"/>
  <c r="AA756"/>
  <c r="AA750"/>
  <c r="AA739"/>
  <c r="AA724"/>
  <c r="AA705"/>
  <c r="AB705" s="1"/>
  <c r="AC705" s="1"/>
  <c r="AA702"/>
  <c r="AA687"/>
  <c r="AA680"/>
  <c r="AA676"/>
  <c r="AA672"/>
  <c r="AA669"/>
  <c r="AA663"/>
  <c r="AA650"/>
  <c r="AA634"/>
  <c r="AA622"/>
  <c r="AB622" s="1"/>
  <c r="AC622" s="1"/>
  <c r="AA610"/>
  <c r="AA603"/>
  <c r="AA593"/>
  <c r="AA591"/>
  <c r="AA581"/>
  <c r="AA564"/>
  <c r="AA560"/>
  <c r="AA556"/>
  <c r="AA537"/>
  <c r="AA529"/>
  <c r="AA521"/>
  <c r="AA489"/>
  <c r="AA484"/>
  <c r="AA471"/>
  <c r="AA468"/>
  <c r="AA458"/>
  <c r="AA449"/>
  <c r="Z724"/>
  <c r="Z731"/>
  <c r="Z712"/>
  <c r="V17" i="19"/>
  <c r="Z18" i="16"/>
  <c r="V46" i="19"/>
  <c r="Z47" i="16"/>
  <c r="V78" i="19"/>
  <c r="Z79" i="16"/>
  <c r="V142" i="19"/>
  <c r="Z143" i="16"/>
  <c r="V151" i="19"/>
  <c r="Z152" i="16"/>
  <c r="V22" i="19"/>
  <c r="Z23" i="16"/>
  <c r="V31" i="19"/>
  <c r="Z32" i="16"/>
  <c r="V89" i="19"/>
  <c r="Z90" i="16"/>
  <c r="V121" i="19"/>
  <c r="Z122" i="16"/>
  <c r="Z128"/>
  <c r="V127" i="19"/>
  <c r="V150"/>
  <c r="Z151" i="16"/>
  <c r="V182" i="19"/>
  <c r="Z183" i="16"/>
  <c r="V210" i="19"/>
  <c r="Z211" i="16"/>
  <c r="V218" i="19"/>
  <c r="Z219" i="16"/>
  <c r="V226" i="19"/>
  <c r="Z227" i="16"/>
  <c r="V258" i="19"/>
  <c r="Z259" i="16"/>
  <c r="V266" i="19"/>
  <c r="Z267" i="16"/>
  <c r="V282" i="19"/>
  <c r="Z283" i="16"/>
  <c r="V290" i="19"/>
  <c r="Z291" i="16"/>
  <c r="V322" i="19"/>
  <c r="Z323" i="16"/>
  <c r="V338" i="19"/>
  <c r="Z339" i="16"/>
  <c r="V352" i="19"/>
  <c r="Z353" i="16"/>
  <c r="V384" i="19"/>
  <c r="Z385" i="16"/>
  <c r="V408" i="19"/>
  <c r="Z409" i="16"/>
  <c r="V432" i="19"/>
  <c r="Z433" i="16"/>
  <c r="V448" i="19"/>
  <c r="Z449" i="16"/>
  <c r="V472" i="19"/>
  <c r="Z473" i="16"/>
  <c r="V520" i="19"/>
  <c r="Z521" i="16"/>
  <c r="V536" i="19"/>
  <c r="Z537" i="16"/>
  <c r="V560" i="19"/>
  <c r="Z561" i="16"/>
  <c r="V592" i="19"/>
  <c r="Z593" i="16"/>
  <c r="V608" i="19"/>
  <c r="Z609" i="16"/>
  <c r="V624" i="19"/>
  <c r="Z625" i="16"/>
  <c r="V640" i="19"/>
  <c r="Z641" i="16"/>
  <c r="V656" i="19"/>
  <c r="Z657" i="16"/>
  <c r="V664" i="19"/>
  <c r="Z665" i="16"/>
  <c r="V680" i="19"/>
  <c r="Z681" i="16"/>
  <c r="V699" i="19"/>
  <c r="Z700" i="16"/>
  <c r="V731" i="19"/>
  <c r="Z732" i="16"/>
  <c r="V739" i="19"/>
  <c r="Z740" i="16"/>
  <c r="V755" i="19"/>
  <c r="Z756" i="16"/>
  <c r="V771" i="19"/>
  <c r="Z772" i="16"/>
  <c r="V787" i="19"/>
  <c r="Z788" i="16"/>
  <c r="V803" i="19"/>
  <c r="Z804" i="16"/>
  <c r="V819" i="19"/>
  <c r="Z820" i="16"/>
  <c r="V843" i="19"/>
  <c r="Z844" i="16"/>
  <c r="V851" i="19"/>
  <c r="Z852" i="16"/>
  <c r="V30" i="19"/>
  <c r="Z31" i="16"/>
  <c r="V33" i="19"/>
  <c r="Z34" i="16"/>
  <c r="Z40"/>
  <c r="V39" i="19"/>
  <c r="V62"/>
  <c r="Z63" i="16"/>
  <c r="V65" i="19"/>
  <c r="Z66" i="16"/>
  <c r="Z72"/>
  <c r="V71" i="19"/>
  <c r="V94"/>
  <c r="Z95" i="16"/>
  <c r="V135" i="19"/>
  <c r="Z136" i="16"/>
  <c r="V158" i="19"/>
  <c r="Z159" i="16"/>
  <c r="V161" i="19"/>
  <c r="Z162" i="16"/>
  <c r="V201" i="19"/>
  <c r="Z202" i="16"/>
  <c r="V217" i="19"/>
  <c r="Z218" i="16"/>
  <c r="V233" i="19"/>
  <c r="Z234" i="16"/>
  <c r="V249" i="19"/>
  <c r="Z250" i="16"/>
  <c r="V265" i="19"/>
  <c r="Z266" i="16"/>
  <c r="V273" i="19"/>
  <c r="Z274" i="16"/>
  <c r="V281" i="19"/>
  <c r="Z282" i="16"/>
  <c r="V297" i="19"/>
  <c r="Z298" i="16"/>
  <c r="V313" i="19"/>
  <c r="Z314" i="16"/>
  <c r="V321" i="19"/>
  <c r="Z322" i="16"/>
  <c r="V329" i="19"/>
  <c r="Z330" i="16"/>
  <c r="V345" i="19"/>
  <c r="Z346" i="16"/>
  <c r="V351" i="19"/>
  <c r="Z352" i="16"/>
  <c r="V359" i="19"/>
  <c r="Z360" i="16"/>
  <c r="V367" i="19"/>
  <c r="Z368" i="16"/>
  <c r="V375" i="19"/>
  <c r="Z376" i="16"/>
  <c r="V383" i="19"/>
  <c r="Z384" i="16"/>
  <c r="V391" i="19"/>
  <c r="Z392" i="16"/>
  <c r="V399" i="19"/>
  <c r="Z400" i="16"/>
  <c r="V415" i="19"/>
  <c r="Z416" i="16"/>
  <c r="V423" i="19"/>
  <c r="Z424" i="16"/>
  <c r="V439" i="19"/>
  <c r="Z440" i="16"/>
  <c r="V455" i="19"/>
  <c r="Z456" i="16"/>
  <c r="V479" i="19"/>
  <c r="Z480" i="16"/>
  <c r="V495" i="19"/>
  <c r="Z496" i="16"/>
  <c r="V511" i="19"/>
  <c r="Z512" i="16"/>
  <c r="V527" i="19"/>
  <c r="Z528" i="16"/>
  <c r="V543" i="19"/>
  <c r="Z544" i="16"/>
  <c r="V559" i="19"/>
  <c r="Z560" i="16"/>
  <c r="V575" i="19"/>
  <c r="Z576" i="16"/>
  <c r="V591" i="19"/>
  <c r="Z592" i="16"/>
  <c r="V607" i="19"/>
  <c r="Z608" i="16"/>
  <c r="V623" i="19"/>
  <c r="Z624" i="16"/>
  <c r="V631" i="19"/>
  <c r="Z632" i="16"/>
  <c r="V647" i="19"/>
  <c r="Z648" i="16"/>
  <c r="V671" i="19"/>
  <c r="Z672" i="16"/>
  <c r="V687" i="19"/>
  <c r="Z688" i="16"/>
  <c r="V706" i="19"/>
  <c r="Z707" i="16"/>
  <c r="V714" i="19"/>
  <c r="Z715" i="16"/>
  <c r="V722" i="19"/>
  <c r="Z723" i="16"/>
  <c r="V738" i="19"/>
  <c r="Z739" i="16"/>
  <c r="V746" i="19"/>
  <c r="Z747" i="16"/>
  <c r="V762" i="19"/>
  <c r="Z763" i="16"/>
  <c r="V778" i="19"/>
  <c r="Z779" i="16"/>
  <c r="V794" i="19"/>
  <c r="Z795" i="16"/>
  <c r="V810" i="19"/>
  <c r="Z811" i="16"/>
  <c r="V826" i="19"/>
  <c r="Z827" i="16"/>
  <c r="V834" i="19"/>
  <c r="Z835" i="16"/>
  <c r="V850" i="19"/>
  <c r="Z851" i="16"/>
  <c r="Z184"/>
  <c r="Z617"/>
  <c r="Z553"/>
  <c r="Z513"/>
  <c r="Z497"/>
  <c r="Z803"/>
  <c r="Z796"/>
  <c r="Z780"/>
  <c r="Z764"/>
  <c r="Z616"/>
  <c r="Z600"/>
  <c r="Z584"/>
  <c r="Z568"/>
  <c r="Z552"/>
  <c r="Z472"/>
  <c r="Z361"/>
  <c r="Z315"/>
  <c r="Z306"/>
  <c r="AB306" s="1"/>
  <c r="AC306" s="1"/>
  <c r="Z299"/>
  <c r="Z210"/>
  <c r="Z154"/>
  <c r="Z141"/>
  <c r="Z114"/>
  <c r="Z71"/>
  <c r="V14" i="19"/>
  <c r="Z15" i="16"/>
  <c r="Z24"/>
  <c r="V23" i="19"/>
  <c r="V49"/>
  <c r="Z50" i="16"/>
  <c r="Z56"/>
  <c r="V55" i="19"/>
  <c r="V81"/>
  <c r="Z82" i="16"/>
  <c r="Z88"/>
  <c r="V87" i="19"/>
  <c r="V110"/>
  <c r="Z111" i="16"/>
  <c r="V145" i="19"/>
  <c r="Z146" i="16"/>
  <c r="V174" i="19"/>
  <c r="Z175" i="16"/>
  <c r="V25" i="19"/>
  <c r="Z26" i="16"/>
  <c r="V57" i="19"/>
  <c r="Z58" i="16"/>
  <c r="V63" i="19"/>
  <c r="Z64" i="16"/>
  <c r="V95" i="19"/>
  <c r="Z96" i="16"/>
  <c r="V118" i="19"/>
  <c r="Z119" i="16"/>
  <c r="V159" i="19"/>
  <c r="Z160" i="16"/>
  <c r="V185" i="19"/>
  <c r="Z186" i="16"/>
  <c r="V194" i="19"/>
  <c r="Z195" i="16"/>
  <c r="V202" i="19"/>
  <c r="Z203" i="16"/>
  <c r="V234" i="19"/>
  <c r="Z235" i="16"/>
  <c r="V242" i="19"/>
  <c r="Z243" i="16"/>
  <c r="V250" i="19"/>
  <c r="Z251" i="16"/>
  <c r="V306" i="19"/>
  <c r="Z307" i="16"/>
  <c r="V368" i="19"/>
  <c r="Z369" i="16"/>
  <c r="V376" i="19"/>
  <c r="Z377" i="16"/>
  <c r="V392" i="19"/>
  <c r="Z393" i="16"/>
  <c r="V464" i="19"/>
  <c r="Z465" i="16"/>
  <c r="V488" i="19"/>
  <c r="Z489" i="16"/>
  <c r="V504" i="19"/>
  <c r="Z505" i="16"/>
  <c r="V576" i="19"/>
  <c r="Z577" i="16"/>
  <c r="V15" i="19"/>
  <c r="Z16" i="16"/>
  <c r="V38" i="19"/>
  <c r="Z39" i="16"/>
  <c r="V41" i="19"/>
  <c r="Z42" i="16"/>
  <c r="V47" i="19"/>
  <c r="Z48" i="16"/>
  <c r="V73" i="19"/>
  <c r="Z74" i="16"/>
  <c r="V79" i="19"/>
  <c r="Z80" i="16"/>
  <c r="V102" i="19"/>
  <c r="Z103" i="16"/>
  <c r="V105" i="19"/>
  <c r="Z106" i="16"/>
  <c r="V111" i="19"/>
  <c r="Z112" i="16"/>
  <c r="V134" i="19"/>
  <c r="Z135" i="16"/>
  <c r="AB135" s="1"/>
  <c r="AC135" s="1"/>
  <c r="V137" i="19"/>
  <c r="Z138" i="16"/>
  <c r="V166" i="19"/>
  <c r="Z167" i="16"/>
  <c r="V169" i="19"/>
  <c r="Z170" i="16"/>
  <c r="V175" i="19"/>
  <c r="Z176" i="16"/>
  <c r="Z13"/>
  <c r="Z689"/>
  <c r="Z633"/>
  <c r="Z601"/>
  <c r="Z585"/>
  <c r="Z569"/>
  <c r="Z545"/>
  <c r="Z529"/>
  <c r="Z481"/>
  <c r="Z331"/>
  <c r="Z55"/>
  <c r="V44" i="19"/>
  <c r="V76"/>
  <c r="V108"/>
  <c r="V172"/>
  <c r="Z836" i="16"/>
  <c r="Z828"/>
  <c r="Z819"/>
  <c r="Z812"/>
  <c r="Z787"/>
  <c r="Z771"/>
  <c r="Z755"/>
  <c r="Z748"/>
  <c r="Z716"/>
  <c r="Z708"/>
  <c r="Z680"/>
  <c r="Z673"/>
  <c r="Z664"/>
  <c r="Z425"/>
  <c r="Z417"/>
  <c r="Z408"/>
  <c r="Z401"/>
  <c r="Z347"/>
  <c r="Z290"/>
  <c r="Z258"/>
  <c r="Z194"/>
  <c r="Z178"/>
  <c r="Z127"/>
  <c r="Z120"/>
  <c r="Z98"/>
  <c r="Z87"/>
  <c r="T863" i="19"/>
  <c r="Z12" i="16"/>
  <c r="Z831"/>
  <c r="AB831" s="1"/>
  <c r="AC831" s="1"/>
  <c r="Z824"/>
  <c r="Z815"/>
  <c r="Z792"/>
  <c r="Z776"/>
  <c r="Z760"/>
  <c r="Z744"/>
  <c r="Z719"/>
  <c r="Z711"/>
  <c r="Z703"/>
  <c r="Z685"/>
  <c r="Z676"/>
  <c r="Z669"/>
  <c r="Z652"/>
  <c r="Z645"/>
  <c r="Z636"/>
  <c r="Z628"/>
  <c r="Z612"/>
  <c r="Z596"/>
  <c r="Z580"/>
  <c r="Z564"/>
  <c r="Z548"/>
  <c r="Z541"/>
  <c r="Z525"/>
  <c r="Z509"/>
  <c r="Z493"/>
  <c r="Z477"/>
  <c r="Z453"/>
  <c r="Z420"/>
  <c r="Z413"/>
  <c r="Z404"/>
  <c r="Z397"/>
  <c r="Z388"/>
  <c r="AB388" s="1"/>
  <c r="AC388" s="1"/>
  <c r="Z381"/>
  <c r="Z372"/>
  <c r="AB372" s="1"/>
  <c r="AC372" s="1"/>
  <c r="Z365"/>
  <c r="Z356"/>
  <c r="Z343"/>
  <c r="Z326"/>
  <c r="Z295"/>
  <c r="Z279"/>
  <c r="Z263"/>
  <c r="Z247"/>
  <c r="Z231"/>
  <c r="Z215"/>
  <c r="Z199"/>
  <c r="Z163"/>
  <c r="Z132"/>
  <c r="Z115"/>
  <c r="Z99"/>
  <c r="Z92"/>
  <c r="Z76"/>
  <c r="Z60"/>
  <c r="Z44"/>
  <c r="Z35"/>
  <c r="Z28"/>
  <c r="Z862"/>
  <c r="Z848"/>
  <c r="Z807"/>
  <c r="Z791"/>
  <c r="Z775"/>
  <c r="Z759"/>
  <c r="Z743"/>
  <c r="Z736"/>
  <c r="Z727"/>
  <c r="Z684"/>
  <c r="Z661"/>
  <c r="Z621"/>
  <c r="Z605"/>
  <c r="Z589"/>
  <c r="Z573"/>
  <c r="Z557"/>
  <c r="Z540"/>
  <c r="Z533"/>
  <c r="Z524"/>
  <c r="Z508"/>
  <c r="Z492"/>
  <c r="Z476"/>
  <c r="Z469"/>
  <c r="Z468"/>
  <c r="Z452"/>
  <c r="Z436"/>
  <c r="Z342"/>
  <c r="Z319"/>
  <c r="Z310"/>
  <c r="Z303"/>
  <c r="Z294"/>
  <c r="Z278"/>
  <c r="Z262"/>
  <c r="Z246"/>
  <c r="Z230"/>
  <c r="Z214"/>
  <c r="Z198"/>
  <c r="Z188"/>
  <c r="AB188" s="1"/>
  <c r="AC188" s="1"/>
  <c r="Z179"/>
  <c r="Z172"/>
  <c r="Z156"/>
  <c r="Z155"/>
  <c r="Z148"/>
  <c r="Z131"/>
  <c r="Z124"/>
  <c r="Z108"/>
  <c r="Z91"/>
  <c r="Z75"/>
  <c r="Z59"/>
  <c r="Z43"/>
  <c r="Y766"/>
  <c r="Y664"/>
  <c r="Y155"/>
  <c r="Y96"/>
  <c r="Y237"/>
  <c r="V46" i="18"/>
  <c r="Y849" i="16"/>
  <c r="Y770"/>
  <c r="Y722"/>
  <c r="Y711"/>
  <c r="Y681"/>
  <c r="Y611"/>
  <c r="Y568"/>
  <c r="Y555"/>
  <c r="Y485"/>
  <c r="Y425"/>
  <c r="Y407"/>
  <c r="Y406"/>
  <c r="Y376"/>
  <c r="Y375"/>
  <c r="Y207"/>
  <c r="Y138"/>
  <c r="Y65"/>
  <c r="Y64"/>
  <c r="Y833"/>
  <c r="Y668"/>
  <c r="Y788"/>
  <c r="Y486"/>
  <c r="V371" i="18"/>
  <c r="V389"/>
  <c r="V645"/>
  <c r="V652"/>
  <c r="V746"/>
  <c r="V843"/>
  <c r="Y837" i="16"/>
  <c r="Y836"/>
  <c r="Y835"/>
  <c r="Y800"/>
  <c r="Y769"/>
  <c r="Y768"/>
  <c r="Y680"/>
  <c r="Y679"/>
  <c r="Y649"/>
  <c r="Y632"/>
  <c r="Y631"/>
  <c r="Y581"/>
  <c r="Y395"/>
  <c r="Y14"/>
  <c r="X727"/>
  <c r="X706"/>
  <c r="X730"/>
  <c r="X726"/>
  <c r="X710"/>
  <c r="X728"/>
  <c r="X707"/>
  <c r="Y799"/>
  <c r="Y682"/>
  <c r="Y662"/>
  <c r="Y468"/>
  <c r="Y427"/>
  <c r="Y408"/>
  <c r="Y396"/>
  <c r="AB396" s="1"/>
  <c r="AC396" s="1"/>
  <c r="Y364"/>
  <c r="Y270"/>
  <c r="Y220"/>
  <c r="Y141"/>
  <c r="Y13"/>
  <c r="Y787"/>
  <c r="Y570"/>
  <c r="AB570" s="1"/>
  <c r="AC570" s="1"/>
  <c r="Y454"/>
  <c r="Y441"/>
  <c r="Y424"/>
  <c r="Y411"/>
  <c r="Y374"/>
  <c r="Y238"/>
  <c r="AB232"/>
  <c r="AC232" s="1"/>
  <c r="Y853"/>
  <c r="Y852"/>
  <c r="Y851"/>
  <c r="Y830"/>
  <c r="Y829"/>
  <c r="Y819"/>
  <c r="Y818"/>
  <c r="Y817"/>
  <c r="Y816"/>
  <c r="Y773"/>
  <c r="Y754"/>
  <c r="Y753"/>
  <c r="Y738"/>
  <c r="Y698"/>
  <c r="Y697"/>
  <c r="Y696"/>
  <c r="Y695"/>
  <c r="Y677"/>
  <c r="Y648"/>
  <c r="Y647"/>
  <c r="Y645"/>
  <c r="Y628"/>
  <c r="Y627"/>
  <c r="AB627" s="1"/>
  <c r="AC627" s="1"/>
  <c r="Y616"/>
  <c r="Y615"/>
  <c r="Y600"/>
  <c r="Y586"/>
  <c r="Y585"/>
  <c r="Y584"/>
  <c r="Y552"/>
  <c r="Y532"/>
  <c r="Y517"/>
  <c r="Y516"/>
  <c r="Y501"/>
  <c r="Y500"/>
  <c r="Y489"/>
  <c r="Y473"/>
  <c r="Y472"/>
  <c r="Y342"/>
  <c r="Y341"/>
  <c r="Y305"/>
  <c r="Y291"/>
  <c r="Y290"/>
  <c r="Y289"/>
  <c r="Y282"/>
  <c r="Y255"/>
  <c r="Y254"/>
  <c r="Y223"/>
  <c r="Y204"/>
  <c r="AB204" s="1"/>
  <c r="AC204" s="1"/>
  <c r="Y834"/>
  <c r="Y741"/>
  <c r="Y582"/>
  <c r="Y847"/>
  <c r="AB847" s="1"/>
  <c r="AC847" s="1"/>
  <c r="Y636"/>
  <c r="Y618"/>
  <c r="Y597"/>
  <c r="Y569"/>
  <c r="Y533"/>
  <c r="Y453"/>
  <c r="Y442"/>
  <c r="Y426"/>
  <c r="Y423"/>
  <c r="Y412"/>
  <c r="Y373"/>
  <c r="V130" i="18"/>
  <c r="V231"/>
  <c r="V329"/>
  <c r="V457"/>
  <c r="V479"/>
  <c r="V621"/>
  <c r="V636"/>
  <c r="V814"/>
  <c r="Y814" i="16"/>
  <c r="Y803"/>
  <c r="Y802"/>
  <c r="Y801"/>
  <c r="Y785"/>
  <c r="Y784"/>
  <c r="Y783"/>
  <c r="Y782"/>
  <c r="Y758"/>
  <c r="Y757"/>
  <c r="Y694"/>
  <c r="Y693"/>
  <c r="AB693" s="1"/>
  <c r="AC693" s="1"/>
  <c r="Y665"/>
  <c r="Y652"/>
  <c r="Y614"/>
  <c r="AB614" s="1"/>
  <c r="AC614" s="1"/>
  <c r="Y566"/>
  <c r="Y551"/>
  <c r="Y536"/>
  <c r="Y521"/>
  <c r="Y520"/>
  <c r="Y505"/>
  <c r="Y504"/>
  <c r="Y482"/>
  <c r="Y459"/>
  <c r="Y457"/>
  <c r="Y456"/>
  <c r="Y439"/>
  <c r="Y429"/>
  <c r="Y392"/>
  <c r="Y391"/>
  <c r="Y389"/>
  <c r="Y379"/>
  <c r="Y378"/>
  <c r="Y361"/>
  <c r="Y360"/>
  <c r="Y359"/>
  <c r="Y358"/>
  <c r="Y337"/>
  <c r="Y319"/>
  <c r="Y318"/>
  <c r="Y303"/>
  <c r="Y190"/>
  <c r="Y189"/>
  <c r="AB189" s="1"/>
  <c r="AC189" s="1"/>
  <c r="Y172"/>
  <c r="Y171"/>
  <c r="Y170"/>
  <c r="Y113"/>
  <c r="Y112"/>
  <c r="Y81"/>
  <c r="Y80"/>
  <c r="Y49"/>
  <c r="Y48"/>
  <c r="Y732"/>
  <c r="Y704"/>
  <c r="Y719"/>
  <c r="Y731"/>
  <c r="Y720"/>
  <c r="V704" i="18"/>
  <c r="Y712" i="16"/>
  <c r="Y721"/>
  <c r="AB721" s="1"/>
  <c r="AC721" s="1"/>
  <c r="Y716"/>
  <c r="Y709"/>
  <c r="Y735"/>
  <c r="Y715"/>
  <c r="V58" i="18"/>
  <c r="Y59" i="16"/>
  <c r="V66" i="18"/>
  <c r="Y67" i="16"/>
  <c r="V70" i="18"/>
  <c r="Y71" i="16"/>
  <c r="V78" i="18"/>
  <c r="Y79" i="16"/>
  <c r="V90" i="18"/>
  <c r="Y91" i="16"/>
  <c r="V94" i="18"/>
  <c r="Y95" i="16"/>
  <c r="V102" i="18"/>
  <c r="Y103" i="16"/>
  <c r="V110" i="18"/>
  <c r="Y111" i="16"/>
  <c r="V118" i="18"/>
  <c r="Y119" i="16"/>
  <c r="V148" i="18"/>
  <c r="Y149" i="16"/>
  <c r="V160" i="18"/>
  <c r="Y161" i="16"/>
  <c r="V168" i="18"/>
  <c r="Y169" i="16"/>
  <c r="V176" i="18"/>
  <c r="Y177" i="16"/>
  <c r="V190" i="18"/>
  <c r="Y191" i="16"/>
  <c r="V322" i="18"/>
  <c r="Y323" i="16"/>
  <c r="V332" i="18"/>
  <c r="Y333" i="16"/>
  <c r="V400" i="18"/>
  <c r="Y401" i="16"/>
  <c r="V433" i="18"/>
  <c r="Y434" i="16"/>
  <c r="V477" i="18"/>
  <c r="Y478" i="16"/>
  <c r="V570" i="18"/>
  <c r="Y571" i="16"/>
  <c r="V586" i="18"/>
  <c r="Y587" i="16"/>
  <c r="V669" i="18"/>
  <c r="Y670" i="16"/>
  <c r="V673" i="18"/>
  <c r="Y674" i="16"/>
  <c r="Y743"/>
  <c r="V742" i="18"/>
  <c r="V763"/>
  <c r="Y764" i="16"/>
  <c r="V858" i="18"/>
  <c r="Y859" i="16"/>
  <c r="Y41"/>
  <c r="V40" i="18"/>
  <c r="V57"/>
  <c r="Y58" i="16"/>
  <c r="V61" i="18"/>
  <c r="Y62" i="16"/>
  <c r="V65" i="18"/>
  <c r="Y66" i="16"/>
  <c r="V69" i="18"/>
  <c r="Y70" i="16"/>
  <c r="V73" i="18"/>
  <c r="Y74" i="16"/>
  <c r="V77" i="18"/>
  <c r="Y78" i="16"/>
  <c r="V81" i="18"/>
  <c r="Y82" i="16"/>
  <c r="V85" i="18"/>
  <c r="Y86" i="16"/>
  <c r="V89" i="18"/>
  <c r="Y90" i="16"/>
  <c r="V93" i="18"/>
  <c r="Y94" i="16"/>
  <c r="V97" i="18"/>
  <c r="Y98" i="16"/>
  <c r="V101" i="18"/>
  <c r="Y102" i="16"/>
  <c r="V105" i="18"/>
  <c r="Y106" i="16"/>
  <c r="V109" i="18"/>
  <c r="Y110" i="16"/>
  <c r="V113" i="18"/>
  <c r="Y114" i="16"/>
  <c r="V117" i="18"/>
  <c r="Y118" i="16"/>
  <c r="V121" i="18"/>
  <c r="Y122" i="16"/>
  <c r="V125" i="18"/>
  <c r="Y126" i="16"/>
  <c r="V193" i="18"/>
  <c r="Y194" i="16"/>
  <c r="V197" i="18"/>
  <c r="Y198" i="16"/>
  <c r="V201" i="18"/>
  <c r="Y202" i="16"/>
  <c r="V205" i="18"/>
  <c r="Y206" i="16"/>
  <c r="V209" i="18"/>
  <c r="Y210" i="16"/>
  <c r="V213" i="18"/>
  <c r="Y214" i="16"/>
  <c r="V217" i="18"/>
  <c r="Y218" i="16"/>
  <c r="V221" i="18"/>
  <c r="Y222" i="16"/>
  <c r="V225" i="18"/>
  <c r="Y226" i="16"/>
  <c r="V229" i="18"/>
  <c r="Y230" i="16"/>
  <c r="V232" i="18"/>
  <c r="Y233" i="16"/>
  <c r="V239" i="18"/>
  <c r="Y240" i="16"/>
  <c r="AB240" s="1"/>
  <c r="AC240" s="1"/>
  <c r="Y247"/>
  <c r="V246" i="18"/>
  <c r="V257"/>
  <c r="Y258" i="16"/>
  <c r="V261" i="18"/>
  <c r="Y262" i="16"/>
  <c r="V339" i="18"/>
  <c r="Y340" i="16"/>
  <c r="V343" i="18"/>
  <c r="Y344" i="16"/>
  <c r="Y348"/>
  <c r="V347" i="18"/>
  <c r="V432"/>
  <c r="Y433" i="16"/>
  <c r="V447" i="18"/>
  <c r="Y448" i="16"/>
  <c r="V476" i="18"/>
  <c r="Y477" i="16"/>
  <c r="V491" i="18"/>
  <c r="Y492" i="16"/>
  <c r="V495" i="18"/>
  <c r="Y496" i="16"/>
  <c r="V506" i="18"/>
  <c r="Y507" i="16"/>
  <c r="V510" i="18"/>
  <c r="Y511" i="16"/>
  <c r="V522" i="18"/>
  <c r="Y523" i="16"/>
  <c r="V526" i="18"/>
  <c r="Y527" i="16"/>
  <c r="V541" i="18"/>
  <c r="Y542" i="16"/>
  <c r="V545" i="18"/>
  <c r="Y546" i="16"/>
  <c r="Y558"/>
  <c r="V557" i="18"/>
  <c r="V624"/>
  <c r="Y625" i="16"/>
  <c r="V639" i="18"/>
  <c r="Y640" i="16"/>
  <c r="V643" i="18"/>
  <c r="Y644" i="16"/>
  <c r="V653" i="18"/>
  <c r="Y654" i="16"/>
  <c r="AB654" s="1"/>
  <c r="AC654" s="1"/>
  <c r="V683" i="18"/>
  <c r="Y684" i="16"/>
  <c r="V687" i="18"/>
  <c r="Y688" i="16"/>
  <c r="V747" i="18"/>
  <c r="Y748" i="16"/>
  <c r="V773" i="18"/>
  <c r="Y774" i="16"/>
  <c r="V777" i="18"/>
  <c r="Y778" i="16"/>
  <c r="V789" i="18"/>
  <c r="Y790" i="16"/>
  <c r="V793" i="18"/>
  <c r="Y794" i="16"/>
  <c r="V805" i="18"/>
  <c r="Y806" i="16"/>
  <c r="V809" i="18"/>
  <c r="Y810" i="16"/>
  <c r="V819" i="18"/>
  <c r="Y820" i="16"/>
  <c r="V823" i="18"/>
  <c r="Y824" i="16"/>
  <c r="Y678"/>
  <c r="AB678" s="1"/>
  <c r="AC678" s="1"/>
  <c r="Y474"/>
  <c r="Y421"/>
  <c r="Y405"/>
  <c r="V235" i="18"/>
  <c r="V242"/>
  <c r="V443"/>
  <c r="V537"/>
  <c r="V656"/>
  <c r="V744"/>
  <c r="V812"/>
  <c r="V830"/>
  <c r="Y848" i="16"/>
  <c r="Y828"/>
  <c r="Y798"/>
  <c r="Y797"/>
  <c r="Y710"/>
  <c r="Y703"/>
  <c r="Y692"/>
  <c r="Y691"/>
  <c r="Y535"/>
  <c r="Y534"/>
  <c r="Y519"/>
  <c r="Y518"/>
  <c r="Y503"/>
  <c r="Y502"/>
  <c r="Y488"/>
  <c r="Y487"/>
  <c r="Y471"/>
  <c r="Y455"/>
  <c r="Y452"/>
  <c r="Y440"/>
  <c r="Y438"/>
  <c r="Y437"/>
  <c r="Y288"/>
  <c r="AB288" s="1"/>
  <c r="AC288" s="1"/>
  <c r="Y157"/>
  <c r="Y139"/>
  <c r="V62" i="18"/>
  <c r="Y63" i="16"/>
  <c r="V74" i="18"/>
  <c r="Y75" i="16"/>
  <c r="V82" i="18"/>
  <c r="Y83" i="16"/>
  <c r="V86" i="18"/>
  <c r="Y87" i="16"/>
  <c r="V98" i="18"/>
  <c r="Y99" i="16"/>
  <c r="V106" i="18"/>
  <c r="Y107" i="16"/>
  <c r="V114" i="18"/>
  <c r="Y115" i="16"/>
  <c r="Y123"/>
  <c r="V122" i="18"/>
  <c r="V144"/>
  <c r="Y145" i="16"/>
  <c r="V152" i="18"/>
  <c r="Y153" i="16"/>
  <c r="V164" i="18"/>
  <c r="Y165" i="16"/>
  <c r="AB165" s="1"/>
  <c r="AC165" s="1"/>
  <c r="V172" i="18"/>
  <c r="Y173" i="16"/>
  <c r="AB173" s="1"/>
  <c r="AC173" s="1"/>
  <c r="V180" i="18"/>
  <c r="Y181" i="16"/>
  <c r="V194" i="18"/>
  <c r="Y195" i="16"/>
  <c r="V251" i="18"/>
  <c r="Y252" i="16"/>
  <c r="Y259"/>
  <c r="V258" i="18"/>
  <c r="V326"/>
  <c r="Y327" i="16"/>
  <c r="V396" i="18"/>
  <c r="Y397" i="16"/>
  <c r="V412" i="18"/>
  <c r="Y413" i="16"/>
  <c r="V416" i="18"/>
  <c r="Y417" i="16"/>
  <c r="V463" i="18"/>
  <c r="Y464" i="16"/>
  <c r="V480" i="18"/>
  <c r="Y481" i="16"/>
  <c r="V574" i="18"/>
  <c r="Y575" i="16"/>
  <c r="V590" i="18"/>
  <c r="Y591" i="16"/>
  <c r="V618" i="18"/>
  <c r="Y619" i="16"/>
  <c r="V625" i="18"/>
  <c r="Y626" i="16"/>
  <c r="Y775"/>
  <c r="V774" i="18"/>
  <c r="V854"/>
  <c r="Y855" i="16"/>
  <c r="V39" i="18"/>
  <c r="Y40" i="16"/>
  <c r="Y51"/>
  <c r="V50" i="18"/>
  <c r="V124"/>
  <c r="Y125" i="16"/>
  <c r="V128" i="18"/>
  <c r="Y129" i="16"/>
  <c r="V131" i="18"/>
  <c r="Y132" i="16"/>
  <c r="V142" i="18"/>
  <c r="Y143" i="16"/>
  <c r="V196" i="18"/>
  <c r="Y197" i="16"/>
  <c r="AB197" s="1"/>
  <c r="AC197" s="1"/>
  <c r="V200" i="18"/>
  <c r="Y201" i="16"/>
  <c r="V204" i="18"/>
  <c r="Y205" i="16"/>
  <c r="V208" i="18"/>
  <c r="Y209" i="16"/>
  <c r="V212" i="18"/>
  <c r="Y213" i="16"/>
  <c r="V216" i="18"/>
  <c r="Y217" i="16"/>
  <c r="V220" i="18"/>
  <c r="Y221" i="16"/>
  <c r="V224" i="18"/>
  <c r="Y225" i="16"/>
  <c r="V228" i="18"/>
  <c r="Y229" i="16"/>
  <c r="V238" i="18"/>
  <c r="Y239" i="16"/>
  <c r="V245" i="18"/>
  <c r="Y246" i="16"/>
  <c r="V249" i="18"/>
  <c r="Y250" i="16"/>
  <c r="V260" i="18"/>
  <c r="Y261" i="16"/>
  <c r="V264" i="18"/>
  <c r="Y265" i="16"/>
  <c r="V268" i="18"/>
  <c r="Y269" i="16"/>
  <c r="V275" i="18"/>
  <c r="Y276" i="16"/>
  <c r="V279" i="18"/>
  <c r="Y280" i="16"/>
  <c r="V283" i="18"/>
  <c r="Y284" i="16"/>
  <c r="V291" i="18"/>
  <c r="Y292" i="16"/>
  <c r="V295" i="18"/>
  <c r="Y296" i="16"/>
  <c r="V299" i="18"/>
  <c r="Y300" i="16"/>
  <c r="V306" i="18"/>
  <c r="Y307" i="16"/>
  <c r="V312" i="18"/>
  <c r="Y313" i="16"/>
  <c r="V316" i="18"/>
  <c r="Y317" i="16"/>
  <c r="V338" i="18"/>
  <c r="Y339" i="16"/>
  <c r="V346" i="18"/>
  <c r="Y347" i="16"/>
  <c r="V350" i="18"/>
  <c r="Y351" i="16"/>
  <c r="V354" i="18"/>
  <c r="Y355" i="16"/>
  <c r="V366" i="18"/>
  <c r="Y367" i="16"/>
  <c r="V380" i="18"/>
  <c r="Y381" i="16"/>
  <c r="V384" i="18"/>
  <c r="Y385" i="16"/>
  <c r="V446" i="18"/>
  <c r="Y447" i="16"/>
  <c r="V450" i="18"/>
  <c r="Y451" i="16"/>
  <c r="V461" i="18"/>
  <c r="Y462" i="16"/>
  <c r="V490" i="18"/>
  <c r="Y491" i="16"/>
  <c r="V494" i="18"/>
  <c r="Y495" i="16"/>
  <c r="V505" i="18"/>
  <c r="Y506" i="16"/>
  <c r="V509" i="18"/>
  <c r="Y510" i="16"/>
  <c r="V521" i="18"/>
  <c r="Y522" i="16"/>
  <c r="V525" i="18"/>
  <c r="Y526" i="16"/>
  <c r="V540" i="18"/>
  <c r="Y541" i="16"/>
  <c r="V544" i="18"/>
  <c r="Y545" i="16"/>
  <c r="V556" i="18"/>
  <c r="Y557" i="16"/>
  <c r="V560" i="18"/>
  <c r="Y561" i="16"/>
  <c r="V604" i="18"/>
  <c r="Y605" i="16"/>
  <c r="V608" i="18"/>
  <c r="Y609" i="16"/>
  <c r="V638" i="18"/>
  <c r="Y639" i="16"/>
  <c r="V642" i="18"/>
  <c r="Y643" i="16"/>
  <c r="V659" i="18"/>
  <c r="Y660" i="16"/>
  <c r="V686" i="18"/>
  <c r="Y687" i="16"/>
  <c r="V698" i="18"/>
  <c r="Y699" i="16"/>
  <c r="V705" i="18"/>
  <c r="Y706" i="16"/>
  <c r="V713" i="18"/>
  <c r="Y714" i="16"/>
  <c r="V717" i="18"/>
  <c r="Y718" i="16"/>
  <c r="V725" i="18"/>
  <c r="Y726" i="16"/>
  <c r="V729" i="18"/>
  <c r="Y730" i="16"/>
  <c r="V733" i="18"/>
  <c r="Y734" i="16"/>
  <c r="Y759"/>
  <c r="V758" i="18"/>
  <c r="V776"/>
  <c r="Y777" i="16"/>
  <c r="V780" i="18"/>
  <c r="Y781" i="16"/>
  <c r="V792" i="18"/>
  <c r="Y793" i="16"/>
  <c r="V804" i="18"/>
  <c r="Y805" i="16"/>
  <c r="V808" i="18"/>
  <c r="Y809" i="16"/>
  <c r="V822" i="18"/>
  <c r="Y823" i="16"/>
  <c r="V826" i="18"/>
  <c r="Y827" i="16"/>
  <c r="V837" i="18"/>
  <c r="Y838" i="16"/>
  <c r="V840" i="18"/>
  <c r="Y841" i="16"/>
  <c r="V42" i="18"/>
  <c r="Y43" i="16"/>
  <c r="V49" i="18"/>
  <c r="Y50" i="16"/>
  <c r="V127" i="18"/>
  <c r="Y128" i="16"/>
  <c r="V141" i="18"/>
  <c r="Y142" i="16"/>
  <c r="V145" i="18"/>
  <c r="Y146" i="16"/>
  <c r="V149" i="18"/>
  <c r="Y150" i="16"/>
  <c r="V157" i="18"/>
  <c r="Y158" i="16"/>
  <c r="V161" i="18"/>
  <c r="Y162" i="16"/>
  <c r="V165" i="18"/>
  <c r="Y166" i="16"/>
  <c r="V173" i="18"/>
  <c r="Y174" i="16"/>
  <c r="V177" i="18"/>
  <c r="Y178" i="16"/>
  <c r="V181" i="18"/>
  <c r="Y182" i="16"/>
  <c r="V184" i="18"/>
  <c r="Y185" i="16"/>
  <c r="AB185" s="1"/>
  <c r="AC185" s="1"/>
  <c r="Y192"/>
  <c r="AB192" s="1"/>
  <c r="AC192" s="1"/>
  <c r="V191" i="18"/>
  <c r="V248"/>
  <c r="Y249" i="16"/>
  <c r="V252" i="18"/>
  <c r="Y253" i="16"/>
  <c r="Y256"/>
  <c r="V255" i="18"/>
  <c r="V263"/>
  <c r="Y264" i="16"/>
  <c r="V267" i="18"/>
  <c r="Y268" i="16"/>
  <c r="V274" i="18"/>
  <c r="Y275" i="16"/>
  <c r="V278" i="18"/>
  <c r="Y279" i="16"/>
  <c r="V282" i="18"/>
  <c r="Y283" i="16"/>
  <c r="V286" i="18"/>
  <c r="Y287" i="16"/>
  <c r="V294" i="18"/>
  <c r="Y295" i="16"/>
  <c r="V298" i="18"/>
  <c r="Y299" i="16"/>
  <c r="V315" i="18"/>
  <c r="Y316" i="16"/>
  <c r="V323" i="18"/>
  <c r="Y324" i="16"/>
  <c r="Y328"/>
  <c r="AB328" s="1"/>
  <c r="AC328" s="1"/>
  <c r="V327" i="18"/>
  <c r="V349"/>
  <c r="Y350" i="16"/>
  <c r="V353" i="18"/>
  <c r="Y354" i="16"/>
  <c r="V365" i="18"/>
  <c r="Y366" i="16"/>
  <c r="V383" i="18"/>
  <c r="Y384" i="16"/>
  <c r="V397" i="18"/>
  <c r="Y398" i="16"/>
  <c r="V401" i="18"/>
  <c r="Y402" i="16"/>
  <c r="V413" i="18"/>
  <c r="Y414" i="16"/>
  <c r="V417" i="18"/>
  <c r="Y418" i="16"/>
  <c r="V430" i="18"/>
  <c r="Y431" i="16"/>
  <c r="V460" i="18"/>
  <c r="Y461" i="16"/>
  <c r="V464" i="18"/>
  <c r="Y465" i="16"/>
  <c r="Y475"/>
  <c r="V474" i="18"/>
  <c r="V559"/>
  <c r="Y560" i="16"/>
  <c r="V571" i="18"/>
  <c r="Y572" i="16"/>
  <c r="V575" i="18"/>
  <c r="Y576" i="16"/>
  <c r="V587" i="18"/>
  <c r="Y588" i="16"/>
  <c r="V591" i="18"/>
  <c r="Y592" i="16"/>
  <c r="V603" i="18"/>
  <c r="Y604" i="16"/>
  <c r="V607" i="18"/>
  <c r="Y608" i="16"/>
  <c r="Y620"/>
  <c r="V619" i="18"/>
  <c r="V670"/>
  <c r="Y671" i="16"/>
  <c r="V674" i="18"/>
  <c r="Y675" i="16"/>
  <c r="V701" i="18"/>
  <c r="Y702" i="16"/>
  <c r="V712" i="18"/>
  <c r="Y713" i="16"/>
  <c r="V716" i="18"/>
  <c r="Y717" i="16"/>
  <c r="V724" i="18"/>
  <c r="Y725" i="16"/>
  <c r="AB725" s="1"/>
  <c r="AC725" s="1"/>
  <c r="V728" i="18"/>
  <c r="Y729" i="16"/>
  <c r="V732" i="18"/>
  <c r="Y733" i="16"/>
  <c r="V764" i="18"/>
  <c r="Y765" i="16"/>
  <c r="V855" i="18"/>
  <c r="Y856" i="16"/>
  <c r="V859" i="18"/>
  <c r="Y860" i="16"/>
  <c r="Y850"/>
  <c r="Y756"/>
  <c r="Y755"/>
  <c r="Y742"/>
  <c r="Y634"/>
  <c r="Y617"/>
  <c r="Y602"/>
  <c r="Y601"/>
  <c r="Y599"/>
  <c r="Y583"/>
  <c r="Y567"/>
  <c r="Y554"/>
  <c r="Y553"/>
  <c r="Y531"/>
  <c r="Y530"/>
  <c r="Y515"/>
  <c r="Y514"/>
  <c r="Y499"/>
  <c r="Y484"/>
  <c r="Y483"/>
  <c r="Y343"/>
  <c r="Y304"/>
  <c r="V52" i="18"/>
  <c r="V187"/>
  <c r="V427"/>
  <c r="V760"/>
  <c r="AB844" i="16"/>
  <c r="AC844" s="1"/>
  <c r="Y789"/>
  <c r="Y786"/>
  <c r="Y772"/>
  <c r="Y771"/>
  <c r="Y752"/>
  <c r="Y751"/>
  <c r="Y737"/>
  <c r="Y736"/>
  <c r="Y683"/>
  <c r="Y667"/>
  <c r="Y666"/>
  <c r="Y651"/>
  <c r="Y650"/>
  <c r="Y633"/>
  <c r="Y630"/>
  <c r="Y629"/>
  <c r="Y613"/>
  <c r="Y612"/>
  <c r="Y598"/>
  <c r="Y596"/>
  <c r="Y595"/>
  <c r="Y580"/>
  <c r="Y579"/>
  <c r="Y565"/>
  <c r="Y564"/>
  <c r="Y550"/>
  <c r="AB550" s="1"/>
  <c r="AC550" s="1"/>
  <c r="Y549"/>
  <c r="Y410"/>
  <c r="Y409"/>
  <c r="Y394"/>
  <c r="Y393"/>
  <c r="Y380"/>
  <c r="Y377"/>
  <c r="Y363"/>
  <c r="Y362"/>
  <c r="Y336"/>
  <c r="Y335"/>
  <c r="Y321"/>
  <c r="Y320"/>
  <c r="V45" i="18"/>
  <c r="Y46" i="16"/>
  <c r="V51" i="18"/>
  <c r="Y52" i="16"/>
  <c r="V60" i="18"/>
  <c r="Y61" i="16"/>
  <c r="V68" i="18"/>
  <c r="Y69" i="16"/>
  <c r="V76" i="18"/>
  <c r="Y77" i="16"/>
  <c r="V84" i="18"/>
  <c r="Y85" i="16"/>
  <c r="V92" i="18"/>
  <c r="Y93" i="16"/>
  <c r="V100" i="18"/>
  <c r="Y101" i="16"/>
  <c r="V108" i="18"/>
  <c r="Y109" i="16"/>
  <c r="V116" i="18"/>
  <c r="Y117" i="16"/>
  <c r="V123" i="18"/>
  <c r="Y124" i="16"/>
  <c r="V133" i="18"/>
  <c r="Y134" i="16"/>
  <c r="V136" i="18"/>
  <c r="Y137" i="16"/>
  <c r="V151" i="18"/>
  <c r="Y152" i="16"/>
  <c r="V159" i="18"/>
  <c r="Y160" i="16"/>
  <c r="V167" i="18"/>
  <c r="Y168" i="16"/>
  <c r="V175" i="18"/>
  <c r="Y176" i="16"/>
  <c r="V186" i="18"/>
  <c r="Y187" i="16"/>
  <c r="V192" i="18"/>
  <c r="Y193" i="16"/>
  <c r="V199" i="18"/>
  <c r="Y200" i="16"/>
  <c r="AB200" s="1"/>
  <c r="AC200" s="1"/>
  <c r="V207" i="18"/>
  <c r="Y208" i="16"/>
  <c r="AB208" s="1"/>
  <c r="AC208" s="1"/>
  <c r="V215" i="18"/>
  <c r="Y216" i="16"/>
  <c r="V223" i="18"/>
  <c r="Y224" i="16"/>
  <c r="V234" i="18"/>
  <c r="Y235" i="16"/>
  <c r="V241" i="18"/>
  <c r="Y242" i="16"/>
  <c r="V247" i="18"/>
  <c r="Y248" i="16"/>
  <c r="V256" i="18"/>
  <c r="Y257" i="16"/>
  <c r="V266" i="18"/>
  <c r="Y267" i="16"/>
  <c r="V273" i="18"/>
  <c r="Y274" i="16"/>
  <c r="V277" i="18"/>
  <c r="Y278" i="16"/>
  <c r="V285" i="18"/>
  <c r="Y286" i="16"/>
  <c r="V293" i="18"/>
  <c r="Y294" i="16"/>
  <c r="V301" i="18"/>
  <c r="Y302" i="16"/>
  <c r="V308" i="18"/>
  <c r="Y309" i="16"/>
  <c r="V314" i="18"/>
  <c r="Y315" i="16"/>
  <c r="V337" i="18"/>
  <c r="Y338" i="16"/>
  <c r="V345" i="18"/>
  <c r="Y346" i="16"/>
  <c r="V356" i="18"/>
  <c r="Y357" i="16"/>
  <c r="V368" i="18"/>
  <c r="Y369" i="16"/>
  <c r="V386" i="18"/>
  <c r="Y387" i="16"/>
  <c r="V403" i="18"/>
  <c r="Y404" i="16"/>
  <c r="V419" i="18"/>
  <c r="Y420" i="16"/>
  <c r="V435" i="18"/>
  <c r="Y436" i="16"/>
  <c r="V449" i="18"/>
  <c r="Y450" i="16"/>
  <c r="V493" i="18"/>
  <c r="Y494" i="16"/>
  <c r="V512" i="18"/>
  <c r="Y513" i="16"/>
  <c r="V528" i="18"/>
  <c r="Y529" i="16"/>
  <c r="V543" i="18"/>
  <c r="Y544" i="16"/>
  <c r="V562" i="18"/>
  <c r="Y563" i="16"/>
  <c r="V577" i="18"/>
  <c r="Y578" i="16"/>
  <c r="V593" i="18"/>
  <c r="Y594" i="16"/>
  <c r="V606" i="18"/>
  <c r="Y607" i="16"/>
  <c r="AB272"/>
  <c r="AC272" s="1"/>
  <c r="V53" i="18"/>
  <c r="V126"/>
  <c r="V143"/>
  <c r="V195"/>
  <c r="V250"/>
  <c r="V262"/>
  <c r="V321"/>
  <c r="V431"/>
  <c r="V462"/>
  <c r="V637"/>
  <c r="V675"/>
  <c r="V860"/>
  <c r="Y845" i="16"/>
  <c r="Y843"/>
  <c r="Y842"/>
  <c r="Y826"/>
  <c r="Y825"/>
  <c r="Y811"/>
  <c r="Y808"/>
  <c r="Y796"/>
  <c r="Y795"/>
  <c r="Y780"/>
  <c r="Y779"/>
  <c r="Y763"/>
  <c r="Y762"/>
  <c r="Y750"/>
  <c r="Y749"/>
  <c r="Y728"/>
  <c r="Y727"/>
  <c r="Y724"/>
  <c r="Y708"/>
  <c r="Y690"/>
  <c r="AB690" s="1"/>
  <c r="AC690" s="1"/>
  <c r="Y689"/>
  <c r="Y673"/>
  <c r="Y659"/>
  <c r="Y658"/>
  <c r="Y642"/>
  <c r="Y641"/>
  <c r="Y624"/>
  <c r="Y623"/>
  <c r="Y314"/>
  <c r="Y311"/>
  <c r="Y298"/>
  <c r="Y297"/>
  <c r="Y164"/>
  <c r="Y163"/>
  <c r="Y148"/>
  <c r="Y147"/>
  <c r="Y133"/>
  <c r="Y130"/>
  <c r="V44" i="18"/>
  <c r="Y45" i="16"/>
  <c r="V59" i="18"/>
  <c r="Y60" i="16"/>
  <c r="V67" i="18"/>
  <c r="Y68" i="16"/>
  <c r="V75" i="18"/>
  <c r="Y76" i="16"/>
  <c r="V83" i="18"/>
  <c r="Y84" i="16"/>
  <c r="V91" i="18"/>
  <c r="Y92" i="16"/>
  <c r="V99" i="18"/>
  <c r="Y100" i="16"/>
  <c r="V107" i="18"/>
  <c r="Y108" i="16"/>
  <c r="V115" i="18"/>
  <c r="Y116" i="16"/>
  <c r="V135" i="18"/>
  <c r="Y136" i="16"/>
  <c r="V150" i="18"/>
  <c r="Y151" i="16"/>
  <c r="V158" i="18"/>
  <c r="Y159" i="16"/>
  <c r="V166" i="18"/>
  <c r="Y167" i="16"/>
  <c r="V174" i="18"/>
  <c r="Y175" i="16"/>
  <c r="V178" i="18"/>
  <c r="Y179" i="16"/>
  <c r="V185" i="18"/>
  <c r="Y186" i="16"/>
  <c r="V202" i="18"/>
  <c r="Y203" i="16"/>
  <c r="V210" i="18"/>
  <c r="Y211" i="16"/>
  <c r="V218" i="18"/>
  <c r="Y219" i="16"/>
  <c r="V226" i="18"/>
  <c r="Y227" i="16"/>
  <c r="V233" i="18"/>
  <c r="Y234" i="16"/>
  <c r="V240" i="18"/>
  <c r="Y241" i="16"/>
  <c r="V265" i="18"/>
  <c r="Y266" i="16"/>
  <c r="V272" i="18"/>
  <c r="Y273" i="16"/>
  <c r="V280" i="18"/>
  <c r="Y281" i="16"/>
  <c r="V284" i="18"/>
  <c r="Y285" i="16"/>
  <c r="V292" i="18"/>
  <c r="Y293" i="16"/>
  <c r="V300" i="18"/>
  <c r="Y301" i="16"/>
  <c r="V307" i="18"/>
  <c r="Y308" i="16"/>
  <c r="V324" i="18"/>
  <c r="Y325" i="16"/>
  <c r="V330" i="18"/>
  <c r="Y331" i="16"/>
  <c r="V344" i="18"/>
  <c r="Y345" i="16"/>
  <c r="V355" i="18"/>
  <c r="Y356" i="16"/>
  <c r="V370" i="18"/>
  <c r="Y371" i="16"/>
  <c r="V385" i="18"/>
  <c r="Y386" i="16"/>
  <c r="V402" i="18"/>
  <c r="Y403" i="16"/>
  <c r="V418" i="18"/>
  <c r="Y419" i="16"/>
  <c r="V434" i="18"/>
  <c r="Y435" i="16"/>
  <c r="V448" i="18"/>
  <c r="Y449" i="16"/>
  <c r="V465" i="18"/>
  <c r="Y466" i="16"/>
  <c r="V478" i="18"/>
  <c r="Y479" i="16"/>
  <c r="V496" i="18"/>
  <c r="Y497" i="16"/>
  <c r="V511" i="18"/>
  <c r="Y512" i="16"/>
  <c r="V527" i="18"/>
  <c r="Y528" i="16"/>
  <c r="V546" i="18"/>
  <c r="Y547" i="16"/>
  <c r="V561" i="18"/>
  <c r="Y562" i="16"/>
  <c r="V576" i="18"/>
  <c r="Y577" i="16"/>
  <c r="V592" i="18"/>
  <c r="Y593" i="16"/>
  <c r="V609" i="18"/>
  <c r="Y610" i="16"/>
  <c r="Y858"/>
  <c r="Y857"/>
  <c r="AB854"/>
  <c r="AC854" s="1"/>
  <c r="Y839"/>
  <c r="Y822"/>
  <c r="Y821"/>
  <c r="Y807"/>
  <c r="Y804"/>
  <c r="Y792"/>
  <c r="Y791"/>
  <c r="Y776"/>
  <c r="Y760"/>
  <c r="Y746"/>
  <c r="Y744"/>
  <c r="Y723"/>
  <c r="Y707"/>
  <c r="Y701"/>
  <c r="Y700"/>
  <c r="Y686"/>
  <c r="Y685"/>
  <c r="Y672"/>
  <c r="Y669"/>
  <c r="Y656"/>
  <c r="Y655"/>
  <c r="Y621"/>
  <c r="Y606"/>
  <c r="Y603"/>
  <c r="Y590"/>
  <c r="Y589"/>
  <c r="Y574"/>
  <c r="Y573"/>
  <c r="Y559"/>
  <c r="Y556"/>
  <c r="Y543"/>
  <c r="Y540"/>
  <c r="Y539"/>
  <c r="Y537"/>
  <c r="Y525"/>
  <c r="Y524"/>
  <c r="Y509"/>
  <c r="Y508"/>
  <c r="Y493"/>
  <c r="Y490"/>
  <c r="Y476"/>
  <c r="Y460"/>
  <c r="Y446"/>
  <c r="Y445"/>
  <c r="Y416"/>
  <c r="Y415"/>
  <c r="Y400"/>
  <c r="Y399"/>
  <c r="Y383"/>
  <c r="Y382"/>
  <c r="AB382" s="1"/>
  <c r="AC382" s="1"/>
  <c r="Y368"/>
  <c r="Y365"/>
  <c r="Y353"/>
  <c r="Y352"/>
  <c r="Y349"/>
  <c r="Y329"/>
  <c r="Y326"/>
  <c r="Y277"/>
  <c r="Y260"/>
  <c r="Y245"/>
  <c r="Y244"/>
  <c r="Y231"/>
  <c r="Y228"/>
  <c r="Y215"/>
  <c r="Y212"/>
  <c r="Y199"/>
  <c r="Y183"/>
  <c r="Y180"/>
  <c r="Y121"/>
  <c r="Y120"/>
  <c r="Y105"/>
  <c r="Y104"/>
  <c r="Y89"/>
  <c r="Y88"/>
  <c r="Y73"/>
  <c r="Y72"/>
  <c r="Y57"/>
  <c r="Y56"/>
  <c r="Y29"/>
  <c r="Y28"/>
  <c r="Y24"/>
  <c r="Y15"/>
  <c r="Y44"/>
  <c r="V22" i="18"/>
  <c r="Y34" i="16"/>
  <c r="Y33"/>
  <c r="AB33" s="1"/>
  <c r="AC33" s="1"/>
  <c r="Y32"/>
  <c r="Y16"/>
  <c r="Y31"/>
  <c r="Y42"/>
  <c r="Y27"/>
  <c r="Y26"/>
  <c r="Y25"/>
  <c r="Y12"/>
  <c r="Y35"/>
  <c r="Y30"/>
  <c r="Y39"/>
  <c r="Y38"/>
  <c r="Y37"/>
  <c r="Y36"/>
  <c r="Y22"/>
  <c r="Y21"/>
  <c r="Y20"/>
  <c r="Y19"/>
  <c r="Y18"/>
  <c r="Y17"/>
  <c r="X723"/>
  <c r="V702" i="17"/>
  <c r="X719" i="16"/>
  <c r="X718"/>
  <c r="X704"/>
  <c r="X708"/>
  <c r="X734"/>
  <c r="X732"/>
  <c r="X715"/>
  <c r="X714"/>
  <c r="X859"/>
  <c r="X824"/>
  <c r="X816"/>
  <c r="X808"/>
  <c r="X793"/>
  <c r="X786"/>
  <c r="X782"/>
  <c r="X770"/>
  <c r="X743"/>
  <c r="X731"/>
  <c r="X724"/>
  <c r="X699"/>
  <c r="X681"/>
  <c r="X677"/>
  <c r="X665"/>
  <c r="X661"/>
  <c r="X653"/>
  <c r="X645"/>
  <c r="X575"/>
  <c r="X564"/>
  <c r="X556"/>
  <c r="X552"/>
  <c r="X544"/>
  <c r="X533"/>
  <c r="X510"/>
  <c r="X506"/>
  <c r="X502"/>
  <c r="X490"/>
  <c r="X486"/>
  <c r="X478"/>
  <c r="X468"/>
  <c r="X460"/>
  <c r="X437"/>
  <c r="X427"/>
  <c r="X421"/>
  <c r="X405"/>
  <c r="X397"/>
  <c r="X385"/>
  <c r="X381"/>
  <c r="X373"/>
  <c r="X369"/>
  <c r="X341"/>
  <c r="X334"/>
  <c r="X318"/>
  <c r="X307"/>
  <c r="X285"/>
  <c r="X282"/>
  <c r="X278"/>
  <c r="X276"/>
  <c r="X162"/>
  <c r="X154"/>
  <c r="X138"/>
  <c r="X134"/>
  <c r="X43"/>
  <c r="X36"/>
  <c r="X32"/>
  <c r="X28"/>
  <c r="X850"/>
  <c r="X846"/>
  <c r="X842"/>
  <c r="X838"/>
  <c r="X832"/>
  <c r="X797"/>
  <c r="X790"/>
  <c r="X774"/>
  <c r="X766"/>
  <c r="X759"/>
  <c r="X747"/>
  <c r="X735"/>
  <c r="X720"/>
  <c r="X716"/>
  <c r="X712"/>
  <c r="X702"/>
  <c r="X695"/>
  <c r="X691"/>
  <c r="X673"/>
  <c r="X669"/>
  <c r="X649"/>
  <c r="X638"/>
  <c r="X634"/>
  <c r="X579"/>
  <c r="X567"/>
  <c r="X560"/>
  <c r="X494"/>
  <c r="X475"/>
  <c r="X452"/>
  <c r="X444"/>
  <c r="X430"/>
  <c r="AB430" s="1"/>
  <c r="AC430" s="1"/>
  <c r="X413"/>
  <c r="X389"/>
  <c r="X377"/>
  <c r="X365"/>
  <c r="X362"/>
  <c r="X358"/>
  <c r="X330"/>
  <c r="X326"/>
  <c r="X299"/>
  <c r="X292"/>
  <c r="X170"/>
  <c r="X146"/>
  <c r="X17"/>
  <c r="X12"/>
  <c r="V160" i="24"/>
  <c r="V11" i="23"/>
  <c r="V11" i="22"/>
  <c r="T128" i="21"/>
  <c r="T160" i="12"/>
  <c r="V41"/>
  <c r="V160" s="1"/>
  <c r="U1019" i="1"/>
  <c r="V11" i="19"/>
  <c r="T863" i="18"/>
  <c r="V39" i="17"/>
  <c r="V40"/>
  <c r="V47"/>
  <c r="V49"/>
  <c r="V55"/>
  <c r="V57"/>
  <c r="V63"/>
  <c r="V65"/>
  <c r="V71"/>
  <c r="V73"/>
  <c r="V79"/>
  <c r="V81"/>
  <c r="V87"/>
  <c r="V89"/>
  <c r="V95"/>
  <c r="V97"/>
  <c r="V103"/>
  <c r="V105"/>
  <c r="V111"/>
  <c r="V113"/>
  <c r="V119"/>
  <c r="V121"/>
  <c r="V127"/>
  <c r="V129"/>
  <c r="V135"/>
  <c r="V158"/>
  <c r="V159"/>
  <c r="V188"/>
  <c r="V189"/>
  <c r="V190"/>
  <c r="V196"/>
  <c r="V197"/>
  <c r="V198"/>
  <c r="V204"/>
  <c r="V205"/>
  <c r="V206"/>
  <c r="V212"/>
  <c r="V213"/>
  <c r="V214"/>
  <c r="V220"/>
  <c r="V221"/>
  <c r="V222"/>
  <c r="V228"/>
  <c r="V229"/>
  <c r="V230"/>
  <c r="V236"/>
  <c r="V237"/>
  <c r="V238"/>
  <c r="V244"/>
  <c r="V245"/>
  <c r="V246"/>
  <c r="V252"/>
  <c r="V253"/>
  <c r="V254"/>
  <c r="V260"/>
  <c r="V261"/>
  <c r="V262"/>
  <c r="V268"/>
  <c r="V269"/>
  <c r="V270"/>
  <c r="V289"/>
  <c r="V290"/>
  <c r="V321"/>
  <c r="V322"/>
  <c r="V353"/>
  <c r="V354"/>
  <c r="V370"/>
  <c r="V371"/>
  <c r="V374"/>
  <c r="V375"/>
  <c r="V378"/>
  <c r="V379"/>
  <c r="V382"/>
  <c r="V383"/>
  <c r="V386"/>
  <c r="V390"/>
  <c r="V401"/>
  <c r="V417"/>
  <c r="V433"/>
  <c r="V434"/>
  <c r="V438"/>
  <c r="V449"/>
  <c r="V450"/>
  <c r="V454"/>
  <c r="V465"/>
  <c r="V481"/>
  <c r="V497"/>
  <c r="V498"/>
  <c r="V502"/>
  <c r="V513"/>
  <c r="V514"/>
  <c r="V528"/>
  <c r="V536"/>
  <c r="V544"/>
  <c r="V547"/>
  <c r="V568"/>
  <c r="V571"/>
  <c r="V572"/>
  <c r="V592"/>
  <c r="V593"/>
  <c r="V621"/>
  <c r="V656"/>
  <c r="V657"/>
  <c r="V678"/>
  <c r="V686"/>
  <c r="V692"/>
  <c r="V700"/>
  <c r="V708"/>
  <c r="V716"/>
  <c r="V724"/>
  <c r="V732"/>
  <c r="V738"/>
  <c r="V754"/>
  <c r="V770"/>
  <c r="V786"/>
  <c r="V803"/>
  <c r="V811"/>
  <c r="V819"/>
  <c r="V827"/>
  <c r="V835"/>
  <c r="V843"/>
  <c r="V850"/>
  <c r="V32"/>
  <c r="V151"/>
  <c r="V183"/>
  <c r="V282"/>
  <c r="V314"/>
  <c r="V346"/>
  <c r="V516"/>
  <c r="V524"/>
  <c r="V560"/>
  <c r="V564"/>
  <c r="V581"/>
  <c r="V585"/>
  <c r="V589"/>
  <c r="V609"/>
  <c r="V613"/>
  <c r="V617"/>
  <c r="V645"/>
  <c r="V649"/>
  <c r="V653"/>
  <c r="V750"/>
  <c r="V766"/>
  <c r="V782"/>
  <c r="V798"/>
  <c r="V859"/>
  <c r="V23"/>
  <c r="V142"/>
  <c r="V174"/>
  <c r="V184"/>
  <c r="V192"/>
  <c r="V200"/>
  <c r="V208"/>
  <c r="V216"/>
  <c r="V224"/>
  <c r="V232"/>
  <c r="V240"/>
  <c r="V248"/>
  <c r="V256"/>
  <c r="V264"/>
  <c r="V272"/>
  <c r="V305"/>
  <c r="V337"/>
  <c r="V640"/>
  <c r="V696"/>
  <c r="V704"/>
  <c r="V712"/>
  <c r="V720"/>
  <c r="V728"/>
  <c r="V745"/>
  <c r="V761"/>
  <c r="V777"/>
  <c r="V793"/>
  <c r="V407"/>
  <c r="V432"/>
  <c r="V463"/>
  <c r="V488"/>
  <c r="V496"/>
  <c r="V533"/>
  <c r="V545"/>
  <c r="V553"/>
  <c r="V557"/>
  <c r="V577"/>
  <c r="V582"/>
  <c r="V646"/>
  <c r="V670"/>
  <c r="V408"/>
  <c r="V455"/>
  <c r="V511"/>
  <c r="V525"/>
  <c r="V537"/>
  <c r="V549"/>
  <c r="V598"/>
  <c r="V622"/>
  <c r="V662"/>
  <c r="V392"/>
  <c r="V400"/>
  <c r="V431"/>
  <c r="V439"/>
  <c r="V456"/>
  <c r="V464"/>
  <c r="V495"/>
  <c r="V503"/>
  <c r="V517"/>
  <c r="V529"/>
  <c r="V569"/>
  <c r="V573"/>
  <c r="V614"/>
  <c r="V638"/>
  <c r="V673"/>
  <c r="V681"/>
  <c r="V689"/>
  <c r="V12"/>
  <c r="V20"/>
  <c r="V28"/>
  <c r="V36"/>
  <c r="V139"/>
  <c r="V147"/>
  <c r="V155"/>
  <c r="V163"/>
  <c r="V171"/>
  <c r="V179"/>
  <c r="V278"/>
  <c r="V286"/>
  <c r="V294"/>
  <c r="V302"/>
  <c r="V310"/>
  <c r="V318"/>
  <c r="V326"/>
  <c r="V334"/>
  <c r="V342"/>
  <c r="V350"/>
  <c r="V358"/>
  <c r="V366"/>
  <c r="V394"/>
  <c r="V418"/>
  <c r="V458"/>
  <c r="V482"/>
  <c r="V552"/>
  <c r="V556"/>
  <c r="V575"/>
  <c r="V399"/>
  <c r="V424"/>
  <c r="V471"/>
  <c r="V521"/>
  <c r="V606"/>
  <c r="V677"/>
  <c r="V685"/>
  <c r="V391"/>
  <c r="V416"/>
  <c r="V447"/>
  <c r="V472"/>
  <c r="V480"/>
  <c r="T863"/>
  <c r="V415"/>
  <c r="V423"/>
  <c r="V440"/>
  <c r="V448"/>
  <c r="V479"/>
  <c r="V487"/>
  <c r="V504"/>
  <c r="V512"/>
  <c r="V541"/>
  <c r="V561"/>
  <c r="V565"/>
  <c r="V590"/>
  <c r="V630"/>
  <c r="V654"/>
  <c r="V13"/>
  <c r="V14"/>
  <c r="V21"/>
  <c r="V22"/>
  <c r="V29"/>
  <c r="V30"/>
  <c r="V37"/>
  <c r="V38"/>
  <c r="V140"/>
  <c r="V141"/>
  <c r="V148"/>
  <c r="V149"/>
  <c r="V156"/>
  <c r="V157"/>
  <c r="V164"/>
  <c r="V165"/>
  <c r="V172"/>
  <c r="V173"/>
  <c r="V180"/>
  <c r="V181"/>
  <c r="V279"/>
  <c r="V280"/>
  <c r="V287"/>
  <c r="V288"/>
  <c r="V295"/>
  <c r="V296"/>
  <c r="V303"/>
  <c r="V304"/>
  <c r="V311"/>
  <c r="V312"/>
  <c r="V319"/>
  <c r="V320"/>
  <c r="V327"/>
  <c r="V328"/>
  <c r="V335"/>
  <c r="V336"/>
  <c r="V343"/>
  <c r="V344"/>
  <c r="V351"/>
  <c r="V352"/>
  <c r="V359"/>
  <c r="V360"/>
  <c r="V367"/>
  <c r="V548"/>
  <c r="V854"/>
  <c r="V594"/>
  <c r="V610"/>
  <c r="V626"/>
  <c r="V642"/>
  <c r="V658"/>
  <c r="V675"/>
  <c r="V683"/>
  <c r="V691"/>
  <c r="V46"/>
  <c r="V50"/>
  <c r="V54"/>
  <c r="V58"/>
  <c r="V62"/>
  <c r="V66"/>
  <c r="V70"/>
  <c r="V74"/>
  <c r="V78"/>
  <c r="V82"/>
  <c r="V86"/>
  <c r="V90"/>
  <c r="V94"/>
  <c r="V98"/>
  <c r="V102"/>
  <c r="V106"/>
  <c r="V110"/>
  <c r="V114"/>
  <c r="V118"/>
  <c r="V122"/>
  <c r="V126"/>
  <c r="V130"/>
  <c r="V134"/>
  <c r="V187"/>
  <c r="V191"/>
  <c r="V195"/>
  <c r="V199"/>
  <c r="V203"/>
  <c r="V207"/>
  <c r="V211"/>
  <c r="V215"/>
  <c r="V219"/>
  <c r="V223"/>
  <c r="V227"/>
  <c r="V231"/>
  <c r="V235"/>
  <c r="V239"/>
  <c r="V243"/>
  <c r="V247"/>
  <c r="V251"/>
  <c r="V255"/>
  <c r="V259"/>
  <c r="V263"/>
  <c r="V267"/>
  <c r="V271"/>
  <c r="V369"/>
  <c r="V373"/>
  <c r="V377"/>
  <c r="V381"/>
  <c r="V385"/>
  <c r="V398"/>
  <c r="V414"/>
  <c r="V430"/>
  <c r="V446"/>
  <c r="V462"/>
  <c r="V478"/>
  <c r="V494"/>
  <c r="V510"/>
  <c r="V520"/>
  <c r="V586"/>
  <c r="V602"/>
  <c r="V618"/>
  <c r="V634"/>
  <c r="V650"/>
  <c r="V666"/>
  <c r="V671"/>
  <c r="V679"/>
  <c r="V687"/>
  <c r="V554"/>
  <c r="V562"/>
  <c r="V570"/>
  <c r="V576"/>
  <c r="V800"/>
  <c r="V802"/>
  <c r="V804"/>
  <c r="V806"/>
  <c r="V808"/>
  <c r="V810"/>
  <c r="V812"/>
  <c r="V814"/>
  <c r="V816"/>
  <c r="V818"/>
  <c r="V820"/>
  <c r="V822"/>
  <c r="V824"/>
  <c r="V826"/>
  <c r="V828"/>
  <c r="V830"/>
  <c r="V832"/>
  <c r="V834"/>
  <c r="V836"/>
  <c r="V838"/>
  <c r="V840"/>
  <c r="V842"/>
  <c r="V844"/>
  <c r="V846"/>
  <c r="V42" i="16"/>
  <c r="V63"/>
  <c r="V83"/>
  <c r="V397"/>
  <c r="V445"/>
  <c r="V509"/>
  <c r="V634"/>
  <c r="V662"/>
  <c r="V718"/>
  <c r="V478"/>
  <c r="V75"/>
  <c r="V107"/>
  <c r="V163"/>
  <c r="V189"/>
  <c r="V369"/>
  <c r="V381"/>
  <c r="V493"/>
  <c r="V538"/>
  <c r="V666"/>
  <c r="V793"/>
  <c r="V50"/>
  <c r="V54"/>
  <c r="V58"/>
  <c r="V85"/>
  <c r="V179"/>
  <c r="V186"/>
  <c r="V214"/>
  <c r="V284"/>
  <c r="V310"/>
  <c r="V450"/>
  <c r="V547"/>
  <c r="V551"/>
  <c r="V617"/>
  <c r="V667"/>
  <c r="V713"/>
  <c r="V719"/>
  <c r="V733"/>
  <c r="V817"/>
  <c r="V34"/>
  <c r="V53"/>
  <c r="V110"/>
  <c r="V137"/>
  <c r="V141"/>
  <c r="V192"/>
  <c r="V196"/>
  <c r="V200"/>
  <c r="V217"/>
  <c r="V247"/>
  <c r="V251"/>
  <c r="V258"/>
  <c r="V371"/>
  <c r="V384"/>
  <c r="V435"/>
  <c r="V459"/>
  <c r="V468"/>
  <c r="V505"/>
  <c r="V512"/>
  <c r="V539"/>
  <c r="V619"/>
  <c r="V743"/>
  <c r="V18"/>
  <c r="V36"/>
  <c r="V45"/>
  <c r="V48"/>
  <c r="V77"/>
  <c r="V109"/>
  <c r="V112"/>
  <c r="V118"/>
  <c r="V121"/>
  <c r="V125"/>
  <c r="V216"/>
  <c r="V219"/>
  <c r="V223"/>
  <c r="V227"/>
  <c r="V231"/>
  <c r="V235"/>
  <c r="V239"/>
  <c r="V246"/>
  <c r="V250"/>
  <c r="V254"/>
  <c r="V286"/>
  <c r="V304"/>
  <c r="V308"/>
  <c r="V320"/>
  <c r="V324"/>
  <c r="V328"/>
  <c r="V332"/>
  <c r="V342"/>
  <c r="V387"/>
  <c r="V401"/>
  <c r="V409"/>
  <c r="V416"/>
  <c r="V434"/>
  <c r="V441"/>
  <c r="V448"/>
  <c r="V467"/>
  <c r="V484"/>
  <c r="V497"/>
  <c r="V515"/>
  <c r="V522"/>
  <c r="V531"/>
  <c r="V535"/>
  <c r="V563"/>
  <c r="V567"/>
  <c r="V571"/>
  <c r="V575"/>
  <c r="V579"/>
  <c r="V583"/>
  <c r="V587"/>
  <c r="V635"/>
  <c r="V639"/>
  <c r="V663"/>
  <c r="V745"/>
  <c r="V757"/>
  <c r="V765"/>
  <c r="V769"/>
  <c r="V773"/>
  <c r="V811"/>
  <c r="V819"/>
  <c r="V845"/>
  <c r="V20"/>
  <c r="V62"/>
  <c r="V89"/>
  <c r="V93"/>
  <c r="V134"/>
  <c r="V171"/>
  <c r="V211"/>
  <c r="V241"/>
  <c r="V244"/>
  <c r="V280"/>
  <c r="V318"/>
  <c r="V366"/>
  <c r="V372"/>
  <c r="V403"/>
  <c r="V418"/>
  <c r="V424"/>
  <c r="V428"/>
  <c r="V432"/>
  <c r="V456"/>
  <c r="V460"/>
  <c r="V473"/>
  <c r="V499"/>
  <c r="V671"/>
  <c r="V709"/>
  <c r="V729"/>
  <c r="V813"/>
  <c r="V12"/>
  <c r="V30"/>
  <c r="V57"/>
  <c r="V61"/>
  <c r="V67"/>
  <c r="V78"/>
  <c r="V99"/>
  <c r="V145"/>
  <c r="V149"/>
  <c r="V153"/>
  <c r="V157"/>
  <c r="V243"/>
  <c r="V294"/>
  <c r="V476"/>
  <c r="V557"/>
  <c r="V725"/>
  <c r="V857"/>
  <c r="V14"/>
  <c r="V28"/>
  <c r="V51"/>
  <c r="V80"/>
  <c r="V86"/>
  <c r="V90"/>
  <c r="V94"/>
  <c r="V117"/>
  <c r="V131"/>
  <c r="V147"/>
  <c r="V222"/>
  <c r="V226"/>
  <c r="V230"/>
  <c r="V234"/>
  <c r="V238"/>
  <c r="V260"/>
  <c r="V264"/>
  <c r="V352"/>
  <c r="V356"/>
  <c r="V360"/>
  <c r="V364"/>
  <c r="V386"/>
  <c r="V393"/>
  <c r="V400"/>
  <c r="V404"/>
  <c r="V425"/>
  <c r="V483"/>
  <c r="V489"/>
  <c r="V496"/>
  <c r="V500"/>
  <c r="V514"/>
  <c r="V518"/>
  <c r="V541"/>
  <c r="V555"/>
  <c r="V645"/>
  <c r="V689"/>
  <c r="V693"/>
  <c r="V697"/>
  <c r="V703"/>
  <c r="V779"/>
  <c r="V783"/>
  <c r="V787"/>
  <c r="V797"/>
  <c r="V682"/>
  <c r="V685"/>
  <c r="V837"/>
  <c r="V22"/>
  <c r="V26"/>
  <c r="V38"/>
  <c r="V44"/>
  <c r="V49"/>
  <c r="V52"/>
  <c r="V56"/>
  <c r="V66"/>
  <c r="V70"/>
  <c r="V74"/>
  <c r="V82"/>
  <c r="V88"/>
  <c r="V98"/>
  <c r="V102"/>
  <c r="V106"/>
  <c r="V114"/>
  <c r="V123"/>
  <c r="V130"/>
  <c r="V155"/>
  <c r="V173"/>
  <c r="V177"/>
  <c r="V181"/>
  <c r="V185"/>
  <c r="V191"/>
  <c r="V195"/>
  <c r="V199"/>
  <c r="V203"/>
  <c r="V207"/>
  <c r="V210"/>
  <c r="V213"/>
  <c r="V215"/>
  <c r="V218"/>
  <c r="V221"/>
  <c r="V249"/>
  <c r="V253"/>
  <c r="V256"/>
  <c r="V259"/>
  <c r="V263"/>
  <c r="V267"/>
  <c r="V271"/>
  <c r="V274"/>
  <c r="V288"/>
  <c r="V292"/>
  <c r="V296"/>
  <c r="V300"/>
  <c r="V334"/>
  <c r="V344"/>
  <c r="V348"/>
  <c r="V368"/>
  <c r="V380"/>
  <c r="V392"/>
  <c r="V396"/>
  <c r="V402"/>
  <c r="V408"/>
  <c r="V412"/>
  <c r="V420"/>
  <c r="V430"/>
  <c r="V440"/>
  <c r="V444"/>
  <c r="V452"/>
  <c r="V464"/>
  <c r="V472"/>
  <c r="V480"/>
  <c r="V488"/>
  <c r="V492"/>
  <c r="V498"/>
  <c r="V504"/>
  <c r="V508"/>
  <c r="V79"/>
  <c r="V95"/>
  <c r="V278"/>
  <c r="V382"/>
  <c r="V385"/>
  <c r="V417"/>
  <c r="V433"/>
  <c r="V449"/>
  <c r="V513"/>
  <c r="V741"/>
  <c r="V805"/>
  <c r="V821"/>
  <c r="V829"/>
  <c r="V46"/>
  <c r="V59"/>
  <c r="V65"/>
  <c r="V69"/>
  <c r="V73"/>
  <c r="V76"/>
  <c r="V81"/>
  <c r="V84"/>
  <c r="V91"/>
  <c r="V97"/>
  <c r="V101"/>
  <c r="V105"/>
  <c r="V108"/>
  <c r="V113"/>
  <c r="V116"/>
  <c r="V122"/>
  <c r="V126"/>
  <c r="V129"/>
  <c r="V133"/>
  <c r="V139"/>
  <c r="V165"/>
  <c r="V169"/>
  <c r="V187"/>
  <c r="V190"/>
  <c r="V194"/>
  <c r="V198"/>
  <c r="V202"/>
  <c r="V206"/>
  <c r="V209"/>
  <c r="V212"/>
  <c r="V224"/>
  <c r="V228"/>
  <c r="V232"/>
  <c r="V242"/>
  <c r="V245"/>
  <c r="V248"/>
  <c r="V255"/>
  <c r="V262"/>
  <c r="V266"/>
  <c r="V270"/>
  <c r="V273"/>
  <c r="V302"/>
  <c r="V312"/>
  <c r="V316"/>
  <c r="V326"/>
  <c r="V336"/>
  <c r="V340"/>
  <c r="V350"/>
  <c r="V358"/>
  <c r="V376"/>
  <c r="V388"/>
  <c r="V398"/>
  <c r="V414"/>
  <c r="V436"/>
  <c r="V446"/>
  <c r="V482"/>
  <c r="V494"/>
  <c r="V510"/>
  <c r="V516"/>
  <c r="V520"/>
  <c r="V16"/>
  <c r="V24"/>
  <c r="V32"/>
  <c r="V40"/>
  <c r="V60"/>
  <c r="V64"/>
  <c r="V68"/>
  <c r="V92"/>
  <c r="V96"/>
  <c r="V100"/>
  <c r="V124"/>
  <c r="V128"/>
  <c r="V132"/>
  <c r="V143"/>
  <c r="V151"/>
  <c r="V159"/>
  <c r="V167"/>
  <c r="V175"/>
  <c r="V183"/>
  <c r="V193"/>
  <c r="V225"/>
  <c r="V257"/>
  <c r="V282"/>
  <c r="V290"/>
  <c r="V298"/>
  <c r="V306"/>
  <c r="V314"/>
  <c r="V322"/>
  <c r="V330"/>
  <c r="V338"/>
  <c r="V346"/>
  <c r="V354"/>
  <c r="V362"/>
  <c r="V374"/>
  <c r="V378"/>
  <c r="V390"/>
  <c r="V394"/>
  <c r="V406"/>
  <c r="V410"/>
  <c r="V422"/>
  <c r="V426"/>
  <c r="V438"/>
  <c r="V442"/>
  <c r="V454"/>
  <c r="V458"/>
  <c r="V470"/>
  <c r="V474"/>
  <c r="V486"/>
  <c r="V490"/>
  <c r="V502"/>
  <c r="V506"/>
  <c r="V664"/>
  <c r="V730"/>
  <c r="V736"/>
  <c r="V794"/>
  <c r="V818"/>
  <c r="V826"/>
  <c r="V834"/>
  <c r="V55"/>
  <c r="V87"/>
  <c r="V119"/>
  <c r="V188"/>
  <c r="V220"/>
  <c r="V252"/>
  <c r="V530"/>
  <c r="V532"/>
  <c r="V534"/>
  <c r="V536"/>
  <c r="V562"/>
  <c r="V590"/>
  <c r="V601"/>
  <c r="V625"/>
  <c r="V644"/>
  <c r="V726"/>
  <c r="V737"/>
  <c r="V761"/>
  <c r="V775"/>
  <c r="V795"/>
  <c r="V809"/>
  <c r="V71"/>
  <c r="V72"/>
  <c r="V103"/>
  <c r="V104"/>
  <c r="V135"/>
  <c r="V136"/>
  <c r="V197"/>
  <c r="V201"/>
  <c r="V204"/>
  <c r="V205"/>
  <c r="V229"/>
  <c r="V233"/>
  <c r="V236"/>
  <c r="V237"/>
  <c r="V261"/>
  <c r="V265"/>
  <c r="V268"/>
  <c r="V269"/>
  <c r="V585"/>
  <c r="V588"/>
  <c r="V605"/>
  <c r="V613"/>
  <c r="V629"/>
  <c r="V637"/>
  <c r="V642"/>
  <c r="V650"/>
  <c r="V651"/>
  <c r="V654"/>
  <c r="V655"/>
  <c r="V684"/>
  <c r="V739"/>
  <c r="V740"/>
  <c r="V786"/>
  <c r="V841"/>
  <c r="V842"/>
  <c r="V859"/>
  <c r="V31"/>
  <c r="V142"/>
  <c r="V158"/>
  <c r="V166"/>
  <c r="V174"/>
  <c r="V295"/>
  <c r="V311"/>
  <c r="V319"/>
  <c r="V327"/>
  <c r="V335"/>
  <c r="V343"/>
  <c r="V351"/>
  <c r="V582"/>
  <c r="V604"/>
  <c r="V855"/>
  <c r="V858"/>
  <c r="V25"/>
  <c r="V41"/>
  <c r="V160"/>
  <c r="V168"/>
  <c r="V176"/>
  <c r="V184"/>
  <c r="V297"/>
  <c r="V313"/>
  <c r="V337"/>
  <c r="V345"/>
  <c r="V353"/>
  <c r="V361"/>
  <c r="V521"/>
  <c r="V553"/>
  <c r="V749"/>
  <c r="V816"/>
  <c r="V822"/>
  <c r="V825"/>
  <c r="V19"/>
  <c r="V27"/>
  <c r="V35"/>
  <c r="V43"/>
  <c r="V138"/>
  <c r="V146"/>
  <c r="V154"/>
  <c r="V162"/>
  <c r="V170"/>
  <c r="V178"/>
  <c r="V275"/>
  <c r="V283"/>
  <c r="V291"/>
  <c r="V299"/>
  <c r="V307"/>
  <c r="V315"/>
  <c r="V323"/>
  <c r="V331"/>
  <c r="V339"/>
  <c r="V347"/>
  <c r="V355"/>
  <c r="V363"/>
  <c r="V529"/>
  <c r="V561"/>
  <c r="V565"/>
  <c r="V586"/>
  <c r="V616"/>
  <c r="V640"/>
  <c r="V676"/>
  <c r="V789"/>
  <c r="V831"/>
  <c r="V15"/>
  <c r="V23"/>
  <c r="V39"/>
  <c r="V150"/>
  <c r="V182"/>
  <c r="V279"/>
  <c r="V287"/>
  <c r="V303"/>
  <c r="V359"/>
  <c r="V545"/>
  <c r="V628"/>
  <c r="V670"/>
  <c r="V692"/>
  <c r="V759"/>
  <c r="V17"/>
  <c r="V33"/>
  <c r="V144"/>
  <c r="V152"/>
  <c r="V281"/>
  <c r="V289"/>
  <c r="V305"/>
  <c r="V321"/>
  <c r="V329"/>
  <c r="V13"/>
  <c r="V21"/>
  <c r="V29"/>
  <c r="V37"/>
  <c r="V140"/>
  <c r="V148"/>
  <c r="V156"/>
  <c r="V164"/>
  <c r="V172"/>
  <c r="V180"/>
  <c r="V277"/>
  <c r="V285"/>
  <c r="V293"/>
  <c r="V301"/>
  <c r="V309"/>
  <c r="V317"/>
  <c r="V325"/>
  <c r="V333"/>
  <c r="V341"/>
  <c r="V349"/>
  <c r="V357"/>
  <c r="V537"/>
  <c r="V574"/>
  <c r="V683"/>
  <c r="V799"/>
  <c r="V848"/>
  <c r="V853"/>
  <c r="V687"/>
  <c r="V808"/>
  <c r="V840"/>
  <c r="V846"/>
  <c r="V573"/>
  <c r="V675"/>
  <c r="V691"/>
  <c r="V806"/>
  <c r="V815"/>
  <c r="V832"/>
  <c r="V838"/>
  <c r="V847"/>
  <c r="T864"/>
  <c r="V570"/>
  <c r="V584"/>
  <c r="V652"/>
  <c r="V672"/>
  <c r="V688"/>
  <c r="V751"/>
  <c r="V801"/>
  <c r="V833"/>
  <c r="V862"/>
  <c r="V569"/>
  <c r="V814"/>
  <c r="V823"/>
  <c r="V679"/>
  <c r="V807"/>
  <c r="V824"/>
  <c r="V830"/>
  <c r="V839"/>
  <c r="V577"/>
  <c r="V589"/>
  <c r="V593"/>
  <c r="V597"/>
  <c r="V609"/>
  <c r="V621"/>
  <c r="V633"/>
  <c r="V641"/>
  <c r="V649"/>
  <c r="V653"/>
  <c r="V657"/>
  <c r="V661"/>
  <c r="V665"/>
  <c r="V738"/>
  <c r="V742"/>
  <c r="V746"/>
  <c r="V750"/>
  <c r="V754"/>
  <c r="V758"/>
  <c r="V762"/>
  <c r="V766"/>
  <c r="V770"/>
  <c r="V774"/>
  <c r="V778"/>
  <c r="V782"/>
  <c r="V798"/>
  <c r="T160" i="13"/>
  <c r="N167" i="7"/>
  <c r="L167"/>
  <c r="I167"/>
  <c r="J843" i="6"/>
  <c r="J844"/>
  <c r="J845"/>
  <c r="AB180" i="16" l="1"/>
  <c r="AC180" s="1"/>
  <c r="AB338"/>
  <c r="AC338" s="1"/>
  <c r="AB467"/>
  <c r="AC467" s="1"/>
  <c r="AB789"/>
  <c r="AC789" s="1"/>
  <c r="AB459"/>
  <c r="AC459" s="1"/>
  <c r="AB212"/>
  <c r="AC212" s="1"/>
  <c r="AB582"/>
  <c r="AC582" s="1"/>
  <c r="AB201"/>
  <c r="AC201" s="1"/>
  <c r="AB320"/>
  <c r="AC320" s="1"/>
  <c r="AB747"/>
  <c r="AC747" s="1"/>
  <c r="AB107"/>
  <c r="AC107" s="1"/>
  <c r="AB834"/>
  <c r="AC834" s="1"/>
  <c r="AB679"/>
  <c r="AC679" s="1"/>
  <c r="AB140"/>
  <c r="AC140" s="1"/>
  <c r="AB514"/>
  <c r="AC514" s="1"/>
  <c r="AB340"/>
  <c r="AC340" s="1"/>
  <c r="AB456"/>
  <c r="AC456" s="1"/>
  <c r="AB127"/>
  <c r="AC127" s="1"/>
  <c r="AB268"/>
  <c r="AC268" s="1"/>
  <c r="AB463"/>
  <c r="AC463" s="1"/>
  <c r="AB228"/>
  <c r="AC228" s="1"/>
  <c r="AB273"/>
  <c r="AC273" s="1"/>
  <c r="AB604"/>
  <c r="AC604" s="1"/>
  <c r="AB482"/>
  <c r="AC482" s="1"/>
  <c r="AB817"/>
  <c r="AC817" s="1"/>
  <c r="AB812"/>
  <c r="AC812" s="1"/>
  <c r="AB258"/>
  <c r="AC258" s="1"/>
  <c r="AB663"/>
  <c r="AC663" s="1"/>
  <c r="AB769"/>
  <c r="AC769" s="1"/>
  <c r="AB441"/>
  <c r="AC441" s="1"/>
  <c r="AB642"/>
  <c r="AC642" s="1"/>
  <c r="AB483"/>
  <c r="AC483" s="1"/>
  <c r="AB253"/>
  <c r="AC253" s="1"/>
  <c r="AB639"/>
  <c r="AC639" s="1"/>
  <c r="AB229"/>
  <c r="AC229" s="1"/>
  <c r="AB619"/>
  <c r="AC619" s="1"/>
  <c r="AB184"/>
  <c r="AC184" s="1"/>
  <c r="AB172"/>
  <c r="AC172" s="1"/>
  <c r="AB428"/>
  <c r="AC428" s="1"/>
  <c r="AB823"/>
  <c r="AC823" s="1"/>
  <c r="AB432"/>
  <c r="AC432" s="1"/>
  <c r="AB120"/>
  <c r="AC120" s="1"/>
  <c r="AB164"/>
  <c r="AC164" s="1"/>
  <c r="AB649"/>
  <c r="AC649" s="1"/>
  <c r="AB72"/>
  <c r="AC72" s="1"/>
  <c r="AB783"/>
  <c r="AC783" s="1"/>
  <c r="AB264"/>
  <c r="AC264" s="1"/>
  <c r="AB851"/>
  <c r="AC851" s="1"/>
  <c r="AB794"/>
  <c r="AC794" s="1"/>
  <c r="AB221"/>
  <c r="AC221" s="1"/>
  <c r="AB827"/>
  <c r="AC827" s="1"/>
  <c r="AB635"/>
  <c r="AC635" s="1"/>
  <c r="AB810"/>
  <c r="AC810" s="1"/>
  <c r="AB598"/>
  <c r="AC598" s="1"/>
  <c r="AB53"/>
  <c r="AC53" s="1"/>
  <c r="AB277"/>
  <c r="AC277" s="1"/>
  <c r="AB807"/>
  <c r="AC807" s="1"/>
  <c r="AB530"/>
  <c r="AC530" s="1"/>
  <c r="AB653"/>
  <c r="AC653" s="1"/>
  <c r="AB621"/>
  <c r="AC621" s="1"/>
  <c r="AB455"/>
  <c r="AC455" s="1"/>
  <c r="AB640"/>
  <c r="AC640" s="1"/>
  <c r="AB387"/>
  <c r="AC387" s="1"/>
  <c r="AB525"/>
  <c r="AC525" s="1"/>
  <c r="AB123"/>
  <c r="AC123" s="1"/>
  <c r="AB457"/>
  <c r="AC457" s="1"/>
  <c r="AB505"/>
  <c r="AC505" s="1"/>
  <c r="AB741"/>
  <c r="AC741" s="1"/>
  <c r="AB638"/>
  <c r="AC638" s="1"/>
  <c r="AB29"/>
  <c r="AC29" s="1"/>
  <c r="AB231"/>
  <c r="AC231" s="1"/>
  <c r="AB603"/>
  <c r="AC603" s="1"/>
  <c r="AB843"/>
  <c r="AC843" s="1"/>
  <c r="AB609"/>
  <c r="AC609" s="1"/>
  <c r="AB688"/>
  <c r="AC688" s="1"/>
  <c r="AB448"/>
  <c r="AC448" s="1"/>
  <c r="AB674"/>
  <c r="AC674" s="1"/>
  <c r="AB802"/>
  <c r="AC802" s="1"/>
  <c r="AB645"/>
  <c r="AC645" s="1"/>
  <c r="AB676"/>
  <c r="AC676" s="1"/>
  <c r="AB443"/>
  <c r="AC443" s="1"/>
  <c r="AB121"/>
  <c r="AC121" s="1"/>
  <c r="AB336"/>
  <c r="AC336" s="1"/>
  <c r="AB574"/>
  <c r="AC574" s="1"/>
  <c r="AB787"/>
  <c r="AC787" s="1"/>
  <c r="AB152"/>
  <c r="AC152" s="1"/>
  <c r="AB402"/>
  <c r="AC402" s="1"/>
  <c r="AB134"/>
  <c r="AC134" s="1"/>
  <c r="AB214"/>
  <c r="AC214" s="1"/>
  <c r="AB255"/>
  <c r="AC255" s="1"/>
  <c r="AB791"/>
  <c r="AC791" s="1"/>
  <c r="AB308"/>
  <c r="AC308" s="1"/>
  <c r="AB293"/>
  <c r="AC293" s="1"/>
  <c r="AB84"/>
  <c r="AC84" s="1"/>
  <c r="AB147"/>
  <c r="AC147" s="1"/>
  <c r="AB633"/>
  <c r="AC633" s="1"/>
  <c r="AB862"/>
  <c r="AC862" s="1"/>
  <c r="AB420"/>
  <c r="AC420" s="1"/>
  <c r="AB469"/>
  <c r="AC469" s="1"/>
  <c r="AB763"/>
  <c r="AC763" s="1"/>
  <c r="AB853"/>
  <c r="AC853" s="1"/>
  <c r="AB52"/>
  <c r="AC52" s="1"/>
  <c r="AB20"/>
  <c r="AC20" s="1"/>
  <c r="AB656"/>
  <c r="AC656" s="1"/>
  <c r="AB736"/>
  <c r="AC736" s="1"/>
  <c r="AB243"/>
  <c r="AC243" s="1"/>
  <c r="AB458"/>
  <c r="AC458" s="1"/>
  <c r="AB745"/>
  <c r="AC745" s="1"/>
  <c r="AB861"/>
  <c r="AC861" s="1"/>
  <c r="AB637"/>
  <c r="AC637" s="1"/>
  <c r="AB45"/>
  <c r="AC45" s="1"/>
  <c r="AB301"/>
  <c r="AC301" s="1"/>
  <c r="AB76"/>
  <c r="AC76" s="1"/>
  <c r="AB765"/>
  <c r="AC765" s="1"/>
  <c r="AB126"/>
  <c r="AC126" s="1"/>
  <c r="AB454"/>
  <c r="AC454" s="1"/>
  <c r="AB662"/>
  <c r="AC662" s="1"/>
  <c r="AB784"/>
  <c r="AC784" s="1"/>
  <c r="AB78"/>
  <c r="AC78" s="1"/>
  <c r="AB501"/>
  <c r="AC501" s="1"/>
  <c r="AB138" i="13"/>
  <c r="AC138" s="1"/>
  <c r="AB133" i="16"/>
  <c r="AC133" s="1"/>
  <c r="AB474"/>
  <c r="AC474" s="1"/>
  <c r="AB371"/>
  <c r="AC371" s="1"/>
  <c r="AB163"/>
  <c r="AC163" s="1"/>
  <c r="AB431"/>
  <c r="AC431" s="1"/>
  <c r="AB534"/>
  <c r="AC534" s="1"/>
  <c r="AB686"/>
  <c r="AC686" s="1"/>
  <c r="AB450"/>
  <c r="AC450" s="1"/>
  <c r="AB168"/>
  <c r="AC168" s="1"/>
  <c r="AB329"/>
  <c r="AC329" s="1"/>
  <c r="AB508"/>
  <c r="AC508" s="1"/>
  <c r="AB857"/>
  <c r="AC857" s="1"/>
  <c r="AB484"/>
  <c r="AC484" s="1"/>
  <c r="AB692"/>
  <c r="AC692" s="1"/>
  <c r="AB238"/>
  <c r="AC238" s="1"/>
  <c r="AB804"/>
  <c r="AC804" s="1"/>
  <c r="AB497"/>
  <c r="AC497" s="1"/>
  <c r="AB435"/>
  <c r="AC435" s="1"/>
  <c r="AB186"/>
  <c r="AC186" s="1"/>
  <c r="AB311"/>
  <c r="AC311" s="1"/>
  <c r="AB841"/>
  <c r="AC841" s="1"/>
  <c r="AB280"/>
  <c r="AC280" s="1"/>
  <c r="AB181"/>
  <c r="AC181" s="1"/>
  <c r="AB83"/>
  <c r="AC83" s="1"/>
  <c r="AB41"/>
  <c r="AC41" s="1"/>
  <c r="AB829"/>
  <c r="AC829" s="1"/>
  <c r="AB411"/>
  <c r="AC411" s="1"/>
  <c r="AB353"/>
  <c r="AC353" s="1"/>
  <c r="AB419"/>
  <c r="AC419" s="1"/>
  <c r="AB651"/>
  <c r="AC651" s="1"/>
  <c r="AB860"/>
  <c r="AC860" s="1"/>
  <c r="AB729"/>
  <c r="AC729" s="1"/>
  <c r="AB717"/>
  <c r="AC717" s="1"/>
  <c r="AB671"/>
  <c r="AC671" s="1"/>
  <c r="AB287"/>
  <c r="AC287" s="1"/>
  <c r="AB781"/>
  <c r="AC781" s="1"/>
  <c r="AB545"/>
  <c r="AC545" s="1"/>
  <c r="AB526"/>
  <c r="AC526" s="1"/>
  <c r="AB355"/>
  <c r="AC355" s="1"/>
  <c r="AB225"/>
  <c r="AC225" s="1"/>
  <c r="AB209"/>
  <c r="AC209" s="1"/>
  <c r="AB143"/>
  <c r="AC143" s="1"/>
  <c r="AB855"/>
  <c r="AC855" s="1"/>
  <c r="AB319"/>
  <c r="AC319" s="1"/>
  <c r="AB657"/>
  <c r="AC657" s="1"/>
  <c r="AB498"/>
  <c r="AC498" s="1"/>
  <c r="AB491"/>
  <c r="AC491" s="1"/>
  <c r="AB811"/>
  <c r="AC811" s="1"/>
  <c r="AB160"/>
  <c r="AC160" s="1"/>
  <c r="AB626"/>
  <c r="AC626" s="1"/>
  <c r="AB48"/>
  <c r="AC48" s="1"/>
  <c r="AB489"/>
  <c r="AC489" s="1"/>
  <c r="AB616"/>
  <c r="AC616" s="1"/>
  <c r="AB96"/>
  <c r="AC96" s="1"/>
  <c r="AB775"/>
  <c r="AC775" s="1"/>
  <c r="AB166"/>
  <c r="AC166" s="1"/>
  <c r="AB803"/>
  <c r="AC803" s="1"/>
  <c r="AB632"/>
  <c r="AC632" s="1"/>
  <c r="AB761"/>
  <c r="AC761" s="1"/>
  <c r="AB244"/>
  <c r="AC244" s="1"/>
  <c r="AB345"/>
  <c r="AC345" s="1"/>
  <c r="AB241"/>
  <c r="AC241" s="1"/>
  <c r="AB211"/>
  <c r="AC211" s="1"/>
  <c r="AB175"/>
  <c r="AC175" s="1"/>
  <c r="AB136"/>
  <c r="AC136" s="1"/>
  <c r="AB108"/>
  <c r="AC108" s="1"/>
  <c r="AB60"/>
  <c r="AC60" s="1"/>
  <c r="AB267"/>
  <c r="AC267" s="1"/>
  <c r="AB235"/>
  <c r="AC235" s="1"/>
  <c r="AB380"/>
  <c r="AC380" s="1"/>
  <c r="AB617"/>
  <c r="AC617" s="1"/>
  <c r="AB820"/>
  <c r="AC820" s="1"/>
  <c r="AB523"/>
  <c r="AC523" s="1"/>
  <c r="AB110"/>
  <c r="AC110" s="1"/>
  <c r="AB80"/>
  <c r="AC80" s="1"/>
  <c r="AB597"/>
  <c r="AC597" s="1"/>
  <c r="AB628"/>
  <c r="AC628" s="1"/>
  <c r="AB141"/>
  <c r="AC141" s="1"/>
  <c r="AB250"/>
  <c r="AC250" s="1"/>
  <c r="AB322"/>
  <c r="AC322" s="1"/>
  <c r="AB65"/>
  <c r="AC65" s="1"/>
  <c r="AB271"/>
  <c r="AC271" s="1"/>
  <c r="AB799"/>
  <c r="AC799" s="1"/>
  <c r="AB668"/>
  <c r="AC668" s="1"/>
  <c r="AB832"/>
  <c r="AC832" s="1"/>
  <c r="AB552"/>
  <c r="AC552" s="1"/>
  <c r="AB677"/>
  <c r="AC677" s="1"/>
  <c r="AB261"/>
  <c r="AC261" s="1"/>
  <c r="AB578"/>
  <c r="AC578" s="1"/>
  <c r="AB636"/>
  <c r="AC636" s="1"/>
  <c r="AB145"/>
  <c r="AC145" s="1"/>
  <c r="AB351"/>
  <c r="AC351" s="1"/>
  <c r="AB562"/>
  <c r="AC562" s="1"/>
  <c r="AB85"/>
  <c r="AC85" s="1"/>
  <c r="AB300"/>
  <c r="AC300" s="1"/>
  <c r="AB675"/>
  <c r="AC675" s="1"/>
  <c r="AB757"/>
  <c r="AC757" s="1"/>
  <c r="AB295"/>
  <c r="AC295" s="1"/>
  <c r="AB795"/>
  <c r="AC795" s="1"/>
  <c r="AB61"/>
  <c r="AC61" s="1"/>
  <c r="AB363"/>
  <c r="AC363" s="1"/>
  <c r="AB410"/>
  <c r="AC410" s="1"/>
  <c r="AB752"/>
  <c r="AC752" s="1"/>
  <c r="AB601"/>
  <c r="AC601" s="1"/>
  <c r="AB414"/>
  <c r="AC414" s="1"/>
  <c r="AB706"/>
  <c r="AC706" s="1"/>
  <c r="AB462"/>
  <c r="AC462" s="1"/>
  <c r="AB153"/>
  <c r="AC153" s="1"/>
  <c r="AB471"/>
  <c r="AC471" s="1"/>
  <c r="AB568"/>
  <c r="AC568" s="1"/>
  <c r="AB764"/>
  <c r="AC764" s="1"/>
  <c r="AB251"/>
  <c r="AC251" s="1"/>
  <c r="AB749"/>
  <c r="AC749" s="1"/>
  <c r="AB309"/>
  <c r="AC309" s="1"/>
  <c r="AB294"/>
  <c r="AC294" s="1"/>
  <c r="AB132"/>
  <c r="AC132" s="1"/>
  <c r="AB426"/>
  <c r="AC426" s="1"/>
  <c r="AB500"/>
  <c r="AC500" s="1"/>
  <c r="AB818"/>
  <c r="AC818" s="1"/>
  <c r="AB773"/>
  <c r="AC773" s="1"/>
  <c r="AB54"/>
  <c r="AC54" s="1"/>
  <c r="AB81" i="13"/>
  <c r="AC81" s="1"/>
  <c r="AB113"/>
  <c r="AC113" s="1"/>
  <c r="AB87"/>
  <c r="AC87" s="1"/>
  <c r="AK160"/>
  <c r="V160"/>
  <c r="AB48"/>
  <c r="AC48" s="1"/>
  <c r="AB69"/>
  <c r="AC69" s="1"/>
  <c r="AB102"/>
  <c r="AC102" s="1"/>
  <c r="AB72"/>
  <c r="AC72" s="1"/>
  <c r="AB86"/>
  <c r="AC86" s="1"/>
  <c r="AB114"/>
  <c r="AC114" s="1"/>
  <c r="AB137"/>
  <c r="AC137" s="1"/>
  <c r="AB41"/>
  <c r="AC41" s="1"/>
  <c r="AB130"/>
  <c r="AC130" s="1"/>
  <c r="AB45"/>
  <c r="AC45" s="1"/>
  <c r="AB24"/>
  <c r="AC24" s="1"/>
  <c r="AB91"/>
  <c r="AC91" s="1"/>
  <c r="AB38"/>
  <c r="AC38" s="1"/>
  <c r="AB71"/>
  <c r="AC71" s="1"/>
  <c r="AB77"/>
  <c r="AC77" s="1"/>
  <c r="AB61"/>
  <c r="AC61" s="1"/>
  <c r="AB59"/>
  <c r="AC59" s="1"/>
  <c r="AB78"/>
  <c r="AC78" s="1"/>
  <c r="AB147"/>
  <c r="AC147" s="1"/>
  <c r="AB133"/>
  <c r="AC133" s="1"/>
  <c r="AB80"/>
  <c r="AC80" s="1"/>
  <c r="AB127"/>
  <c r="AC127" s="1"/>
  <c r="AB54"/>
  <c r="AC54" s="1"/>
  <c r="AB121"/>
  <c r="AC121" s="1"/>
  <c r="AB67"/>
  <c r="AC67" s="1"/>
  <c r="AB62"/>
  <c r="AC62" s="1"/>
  <c r="AB70"/>
  <c r="AC70" s="1"/>
  <c r="AB142"/>
  <c r="AC142" s="1"/>
  <c r="AB94"/>
  <c r="AC94" s="1"/>
  <c r="AB109"/>
  <c r="AC109" s="1"/>
  <c r="AB106"/>
  <c r="AC106" s="1"/>
  <c r="AB112"/>
  <c r="AC112" s="1"/>
  <c r="Y160"/>
  <c r="AB51"/>
  <c r="AC51" s="1"/>
  <c r="AB13"/>
  <c r="AC13" s="1"/>
  <c r="AB68"/>
  <c r="AC68" s="1"/>
  <c r="AB422" i="16"/>
  <c r="AC422" s="1"/>
  <c r="AB840"/>
  <c r="AC840" s="1"/>
  <c r="AB541"/>
  <c r="AC541" s="1"/>
  <c r="AB446"/>
  <c r="AC446" s="1"/>
  <c r="AB187"/>
  <c r="AC187" s="1"/>
  <c r="AB97" i="13"/>
  <c r="AC97" s="1"/>
  <c r="AB105"/>
  <c r="AC105" s="1"/>
  <c r="AB73"/>
  <c r="AC73" s="1"/>
  <c r="AB145"/>
  <c r="AC145" s="1"/>
  <c r="AB12"/>
  <c r="AC12" s="1"/>
  <c r="AB149"/>
  <c r="AC149" s="1"/>
  <c r="AB69" i="16"/>
  <c r="AC69" s="1"/>
  <c r="AB683"/>
  <c r="AC683" s="1"/>
  <c r="AB772"/>
  <c r="AC772" s="1"/>
  <c r="AB519"/>
  <c r="AC519" s="1"/>
  <c r="AB507"/>
  <c r="AC507" s="1"/>
  <c r="AB94"/>
  <c r="AC94" s="1"/>
  <c r="AB323"/>
  <c r="AC323" s="1"/>
  <c r="AB161"/>
  <c r="AC161" s="1"/>
  <c r="AB709"/>
  <c r="AC709" s="1"/>
  <c r="AB337"/>
  <c r="AC337" s="1"/>
  <c r="AB698"/>
  <c r="AC698" s="1"/>
  <c r="AB581"/>
  <c r="AC581" s="1"/>
  <c r="AB555"/>
  <c r="AC555" s="1"/>
  <c r="AB131"/>
  <c r="AC131" s="1"/>
  <c r="AB97"/>
  <c r="AC97" s="1"/>
  <c r="AB486"/>
  <c r="AC486" s="1"/>
  <c r="AB681"/>
  <c r="AC681" s="1"/>
  <c r="AB39"/>
  <c r="AC39" s="1"/>
  <c r="AB25"/>
  <c r="AC25" s="1"/>
  <c r="AB245"/>
  <c r="AC245" s="1"/>
  <c r="AB539"/>
  <c r="AC539" s="1"/>
  <c r="AB559"/>
  <c r="AC559" s="1"/>
  <c r="AB590"/>
  <c r="AC590" s="1"/>
  <c r="AB547"/>
  <c r="AC547" s="1"/>
  <c r="AB386"/>
  <c r="AC386" s="1"/>
  <c r="AB659"/>
  <c r="AC659" s="1"/>
  <c r="AB826"/>
  <c r="AC826" s="1"/>
  <c r="AB529"/>
  <c r="AC529" s="1"/>
  <c r="AB302"/>
  <c r="AC302" s="1"/>
  <c r="AB242"/>
  <c r="AC242" s="1"/>
  <c r="AB137"/>
  <c r="AC137" s="1"/>
  <c r="AB93"/>
  <c r="AC93" s="1"/>
  <c r="AB77"/>
  <c r="AC77" s="1"/>
  <c r="AB321"/>
  <c r="AC321" s="1"/>
  <c r="AB650"/>
  <c r="AC650" s="1"/>
  <c r="AB733"/>
  <c r="AC733" s="1"/>
  <c r="AB713"/>
  <c r="AC713" s="1"/>
  <c r="AB588"/>
  <c r="AC588" s="1"/>
  <c r="AB275"/>
  <c r="AC275" s="1"/>
  <c r="AB182"/>
  <c r="AC182" s="1"/>
  <c r="AB150"/>
  <c r="AC150" s="1"/>
  <c r="AB557"/>
  <c r="AC557" s="1"/>
  <c r="AB451"/>
  <c r="AC451" s="1"/>
  <c r="AB367"/>
  <c r="AC367" s="1"/>
  <c r="AB269"/>
  <c r="AC269" s="1"/>
  <c r="AB205"/>
  <c r="AC205" s="1"/>
  <c r="AB327"/>
  <c r="AC327" s="1"/>
  <c r="AB247"/>
  <c r="AC247" s="1"/>
  <c r="AB49"/>
  <c r="AC49" s="1"/>
  <c r="AB439"/>
  <c r="AC439" s="1"/>
  <c r="AB694"/>
  <c r="AC694" s="1"/>
  <c r="AB395"/>
  <c r="AC395" s="1"/>
  <c r="AB837"/>
  <c r="AC837" s="1"/>
  <c r="AB357"/>
  <c r="AC357" s="1"/>
  <c r="AB389"/>
  <c r="AC389" s="1"/>
  <c r="AB21"/>
  <c r="AC21" s="1"/>
  <c r="AB42"/>
  <c r="AC42" s="1"/>
  <c r="AB73"/>
  <c r="AC73" s="1"/>
  <c r="AB368"/>
  <c r="AC368" s="1"/>
  <c r="AB537"/>
  <c r="AC537" s="1"/>
  <c r="AB821"/>
  <c r="AC821" s="1"/>
  <c r="AB728"/>
  <c r="AC728" s="1"/>
  <c r="AB845"/>
  <c r="AC845" s="1"/>
  <c r="AB666"/>
  <c r="AC666" s="1"/>
  <c r="AB51"/>
  <c r="AC51" s="1"/>
  <c r="AB778"/>
  <c r="AC778" s="1"/>
  <c r="AB748"/>
  <c r="AC748" s="1"/>
  <c r="AB644"/>
  <c r="AC644" s="1"/>
  <c r="AB546"/>
  <c r="AC546" s="1"/>
  <c r="AB344"/>
  <c r="AC344" s="1"/>
  <c r="AB106"/>
  <c r="AC106" s="1"/>
  <c r="AB58"/>
  <c r="AC58" s="1"/>
  <c r="AB571"/>
  <c r="AC571" s="1"/>
  <c r="AB333"/>
  <c r="AC333" s="1"/>
  <c r="AB111"/>
  <c r="AC111" s="1"/>
  <c r="AB504"/>
  <c r="AC504" s="1"/>
  <c r="AB289"/>
  <c r="AC289" s="1"/>
  <c r="AB647"/>
  <c r="AC647" s="1"/>
  <c r="AB696"/>
  <c r="AC696" s="1"/>
  <c r="AB375"/>
  <c r="AC375" s="1"/>
  <c r="AB611"/>
  <c r="AC611" s="1"/>
  <c r="AB815"/>
  <c r="AC815" s="1"/>
  <c r="AB370"/>
  <c r="AC370" s="1"/>
  <c r="AB38"/>
  <c r="AC38" s="1"/>
  <c r="AB260"/>
  <c r="AC260" s="1"/>
  <c r="AB701"/>
  <c r="AC701" s="1"/>
  <c r="AB825"/>
  <c r="AC825" s="1"/>
  <c r="AB101"/>
  <c r="AC101" s="1"/>
  <c r="AB394"/>
  <c r="AC394" s="1"/>
  <c r="AB554"/>
  <c r="AC554" s="1"/>
  <c r="AB620"/>
  <c r="AC620" s="1"/>
  <c r="AB848"/>
  <c r="AC848" s="1"/>
  <c r="AB442"/>
  <c r="AC442" s="1"/>
  <c r="AB586"/>
  <c r="AC586" s="1"/>
  <c r="AB330"/>
  <c r="AC330" s="1"/>
  <c r="AB444"/>
  <c r="AC444" s="1"/>
  <c r="AB27"/>
  <c r="AC27" s="1"/>
  <c r="AB700"/>
  <c r="AC700" s="1"/>
  <c r="AB744"/>
  <c r="AC744" s="1"/>
  <c r="AB822"/>
  <c r="AC822" s="1"/>
  <c r="AB610"/>
  <c r="AC610" s="1"/>
  <c r="AB479"/>
  <c r="AC479" s="1"/>
  <c r="AB449"/>
  <c r="AC449" s="1"/>
  <c r="AB234"/>
  <c r="AC234" s="1"/>
  <c r="AB179"/>
  <c r="AC179" s="1"/>
  <c r="AB780"/>
  <c r="AC780" s="1"/>
  <c r="AB565"/>
  <c r="AC565" s="1"/>
  <c r="AB596"/>
  <c r="AC596" s="1"/>
  <c r="AB751"/>
  <c r="AC751" s="1"/>
  <c r="AB572"/>
  <c r="AC572" s="1"/>
  <c r="AB418"/>
  <c r="AC418" s="1"/>
  <c r="AB777"/>
  <c r="AC777" s="1"/>
  <c r="AB522"/>
  <c r="AC522" s="1"/>
  <c r="AB464"/>
  <c r="AC464" s="1"/>
  <c r="AB252"/>
  <c r="AC252" s="1"/>
  <c r="AB503"/>
  <c r="AC503" s="1"/>
  <c r="AB511"/>
  <c r="AC511" s="1"/>
  <c r="AB496"/>
  <c r="AC496" s="1"/>
  <c r="AB233"/>
  <c r="AC233" s="1"/>
  <c r="AB202"/>
  <c r="AC202" s="1"/>
  <c r="AB66"/>
  <c r="AC66" s="1"/>
  <c r="AB169"/>
  <c r="AC169" s="1"/>
  <c r="AB149"/>
  <c r="AC149" s="1"/>
  <c r="AB95"/>
  <c r="AC95" s="1"/>
  <c r="AB359"/>
  <c r="AC359" s="1"/>
  <c r="AB429"/>
  <c r="AC429" s="1"/>
  <c r="AB753"/>
  <c r="AC753" s="1"/>
  <c r="AB220"/>
  <c r="AC220" s="1"/>
  <c r="AB631"/>
  <c r="AC631" s="1"/>
  <c r="AB680"/>
  <c r="AC680" s="1"/>
  <c r="AB833"/>
  <c r="AC833" s="1"/>
  <c r="AB768"/>
  <c r="AC768" s="1"/>
  <c r="AB284"/>
  <c r="AC284" s="1"/>
  <c r="AB364"/>
  <c r="AC364" s="1"/>
  <c r="AB487"/>
  <c r="AC487" s="1"/>
  <c r="AB785"/>
  <c r="AC785" s="1"/>
  <c r="AB156"/>
  <c r="AC156" s="1"/>
  <c r="AB104"/>
  <c r="AC104" s="1"/>
  <c r="AB399"/>
  <c r="AC399" s="1"/>
  <c r="AB543"/>
  <c r="AC543" s="1"/>
  <c r="AB655"/>
  <c r="AC655" s="1"/>
  <c r="AB326"/>
  <c r="AC326" s="1"/>
  <c r="AB56"/>
  <c r="AC56" s="1"/>
  <c r="AB148"/>
  <c r="AC148" s="1"/>
  <c r="AB641"/>
  <c r="AC641" s="1"/>
  <c r="AB286"/>
  <c r="AC286" s="1"/>
  <c r="AB193"/>
  <c r="AC193" s="1"/>
  <c r="AB409"/>
  <c r="AC409" s="1"/>
  <c r="AB613"/>
  <c r="AC613" s="1"/>
  <c r="AB583"/>
  <c r="AC583" s="1"/>
  <c r="AB348"/>
  <c r="AC348" s="1"/>
  <c r="AB516"/>
  <c r="AC516" s="1"/>
  <c r="AB615"/>
  <c r="AC615" s="1"/>
  <c r="AB485"/>
  <c r="AC485" s="1"/>
  <c r="AB849"/>
  <c r="AC849" s="1"/>
  <c r="AB740"/>
  <c r="AC740" s="1"/>
  <c r="AB334"/>
  <c r="AC334" s="1"/>
  <c r="AB712"/>
  <c r="AC712" s="1"/>
  <c r="AB32"/>
  <c r="AC32" s="1"/>
  <c r="AB138"/>
  <c r="AC138" s="1"/>
  <c r="AB318"/>
  <c r="AC318" s="1"/>
  <c r="AB548"/>
  <c r="AC548" s="1"/>
  <c r="AB846"/>
  <c r="AC846" s="1"/>
  <c r="AB816"/>
  <c r="AC816" s="1"/>
  <c r="AB535"/>
  <c r="AC535" s="1"/>
  <c r="AB434"/>
  <c r="AC434" s="1"/>
  <c r="AB488"/>
  <c r="AC488" s="1"/>
  <c r="AB735"/>
  <c r="AC735" s="1"/>
  <c r="AB743"/>
  <c r="AC743" s="1"/>
  <c r="AB737"/>
  <c r="AC737" s="1"/>
  <c r="AB438"/>
  <c r="AC438" s="1"/>
  <c r="AB798"/>
  <c r="AC798" s="1"/>
  <c r="AB412"/>
  <c r="AC412" s="1"/>
  <c r="AB528"/>
  <c r="AC528" s="1"/>
  <c r="AB325"/>
  <c r="AC325" s="1"/>
  <c r="AB92"/>
  <c r="AC92" s="1"/>
  <c r="AB46"/>
  <c r="AC46" s="1"/>
  <c r="AB580"/>
  <c r="AC580" s="1"/>
  <c r="AB366"/>
  <c r="AC366" s="1"/>
  <c r="AB520"/>
  <c r="AC520" s="1"/>
  <c r="AB445"/>
  <c r="AC445" s="1"/>
  <c r="AB266"/>
  <c r="AC266" s="1"/>
  <c r="AB100"/>
  <c r="AC100" s="1"/>
  <c r="AB68"/>
  <c r="AC68" s="1"/>
  <c r="AB117"/>
  <c r="AC117" s="1"/>
  <c r="AB629"/>
  <c r="AC629" s="1"/>
  <c r="AB856"/>
  <c r="AC856" s="1"/>
  <c r="AB660"/>
  <c r="AC660" s="1"/>
  <c r="AB758"/>
  <c r="AC758" s="1"/>
  <c r="AB738"/>
  <c r="AC738" s="1"/>
  <c r="AB852"/>
  <c r="AC852" s="1"/>
  <c r="AB406"/>
  <c r="AC406" s="1"/>
  <c r="AB47" i="13"/>
  <c r="AC47" s="1"/>
  <c r="AB110"/>
  <c r="AC110" s="1"/>
  <c r="AB101"/>
  <c r="AC101" s="1"/>
  <c r="AB96"/>
  <c r="AC96" s="1"/>
  <c r="AB82"/>
  <c r="AC82" s="1"/>
  <c r="AB19"/>
  <c r="AC19" s="1"/>
  <c r="AB57"/>
  <c r="AC57" s="1"/>
  <c r="AB90"/>
  <c r="AC90" s="1"/>
  <c r="AB150"/>
  <c r="AC150" s="1"/>
  <c r="AB55"/>
  <c r="AC55" s="1"/>
  <c r="AB122"/>
  <c r="AC122" s="1"/>
  <c r="AB25"/>
  <c r="AC25" s="1"/>
  <c r="AB104"/>
  <c r="AC104" s="1"/>
  <c r="AB27"/>
  <c r="AC27" s="1"/>
  <c r="AB153"/>
  <c r="AC153" s="1"/>
  <c r="AB126"/>
  <c r="AC126" s="1"/>
  <c r="V160" i="23"/>
  <c r="AB22" i="13"/>
  <c r="AC22" s="1"/>
  <c r="AB115"/>
  <c r="AC115" s="1"/>
  <c r="AB76"/>
  <c r="AC76" s="1"/>
  <c r="AB125"/>
  <c r="AC125" s="1"/>
  <c r="AB143"/>
  <c r="AC143" s="1"/>
  <c r="AB148"/>
  <c r="AC148" s="1"/>
  <c r="AB21"/>
  <c r="AC21" s="1"/>
  <c r="AB155"/>
  <c r="AC155" s="1"/>
  <c r="AB14"/>
  <c r="AC14" s="1"/>
  <c r="AB30"/>
  <c r="AC30" s="1"/>
  <c r="AB40"/>
  <c r="AC40" s="1"/>
  <c r="AB120"/>
  <c r="AC120" s="1"/>
  <c r="AB92"/>
  <c r="AC92" s="1"/>
  <c r="AB36"/>
  <c r="AC36" s="1"/>
  <c r="AB37"/>
  <c r="AC37" s="1"/>
  <c r="AB139"/>
  <c r="AC139" s="1"/>
  <c r="AB35"/>
  <c r="AC35" s="1"/>
  <c r="AB107"/>
  <c r="AC107" s="1"/>
  <c r="V160" i="22"/>
  <c r="AB66" i="13"/>
  <c r="AC66" s="1"/>
  <c r="AB99"/>
  <c r="AC99" s="1"/>
  <c r="AB83"/>
  <c r="AC83" s="1"/>
  <c r="AB156"/>
  <c r="AC156" s="1"/>
  <c r="AB124"/>
  <c r="AC124" s="1"/>
  <c r="AB136"/>
  <c r="AC136" s="1"/>
  <c r="AB131"/>
  <c r="AC131" s="1"/>
  <c r="AB23"/>
  <c r="AC23" s="1"/>
  <c r="AB132"/>
  <c r="AC132" s="1"/>
  <c r="AB31"/>
  <c r="AC31" s="1"/>
  <c r="AB135"/>
  <c r="AC135" s="1"/>
  <c r="AB152"/>
  <c r="AC152" s="1"/>
  <c r="AB119"/>
  <c r="AC119" s="1"/>
  <c r="AB74"/>
  <c r="AC74" s="1"/>
  <c r="AB17"/>
  <c r="AC17" s="1"/>
  <c r="AB75"/>
  <c r="AC75" s="1"/>
  <c r="AB89"/>
  <c r="AC89" s="1"/>
  <c r="AB29"/>
  <c r="AC29" s="1"/>
  <c r="AB146"/>
  <c r="AC146" s="1"/>
  <c r="AB134"/>
  <c r="AC134" s="1"/>
  <c r="AB15"/>
  <c r="AC15" s="1"/>
  <c r="AB129"/>
  <c r="AC129" s="1"/>
  <c r="AB39"/>
  <c r="AC39" s="1"/>
  <c r="AB141"/>
  <c r="AC141" s="1"/>
  <c r="AB103"/>
  <c r="AC103" s="1"/>
  <c r="AB65"/>
  <c r="AC65" s="1"/>
  <c r="AB93"/>
  <c r="AC93" s="1"/>
  <c r="AB43"/>
  <c r="AC43" s="1"/>
  <c r="AB118"/>
  <c r="AC118" s="1"/>
  <c r="AB79"/>
  <c r="AC79" s="1"/>
  <c r="AB44"/>
  <c r="AC44" s="1"/>
  <c r="AB58"/>
  <c r="AC58" s="1"/>
  <c r="AB108"/>
  <c r="AC108" s="1"/>
  <c r="AB100"/>
  <c r="AC100" s="1"/>
  <c r="AB157"/>
  <c r="AC157" s="1"/>
  <c r="AA160"/>
  <c r="AB98"/>
  <c r="AC98" s="1"/>
  <c r="AB20"/>
  <c r="AC20" s="1"/>
  <c r="AB32"/>
  <c r="AC32" s="1"/>
  <c r="AB151"/>
  <c r="AC151" s="1"/>
  <c r="AB111"/>
  <c r="AC111" s="1"/>
  <c r="AB116"/>
  <c r="AC116" s="1"/>
  <c r="AB88"/>
  <c r="AC88" s="1"/>
  <c r="AB95"/>
  <c r="AC95" s="1"/>
  <c r="AB16"/>
  <c r="AC16" s="1"/>
  <c r="AB34"/>
  <c r="AC34" s="1"/>
  <c r="AB140"/>
  <c r="AC140" s="1"/>
  <c r="AB154"/>
  <c r="AC154" s="1"/>
  <c r="X162" s="1"/>
  <c r="AB123"/>
  <c r="AC123" s="1"/>
  <c r="AB84"/>
  <c r="AC84" s="1"/>
  <c r="Z160"/>
  <c r="AB33"/>
  <c r="AC33" s="1"/>
  <c r="AB46"/>
  <c r="AC46" s="1"/>
  <c r="AB18"/>
  <c r="AC18" s="1"/>
  <c r="AB85"/>
  <c r="AC85" s="1"/>
  <c r="AB117"/>
  <c r="AC117" s="1"/>
  <c r="AB42"/>
  <c r="AC42" s="1"/>
  <c r="AB64"/>
  <c r="AC64" s="1"/>
  <c r="AB50"/>
  <c r="AC50" s="1"/>
  <c r="AB52"/>
  <c r="AC52" s="1"/>
  <c r="AB28"/>
  <c r="AC28" s="1"/>
  <c r="AB56"/>
  <c r="AC56" s="1"/>
  <c r="AB63"/>
  <c r="AC63" s="1"/>
  <c r="AB144"/>
  <c r="AC144" s="1"/>
  <c r="AB60"/>
  <c r="AC60" s="1"/>
  <c r="AB26"/>
  <c r="AC26" s="1"/>
  <c r="V128" i="21"/>
  <c r="V160" s="1"/>
  <c r="X128" i="13"/>
  <c r="AB128" s="1"/>
  <c r="AC128" s="1"/>
  <c r="AB11"/>
  <c r="AC11" s="1"/>
  <c r="AB158"/>
  <c r="AC158" s="1"/>
  <c r="AB722" i="16"/>
  <c r="AC722" s="1"/>
  <c r="AB12"/>
  <c r="AC12" s="1"/>
  <c r="AB730"/>
  <c r="AC730" s="1"/>
  <c r="AB392"/>
  <c r="AC392" s="1"/>
  <c r="AB313"/>
  <c r="AC313" s="1"/>
  <c r="AB223"/>
  <c r="AC223" s="1"/>
  <c r="AB171"/>
  <c r="AC171" s="1"/>
  <c r="AB362"/>
  <c r="AC362" s="1"/>
  <c r="AB369"/>
  <c r="AC369" s="1"/>
  <c r="AB793"/>
  <c r="AC793" s="1"/>
  <c r="AB734"/>
  <c r="AC734" s="1"/>
  <c r="AB476"/>
  <c r="AC476" s="1"/>
  <c r="AB589"/>
  <c r="AC589" s="1"/>
  <c r="AB44"/>
  <c r="AC44" s="1"/>
  <c r="AB99"/>
  <c r="AC99" s="1"/>
  <c r="AB87"/>
  <c r="AC87" s="1"/>
  <c r="AB178"/>
  <c r="AC178" s="1"/>
  <c r="AB425"/>
  <c r="AC425" s="1"/>
  <c r="AB585"/>
  <c r="AC585" s="1"/>
  <c r="AB13"/>
  <c r="AC13" s="1"/>
  <c r="AB24"/>
  <c r="AC24" s="1"/>
  <c r="AB472"/>
  <c r="AC472" s="1"/>
  <c r="AB40"/>
  <c r="AC40" s="1"/>
  <c r="AB521"/>
  <c r="AC521" s="1"/>
  <c r="AB800"/>
  <c r="AC800" s="1"/>
  <c r="AB115"/>
  <c r="AC115" s="1"/>
  <c r="AB754"/>
  <c r="AC754" s="1"/>
  <c r="AB176"/>
  <c r="AC176" s="1"/>
  <c r="AB339"/>
  <c r="AC339" s="1"/>
  <c r="AB383"/>
  <c r="AC383" s="1"/>
  <c r="AB466"/>
  <c r="AC466" s="1"/>
  <c r="AB697"/>
  <c r="AC697" s="1"/>
  <c r="AB423"/>
  <c r="AC423" s="1"/>
  <c r="AB237"/>
  <c r="AC237" s="1"/>
  <c r="AB14"/>
  <c r="AC14" s="1"/>
  <c r="AB477"/>
  <c r="AC477" s="1"/>
  <c r="AB283"/>
  <c r="AC283" s="1"/>
  <c r="AB82"/>
  <c r="AC82" s="1"/>
  <c r="AB605"/>
  <c r="AC605" s="1"/>
  <c r="AB356"/>
  <c r="AC356" s="1"/>
  <c r="AB664"/>
  <c r="AC664" s="1"/>
  <c r="AB63"/>
  <c r="AC63" s="1"/>
  <c r="AB125"/>
  <c r="AC125" s="1"/>
  <c r="AB316"/>
  <c r="AC316" s="1"/>
  <c r="AB378"/>
  <c r="AC378" s="1"/>
  <c r="AB207"/>
  <c r="AC207" s="1"/>
  <c r="AB587"/>
  <c r="AC587" s="1"/>
  <c r="AB297"/>
  <c r="AC297" s="1"/>
  <c r="AB224"/>
  <c r="AC224" s="1"/>
  <c r="AB292"/>
  <c r="AC292" s="1"/>
  <c r="AB506"/>
  <c r="AC506" s="1"/>
  <c r="AB569"/>
  <c r="AC569" s="1"/>
  <c r="AB513"/>
  <c r="AC513" s="1"/>
  <c r="AB563"/>
  <c r="AC563" s="1"/>
  <c r="AB81"/>
  <c r="AC81" s="1"/>
  <c r="AB174"/>
  <c r="AC174" s="1"/>
  <c r="AB762"/>
  <c r="AC762" s="1"/>
  <c r="AB558"/>
  <c r="AC558" s="1"/>
  <c r="AB407"/>
  <c r="AC407" s="1"/>
  <c r="AB374"/>
  <c r="AC374" s="1"/>
  <c r="AB213"/>
  <c r="AC213" s="1"/>
  <c r="AB667"/>
  <c r="AC667" s="1"/>
  <c r="AB517"/>
  <c r="AC517" s="1"/>
  <c r="AB461"/>
  <c r="AC461" s="1"/>
  <c r="AB354"/>
  <c r="AC354" s="1"/>
  <c r="AB296"/>
  <c r="AC296" s="1"/>
  <c r="AB142"/>
  <c r="AC142" s="1"/>
  <c r="AB239"/>
  <c r="AC239" s="1"/>
  <c r="AB415"/>
  <c r="AC415" s="1"/>
  <c r="AB177"/>
  <c r="AC177" s="1"/>
  <c r="AB248"/>
  <c r="AC248" s="1"/>
  <c r="AB518"/>
  <c r="AC518" s="1"/>
  <c r="AB719"/>
  <c r="AC719" s="1"/>
  <c r="AB263"/>
  <c r="AC263" s="1"/>
  <c r="AB413"/>
  <c r="AC413" s="1"/>
  <c r="AB493"/>
  <c r="AC493" s="1"/>
  <c r="AB128"/>
  <c r="AC128" s="1"/>
  <c r="AB703"/>
  <c r="AC703" s="1"/>
  <c r="AB828"/>
  <c r="AC828" s="1"/>
  <c r="AB114"/>
  <c r="AC114" s="1"/>
  <c r="AB600"/>
  <c r="AC600" s="1"/>
  <c r="AB739"/>
  <c r="AC739" s="1"/>
  <c r="AB155"/>
  <c r="AC155" s="1"/>
  <c r="AB404"/>
  <c r="AC404" s="1"/>
  <c r="AB384"/>
  <c r="AC384" s="1"/>
  <c r="AB50"/>
  <c r="AC50" s="1"/>
  <c r="AB291"/>
  <c r="AC291" s="1"/>
  <c r="AB480"/>
  <c r="AC480" s="1"/>
  <c r="AB199"/>
  <c r="AC199" s="1"/>
  <c r="AB88"/>
  <c r="AC88" s="1"/>
  <c r="AB796"/>
  <c r="AC796" s="1"/>
  <c r="AB303"/>
  <c r="AC303" s="1"/>
  <c r="AB246"/>
  <c r="AC246" s="1"/>
  <c r="AB771"/>
  <c r="AC771" s="1"/>
  <c r="AB524"/>
  <c r="AC524" s="1"/>
  <c r="AB47"/>
  <c r="AC47" s="1"/>
  <c r="AB71"/>
  <c r="AC71" s="1"/>
  <c r="AB23"/>
  <c r="AC23" s="1"/>
  <c r="AB593"/>
  <c r="AC593" s="1"/>
  <c r="AB403"/>
  <c r="AC403" s="1"/>
  <c r="AB227"/>
  <c r="AC227" s="1"/>
  <c r="AB159"/>
  <c r="AC159" s="1"/>
  <c r="AB298"/>
  <c r="AC298" s="1"/>
  <c r="AB658"/>
  <c r="AC658" s="1"/>
  <c r="AB595"/>
  <c r="AC595" s="1"/>
  <c r="AB553"/>
  <c r="AC553" s="1"/>
  <c r="AB575"/>
  <c r="AC575" s="1"/>
  <c r="AB19"/>
  <c r="AC19" s="1"/>
  <c r="AB30"/>
  <c r="AC30" s="1"/>
  <c r="AB130"/>
  <c r="AC130" s="1"/>
  <c r="AB623"/>
  <c r="AC623" s="1"/>
  <c r="AB750"/>
  <c r="AC750" s="1"/>
  <c r="AB335"/>
  <c r="AC335" s="1"/>
  <c r="AB755"/>
  <c r="AC755" s="1"/>
  <c r="AB206"/>
  <c r="AC206" s="1"/>
  <c r="AB102"/>
  <c r="AC102" s="1"/>
  <c r="AB91"/>
  <c r="AC91" s="1"/>
  <c r="AB566"/>
  <c r="AC566" s="1"/>
  <c r="AB830"/>
  <c r="AC830" s="1"/>
  <c r="AB424"/>
  <c r="AC424" s="1"/>
  <c r="AB270"/>
  <c r="AC270" s="1"/>
  <c r="AB55"/>
  <c r="AC55" s="1"/>
  <c r="AB15"/>
  <c r="AC15" s="1"/>
  <c r="AB89"/>
  <c r="AC89" s="1"/>
  <c r="AB352"/>
  <c r="AC352" s="1"/>
  <c r="AB607"/>
  <c r="AC607" s="1"/>
  <c r="AB216"/>
  <c r="AC216" s="1"/>
  <c r="AB515"/>
  <c r="AC515" s="1"/>
  <c r="AB814"/>
  <c r="AC814" s="1"/>
  <c r="AB365"/>
  <c r="AC365" s="1"/>
  <c r="AB634"/>
  <c r="AC634" s="1"/>
  <c r="AB790"/>
  <c r="AC790" s="1"/>
  <c r="AB18"/>
  <c r="AC18" s="1"/>
  <c r="AB57"/>
  <c r="AC57" s="1"/>
  <c r="AB105"/>
  <c r="AC105" s="1"/>
  <c r="AB400"/>
  <c r="AC400" s="1"/>
  <c r="AB606"/>
  <c r="AC606" s="1"/>
  <c r="AB672"/>
  <c r="AC672" s="1"/>
  <c r="AB577"/>
  <c r="AC577" s="1"/>
  <c r="AB281"/>
  <c r="AC281" s="1"/>
  <c r="AB219"/>
  <c r="AC219" s="1"/>
  <c r="AB167"/>
  <c r="AC167" s="1"/>
  <c r="AB116"/>
  <c r="AC116" s="1"/>
  <c r="AB314"/>
  <c r="AC314" s="1"/>
  <c r="AB594"/>
  <c r="AC594" s="1"/>
  <c r="AB257"/>
  <c r="AC257" s="1"/>
  <c r="AB109"/>
  <c r="AC109" s="1"/>
  <c r="AB630"/>
  <c r="AC630" s="1"/>
  <c r="AB256"/>
  <c r="AC256" s="1"/>
  <c r="AB259"/>
  <c r="AC259" s="1"/>
  <c r="AB157"/>
  <c r="AC157" s="1"/>
  <c r="AB113"/>
  <c r="AC113" s="1"/>
  <c r="AB551"/>
  <c r="AC551" s="1"/>
  <c r="AB648"/>
  <c r="AC648" s="1"/>
  <c r="AB310"/>
  <c r="AC310" s="1"/>
  <c r="AB215"/>
  <c r="AC215" s="1"/>
  <c r="AB836"/>
  <c r="AC836" s="1"/>
  <c r="AB376"/>
  <c r="AC376" s="1"/>
  <c r="AB274"/>
  <c r="AC274" s="1"/>
  <c r="AB726"/>
  <c r="AC726" s="1"/>
  <c r="AB711"/>
  <c r="AC711" s="1"/>
  <c r="V863" i="20"/>
  <c r="AB819" i="16"/>
  <c r="AC819" s="1"/>
  <c r="AB652"/>
  <c r="AC652" s="1"/>
  <c r="AB278"/>
  <c r="AC278" s="1"/>
  <c r="AB405"/>
  <c r="AC405" s="1"/>
  <c r="AB460"/>
  <c r="AC460" s="1"/>
  <c r="AB533"/>
  <c r="AC533" s="1"/>
  <c r="AB661"/>
  <c r="AC661" s="1"/>
  <c r="AB699"/>
  <c r="AC699" s="1"/>
  <c r="AB770"/>
  <c r="AC770" s="1"/>
  <c r="AB808"/>
  <c r="AC808" s="1"/>
  <c r="AB22"/>
  <c r="AC22" s="1"/>
  <c r="AB349"/>
  <c r="AC349" s="1"/>
  <c r="AB685"/>
  <c r="AC685" s="1"/>
  <c r="AB839"/>
  <c r="AC839" s="1"/>
  <c r="AB549"/>
  <c r="AC549" s="1"/>
  <c r="AB304"/>
  <c r="AC304" s="1"/>
  <c r="AB499"/>
  <c r="AC499" s="1"/>
  <c r="AB531"/>
  <c r="AC531" s="1"/>
  <c r="AB602"/>
  <c r="AC602" s="1"/>
  <c r="AB742"/>
  <c r="AC742" s="1"/>
  <c r="AB592"/>
  <c r="AC592" s="1"/>
  <c r="AB398"/>
  <c r="AC398" s="1"/>
  <c r="AB350"/>
  <c r="AC350" s="1"/>
  <c r="AB324"/>
  <c r="AC324" s="1"/>
  <c r="AB249"/>
  <c r="AC249" s="1"/>
  <c r="AB158"/>
  <c r="AC158" s="1"/>
  <c r="AB805"/>
  <c r="AC805" s="1"/>
  <c r="AB687"/>
  <c r="AC687" s="1"/>
  <c r="AB643"/>
  <c r="AC643" s="1"/>
  <c r="AB561"/>
  <c r="AC561" s="1"/>
  <c r="AB495"/>
  <c r="AC495" s="1"/>
  <c r="AB447"/>
  <c r="AC447" s="1"/>
  <c r="AB317"/>
  <c r="AC317" s="1"/>
  <c r="AB265"/>
  <c r="AC265" s="1"/>
  <c r="AB217"/>
  <c r="AC217" s="1"/>
  <c r="AB129"/>
  <c r="AC129" s="1"/>
  <c r="AB591"/>
  <c r="AC591" s="1"/>
  <c r="AB417"/>
  <c r="AC417" s="1"/>
  <c r="AB195"/>
  <c r="AC195" s="1"/>
  <c r="AB139"/>
  <c r="AC139" s="1"/>
  <c r="AB527"/>
  <c r="AC527" s="1"/>
  <c r="AB226"/>
  <c r="AC226" s="1"/>
  <c r="AB90"/>
  <c r="AC90" s="1"/>
  <c r="AB670"/>
  <c r="AC670" s="1"/>
  <c r="AB191"/>
  <c r="AC191" s="1"/>
  <c r="AB67"/>
  <c r="AC67" s="1"/>
  <c r="AB379"/>
  <c r="AC379" s="1"/>
  <c r="AB536"/>
  <c r="AC536" s="1"/>
  <c r="AB801"/>
  <c r="AC801" s="1"/>
  <c r="AB305"/>
  <c r="AC305" s="1"/>
  <c r="AB358"/>
  <c r="AC358" s="1"/>
  <c r="AB766"/>
  <c r="AC766" s="1"/>
  <c r="AB341"/>
  <c r="AC341" s="1"/>
  <c r="AB427"/>
  <c r="AC427" s="1"/>
  <c r="AB37"/>
  <c r="AC37" s="1"/>
  <c r="AB35"/>
  <c r="AC35" s="1"/>
  <c r="AB31"/>
  <c r="AC31" s="1"/>
  <c r="AB183"/>
  <c r="AC183" s="1"/>
  <c r="AB573"/>
  <c r="AC573" s="1"/>
  <c r="AB746"/>
  <c r="AC746" s="1"/>
  <c r="AB792"/>
  <c r="AC792" s="1"/>
  <c r="AB858"/>
  <c r="AC858" s="1"/>
  <c r="AB624"/>
  <c r="AC624" s="1"/>
  <c r="AB779"/>
  <c r="AC779" s="1"/>
  <c r="AB393"/>
  <c r="AC393" s="1"/>
  <c r="AB599"/>
  <c r="AC599" s="1"/>
  <c r="AB756"/>
  <c r="AC756" s="1"/>
  <c r="AB809"/>
  <c r="AC809" s="1"/>
  <c r="AB806"/>
  <c r="AC806" s="1"/>
  <c r="AB542"/>
  <c r="AC542" s="1"/>
  <c r="AB230"/>
  <c r="AC230" s="1"/>
  <c r="AB222"/>
  <c r="AC222" s="1"/>
  <c r="AB118"/>
  <c r="AC118" s="1"/>
  <c r="AB86"/>
  <c r="AC86" s="1"/>
  <c r="AB70"/>
  <c r="AC70" s="1"/>
  <c r="AB62"/>
  <c r="AC62" s="1"/>
  <c r="AB59"/>
  <c r="AC59" s="1"/>
  <c r="AB190"/>
  <c r="AC190" s="1"/>
  <c r="AB391"/>
  <c r="AC391" s="1"/>
  <c r="AB453"/>
  <c r="AC453" s="1"/>
  <c r="AB618"/>
  <c r="AC618" s="1"/>
  <c r="AB254"/>
  <c r="AC254" s="1"/>
  <c r="AB290"/>
  <c r="AC290" s="1"/>
  <c r="AB342"/>
  <c r="AC342" s="1"/>
  <c r="AB532"/>
  <c r="AC532" s="1"/>
  <c r="AB408"/>
  <c r="AC408" s="1"/>
  <c r="AB682"/>
  <c r="AC682" s="1"/>
  <c r="AB835"/>
  <c r="AC835" s="1"/>
  <c r="AB776"/>
  <c r="AC776" s="1"/>
  <c r="AB103"/>
  <c r="AC103" s="1"/>
  <c r="V863" i="19"/>
  <c r="AB162" i="16"/>
  <c r="AC162" s="1"/>
  <c r="AB385"/>
  <c r="AC385" s="1"/>
  <c r="AB26"/>
  <c r="AC26" s="1"/>
  <c r="AB34"/>
  <c r="AC34" s="1"/>
  <c r="AB416"/>
  <c r="AC416" s="1"/>
  <c r="AB509"/>
  <c r="AC509" s="1"/>
  <c r="AB540"/>
  <c r="AC540" s="1"/>
  <c r="AB707"/>
  <c r="AC707" s="1"/>
  <c r="AB512"/>
  <c r="AC512" s="1"/>
  <c r="AB331"/>
  <c r="AC331" s="1"/>
  <c r="AB203"/>
  <c r="AC203" s="1"/>
  <c r="AB151"/>
  <c r="AC151" s="1"/>
  <c r="AB689"/>
  <c r="AC689" s="1"/>
  <c r="AB343"/>
  <c r="AC343" s="1"/>
  <c r="AB360"/>
  <c r="AC360" s="1"/>
  <c r="AB788"/>
  <c r="AC788" s="1"/>
  <c r="AB64"/>
  <c r="AC64" s="1"/>
  <c r="AB669"/>
  <c r="AC669" s="1"/>
  <c r="AB16"/>
  <c r="AC16" s="1"/>
  <c r="AB492"/>
  <c r="AC492" s="1"/>
  <c r="AB198"/>
  <c r="AC198" s="1"/>
  <c r="AB401"/>
  <c r="AC401" s="1"/>
  <c r="AB119"/>
  <c r="AC119" s="1"/>
  <c r="AB361"/>
  <c r="AC361" s="1"/>
  <c r="AB377"/>
  <c r="AC377" s="1"/>
  <c r="AB154"/>
  <c r="AC154" s="1"/>
  <c r="AB760"/>
  <c r="AC760" s="1"/>
  <c r="AB436"/>
  <c r="AC436" s="1"/>
  <c r="AB346"/>
  <c r="AC346" s="1"/>
  <c r="AB315"/>
  <c r="AC315" s="1"/>
  <c r="AB124"/>
  <c r="AC124" s="1"/>
  <c r="AB612"/>
  <c r="AC612" s="1"/>
  <c r="AB608"/>
  <c r="AC608" s="1"/>
  <c r="AB576"/>
  <c r="AC576" s="1"/>
  <c r="AB465"/>
  <c r="AC465" s="1"/>
  <c r="AB279"/>
  <c r="AC279" s="1"/>
  <c r="AB347"/>
  <c r="AC347" s="1"/>
  <c r="AB481"/>
  <c r="AC481" s="1"/>
  <c r="AB75"/>
  <c r="AC75" s="1"/>
  <c r="AB440"/>
  <c r="AC440" s="1"/>
  <c r="AB684"/>
  <c r="AC684" s="1"/>
  <c r="AB625"/>
  <c r="AC625" s="1"/>
  <c r="AB433"/>
  <c r="AC433" s="1"/>
  <c r="AB262"/>
  <c r="AC262" s="1"/>
  <c r="AB218"/>
  <c r="AC218" s="1"/>
  <c r="AB210"/>
  <c r="AC210" s="1"/>
  <c r="AB194"/>
  <c r="AC194" s="1"/>
  <c r="AB122"/>
  <c r="AC122" s="1"/>
  <c r="AB98"/>
  <c r="AC98" s="1"/>
  <c r="AB74"/>
  <c r="AC74" s="1"/>
  <c r="AB79"/>
  <c r="AC79" s="1"/>
  <c r="AB112"/>
  <c r="AC112" s="1"/>
  <c r="AB473"/>
  <c r="AC473" s="1"/>
  <c r="AB584"/>
  <c r="AC584" s="1"/>
  <c r="AB731"/>
  <c r="AC731" s="1"/>
  <c r="AB716"/>
  <c r="AC716" s="1"/>
  <c r="AB475"/>
  <c r="AC475" s="1"/>
  <c r="AB579"/>
  <c r="AC579" s="1"/>
  <c r="AB774"/>
  <c r="AC774" s="1"/>
  <c r="AB28"/>
  <c r="AC28" s="1"/>
  <c r="AB437"/>
  <c r="AC437" s="1"/>
  <c r="AB556"/>
  <c r="AC556" s="1"/>
  <c r="AB859"/>
  <c r="AC859" s="1"/>
  <c r="AB282"/>
  <c r="AC282" s="1"/>
  <c r="AB727"/>
  <c r="AC727" s="1"/>
  <c r="AB710"/>
  <c r="AC710" s="1"/>
  <c r="AB824"/>
  <c r="AC824" s="1"/>
  <c r="AB170"/>
  <c r="AC170" s="1"/>
  <c r="AB759"/>
  <c r="AC759" s="1"/>
  <c r="AB421"/>
  <c r="AC421" s="1"/>
  <c r="AB468"/>
  <c r="AC468" s="1"/>
  <c r="AB665"/>
  <c r="AC665" s="1"/>
  <c r="AB782"/>
  <c r="AC782" s="1"/>
  <c r="AB452"/>
  <c r="AC452" s="1"/>
  <c r="AB695"/>
  <c r="AC695" s="1"/>
  <c r="AB786"/>
  <c r="AC786" s="1"/>
  <c r="AB146"/>
  <c r="AC146" s="1"/>
  <c r="AB494"/>
  <c r="AC494" s="1"/>
  <c r="AB673"/>
  <c r="AC673" s="1"/>
  <c r="AB842"/>
  <c r="AC842" s="1"/>
  <c r="AB373"/>
  <c r="AC373" s="1"/>
  <c r="AB490"/>
  <c r="AC490" s="1"/>
  <c r="AB564"/>
  <c r="AC564" s="1"/>
  <c r="AB704"/>
  <c r="AC704" s="1"/>
  <c r="AB720"/>
  <c r="AC720" s="1"/>
  <c r="AB732"/>
  <c r="AC732" s="1"/>
  <c r="V863" i="18"/>
  <c r="AB715" i="16"/>
  <c r="AC715" s="1"/>
  <c r="AB714"/>
  <c r="AC714" s="1"/>
  <c r="AB708"/>
  <c r="AC708" s="1"/>
  <c r="AB299"/>
  <c r="AC299" s="1"/>
  <c r="AB702"/>
  <c r="AC702" s="1"/>
  <c r="AB276"/>
  <c r="AC276" s="1"/>
  <c r="AB567"/>
  <c r="AC567" s="1"/>
  <c r="AB850"/>
  <c r="AC850" s="1"/>
  <c r="AB43"/>
  <c r="AC43" s="1"/>
  <c r="AB285"/>
  <c r="AC285" s="1"/>
  <c r="AB478"/>
  <c r="AC478" s="1"/>
  <c r="AB718"/>
  <c r="AC718" s="1"/>
  <c r="AB838"/>
  <c r="AC838" s="1"/>
  <c r="AB307"/>
  <c r="AC307" s="1"/>
  <c r="AB397"/>
  <c r="AC397" s="1"/>
  <c r="AB510"/>
  <c r="AC510" s="1"/>
  <c r="AB560"/>
  <c r="AC560" s="1"/>
  <c r="AB691"/>
  <c r="AC691" s="1"/>
  <c r="AB797"/>
  <c r="AC797" s="1"/>
  <c r="AB381"/>
  <c r="AC381" s="1"/>
  <c r="AB502"/>
  <c r="AC502" s="1"/>
  <c r="AB544"/>
  <c r="AC544" s="1"/>
  <c r="AB724"/>
  <c r="AC724" s="1"/>
  <c r="AB723"/>
  <c r="AC723" s="1"/>
  <c r="AB17"/>
  <c r="AC17" s="1"/>
  <c r="AB36"/>
  <c r="AC36" s="1"/>
  <c r="T160" i="21"/>
  <c r="V863" i="17"/>
  <c r="V864" i="16"/>
  <c r="J91" i="8"/>
  <c r="J92"/>
  <c r="X160" i="13" l="1"/>
  <c r="AB160"/>
  <c r="J22" i="8"/>
  <c r="O128" i="7" l="1"/>
  <c r="J128"/>
  <c r="I128"/>
  <c r="G160" i="10" l="1"/>
  <c r="F160"/>
  <c r="B160"/>
  <c r="E159"/>
  <c r="B12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862" i="9"/>
  <c r="E861"/>
  <c r="D860"/>
  <c r="C860"/>
  <c r="D859"/>
  <c r="C859"/>
  <c r="D858"/>
  <c r="C858"/>
  <c r="D857"/>
  <c r="C857"/>
  <c r="D856"/>
  <c r="C856"/>
  <c r="D855"/>
  <c r="C855"/>
  <c r="D854"/>
  <c r="C854"/>
  <c r="D853"/>
  <c r="C853"/>
  <c r="D852"/>
  <c r="C852"/>
  <c r="D851"/>
  <c r="C851"/>
  <c r="D850"/>
  <c r="C850"/>
  <c r="D849"/>
  <c r="C849"/>
  <c r="D848"/>
  <c r="C848"/>
  <c r="D847"/>
  <c r="C847"/>
  <c r="D846"/>
  <c r="C846"/>
  <c r="D845"/>
  <c r="C845"/>
  <c r="D844"/>
  <c r="C844"/>
  <c r="D843"/>
  <c r="C843"/>
  <c r="D842"/>
  <c r="C842"/>
  <c r="D841"/>
  <c r="C841"/>
  <c r="D840"/>
  <c r="C840"/>
  <c r="D839"/>
  <c r="C839"/>
  <c r="D838"/>
  <c r="C838"/>
  <c r="D837"/>
  <c r="C837"/>
  <c r="D836"/>
  <c r="C836"/>
  <c r="D835"/>
  <c r="C835"/>
  <c r="D834"/>
  <c r="C834"/>
  <c r="D833"/>
  <c r="C833"/>
  <c r="D832"/>
  <c r="C832"/>
  <c r="D831"/>
  <c r="C831"/>
  <c r="D830"/>
  <c r="C830"/>
  <c r="D829"/>
  <c r="C829"/>
  <c r="D828"/>
  <c r="C828"/>
  <c r="D827"/>
  <c r="C827"/>
  <c r="D826"/>
  <c r="C826"/>
  <c r="D825"/>
  <c r="C825"/>
  <c r="D824"/>
  <c r="C824"/>
  <c r="D823"/>
  <c r="C823"/>
  <c r="D822"/>
  <c r="C822"/>
  <c r="D821"/>
  <c r="C821"/>
  <c r="D820"/>
  <c r="C820"/>
  <c r="D819"/>
  <c r="C819"/>
  <c r="D818"/>
  <c r="C818"/>
  <c r="D817"/>
  <c r="C817"/>
  <c r="D816"/>
  <c r="C816"/>
  <c r="D815"/>
  <c r="C815"/>
  <c r="D814"/>
  <c r="C814"/>
  <c r="D813"/>
  <c r="C813"/>
  <c r="D812"/>
  <c r="C812"/>
  <c r="D811"/>
  <c r="C811"/>
  <c r="D810"/>
  <c r="C810"/>
  <c r="D809"/>
  <c r="C809"/>
  <c r="D808"/>
  <c r="C808"/>
  <c r="D807"/>
  <c r="C807"/>
  <c r="D806"/>
  <c r="C806"/>
  <c r="D805"/>
  <c r="C805"/>
  <c r="D804"/>
  <c r="C804"/>
  <c r="D803"/>
  <c r="C803"/>
  <c r="D802"/>
  <c r="C802"/>
  <c r="D801"/>
  <c r="C801"/>
  <c r="D800"/>
  <c r="C800"/>
  <c r="D799"/>
  <c r="C799"/>
  <c r="D798"/>
  <c r="C798"/>
  <c r="D797"/>
  <c r="C797"/>
  <c r="D796"/>
  <c r="C796"/>
  <c r="D795"/>
  <c r="C795"/>
  <c r="D794"/>
  <c r="C794"/>
  <c r="D793"/>
  <c r="C793"/>
  <c r="D792"/>
  <c r="C792"/>
  <c r="D791"/>
  <c r="C791"/>
  <c r="D790"/>
  <c r="C790"/>
  <c r="D789"/>
  <c r="C789"/>
  <c r="D788"/>
  <c r="C788"/>
  <c r="D787"/>
  <c r="C787"/>
  <c r="D786"/>
  <c r="C786"/>
  <c r="D785"/>
  <c r="C785"/>
  <c r="D784"/>
  <c r="C784"/>
  <c r="D783"/>
  <c r="C783"/>
  <c r="D782"/>
  <c r="C782"/>
  <c r="D781"/>
  <c r="C781"/>
  <c r="D780"/>
  <c r="C780"/>
  <c r="D779"/>
  <c r="C779"/>
  <c r="D778"/>
  <c r="C778"/>
  <c r="D777"/>
  <c r="C777"/>
  <c r="D776"/>
  <c r="C776"/>
  <c r="D775"/>
  <c r="C775"/>
  <c r="D774"/>
  <c r="C774"/>
  <c r="D773"/>
  <c r="C773"/>
  <c r="D772"/>
  <c r="C772"/>
  <c r="D771"/>
  <c r="C771"/>
  <c r="D770"/>
  <c r="C770"/>
  <c r="D769"/>
  <c r="C769"/>
  <c r="D768"/>
  <c r="C768"/>
  <c r="D767"/>
  <c r="C767"/>
  <c r="D766"/>
  <c r="C766"/>
  <c r="D765"/>
  <c r="C765"/>
  <c r="D764"/>
  <c r="C764"/>
  <c r="D763"/>
  <c r="C763"/>
  <c r="D762"/>
  <c r="C762"/>
  <c r="D761"/>
  <c r="C761"/>
  <c r="D760"/>
  <c r="C760"/>
  <c r="D759"/>
  <c r="C759"/>
  <c r="D758"/>
  <c r="C758"/>
  <c r="D757"/>
  <c r="C757"/>
  <c r="D756"/>
  <c r="C756"/>
  <c r="D755"/>
  <c r="C755"/>
  <c r="D754"/>
  <c r="C754"/>
  <c r="D753"/>
  <c r="C753"/>
  <c r="D752"/>
  <c r="C752"/>
  <c r="D751"/>
  <c r="C751"/>
  <c r="D750"/>
  <c r="C750"/>
  <c r="D749"/>
  <c r="C749"/>
  <c r="D748"/>
  <c r="C748"/>
  <c r="D747"/>
  <c r="C747"/>
  <c r="D746"/>
  <c r="C746"/>
  <c r="D745"/>
  <c r="C745"/>
  <c r="D744"/>
  <c r="C744"/>
  <c r="D743"/>
  <c r="C743"/>
  <c r="D742"/>
  <c r="C742"/>
  <c r="D741"/>
  <c r="C741"/>
  <c r="D740"/>
  <c r="C740"/>
  <c r="D739"/>
  <c r="C739"/>
  <c r="D738"/>
  <c r="C738"/>
  <c r="D737"/>
  <c r="C737"/>
  <c r="D736"/>
  <c r="C736"/>
  <c r="D735"/>
  <c r="C735"/>
  <c r="D734"/>
  <c r="C734"/>
  <c r="D733"/>
  <c r="C733"/>
  <c r="D732"/>
  <c r="C732"/>
  <c r="D731"/>
  <c r="C731"/>
  <c r="D730"/>
  <c r="C730"/>
  <c r="D729"/>
  <c r="C729"/>
  <c r="D728"/>
  <c r="C728"/>
  <c r="D727"/>
  <c r="C727"/>
  <c r="D726"/>
  <c r="C726"/>
  <c r="D725"/>
  <c r="C725"/>
  <c r="D724"/>
  <c r="C724"/>
  <c r="D723"/>
  <c r="C723"/>
  <c r="D722"/>
  <c r="C722"/>
  <c r="D721"/>
  <c r="C721"/>
  <c r="D720"/>
  <c r="C720"/>
  <c r="D719"/>
  <c r="C719"/>
  <c r="D718"/>
  <c r="C718"/>
  <c r="D717"/>
  <c r="C717"/>
  <c r="D716"/>
  <c r="C716"/>
  <c r="D715"/>
  <c r="C715"/>
  <c r="D714"/>
  <c r="C714"/>
  <c r="D713"/>
  <c r="C713"/>
  <c r="D712"/>
  <c r="C712"/>
  <c r="D711"/>
  <c r="C711"/>
  <c r="D710"/>
  <c r="C710"/>
  <c r="D709"/>
  <c r="C709"/>
  <c r="D708"/>
  <c r="C708"/>
  <c r="D707"/>
  <c r="C707"/>
  <c r="D706"/>
  <c r="C706"/>
  <c r="D705"/>
  <c r="C705"/>
  <c r="D704"/>
  <c r="C704"/>
  <c r="D703"/>
  <c r="C703"/>
  <c r="D702"/>
  <c r="C702"/>
  <c r="D701"/>
  <c r="C701"/>
  <c r="D700"/>
  <c r="C700"/>
  <c r="D699"/>
  <c r="C699"/>
  <c r="D698"/>
  <c r="C698"/>
  <c r="D697"/>
  <c r="C697"/>
  <c r="D696"/>
  <c r="C696"/>
  <c r="D695"/>
  <c r="C695"/>
  <c r="D694"/>
  <c r="C694"/>
  <c r="D693"/>
  <c r="C693"/>
  <c r="D692"/>
  <c r="C692"/>
  <c r="D691"/>
  <c r="C691"/>
  <c r="D690"/>
  <c r="C690"/>
  <c r="D689"/>
  <c r="C689"/>
  <c r="D688"/>
  <c r="C688"/>
  <c r="D687"/>
  <c r="C687"/>
  <c r="D686"/>
  <c r="C686"/>
  <c r="D685"/>
  <c r="C685"/>
  <c r="D684"/>
  <c r="C684"/>
  <c r="D683"/>
  <c r="C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D627"/>
  <c r="C627"/>
  <c r="D626"/>
  <c r="C626"/>
  <c r="D625"/>
  <c r="C625"/>
  <c r="D624"/>
  <c r="C624"/>
  <c r="D623"/>
  <c r="C623"/>
  <c r="D622"/>
  <c r="C622"/>
  <c r="D621"/>
  <c r="C621"/>
  <c r="D620"/>
  <c r="C620"/>
  <c r="D619"/>
  <c r="C619"/>
  <c r="D618"/>
  <c r="C618"/>
  <c r="D617"/>
  <c r="C617"/>
  <c r="D616"/>
  <c r="C616"/>
  <c r="D615"/>
  <c r="C615"/>
  <c r="D614"/>
  <c r="C614"/>
  <c r="D613"/>
  <c r="C613"/>
  <c r="D612"/>
  <c r="C612"/>
  <c r="D611"/>
  <c r="C611"/>
  <c r="D610"/>
  <c r="C610"/>
  <c r="D609"/>
  <c r="C609"/>
  <c r="D608"/>
  <c r="C608"/>
  <c r="D607"/>
  <c r="C607"/>
  <c r="D606"/>
  <c r="C606"/>
  <c r="D605"/>
  <c r="C605"/>
  <c r="D604"/>
  <c r="C604"/>
  <c r="D603"/>
  <c r="C603"/>
  <c r="D602"/>
  <c r="C602"/>
  <c r="D601"/>
  <c r="C601"/>
  <c r="D600"/>
  <c r="C600"/>
  <c r="D599"/>
  <c r="C599"/>
  <c r="D598"/>
  <c r="C598"/>
  <c r="D597"/>
  <c r="C597"/>
  <c r="D596"/>
  <c r="C596"/>
  <c r="D595"/>
  <c r="C595"/>
  <c r="D594"/>
  <c r="C594"/>
  <c r="D593"/>
  <c r="C593"/>
  <c r="D592"/>
  <c r="C592"/>
  <c r="D591"/>
  <c r="C591"/>
  <c r="D590"/>
  <c r="C590"/>
  <c r="D589"/>
  <c r="C589"/>
  <c r="D588"/>
  <c r="C588"/>
  <c r="D587"/>
  <c r="C587"/>
  <c r="D586"/>
  <c r="C586"/>
  <c r="D585"/>
  <c r="C585"/>
  <c r="D584"/>
  <c r="C584"/>
  <c r="D583"/>
  <c r="C583"/>
  <c r="D582"/>
  <c r="C582"/>
  <c r="D581"/>
  <c r="C581"/>
  <c r="D580"/>
  <c r="C580"/>
  <c r="D579"/>
  <c r="C579"/>
  <c r="D578"/>
  <c r="C578"/>
  <c r="D577"/>
  <c r="C577"/>
  <c r="D576"/>
  <c r="C576"/>
  <c r="D575"/>
  <c r="C575"/>
  <c r="D574"/>
  <c r="C574"/>
  <c r="D573"/>
  <c r="C573"/>
  <c r="D572"/>
  <c r="C572"/>
  <c r="D571"/>
  <c r="C571"/>
  <c r="D570"/>
  <c r="C570"/>
  <c r="D569"/>
  <c r="C569"/>
  <c r="D568"/>
  <c r="C568"/>
  <c r="D567"/>
  <c r="C567"/>
  <c r="D566"/>
  <c r="C566"/>
  <c r="D565"/>
  <c r="C565"/>
  <c r="D564"/>
  <c r="C564"/>
  <c r="D563"/>
  <c r="C563"/>
  <c r="D562"/>
  <c r="C562"/>
  <c r="D561"/>
  <c r="C561"/>
  <c r="D560"/>
  <c r="C560"/>
  <c r="D559"/>
  <c r="C559"/>
  <c r="D558"/>
  <c r="C558"/>
  <c r="D557"/>
  <c r="C557"/>
  <c r="D556"/>
  <c r="C556"/>
  <c r="D555"/>
  <c r="C555"/>
  <c r="D554"/>
  <c r="C554"/>
  <c r="D553"/>
  <c r="C553"/>
  <c r="D552"/>
  <c r="C552"/>
  <c r="D551"/>
  <c r="C551"/>
  <c r="D550"/>
  <c r="C550"/>
  <c r="D549"/>
  <c r="C549"/>
  <c r="D548"/>
  <c r="C548"/>
  <c r="D547"/>
  <c r="C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D536"/>
  <c r="C536"/>
  <c r="D535"/>
  <c r="C535"/>
  <c r="D534"/>
  <c r="C534"/>
  <c r="D533"/>
  <c r="C533"/>
  <c r="D532"/>
  <c r="C532"/>
  <c r="D531"/>
  <c r="C531"/>
  <c r="D530"/>
  <c r="C530"/>
  <c r="D529"/>
  <c r="C529"/>
  <c r="D528"/>
  <c r="C528"/>
  <c r="D527"/>
  <c r="C527"/>
  <c r="D526"/>
  <c r="C526"/>
  <c r="D525"/>
  <c r="C525"/>
  <c r="D524"/>
  <c r="C524"/>
  <c r="D523"/>
  <c r="C523"/>
  <c r="D522"/>
  <c r="C522"/>
  <c r="D521"/>
  <c r="C521"/>
  <c r="D520"/>
  <c r="C520"/>
  <c r="D519"/>
  <c r="C519"/>
  <c r="D518"/>
  <c r="C518"/>
  <c r="D517"/>
  <c r="C517"/>
  <c r="D516"/>
  <c r="C516"/>
  <c r="D515"/>
  <c r="C515"/>
  <c r="D514"/>
  <c r="C514"/>
  <c r="D513"/>
  <c r="C513"/>
  <c r="D512"/>
  <c r="C512"/>
  <c r="D511"/>
  <c r="C511"/>
  <c r="D510"/>
  <c r="C510"/>
  <c r="D509"/>
  <c r="C509"/>
  <c r="D508"/>
  <c r="C508"/>
  <c r="D507"/>
  <c r="C507"/>
  <c r="D506"/>
  <c r="C506"/>
  <c r="D505"/>
  <c r="C505"/>
  <c r="D504"/>
  <c r="C504"/>
  <c r="D503"/>
  <c r="C503"/>
  <c r="D502"/>
  <c r="C502"/>
  <c r="D501"/>
  <c r="C501"/>
  <c r="D500"/>
  <c r="C500"/>
  <c r="D499"/>
  <c r="C499"/>
  <c r="D498"/>
  <c r="C498"/>
  <c r="D497"/>
  <c r="C497"/>
  <c r="D496"/>
  <c r="C496"/>
  <c r="D495"/>
  <c r="C495"/>
  <c r="D494"/>
  <c r="C494"/>
  <c r="D493"/>
  <c r="C493"/>
  <c r="D492"/>
  <c r="C492"/>
  <c r="D491"/>
  <c r="C491"/>
  <c r="D490"/>
  <c r="C490"/>
  <c r="D489"/>
  <c r="C489"/>
  <c r="D488"/>
  <c r="C488"/>
  <c r="D487"/>
  <c r="C487"/>
  <c r="D486"/>
  <c r="C486"/>
  <c r="D485"/>
  <c r="C485"/>
  <c r="D484"/>
  <c r="C484"/>
  <c r="D483"/>
  <c r="C483"/>
  <c r="D482"/>
  <c r="C482"/>
  <c r="D481"/>
  <c r="C481"/>
  <c r="D480"/>
  <c r="C480"/>
  <c r="D479"/>
  <c r="C479"/>
  <c r="D478"/>
  <c r="C478"/>
  <c r="D477"/>
  <c r="C477"/>
  <c r="D476"/>
  <c r="C476"/>
  <c r="D475"/>
  <c r="C475"/>
  <c r="D474"/>
  <c r="C474"/>
  <c r="D473"/>
  <c r="C473"/>
  <c r="D472"/>
  <c r="C472"/>
  <c r="D471"/>
  <c r="C471"/>
  <c r="D470"/>
  <c r="C470"/>
  <c r="D469"/>
  <c r="C469"/>
  <c r="D468"/>
  <c r="C468"/>
  <c r="D467"/>
  <c r="C467"/>
  <c r="D466"/>
  <c r="C466"/>
  <c r="D465"/>
  <c r="C465"/>
  <c r="D464"/>
  <c r="C464"/>
  <c r="D463"/>
  <c r="C463"/>
  <c r="D462"/>
  <c r="C462"/>
  <c r="D461"/>
  <c r="C461"/>
  <c r="D460"/>
  <c r="C460"/>
  <c r="D459"/>
  <c r="C459"/>
  <c r="D458"/>
  <c r="C458"/>
  <c r="D457"/>
  <c r="C457"/>
  <c r="D456"/>
  <c r="C456"/>
  <c r="D455"/>
  <c r="C455"/>
  <c r="D454"/>
  <c r="C454"/>
  <c r="D453"/>
  <c r="C453"/>
  <c r="D452"/>
  <c r="C452"/>
  <c r="D451"/>
  <c r="C451"/>
  <c r="D450"/>
  <c r="C450"/>
  <c r="D449"/>
  <c r="C449"/>
  <c r="D448"/>
  <c r="C448"/>
  <c r="D447"/>
  <c r="C447"/>
  <c r="D446"/>
  <c r="C446"/>
  <c r="D445"/>
  <c r="C445"/>
  <c r="D444"/>
  <c r="C444"/>
  <c r="D443"/>
  <c r="C443"/>
  <c r="D442"/>
  <c r="C442"/>
  <c r="D441"/>
  <c r="C441"/>
  <c r="D440"/>
  <c r="C440"/>
  <c r="D439"/>
  <c r="C439"/>
  <c r="D438"/>
  <c r="C438"/>
  <c r="D437"/>
  <c r="C437"/>
  <c r="D436"/>
  <c r="C436"/>
  <c r="D435"/>
  <c r="C435"/>
  <c r="D434"/>
  <c r="C434"/>
  <c r="D433"/>
  <c r="C433"/>
  <c r="D432"/>
  <c r="C432"/>
  <c r="D431"/>
  <c r="C431"/>
  <c r="D430"/>
  <c r="C430"/>
  <c r="D429"/>
  <c r="C429"/>
  <c r="D428"/>
  <c r="C428"/>
  <c r="D427"/>
  <c r="C427"/>
  <c r="D426"/>
  <c r="C426"/>
  <c r="D425"/>
  <c r="C425"/>
  <c r="D424"/>
  <c r="C424"/>
  <c r="D423"/>
  <c r="C423"/>
  <c r="D422"/>
  <c r="C422"/>
  <c r="D421"/>
  <c r="C421"/>
  <c r="D420"/>
  <c r="C420"/>
  <c r="D419"/>
  <c r="C419"/>
  <c r="D418"/>
  <c r="C418"/>
  <c r="D417"/>
  <c r="C417"/>
  <c r="D416"/>
  <c r="C416"/>
  <c r="D415"/>
  <c r="C415"/>
  <c r="D414"/>
  <c r="C414"/>
  <c r="D413"/>
  <c r="C413"/>
  <c r="D412"/>
  <c r="C412"/>
  <c r="D411"/>
  <c r="C411"/>
  <c r="D410"/>
  <c r="C410"/>
  <c r="D409"/>
  <c r="C409"/>
  <c r="D408"/>
  <c r="C408"/>
  <c r="D407"/>
  <c r="C407"/>
  <c r="D406"/>
  <c r="C406"/>
  <c r="D405"/>
  <c r="C405"/>
  <c r="D404"/>
  <c r="C404"/>
  <c r="D403"/>
  <c r="C403"/>
  <c r="D402"/>
  <c r="C402"/>
  <c r="D401"/>
  <c r="C401"/>
  <c r="D400"/>
  <c r="C400"/>
  <c r="D399"/>
  <c r="C399"/>
  <c r="D398"/>
  <c r="C398"/>
  <c r="D397"/>
  <c r="C397"/>
  <c r="D396"/>
  <c r="C396"/>
  <c r="D395"/>
  <c r="C395"/>
  <c r="D394"/>
  <c r="C394"/>
  <c r="D393"/>
  <c r="C393"/>
  <c r="D392"/>
  <c r="C392"/>
  <c r="D391"/>
  <c r="C391"/>
  <c r="D390"/>
  <c r="C390"/>
  <c r="D389"/>
  <c r="C389"/>
  <c r="D388"/>
  <c r="C388"/>
  <c r="D387"/>
  <c r="C387"/>
  <c r="D386"/>
  <c r="C386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B10"/>
  <c r="L92" i="8"/>
  <c r="I94"/>
  <c r="H94"/>
  <c r="G94"/>
  <c r="F94"/>
  <c r="C92"/>
  <c r="D9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D12"/>
  <c r="C12"/>
  <c r="R160" i="7"/>
  <c r="Q160"/>
  <c r="P160"/>
  <c r="O160"/>
  <c r="N160"/>
  <c r="M160"/>
  <c r="L160"/>
  <c r="K160"/>
  <c r="J160"/>
  <c r="I160"/>
  <c r="H160"/>
  <c r="G160"/>
  <c r="F160"/>
  <c r="V1012" i="2" s="1"/>
  <c r="S864" i="5"/>
  <c r="R864"/>
  <c r="Q864"/>
  <c r="P864"/>
  <c r="O864"/>
  <c r="N864"/>
  <c r="M864"/>
  <c r="L864"/>
  <c r="K864"/>
  <c r="J864"/>
  <c r="I864"/>
  <c r="H864"/>
  <c r="G864"/>
  <c r="F864"/>
  <c r="I847" i="6"/>
  <c r="H847"/>
  <c r="G847"/>
  <c r="F847"/>
  <c r="L843"/>
  <c r="L844"/>
  <c r="L845"/>
  <c r="C843"/>
  <c r="D843"/>
  <c r="C844"/>
  <c r="D844"/>
  <c r="C845"/>
  <c r="D845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7"/>
  <c r="D507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7"/>
  <c r="D547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5"/>
  <c r="D565"/>
  <c r="C566"/>
  <c r="D566"/>
  <c r="C567"/>
  <c r="D567"/>
  <c r="C568"/>
  <c r="D568"/>
  <c r="C569"/>
  <c r="D569"/>
  <c r="C570"/>
  <c r="D570"/>
  <c r="C571"/>
  <c r="D571"/>
  <c r="C572"/>
  <c r="D572"/>
  <c r="C573"/>
  <c r="D573"/>
  <c r="C574"/>
  <c r="D574"/>
  <c r="C575"/>
  <c r="D575"/>
  <c r="C576"/>
  <c r="D576"/>
  <c r="C577"/>
  <c r="D577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599"/>
  <c r="D599"/>
  <c r="C600"/>
  <c r="D600"/>
  <c r="C601"/>
  <c r="D601"/>
  <c r="C602"/>
  <c r="D602"/>
  <c r="C603"/>
  <c r="D603"/>
  <c r="C604"/>
  <c r="D604"/>
  <c r="C605"/>
  <c r="D605"/>
  <c r="C606"/>
  <c r="D606"/>
  <c r="C607"/>
  <c r="D607"/>
  <c r="C608"/>
  <c r="D608"/>
  <c r="C609"/>
  <c r="D609"/>
  <c r="C610"/>
  <c r="D610"/>
  <c r="C611"/>
  <c r="D611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4"/>
  <c r="D634"/>
  <c r="C635"/>
  <c r="D635"/>
  <c r="C636"/>
  <c r="D636"/>
  <c r="C637"/>
  <c r="D637"/>
  <c r="C638"/>
  <c r="D638"/>
  <c r="C639"/>
  <c r="D639"/>
  <c r="C640"/>
  <c r="D640"/>
  <c r="C641"/>
  <c r="D641"/>
  <c r="C642"/>
  <c r="D642"/>
  <c r="C643"/>
  <c r="D643"/>
  <c r="C644"/>
  <c r="D644"/>
  <c r="C645"/>
  <c r="D645"/>
  <c r="C646"/>
  <c r="D646"/>
  <c r="C647"/>
  <c r="D647"/>
  <c r="C648"/>
  <c r="D648"/>
  <c r="C649"/>
  <c r="D649"/>
  <c r="C650"/>
  <c r="D650"/>
  <c r="C651"/>
  <c r="D651"/>
  <c r="C652"/>
  <c r="D652"/>
  <c r="C653"/>
  <c r="D653"/>
  <c r="C654"/>
  <c r="D654"/>
  <c r="C655"/>
  <c r="D655"/>
  <c r="C656"/>
  <c r="D656"/>
  <c r="C657"/>
  <c r="D657"/>
  <c r="C658"/>
  <c r="D658"/>
  <c r="C659"/>
  <c r="D659"/>
  <c r="C660"/>
  <c r="D660"/>
  <c r="C661"/>
  <c r="D661"/>
  <c r="C662"/>
  <c r="D662"/>
  <c r="C663"/>
  <c r="D663"/>
  <c r="C664"/>
  <c r="D664"/>
  <c r="C665"/>
  <c r="D665"/>
  <c r="C666"/>
  <c r="D666"/>
  <c r="C667"/>
  <c r="D667"/>
  <c r="C668"/>
  <c r="D668"/>
  <c r="C669"/>
  <c r="D669"/>
  <c r="C670"/>
  <c r="D670"/>
  <c r="C671"/>
  <c r="D671"/>
  <c r="C672"/>
  <c r="D672"/>
  <c r="C673"/>
  <c r="D673"/>
  <c r="C674"/>
  <c r="D674"/>
  <c r="C675"/>
  <c r="D675"/>
  <c r="C676"/>
  <c r="D676"/>
  <c r="C677"/>
  <c r="D677"/>
  <c r="C678"/>
  <c r="D678"/>
  <c r="C679"/>
  <c r="D679"/>
  <c r="C680"/>
  <c r="D680"/>
  <c r="C681"/>
  <c r="D681"/>
  <c r="C682"/>
  <c r="D682"/>
  <c r="C683"/>
  <c r="D683"/>
  <c r="C684"/>
  <c r="D684"/>
  <c r="C685"/>
  <c r="D685"/>
  <c r="C686"/>
  <c r="D686"/>
  <c r="C687"/>
  <c r="D687"/>
  <c r="C688"/>
  <c r="D688"/>
  <c r="C689"/>
  <c r="D689"/>
  <c r="C690"/>
  <c r="D690"/>
  <c r="C691"/>
  <c r="D691"/>
  <c r="C692"/>
  <c r="D692"/>
  <c r="C693"/>
  <c r="D693"/>
  <c r="C694"/>
  <c r="D694"/>
  <c r="C695"/>
  <c r="D695"/>
  <c r="C696"/>
  <c r="D696"/>
  <c r="C697"/>
  <c r="D697"/>
  <c r="C698"/>
  <c r="D698"/>
  <c r="C699"/>
  <c r="D699"/>
  <c r="C700"/>
  <c r="D700"/>
  <c r="C701"/>
  <c r="D701"/>
  <c r="C702"/>
  <c r="D702"/>
  <c r="C703"/>
  <c r="D703"/>
  <c r="C704"/>
  <c r="D704"/>
  <c r="C705"/>
  <c r="D705"/>
  <c r="C706"/>
  <c r="D706"/>
  <c r="C707"/>
  <c r="D707"/>
  <c r="C708"/>
  <c r="D708"/>
  <c r="C709"/>
  <c r="D709"/>
  <c r="C710"/>
  <c r="D710"/>
  <c r="C711"/>
  <c r="D711"/>
  <c r="C712"/>
  <c r="D712"/>
  <c r="C713"/>
  <c r="D713"/>
  <c r="C714"/>
  <c r="D714"/>
  <c r="C715"/>
  <c r="D715"/>
  <c r="C716"/>
  <c r="D716"/>
  <c r="C717"/>
  <c r="D717"/>
  <c r="C718"/>
  <c r="D718"/>
  <c r="C719"/>
  <c r="D719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6"/>
  <c r="D756"/>
  <c r="C757"/>
  <c r="D757"/>
  <c r="C758"/>
  <c r="D758"/>
  <c r="C759"/>
  <c r="D759"/>
  <c r="C760"/>
  <c r="D760"/>
  <c r="C761"/>
  <c r="D761"/>
  <c r="C762"/>
  <c r="D762"/>
  <c r="C763"/>
  <c r="D763"/>
  <c r="C764"/>
  <c r="D764"/>
  <c r="C765"/>
  <c r="D765"/>
  <c r="C766"/>
  <c r="D766"/>
  <c r="C767"/>
  <c r="D767"/>
  <c r="C768"/>
  <c r="D768"/>
  <c r="C769"/>
  <c r="D769"/>
  <c r="C770"/>
  <c r="D770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0"/>
  <c r="D780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6"/>
  <c r="D796"/>
  <c r="C797"/>
  <c r="D797"/>
  <c r="C798"/>
  <c r="D798"/>
  <c r="C799"/>
  <c r="D799"/>
  <c r="C800"/>
  <c r="D800"/>
  <c r="C801"/>
  <c r="D801"/>
  <c r="C802"/>
  <c r="D802"/>
  <c r="C803"/>
  <c r="D803"/>
  <c r="C804"/>
  <c r="D804"/>
  <c r="C805"/>
  <c r="D805"/>
  <c r="C806"/>
  <c r="D806"/>
  <c r="C807"/>
  <c r="D807"/>
  <c r="C808"/>
  <c r="D808"/>
  <c r="C809"/>
  <c r="D809"/>
  <c r="C810"/>
  <c r="D810"/>
  <c r="C811"/>
  <c r="D811"/>
  <c r="C812"/>
  <c r="D812"/>
  <c r="C813"/>
  <c r="D813"/>
  <c r="C814"/>
  <c r="D814"/>
  <c r="C815"/>
  <c r="D815"/>
  <c r="C816"/>
  <c r="D816"/>
  <c r="C817"/>
  <c r="D817"/>
  <c r="C818"/>
  <c r="D818"/>
  <c r="C819"/>
  <c r="D819"/>
  <c r="C820"/>
  <c r="D820"/>
  <c r="C821"/>
  <c r="D821"/>
  <c r="C822"/>
  <c r="D822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2"/>
  <c r="D832"/>
  <c r="C833"/>
  <c r="D833"/>
  <c r="C834"/>
  <c r="D834"/>
  <c r="C835"/>
  <c r="D835"/>
  <c r="C836"/>
  <c r="D836"/>
  <c r="C837"/>
  <c r="D837"/>
  <c r="C838"/>
  <c r="D838"/>
  <c r="C839"/>
  <c r="D839"/>
  <c r="C840"/>
  <c r="D840"/>
  <c r="C841"/>
  <c r="D841"/>
  <c r="C842"/>
  <c r="D842"/>
  <c r="D12"/>
  <c r="C12"/>
  <c r="W7" i="1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X857"/>
  <c r="U862" i="2" s="1"/>
  <c r="W858" i="1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6"/>
  <c r="S1019"/>
  <c r="T1019"/>
  <c r="S16" i="3"/>
  <c r="R16"/>
  <c r="S9"/>
  <c r="R9"/>
  <c r="Q15"/>
  <c r="P15"/>
  <c r="Q14"/>
  <c r="P14"/>
  <c r="Q13"/>
  <c r="P13"/>
  <c r="Q12"/>
  <c r="P12"/>
  <c r="Q11"/>
  <c r="P11"/>
  <c r="P6"/>
  <c r="Q6"/>
  <c r="P7"/>
  <c r="Q7"/>
  <c r="P8"/>
  <c r="Q8"/>
  <c r="Q5"/>
  <c r="P5"/>
  <c r="O16"/>
  <c r="O9"/>
  <c r="N9"/>
  <c r="M9"/>
  <c r="L9"/>
  <c r="K9"/>
  <c r="J9"/>
  <c r="I9"/>
  <c r="H9"/>
  <c r="G9"/>
  <c r="F9"/>
  <c r="E9"/>
  <c r="D9"/>
  <c r="C9"/>
  <c r="N16"/>
  <c r="M16"/>
  <c r="L16"/>
  <c r="K16"/>
  <c r="J16"/>
  <c r="I16"/>
  <c r="H16"/>
  <c r="G16"/>
  <c r="F16"/>
  <c r="E16"/>
  <c r="D16"/>
  <c r="C16"/>
  <c r="E864" i="2"/>
  <c r="F864"/>
  <c r="G864"/>
  <c r="H864"/>
  <c r="I864"/>
  <c r="J864"/>
  <c r="K864"/>
  <c r="L864"/>
  <c r="M864"/>
  <c r="N864"/>
  <c r="O864"/>
  <c r="P864"/>
  <c r="Q864"/>
  <c r="E865"/>
  <c r="F865"/>
  <c r="G865"/>
  <c r="H865"/>
  <c r="I865"/>
  <c r="J865"/>
  <c r="K865"/>
  <c r="L865"/>
  <c r="M865"/>
  <c r="N865"/>
  <c r="O865"/>
  <c r="P865"/>
  <c r="Q865"/>
  <c r="E866"/>
  <c r="F866"/>
  <c r="G866"/>
  <c r="H866"/>
  <c r="I866"/>
  <c r="J866"/>
  <c r="K866"/>
  <c r="L866"/>
  <c r="M866"/>
  <c r="N866"/>
  <c r="O866"/>
  <c r="P866"/>
  <c r="Q866"/>
  <c r="E867"/>
  <c r="F867"/>
  <c r="G867"/>
  <c r="H867"/>
  <c r="I867"/>
  <c r="J867"/>
  <c r="K867"/>
  <c r="L867"/>
  <c r="M867"/>
  <c r="N867"/>
  <c r="O867"/>
  <c r="P867"/>
  <c r="Q867"/>
  <c r="E868"/>
  <c r="F868"/>
  <c r="G868"/>
  <c r="H868"/>
  <c r="I868"/>
  <c r="J868"/>
  <c r="K868"/>
  <c r="L868"/>
  <c r="M868"/>
  <c r="N868"/>
  <c r="O868"/>
  <c r="P868"/>
  <c r="Q868"/>
  <c r="E869"/>
  <c r="F869"/>
  <c r="G869"/>
  <c r="H869"/>
  <c r="I869"/>
  <c r="J869"/>
  <c r="K869"/>
  <c r="L869"/>
  <c r="M869"/>
  <c r="N869"/>
  <c r="O869"/>
  <c r="P869"/>
  <c r="Q869"/>
  <c r="E870"/>
  <c r="F870"/>
  <c r="G870"/>
  <c r="H870"/>
  <c r="I870"/>
  <c r="J870"/>
  <c r="K870"/>
  <c r="L870"/>
  <c r="M870"/>
  <c r="N870"/>
  <c r="O870"/>
  <c r="P870"/>
  <c r="Q870"/>
  <c r="E871"/>
  <c r="F871"/>
  <c r="G871"/>
  <c r="H871"/>
  <c r="I871"/>
  <c r="J871"/>
  <c r="K871"/>
  <c r="L871"/>
  <c r="M871"/>
  <c r="N871"/>
  <c r="O871"/>
  <c r="P871"/>
  <c r="Q871"/>
  <c r="E872"/>
  <c r="F872"/>
  <c r="G872"/>
  <c r="H872"/>
  <c r="I872"/>
  <c r="J872"/>
  <c r="K872"/>
  <c r="L872"/>
  <c r="M872"/>
  <c r="N872"/>
  <c r="O872"/>
  <c r="P872"/>
  <c r="Q872"/>
  <c r="E873"/>
  <c r="F873"/>
  <c r="G873"/>
  <c r="H873"/>
  <c r="I873"/>
  <c r="J873"/>
  <c r="K873"/>
  <c r="L873"/>
  <c r="M873"/>
  <c r="N873"/>
  <c r="O873"/>
  <c r="P873"/>
  <c r="Q873"/>
  <c r="E874"/>
  <c r="F874"/>
  <c r="G874"/>
  <c r="H874"/>
  <c r="I874"/>
  <c r="J874"/>
  <c r="K874"/>
  <c r="L874"/>
  <c r="M874"/>
  <c r="N874"/>
  <c r="O874"/>
  <c r="P874"/>
  <c r="Q874"/>
  <c r="E875"/>
  <c r="F875"/>
  <c r="G875"/>
  <c r="H875"/>
  <c r="I875"/>
  <c r="J875"/>
  <c r="K875"/>
  <c r="L875"/>
  <c r="M875"/>
  <c r="N875"/>
  <c r="O875"/>
  <c r="P875"/>
  <c r="Q875"/>
  <c r="E876"/>
  <c r="F876"/>
  <c r="G876"/>
  <c r="H876"/>
  <c r="I876"/>
  <c r="J876"/>
  <c r="K876"/>
  <c r="L876"/>
  <c r="M876"/>
  <c r="N876"/>
  <c r="O876"/>
  <c r="P876"/>
  <c r="Q876"/>
  <c r="E877"/>
  <c r="F877"/>
  <c r="G877"/>
  <c r="H877"/>
  <c r="I877"/>
  <c r="J877"/>
  <c r="K877"/>
  <c r="L877"/>
  <c r="M877"/>
  <c r="N877"/>
  <c r="O877"/>
  <c r="P877"/>
  <c r="Q877"/>
  <c r="E878"/>
  <c r="F878"/>
  <c r="G878"/>
  <c r="H878"/>
  <c r="I878"/>
  <c r="J878"/>
  <c r="K878"/>
  <c r="L878"/>
  <c r="M878"/>
  <c r="N878"/>
  <c r="O878"/>
  <c r="P878"/>
  <c r="Q878"/>
  <c r="E879"/>
  <c r="F879"/>
  <c r="G879"/>
  <c r="H879"/>
  <c r="I879"/>
  <c r="J879"/>
  <c r="K879"/>
  <c r="L879"/>
  <c r="M879"/>
  <c r="N879"/>
  <c r="O879"/>
  <c r="P879"/>
  <c r="Q879"/>
  <c r="E880"/>
  <c r="F880"/>
  <c r="G880"/>
  <c r="H880"/>
  <c r="I880"/>
  <c r="J880"/>
  <c r="K880"/>
  <c r="L880"/>
  <c r="M880"/>
  <c r="N880"/>
  <c r="O880"/>
  <c r="P880"/>
  <c r="Q880"/>
  <c r="E881"/>
  <c r="F881"/>
  <c r="G881"/>
  <c r="H881"/>
  <c r="I881"/>
  <c r="J881"/>
  <c r="K881"/>
  <c r="L881"/>
  <c r="M881"/>
  <c r="N881"/>
  <c r="O881"/>
  <c r="P881"/>
  <c r="Q881"/>
  <c r="E882"/>
  <c r="F882"/>
  <c r="G882"/>
  <c r="H882"/>
  <c r="I882"/>
  <c r="J882"/>
  <c r="K882"/>
  <c r="L882"/>
  <c r="M882"/>
  <c r="N882"/>
  <c r="O882"/>
  <c r="P882"/>
  <c r="Q882"/>
  <c r="E883"/>
  <c r="F883"/>
  <c r="G883"/>
  <c r="H883"/>
  <c r="I883"/>
  <c r="J883"/>
  <c r="K883"/>
  <c r="L883"/>
  <c r="M883"/>
  <c r="N883"/>
  <c r="O883"/>
  <c r="P883"/>
  <c r="Q883"/>
  <c r="E884"/>
  <c r="F884"/>
  <c r="G884"/>
  <c r="H884"/>
  <c r="I884"/>
  <c r="J884"/>
  <c r="K884"/>
  <c r="L884"/>
  <c r="M884"/>
  <c r="N884"/>
  <c r="O884"/>
  <c r="P884"/>
  <c r="Q884"/>
  <c r="E885"/>
  <c r="F885"/>
  <c r="G885"/>
  <c r="H885"/>
  <c r="I885"/>
  <c r="J885"/>
  <c r="K885"/>
  <c r="L885"/>
  <c r="M885"/>
  <c r="N885"/>
  <c r="O885"/>
  <c r="P885"/>
  <c r="Q885"/>
  <c r="E886"/>
  <c r="F886"/>
  <c r="G886"/>
  <c r="H886"/>
  <c r="I886"/>
  <c r="J886"/>
  <c r="K886"/>
  <c r="L886"/>
  <c r="M886"/>
  <c r="N886"/>
  <c r="O886"/>
  <c r="P886"/>
  <c r="Q886"/>
  <c r="E887"/>
  <c r="F887"/>
  <c r="G887"/>
  <c r="H887"/>
  <c r="I887"/>
  <c r="J887"/>
  <c r="K887"/>
  <c r="L887"/>
  <c r="M887"/>
  <c r="N887"/>
  <c r="O887"/>
  <c r="P887"/>
  <c r="Q887"/>
  <c r="E888"/>
  <c r="F888"/>
  <c r="G888"/>
  <c r="H888"/>
  <c r="I888"/>
  <c r="J888"/>
  <c r="K888"/>
  <c r="L888"/>
  <c r="M888"/>
  <c r="N888"/>
  <c r="O888"/>
  <c r="P888"/>
  <c r="Q888"/>
  <c r="E889"/>
  <c r="F889"/>
  <c r="G889"/>
  <c r="H889"/>
  <c r="I889"/>
  <c r="J889"/>
  <c r="K889"/>
  <c r="L889"/>
  <c r="M889"/>
  <c r="N889"/>
  <c r="O889"/>
  <c r="P889"/>
  <c r="Q889"/>
  <c r="E890"/>
  <c r="F890"/>
  <c r="G890"/>
  <c r="H890"/>
  <c r="I890"/>
  <c r="J890"/>
  <c r="K890"/>
  <c r="L890"/>
  <c r="M890"/>
  <c r="N890"/>
  <c r="O890"/>
  <c r="P890"/>
  <c r="Q890"/>
  <c r="E891"/>
  <c r="F891"/>
  <c r="G891"/>
  <c r="H891"/>
  <c r="I891"/>
  <c r="J891"/>
  <c r="K891"/>
  <c r="L891"/>
  <c r="M891"/>
  <c r="N891"/>
  <c r="O891"/>
  <c r="P891"/>
  <c r="E892"/>
  <c r="F892"/>
  <c r="G892"/>
  <c r="H892"/>
  <c r="I892"/>
  <c r="J892"/>
  <c r="K892"/>
  <c r="L892"/>
  <c r="M892"/>
  <c r="N892"/>
  <c r="O892"/>
  <c r="P892"/>
  <c r="Q892"/>
  <c r="E893"/>
  <c r="F893"/>
  <c r="G893"/>
  <c r="H893"/>
  <c r="I893"/>
  <c r="J893"/>
  <c r="K893"/>
  <c r="L893"/>
  <c r="M893"/>
  <c r="N893"/>
  <c r="O893"/>
  <c r="P893"/>
  <c r="Q893"/>
  <c r="E894"/>
  <c r="F894"/>
  <c r="G894"/>
  <c r="H894"/>
  <c r="I894"/>
  <c r="J894"/>
  <c r="K894"/>
  <c r="L894"/>
  <c r="M894"/>
  <c r="N894"/>
  <c r="O894"/>
  <c r="P894"/>
  <c r="Q894"/>
  <c r="E895"/>
  <c r="F895"/>
  <c r="G895"/>
  <c r="H895"/>
  <c r="I895"/>
  <c r="J895"/>
  <c r="K895"/>
  <c r="L895"/>
  <c r="M895"/>
  <c r="N895"/>
  <c r="O895"/>
  <c r="P895"/>
  <c r="Q895"/>
  <c r="E896"/>
  <c r="F896"/>
  <c r="G896"/>
  <c r="H896"/>
  <c r="I896"/>
  <c r="J896"/>
  <c r="K896"/>
  <c r="L896"/>
  <c r="M896"/>
  <c r="N896"/>
  <c r="O896"/>
  <c r="P896"/>
  <c r="Q896"/>
  <c r="E897"/>
  <c r="F897"/>
  <c r="G897"/>
  <c r="H897"/>
  <c r="I897"/>
  <c r="J897"/>
  <c r="K897"/>
  <c r="L897"/>
  <c r="M897"/>
  <c r="N897"/>
  <c r="O897"/>
  <c r="P897"/>
  <c r="Q897"/>
  <c r="E898"/>
  <c r="F898"/>
  <c r="G898"/>
  <c r="H898"/>
  <c r="I898"/>
  <c r="J898"/>
  <c r="K898"/>
  <c r="L898"/>
  <c r="M898"/>
  <c r="N898"/>
  <c r="O898"/>
  <c r="P898"/>
  <c r="Q898"/>
  <c r="E899"/>
  <c r="F899"/>
  <c r="G899"/>
  <c r="H899"/>
  <c r="I899"/>
  <c r="J899"/>
  <c r="K899"/>
  <c r="L899"/>
  <c r="M899"/>
  <c r="N899"/>
  <c r="O899"/>
  <c r="P899"/>
  <c r="Q899"/>
  <c r="E900"/>
  <c r="F900"/>
  <c r="G900"/>
  <c r="H900"/>
  <c r="I900"/>
  <c r="J900"/>
  <c r="K900"/>
  <c r="L900"/>
  <c r="M900"/>
  <c r="N900"/>
  <c r="O900"/>
  <c r="P900"/>
  <c r="Q900"/>
  <c r="E901"/>
  <c r="F901"/>
  <c r="G901"/>
  <c r="H901"/>
  <c r="I901"/>
  <c r="J901"/>
  <c r="K901"/>
  <c r="L901"/>
  <c r="M901"/>
  <c r="N901"/>
  <c r="O901"/>
  <c r="P901"/>
  <c r="Q901"/>
  <c r="E902"/>
  <c r="F902"/>
  <c r="G902"/>
  <c r="H902"/>
  <c r="I902"/>
  <c r="J902"/>
  <c r="K902"/>
  <c r="L902"/>
  <c r="M902"/>
  <c r="N902"/>
  <c r="O902"/>
  <c r="P902"/>
  <c r="Q902"/>
  <c r="E903"/>
  <c r="F903"/>
  <c r="G903"/>
  <c r="H903"/>
  <c r="I903"/>
  <c r="J903"/>
  <c r="K903"/>
  <c r="L903"/>
  <c r="M903"/>
  <c r="N903"/>
  <c r="O903"/>
  <c r="P903"/>
  <c r="Q903"/>
  <c r="E904"/>
  <c r="F904"/>
  <c r="G904"/>
  <c r="H904"/>
  <c r="I904"/>
  <c r="J904"/>
  <c r="K904"/>
  <c r="L904"/>
  <c r="M904"/>
  <c r="N904"/>
  <c r="O904"/>
  <c r="P904"/>
  <c r="Q904"/>
  <c r="E905"/>
  <c r="F905"/>
  <c r="G905"/>
  <c r="H905"/>
  <c r="I905"/>
  <c r="J905"/>
  <c r="K905"/>
  <c r="L905"/>
  <c r="M905"/>
  <c r="N905"/>
  <c r="O905"/>
  <c r="P905"/>
  <c r="Q905"/>
  <c r="E906"/>
  <c r="F906"/>
  <c r="G906"/>
  <c r="H906"/>
  <c r="I906"/>
  <c r="J906"/>
  <c r="K906"/>
  <c r="L906"/>
  <c r="M906"/>
  <c r="N906"/>
  <c r="O906"/>
  <c r="P906"/>
  <c r="Q906"/>
  <c r="E907"/>
  <c r="F907"/>
  <c r="G907"/>
  <c r="H907"/>
  <c r="I907"/>
  <c r="J907"/>
  <c r="K907"/>
  <c r="L907"/>
  <c r="M907"/>
  <c r="N907"/>
  <c r="O907"/>
  <c r="P907"/>
  <c r="Q907"/>
  <c r="E908"/>
  <c r="F908"/>
  <c r="G908"/>
  <c r="H908"/>
  <c r="I908"/>
  <c r="J908"/>
  <c r="K908"/>
  <c r="L908"/>
  <c r="M908"/>
  <c r="N908"/>
  <c r="O908"/>
  <c r="P908"/>
  <c r="Q908"/>
  <c r="E909"/>
  <c r="F909"/>
  <c r="G909"/>
  <c r="H909"/>
  <c r="I909"/>
  <c r="J909"/>
  <c r="K909"/>
  <c r="L909"/>
  <c r="M909"/>
  <c r="N909"/>
  <c r="O909"/>
  <c r="P909"/>
  <c r="Q909"/>
  <c r="E910"/>
  <c r="F910"/>
  <c r="G910"/>
  <c r="H910"/>
  <c r="I910"/>
  <c r="J910"/>
  <c r="K910"/>
  <c r="L910"/>
  <c r="M910"/>
  <c r="N910"/>
  <c r="O910"/>
  <c r="P910"/>
  <c r="Q910"/>
  <c r="E911"/>
  <c r="F911"/>
  <c r="G911"/>
  <c r="H911"/>
  <c r="I911"/>
  <c r="J911"/>
  <c r="K911"/>
  <c r="L911"/>
  <c r="M911"/>
  <c r="N911"/>
  <c r="O911"/>
  <c r="P911"/>
  <c r="Q911"/>
  <c r="E912"/>
  <c r="F912"/>
  <c r="G912"/>
  <c r="H912"/>
  <c r="I912"/>
  <c r="J912"/>
  <c r="K912"/>
  <c r="L912"/>
  <c r="M912"/>
  <c r="N912"/>
  <c r="O912"/>
  <c r="P912"/>
  <c r="Q912"/>
  <c r="E913"/>
  <c r="F913"/>
  <c r="G913"/>
  <c r="H913"/>
  <c r="I913"/>
  <c r="J913"/>
  <c r="K913"/>
  <c r="L913"/>
  <c r="M913"/>
  <c r="N913"/>
  <c r="O913"/>
  <c r="P913"/>
  <c r="Q913"/>
  <c r="E914"/>
  <c r="F914"/>
  <c r="G914"/>
  <c r="H914"/>
  <c r="I914"/>
  <c r="J914"/>
  <c r="K914"/>
  <c r="L914"/>
  <c r="M914"/>
  <c r="N914"/>
  <c r="O914"/>
  <c r="P914"/>
  <c r="Q914"/>
  <c r="E915"/>
  <c r="F915"/>
  <c r="G915"/>
  <c r="H915"/>
  <c r="I915"/>
  <c r="J915"/>
  <c r="K915"/>
  <c r="L915"/>
  <c r="M915"/>
  <c r="N915"/>
  <c r="O915"/>
  <c r="P915"/>
  <c r="Q915"/>
  <c r="E916"/>
  <c r="F916"/>
  <c r="G916"/>
  <c r="H916"/>
  <c r="I916"/>
  <c r="J916"/>
  <c r="K916"/>
  <c r="L916"/>
  <c r="M916"/>
  <c r="N916"/>
  <c r="O916"/>
  <c r="P916"/>
  <c r="Q916"/>
  <c r="E917"/>
  <c r="F917"/>
  <c r="G917"/>
  <c r="H917"/>
  <c r="I917"/>
  <c r="J917"/>
  <c r="K917"/>
  <c r="L917"/>
  <c r="M917"/>
  <c r="N917"/>
  <c r="O917"/>
  <c r="P917"/>
  <c r="Q917"/>
  <c r="E918"/>
  <c r="F918"/>
  <c r="G918"/>
  <c r="H918"/>
  <c r="I918"/>
  <c r="J918"/>
  <c r="K918"/>
  <c r="L918"/>
  <c r="M918"/>
  <c r="N918"/>
  <c r="O918"/>
  <c r="P918"/>
  <c r="Q918"/>
  <c r="E919"/>
  <c r="F919"/>
  <c r="G919"/>
  <c r="H919"/>
  <c r="I919"/>
  <c r="J919"/>
  <c r="K919"/>
  <c r="L919"/>
  <c r="M919"/>
  <c r="N919"/>
  <c r="O919"/>
  <c r="P919"/>
  <c r="Q919"/>
  <c r="E920"/>
  <c r="F920"/>
  <c r="G920"/>
  <c r="H920"/>
  <c r="I920"/>
  <c r="J920"/>
  <c r="K920"/>
  <c r="L920"/>
  <c r="M920"/>
  <c r="N920"/>
  <c r="O920"/>
  <c r="P920"/>
  <c r="Q920"/>
  <c r="E921"/>
  <c r="F921"/>
  <c r="G921"/>
  <c r="H921"/>
  <c r="I921"/>
  <c r="J921"/>
  <c r="K921"/>
  <c r="L921"/>
  <c r="M921"/>
  <c r="N921"/>
  <c r="O921"/>
  <c r="P921"/>
  <c r="Q921"/>
  <c r="E922"/>
  <c r="F922"/>
  <c r="G922"/>
  <c r="H922"/>
  <c r="I922"/>
  <c r="J922"/>
  <c r="K922"/>
  <c r="L922"/>
  <c r="M922"/>
  <c r="N922"/>
  <c r="O922"/>
  <c r="P922"/>
  <c r="Q922"/>
  <c r="E923"/>
  <c r="F923"/>
  <c r="G923"/>
  <c r="H923"/>
  <c r="I923"/>
  <c r="J923"/>
  <c r="K923"/>
  <c r="L923"/>
  <c r="M923"/>
  <c r="N923"/>
  <c r="O923"/>
  <c r="P923"/>
  <c r="Q923"/>
  <c r="E924"/>
  <c r="F924"/>
  <c r="G924"/>
  <c r="H924"/>
  <c r="I924"/>
  <c r="J924"/>
  <c r="K924"/>
  <c r="L924"/>
  <c r="M924"/>
  <c r="N924"/>
  <c r="O924"/>
  <c r="P924"/>
  <c r="Q924"/>
  <c r="E925"/>
  <c r="F925"/>
  <c r="G925"/>
  <c r="H925"/>
  <c r="I925"/>
  <c r="J925"/>
  <c r="K925"/>
  <c r="L925"/>
  <c r="M925"/>
  <c r="N925"/>
  <c r="O925"/>
  <c r="P925"/>
  <c r="Q925"/>
  <c r="E926"/>
  <c r="F926"/>
  <c r="G926"/>
  <c r="H926"/>
  <c r="I926"/>
  <c r="J926"/>
  <c r="K926"/>
  <c r="L926"/>
  <c r="M926"/>
  <c r="N926"/>
  <c r="O926"/>
  <c r="P926"/>
  <c r="Q926"/>
  <c r="E927"/>
  <c r="F927"/>
  <c r="G927"/>
  <c r="H927"/>
  <c r="I927"/>
  <c r="J927"/>
  <c r="K927"/>
  <c r="L927"/>
  <c r="M927"/>
  <c r="N927"/>
  <c r="O927"/>
  <c r="P927"/>
  <c r="Q927"/>
  <c r="E928"/>
  <c r="F928"/>
  <c r="G928"/>
  <c r="H928"/>
  <c r="I928"/>
  <c r="J928"/>
  <c r="K928"/>
  <c r="L928"/>
  <c r="M928"/>
  <c r="N928"/>
  <c r="O928"/>
  <c r="P928"/>
  <c r="Q928"/>
  <c r="E929"/>
  <c r="F929"/>
  <c r="G929"/>
  <c r="H929"/>
  <c r="I929"/>
  <c r="J929"/>
  <c r="K929"/>
  <c r="L929"/>
  <c r="M929"/>
  <c r="N929"/>
  <c r="O929"/>
  <c r="P929"/>
  <c r="Q929"/>
  <c r="E930"/>
  <c r="F930"/>
  <c r="G930"/>
  <c r="H930"/>
  <c r="I930"/>
  <c r="J930"/>
  <c r="K930"/>
  <c r="L930"/>
  <c r="M930"/>
  <c r="N930"/>
  <c r="O930"/>
  <c r="P930"/>
  <c r="Q930"/>
  <c r="E931"/>
  <c r="F931"/>
  <c r="G931"/>
  <c r="H931"/>
  <c r="I931"/>
  <c r="J931"/>
  <c r="K931"/>
  <c r="L931"/>
  <c r="M931"/>
  <c r="N931"/>
  <c r="O931"/>
  <c r="P931"/>
  <c r="Q931"/>
  <c r="E932"/>
  <c r="F932"/>
  <c r="G932"/>
  <c r="H932"/>
  <c r="I932"/>
  <c r="J932"/>
  <c r="K932"/>
  <c r="L932"/>
  <c r="M932"/>
  <c r="N932"/>
  <c r="O932"/>
  <c r="P932"/>
  <c r="Q932"/>
  <c r="E933"/>
  <c r="F933"/>
  <c r="G933"/>
  <c r="H933"/>
  <c r="I933"/>
  <c r="J933"/>
  <c r="K933"/>
  <c r="L933"/>
  <c r="M933"/>
  <c r="N933"/>
  <c r="O933"/>
  <c r="P933"/>
  <c r="Q933"/>
  <c r="E934"/>
  <c r="F934"/>
  <c r="G934"/>
  <c r="H934"/>
  <c r="I934"/>
  <c r="J934"/>
  <c r="K934"/>
  <c r="L934"/>
  <c r="M934"/>
  <c r="N934"/>
  <c r="O934"/>
  <c r="P934"/>
  <c r="Q934"/>
  <c r="E935"/>
  <c r="F935"/>
  <c r="G935"/>
  <c r="H935"/>
  <c r="I935"/>
  <c r="J935"/>
  <c r="K935"/>
  <c r="L935"/>
  <c r="M935"/>
  <c r="N935"/>
  <c r="O935"/>
  <c r="P935"/>
  <c r="Q935"/>
  <c r="E936"/>
  <c r="F936"/>
  <c r="G936"/>
  <c r="H936"/>
  <c r="I936"/>
  <c r="J936"/>
  <c r="K936"/>
  <c r="L936"/>
  <c r="M936"/>
  <c r="N936"/>
  <c r="O936"/>
  <c r="P936"/>
  <c r="Q936"/>
  <c r="E937"/>
  <c r="F937"/>
  <c r="G937"/>
  <c r="H937"/>
  <c r="I937"/>
  <c r="J937"/>
  <c r="K937"/>
  <c r="L937"/>
  <c r="M937"/>
  <c r="N937"/>
  <c r="O937"/>
  <c r="P937"/>
  <c r="Q937"/>
  <c r="E938"/>
  <c r="F938"/>
  <c r="G938"/>
  <c r="H938"/>
  <c r="I938"/>
  <c r="J938"/>
  <c r="K938"/>
  <c r="L938"/>
  <c r="M938"/>
  <c r="N938"/>
  <c r="O938"/>
  <c r="P938"/>
  <c r="Q938"/>
  <c r="E939"/>
  <c r="F939"/>
  <c r="G939"/>
  <c r="H939"/>
  <c r="I939"/>
  <c r="J939"/>
  <c r="K939"/>
  <c r="L939"/>
  <c r="M939"/>
  <c r="N939"/>
  <c r="O939"/>
  <c r="P939"/>
  <c r="Q939"/>
  <c r="E940"/>
  <c r="F940"/>
  <c r="G940"/>
  <c r="H940"/>
  <c r="I940"/>
  <c r="J940"/>
  <c r="K940"/>
  <c r="L940"/>
  <c r="M940"/>
  <c r="N940"/>
  <c r="O940"/>
  <c r="P940"/>
  <c r="Q940"/>
  <c r="E941"/>
  <c r="F941"/>
  <c r="G941"/>
  <c r="H941"/>
  <c r="I941"/>
  <c r="J941"/>
  <c r="K941"/>
  <c r="L941"/>
  <c r="M941"/>
  <c r="N941"/>
  <c r="O941"/>
  <c r="P941"/>
  <c r="Q941"/>
  <c r="E942"/>
  <c r="F942"/>
  <c r="G942"/>
  <c r="H942"/>
  <c r="I942"/>
  <c r="J942"/>
  <c r="K942"/>
  <c r="L942"/>
  <c r="M942"/>
  <c r="N942"/>
  <c r="O942"/>
  <c r="P942"/>
  <c r="Q942"/>
  <c r="E943"/>
  <c r="F943"/>
  <c r="G943"/>
  <c r="H943"/>
  <c r="I943"/>
  <c r="J943"/>
  <c r="K943"/>
  <c r="L943"/>
  <c r="M943"/>
  <c r="N943"/>
  <c r="O943"/>
  <c r="P943"/>
  <c r="Q943"/>
  <c r="E944"/>
  <c r="F944"/>
  <c r="G944"/>
  <c r="H944"/>
  <c r="I944"/>
  <c r="J944"/>
  <c r="K944"/>
  <c r="L944"/>
  <c r="M944"/>
  <c r="N944"/>
  <c r="O944"/>
  <c r="P944"/>
  <c r="Q944"/>
  <c r="E945"/>
  <c r="F945"/>
  <c r="G945"/>
  <c r="H945"/>
  <c r="I945"/>
  <c r="J945"/>
  <c r="K945"/>
  <c r="L945"/>
  <c r="M945"/>
  <c r="N945"/>
  <c r="O945"/>
  <c r="P945"/>
  <c r="Q945"/>
  <c r="E946"/>
  <c r="F946"/>
  <c r="G946"/>
  <c r="H946"/>
  <c r="I946"/>
  <c r="J946"/>
  <c r="K946"/>
  <c r="L946"/>
  <c r="M946"/>
  <c r="N946"/>
  <c r="O946"/>
  <c r="P946"/>
  <c r="Q946"/>
  <c r="E947"/>
  <c r="F947"/>
  <c r="G947"/>
  <c r="H947"/>
  <c r="I947"/>
  <c r="J947"/>
  <c r="K947"/>
  <c r="L947"/>
  <c r="M947"/>
  <c r="N947"/>
  <c r="O947"/>
  <c r="P947"/>
  <c r="Q947"/>
  <c r="E948"/>
  <c r="F948"/>
  <c r="G948"/>
  <c r="H948"/>
  <c r="I948"/>
  <c r="J948"/>
  <c r="K948"/>
  <c r="L948"/>
  <c r="M948"/>
  <c r="N948"/>
  <c r="O948"/>
  <c r="P948"/>
  <c r="Q948"/>
  <c r="E949"/>
  <c r="F949"/>
  <c r="G949"/>
  <c r="H949"/>
  <c r="I949"/>
  <c r="J949"/>
  <c r="K949"/>
  <c r="L949"/>
  <c r="M949"/>
  <c r="N949"/>
  <c r="O949"/>
  <c r="P949"/>
  <c r="Q949"/>
  <c r="E950"/>
  <c r="F950"/>
  <c r="G950"/>
  <c r="H950"/>
  <c r="I950"/>
  <c r="J950"/>
  <c r="K950"/>
  <c r="L950"/>
  <c r="M950"/>
  <c r="N950"/>
  <c r="O950"/>
  <c r="P950"/>
  <c r="Q950"/>
  <c r="E951"/>
  <c r="F951"/>
  <c r="G951"/>
  <c r="H951"/>
  <c r="I951"/>
  <c r="J951"/>
  <c r="K951"/>
  <c r="L951"/>
  <c r="M951"/>
  <c r="N951"/>
  <c r="O951"/>
  <c r="P951"/>
  <c r="Q951"/>
  <c r="E952"/>
  <c r="F952"/>
  <c r="G952"/>
  <c r="H952"/>
  <c r="I952"/>
  <c r="J952"/>
  <c r="K952"/>
  <c r="L952"/>
  <c r="M952"/>
  <c r="N952"/>
  <c r="O952"/>
  <c r="P952"/>
  <c r="Q952"/>
  <c r="E953"/>
  <c r="F953"/>
  <c r="G953"/>
  <c r="H953"/>
  <c r="I953"/>
  <c r="J953"/>
  <c r="K953"/>
  <c r="L953"/>
  <c r="M953"/>
  <c r="N953"/>
  <c r="O953"/>
  <c r="P953"/>
  <c r="Q953"/>
  <c r="E954"/>
  <c r="F954"/>
  <c r="G954"/>
  <c r="H954"/>
  <c r="I954"/>
  <c r="J954"/>
  <c r="K954"/>
  <c r="L954"/>
  <c r="M954"/>
  <c r="N954"/>
  <c r="O954"/>
  <c r="P954"/>
  <c r="Q954"/>
  <c r="E955"/>
  <c r="F955"/>
  <c r="G955"/>
  <c r="H955"/>
  <c r="I955"/>
  <c r="J955"/>
  <c r="K955"/>
  <c r="L955"/>
  <c r="M955"/>
  <c r="N955"/>
  <c r="O955"/>
  <c r="P955"/>
  <c r="Q955"/>
  <c r="E956"/>
  <c r="F956"/>
  <c r="G956"/>
  <c r="H956"/>
  <c r="I956"/>
  <c r="J956"/>
  <c r="K956"/>
  <c r="L956"/>
  <c r="M956"/>
  <c r="N956"/>
  <c r="O956"/>
  <c r="P956"/>
  <c r="Q956"/>
  <c r="E957"/>
  <c r="F957"/>
  <c r="G957"/>
  <c r="H957"/>
  <c r="I957"/>
  <c r="J957"/>
  <c r="K957"/>
  <c r="L957"/>
  <c r="M957"/>
  <c r="N957"/>
  <c r="O957"/>
  <c r="P957"/>
  <c r="Q957"/>
  <c r="E958"/>
  <c r="F958"/>
  <c r="G958"/>
  <c r="H958"/>
  <c r="I958"/>
  <c r="J958"/>
  <c r="K958"/>
  <c r="L958"/>
  <c r="M958"/>
  <c r="N958"/>
  <c r="O958"/>
  <c r="P958"/>
  <c r="Q958"/>
  <c r="E959"/>
  <c r="F959"/>
  <c r="G959"/>
  <c r="H959"/>
  <c r="I959"/>
  <c r="J959"/>
  <c r="K959"/>
  <c r="L959"/>
  <c r="M959"/>
  <c r="N959"/>
  <c r="O959"/>
  <c r="P959"/>
  <c r="Q959"/>
  <c r="E960"/>
  <c r="F960"/>
  <c r="G960"/>
  <c r="H960"/>
  <c r="I960"/>
  <c r="J960"/>
  <c r="K960"/>
  <c r="L960"/>
  <c r="M960"/>
  <c r="N960"/>
  <c r="O960"/>
  <c r="P960"/>
  <c r="Q960"/>
  <c r="E961"/>
  <c r="F961"/>
  <c r="G961"/>
  <c r="H961"/>
  <c r="I961"/>
  <c r="J961"/>
  <c r="K961"/>
  <c r="L961"/>
  <c r="M961"/>
  <c r="N961"/>
  <c r="O961"/>
  <c r="P961"/>
  <c r="E962"/>
  <c r="F962"/>
  <c r="G962"/>
  <c r="H962"/>
  <c r="I962"/>
  <c r="J962"/>
  <c r="K962"/>
  <c r="L962"/>
  <c r="M962"/>
  <c r="N962"/>
  <c r="O962"/>
  <c r="P962"/>
  <c r="Q962"/>
  <c r="E963"/>
  <c r="F963"/>
  <c r="G963"/>
  <c r="H963"/>
  <c r="I963"/>
  <c r="J963"/>
  <c r="K963"/>
  <c r="L963"/>
  <c r="M963"/>
  <c r="N963"/>
  <c r="O963"/>
  <c r="P963"/>
  <c r="Q963"/>
  <c r="E964"/>
  <c r="F964"/>
  <c r="G964"/>
  <c r="H964"/>
  <c r="I964"/>
  <c r="J964"/>
  <c r="K964"/>
  <c r="L964"/>
  <c r="M964"/>
  <c r="N964"/>
  <c r="O964"/>
  <c r="P964"/>
  <c r="Q964"/>
  <c r="E965"/>
  <c r="F965"/>
  <c r="G965"/>
  <c r="H965"/>
  <c r="I965"/>
  <c r="J965"/>
  <c r="K965"/>
  <c r="L965"/>
  <c r="M965"/>
  <c r="N965"/>
  <c r="O965"/>
  <c r="P965"/>
  <c r="Q965"/>
  <c r="E966"/>
  <c r="F966"/>
  <c r="G966"/>
  <c r="H966"/>
  <c r="I966"/>
  <c r="J966"/>
  <c r="K966"/>
  <c r="L966"/>
  <c r="M966"/>
  <c r="N966"/>
  <c r="O966"/>
  <c r="P966"/>
  <c r="Q966"/>
  <c r="E967"/>
  <c r="F967"/>
  <c r="G967"/>
  <c r="H967"/>
  <c r="I967"/>
  <c r="J967"/>
  <c r="K967"/>
  <c r="L967"/>
  <c r="M967"/>
  <c r="N967"/>
  <c r="O967"/>
  <c r="P967"/>
  <c r="Q967"/>
  <c r="E968"/>
  <c r="F968"/>
  <c r="G968"/>
  <c r="H968"/>
  <c r="I968"/>
  <c r="J968"/>
  <c r="K968"/>
  <c r="L968"/>
  <c r="M968"/>
  <c r="N968"/>
  <c r="O968"/>
  <c r="P968"/>
  <c r="Q968"/>
  <c r="E969"/>
  <c r="F969"/>
  <c r="G969"/>
  <c r="H969"/>
  <c r="I969"/>
  <c r="J969"/>
  <c r="K969"/>
  <c r="L969"/>
  <c r="M969"/>
  <c r="N969"/>
  <c r="O969"/>
  <c r="P969"/>
  <c r="Q969"/>
  <c r="E970"/>
  <c r="F970"/>
  <c r="G970"/>
  <c r="H970"/>
  <c r="I970"/>
  <c r="J970"/>
  <c r="K970"/>
  <c r="L970"/>
  <c r="M970"/>
  <c r="N970"/>
  <c r="O970"/>
  <c r="P970"/>
  <c r="Q970"/>
  <c r="E971"/>
  <c r="F971"/>
  <c r="G971"/>
  <c r="H971"/>
  <c r="I971"/>
  <c r="J971"/>
  <c r="K971"/>
  <c r="L971"/>
  <c r="M971"/>
  <c r="N971"/>
  <c r="O971"/>
  <c r="P971"/>
  <c r="Q971"/>
  <c r="E972"/>
  <c r="F972"/>
  <c r="G972"/>
  <c r="H972"/>
  <c r="I972"/>
  <c r="J972"/>
  <c r="K972"/>
  <c r="L972"/>
  <c r="M972"/>
  <c r="N972"/>
  <c r="O972"/>
  <c r="P972"/>
  <c r="Q972"/>
  <c r="E973"/>
  <c r="F973"/>
  <c r="G973"/>
  <c r="H973"/>
  <c r="I973"/>
  <c r="J973"/>
  <c r="K973"/>
  <c r="L973"/>
  <c r="M973"/>
  <c r="N973"/>
  <c r="O973"/>
  <c r="P973"/>
  <c r="Q973"/>
  <c r="E974"/>
  <c r="F974"/>
  <c r="G974"/>
  <c r="H974"/>
  <c r="I974"/>
  <c r="J974"/>
  <c r="K974"/>
  <c r="L974"/>
  <c r="M974"/>
  <c r="N974"/>
  <c r="O974"/>
  <c r="P974"/>
  <c r="Q974"/>
  <c r="E975"/>
  <c r="F975"/>
  <c r="G975"/>
  <c r="H975"/>
  <c r="I975"/>
  <c r="J975"/>
  <c r="K975"/>
  <c r="L975"/>
  <c r="M975"/>
  <c r="N975"/>
  <c r="O975"/>
  <c r="P975"/>
  <c r="Q975"/>
  <c r="E976"/>
  <c r="F976"/>
  <c r="G976"/>
  <c r="H976"/>
  <c r="I976"/>
  <c r="J976"/>
  <c r="K976"/>
  <c r="L976"/>
  <c r="M976"/>
  <c r="N976"/>
  <c r="O976"/>
  <c r="P976"/>
  <c r="Q976"/>
  <c r="E977"/>
  <c r="F977"/>
  <c r="G977"/>
  <c r="H977"/>
  <c r="I977"/>
  <c r="J977"/>
  <c r="K977"/>
  <c r="L977"/>
  <c r="M977"/>
  <c r="N977"/>
  <c r="O977"/>
  <c r="P977"/>
  <c r="Q977"/>
  <c r="E978"/>
  <c r="F978"/>
  <c r="G978"/>
  <c r="H978"/>
  <c r="I978"/>
  <c r="J978"/>
  <c r="K978"/>
  <c r="L978"/>
  <c r="M978"/>
  <c r="N978"/>
  <c r="O978"/>
  <c r="P978"/>
  <c r="Q978"/>
  <c r="E979"/>
  <c r="F979"/>
  <c r="G979"/>
  <c r="H979"/>
  <c r="I979"/>
  <c r="J979"/>
  <c r="K979"/>
  <c r="L979"/>
  <c r="M979"/>
  <c r="N979"/>
  <c r="O979"/>
  <c r="P979"/>
  <c r="Q979"/>
  <c r="E980"/>
  <c r="F980"/>
  <c r="G980"/>
  <c r="H980"/>
  <c r="I980"/>
  <c r="J980"/>
  <c r="K980"/>
  <c r="L980"/>
  <c r="M980"/>
  <c r="N980"/>
  <c r="O980"/>
  <c r="P980"/>
  <c r="Q980"/>
  <c r="E981"/>
  <c r="F981"/>
  <c r="G981"/>
  <c r="H981"/>
  <c r="I981"/>
  <c r="J981"/>
  <c r="K981"/>
  <c r="L981"/>
  <c r="M981"/>
  <c r="N981"/>
  <c r="O981"/>
  <c r="P981"/>
  <c r="Q981"/>
  <c r="E982"/>
  <c r="F982"/>
  <c r="G982"/>
  <c r="H982"/>
  <c r="I982"/>
  <c r="J982"/>
  <c r="K982"/>
  <c r="L982"/>
  <c r="M982"/>
  <c r="N982"/>
  <c r="O982"/>
  <c r="P982"/>
  <c r="Q982"/>
  <c r="E983"/>
  <c r="F983"/>
  <c r="G983"/>
  <c r="H983"/>
  <c r="I983"/>
  <c r="J983"/>
  <c r="K983"/>
  <c r="L983"/>
  <c r="M983"/>
  <c r="N983"/>
  <c r="O983"/>
  <c r="P983"/>
  <c r="Q983"/>
  <c r="E984"/>
  <c r="F984"/>
  <c r="G984"/>
  <c r="H984"/>
  <c r="I984"/>
  <c r="J984"/>
  <c r="K984"/>
  <c r="L984"/>
  <c r="M984"/>
  <c r="N984"/>
  <c r="O984"/>
  <c r="P984"/>
  <c r="Q984"/>
  <c r="E985"/>
  <c r="F985"/>
  <c r="G985"/>
  <c r="H985"/>
  <c r="I985"/>
  <c r="J985"/>
  <c r="K985"/>
  <c r="L985"/>
  <c r="M985"/>
  <c r="N985"/>
  <c r="O985"/>
  <c r="P985"/>
  <c r="Q985"/>
  <c r="E986"/>
  <c r="F986"/>
  <c r="G986"/>
  <c r="H986"/>
  <c r="I986"/>
  <c r="J986"/>
  <c r="K986"/>
  <c r="L986"/>
  <c r="M986"/>
  <c r="N986"/>
  <c r="O986"/>
  <c r="P986"/>
  <c r="Q986"/>
  <c r="E987"/>
  <c r="F987"/>
  <c r="G987"/>
  <c r="H987"/>
  <c r="I987"/>
  <c r="J987"/>
  <c r="K987"/>
  <c r="L987"/>
  <c r="M987"/>
  <c r="N987"/>
  <c r="O987"/>
  <c r="P987"/>
  <c r="Q987"/>
  <c r="E988"/>
  <c r="F988"/>
  <c r="G988"/>
  <c r="H988"/>
  <c r="I988"/>
  <c r="J988"/>
  <c r="K988"/>
  <c r="L988"/>
  <c r="M988"/>
  <c r="N988"/>
  <c r="O988"/>
  <c r="P988"/>
  <c r="Q988"/>
  <c r="E989"/>
  <c r="F989"/>
  <c r="G989"/>
  <c r="H989"/>
  <c r="I989"/>
  <c r="J989"/>
  <c r="K989"/>
  <c r="L989"/>
  <c r="M989"/>
  <c r="N989"/>
  <c r="O989"/>
  <c r="P989"/>
  <c r="Q989"/>
  <c r="E990"/>
  <c r="F990"/>
  <c r="G990"/>
  <c r="H990"/>
  <c r="I990"/>
  <c r="J990"/>
  <c r="K990"/>
  <c r="L990"/>
  <c r="M990"/>
  <c r="N990"/>
  <c r="O990"/>
  <c r="P990"/>
  <c r="Q990"/>
  <c r="E991"/>
  <c r="F991"/>
  <c r="G991"/>
  <c r="H991"/>
  <c r="I991"/>
  <c r="J991"/>
  <c r="K991"/>
  <c r="L991"/>
  <c r="M991"/>
  <c r="N991"/>
  <c r="O991"/>
  <c r="P991"/>
  <c r="Q991"/>
  <c r="E992"/>
  <c r="F992"/>
  <c r="G992"/>
  <c r="H992"/>
  <c r="I992"/>
  <c r="J992"/>
  <c r="K992"/>
  <c r="L992"/>
  <c r="M992"/>
  <c r="N992"/>
  <c r="O992"/>
  <c r="P992"/>
  <c r="Q992"/>
  <c r="E993"/>
  <c r="F993"/>
  <c r="G993"/>
  <c r="H993"/>
  <c r="I993"/>
  <c r="J993"/>
  <c r="K993"/>
  <c r="L993"/>
  <c r="M993"/>
  <c r="N993"/>
  <c r="O993"/>
  <c r="P993"/>
  <c r="Q993"/>
  <c r="E994"/>
  <c r="F994"/>
  <c r="G994"/>
  <c r="H994"/>
  <c r="I994"/>
  <c r="J994"/>
  <c r="K994"/>
  <c r="L994"/>
  <c r="M994"/>
  <c r="N994"/>
  <c r="O994"/>
  <c r="P994"/>
  <c r="Q994"/>
  <c r="E995"/>
  <c r="F995"/>
  <c r="G995"/>
  <c r="H995"/>
  <c r="I995"/>
  <c r="J995"/>
  <c r="K995"/>
  <c r="L995"/>
  <c r="M995"/>
  <c r="N995"/>
  <c r="O995"/>
  <c r="P995"/>
  <c r="Q995"/>
  <c r="E996"/>
  <c r="F996"/>
  <c r="G996"/>
  <c r="H996"/>
  <c r="I996"/>
  <c r="J996"/>
  <c r="K996"/>
  <c r="L996"/>
  <c r="M996"/>
  <c r="N996"/>
  <c r="O996"/>
  <c r="P996"/>
  <c r="Q996"/>
  <c r="E997"/>
  <c r="F997"/>
  <c r="G997"/>
  <c r="H997"/>
  <c r="I997"/>
  <c r="J997"/>
  <c r="K997"/>
  <c r="L997"/>
  <c r="M997"/>
  <c r="N997"/>
  <c r="O997"/>
  <c r="P997"/>
  <c r="Q997"/>
  <c r="E998"/>
  <c r="F998"/>
  <c r="G998"/>
  <c r="H998"/>
  <c r="I998"/>
  <c r="J998"/>
  <c r="K998"/>
  <c r="L998"/>
  <c r="M998"/>
  <c r="N998"/>
  <c r="O998"/>
  <c r="P998"/>
  <c r="Q998"/>
  <c r="E999"/>
  <c r="F999"/>
  <c r="G999"/>
  <c r="H999"/>
  <c r="I999"/>
  <c r="J999"/>
  <c r="K999"/>
  <c r="L999"/>
  <c r="M999"/>
  <c r="N999"/>
  <c r="O999"/>
  <c r="P999"/>
  <c r="Q999"/>
  <c r="E1000"/>
  <c r="F1000"/>
  <c r="G1000"/>
  <c r="H1000"/>
  <c r="I1000"/>
  <c r="J1000"/>
  <c r="K1000"/>
  <c r="L1000"/>
  <c r="M1000"/>
  <c r="N1000"/>
  <c r="O1000"/>
  <c r="P1000"/>
  <c r="Q1000"/>
  <c r="E1001"/>
  <c r="F1001"/>
  <c r="G1001"/>
  <c r="H1001"/>
  <c r="I1001"/>
  <c r="J1001"/>
  <c r="K1001"/>
  <c r="L1001"/>
  <c r="M1001"/>
  <c r="N1001"/>
  <c r="O1001"/>
  <c r="P1001"/>
  <c r="Q1001"/>
  <c r="E1002"/>
  <c r="F1002"/>
  <c r="G1002"/>
  <c r="H1002"/>
  <c r="I1002"/>
  <c r="J1002"/>
  <c r="K1002"/>
  <c r="L1002"/>
  <c r="M1002"/>
  <c r="N1002"/>
  <c r="O1002"/>
  <c r="P1002"/>
  <c r="Q1002"/>
  <c r="E1003"/>
  <c r="F1003"/>
  <c r="G1003"/>
  <c r="H1003"/>
  <c r="I1003"/>
  <c r="J1003"/>
  <c r="K1003"/>
  <c r="L1003"/>
  <c r="M1003"/>
  <c r="N1003"/>
  <c r="O1003"/>
  <c r="P1003"/>
  <c r="Q1003"/>
  <c r="E1004"/>
  <c r="F1004"/>
  <c r="G1004"/>
  <c r="H1004"/>
  <c r="I1004"/>
  <c r="J1004"/>
  <c r="K1004"/>
  <c r="L1004"/>
  <c r="M1004"/>
  <c r="N1004"/>
  <c r="O1004"/>
  <c r="P1004"/>
  <c r="Q1004"/>
  <c r="E1005"/>
  <c r="F1005"/>
  <c r="G1005"/>
  <c r="H1005"/>
  <c r="I1005"/>
  <c r="J1005"/>
  <c r="K1005"/>
  <c r="L1005"/>
  <c r="M1005"/>
  <c r="N1005"/>
  <c r="O1005"/>
  <c r="P1005"/>
  <c r="Q1005"/>
  <c r="E1006"/>
  <c r="F1006"/>
  <c r="G1006"/>
  <c r="H1006"/>
  <c r="I1006"/>
  <c r="J1006"/>
  <c r="K1006"/>
  <c r="L1006"/>
  <c r="M1006"/>
  <c r="N1006"/>
  <c r="O1006"/>
  <c r="P1006"/>
  <c r="Q1006"/>
  <c r="E1007"/>
  <c r="F1007"/>
  <c r="G1007"/>
  <c r="H1007"/>
  <c r="I1007"/>
  <c r="J1007"/>
  <c r="K1007"/>
  <c r="L1007"/>
  <c r="M1007"/>
  <c r="N1007"/>
  <c r="O1007"/>
  <c r="P1007"/>
  <c r="Q1007"/>
  <c r="E1008"/>
  <c r="F1008"/>
  <c r="G1008"/>
  <c r="H1008"/>
  <c r="I1008"/>
  <c r="J1008"/>
  <c r="K1008"/>
  <c r="L1008"/>
  <c r="M1008"/>
  <c r="N1008"/>
  <c r="O1008"/>
  <c r="P1008"/>
  <c r="Q1008"/>
  <c r="E1009"/>
  <c r="F1009"/>
  <c r="G1009"/>
  <c r="H1009"/>
  <c r="I1009"/>
  <c r="J1009"/>
  <c r="K1009"/>
  <c r="L1009"/>
  <c r="M1009"/>
  <c r="N1009"/>
  <c r="O1009"/>
  <c r="P1009"/>
  <c r="Q1009"/>
  <c r="E1010"/>
  <c r="F1010"/>
  <c r="G1010"/>
  <c r="H1010"/>
  <c r="I1010"/>
  <c r="J1010"/>
  <c r="K1010"/>
  <c r="L1010"/>
  <c r="M1010"/>
  <c r="N1010"/>
  <c r="O1010"/>
  <c r="P1010"/>
  <c r="Q1010"/>
  <c r="F863"/>
  <c r="G863"/>
  <c r="H863"/>
  <c r="I863"/>
  <c r="J863"/>
  <c r="K863"/>
  <c r="L863"/>
  <c r="M863"/>
  <c r="N863"/>
  <c r="O863"/>
  <c r="P863"/>
  <c r="Q863"/>
  <c r="E863"/>
  <c r="E12"/>
  <c r="F12"/>
  <c r="G12"/>
  <c r="H12"/>
  <c r="I12"/>
  <c r="J12"/>
  <c r="K12"/>
  <c r="L12"/>
  <c r="M12"/>
  <c r="N12"/>
  <c r="O12"/>
  <c r="P12"/>
  <c r="Q12"/>
  <c r="E13"/>
  <c r="F13"/>
  <c r="G13"/>
  <c r="H13"/>
  <c r="I13"/>
  <c r="J13"/>
  <c r="K13"/>
  <c r="L13"/>
  <c r="M13"/>
  <c r="N13"/>
  <c r="O13"/>
  <c r="P13"/>
  <c r="Q13"/>
  <c r="E14"/>
  <c r="F14"/>
  <c r="G14"/>
  <c r="H14"/>
  <c r="I14"/>
  <c r="J14"/>
  <c r="K14"/>
  <c r="L14"/>
  <c r="M14"/>
  <c r="N14"/>
  <c r="O14"/>
  <c r="P14"/>
  <c r="Q14"/>
  <c r="E15"/>
  <c r="F15"/>
  <c r="G15"/>
  <c r="H15"/>
  <c r="I15"/>
  <c r="J15"/>
  <c r="K15"/>
  <c r="L15"/>
  <c r="M15"/>
  <c r="N15"/>
  <c r="O15"/>
  <c r="P15"/>
  <c r="Q15"/>
  <c r="E16"/>
  <c r="F16"/>
  <c r="G16"/>
  <c r="H16"/>
  <c r="I16"/>
  <c r="J16"/>
  <c r="K16"/>
  <c r="L16"/>
  <c r="M16"/>
  <c r="N16"/>
  <c r="O16"/>
  <c r="P16"/>
  <c r="Q16"/>
  <c r="E17"/>
  <c r="F17"/>
  <c r="G17"/>
  <c r="H17"/>
  <c r="I17"/>
  <c r="J17"/>
  <c r="K17"/>
  <c r="L17"/>
  <c r="M17"/>
  <c r="N17"/>
  <c r="O17"/>
  <c r="P17"/>
  <c r="Q17"/>
  <c r="E18"/>
  <c r="F18"/>
  <c r="G18"/>
  <c r="H18"/>
  <c r="I18"/>
  <c r="J18"/>
  <c r="K18"/>
  <c r="L18"/>
  <c r="M18"/>
  <c r="N18"/>
  <c r="O18"/>
  <c r="P18"/>
  <c r="Q18"/>
  <c r="E19"/>
  <c r="F19"/>
  <c r="G19"/>
  <c r="H19"/>
  <c r="I19"/>
  <c r="J19"/>
  <c r="K19"/>
  <c r="L19"/>
  <c r="M19"/>
  <c r="N19"/>
  <c r="O19"/>
  <c r="P19"/>
  <c r="Q19"/>
  <c r="E20"/>
  <c r="F20"/>
  <c r="G20"/>
  <c r="H20"/>
  <c r="I20"/>
  <c r="J20"/>
  <c r="K20"/>
  <c r="L20"/>
  <c r="M20"/>
  <c r="N20"/>
  <c r="O20"/>
  <c r="P20"/>
  <c r="Q20"/>
  <c r="E21"/>
  <c r="F21"/>
  <c r="G21"/>
  <c r="H21"/>
  <c r="I21"/>
  <c r="J21"/>
  <c r="K21"/>
  <c r="L21"/>
  <c r="M21"/>
  <c r="N21"/>
  <c r="O21"/>
  <c r="P21"/>
  <c r="Q21"/>
  <c r="E22"/>
  <c r="F22"/>
  <c r="G22"/>
  <c r="H22"/>
  <c r="I22"/>
  <c r="J22"/>
  <c r="K22"/>
  <c r="L22"/>
  <c r="M22"/>
  <c r="N22"/>
  <c r="O22"/>
  <c r="P22"/>
  <c r="Q22"/>
  <c r="E23"/>
  <c r="F23"/>
  <c r="G23"/>
  <c r="H23"/>
  <c r="I23"/>
  <c r="J23"/>
  <c r="K23"/>
  <c r="L23"/>
  <c r="M23"/>
  <c r="N23"/>
  <c r="O23"/>
  <c r="P23"/>
  <c r="Q23"/>
  <c r="E24"/>
  <c r="F24"/>
  <c r="G24"/>
  <c r="H24"/>
  <c r="I24"/>
  <c r="J24"/>
  <c r="K24"/>
  <c r="L24"/>
  <c r="M24"/>
  <c r="N24"/>
  <c r="O24"/>
  <c r="P24"/>
  <c r="Q24"/>
  <c r="E25"/>
  <c r="F25"/>
  <c r="G25"/>
  <c r="H25"/>
  <c r="I25"/>
  <c r="J25"/>
  <c r="K25"/>
  <c r="L25"/>
  <c r="M25"/>
  <c r="N25"/>
  <c r="O25"/>
  <c r="P25"/>
  <c r="Q25"/>
  <c r="E26"/>
  <c r="F26"/>
  <c r="G26"/>
  <c r="H26"/>
  <c r="I26"/>
  <c r="J26"/>
  <c r="K26"/>
  <c r="L26"/>
  <c r="M26"/>
  <c r="N26"/>
  <c r="O26"/>
  <c r="P26"/>
  <c r="Q26"/>
  <c r="E27"/>
  <c r="F27"/>
  <c r="G27"/>
  <c r="H27"/>
  <c r="I27"/>
  <c r="J27"/>
  <c r="K27"/>
  <c r="L27"/>
  <c r="M27"/>
  <c r="N27"/>
  <c r="O27"/>
  <c r="P27"/>
  <c r="Q27"/>
  <c r="E28"/>
  <c r="F28"/>
  <c r="G28"/>
  <c r="H28"/>
  <c r="I28"/>
  <c r="J28"/>
  <c r="K28"/>
  <c r="L28"/>
  <c r="M28"/>
  <c r="N28"/>
  <c r="O28"/>
  <c r="P28"/>
  <c r="Q28"/>
  <c r="E29"/>
  <c r="F29"/>
  <c r="G29"/>
  <c r="H29"/>
  <c r="I29"/>
  <c r="J29"/>
  <c r="K29"/>
  <c r="L29"/>
  <c r="M29"/>
  <c r="N29"/>
  <c r="O29"/>
  <c r="P29"/>
  <c r="Q29"/>
  <c r="E30"/>
  <c r="F30"/>
  <c r="G30"/>
  <c r="H30"/>
  <c r="I30"/>
  <c r="J30"/>
  <c r="K30"/>
  <c r="L30"/>
  <c r="M30"/>
  <c r="N30"/>
  <c r="O30"/>
  <c r="P30"/>
  <c r="Q30"/>
  <c r="E31"/>
  <c r="F31"/>
  <c r="G31"/>
  <c r="H31"/>
  <c r="I31"/>
  <c r="J31"/>
  <c r="K31"/>
  <c r="L31"/>
  <c r="M31"/>
  <c r="N31"/>
  <c r="O31"/>
  <c r="P31"/>
  <c r="Q31"/>
  <c r="E32"/>
  <c r="F32"/>
  <c r="G32"/>
  <c r="H32"/>
  <c r="I32"/>
  <c r="J32"/>
  <c r="K32"/>
  <c r="L32"/>
  <c r="M32"/>
  <c r="N32"/>
  <c r="O32"/>
  <c r="P32"/>
  <c r="Q32"/>
  <c r="E33"/>
  <c r="F33"/>
  <c r="G33"/>
  <c r="H33"/>
  <c r="I33"/>
  <c r="J33"/>
  <c r="K33"/>
  <c r="L33"/>
  <c r="M33"/>
  <c r="N33"/>
  <c r="O33"/>
  <c r="P33"/>
  <c r="Q33"/>
  <c r="E34"/>
  <c r="F34"/>
  <c r="G34"/>
  <c r="H34"/>
  <c r="I34"/>
  <c r="J34"/>
  <c r="K34"/>
  <c r="L34"/>
  <c r="M34"/>
  <c r="N34"/>
  <c r="O34"/>
  <c r="P34"/>
  <c r="Q34"/>
  <c r="E35"/>
  <c r="F35"/>
  <c r="G35"/>
  <c r="H35"/>
  <c r="I35"/>
  <c r="J35"/>
  <c r="K35"/>
  <c r="L35"/>
  <c r="M35"/>
  <c r="N35"/>
  <c r="O35"/>
  <c r="P35"/>
  <c r="Q35"/>
  <c r="E36"/>
  <c r="F36"/>
  <c r="G36"/>
  <c r="H36"/>
  <c r="I36"/>
  <c r="J36"/>
  <c r="K36"/>
  <c r="L36"/>
  <c r="M36"/>
  <c r="N36"/>
  <c r="O36"/>
  <c r="P36"/>
  <c r="Q36"/>
  <c r="E37"/>
  <c r="F37"/>
  <c r="G37"/>
  <c r="H37"/>
  <c r="I37"/>
  <c r="J37"/>
  <c r="K37"/>
  <c r="L37"/>
  <c r="M37"/>
  <c r="N37"/>
  <c r="O37"/>
  <c r="P37"/>
  <c r="Q37"/>
  <c r="E38"/>
  <c r="F38"/>
  <c r="G38"/>
  <c r="H38"/>
  <c r="I38"/>
  <c r="J38"/>
  <c r="K38"/>
  <c r="L38"/>
  <c r="M38"/>
  <c r="N38"/>
  <c r="O38"/>
  <c r="P38"/>
  <c r="Q38"/>
  <c r="E39"/>
  <c r="F39"/>
  <c r="G39"/>
  <c r="H39"/>
  <c r="I39"/>
  <c r="J39"/>
  <c r="K39"/>
  <c r="L39"/>
  <c r="M39"/>
  <c r="N39"/>
  <c r="O39"/>
  <c r="P39"/>
  <c r="Q39"/>
  <c r="E40"/>
  <c r="F40"/>
  <c r="G40"/>
  <c r="H40"/>
  <c r="I40"/>
  <c r="J40"/>
  <c r="K40"/>
  <c r="L40"/>
  <c r="M40"/>
  <c r="N40"/>
  <c r="O40"/>
  <c r="P40"/>
  <c r="Q40"/>
  <c r="E41"/>
  <c r="F41"/>
  <c r="G41"/>
  <c r="H41"/>
  <c r="I41"/>
  <c r="J41"/>
  <c r="K41"/>
  <c r="L41"/>
  <c r="M41"/>
  <c r="N41"/>
  <c r="O41"/>
  <c r="P41"/>
  <c r="Q41"/>
  <c r="E42"/>
  <c r="F42"/>
  <c r="G42"/>
  <c r="H42"/>
  <c r="I42"/>
  <c r="J42"/>
  <c r="K42"/>
  <c r="L42"/>
  <c r="M42"/>
  <c r="N42"/>
  <c r="O42"/>
  <c r="P42"/>
  <c r="Q42"/>
  <c r="E43"/>
  <c r="F43"/>
  <c r="G43"/>
  <c r="H43"/>
  <c r="I43"/>
  <c r="J43"/>
  <c r="K43"/>
  <c r="L43"/>
  <c r="M43"/>
  <c r="N43"/>
  <c r="O43"/>
  <c r="P43"/>
  <c r="Q43"/>
  <c r="E44"/>
  <c r="F44"/>
  <c r="G44"/>
  <c r="H44"/>
  <c r="I44"/>
  <c r="J44"/>
  <c r="K44"/>
  <c r="L44"/>
  <c r="M44"/>
  <c r="N44"/>
  <c r="O44"/>
  <c r="P44"/>
  <c r="Q44"/>
  <c r="E45"/>
  <c r="F45"/>
  <c r="G45"/>
  <c r="H45"/>
  <c r="I45"/>
  <c r="J45"/>
  <c r="K45"/>
  <c r="L45"/>
  <c r="M45"/>
  <c r="N45"/>
  <c r="O45"/>
  <c r="P45"/>
  <c r="Q45"/>
  <c r="E46"/>
  <c r="F46"/>
  <c r="G46"/>
  <c r="H46"/>
  <c r="I46"/>
  <c r="J46"/>
  <c r="K46"/>
  <c r="L46"/>
  <c r="M46"/>
  <c r="N46"/>
  <c r="O46"/>
  <c r="P46"/>
  <c r="Q46"/>
  <c r="E47"/>
  <c r="F47"/>
  <c r="G47"/>
  <c r="H47"/>
  <c r="I47"/>
  <c r="J47"/>
  <c r="K47"/>
  <c r="L47"/>
  <c r="M47"/>
  <c r="N47"/>
  <c r="O47"/>
  <c r="P47"/>
  <c r="Q47"/>
  <c r="E48"/>
  <c r="F48"/>
  <c r="G48"/>
  <c r="H48"/>
  <c r="I48"/>
  <c r="J48"/>
  <c r="K48"/>
  <c r="L48"/>
  <c r="M48"/>
  <c r="N48"/>
  <c r="O48"/>
  <c r="P48"/>
  <c r="Q48"/>
  <c r="E49"/>
  <c r="F49"/>
  <c r="G49"/>
  <c r="H49"/>
  <c r="I49"/>
  <c r="J49"/>
  <c r="K49"/>
  <c r="L49"/>
  <c r="M49"/>
  <c r="N49"/>
  <c r="O49"/>
  <c r="P49"/>
  <c r="Q49"/>
  <c r="E50"/>
  <c r="F50"/>
  <c r="G50"/>
  <c r="H50"/>
  <c r="I50"/>
  <c r="J50"/>
  <c r="K50"/>
  <c r="L50"/>
  <c r="M50"/>
  <c r="N50"/>
  <c r="O50"/>
  <c r="P50"/>
  <c r="Q50"/>
  <c r="E51"/>
  <c r="F51"/>
  <c r="G51"/>
  <c r="H51"/>
  <c r="I51"/>
  <c r="J51"/>
  <c r="K51"/>
  <c r="L51"/>
  <c r="M51"/>
  <c r="N51"/>
  <c r="O51"/>
  <c r="P51"/>
  <c r="Q51"/>
  <c r="E52"/>
  <c r="F52"/>
  <c r="G52"/>
  <c r="H52"/>
  <c r="I52"/>
  <c r="J52"/>
  <c r="K52"/>
  <c r="L52"/>
  <c r="M52"/>
  <c r="N52"/>
  <c r="O52"/>
  <c r="P52"/>
  <c r="Q52"/>
  <c r="E53"/>
  <c r="F53"/>
  <c r="G53"/>
  <c r="H53"/>
  <c r="I53"/>
  <c r="J53"/>
  <c r="K53"/>
  <c r="L53"/>
  <c r="M53"/>
  <c r="N53"/>
  <c r="O53"/>
  <c r="P53"/>
  <c r="Q53"/>
  <c r="E54"/>
  <c r="F54"/>
  <c r="G54"/>
  <c r="H54"/>
  <c r="I54"/>
  <c r="J54"/>
  <c r="K54"/>
  <c r="L54"/>
  <c r="M54"/>
  <c r="N54"/>
  <c r="O54"/>
  <c r="P54"/>
  <c r="Q54"/>
  <c r="E55"/>
  <c r="F55"/>
  <c r="G55"/>
  <c r="H55"/>
  <c r="I55"/>
  <c r="J55"/>
  <c r="K55"/>
  <c r="L55"/>
  <c r="M55"/>
  <c r="N55"/>
  <c r="O55"/>
  <c r="P55"/>
  <c r="Q55"/>
  <c r="E56"/>
  <c r="F56"/>
  <c r="G56"/>
  <c r="H56"/>
  <c r="I56"/>
  <c r="J56"/>
  <c r="K56"/>
  <c r="L56"/>
  <c r="M56"/>
  <c r="N56"/>
  <c r="O56"/>
  <c r="P56"/>
  <c r="Q56"/>
  <c r="E57"/>
  <c r="F57"/>
  <c r="G57"/>
  <c r="H57"/>
  <c r="I57"/>
  <c r="J57"/>
  <c r="K57"/>
  <c r="L57"/>
  <c r="M57"/>
  <c r="N57"/>
  <c r="O57"/>
  <c r="P57"/>
  <c r="Q57"/>
  <c r="E58"/>
  <c r="F58"/>
  <c r="G58"/>
  <c r="H58"/>
  <c r="I58"/>
  <c r="J58"/>
  <c r="K58"/>
  <c r="L58"/>
  <c r="M58"/>
  <c r="N58"/>
  <c r="O58"/>
  <c r="P58"/>
  <c r="Q58"/>
  <c r="E59"/>
  <c r="F59"/>
  <c r="G59"/>
  <c r="H59"/>
  <c r="I59"/>
  <c r="J59"/>
  <c r="K59"/>
  <c r="L59"/>
  <c r="M59"/>
  <c r="N59"/>
  <c r="O59"/>
  <c r="P59"/>
  <c r="Q59"/>
  <c r="E60"/>
  <c r="F60"/>
  <c r="G60"/>
  <c r="H60"/>
  <c r="I60"/>
  <c r="J60"/>
  <c r="K60"/>
  <c r="L60"/>
  <c r="M60"/>
  <c r="N60"/>
  <c r="O60"/>
  <c r="P60"/>
  <c r="Q60"/>
  <c r="E61"/>
  <c r="F61"/>
  <c r="G61"/>
  <c r="H61"/>
  <c r="I61"/>
  <c r="J61"/>
  <c r="K61"/>
  <c r="L61"/>
  <c r="M61"/>
  <c r="N61"/>
  <c r="O61"/>
  <c r="P61"/>
  <c r="Q61"/>
  <c r="E62"/>
  <c r="F62"/>
  <c r="G62"/>
  <c r="H62"/>
  <c r="I62"/>
  <c r="J62"/>
  <c r="K62"/>
  <c r="L62"/>
  <c r="M62"/>
  <c r="N62"/>
  <c r="O62"/>
  <c r="P62"/>
  <c r="Q62"/>
  <c r="E63"/>
  <c r="F63"/>
  <c r="G63"/>
  <c r="H63"/>
  <c r="I63"/>
  <c r="J63"/>
  <c r="K63"/>
  <c r="L63"/>
  <c r="M63"/>
  <c r="N63"/>
  <c r="O63"/>
  <c r="P63"/>
  <c r="Q63"/>
  <c r="E64"/>
  <c r="F64"/>
  <c r="G64"/>
  <c r="H64"/>
  <c r="I64"/>
  <c r="J64"/>
  <c r="K64"/>
  <c r="L64"/>
  <c r="M64"/>
  <c r="N64"/>
  <c r="O64"/>
  <c r="P64"/>
  <c r="Q64"/>
  <c r="E65"/>
  <c r="F65"/>
  <c r="G65"/>
  <c r="H65"/>
  <c r="I65"/>
  <c r="J65"/>
  <c r="K65"/>
  <c r="L65"/>
  <c r="M65"/>
  <c r="N65"/>
  <c r="O65"/>
  <c r="P65"/>
  <c r="Q65"/>
  <c r="E66"/>
  <c r="F66"/>
  <c r="G66"/>
  <c r="H66"/>
  <c r="I66"/>
  <c r="J66"/>
  <c r="K66"/>
  <c r="L66"/>
  <c r="M66"/>
  <c r="N66"/>
  <c r="O66"/>
  <c r="P66"/>
  <c r="Q66"/>
  <c r="E67"/>
  <c r="F67"/>
  <c r="G67"/>
  <c r="H67"/>
  <c r="I67"/>
  <c r="J67"/>
  <c r="K67"/>
  <c r="L67"/>
  <c r="M67"/>
  <c r="N67"/>
  <c r="O67"/>
  <c r="P67"/>
  <c r="Q67"/>
  <c r="E68"/>
  <c r="F68"/>
  <c r="G68"/>
  <c r="H68"/>
  <c r="I68"/>
  <c r="J68"/>
  <c r="K68"/>
  <c r="L68"/>
  <c r="M68"/>
  <c r="N68"/>
  <c r="O68"/>
  <c r="P68"/>
  <c r="Q68"/>
  <c r="E69"/>
  <c r="F69"/>
  <c r="G69"/>
  <c r="H69"/>
  <c r="I69"/>
  <c r="J69"/>
  <c r="K69"/>
  <c r="L69"/>
  <c r="M69"/>
  <c r="N69"/>
  <c r="O69"/>
  <c r="P69"/>
  <c r="Q69"/>
  <c r="E70"/>
  <c r="F70"/>
  <c r="G70"/>
  <c r="H70"/>
  <c r="I70"/>
  <c r="J70"/>
  <c r="K70"/>
  <c r="L70"/>
  <c r="M70"/>
  <c r="N70"/>
  <c r="O70"/>
  <c r="P70"/>
  <c r="Q70"/>
  <c r="E71"/>
  <c r="F71"/>
  <c r="G71"/>
  <c r="H71"/>
  <c r="I71"/>
  <c r="J71"/>
  <c r="K71"/>
  <c r="L71"/>
  <c r="M71"/>
  <c r="N71"/>
  <c r="O71"/>
  <c r="P71"/>
  <c r="Q71"/>
  <c r="E72"/>
  <c r="F72"/>
  <c r="G72"/>
  <c r="H72"/>
  <c r="I72"/>
  <c r="J72"/>
  <c r="K72"/>
  <c r="L72"/>
  <c r="M72"/>
  <c r="N72"/>
  <c r="O72"/>
  <c r="P72"/>
  <c r="Q72"/>
  <c r="E73"/>
  <c r="F73"/>
  <c r="G73"/>
  <c r="H73"/>
  <c r="I73"/>
  <c r="J73"/>
  <c r="K73"/>
  <c r="L73"/>
  <c r="M73"/>
  <c r="N73"/>
  <c r="O73"/>
  <c r="P73"/>
  <c r="Q73"/>
  <c r="E74"/>
  <c r="F74"/>
  <c r="G74"/>
  <c r="H74"/>
  <c r="I74"/>
  <c r="J74"/>
  <c r="K74"/>
  <c r="L74"/>
  <c r="M74"/>
  <c r="N74"/>
  <c r="O74"/>
  <c r="P74"/>
  <c r="Q74"/>
  <c r="E75"/>
  <c r="F75"/>
  <c r="G75"/>
  <c r="H75"/>
  <c r="I75"/>
  <c r="J75"/>
  <c r="K75"/>
  <c r="L75"/>
  <c r="M75"/>
  <c r="N75"/>
  <c r="O75"/>
  <c r="P75"/>
  <c r="Q75"/>
  <c r="E76"/>
  <c r="F76"/>
  <c r="G76"/>
  <c r="H76"/>
  <c r="I76"/>
  <c r="J76"/>
  <c r="K76"/>
  <c r="L76"/>
  <c r="M76"/>
  <c r="N76"/>
  <c r="O76"/>
  <c r="P76"/>
  <c r="Q76"/>
  <c r="E77"/>
  <c r="F77"/>
  <c r="G77"/>
  <c r="H77"/>
  <c r="I77"/>
  <c r="J77"/>
  <c r="K77"/>
  <c r="L77"/>
  <c r="M77"/>
  <c r="N77"/>
  <c r="O77"/>
  <c r="P77"/>
  <c r="Q77"/>
  <c r="E78"/>
  <c r="F78"/>
  <c r="G78"/>
  <c r="H78"/>
  <c r="I78"/>
  <c r="J78"/>
  <c r="K78"/>
  <c r="L78"/>
  <c r="M78"/>
  <c r="N78"/>
  <c r="O78"/>
  <c r="P78"/>
  <c r="Q78"/>
  <c r="E79"/>
  <c r="F79"/>
  <c r="G79"/>
  <c r="H79"/>
  <c r="I79"/>
  <c r="J79"/>
  <c r="K79"/>
  <c r="L79"/>
  <c r="M79"/>
  <c r="N79"/>
  <c r="O79"/>
  <c r="P79"/>
  <c r="Q79"/>
  <c r="E80"/>
  <c r="F80"/>
  <c r="G80"/>
  <c r="H80"/>
  <c r="I80"/>
  <c r="J80"/>
  <c r="K80"/>
  <c r="L80"/>
  <c r="M80"/>
  <c r="N80"/>
  <c r="O80"/>
  <c r="P80"/>
  <c r="Q80"/>
  <c r="E81"/>
  <c r="F81"/>
  <c r="G81"/>
  <c r="H81"/>
  <c r="I81"/>
  <c r="J81"/>
  <c r="K81"/>
  <c r="L81"/>
  <c r="M81"/>
  <c r="N81"/>
  <c r="O81"/>
  <c r="P81"/>
  <c r="Q81"/>
  <c r="E82"/>
  <c r="F82"/>
  <c r="G82"/>
  <c r="H82"/>
  <c r="I82"/>
  <c r="J82"/>
  <c r="K82"/>
  <c r="L82"/>
  <c r="M82"/>
  <c r="N82"/>
  <c r="O82"/>
  <c r="P82"/>
  <c r="Q82"/>
  <c r="E83"/>
  <c r="F83"/>
  <c r="G83"/>
  <c r="H83"/>
  <c r="I83"/>
  <c r="J83"/>
  <c r="K83"/>
  <c r="L83"/>
  <c r="M83"/>
  <c r="N83"/>
  <c r="O83"/>
  <c r="P83"/>
  <c r="Q83"/>
  <c r="E84"/>
  <c r="F84"/>
  <c r="G84"/>
  <c r="H84"/>
  <c r="I84"/>
  <c r="J84"/>
  <c r="K84"/>
  <c r="L84"/>
  <c r="M84"/>
  <c r="N84"/>
  <c r="O84"/>
  <c r="P84"/>
  <c r="Q84"/>
  <c r="E85"/>
  <c r="F85"/>
  <c r="G85"/>
  <c r="H85"/>
  <c r="I85"/>
  <c r="J85"/>
  <c r="K85"/>
  <c r="L85"/>
  <c r="M85"/>
  <c r="N85"/>
  <c r="O85"/>
  <c r="P85"/>
  <c r="Q85"/>
  <c r="E86"/>
  <c r="F86"/>
  <c r="G86"/>
  <c r="H86"/>
  <c r="I86"/>
  <c r="J86"/>
  <c r="K86"/>
  <c r="L86"/>
  <c r="M86"/>
  <c r="N86"/>
  <c r="O86"/>
  <c r="P86"/>
  <c r="Q86"/>
  <c r="E87"/>
  <c r="F87"/>
  <c r="G87"/>
  <c r="H87"/>
  <c r="I87"/>
  <c r="J87"/>
  <c r="K87"/>
  <c r="L87"/>
  <c r="M87"/>
  <c r="N87"/>
  <c r="O87"/>
  <c r="P87"/>
  <c r="Q87"/>
  <c r="E88"/>
  <c r="F88"/>
  <c r="G88"/>
  <c r="H88"/>
  <c r="I88"/>
  <c r="J88"/>
  <c r="K88"/>
  <c r="L88"/>
  <c r="M88"/>
  <c r="N88"/>
  <c r="O88"/>
  <c r="P88"/>
  <c r="Q88"/>
  <c r="E89"/>
  <c r="F89"/>
  <c r="G89"/>
  <c r="H89"/>
  <c r="I89"/>
  <c r="J89"/>
  <c r="K89"/>
  <c r="L89"/>
  <c r="M89"/>
  <c r="N89"/>
  <c r="O89"/>
  <c r="P89"/>
  <c r="Q89"/>
  <c r="E90"/>
  <c r="F90"/>
  <c r="G90"/>
  <c r="H90"/>
  <c r="I90"/>
  <c r="J90"/>
  <c r="K90"/>
  <c r="L90"/>
  <c r="M90"/>
  <c r="N90"/>
  <c r="O90"/>
  <c r="P90"/>
  <c r="Q90"/>
  <c r="E91"/>
  <c r="F91"/>
  <c r="G91"/>
  <c r="H91"/>
  <c r="I91"/>
  <c r="J91"/>
  <c r="K91"/>
  <c r="L91"/>
  <c r="M91"/>
  <c r="N91"/>
  <c r="O91"/>
  <c r="P91"/>
  <c r="Q91"/>
  <c r="E92"/>
  <c r="F92"/>
  <c r="G92"/>
  <c r="H92"/>
  <c r="I92"/>
  <c r="J92"/>
  <c r="K92"/>
  <c r="L92"/>
  <c r="M92"/>
  <c r="N92"/>
  <c r="O92"/>
  <c r="P92"/>
  <c r="Q92"/>
  <c r="E93"/>
  <c r="F93"/>
  <c r="G93"/>
  <c r="H93"/>
  <c r="I93"/>
  <c r="J93"/>
  <c r="K93"/>
  <c r="L93"/>
  <c r="M93"/>
  <c r="N93"/>
  <c r="O93"/>
  <c r="P93"/>
  <c r="Q93"/>
  <c r="E94"/>
  <c r="F94"/>
  <c r="G94"/>
  <c r="H94"/>
  <c r="I94"/>
  <c r="J94"/>
  <c r="K94"/>
  <c r="L94"/>
  <c r="M94"/>
  <c r="N94"/>
  <c r="O94"/>
  <c r="P94"/>
  <c r="Q94"/>
  <c r="E95"/>
  <c r="F95"/>
  <c r="G95"/>
  <c r="H95"/>
  <c r="I95"/>
  <c r="J95"/>
  <c r="K95"/>
  <c r="L95"/>
  <c r="M95"/>
  <c r="N95"/>
  <c r="O95"/>
  <c r="P95"/>
  <c r="Q95"/>
  <c r="E96"/>
  <c r="F96"/>
  <c r="G96"/>
  <c r="H96"/>
  <c r="I96"/>
  <c r="J96"/>
  <c r="K96"/>
  <c r="L96"/>
  <c r="M96"/>
  <c r="N96"/>
  <c r="O96"/>
  <c r="P96"/>
  <c r="Q96"/>
  <c r="E97"/>
  <c r="F97"/>
  <c r="G97"/>
  <c r="H97"/>
  <c r="I97"/>
  <c r="J97"/>
  <c r="K97"/>
  <c r="L97"/>
  <c r="M97"/>
  <c r="N97"/>
  <c r="O97"/>
  <c r="P97"/>
  <c r="Q97"/>
  <c r="E98"/>
  <c r="F98"/>
  <c r="G98"/>
  <c r="H98"/>
  <c r="I98"/>
  <c r="J98"/>
  <c r="K98"/>
  <c r="L98"/>
  <c r="M98"/>
  <c r="N98"/>
  <c r="O98"/>
  <c r="P98"/>
  <c r="Q98"/>
  <c r="E99"/>
  <c r="F99"/>
  <c r="G99"/>
  <c r="H99"/>
  <c r="I99"/>
  <c r="J99"/>
  <c r="K99"/>
  <c r="L99"/>
  <c r="M99"/>
  <c r="N99"/>
  <c r="O99"/>
  <c r="P99"/>
  <c r="Q99"/>
  <c r="E100"/>
  <c r="F100"/>
  <c r="G100"/>
  <c r="H100"/>
  <c r="I100"/>
  <c r="J100"/>
  <c r="K100"/>
  <c r="L100"/>
  <c r="M100"/>
  <c r="N100"/>
  <c r="O100"/>
  <c r="P100"/>
  <c r="Q100"/>
  <c r="E101"/>
  <c r="F101"/>
  <c r="G101"/>
  <c r="H101"/>
  <c r="I101"/>
  <c r="J101"/>
  <c r="K101"/>
  <c r="L101"/>
  <c r="M101"/>
  <c r="N101"/>
  <c r="O101"/>
  <c r="P101"/>
  <c r="Q101"/>
  <c r="E102"/>
  <c r="F102"/>
  <c r="G102"/>
  <c r="H102"/>
  <c r="I102"/>
  <c r="J102"/>
  <c r="K102"/>
  <c r="L102"/>
  <c r="M102"/>
  <c r="N102"/>
  <c r="O102"/>
  <c r="P102"/>
  <c r="Q102"/>
  <c r="E103"/>
  <c r="F103"/>
  <c r="G103"/>
  <c r="H103"/>
  <c r="I103"/>
  <c r="J103"/>
  <c r="K103"/>
  <c r="L103"/>
  <c r="M103"/>
  <c r="N103"/>
  <c r="O103"/>
  <c r="P103"/>
  <c r="Q103"/>
  <c r="E104"/>
  <c r="F104"/>
  <c r="G104"/>
  <c r="H104"/>
  <c r="I104"/>
  <c r="J104"/>
  <c r="K104"/>
  <c r="L104"/>
  <c r="M104"/>
  <c r="N104"/>
  <c r="O104"/>
  <c r="P104"/>
  <c r="Q104"/>
  <c r="E105"/>
  <c r="F105"/>
  <c r="G105"/>
  <c r="H105"/>
  <c r="I105"/>
  <c r="J105"/>
  <c r="K105"/>
  <c r="L105"/>
  <c r="M105"/>
  <c r="N105"/>
  <c r="O105"/>
  <c r="P105"/>
  <c r="Q105"/>
  <c r="E106"/>
  <c r="F106"/>
  <c r="G106"/>
  <c r="H106"/>
  <c r="I106"/>
  <c r="J106"/>
  <c r="K106"/>
  <c r="L106"/>
  <c r="M106"/>
  <c r="N106"/>
  <c r="O106"/>
  <c r="P106"/>
  <c r="Q106"/>
  <c r="E107"/>
  <c r="F107"/>
  <c r="G107"/>
  <c r="H107"/>
  <c r="I107"/>
  <c r="J107"/>
  <c r="K107"/>
  <c r="L107"/>
  <c r="M107"/>
  <c r="N107"/>
  <c r="O107"/>
  <c r="P107"/>
  <c r="Q107"/>
  <c r="E108"/>
  <c r="F108"/>
  <c r="G108"/>
  <c r="H108"/>
  <c r="I108"/>
  <c r="J108"/>
  <c r="K108"/>
  <c r="L108"/>
  <c r="M108"/>
  <c r="N108"/>
  <c r="O108"/>
  <c r="P108"/>
  <c r="Q108"/>
  <c r="E109"/>
  <c r="F109"/>
  <c r="G109"/>
  <c r="H109"/>
  <c r="I109"/>
  <c r="J109"/>
  <c r="K109"/>
  <c r="L109"/>
  <c r="M109"/>
  <c r="N109"/>
  <c r="O109"/>
  <c r="P109"/>
  <c r="Q109"/>
  <c r="E110"/>
  <c r="F110"/>
  <c r="G110"/>
  <c r="H110"/>
  <c r="I110"/>
  <c r="J110"/>
  <c r="K110"/>
  <c r="L110"/>
  <c r="M110"/>
  <c r="N110"/>
  <c r="O110"/>
  <c r="P110"/>
  <c r="Q110"/>
  <c r="E111"/>
  <c r="F111"/>
  <c r="G111"/>
  <c r="H111"/>
  <c r="I111"/>
  <c r="J111"/>
  <c r="K111"/>
  <c r="L111"/>
  <c r="M111"/>
  <c r="N111"/>
  <c r="O111"/>
  <c r="P111"/>
  <c r="Q111"/>
  <c r="E112"/>
  <c r="F112"/>
  <c r="G112"/>
  <c r="H112"/>
  <c r="I112"/>
  <c r="J112"/>
  <c r="K112"/>
  <c r="L112"/>
  <c r="M112"/>
  <c r="N112"/>
  <c r="O112"/>
  <c r="P112"/>
  <c r="Q112"/>
  <c r="E113"/>
  <c r="F113"/>
  <c r="G113"/>
  <c r="H113"/>
  <c r="I113"/>
  <c r="J113"/>
  <c r="K113"/>
  <c r="L113"/>
  <c r="M113"/>
  <c r="N113"/>
  <c r="O113"/>
  <c r="P113"/>
  <c r="Q113"/>
  <c r="E114"/>
  <c r="F114"/>
  <c r="G114"/>
  <c r="H114"/>
  <c r="I114"/>
  <c r="J114"/>
  <c r="K114"/>
  <c r="L114"/>
  <c r="M114"/>
  <c r="N114"/>
  <c r="O114"/>
  <c r="P114"/>
  <c r="Q114"/>
  <c r="E115"/>
  <c r="F115"/>
  <c r="G115"/>
  <c r="H115"/>
  <c r="I115"/>
  <c r="J115"/>
  <c r="K115"/>
  <c r="L115"/>
  <c r="M115"/>
  <c r="N115"/>
  <c r="O115"/>
  <c r="P115"/>
  <c r="Q115"/>
  <c r="E116"/>
  <c r="F116"/>
  <c r="G116"/>
  <c r="H116"/>
  <c r="I116"/>
  <c r="J116"/>
  <c r="K116"/>
  <c r="L116"/>
  <c r="M116"/>
  <c r="N116"/>
  <c r="O116"/>
  <c r="P116"/>
  <c r="Q116"/>
  <c r="E117"/>
  <c r="F117"/>
  <c r="G117"/>
  <c r="H117"/>
  <c r="I117"/>
  <c r="J117"/>
  <c r="K117"/>
  <c r="L117"/>
  <c r="M117"/>
  <c r="N117"/>
  <c r="O117"/>
  <c r="P117"/>
  <c r="Q117"/>
  <c r="E118"/>
  <c r="F118"/>
  <c r="G118"/>
  <c r="H118"/>
  <c r="I118"/>
  <c r="J118"/>
  <c r="K118"/>
  <c r="L118"/>
  <c r="M118"/>
  <c r="N118"/>
  <c r="O118"/>
  <c r="P118"/>
  <c r="Q118"/>
  <c r="E119"/>
  <c r="F119"/>
  <c r="G119"/>
  <c r="H119"/>
  <c r="I119"/>
  <c r="J119"/>
  <c r="K119"/>
  <c r="L119"/>
  <c r="M119"/>
  <c r="N119"/>
  <c r="O119"/>
  <c r="P119"/>
  <c r="Q119"/>
  <c r="E120"/>
  <c r="F120"/>
  <c r="G120"/>
  <c r="H120"/>
  <c r="I120"/>
  <c r="J120"/>
  <c r="K120"/>
  <c r="L120"/>
  <c r="M120"/>
  <c r="N120"/>
  <c r="O120"/>
  <c r="P120"/>
  <c r="Q120"/>
  <c r="E121"/>
  <c r="F121"/>
  <c r="G121"/>
  <c r="H121"/>
  <c r="I121"/>
  <c r="J121"/>
  <c r="K121"/>
  <c r="L121"/>
  <c r="M121"/>
  <c r="N121"/>
  <c r="O121"/>
  <c r="P121"/>
  <c r="Q121"/>
  <c r="E122"/>
  <c r="F122"/>
  <c r="G122"/>
  <c r="H122"/>
  <c r="I122"/>
  <c r="J122"/>
  <c r="K122"/>
  <c r="L122"/>
  <c r="M122"/>
  <c r="N122"/>
  <c r="O122"/>
  <c r="P122"/>
  <c r="Q122"/>
  <c r="E123"/>
  <c r="F123"/>
  <c r="G123"/>
  <c r="H123"/>
  <c r="I123"/>
  <c r="J123"/>
  <c r="K123"/>
  <c r="L123"/>
  <c r="M123"/>
  <c r="N123"/>
  <c r="O123"/>
  <c r="P123"/>
  <c r="Q123"/>
  <c r="E124"/>
  <c r="F124"/>
  <c r="G124"/>
  <c r="H124"/>
  <c r="I124"/>
  <c r="J124"/>
  <c r="K124"/>
  <c r="L124"/>
  <c r="M124"/>
  <c r="N124"/>
  <c r="O124"/>
  <c r="P124"/>
  <c r="Q124"/>
  <c r="E125"/>
  <c r="F125"/>
  <c r="G125"/>
  <c r="H125"/>
  <c r="I125"/>
  <c r="J125"/>
  <c r="K125"/>
  <c r="L125"/>
  <c r="M125"/>
  <c r="N125"/>
  <c r="O125"/>
  <c r="P125"/>
  <c r="Q125"/>
  <c r="E126"/>
  <c r="F126"/>
  <c r="G126"/>
  <c r="H126"/>
  <c r="I126"/>
  <c r="J126"/>
  <c r="K126"/>
  <c r="L126"/>
  <c r="M126"/>
  <c r="N126"/>
  <c r="O126"/>
  <c r="P126"/>
  <c r="Q126"/>
  <c r="E127"/>
  <c r="F127"/>
  <c r="G127"/>
  <c r="H127"/>
  <c r="I127"/>
  <c r="J127"/>
  <c r="K127"/>
  <c r="L127"/>
  <c r="M127"/>
  <c r="N127"/>
  <c r="O127"/>
  <c r="P127"/>
  <c r="Q127"/>
  <c r="E128"/>
  <c r="F128"/>
  <c r="G128"/>
  <c r="H128"/>
  <c r="I128"/>
  <c r="J128"/>
  <c r="K128"/>
  <c r="L128"/>
  <c r="M128"/>
  <c r="N128"/>
  <c r="O128"/>
  <c r="P128"/>
  <c r="Q128"/>
  <c r="E129"/>
  <c r="F129"/>
  <c r="G129"/>
  <c r="H129"/>
  <c r="I129"/>
  <c r="J129"/>
  <c r="K129"/>
  <c r="L129"/>
  <c r="M129"/>
  <c r="N129"/>
  <c r="O129"/>
  <c r="P129"/>
  <c r="Q129"/>
  <c r="E130"/>
  <c r="F130"/>
  <c r="G130"/>
  <c r="H130"/>
  <c r="I130"/>
  <c r="J130"/>
  <c r="K130"/>
  <c r="L130"/>
  <c r="M130"/>
  <c r="N130"/>
  <c r="O130"/>
  <c r="P130"/>
  <c r="Q130"/>
  <c r="E131"/>
  <c r="F131"/>
  <c r="G131"/>
  <c r="H131"/>
  <c r="I131"/>
  <c r="J131"/>
  <c r="K131"/>
  <c r="L131"/>
  <c r="M131"/>
  <c r="N131"/>
  <c r="O131"/>
  <c r="P131"/>
  <c r="Q131"/>
  <c r="E132"/>
  <c r="F132"/>
  <c r="G132"/>
  <c r="H132"/>
  <c r="I132"/>
  <c r="J132"/>
  <c r="K132"/>
  <c r="L132"/>
  <c r="M132"/>
  <c r="N132"/>
  <c r="O132"/>
  <c r="P132"/>
  <c r="Q132"/>
  <c r="E133"/>
  <c r="F133"/>
  <c r="G133"/>
  <c r="H133"/>
  <c r="I133"/>
  <c r="J133"/>
  <c r="K133"/>
  <c r="L133"/>
  <c r="M133"/>
  <c r="N133"/>
  <c r="O133"/>
  <c r="P133"/>
  <c r="Q133"/>
  <c r="E134"/>
  <c r="F134"/>
  <c r="G134"/>
  <c r="H134"/>
  <c r="I134"/>
  <c r="J134"/>
  <c r="K134"/>
  <c r="L134"/>
  <c r="M134"/>
  <c r="N134"/>
  <c r="O134"/>
  <c r="P134"/>
  <c r="Q134"/>
  <c r="E135"/>
  <c r="F135"/>
  <c r="G135"/>
  <c r="H135"/>
  <c r="I135"/>
  <c r="J135"/>
  <c r="K135"/>
  <c r="L135"/>
  <c r="M135"/>
  <c r="N135"/>
  <c r="O135"/>
  <c r="P135"/>
  <c r="Q135"/>
  <c r="E136"/>
  <c r="F136"/>
  <c r="G136"/>
  <c r="H136"/>
  <c r="I136"/>
  <c r="J136"/>
  <c r="K136"/>
  <c r="L136"/>
  <c r="M136"/>
  <c r="N136"/>
  <c r="O136"/>
  <c r="P136"/>
  <c r="Q136"/>
  <c r="E137"/>
  <c r="F137"/>
  <c r="G137"/>
  <c r="H137"/>
  <c r="I137"/>
  <c r="J137"/>
  <c r="K137"/>
  <c r="L137"/>
  <c r="M137"/>
  <c r="N137"/>
  <c r="O137"/>
  <c r="P137"/>
  <c r="Q137"/>
  <c r="E138"/>
  <c r="F138"/>
  <c r="G138"/>
  <c r="H138"/>
  <c r="I138"/>
  <c r="J138"/>
  <c r="K138"/>
  <c r="L138"/>
  <c r="M138"/>
  <c r="N138"/>
  <c r="O138"/>
  <c r="P138"/>
  <c r="Q138"/>
  <c r="E139"/>
  <c r="F139"/>
  <c r="G139"/>
  <c r="H139"/>
  <c r="I139"/>
  <c r="J139"/>
  <c r="K139"/>
  <c r="L139"/>
  <c r="M139"/>
  <c r="N139"/>
  <c r="O139"/>
  <c r="P139"/>
  <c r="Q139"/>
  <c r="E140"/>
  <c r="F140"/>
  <c r="G140"/>
  <c r="H140"/>
  <c r="I140"/>
  <c r="J140"/>
  <c r="K140"/>
  <c r="L140"/>
  <c r="M140"/>
  <c r="N140"/>
  <c r="O140"/>
  <c r="P140"/>
  <c r="Q140"/>
  <c r="E141"/>
  <c r="F141"/>
  <c r="G141"/>
  <c r="H141"/>
  <c r="I141"/>
  <c r="J141"/>
  <c r="K141"/>
  <c r="L141"/>
  <c r="M141"/>
  <c r="N141"/>
  <c r="O141"/>
  <c r="P141"/>
  <c r="Q141"/>
  <c r="E142"/>
  <c r="F142"/>
  <c r="G142"/>
  <c r="H142"/>
  <c r="I142"/>
  <c r="J142"/>
  <c r="K142"/>
  <c r="L142"/>
  <c r="M142"/>
  <c r="N142"/>
  <c r="O142"/>
  <c r="P142"/>
  <c r="Q142"/>
  <c r="E143"/>
  <c r="F143"/>
  <c r="G143"/>
  <c r="H143"/>
  <c r="I143"/>
  <c r="J143"/>
  <c r="K143"/>
  <c r="L143"/>
  <c r="M143"/>
  <c r="N143"/>
  <c r="O143"/>
  <c r="P143"/>
  <c r="Q143"/>
  <c r="E144"/>
  <c r="F144"/>
  <c r="G144"/>
  <c r="H144"/>
  <c r="I144"/>
  <c r="J144"/>
  <c r="K144"/>
  <c r="L144"/>
  <c r="M144"/>
  <c r="N144"/>
  <c r="O144"/>
  <c r="P144"/>
  <c r="Q144"/>
  <c r="E145"/>
  <c r="F145"/>
  <c r="G145"/>
  <c r="H145"/>
  <c r="I145"/>
  <c r="J145"/>
  <c r="K145"/>
  <c r="L145"/>
  <c r="M145"/>
  <c r="N145"/>
  <c r="O145"/>
  <c r="P145"/>
  <c r="Q145"/>
  <c r="E146"/>
  <c r="F146"/>
  <c r="G146"/>
  <c r="H146"/>
  <c r="I146"/>
  <c r="J146"/>
  <c r="K146"/>
  <c r="L146"/>
  <c r="M146"/>
  <c r="N146"/>
  <c r="O146"/>
  <c r="P146"/>
  <c r="Q146"/>
  <c r="E147"/>
  <c r="F147"/>
  <c r="G147"/>
  <c r="H147"/>
  <c r="I147"/>
  <c r="J147"/>
  <c r="K147"/>
  <c r="L147"/>
  <c r="M147"/>
  <c r="N147"/>
  <c r="O147"/>
  <c r="P147"/>
  <c r="Q147"/>
  <c r="E148"/>
  <c r="F148"/>
  <c r="G148"/>
  <c r="H148"/>
  <c r="I148"/>
  <c r="J148"/>
  <c r="K148"/>
  <c r="L148"/>
  <c r="M148"/>
  <c r="N148"/>
  <c r="O148"/>
  <c r="P148"/>
  <c r="Q148"/>
  <c r="E149"/>
  <c r="F149"/>
  <c r="G149"/>
  <c r="H149"/>
  <c r="I149"/>
  <c r="J149"/>
  <c r="K149"/>
  <c r="L149"/>
  <c r="M149"/>
  <c r="N149"/>
  <c r="O149"/>
  <c r="P149"/>
  <c r="Q149"/>
  <c r="E150"/>
  <c r="F150"/>
  <c r="G150"/>
  <c r="H150"/>
  <c r="I150"/>
  <c r="J150"/>
  <c r="K150"/>
  <c r="L150"/>
  <c r="M150"/>
  <c r="N150"/>
  <c r="O150"/>
  <c r="P150"/>
  <c r="Q150"/>
  <c r="E151"/>
  <c r="F151"/>
  <c r="G151"/>
  <c r="H151"/>
  <c r="I151"/>
  <c r="J151"/>
  <c r="K151"/>
  <c r="L151"/>
  <c r="M151"/>
  <c r="N151"/>
  <c r="O151"/>
  <c r="P151"/>
  <c r="Q151"/>
  <c r="E152"/>
  <c r="F152"/>
  <c r="G152"/>
  <c r="H152"/>
  <c r="I152"/>
  <c r="J152"/>
  <c r="K152"/>
  <c r="L152"/>
  <c r="M152"/>
  <c r="N152"/>
  <c r="O152"/>
  <c r="P152"/>
  <c r="Q152"/>
  <c r="E153"/>
  <c r="F153"/>
  <c r="G153"/>
  <c r="H153"/>
  <c r="I153"/>
  <c r="J153"/>
  <c r="K153"/>
  <c r="L153"/>
  <c r="M153"/>
  <c r="N153"/>
  <c r="O153"/>
  <c r="P153"/>
  <c r="Q153"/>
  <c r="E154"/>
  <c r="F154"/>
  <c r="G154"/>
  <c r="H154"/>
  <c r="I154"/>
  <c r="J154"/>
  <c r="K154"/>
  <c r="L154"/>
  <c r="M154"/>
  <c r="N154"/>
  <c r="O154"/>
  <c r="P154"/>
  <c r="Q154"/>
  <c r="E155"/>
  <c r="F155"/>
  <c r="G155"/>
  <c r="H155"/>
  <c r="I155"/>
  <c r="J155"/>
  <c r="K155"/>
  <c r="L155"/>
  <c r="M155"/>
  <c r="N155"/>
  <c r="O155"/>
  <c r="P155"/>
  <c r="Q155"/>
  <c r="E156"/>
  <c r="F156"/>
  <c r="G156"/>
  <c r="H156"/>
  <c r="I156"/>
  <c r="J156"/>
  <c r="K156"/>
  <c r="L156"/>
  <c r="M156"/>
  <c r="N156"/>
  <c r="O156"/>
  <c r="P156"/>
  <c r="Q156"/>
  <c r="E157"/>
  <c r="F157"/>
  <c r="G157"/>
  <c r="H157"/>
  <c r="I157"/>
  <c r="J157"/>
  <c r="K157"/>
  <c r="L157"/>
  <c r="M157"/>
  <c r="N157"/>
  <c r="O157"/>
  <c r="P157"/>
  <c r="Q157"/>
  <c r="E158"/>
  <c r="F158"/>
  <c r="G158"/>
  <c r="H158"/>
  <c r="I158"/>
  <c r="J158"/>
  <c r="K158"/>
  <c r="L158"/>
  <c r="M158"/>
  <c r="N158"/>
  <c r="O158"/>
  <c r="P158"/>
  <c r="Q158"/>
  <c r="E159"/>
  <c r="F159"/>
  <c r="G159"/>
  <c r="H159"/>
  <c r="I159"/>
  <c r="J159"/>
  <c r="K159"/>
  <c r="L159"/>
  <c r="M159"/>
  <c r="N159"/>
  <c r="O159"/>
  <c r="P159"/>
  <c r="Q159"/>
  <c r="E160"/>
  <c r="F160"/>
  <c r="G160"/>
  <c r="H160"/>
  <c r="I160"/>
  <c r="J160"/>
  <c r="K160"/>
  <c r="L160"/>
  <c r="M160"/>
  <c r="N160"/>
  <c r="O160"/>
  <c r="P160"/>
  <c r="Q160"/>
  <c r="E161"/>
  <c r="F161"/>
  <c r="G161"/>
  <c r="H161"/>
  <c r="I161"/>
  <c r="J161"/>
  <c r="K161"/>
  <c r="L161"/>
  <c r="M161"/>
  <c r="N161"/>
  <c r="O161"/>
  <c r="P161"/>
  <c r="Q161"/>
  <c r="E162"/>
  <c r="F162"/>
  <c r="G162"/>
  <c r="H162"/>
  <c r="I162"/>
  <c r="J162"/>
  <c r="K162"/>
  <c r="L162"/>
  <c r="M162"/>
  <c r="N162"/>
  <c r="O162"/>
  <c r="P162"/>
  <c r="Q162"/>
  <c r="E163"/>
  <c r="F163"/>
  <c r="G163"/>
  <c r="H163"/>
  <c r="I163"/>
  <c r="J163"/>
  <c r="K163"/>
  <c r="L163"/>
  <c r="M163"/>
  <c r="N163"/>
  <c r="O163"/>
  <c r="P163"/>
  <c r="Q163"/>
  <c r="E164"/>
  <c r="F164"/>
  <c r="G164"/>
  <c r="H164"/>
  <c r="I164"/>
  <c r="J164"/>
  <c r="K164"/>
  <c r="L164"/>
  <c r="M164"/>
  <c r="N164"/>
  <c r="O164"/>
  <c r="P164"/>
  <c r="Q164"/>
  <c r="E165"/>
  <c r="F165"/>
  <c r="G165"/>
  <c r="H165"/>
  <c r="I165"/>
  <c r="J165"/>
  <c r="K165"/>
  <c r="L165"/>
  <c r="M165"/>
  <c r="N165"/>
  <c r="O165"/>
  <c r="P165"/>
  <c r="Q165"/>
  <c r="E166"/>
  <c r="F166"/>
  <c r="G166"/>
  <c r="H166"/>
  <c r="I166"/>
  <c r="J166"/>
  <c r="K166"/>
  <c r="L166"/>
  <c r="M166"/>
  <c r="N166"/>
  <c r="O166"/>
  <c r="P166"/>
  <c r="Q166"/>
  <c r="E167"/>
  <c r="F167"/>
  <c r="G167"/>
  <c r="H167"/>
  <c r="I167"/>
  <c r="J167"/>
  <c r="K167"/>
  <c r="L167"/>
  <c r="M167"/>
  <c r="N167"/>
  <c r="O167"/>
  <c r="P167"/>
  <c r="Q167"/>
  <c r="E168"/>
  <c r="F168"/>
  <c r="G168"/>
  <c r="H168"/>
  <c r="I168"/>
  <c r="J168"/>
  <c r="K168"/>
  <c r="L168"/>
  <c r="M168"/>
  <c r="N168"/>
  <c r="O168"/>
  <c r="P168"/>
  <c r="Q168"/>
  <c r="E169"/>
  <c r="F169"/>
  <c r="G169"/>
  <c r="H169"/>
  <c r="I169"/>
  <c r="J169"/>
  <c r="K169"/>
  <c r="L169"/>
  <c r="M169"/>
  <c r="N169"/>
  <c r="O169"/>
  <c r="P169"/>
  <c r="Q169"/>
  <c r="E170"/>
  <c r="F170"/>
  <c r="G170"/>
  <c r="H170"/>
  <c r="I170"/>
  <c r="J170"/>
  <c r="K170"/>
  <c r="L170"/>
  <c r="M170"/>
  <c r="N170"/>
  <c r="O170"/>
  <c r="P170"/>
  <c r="Q170"/>
  <c r="E171"/>
  <c r="F171"/>
  <c r="G171"/>
  <c r="H171"/>
  <c r="I171"/>
  <c r="J171"/>
  <c r="K171"/>
  <c r="L171"/>
  <c r="M171"/>
  <c r="N171"/>
  <c r="O171"/>
  <c r="P171"/>
  <c r="Q171"/>
  <c r="E172"/>
  <c r="F172"/>
  <c r="G172"/>
  <c r="H172"/>
  <c r="I172"/>
  <c r="J172"/>
  <c r="K172"/>
  <c r="L172"/>
  <c r="M172"/>
  <c r="N172"/>
  <c r="O172"/>
  <c r="P172"/>
  <c r="Q172"/>
  <c r="E173"/>
  <c r="F173"/>
  <c r="G173"/>
  <c r="H173"/>
  <c r="I173"/>
  <c r="J173"/>
  <c r="K173"/>
  <c r="L173"/>
  <c r="M173"/>
  <c r="N173"/>
  <c r="O173"/>
  <c r="P173"/>
  <c r="Q173"/>
  <c r="E174"/>
  <c r="F174"/>
  <c r="G174"/>
  <c r="H174"/>
  <c r="I174"/>
  <c r="J174"/>
  <c r="K174"/>
  <c r="L174"/>
  <c r="M174"/>
  <c r="N174"/>
  <c r="O174"/>
  <c r="P174"/>
  <c r="Q174"/>
  <c r="E175"/>
  <c r="F175"/>
  <c r="G175"/>
  <c r="H175"/>
  <c r="I175"/>
  <c r="J175"/>
  <c r="K175"/>
  <c r="L175"/>
  <c r="M175"/>
  <c r="N175"/>
  <c r="O175"/>
  <c r="P175"/>
  <c r="Q175"/>
  <c r="E176"/>
  <c r="F176"/>
  <c r="G176"/>
  <c r="H176"/>
  <c r="I176"/>
  <c r="J176"/>
  <c r="K176"/>
  <c r="L176"/>
  <c r="M176"/>
  <c r="N176"/>
  <c r="O176"/>
  <c r="P176"/>
  <c r="Q176"/>
  <c r="E177"/>
  <c r="F177"/>
  <c r="G177"/>
  <c r="H177"/>
  <c r="I177"/>
  <c r="J177"/>
  <c r="K177"/>
  <c r="L177"/>
  <c r="M177"/>
  <c r="N177"/>
  <c r="O177"/>
  <c r="P177"/>
  <c r="Q177"/>
  <c r="E178"/>
  <c r="F178"/>
  <c r="G178"/>
  <c r="H178"/>
  <c r="I178"/>
  <c r="J178"/>
  <c r="K178"/>
  <c r="L178"/>
  <c r="M178"/>
  <c r="N178"/>
  <c r="O178"/>
  <c r="P178"/>
  <c r="Q178"/>
  <c r="E179"/>
  <c r="F179"/>
  <c r="G179"/>
  <c r="H179"/>
  <c r="I179"/>
  <c r="J179"/>
  <c r="K179"/>
  <c r="L179"/>
  <c r="M179"/>
  <c r="N179"/>
  <c r="O179"/>
  <c r="P179"/>
  <c r="Q179"/>
  <c r="E180"/>
  <c r="F180"/>
  <c r="G180"/>
  <c r="H180"/>
  <c r="I180"/>
  <c r="J180"/>
  <c r="K180"/>
  <c r="L180"/>
  <c r="M180"/>
  <c r="N180"/>
  <c r="O180"/>
  <c r="P180"/>
  <c r="Q180"/>
  <c r="E181"/>
  <c r="F181"/>
  <c r="G181"/>
  <c r="H181"/>
  <c r="I181"/>
  <c r="J181"/>
  <c r="K181"/>
  <c r="L181"/>
  <c r="M181"/>
  <c r="N181"/>
  <c r="O181"/>
  <c r="P181"/>
  <c r="Q181"/>
  <c r="E182"/>
  <c r="F182"/>
  <c r="G182"/>
  <c r="H182"/>
  <c r="I182"/>
  <c r="J182"/>
  <c r="K182"/>
  <c r="L182"/>
  <c r="M182"/>
  <c r="N182"/>
  <c r="O182"/>
  <c r="P182"/>
  <c r="Q182"/>
  <c r="E183"/>
  <c r="F183"/>
  <c r="G183"/>
  <c r="H183"/>
  <c r="I183"/>
  <c r="J183"/>
  <c r="K183"/>
  <c r="L183"/>
  <c r="M183"/>
  <c r="N183"/>
  <c r="O183"/>
  <c r="P183"/>
  <c r="Q183"/>
  <c r="E184"/>
  <c r="F184"/>
  <c r="G184"/>
  <c r="H184"/>
  <c r="I184"/>
  <c r="J184"/>
  <c r="K184"/>
  <c r="L184"/>
  <c r="M184"/>
  <c r="N184"/>
  <c r="O184"/>
  <c r="P184"/>
  <c r="Q184"/>
  <c r="E185"/>
  <c r="F185"/>
  <c r="G185"/>
  <c r="H185"/>
  <c r="I185"/>
  <c r="J185"/>
  <c r="K185"/>
  <c r="L185"/>
  <c r="M185"/>
  <c r="N185"/>
  <c r="O185"/>
  <c r="P185"/>
  <c r="Q185"/>
  <c r="E186"/>
  <c r="F186"/>
  <c r="G186"/>
  <c r="H186"/>
  <c r="I186"/>
  <c r="J186"/>
  <c r="K186"/>
  <c r="L186"/>
  <c r="M186"/>
  <c r="N186"/>
  <c r="O186"/>
  <c r="P186"/>
  <c r="Q186"/>
  <c r="E187"/>
  <c r="F187"/>
  <c r="G187"/>
  <c r="H187"/>
  <c r="I187"/>
  <c r="J187"/>
  <c r="K187"/>
  <c r="L187"/>
  <c r="M187"/>
  <c r="N187"/>
  <c r="O187"/>
  <c r="P187"/>
  <c r="Q187"/>
  <c r="E188"/>
  <c r="F188"/>
  <c r="G188"/>
  <c r="H188"/>
  <c r="I188"/>
  <c r="J188"/>
  <c r="K188"/>
  <c r="L188"/>
  <c r="M188"/>
  <c r="N188"/>
  <c r="O188"/>
  <c r="P188"/>
  <c r="Q188"/>
  <c r="E189"/>
  <c r="F189"/>
  <c r="G189"/>
  <c r="H189"/>
  <c r="I189"/>
  <c r="J189"/>
  <c r="K189"/>
  <c r="L189"/>
  <c r="M189"/>
  <c r="N189"/>
  <c r="O189"/>
  <c r="P189"/>
  <c r="Q189"/>
  <c r="E190"/>
  <c r="F190"/>
  <c r="G190"/>
  <c r="H190"/>
  <c r="I190"/>
  <c r="J190"/>
  <c r="K190"/>
  <c r="L190"/>
  <c r="M190"/>
  <c r="N190"/>
  <c r="O190"/>
  <c r="P190"/>
  <c r="Q190"/>
  <c r="E191"/>
  <c r="F191"/>
  <c r="G191"/>
  <c r="H191"/>
  <c r="I191"/>
  <c r="J191"/>
  <c r="K191"/>
  <c r="L191"/>
  <c r="M191"/>
  <c r="N191"/>
  <c r="O191"/>
  <c r="P191"/>
  <c r="Q191"/>
  <c r="E192"/>
  <c r="F192"/>
  <c r="G192"/>
  <c r="H192"/>
  <c r="I192"/>
  <c r="J192"/>
  <c r="K192"/>
  <c r="L192"/>
  <c r="M192"/>
  <c r="N192"/>
  <c r="O192"/>
  <c r="P192"/>
  <c r="Q192"/>
  <c r="E193"/>
  <c r="F193"/>
  <c r="G193"/>
  <c r="H193"/>
  <c r="I193"/>
  <c r="J193"/>
  <c r="K193"/>
  <c r="L193"/>
  <c r="M193"/>
  <c r="N193"/>
  <c r="O193"/>
  <c r="P193"/>
  <c r="Q193"/>
  <c r="E194"/>
  <c r="F194"/>
  <c r="G194"/>
  <c r="H194"/>
  <c r="I194"/>
  <c r="J194"/>
  <c r="K194"/>
  <c r="L194"/>
  <c r="M194"/>
  <c r="N194"/>
  <c r="O194"/>
  <c r="P194"/>
  <c r="Q194"/>
  <c r="E195"/>
  <c r="F195"/>
  <c r="G195"/>
  <c r="H195"/>
  <c r="I195"/>
  <c r="J195"/>
  <c r="K195"/>
  <c r="L195"/>
  <c r="M195"/>
  <c r="N195"/>
  <c r="O195"/>
  <c r="P195"/>
  <c r="Q195"/>
  <c r="E196"/>
  <c r="F196"/>
  <c r="G196"/>
  <c r="H196"/>
  <c r="I196"/>
  <c r="J196"/>
  <c r="K196"/>
  <c r="L196"/>
  <c r="M196"/>
  <c r="N196"/>
  <c r="O196"/>
  <c r="P196"/>
  <c r="Q196"/>
  <c r="E197"/>
  <c r="F197"/>
  <c r="G197"/>
  <c r="H197"/>
  <c r="I197"/>
  <c r="J197"/>
  <c r="K197"/>
  <c r="L197"/>
  <c r="M197"/>
  <c r="N197"/>
  <c r="O197"/>
  <c r="P197"/>
  <c r="Q197"/>
  <c r="E198"/>
  <c r="F198"/>
  <c r="G198"/>
  <c r="H198"/>
  <c r="I198"/>
  <c r="J198"/>
  <c r="K198"/>
  <c r="L198"/>
  <c r="M198"/>
  <c r="N198"/>
  <c r="O198"/>
  <c r="P198"/>
  <c r="Q198"/>
  <c r="E199"/>
  <c r="F199"/>
  <c r="G199"/>
  <c r="H199"/>
  <c r="I199"/>
  <c r="J199"/>
  <c r="K199"/>
  <c r="L199"/>
  <c r="M199"/>
  <c r="N199"/>
  <c r="O199"/>
  <c r="P199"/>
  <c r="Q199"/>
  <c r="E200"/>
  <c r="F200"/>
  <c r="G200"/>
  <c r="H200"/>
  <c r="I200"/>
  <c r="J200"/>
  <c r="K200"/>
  <c r="L200"/>
  <c r="M200"/>
  <c r="N200"/>
  <c r="O200"/>
  <c r="P200"/>
  <c r="Q200"/>
  <c r="E201"/>
  <c r="F201"/>
  <c r="G201"/>
  <c r="H201"/>
  <c r="I201"/>
  <c r="J201"/>
  <c r="K201"/>
  <c r="L201"/>
  <c r="M201"/>
  <c r="N201"/>
  <c r="O201"/>
  <c r="P201"/>
  <c r="Q201"/>
  <c r="E202"/>
  <c r="F202"/>
  <c r="G202"/>
  <c r="H202"/>
  <c r="I202"/>
  <c r="J202"/>
  <c r="K202"/>
  <c r="L202"/>
  <c r="M202"/>
  <c r="N202"/>
  <c r="O202"/>
  <c r="P202"/>
  <c r="Q202"/>
  <c r="E203"/>
  <c r="F203"/>
  <c r="G203"/>
  <c r="H203"/>
  <c r="I203"/>
  <c r="J203"/>
  <c r="K203"/>
  <c r="L203"/>
  <c r="M203"/>
  <c r="N203"/>
  <c r="O203"/>
  <c r="P203"/>
  <c r="Q203"/>
  <c r="E204"/>
  <c r="F204"/>
  <c r="G204"/>
  <c r="H204"/>
  <c r="I204"/>
  <c r="J204"/>
  <c r="K204"/>
  <c r="L204"/>
  <c r="M204"/>
  <c r="N204"/>
  <c r="O204"/>
  <c r="P204"/>
  <c r="Q204"/>
  <c r="E205"/>
  <c r="F205"/>
  <c r="G205"/>
  <c r="H205"/>
  <c r="I205"/>
  <c r="J205"/>
  <c r="K205"/>
  <c r="L205"/>
  <c r="M205"/>
  <c r="N205"/>
  <c r="O205"/>
  <c r="P205"/>
  <c r="Q205"/>
  <c r="E206"/>
  <c r="F206"/>
  <c r="G206"/>
  <c r="H206"/>
  <c r="I206"/>
  <c r="J206"/>
  <c r="K206"/>
  <c r="L206"/>
  <c r="M206"/>
  <c r="N206"/>
  <c r="O206"/>
  <c r="P206"/>
  <c r="Q206"/>
  <c r="E207"/>
  <c r="F207"/>
  <c r="G207"/>
  <c r="H207"/>
  <c r="I207"/>
  <c r="J207"/>
  <c r="K207"/>
  <c r="L207"/>
  <c r="M207"/>
  <c r="N207"/>
  <c r="O207"/>
  <c r="P207"/>
  <c r="Q207"/>
  <c r="E208"/>
  <c r="F208"/>
  <c r="G208"/>
  <c r="H208"/>
  <c r="I208"/>
  <c r="J208"/>
  <c r="K208"/>
  <c r="L208"/>
  <c r="M208"/>
  <c r="N208"/>
  <c r="O208"/>
  <c r="P208"/>
  <c r="Q208"/>
  <c r="E209"/>
  <c r="F209"/>
  <c r="G209"/>
  <c r="H209"/>
  <c r="I209"/>
  <c r="J209"/>
  <c r="K209"/>
  <c r="L209"/>
  <c r="M209"/>
  <c r="N209"/>
  <c r="O209"/>
  <c r="P209"/>
  <c r="Q209"/>
  <c r="E210"/>
  <c r="F210"/>
  <c r="G210"/>
  <c r="H210"/>
  <c r="I210"/>
  <c r="J210"/>
  <c r="K210"/>
  <c r="L210"/>
  <c r="M210"/>
  <c r="N210"/>
  <c r="O210"/>
  <c r="P210"/>
  <c r="Q210"/>
  <c r="E211"/>
  <c r="F211"/>
  <c r="G211"/>
  <c r="H211"/>
  <c r="I211"/>
  <c r="J211"/>
  <c r="K211"/>
  <c r="L211"/>
  <c r="M211"/>
  <c r="N211"/>
  <c r="O211"/>
  <c r="P211"/>
  <c r="Q211"/>
  <c r="E212"/>
  <c r="F212"/>
  <c r="G212"/>
  <c r="H212"/>
  <c r="I212"/>
  <c r="J212"/>
  <c r="K212"/>
  <c r="L212"/>
  <c r="M212"/>
  <c r="N212"/>
  <c r="O212"/>
  <c r="P212"/>
  <c r="Q212"/>
  <c r="E213"/>
  <c r="F213"/>
  <c r="G213"/>
  <c r="H213"/>
  <c r="I213"/>
  <c r="J213"/>
  <c r="K213"/>
  <c r="L213"/>
  <c r="M213"/>
  <c r="N213"/>
  <c r="O213"/>
  <c r="P213"/>
  <c r="Q213"/>
  <c r="E214"/>
  <c r="F214"/>
  <c r="G214"/>
  <c r="H214"/>
  <c r="I214"/>
  <c r="J214"/>
  <c r="K214"/>
  <c r="L214"/>
  <c r="M214"/>
  <c r="N214"/>
  <c r="O214"/>
  <c r="P214"/>
  <c r="Q214"/>
  <c r="E215"/>
  <c r="F215"/>
  <c r="G215"/>
  <c r="H215"/>
  <c r="I215"/>
  <c r="J215"/>
  <c r="K215"/>
  <c r="L215"/>
  <c r="M215"/>
  <c r="N215"/>
  <c r="O215"/>
  <c r="P215"/>
  <c r="Q215"/>
  <c r="E216"/>
  <c r="F216"/>
  <c r="G216"/>
  <c r="H216"/>
  <c r="I216"/>
  <c r="J216"/>
  <c r="K216"/>
  <c r="L216"/>
  <c r="M216"/>
  <c r="N216"/>
  <c r="O216"/>
  <c r="P216"/>
  <c r="Q216"/>
  <c r="E217"/>
  <c r="F217"/>
  <c r="G217"/>
  <c r="H217"/>
  <c r="I217"/>
  <c r="J217"/>
  <c r="K217"/>
  <c r="L217"/>
  <c r="M217"/>
  <c r="N217"/>
  <c r="O217"/>
  <c r="P217"/>
  <c r="Q217"/>
  <c r="E218"/>
  <c r="F218"/>
  <c r="G218"/>
  <c r="H218"/>
  <c r="I218"/>
  <c r="J218"/>
  <c r="K218"/>
  <c r="L218"/>
  <c r="M218"/>
  <c r="N218"/>
  <c r="O218"/>
  <c r="P218"/>
  <c r="Q218"/>
  <c r="E219"/>
  <c r="F219"/>
  <c r="G219"/>
  <c r="H219"/>
  <c r="I219"/>
  <c r="J219"/>
  <c r="K219"/>
  <c r="L219"/>
  <c r="M219"/>
  <c r="N219"/>
  <c r="O219"/>
  <c r="P219"/>
  <c r="Q219"/>
  <c r="E220"/>
  <c r="F220"/>
  <c r="G220"/>
  <c r="H220"/>
  <c r="I220"/>
  <c r="J220"/>
  <c r="K220"/>
  <c r="L220"/>
  <c r="M220"/>
  <c r="N220"/>
  <c r="O220"/>
  <c r="P220"/>
  <c r="Q220"/>
  <c r="E221"/>
  <c r="F221"/>
  <c r="G221"/>
  <c r="H221"/>
  <c r="I221"/>
  <c r="J221"/>
  <c r="K221"/>
  <c r="L221"/>
  <c r="M221"/>
  <c r="N221"/>
  <c r="O221"/>
  <c r="P221"/>
  <c r="Q221"/>
  <c r="E222"/>
  <c r="F222"/>
  <c r="G222"/>
  <c r="H222"/>
  <c r="I222"/>
  <c r="J222"/>
  <c r="K222"/>
  <c r="L222"/>
  <c r="M222"/>
  <c r="N222"/>
  <c r="O222"/>
  <c r="P222"/>
  <c r="Q222"/>
  <c r="E223"/>
  <c r="F223"/>
  <c r="G223"/>
  <c r="H223"/>
  <c r="I223"/>
  <c r="J223"/>
  <c r="K223"/>
  <c r="L223"/>
  <c r="M223"/>
  <c r="N223"/>
  <c r="O223"/>
  <c r="P223"/>
  <c r="Q223"/>
  <c r="E224"/>
  <c r="F224"/>
  <c r="G224"/>
  <c r="H224"/>
  <c r="I224"/>
  <c r="J224"/>
  <c r="K224"/>
  <c r="L224"/>
  <c r="M224"/>
  <c r="N224"/>
  <c r="O224"/>
  <c r="P224"/>
  <c r="Q224"/>
  <c r="E225"/>
  <c r="F225"/>
  <c r="G225"/>
  <c r="H225"/>
  <c r="I225"/>
  <c r="J225"/>
  <c r="K225"/>
  <c r="L225"/>
  <c r="M225"/>
  <c r="N225"/>
  <c r="O225"/>
  <c r="P225"/>
  <c r="Q225"/>
  <c r="E226"/>
  <c r="F226"/>
  <c r="G226"/>
  <c r="H226"/>
  <c r="I226"/>
  <c r="J226"/>
  <c r="K226"/>
  <c r="L226"/>
  <c r="M226"/>
  <c r="N226"/>
  <c r="O226"/>
  <c r="P226"/>
  <c r="Q226"/>
  <c r="E227"/>
  <c r="F227"/>
  <c r="G227"/>
  <c r="H227"/>
  <c r="I227"/>
  <c r="J227"/>
  <c r="K227"/>
  <c r="L227"/>
  <c r="M227"/>
  <c r="N227"/>
  <c r="O227"/>
  <c r="P227"/>
  <c r="Q227"/>
  <c r="E228"/>
  <c r="F228"/>
  <c r="G228"/>
  <c r="H228"/>
  <c r="I228"/>
  <c r="J228"/>
  <c r="K228"/>
  <c r="L228"/>
  <c r="M228"/>
  <c r="N228"/>
  <c r="O228"/>
  <c r="P228"/>
  <c r="Q228"/>
  <c r="E229"/>
  <c r="F229"/>
  <c r="G229"/>
  <c r="H229"/>
  <c r="I229"/>
  <c r="J229"/>
  <c r="K229"/>
  <c r="L229"/>
  <c r="M229"/>
  <c r="N229"/>
  <c r="O229"/>
  <c r="P229"/>
  <c r="Q229"/>
  <c r="E230"/>
  <c r="F230"/>
  <c r="G230"/>
  <c r="H230"/>
  <c r="I230"/>
  <c r="J230"/>
  <c r="K230"/>
  <c r="L230"/>
  <c r="M230"/>
  <c r="N230"/>
  <c r="O230"/>
  <c r="P230"/>
  <c r="Q230"/>
  <c r="E231"/>
  <c r="F231"/>
  <c r="G231"/>
  <c r="H231"/>
  <c r="I231"/>
  <c r="J231"/>
  <c r="K231"/>
  <c r="L231"/>
  <c r="M231"/>
  <c r="N231"/>
  <c r="O231"/>
  <c r="P231"/>
  <c r="Q231"/>
  <c r="E232"/>
  <c r="F232"/>
  <c r="G232"/>
  <c r="H232"/>
  <c r="I232"/>
  <c r="J232"/>
  <c r="K232"/>
  <c r="L232"/>
  <c r="M232"/>
  <c r="N232"/>
  <c r="O232"/>
  <c r="P232"/>
  <c r="Q232"/>
  <c r="E233"/>
  <c r="F233"/>
  <c r="G233"/>
  <c r="H233"/>
  <c r="I233"/>
  <c r="J233"/>
  <c r="K233"/>
  <c r="L233"/>
  <c r="M233"/>
  <c r="N233"/>
  <c r="O233"/>
  <c r="P233"/>
  <c r="Q233"/>
  <c r="E234"/>
  <c r="F234"/>
  <c r="G234"/>
  <c r="H234"/>
  <c r="I234"/>
  <c r="J234"/>
  <c r="K234"/>
  <c r="L234"/>
  <c r="M234"/>
  <c r="N234"/>
  <c r="O234"/>
  <c r="P234"/>
  <c r="Q234"/>
  <c r="E235"/>
  <c r="F235"/>
  <c r="G235"/>
  <c r="H235"/>
  <c r="I235"/>
  <c r="J235"/>
  <c r="K235"/>
  <c r="L235"/>
  <c r="M235"/>
  <c r="N235"/>
  <c r="O235"/>
  <c r="P235"/>
  <c r="Q235"/>
  <c r="E236"/>
  <c r="F236"/>
  <c r="G236"/>
  <c r="H236"/>
  <c r="I236"/>
  <c r="J236"/>
  <c r="K236"/>
  <c r="L236"/>
  <c r="M236"/>
  <c r="N236"/>
  <c r="O236"/>
  <c r="P236"/>
  <c r="Q236"/>
  <c r="E237"/>
  <c r="F237"/>
  <c r="G237"/>
  <c r="H237"/>
  <c r="I237"/>
  <c r="J237"/>
  <c r="K237"/>
  <c r="L237"/>
  <c r="M237"/>
  <c r="N237"/>
  <c r="O237"/>
  <c r="P237"/>
  <c r="Q237"/>
  <c r="E238"/>
  <c r="F238"/>
  <c r="G238"/>
  <c r="H238"/>
  <c r="I238"/>
  <c r="J238"/>
  <c r="K238"/>
  <c r="L238"/>
  <c r="M238"/>
  <c r="N238"/>
  <c r="O238"/>
  <c r="P238"/>
  <c r="Q238"/>
  <c r="E239"/>
  <c r="F239"/>
  <c r="G239"/>
  <c r="H239"/>
  <c r="I239"/>
  <c r="J239"/>
  <c r="K239"/>
  <c r="L239"/>
  <c r="M239"/>
  <c r="N239"/>
  <c r="O239"/>
  <c r="P239"/>
  <c r="Q239"/>
  <c r="E240"/>
  <c r="F240"/>
  <c r="G240"/>
  <c r="H240"/>
  <c r="I240"/>
  <c r="J240"/>
  <c r="K240"/>
  <c r="L240"/>
  <c r="M240"/>
  <c r="N240"/>
  <c r="O240"/>
  <c r="P240"/>
  <c r="Q240"/>
  <c r="E241"/>
  <c r="F241"/>
  <c r="G241"/>
  <c r="H241"/>
  <c r="I241"/>
  <c r="J241"/>
  <c r="K241"/>
  <c r="L241"/>
  <c r="M241"/>
  <c r="N241"/>
  <c r="O241"/>
  <c r="P241"/>
  <c r="Q241"/>
  <c r="E242"/>
  <c r="F242"/>
  <c r="G242"/>
  <c r="H242"/>
  <c r="I242"/>
  <c r="J242"/>
  <c r="K242"/>
  <c r="L242"/>
  <c r="M242"/>
  <c r="N242"/>
  <c r="O242"/>
  <c r="P242"/>
  <c r="Q242"/>
  <c r="E243"/>
  <c r="F243"/>
  <c r="G243"/>
  <c r="H243"/>
  <c r="I243"/>
  <c r="J243"/>
  <c r="K243"/>
  <c r="L243"/>
  <c r="M243"/>
  <c r="N243"/>
  <c r="O243"/>
  <c r="P243"/>
  <c r="Q243"/>
  <c r="E244"/>
  <c r="F244"/>
  <c r="G244"/>
  <c r="H244"/>
  <c r="I244"/>
  <c r="J244"/>
  <c r="K244"/>
  <c r="L244"/>
  <c r="M244"/>
  <c r="N244"/>
  <c r="O244"/>
  <c r="P244"/>
  <c r="Q244"/>
  <c r="E245"/>
  <c r="F245"/>
  <c r="G245"/>
  <c r="H245"/>
  <c r="I245"/>
  <c r="J245"/>
  <c r="K245"/>
  <c r="L245"/>
  <c r="M245"/>
  <c r="N245"/>
  <c r="O245"/>
  <c r="P245"/>
  <c r="Q245"/>
  <c r="E246"/>
  <c r="F246"/>
  <c r="G246"/>
  <c r="H246"/>
  <c r="I246"/>
  <c r="J246"/>
  <c r="K246"/>
  <c r="L246"/>
  <c r="M246"/>
  <c r="N246"/>
  <c r="O246"/>
  <c r="P246"/>
  <c r="Q246"/>
  <c r="E247"/>
  <c r="F247"/>
  <c r="G247"/>
  <c r="H247"/>
  <c r="I247"/>
  <c r="J247"/>
  <c r="K247"/>
  <c r="L247"/>
  <c r="M247"/>
  <c r="N247"/>
  <c r="O247"/>
  <c r="P247"/>
  <c r="Q247"/>
  <c r="E248"/>
  <c r="F248"/>
  <c r="G248"/>
  <c r="H248"/>
  <c r="I248"/>
  <c r="J248"/>
  <c r="K248"/>
  <c r="L248"/>
  <c r="M248"/>
  <c r="N248"/>
  <c r="O248"/>
  <c r="P248"/>
  <c r="Q248"/>
  <c r="E249"/>
  <c r="F249"/>
  <c r="G249"/>
  <c r="H249"/>
  <c r="I249"/>
  <c r="J249"/>
  <c r="K249"/>
  <c r="L249"/>
  <c r="M249"/>
  <c r="N249"/>
  <c r="O249"/>
  <c r="P249"/>
  <c r="Q249"/>
  <c r="E250"/>
  <c r="F250"/>
  <c r="G250"/>
  <c r="H250"/>
  <c r="I250"/>
  <c r="J250"/>
  <c r="K250"/>
  <c r="L250"/>
  <c r="M250"/>
  <c r="N250"/>
  <c r="O250"/>
  <c r="P250"/>
  <c r="Q250"/>
  <c r="E251"/>
  <c r="F251"/>
  <c r="G251"/>
  <c r="H251"/>
  <c r="I251"/>
  <c r="J251"/>
  <c r="K251"/>
  <c r="L251"/>
  <c r="M251"/>
  <c r="N251"/>
  <c r="O251"/>
  <c r="P251"/>
  <c r="Q251"/>
  <c r="E252"/>
  <c r="F252"/>
  <c r="G252"/>
  <c r="H252"/>
  <c r="I252"/>
  <c r="J252"/>
  <c r="K252"/>
  <c r="L252"/>
  <c r="M252"/>
  <c r="N252"/>
  <c r="O252"/>
  <c r="P252"/>
  <c r="Q252"/>
  <c r="E253"/>
  <c r="F253"/>
  <c r="G253"/>
  <c r="H253"/>
  <c r="I253"/>
  <c r="J253"/>
  <c r="K253"/>
  <c r="L253"/>
  <c r="M253"/>
  <c r="N253"/>
  <c r="O253"/>
  <c r="P253"/>
  <c r="Q253"/>
  <c r="E254"/>
  <c r="F254"/>
  <c r="G254"/>
  <c r="H254"/>
  <c r="I254"/>
  <c r="J254"/>
  <c r="K254"/>
  <c r="L254"/>
  <c r="M254"/>
  <c r="N254"/>
  <c r="O254"/>
  <c r="P254"/>
  <c r="Q254"/>
  <c r="E255"/>
  <c r="F255"/>
  <c r="G255"/>
  <c r="H255"/>
  <c r="I255"/>
  <c r="J255"/>
  <c r="K255"/>
  <c r="L255"/>
  <c r="M255"/>
  <c r="N255"/>
  <c r="O255"/>
  <c r="P255"/>
  <c r="Q255"/>
  <c r="E256"/>
  <c r="F256"/>
  <c r="G256"/>
  <c r="H256"/>
  <c r="I256"/>
  <c r="J256"/>
  <c r="K256"/>
  <c r="L256"/>
  <c r="M256"/>
  <c r="N256"/>
  <c r="O256"/>
  <c r="P256"/>
  <c r="Q256"/>
  <c r="E257"/>
  <c r="F257"/>
  <c r="G257"/>
  <c r="H257"/>
  <c r="I257"/>
  <c r="J257"/>
  <c r="K257"/>
  <c r="L257"/>
  <c r="M257"/>
  <c r="N257"/>
  <c r="O257"/>
  <c r="P257"/>
  <c r="Q257"/>
  <c r="E258"/>
  <c r="F258"/>
  <c r="G258"/>
  <c r="H258"/>
  <c r="I258"/>
  <c r="J258"/>
  <c r="K258"/>
  <c r="L258"/>
  <c r="M258"/>
  <c r="N258"/>
  <c r="O258"/>
  <c r="P258"/>
  <c r="Q258"/>
  <c r="E259"/>
  <c r="F259"/>
  <c r="G259"/>
  <c r="H259"/>
  <c r="I259"/>
  <c r="J259"/>
  <c r="K259"/>
  <c r="L259"/>
  <c r="M259"/>
  <c r="N259"/>
  <c r="O259"/>
  <c r="P259"/>
  <c r="Q259"/>
  <c r="E260"/>
  <c r="F260"/>
  <c r="G260"/>
  <c r="H260"/>
  <c r="I260"/>
  <c r="J260"/>
  <c r="K260"/>
  <c r="L260"/>
  <c r="M260"/>
  <c r="N260"/>
  <c r="O260"/>
  <c r="P260"/>
  <c r="Q260"/>
  <c r="E261"/>
  <c r="F261"/>
  <c r="G261"/>
  <c r="H261"/>
  <c r="I261"/>
  <c r="J261"/>
  <c r="K261"/>
  <c r="L261"/>
  <c r="M261"/>
  <c r="N261"/>
  <c r="O261"/>
  <c r="P261"/>
  <c r="Q261"/>
  <c r="E262"/>
  <c r="F262"/>
  <c r="G262"/>
  <c r="H262"/>
  <c r="I262"/>
  <c r="J262"/>
  <c r="K262"/>
  <c r="L262"/>
  <c r="M262"/>
  <c r="N262"/>
  <c r="O262"/>
  <c r="P262"/>
  <c r="Q262"/>
  <c r="E263"/>
  <c r="F263"/>
  <c r="G263"/>
  <c r="H263"/>
  <c r="I263"/>
  <c r="J263"/>
  <c r="K263"/>
  <c r="L263"/>
  <c r="M263"/>
  <c r="N263"/>
  <c r="O263"/>
  <c r="P263"/>
  <c r="Q263"/>
  <c r="E264"/>
  <c r="F264"/>
  <c r="G264"/>
  <c r="H264"/>
  <c r="I264"/>
  <c r="J264"/>
  <c r="K264"/>
  <c r="L264"/>
  <c r="M264"/>
  <c r="N264"/>
  <c r="O264"/>
  <c r="P264"/>
  <c r="Q264"/>
  <c r="E265"/>
  <c r="F265"/>
  <c r="G265"/>
  <c r="H265"/>
  <c r="I265"/>
  <c r="J265"/>
  <c r="K265"/>
  <c r="L265"/>
  <c r="M265"/>
  <c r="N265"/>
  <c r="O265"/>
  <c r="P265"/>
  <c r="Q265"/>
  <c r="E266"/>
  <c r="F266"/>
  <c r="G266"/>
  <c r="H266"/>
  <c r="I266"/>
  <c r="J266"/>
  <c r="K266"/>
  <c r="L266"/>
  <c r="M266"/>
  <c r="N266"/>
  <c r="O266"/>
  <c r="P266"/>
  <c r="Q266"/>
  <c r="E267"/>
  <c r="F267"/>
  <c r="G267"/>
  <c r="H267"/>
  <c r="I267"/>
  <c r="J267"/>
  <c r="K267"/>
  <c r="L267"/>
  <c r="M267"/>
  <c r="N267"/>
  <c r="O267"/>
  <c r="P267"/>
  <c r="Q267"/>
  <c r="E268"/>
  <c r="F268"/>
  <c r="G268"/>
  <c r="H268"/>
  <c r="I268"/>
  <c r="J268"/>
  <c r="K268"/>
  <c r="L268"/>
  <c r="M268"/>
  <c r="N268"/>
  <c r="O268"/>
  <c r="P268"/>
  <c r="Q268"/>
  <c r="E269"/>
  <c r="F269"/>
  <c r="G269"/>
  <c r="H269"/>
  <c r="I269"/>
  <c r="J269"/>
  <c r="K269"/>
  <c r="L269"/>
  <c r="M269"/>
  <c r="N269"/>
  <c r="O269"/>
  <c r="P269"/>
  <c r="Q269"/>
  <c r="E270"/>
  <c r="F270"/>
  <c r="G270"/>
  <c r="H270"/>
  <c r="I270"/>
  <c r="J270"/>
  <c r="K270"/>
  <c r="L270"/>
  <c r="M270"/>
  <c r="N270"/>
  <c r="O270"/>
  <c r="P270"/>
  <c r="Q270"/>
  <c r="E271"/>
  <c r="F271"/>
  <c r="G271"/>
  <c r="H271"/>
  <c r="I271"/>
  <c r="J271"/>
  <c r="K271"/>
  <c r="L271"/>
  <c r="M271"/>
  <c r="N271"/>
  <c r="O271"/>
  <c r="P271"/>
  <c r="Q271"/>
  <c r="E272"/>
  <c r="F272"/>
  <c r="G272"/>
  <c r="H272"/>
  <c r="I272"/>
  <c r="J272"/>
  <c r="K272"/>
  <c r="L272"/>
  <c r="M272"/>
  <c r="N272"/>
  <c r="O272"/>
  <c r="P272"/>
  <c r="Q272"/>
  <c r="E273"/>
  <c r="F273"/>
  <c r="G273"/>
  <c r="H273"/>
  <c r="I273"/>
  <c r="J273"/>
  <c r="K273"/>
  <c r="L273"/>
  <c r="M273"/>
  <c r="N273"/>
  <c r="O273"/>
  <c r="P273"/>
  <c r="Q273"/>
  <c r="E274"/>
  <c r="F274"/>
  <c r="G274"/>
  <c r="H274"/>
  <c r="I274"/>
  <c r="J274"/>
  <c r="K274"/>
  <c r="L274"/>
  <c r="M274"/>
  <c r="N274"/>
  <c r="O274"/>
  <c r="P274"/>
  <c r="Q274"/>
  <c r="E275"/>
  <c r="F275"/>
  <c r="G275"/>
  <c r="H275"/>
  <c r="I275"/>
  <c r="J275"/>
  <c r="K275"/>
  <c r="L275"/>
  <c r="M275"/>
  <c r="N275"/>
  <c r="O275"/>
  <c r="P275"/>
  <c r="Q275"/>
  <c r="E276"/>
  <c r="F276"/>
  <c r="G276"/>
  <c r="H276"/>
  <c r="I276"/>
  <c r="J276"/>
  <c r="K276"/>
  <c r="L276"/>
  <c r="M276"/>
  <c r="N276"/>
  <c r="O276"/>
  <c r="P276"/>
  <c r="Q276"/>
  <c r="E277"/>
  <c r="F277"/>
  <c r="G277"/>
  <c r="H277"/>
  <c r="I277"/>
  <c r="J277"/>
  <c r="K277"/>
  <c r="L277"/>
  <c r="M277"/>
  <c r="N277"/>
  <c r="O277"/>
  <c r="P277"/>
  <c r="Q277"/>
  <c r="E278"/>
  <c r="F278"/>
  <c r="G278"/>
  <c r="H278"/>
  <c r="I278"/>
  <c r="J278"/>
  <c r="K278"/>
  <c r="L278"/>
  <c r="M278"/>
  <c r="N278"/>
  <c r="O278"/>
  <c r="P278"/>
  <c r="Q278"/>
  <c r="E279"/>
  <c r="F279"/>
  <c r="G279"/>
  <c r="H279"/>
  <c r="I279"/>
  <c r="J279"/>
  <c r="K279"/>
  <c r="L279"/>
  <c r="M279"/>
  <c r="N279"/>
  <c r="O279"/>
  <c r="P279"/>
  <c r="Q279"/>
  <c r="E280"/>
  <c r="F280"/>
  <c r="G280"/>
  <c r="H280"/>
  <c r="I280"/>
  <c r="J280"/>
  <c r="K280"/>
  <c r="L280"/>
  <c r="M280"/>
  <c r="N280"/>
  <c r="O280"/>
  <c r="P280"/>
  <c r="Q280"/>
  <c r="E281"/>
  <c r="F281"/>
  <c r="G281"/>
  <c r="H281"/>
  <c r="I281"/>
  <c r="J281"/>
  <c r="K281"/>
  <c r="L281"/>
  <c r="M281"/>
  <c r="N281"/>
  <c r="O281"/>
  <c r="P281"/>
  <c r="Q281"/>
  <c r="E282"/>
  <c r="F282"/>
  <c r="G282"/>
  <c r="H282"/>
  <c r="I282"/>
  <c r="J282"/>
  <c r="K282"/>
  <c r="L282"/>
  <c r="M282"/>
  <c r="N282"/>
  <c r="O282"/>
  <c r="P282"/>
  <c r="Q282"/>
  <c r="E283"/>
  <c r="F283"/>
  <c r="G283"/>
  <c r="H283"/>
  <c r="I283"/>
  <c r="J283"/>
  <c r="K283"/>
  <c r="L283"/>
  <c r="M283"/>
  <c r="N283"/>
  <c r="O283"/>
  <c r="P283"/>
  <c r="Q283"/>
  <c r="E284"/>
  <c r="F284"/>
  <c r="G284"/>
  <c r="H284"/>
  <c r="I284"/>
  <c r="J284"/>
  <c r="K284"/>
  <c r="L284"/>
  <c r="M284"/>
  <c r="N284"/>
  <c r="O284"/>
  <c r="P284"/>
  <c r="Q284"/>
  <c r="E285"/>
  <c r="F285"/>
  <c r="G285"/>
  <c r="H285"/>
  <c r="I285"/>
  <c r="J285"/>
  <c r="K285"/>
  <c r="L285"/>
  <c r="M285"/>
  <c r="N285"/>
  <c r="O285"/>
  <c r="P285"/>
  <c r="Q285"/>
  <c r="E286"/>
  <c r="F286"/>
  <c r="G286"/>
  <c r="H286"/>
  <c r="I286"/>
  <c r="J286"/>
  <c r="K286"/>
  <c r="L286"/>
  <c r="M286"/>
  <c r="N286"/>
  <c r="O286"/>
  <c r="P286"/>
  <c r="Q286"/>
  <c r="E287"/>
  <c r="F287"/>
  <c r="G287"/>
  <c r="H287"/>
  <c r="I287"/>
  <c r="J287"/>
  <c r="K287"/>
  <c r="L287"/>
  <c r="M287"/>
  <c r="N287"/>
  <c r="O287"/>
  <c r="P287"/>
  <c r="Q287"/>
  <c r="E288"/>
  <c r="F288"/>
  <c r="G288"/>
  <c r="H288"/>
  <c r="I288"/>
  <c r="J288"/>
  <c r="K288"/>
  <c r="L288"/>
  <c r="M288"/>
  <c r="N288"/>
  <c r="O288"/>
  <c r="P288"/>
  <c r="Q288"/>
  <c r="E289"/>
  <c r="F289"/>
  <c r="G289"/>
  <c r="H289"/>
  <c r="I289"/>
  <c r="J289"/>
  <c r="K289"/>
  <c r="L289"/>
  <c r="M289"/>
  <c r="N289"/>
  <c r="O289"/>
  <c r="P289"/>
  <c r="Q289"/>
  <c r="E290"/>
  <c r="F290"/>
  <c r="G290"/>
  <c r="H290"/>
  <c r="I290"/>
  <c r="J290"/>
  <c r="K290"/>
  <c r="L290"/>
  <c r="M290"/>
  <c r="N290"/>
  <c r="O290"/>
  <c r="P290"/>
  <c r="Q290"/>
  <c r="E291"/>
  <c r="F291"/>
  <c r="G291"/>
  <c r="H291"/>
  <c r="I291"/>
  <c r="J291"/>
  <c r="K291"/>
  <c r="L291"/>
  <c r="M291"/>
  <c r="N291"/>
  <c r="O291"/>
  <c r="P291"/>
  <c r="Q291"/>
  <c r="E292"/>
  <c r="F292"/>
  <c r="G292"/>
  <c r="H292"/>
  <c r="I292"/>
  <c r="J292"/>
  <c r="K292"/>
  <c r="L292"/>
  <c r="M292"/>
  <c r="N292"/>
  <c r="O292"/>
  <c r="P292"/>
  <c r="Q292"/>
  <c r="E293"/>
  <c r="F293"/>
  <c r="G293"/>
  <c r="H293"/>
  <c r="I293"/>
  <c r="J293"/>
  <c r="K293"/>
  <c r="L293"/>
  <c r="M293"/>
  <c r="N293"/>
  <c r="O293"/>
  <c r="P293"/>
  <c r="Q293"/>
  <c r="E294"/>
  <c r="F294"/>
  <c r="G294"/>
  <c r="H294"/>
  <c r="I294"/>
  <c r="J294"/>
  <c r="K294"/>
  <c r="L294"/>
  <c r="M294"/>
  <c r="N294"/>
  <c r="O294"/>
  <c r="P294"/>
  <c r="Q294"/>
  <c r="E295"/>
  <c r="F295"/>
  <c r="G295"/>
  <c r="H295"/>
  <c r="I295"/>
  <c r="J295"/>
  <c r="K295"/>
  <c r="L295"/>
  <c r="M295"/>
  <c r="N295"/>
  <c r="O295"/>
  <c r="P295"/>
  <c r="Q295"/>
  <c r="E296"/>
  <c r="F296"/>
  <c r="G296"/>
  <c r="H296"/>
  <c r="I296"/>
  <c r="J296"/>
  <c r="K296"/>
  <c r="L296"/>
  <c r="M296"/>
  <c r="N296"/>
  <c r="O296"/>
  <c r="P296"/>
  <c r="Q296"/>
  <c r="E297"/>
  <c r="F297"/>
  <c r="G297"/>
  <c r="H297"/>
  <c r="I297"/>
  <c r="J297"/>
  <c r="K297"/>
  <c r="L297"/>
  <c r="M297"/>
  <c r="N297"/>
  <c r="O297"/>
  <c r="P297"/>
  <c r="Q297"/>
  <c r="E298"/>
  <c r="F298"/>
  <c r="G298"/>
  <c r="H298"/>
  <c r="I298"/>
  <c r="J298"/>
  <c r="K298"/>
  <c r="L298"/>
  <c r="M298"/>
  <c r="N298"/>
  <c r="O298"/>
  <c r="P298"/>
  <c r="Q298"/>
  <c r="E299"/>
  <c r="F299"/>
  <c r="G299"/>
  <c r="H299"/>
  <c r="I299"/>
  <c r="J299"/>
  <c r="K299"/>
  <c r="L299"/>
  <c r="M299"/>
  <c r="N299"/>
  <c r="O299"/>
  <c r="P299"/>
  <c r="Q299"/>
  <c r="E300"/>
  <c r="F300"/>
  <c r="G300"/>
  <c r="H300"/>
  <c r="I300"/>
  <c r="J300"/>
  <c r="K300"/>
  <c r="L300"/>
  <c r="M300"/>
  <c r="N300"/>
  <c r="O300"/>
  <c r="P300"/>
  <c r="Q300"/>
  <c r="E301"/>
  <c r="F301"/>
  <c r="G301"/>
  <c r="H301"/>
  <c r="I301"/>
  <c r="J301"/>
  <c r="K301"/>
  <c r="L301"/>
  <c r="M301"/>
  <c r="N301"/>
  <c r="O301"/>
  <c r="P301"/>
  <c r="Q301"/>
  <c r="E302"/>
  <c r="F302"/>
  <c r="G302"/>
  <c r="H302"/>
  <c r="I302"/>
  <c r="J302"/>
  <c r="K302"/>
  <c r="L302"/>
  <c r="M302"/>
  <c r="N302"/>
  <c r="O302"/>
  <c r="P302"/>
  <c r="Q302"/>
  <c r="E303"/>
  <c r="F303"/>
  <c r="G303"/>
  <c r="H303"/>
  <c r="I303"/>
  <c r="J303"/>
  <c r="K303"/>
  <c r="L303"/>
  <c r="M303"/>
  <c r="N303"/>
  <c r="O303"/>
  <c r="P303"/>
  <c r="Q303"/>
  <c r="E304"/>
  <c r="F304"/>
  <c r="G304"/>
  <c r="H304"/>
  <c r="I304"/>
  <c r="J304"/>
  <c r="K304"/>
  <c r="L304"/>
  <c r="M304"/>
  <c r="N304"/>
  <c r="O304"/>
  <c r="P304"/>
  <c r="Q304"/>
  <c r="E305"/>
  <c r="F305"/>
  <c r="G305"/>
  <c r="H305"/>
  <c r="I305"/>
  <c r="J305"/>
  <c r="K305"/>
  <c r="L305"/>
  <c r="M305"/>
  <c r="N305"/>
  <c r="O305"/>
  <c r="P305"/>
  <c r="Q305"/>
  <c r="E306"/>
  <c r="F306"/>
  <c r="G306"/>
  <c r="H306"/>
  <c r="I306"/>
  <c r="J306"/>
  <c r="K306"/>
  <c r="L306"/>
  <c r="M306"/>
  <c r="N306"/>
  <c r="O306"/>
  <c r="P306"/>
  <c r="Q306"/>
  <c r="E307"/>
  <c r="F307"/>
  <c r="G307"/>
  <c r="H307"/>
  <c r="I307"/>
  <c r="J307"/>
  <c r="K307"/>
  <c r="L307"/>
  <c r="M307"/>
  <c r="N307"/>
  <c r="O307"/>
  <c r="P307"/>
  <c r="Q307"/>
  <c r="E308"/>
  <c r="F308"/>
  <c r="G308"/>
  <c r="H308"/>
  <c r="I308"/>
  <c r="J308"/>
  <c r="K308"/>
  <c r="L308"/>
  <c r="M308"/>
  <c r="N308"/>
  <c r="O308"/>
  <c r="P308"/>
  <c r="Q308"/>
  <c r="E309"/>
  <c r="F309"/>
  <c r="G309"/>
  <c r="H309"/>
  <c r="I309"/>
  <c r="J309"/>
  <c r="K309"/>
  <c r="L309"/>
  <c r="M309"/>
  <c r="N309"/>
  <c r="O309"/>
  <c r="P309"/>
  <c r="Q309"/>
  <c r="E310"/>
  <c r="F310"/>
  <c r="G310"/>
  <c r="H310"/>
  <c r="I310"/>
  <c r="J310"/>
  <c r="K310"/>
  <c r="L310"/>
  <c r="M310"/>
  <c r="N310"/>
  <c r="O310"/>
  <c r="P310"/>
  <c r="Q310"/>
  <c r="E311"/>
  <c r="F311"/>
  <c r="G311"/>
  <c r="H311"/>
  <c r="I311"/>
  <c r="J311"/>
  <c r="K311"/>
  <c r="L311"/>
  <c r="M311"/>
  <c r="N311"/>
  <c r="O311"/>
  <c r="P311"/>
  <c r="Q311"/>
  <c r="E312"/>
  <c r="F312"/>
  <c r="G312"/>
  <c r="H312"/>
  <c r="I312"/>
  <c r="J312"/>
  <c r="K312"/>
  <c r="L312"/>
  <c r="M312"/>
  <c r="N312"/>
  <c r="O312"/>
  <c r="P312"/>
  <c r="Q312"/>
  <c r="E313"/>
  <c r="F313"/>
  <c r="G313"/>
  <c r="H313"/>
  <c r="I313"/>
  <c r="J313"/>
  <c r="K313"/>
  <c r="L313"/>
  <c r="M313"/>
  <c r="N313"/>
  <c r="O313"/>
  <c r="P313"/>
  <c r="Q313"/>
  <c r="E314"/>
  <c r="F314"/>
  <c r="G314"/>
  <c r="H314"/>
  <c r="I314"/>
  <c r="J314"/>
  <c r="K314"/>
  <c r="L314"/>
  <c r="M314"/>
  <c r="N314"/>
  <c r="O314"/>
  <c r="P314"/>
  <c r="Q314"/>
  <c r="E315"/>
  <c r="F315"/>
  <c r="G315"/>
  <c r="H315"/>
  <c r="I315"/>
  <c r="J315"/>
  <c r="K315"/>
  <c r="L315"/>
  <c r="M315"/>
  <c r="N315"/>
  <c r="O315"/>
  <c r="P315"/>
  <c r="Q315"/>
  <c r="E316"/>
  <c r="F316"/>
  <c r="G316"/>
  <c r="H316"/>
  <c r="I316"/>
  <c r="J316"/>
  <c r="K316"/>
  <c r="L316"/>
  <c r="M316"/>
  <c r="N316"/>
  <c r="O316"/>
  <c r="P316"/>
  <c r="Q316"/>
  <c r="E317"/>
  <c r="F317"/>
  <c r="G317"/>
  <c r="H317"/>
  <c r="I317"/>
  <c r="J317"/>
  <c r="K317"/>
  <c r="L317"/>
  <c r="M317"/>
  <c r="N317"/>
  <c r="O317"/>
  <c r="P317"/>
  <c r="Q317"/>
  <c r="E318"/>
  <c r="F318"/>
  <c r="G318"/>
  <c r="H318"/>
  <c r="I318"/>
  <c r="J318"/>
  <c r="K318"/>
  <c r="L318"/>
  <c r="M318"/>
  <c r="N318"/>
  <c r="O318"/>
  <c r="P318"/>
  <c r="Q318"/>
  <c r="E319"/>
  <c r="F319"/>
  <c r="G319"/>
  <c r="H319"/>
  <c r="I319"/>
  <c r="J319"/>
  <c r="K319"/>
  <c r="L319"/>
  <c r="M319"/>
  <c r="N319"/>
  <c r="O319"/>
  <c r="P319"/>
  <c r="Q319"/>
  <c r="E320"/>
  <c r="F320"/>
  <c r="G320"/>
  <c r="H320"/>
  <c r="I320"/>
  <c r="J320"/>
  <c r="K320"/>
  <c r="L320"/>
  <c r="M320"/>
  <c r="N320"/>
  <c r="O320"/>
  <c r="P320"/>
  <c r="Q320"/>
  <c r="E321"/>
  <c r="F321"/>
  <c r="G321"/>
  <c r="H321"/>
  <c r="I321"/>
  <c r="J321"/>
  <c r="K321"/>
  <c r="L321"/>
  <c r="M321"/>
  <c r="N321"/>
  <c r="O321"/>
  <c r="P321"/>
  <c r="Q321"/>
  <c r="E322"/>
  <c r="F322"/>
  <c r="G322"/>
  <c r="H322"/>
  <c r="I322"/>
  <c r="J322"/>
  <c r="K322"/>
  <c r="L322"/>
  <c r="M322"/>
  <c r="N322"/>
  <c r="O322"/>
  <c r="P322"/>
  <c r="Q322"/>
  <c r="E323"/>
  <c r="F323"/>
  <c r="G323"/>
  <c r="H323"/>
  <c r="I323"/>
  <c r="J323"/>
  <c r="K323"/>
  <c r="L323"/>
  <c r="M323"/>
  <c r="N323"/>
  <c r="O323"/>
  <c r="P323"/>
  <c r="Q323"/>
  <c r="E324"/>
  <c r="F324"/>
  <c r="G324"/>
  <c r="H324"/>
  <c r="I324"/>
  <c r="J324"/>
  <c r="K324"/>
  <c r="L324"/>
  <c r="M324"/>
  <c r="N324"/>
  <c r="O324"/>
  <c r="P324"/>
  <c r="Q324"/>
  <c r="E325"/>
  <c r="F325"/>
  <c r="G325"/>
  <c r="H325"/>
  <c r="I325"/>
  <c r="J325"/>
  <c r="K325"/>
  <c r="L325"/>
  <c r="M325"/>
  <c r="N325"/>
  <c r="O325"/>
  <c r="P325"/>
  <c r="Q325"/>
  <c r="E326"/>
  <c r="F326"/>
  <c r="G326"/>
  <c r="H326"/>
  <c r="I326"/>
  <c r="J326"/>
  <c r="K326"/>
  <c r="L326"/>
  <c r="M326"/>
  <c r="N326"/>
  <c r="O326"/>
  <c r="P326"/>
  <c r="Q326"/>
  <c r="E327"/>
  <c r="F327"/>
  <c r="G327"/>
  <c r="H327"/>
  <c r="I327"/>
  <c r="J327"/>
  <c r="K327"/>
  <c r="L327"/>
  <c r="M327"/>
  <c r="N327"/>
  <c r="O327"/>
  <c r="P327"/>
  <c r="Q327"/>
  <c r="E328"/>
  <c r="F328"/>
  <c r="G328"/>
  <c r="H328"/>
  <c r="I328"/>
  <c r="J328"/>
  <c r="K328"/>
  <c r="L328"/>
  <c r="M328"/>
  <c r="N328"/>
  <c r="O328"/>
  <c r="P328"/>
  <c r="Q328"/>
  <c r="E329"/>
  <c r="F329"/>
  <c r="G329"/>
  <c r="H329"/>
  <c r="I329"/>
  <c r="J329"/>
  <c r="K329"/>
  <c r="L329"/>
  <c r="M329"/>
  <c r="N329"/>
  <c r="O329"/>
  <c r="P329"/>
  <c r="Q329"/>
  <c r="E330"/>
  <c r="F330"/>
  <c r="G330"/>
  <c r="H330"/>
  <c r="I330"/>
  <c r="J330"/>
  <c r="K330"/>
  <c r="L330"/>
  <c r="M330"/>
  <c r="N330"/>
  <c r="O330"/>
  <c r="P330"/>
  <c r="Q330"/>
  <c r="E331"/>
  <c r="F331"/>
  <c r="G331"/>
  <c r="H331"/>
  <c r="I331"/>
  <c r="J331"/>
  <c r="K331"/>
  <c r="L331"/>
  <c r="M331"/>
  <c r="N331"/>
  <c r="O331"/>
  <c r="P331"/>
  <c r="Q331"/>
  <c r="E332"/>
  <c r="F332"/>
  <c r="G332"/>
  <c r="H332"/>
  <c r="I332"/>
  <c r="J332"/>
  <c r="K332"/>
  <c r="L332"/>
  <c r="M332"/>
  <c r="N332"/>
  <c r="O332"/>
  <c r="P332"/>
  <c r="Q332"/>
  <c r="E333"/>
  <c r="F333"/>
  <c r="G333"/>
  <c r="H333"/>
  <c r="I333"/>
  <c r="J333"/>
  <c r="K333"/>
  <c r="L333"/>
  <c r="M333"/>
  <c r="N333"/>
  <c r="O333"/>
  <c r="P333"/>
  <c r="Q333"/>
  <c r="E334"/>
  <c r="F334"/>
  <c r="G334"/>
  <c r="H334"/>
  <c r="I334"/>
  <c r="J334"/>
  <c r="K334"/>
  <c r="L334"/>
  <c r="M334"/>
  <c r="N334"/>
  <c r="O334"/>
  <c r="P334"/>
  <c r="Q334"/>
  <c r="E335"/>
  <c r="F335"/>
  <c r="G335"/>
  <c r="H335"/>
  <c r="I335"/>
  <c r="J335"/>
  <c r="K335"/>
  <c r="L335"/>
  <c r="M335"/>
  <c r="N335"/>
  <c r="O335"/>
  <c r="P335"/>
  <c r="Q335"/>
  <c r="E336"/>
  <c r="F336"/>
  <c r="G336"/>
  <c r="H336"/>
  <c r="I336"/>
  <c r="J336"/>
  <c r="K336"/>
  <c r="L336"/>
  <c r="M336"/>
  <c r="N336"/>
  <c r="O336"/>
  <c r="P336"/>
  <c r="Q336"/>
  <c r="E337"/>
  <c r="F337"/>
  <c r="G337"/>
  <c r="H337"/>
  <c r="I337"/>
  <c r="J337"/>
  <c r="K337"/>
  <c r="L337"/>
  <c r="M337"/>
  <c r="N337"/>
  <c r="O337"/>
  <c r="P337"/>
  <c r="Q337"/>
  <c r="E338"/>
  <c r="F338"/>
  <c r="G338"/>
  <c r="H338"/>
  <c r="I338"/>
  <c r="J338"/>
  <c r="K338"/>
  <c r="L338"/>
  <c r="M338"/>
  <c r="N338"/>
  <c r="O338"/>
  <c r="P338"/>
  <c r="Q338"/>
  <c r="E339"/>
  <c r="F339"/>
  <c r="G339"/>
  <c r="H339"/>
  <c r="I339"/>
  <c r="J339"/>
  <c r="K339"/>
  <c r="L339"/>
  <c r="M339"/>
  <c r="N339"/>
  <c r="O339"/>
  <c r="P339"/>
  <c r="Q339"/>
  <c r="E340"/>
  <c r="F340"/>
  <c r="G340"/>
  <c r="H340"/>
  <c r="I340"/>
  <c r="J340"/>
  <c r="K340"/>
  <c r="L340"/>
  <c r="M340"/>
  <c r="N340"/>
  <c r="O340"/>
  <c r="P340"/>
  <c r="Q340"/>
  <c r="E341"/>
  <c r="F341"/>
  <c r="G341"/>
  <c r="H341"/>
  <c r="I341"/>
  <c r="J341"/>
  <c r="K341"/>
  <c r="L341"/>
  <c r="M341"/>
  <c r="N341"/>
  <c r="O341"/>
  <c r="P341"/>
  <c r="Q341"/>
  <c r="E342"/>
  <c r="F342"/>
  <c r="G342"/>
  <c r="H342"/>
  <c r="I342"/>
  <c r="J342"/>
  <c r="K342"/>
  <c r="L342"/>
  <c r="M342"/>
  <c r="N342"/>
  <c r="O342"/>
  <c r="P342"/>
  <c r="Q342"/>
  <c r="E343"/>
  <c r="F343"/>
  <c r="G343"/>
  <c r="H343"/>
  <c r="I343"/>
  <c r="J343"/>
  <c r="K343"/>
  <c r="L343"/>
  <c r="M343"/>
  <c r="N343"/>
  <c r="O343"/>
  <c r="P343"/>
  <c r="Q343"/>
  <c r="E344"/>
  <c r="F344"/>
  <c r="G344"/>
  <c r="H344"/>
  <c r="I344"/>
  <c r="J344"/>
  <c r="K344"/>
  <c r="L344"/>
  <c r="M344"/>
  <c r="N344"/>
  <c r="O344"/>
  <c r="P344"/>
  <c r="Q344"/>
  <c r="E345"/>
  <c r="F345"/>
  <c r="G345"/>
  <c r="H345"/>
  <c r="I345"/>
  <c r="J345"/>
  <c r="K345"/>
  <c r="L345"/>
  <c r="M345"/>
  <c r="N345"/>
  <c r="O345"/>
  <c r="P345"/>
  <c r="Q345"/>
  <c r="E346"/>
  <c r="F346"/>
  <c r="G346"/>
  <c r="H346"/>
  <c r="I346"/>
  <c r="J346"/>
  <c r="K346"/>
  <c r="L346"/>
  <c r="M346"/>
  <c r="N346"/>
  <c r="O346"/>
  <c r="P346"/>
  <c r="Q346"/>
  <c r="E347"/>
  <c r="F347"/>
  <c r="G347"/>
  <c r="H347"/>
  <c r="I347"/>
  <c r="J347"/>
  <c r="K347"/>
  <c r="L347"/>
  <c r="M347"/>
  <c r="N347"/>
  <c r="O347"/>
  <c r="P347"/>
  <c r="Q347"/>
  <c r="E348"/>
  <c r="F348"/>
  <c r="G348"/>
  <c r="H348"/>
  <c r="I348"/>
  <c r="J348"/>
  <c r="K348"/>
  <c r="L348"/>
  <c r="M348"/>
  <c r="N348"/>
  <c r="O348"/>
  <c r="P348"/>
  <c r="Q348"/>
  <c r="E349"/>
  <c r="F349"/>
  <c r="G349"/>
  <c r="H349"/>
  <c r="I349"/>
  <c r="J349"/>
  <c r="K349"/>
  <c r="L349"/>
  <c r="M349"/>
  <c r="N349"/>
  <c r="O349"/>
  <c r="P349"/>
  <c r="Q349"/>
  <c r="E350"/>
  <c r="F350"/>
  <c r="G350"/>
  <c r="H350"/>
  <c r="I350"/>
  <c r="J350"/>
  <c r="K350"/>
  <c r="L350"/>
  <c r="M350"/>
  <c r="N350"/>
  <c r="O350"/>
  <c r="P350"/>
  <c r="Q350"/>
  <c r="E351"/>
  <c r="F351"/>
  <c r="G351"/>
  <c r="H351"/>
  <c r="I351"/>
  <c r="J351"/>
  <c r="K351"/>
  <c r="L351"/>
  <c r="M351"/>
  <c r="N351"/>
  <c r="O351"/>
  <c r="P351"/>
  <c r="Q351"/>
  <c r="E352"/>
  <c r="F352"/>
  <c r="G352"/>
  <c r="H352"/>
  <c r="I352"/>
  <c r="J352"/>
  <c r="K352"/>
  <c r="L352"/>
  <c r="M352"/>
  <c r="N352"/>
  <c r="O352"/>
  <c r="P352"/>
  <c r="Q352"/>
  <c r="E353"/>
  <c r="F353"/>
  <c r="G353"/>
  <c r="H353"/>
  <c r="I353"/>
  <c r="J353"/>
  <c r="K353"/>
  <c r="L353"/>
  <c r="M353"/>
  <c r="N353"/>
  <c r="O353"/>
  <c r="P353"/>
  <c r="Q353"/>
  <c r="E354"/>
  <c r="F354"/>
  <c r="G354"/>
  <c r="H354"/>
  <c r="I354"/>
  <c r="J354"/>
  <c r="K354"/>
  <c r="L354"/>
  <c r="M354"/>
  <c r="N354"/>
  <c r="O354"/>
  <c r="P354"/>
  <c r="Q354"/>
  <c r="E355"/>
  <c r="F355"/>
  <c r="G355"/>
  <c r="H355"/>
  <c r="I355"/>
  <c r="J355"/>
  <c r="K355"/>
  <c r="L355"/>
  <c r="M355"/>
  <c r="N355"/>
  <c r="O355"/>
  <c r="P355"/>
  <c r="Q355"/>
  <c r="E356"/>
  <c r="F356"/>
  <c r="G356"/>
  <c r="H356"/>
  <c r="I356"/>
  <c r="J356"/>
  <c r="K356"/>
  <c r="L356"/>
  <c r="M356"/>
  <c r="N356"/>
  <c r="O356"/>
  <c r="P356"/>
  <c r="Q356"/>
  <c r="E357"/>
  <c r="F357"/>
  <c r="G357"/>
  <c r="H357"/>
  <c r="I357"/>
  <c r="J357"/>
  <c r="K357"/>
  <c r="L357"/>
  <c r="M357"/>
  <c r="N357"/>
  <c r="O357"/>
  <c r="P357"/>
  <c r="Q357"/>
  <c r="E358"/>
  <c r="F358"/>
  <c r="G358"/>
  <c r="H358"/>
  <c r="I358"/>
  <c r="J358"/>
  <c r="K358"/>
  <c r="L358"/>
  <c r="M358"/>
  <c r="N358"/>
  <c r="O358"/>
  <c r="P358"/>
  <c r="Q358"/>
  <c r="E359"/>
  <c r="F359"/>
  <c r="G359"/>
  <c r="H359"/>
  <c r="I359"/>
  <c r="J359"/>
  <c r="K359"/>
  <c r="L359"/>
  <c r="M359"/>
  <c r="N359"/>
  <c r="O359"/>
  <c r="P359"/>
  <c r="Q359"/>
  <c r="E360"/>
  <c r="F360"/>
  <c r="G360"/>
  <c r="H360"/>
  <c r="I360"/>
  <c r="J360"/>
  <c r="K360"/>
  <c r="L360"/>
  <c r="M360"/>
  <c r="N360"/>
  <c r="O360"/>
  <c r="P360"/>
  <c r="Q360"/>
  <c r="E361"/>
  <c r="F361"/>
  <c r="G361"/>
  <c r="H361"/>
  <c r="I361"/>
  <c r="J361"/>
  <c r="K361"/>
  <c r="L361"/>
  <c r="M361"/>
  <c r="N361"/>
  <c r="O361"/>
  <c r="P361"/>
  <c r="Q361"/>
  <c r="E362"/>
  <c r="F362"/>
  <c r="G362"/>
  <c r="H362"/>
  <c r="I362"/>
  <c r="J362"/>
  <c r="K362"/>
  <c r="L362"/>
  <c r="M362"/>
  <c r="N362"/>
  <c r="O362"/>
  <c r="P362"/>
  <c r="Q362"/>
  <c r="E363"/>
  <c r="F363"/>
  <c r="G363"/>
  <c r="H363"/>
  <c r="I363"/>
  <c r="J363"/>
  <c r="K363"/>
  <c r="L363"/>
  <c r="M363"/>
  <c r="N363"/>
  <c r="O363"/>
  <c r="P363"/>
  <c r="Q363"/>
  <c r="E364"/>
  <c r="F364"/>
  <c r="G364"/>
  <c r="H364"/>
  <c r="I364"/>
  <c r="J364"/>
  <c r="K364"/>
  <c r="L364"/>
  <c r="M364"/>
  <c r="N364"/>
  <c r="O364"/>
  <c r="P364"/>
  <c r="Q364"/>
  <c r="E365"/>
  <c r="F365"/>
  <c r="G365"/>
  <c r="H365"/>
  <c r="I365"/>
  <c r="J365"/>
  <c r="K365"/>
  <c r="L365"/>
  <c r="M365"/>
  <c r="N365"/>
  <c r="O365"/>
  <c r="P365"/>
  <c r="Q365"/>
  <c r="E366"/>
  <c r="F366"/>
  <c r="G366"/>
  <c r="H366"/>
  <c r="I366"/>
  <c r="J366"/>
  <c r="K366"/>
  <c r="L366"/>
  <c r="M366"/>
  <c r="N366"/>
  <c r="O366"/>
  <c r="P366"/>
  <c r="Q366"/>
  <c r="E367"/>
  <c r="F367"/>
  <c r="G367"/>
  <c r="H367"/>
  <c r="I367"/>
  <c r="J367"/>
  <c r="K367"/>
  <c r="L367"/>
  <c r="M367"/>
  <c r="N367"/>
  <c r="O367"/>
  <c r="P367"/>
  <c r="Q367"/>
  <c r="E368"/>
  <c r="F368"/>
  <c r="G368"/>
  <c r="H368"/>
  <c r="I368"/>
  <c r="J368"/>
  <c r="K368"/>
  <c r="L368"/>
  <c r="M368"/>
  <c r="N368"/>
  <c r="O368"/>
  <c r="P368"/>
  <c r="Q368"/>
  <c r="E369"/>
  <c r="F369"/>
  <c r="G369"/>
  <c r="H369"/>
  <c r="I369"/>
  <c r="J369"/>
  <c r="K369"/>
  <c r="L369"/>
  <c r="M369"/>
  <c r="N369"/>
  <c r="O369"/>
  <c r="P369"/>
  <c r="Q369"/>
  <c r="E370"/>
  <c r="F370"/>
  <c r="G370"/>
  <c r="H370"/>
  <c r="I370"/>
  <c r="J370"/>
  <c r="K370"/>
  <c r="L370"/>
  <c r="M370"/>
  <c r="N370"/>
  <c r="O370"/>
  <c r="P370"/>
  <c r="Q370"/>
  <c r="E371"/>
  <c r="F371"/>
  <c r="G371"/>
  <c r="H371"/>
  <c r="I371"/>
  <c r="J371"/>
  <c r="K371"/>
  <c r="L371"/>
  <c r="M371"/>
  <c r="N371"/>
  <c r="O371"/>
  <c r="P371"/>
  <c r="Q371"/>
  <c r="E372"/>
  <c r="F372"/>
  <c r="G372"/>
  <c r="H372"/>
  <c r="I372"/>
  <c r="J372"/>
  <c r="K372"/>
  <c r="L372"/>
  <c r="M372"/>
  <c r="N372"/>
  <c r="O372"/>
  <c r="P372"/>
  <c r="Q372"/>
  <c r="E373"/>
  <c r="F373"/>
  <c r="G373"/>
  <c r="H373"/>
  <c r="I373"/>
  <c r="J373"/>
  <c r="K373"/>
  <c r="L373"/>
  <c r="M373"/>
  <c r="N373"/>
  <c r="O373"/>
  <c r="P373"/>
  <c r="Q373"/>
  <c r="E374"/>
  <c r="F374"/>
  <c r="G374"/>
  <c r="H374"/>
  <c r="I374"/>
  <c r="J374"/>
  <c r="K374"/>
  <c r="L374"/>
  <c r="M374"/>
  <c r="N374"/>
  <c r="O374"/>
  <c r="P374"/>
  <c r="Q374"/>
  <c r="E375"/>
  <c r="F375"/>
  <c r="G375"/>
  <c r="H375"/>
  <c r="I375"/>
  <c r="J375"/>
  <c r="K375"/>
  <c r="L375"/>
  <c r="M375"/>
  <c r="N375"/>
  <c r="O375"/>
  <c r="P375"/>
  <c r="Q375"/>
  <c r="E376"/>
  <c r="F376"/>
  <c r="G376"/>
  <c r="H376"/>
  <c r="I376"/>
  <c r="J376"/>
  <c r="K376"/>
  <c r="L376"/>
  <c r="M376"/>
  <c r="N376"/>
  <c r="O376"/>
  <c r="P376"/>
  <c r="Q376"/>
  <c r="E377"/>
  <c r="F377"/>
  <c r="G377"/>
  <c r="H377"/>
  <c r="I377"/>
  <c r="J377"/>
  <c r="K377"/>
  <c r="L377"/>
  <c r="M377"/>
  <c r="N377"/>
  <c r="O377"/>
  <c r="P377"/>
  <c r="Q377"/>
  <c r="E378"/>
  <c r="F378"/>
  <c r="G378"/>
  <c r="H378"/>
  <c r="I378"/>
  <c r="J378"/>
  <c r="K378"/>
  <c r="L378"/>
  <c r="M378"/>
  <c r="N378"/>
  <c r="O378"/>
  <c r="P378"/>
  <c r="Q378"/>
  <c r="E379"/>
  <c r="F379"/>
  <c r="G379"/>
  <c r="H379"/>
  <c r="I379"/>
  <c r="J379"/>
  <c r="K379"/>
  <c r="L379"/>
  <c r="M379"/>
  <c r="N379"/>
  <c r="O379"/>
  <c r="P379"/>
  <c r="Q379"/>
  <c r="E380"/>
  <c r="F380"/>
  <c r="G380"/>
  <c r="H380"/>
  <c r="I380"/>
  <c r="J380"/>
  <c r="K380"/>
  <c r="L380"/>
  <c r="M380"/>
  <c r="N380"/>
  <c r="O380"/>
  <c r="P380"/>
  <c r="Q380"/>
  <c r="E381"/>
  <c r="F381"/>
  <c r="G381"/>
  <c r="H381"/>
  <c r="I381"/>
  <c r="J381"/>
  <c r="K381"/>
  <c r="L381"/>
  <c r="M381"/>
  <c r="N381"/>
  <c r="O381"/>
  <c r="P381"/>
  <c r="Q381"/>
  <c r="E382"/>
  <c r="F382"/>
  <c r="G382"/>
  <c r="H382"/>
  <c r="I382"/>
  <c r="J382"/>
  <c r="K382"/>
  <c r="L382"/>
  <c r="M382"/>
  <c r="N382"/>
  <c r="O382"/>
  <c r="P382"/>
  <c r="Q382"/>
  <c r="E383"/>
  <c r="F383"/>
  <c r="G383"/>
  <c r="H383"/>
  <c r="I383"/>
  <c r="J383"/>
  <c r="K383"/>
  <c r="L383"/>
  <c r="M383"/>
  <c r="N383"/>
  <c r="O383"/>
  <c r="P383"/>
  <c r="Q383"/>
  <c r="E384"/>
  <c r="F384"/>
  <c r="G384"/>
  <c r="H384"/>
  <c r="I384"/>
  <c r="J384"/>
  <c r="K384"/>
  <c r="L384"/>
  <c r="M384"/>
  <c r="N384"/>
  <c r="O384"/>
  <c r="P384"/>
  <c r="Q384"/>
  <c r="E385"/>
  <c r="F385"/>
  <c r="G385"/>
  <c r="H385"/>
  <c r="I385"/>
  <c r="J385"/>
  <c r="K385"/>
  <c r="L385"/>
  <c r="M385"/>
  <c r="N385"/>
  <c r="O385"/>
  <c r="P385"/>
  <c r="Q385"/>
  <c r="E386"/>
  <c r="F386"/>
  <c r="G386"/>
  <c r="H386"/>
  <c r="I386"/>
  <c r="J386"/>
  <c r="K386"/>
  <c r="L386"/>
  <c r="M386"/>
  <c r="N386"/>
  <c r="O386"/>
  <c r="P386"/>
  <c r="Q386"/>
  <c r="E387"/>
  <c r="F387"/>
  <c r="G387"/>
  <c r="H387"/>
  <c r="I387"/>
  <c r="J387"/>
  <c r="K387"/>
  <c r="L387"/>
  <c r="M387"/>
  <c r="N387"/>
  <c r="O387"/>
  <c r="P387"/>
  <c r="Q387"/>
  <c r="E388"/>
  <c r="F388"/>
  <c r="G388"/>
  <c r="H388"/>
  <c r="I388"/>
  <c r="J388"/>
  <c r="K388"/>
  <c r="L388"/>
  <c r="M388"/>
  <c r="N388"/>
  <c r="O388"/>
  <c r="P388"/>
  <c r="Q388"/>
  <c r="E389"/>
  <c r="F389"/>
  <c r="G389"/>
  <c r="H389"/>
  <c r="I389"/>
  <c r="J389"/>
  <c r="K389"/>
  <c r="L389"/>
  <c r="M389"/>
  <c r="N389"/>
  <c r="O389"/>
  <c r="P389"/>
  <c r="Q389"/>
  <c r="E390"/>
  <c r="F390"/>
  <c r="G390"/>
  <c r="H390"/>
  <c r="I390"/>
  <c r="J390"/>
  <c r="K390"/>
  <c r="L390"/>
  <c r="M390"/>
  <c r="N390"/>
  <c r="O390"/>
  <c r="P390"/>
  <c r="Q390"/>
  <c r="E391"/>
  <c r="F391"/>
  <c r="G391"/>
  <c r="H391"/>
  <c r="I391"/>
  <c r="J391"/>
  <c r="K391"/>
  <c r="L391"/>
  <c r="M391"/>
  <c r="N391"/>
  <c r="O391"/>
  <c r="P391"/>
  <c r="Q391"/>
  <c r="E392"/>
  <c r="F392"/>
  <c r="G392"/>
  <c r="H392"/>
  <c r="I392"/>
  <c r="J392"/>
  <c r="K392"/>
  <c r="L392"/>
  <c r="M392"/>
  <c r="N392"/>
  <c r="O392"/>
  <c r="P392"/>
  <c r="Q392"/>
  <c r="E393"/>
  <c r="F393"/>
  <c r="G393"/>
  <c r="H393"/>
  <c r="I393"/>
  <c r="J393"/>
  <c r="K393"/>
  <c r="L393"/>
  <c r="M393"/>
  <c r="N393"/>
  <c r="O393"/>
  <c r="P393"/>
  <c r="Q393"/>
  <c r="E394"/>
  <c r="F394"/>
  <c r="G394"/>
  <c r="H394"/>
  <c r="I394"/>
  <c r="J394"/>
  <c r="K394"/>
  <c r="L394"/>
  <c r="M394"/>
  <c r="N394"/>
  <c r="O394"/>
  <c r="P394"/>
  <c r="Q394"/>
  <c r="E395"/>
  <c r="F395"/>
  <c r="G395"/>
  <c r="H395"/>
  <c r="I395"/>
  <c r="J395"/>
  <c r="K395"/>
  <c r="L395"/>
  <c r="M395"/>
  <c r="N395"/>
  <c r="O395"/>
  <c r="P395"/>
  <c r="Q395"/>
  <c r="E396"/>
  <c r="F396"/>
  <c r="G396"/>
  <c r="H396"/>
  <c r="I396"/>
  <c r="J396"/>
  <c r="K396"/>
  <c r="L396"/>
  <c r="M396"/>
  <c r="N396"/>
  <c r="O396"/>
  <c r="P396"/>
  <c r="Q396"/>
  <c r="E397"/>
  <c r="F397"/>
  <c r="G397"/>
  <c r="H397"/>
  <c r="I397"/>
  <c r="J397"/>
  <c r="K397"/>
  <c r="L397"/>
  <c r="M397"/>
  <c r="N397"/>
  <c r="O397"/>
  <c r="P397"/>
  <c r="Q397"/>
  <c r="E398"/>
  <c r="F398"/>
  <c r="G398"/>
  <c r="H398"/>
  <c r="I398"/>
  <c r="J398"/>
  <c r="K398"/>
  <c r="L398"/>
  <c r="M398"/>
  <c r="N398"/>
  <c r="O398"/>
  <c r="P398"/>
  <c r="Q398"/>
  <c r="E399"/>
  <c r="F399"/>
  <c r="G399"/>
  <c r="H399"/>
  <c r="I399"/>
  <c r="J399"/>
  <c r="K399"/>
  <c r="L399"/>
  <c r="M399"/>
  <c r="N399"/>
  <c r="O399"/>
  <c r="P399"/>
  <c r="Q399"/>
  <c r="E400"/>
  <c r="F400"/>
  <c r="G400"/>
  <c r="H400"/>
  <c r="I400"/>
  <c r="J400"/>
  <c r="K400"/>
  <c r="L400"/>
  <c r="M400"/>
  <c r="N400"/>
  <c r="O400"/>
  <c r="P400"/>
  <c r="Q400"/>
  <c r="E401"/>
  <c r="F401"/>
  <c r="G401"/>
  <c r="H401"/>
  <c r="I401"/>
  <c r="J401"/>
  <c r="K401"/>
  <c r="L401"/>
  <c r="M401"/>
  <c r="N401"/>
  <c r="O401"/>
  <c r="P401"/>
  <c r="Q401"/>
  <c r="E402"/>
  <c r="F402"/>
  <c r="G402"/>
  <c r="H402"/>
  <c r="I402"/>
  <c r="J402"/>
  <c r="K402"/>
  <c r="L402"/>
  <c r="M402"/>
  <c r="N402"/>
  <c r="O402"/>
  <c r="P402"/>
  <c r="Q402"/>
  <c r="E403"/>
  <c r="F403"/>
  <c r="G403"/>
  <c r="H403"/>
  <c r="I403"/>
  <c r="J403"/>
  <c r="K403"/>
  <c r="L403"/>
  <c r="M403"/>
  <c r="N403"/>
  <c r="O403"/>
  <c r="P403"/>
  <c r="Q403"/>
  <c r="E404"/>
  <c r="F404"/>
  <c r="G404"/>
  <c r="H404"/>
  <c r="I404"/>
  <c r="J404"/>
  <c r="K404"/>
  <c r="L404"/>
  <c r="M404"/>
  <c r="N404"/>
  <c r="O404"/>
  <c r="P404"/>
  <c r="Q404"/>
  <c r="E405"/>
  <c r="F405"/>
  <c r="G405"/>
  <c r="H405"/>
  <c r="I405"/>
  <c r="J405"/>
  <c r="K405"/>
  <c r="L405"/>
  <c r="M405"/>
  <c r="N405"/>
  <c r="O405"/>
  <c r="P405"/>
  <c r="Q405"/>
  <c r="E406"/>
  <c r="F406"/>
  <c r="G406"/>
  <c r="H406"/>
  <c r="I406"/>
  <c r="J406"/>
  <c r="K406"/>
  <c r="L406"/>
  <c r="M406"/>
  <c r="N406"/>
  <c r="O406"/>
  <c r="P406"/>
  <c r="Q406"/>
  <c r="E407"/>
  <c r="F407"/>
  <c r="G407"/>
  <c r="H407"/>
  <c r="I407"/>
  <c r="J407"/>
  <c r="K407"/>
  <c r="L407"/>
  <c r="M407"/>
  <c r="N407"/>
  <c r="O407"/>
  <c r="P407"/>
  <c r="Q407"/>
  <c r="E408"/>
  <c r="F408"/>
  <c r="G408"/>
  <c r="H408"/>
  <c r="I408"/>
  <c r="J408"/>
  <c r="K408"/>
  <c r="L408"/>
  <c r="M408"/>
  <c r="N408"/>
  <c r="O408"/>
  <c r="P408"/>
  <c r="Q408"/>
  <c r="E409"/>
  <c r="F409"/>
  <c r="G409"/>
  <c r="H409"/>
  <c r="I409"/>
  <c r="J409"/>
  <c r="K409"/>
  <c r="L409"/>
  <c r="M409"/>
  <c r="N409"/>
  <c r="O409"/>
  <c r="P409"/>
  <c r="Q409"/>
  <c r="E410"/>
  <c r="F410"/>
  <c r="G410"/>
  <c r="H410"/>
  <c r="I410"/>
  <c r="J410"/>
  <c r="K410"/>
  <c r="L410"/>
  <c r="M410"/>
  <c r="N410"/>
  <c r="O410"/>
  <c r="P410"/>
  <c r="Q410"/>
  <c r="E411"/>
  <c r="F411"/>
  <c r="G411"/>
  <c r="H411"/>
  <c r="I411"/>
  <c r="J411"/>
  <c r="K411"/>
  <c r="L411"/>
  <c r="M411"/>
  <c r="N411"/>
  <c r="O411"/>
  <c r="P411"/>
  <c r="Q411"/>
  <c r="E412"/>
  <c r="F412"/>
  <c r="G412"/>
  <c r="H412"/>
  <c r="I412"/>
  <c r="J412"/>
  <c r="K412"/>
  <c r="L412"/>
  <c r="M412"/>
  <c r="N412"/>
  <c r="O412"/>
  <c r="P412"/>
  <c r="Q412"/>
  <c r="E413"/>
  <c r="F413"/>
  <c r="G413"/>
  <c r="H413"/>
  <c r="I413"/>
  <c r="J413"/>
  <c r="K413"/>
  <c r="L413"/>
  <c r="M413"/>
  <c r="N413"/>
  <c r="O413"/>
  <c r="P413"/>
  <c r="Q413"/>
  <c r="E414"/>
  <c r="F414"/>
  <c r="G414"/>
  <c r="H414"/>
  <c r="I414"/>
  <c r="J414"/>
  <c r="K414"/>
  <c r="L414"/>
  <c r="M414"/>
  <c r="N414"/>
  <c r="O414"/>
  <c r="P414"/>
  <c r="Q414"/>
  <c r="E415"/>
  <c r="F415"/>
  <c r="G415"/>
  <c r="H415"/>
  <c r="I415"/>
  <c r="J415"/>
  <c r="K415"/>
  <c r="L415"/>
  <c r="M415"/>
  <c r="N415"/>
  <c r="O415"/>
  <c r="P415"/>
  <c r="Q415"/>
  <c r="E416"/>
  <c r="F416"/>
  <c r="G416"/>
  <c r="H416"/>
  <c r="I416"/>
  <c r="J416"/>
  <c r="K416"/>
  <c r="L416"/>
  <c r="M416"/>
  <c r="N416"/>
  <c r="O416"/>
  <c r="P416"/>
  <c r="Q416"/>
  <c r="E417"/>
  <c r="F417"/>
  <c r="G417"/>
  <c r="H417"/>
  <c r="I417"/>
  <c r="J417"/>
  <c r="K417"/>
  <c r="L417"/>
  <c r="M417"/>
  <c r="N417"/>
  <c r="O417"/>
  <c r="P417"/>
  <c r="Q417"/>
  <c r="E418"/>
  <c r="F418"/>
  <c r="G418"/>
  <c r="H418"/>
  <c r="I418"/>
  <c r="J418"/>
  <c r="K418"/>
  <c r="L418"/>
  <c r="M418"/>
  <c r="N418"/>
  <c r="O418"/>
  <c r="P418"/>
  <c r="Q418"/>
  <c r="E419"/>
  <c r="F419"/>
  <c r="G419"/>
  <c r="H419"/>
  <c r="I419"/>
  <c r="J419"/>
  <c r="K419"/>
  <c r="L419"/>
  <c r="M419"/>
  <c r="N419"/>
  <c r="O419"/>
  <c r="P419"/>
  <c r="Q419"/>
  <c r="E420"/>
  <c r="F420"/>
  <c r="G420"/>
  <c r="H420"/>
  <c r="I420"/>
  <c r="J420"/>
  <c r="K420"/>
  <c r="L420"/>
  <c r="M420"/>
  <c r="N420"/>
  <c r="O420"/>
  <c r="P420"/>
  <c r="Q420"/>
  <c r="E421"/>
  <c r="F421"/>
  <c r="G421"/>
  <c r="H421"/>
  <c r="I421"/>
  <c r="J421"/>
  <c r="K421"/>
  <c r="L421"/>
  <c r="M421"/>
  <c r="N421"/>
  <c r="O421"/>
  <c r="P421"/>
  <c r="Q421"/>
  <c r="E422"/>
  <c r="F422"/>
  <c r="G422"/>
  <c r="H422"/>
  <c r="I422"/>
  <c r="J422"/>
  <c r="K422"/>
  <c r="L422"/>
  <c r="M422"/>
  <c r="N422"/>
  <c r="O422"/>
  <c r="P422"/>
  <c r="Q422"/>
  <c r="E423"/>
  <c r="F423"/>
  <c r="G423"/>
  <c r="H423"/>
  <c r="I423"/>
  <c r="J423"/>
  <c r="K423"/>
  <c r="L423"/>
  <c r="M423"/>
  <c r="N423"/>
  <c r="O423"/>
  <c r="P423"/>
  <c r="Q423"/>
  <c r="E424"/>
  <c r="F424"/>
  <c r="G424"/>
  <c r="H424"/>
  <c r="I424"/>
  <c r="J424"/>
  <c r="K424"/>
  <c r="L424"/>
  <c r="M424"/>
  <c r="N424"/>
  <c r="O424"/>
  <c r="P424"/>
  <c r="Q424"/>
  <c r="E425"/>
  <c r="F425"/>
  <c r="G425"/>
  <c r="H425"/>
  <c r="I425"/>
  <c r="J425"/>
  <c r="K425"/>
  <c r="L425"/>
  <c r="M425"/>
  <c r="N425"/>
  <c r="O425"/>
  <c r="P425"/>
  <c r="Q425"/>
  <c r="E426"/>
  <c r="F426"/>
  <c r="G426"/>
  <c r="H426"/>
  <c r="I426"/>
  <c r="J426"/>
  <c r="K426"/>
  <c r="L426"/>
  <c r="M426"/>
  <c r="N426"/>
  <c r="O426"/>
  <c r="P426"/>
  <c r="Q426"/>
  <c r="E427"/>
  <c r="F427"/>
  <c r="G427"/>
  <c r="H427"/>
  <c r="I427"/>
  <c r="J427"/>
  <c r="K427"/>
  <c r="L427"/>
  <c r="M427"/>
  <c r="N427"/>
  <c r="O427"/>
  <c r="P427"/>
  <c r="Q427"/>
  <c r="E428"/>
  <c r="F428"/>
  <c r="G428"/>
  <c r="H428"/>
  <c r="I428"/>
  <c r="J428"/>
  <c r="K428"/>
  <c r="L428"/>
  <c r="M428"/>
  <c r="N428"/>
  <c r="O428"/>
  <c r="P428"/>
  <c r="Q428"/>
  <c r="E429"/>
  <c r="F429"/>
  <c r="G429"/>
  <c r="H429"/>
  <c r="I429"/>
  <c r="J429"/>
  <c r="K429"/>
  <c r="L429"/>
  <c r="M429"/>
  <c r="N429"/>
  <c r="O429"/>
  <c r="P429"/>
  <c r="Q429"/>
  <c r="E430"/>
  <c r="F430"/>
  <c r="G430"/>
  <c r="H430"/>
  <c r="I430"/>
  <c r="J430"/>
  <c r="K430"/>
  <c r="L430"/>
  <c r="M430"/>
  <c r="N430"/>
  <c r="O430"/>
  <c r="P430"/>
  <c r="Q430"/>
  <c r="E431"/>
  <c r="F431"/>
  <c r="G431"/>
  <c r="H431"/>
  <c r="I431"/>
  <c r="J431"/>
  <c r="K431"/>
  <c r="L431"/>
  <c r="M431"/>
  <c r="N431"/>
  <c r="O431"/>
  <c r="P431"/>
  <c r="Q431"/>
  <c r="E432"/>
  <c r="F432"/>
  <c r="G432"/>
  <c r="H432"/>
  <c r="I432"/>
  <c r="J432"/>
  <c r="K432"/>
  <c r="L432"/>
  <c r="M432"/>
  <c r="N432"/>
  <c r="O432"/>
  <c r="P432"/>
  <c r="Q432"/>
  <c r="E433"/>
  <c r="F433"/>
  <c r="G433"/>
  <c r="H433"/>
  <c r="I433"/>
  <c r="J433"/>
  <c r="K433"/>
  <c r="L433"/>
  <c r="M433"/>
  <c r="N433"/>
  <c r="O433"/>
  <c r="P433"/>
  <c r="Q433"/>
  <c r="E434"/>
  <c r="F434"/>
  <c r="G434"/>
  <c r="H434"/>
  <c r="I434"/>
  <c r="J434"/>
  <c r="K434"/>
  <c r="L434"/>
  <c r="M434"/>
  <c r="N434"/>
  <c r="O434"/>
  <c r="P434"/>
  <c r="Q434"/>
  <c r="E435"/>
  <c r="F435"/>
  <c r="G435"/>
  <c r="H435"/>
  <c r="I435"/>
  <c r="J435"/>
  <c r="K435"/>
  <c r="L435"/>
  <c r="M435"/>
  <c r="N435"/>
  <c r="O435"/>
  <c r="P435"/>
  <c r="Q435"/>
  <c r="E436"/>
  <c r="F436"/>
  <c r="G436"/>
  <c r="H436"/>
  <c r="I436"/>
  <c r="J436"/>
  <c r="K436"/>
  <c r="L436"/>
  <c r="M436"/>
  <c r="N436"/>
  <c r="O436"/>
  <c r="P436"/>
  <c r="Q436"/>
  <c r="E437"/>
  <c r="F437"/>
  <c r="G437"/>
  <c r="H437"/>
  <c r="I437"/>
  <c r="J437"/>
  <c r="K437"/>
  <c r="L437"/>
  <c r="M437"/>
  <c r="N437"/>
  <c r="O437"/>
  <c r="P437"/>
  <c r="Q437"/>
  <c r="E438"/>
  <c r="F438"/>
  <c r="G438"/>
  <c r="H438"/>
  <c r="I438"/>
  <c r="J438"/>
  <c r="K438"/>
  <c r="L438"/>
  <c r="M438"/>
  <c r="N438"/>
  <c r="O438"/>
  <c r="P438"/>
  <c r="Q438"/>
  <c r="E439"/>
  <c r="F439"/>
  <c r="G439"/>
  <c r="H439"/>
  <c r="I439"/>
  <c r="J439"/>
  <c r="K439"/>
  <c r="L439"/>
  <c r="M439"/>
  <c r="N439"/>
  <c r="O439"/>
  <c r="P439"/>
  <c r="Q439"/>
  <c r="E440"/>
  <c r="F440"/>
  <c r="G440"/>
  <c r="H440"/>
  <c r="I440"/>
  <c r="J440"/>
  <c r="K440"/>
  <c r="L440"/>
  <c r="M440"/>
  <c r="N440"/>
  <c r="O440"/>
  <c r="P440"/>
  <c r="Q440"/>
  <c r="E441"/>
  <c r="F441"/>
  <c r="G441"/>
  <c r="H441"/>
  <c r="I441"/>
  <c r="J441"/>
  <c r="K441"/>
  <c r="L441"/>
  <c r="M441"/>
  <c r="N441"/>
  <c r="O441"/>
  <c r="P441"/>
  <c r="Q441"/>
  <c r="E442"/>
  <c r="F442"/>
  <c r="G442"/>
  <c r="H442"/>
  <c r="I442"/>
  <c r="J442"/>
  <c r="K442"/>
  <c r="L442"/>
  <c r="M442"/>
  <c r="N442"/>
  <c r="O442"/>
  <c r="P442"/>
  <c r="Q442"/>
  <c r="E443"/>
  <c r="F443"/>
  <c r="G443"/>
  <c r="H443"/>
  <c r="I443"/>
  <c r="J443"/>
  <c r="K443"/>
  <c r="L443"/>
  <c r="M443"/>
  <c r="N443"/>
  <c r="O443"/>
  <c r="P443"/>
  <c r="Q443"/>
  <c r="E444"/>
  <c r="F444"/>
  <c r="G444"/>
  <c r="H444"/>
  <c r="I444"/>
  <c r="J444"/>
  <c r="K444"/>
  <c r="L444"/>
  <c r="M444"/>
  <c r="N444"/>
  <c r="O444"/>
  <c r="P444"/>
  <c r="Q444"/>
  <c r="E445"/>
  <c r="F445"/>
  <c r="G445"/>
  <c r="H445"/>
  <c r="I445"/>
  <c r="J445"/>
  <c r="K445"/>
  <c r="L445"/>
  <c r="M445"/>
  <c r="N445"/>
  <c r="O445"/>
  <c r="P445"/>
  <c r="Q445"/>
  <c r="E446"/>
  <c r="F446"/>
  <c r="G446"/>
  <c r="H446"/>
  <c r="I446"/>
  <c r="J446"/>
  <c r="K446"/>
  <c r="L446"/>
  <c r="M446"/>
  <c r="N446"/>
  <c r="O446"/>
  <c r="P446"/>
  <c r="Q446"/>
  <c r="E447"/>
  <c r="F447"/>
  <c r="G447"/>
  <c r="H447"/>
  <c r="I447"/>
  <c r="J447"/>
  <c r="K447"/>
  <c r="L447"/>
  <c r="M447"/>
  <c r="N447"/>
  <c r="O447"/>
  <c r="P447"/>
  <c r="Q447"/>
  <c r="E448"/>
  <c r="F448"/>
  <c r="G448"/>
  <c r="H448"/>
  <c r="I448"/>
  <c r="J448"/>
  <c r="K448"/>
  <c r="L448"/>
  <c r="M448"/>
  <c r="N448"/>
  <c r="O448"/>
  <c r="P448"/>
  <c r="Q448"/>
  <c r="E449"/>
  <c r="F449"/>
  <c r="G449"/>
  <c r="H449"/>
  <c r="I449"/>
  <c r="J449"/>
  <c r="K449"/>
  <c r="L449"/>
  <c r="M449"/>
  <c r="N449"/>
  <c r="O449"/>
  <c r="P449"/>
  <c r="Q449"/>
  <c r="E450"/>
  <c r="F450"/>
  <c r="G450"/>
  <c r="H450"/>
  <c r="I450"/>
  <c r="J450"/>
  <c r="K450"/>
  <c r="L450"/>
  <c r="M450"/>
  <c r="N450"/>
  <c r="O450"/>
  <c r="P450"/>
  <c r="Q450"/>
  <c r="E451"/>
  <c r="F451"/>
  <c r="G451"/>
  <c r="H451"/>
  <c r="I451"/>
  <c r="J451"/>
  <c r="K451"/>
  <c r="L451"/>
  <c r="M451"/>
  <c r="N451"/>
  <c r="O451"/>
  <c r="P451"/>
  <c r="Q451"/>
  <c r="E452"/>
  <c r="F452"/>
  <c r="G452"/>
  <c r="H452"/>
  <c r="I452"/>
  <c r="J452"/>
  <c r="K452"/>
  <c r="L452"/>
  <c r="M452"/>
  <c r="N452"/>
  <c r="O452"/>
  <c r="P452"/>
  <c r="Q452"/>
  <c r="E453"/>
  <c r="F453"/>
  <c r="G453"/>
  <c r="H453"/>
  <c r="I453"/>
  <c r="J453"/>
  <c r="K453"/>
  <c r="L453"/>
  <c r="M453"/>
  <c r="N453"/>
  <c r="O453"/>
  <c r="P453"/>
  <c r="Q453"/>
  <c r="E454"/>
  <c r="F454"/>
  <c r="G454"/>
  <c r="H454"/>
  <c r="I454"/>
  <c r="J454"/>
  <c r="K454"/>
  <c r="L454"/>
  <c r="M454"/>
  <c r="N454"/>
  <c r="O454"/>
  <c r="P454"/>
  <c r="Q454"/>
  <c r="E455"/>
  <c r="F455"/>
  <c r="G455"/>
  <c r="H455"/>
  <c r="I455"/>
  <c r="J455"/>
  <c r="K455"/>
  <c r="L455"/>
  <c r="M455"/>
  <c r="N455"/>
  <c r="O455"/>
  <c r="P455"/>
  <c r="Q455"/>
  <c r="E456"/>
  <c r="F456"/>
  <c r="G456"/>
  <c r="H456"/>
  <c r="I456"/>
  <c r="J456"/>
  <c r="K456"/>
  <c r="L456"/>
  <c r="M456"/>
  <c r="N456"/>
  <c r="O456"/>
  <c r="P456"/>
  <c r="Q456"/>
  <c r="E457"/>
  <c r="F457"/>
  <c r="G457"/>
  <c r="H457"/>
  <c r="I457"/>
  <c r="J457"/>
  <c r="K457"/>
  <c r="L457"/>
  <c r="M457"/>
  <c r="N457"/>
  <c r="O457"/>
  <c r="P457"/>
  <c r="Q457"/>
  <c r="E458"/>
  <c r="F458"/>
  <c r="G458"/>
  <c r="H458"/>
  <c r="I458"/>
  <c r="J458"/>
  <c r="K458"/>
  <c r="L458"/>
  <c r="M458"/>
  <c r="N458"/>
  <c r="O458"/>
  <c r="P458"/>
  <c r="Q458"/>
  <c r="E459"/>
  <c r="F459"/>
  <c r="G459"/>
  <c r="H459"/>
  <c r="I459"/>
  <c r="J459"/>
  <c r="K459"/>
  <c r="L459"/>
  <c r="M459"/>
  <c r="N459"/>
  <c r="O459"/>
  <c r="P459"/>
  <c r="Q459"/>
  <c r="E460"/>
  <c r="F460"/>
  <c r="G460"/>
  <c r="H460"/>
  <c r="I460"/>
  <c r="J460"/>
  <c r="K460"/>
  <c r="L460"/>
  <c r="M460"/>
  <c r="N460"/>
  <c r="O460"/>
  <c r="P460"/>
  <c r="Q460"/>
  <c r="E461"/>
  <c r="F461"/>
  <c r="G461"/>
  <c r="H461"/>
  <c r="I461"/>
  <c r="J461"/>
  <c r="K461"/>
  <c r="L461"/>
  <c r="M461"/>
  <c r="N461"/>
  <c r="O461"/>
  <c r="P461"/>
  <c r="Q461"/>
  <c r="E462"/>
  <c r="F462"/>
  <c r="G462"/>
  <c r="H462"/>
  <c r="I462"/>
  <c r="J462"/>
  <c r="K462"/>
  <c r="L462"/>
  <c r="M462"/>
  <c r="N462"/>
  <c r="O462"/>
  <c r="P462"/>
  <c r="Q462"/>
  <c r="E463"/>
  <c r="F463"/>
  <c r="G463"/>
  <c r="H463"/>
  <c r="I463"/>
  <c r="J463"/>
  <c r="K463"/>
  <c r="L463"/>
  <c r="M463"/>
  <c r="N463"/>
  <c r="O463"/>
  <c r="P463"/>
  <c r="Q463"/>
  <c r="E464"/>
  <c r="F464"/>
  <c r="G464"/>
  <c r="H464"/>
  <c r="I464"/>
  <c r="J464"/>
  <c r="K464"/>
  <c r="L464"/>
  <c r="M464"/>
  <c r="N464"/>
  <c r="O464"/>
  <c r="P464"/>
  <c r="Q464"/>
  <c r="E465"/>
  <c r="F465"/>
  <c r="G465"/>
  <c r="H465"/>
  <c r="I465"/>
  <c r="J465"/>
  <c r="K465"/>
  <c r="L465"/>
  <c r="M465"/>
  <c r="N465"/>
  <c r="O465"/>
  <c r="P465"/>
  <c r="Q465"/>
  <c r="E466"/>
  <c r="F466"/>
  <c r="G466"/>
  <c r="H466"/>
  <c r="I466"/>
  <c r="J466"/>
  <c r="K466"/>
  <c r="L466"/>
  <c r="M466"/>
  <c r="N466"/>
  <c r="O466"/>
  <c r="P466"/>
  <c r="Q466"/>
  <c r="E467"/>
  <c r="F467"/>
  <c r="G467"/>
  <c r="H467"/>
  <c r="I467"/>
  <c r="J467"/>
  <c r="K467"/>
  <c r="L467"/>
  <c r="M467"/>
  <c r="N467"/>
  <c r="O467"/>
  <c r="P467"/>
  <c r="Q467"/>
  <c r="E468"/>
  <c r="F468"/>
  <c r="G468"/>
  <c r="H468"/>
  <c r="I468"/>
  <c r="J468"/>
  <c r="K468"/>
  <c r="L468"/>
  <c r="M468"/>
  <c r="N468"/>
  <c r="O468"/>
  <c r="P468"/>
  <c r="Q468"/>
  <c r="E469"/>
  <c r="F469"/>
  <c r="G469"/>
  <c r="H469"/>
  <c r="I469"/>
  <c r="J469"/>
  <c r="K469"/>
  <c r="L469"/>
  <c r="M469"/>
  <c r="N469"/>
  <c r="O469"/>
  <c r="P469"/>
  <c r="Q469"/>
  <c r="E470"/>
  <c r="F470"/>
  <c r="G470"/>
  <c r="H470"/>
  <c r="I470"/>
  <c r="J470"/>
  <c r="K470"/>
  <c r="L470"/>
  <c r="M470"/>
  <c r="N470"/>
  <c r="O470"/>
  <c r="P470"/>
  <c r="Q470"/>
  <c r="E471"/>
  <c r="F471"/>
  <c r="G471"/>
  <c r="H471"/>
  <c r="I471"/>
  <c r="J471"/>
  <c r="K471"/>
  <c r="L471"/>
  <c r="M471"/>
  <c r="N471"/>
  <c r="O471"/>
  <c r="P471"/>
  <c r="Q471"/>
  <c r="E472"/>
  <c r="F472"/>
  <c r="G472"/>
  <c r="H472"/>
  <c r="I472"/>
  <c r="J472"/>
  <c r="K472"/>
  <c r="L472"/>
  <c r="M472"/>
  <c r="N472"/>
  <c r="O472"/>
  <c r="P472"/>
  <c r="Q472"/>
  <c r="E473"/>
  <c r="F473"/>
  <c r="G473"/>
  <c r="H473"/>
  <c r="I473"/>
  <c r="J473"/>
  <c r="K473"/>
  <c r="L473"/>
  <c r="M473"/>
  <c r="N473"/>
  <c r="O473"/>
  <c r="P473"/>
  <c r="Q473"/>
  <c r="E474"/>
  <c r="F474"/>
  <c r="G474"/>
  <c r="H474"/>
  <c r="I474"/>
  <c r="J474"/>
  <c r="K474"/>
  <c r="L474"/>
  <c r="M474"/>
  <c r="N474"/>
  <c r="O474"/>
  <c r="P474"/>
  <c r="Q474"/>
  <c r="E475"/>
  <c r="F475"/>
  <c r="G475"/>
  <c r="H475"/>
  <c r="I475"/>
  <c r="J475"/>
  <c r="K475"/>
  <c r="L475"/>
  <c r="M475"/>
  <c r="N475"/>
  <c r="O475"/>
  <c r="P475"/>
  <c r="Q475"/>
  <c r="E476"/>
  <c r="F476"/>
  <c r="G476"/>
  <c r="H476"/>
  <c r="I476"/>
  <c r="J476"/>
  <c r="K476"/>
  <c r="L476"/>
  <c r="M476"/>
  <c r="N476"/>
  <c r="O476"/>
  <c r="P476"/>
  <c r="Q476"/>
  <c r="E477"/>
  <c r="F477"/>
  <c r="G477"/>
  <c r="H477"/>
  <c r="I477"/>
  <c r="J477"/>
  <c r="K477"/>
  <c r="L477"/>
  <c r="M477"/>
  <c r="N477"/>
  <c r="O477"/>
  <c r="P477"/>
  <c r="Q477"/>
  <c r="E478"/>
  <c r="F478"/>
  <c r="G478"/>
  <c r="H478"/>
  <c r="I478"/>
  <c r="J478"/>
  <c r="K478"/>
  <c r="L478"/>
  <c r="M478"/>
  <c r="N478"/>
  <c r="O478"/>
  <c r="P478"/>
  <c r="Q478"/>
  <c r="E479"/>
  <c r="F479"/>
  <c r="G479"/>
  <c r="H479"/>
  <c r="I479"/>
  <c r="J479"/>
  <c r="K479"/>
  <c r="L479"/>
  <c r="M479"/>
  <c r="N479"/>
  <c r="O479"/>
  <c r="P479"/>
  <c r="Q479"/>
  <c r="E480"/>
  <c r="F480"/>
  <c r="G480"/>
  <c r="H480"/>
  <c r="I480"/>
  <c r="J480"/>
  <c r="K480"/>
  <c r="L480"/>
  <c r="M480"/>
  <c r="N480"/>
  <c r="O480"/>
  <c r="P480"/>
  <c r="Q480"/>
  <c r="E481"/>
  <c r="F481"/>
  <c r="G481"/>
  <c r="H481"/>
  <c r="I481"/>
  <c r="J481"/>
  <c r="K481"/>
  <c r="L481"/>
  <c r="M481"/>
  <c r="N481"/>
  <c r="O481"/>
  <c r="P481"/>
  <c r="Q481"/>
  <c r="E482"/>
  <c r="F482"/>
  <c r="G482"/>
  <c r="H482"/>
  <c r="I482"/>
  <c r="J482"/>
  <c r="K482"/>
  <c r="L482"/>
  <c r="M482"/>
  <c r="N482"/>
  <c r="O482"/>
  <c r="P482"/>
  <c r="Q482"/>
  <c r="E483"/>
  <c r="F483"/>
  <c r="G483"/>
  <c r="H483"/>
  <c r="I483"/>
  <c r="J483"/>
  <c r="K483"/>
  <c r="L483"/>
  <c r="M483"/>
  <c r="N483"/>
  <c r="O483"/>
  <c r="P483"/>
  <c r="Q483"/>
  <c r="E484"/>
  <c r="F484"/>
  <c r="G484"/>
  <c r="H484"/>
  <c r="I484"/>
  <c r="J484"/>
  <c r="K484"/>
  <c r="L484"/>
  <c r="M484"/>
  <c r="N484"/>
  <c r="O484"/>
  <c r="P484"/>
  <c r="Q484"/>
  <c r="E485"/>
  <c r="F485"/>
  <c r="G485"/>
  <c r="H485"/>
  <c r="I485"/>
  <c r="J485"/>
  <c r="K485"/>
  <c r="L485"/>
  <c r="M485"/>
  <c r="N485"/>
  <c r="O485"/>
  <c r="P485"/>
  <c r="Q485"/>
  <c r="E486"/>
  <c r="F486"/>
  <c r="G486"/>
  <c r="H486"/>
  <c r="I486"/>
  <c r="J486"/>
  <c r="K486"/>
  <c r="L486"/>
  <c r="M486"/>
  <c r="N486"/>
  <c r="O486"/>
  <c r="P486"/>
  <c r="Q486"/>
  <c r="E487"/>
  <c r="F487"/>
  <c r="G487"/>
  <c r="H487"/>
  <c r="I487"/>
  <c r="J487"/>
  <c r="K487"/>
  <c r="L487"/>
  <c r="M487"/>
  <c r="N487"/>
  <c r="O487"/>
  <c r="P487"/>
  <c r="Q487"/>
  <c r="E488"/>
  <c r="F488"/>
  <c r="G488"/>
  <c r="H488"/>
  <c r="I488"/>
  <c r="J488"/>
  <c r="K488"/>
  <c r="L488"/>
  <c r="M488"/>
  <c r="N488"/>
  <c r="O488"/>
  <c r="P488"/>
  <c r="Q488"/>
  <c r="E489"/>
  <c r="F489"/>
  <c r="G489"/>
  <c r="H489"/>
  <c r="I489"/>
  <c r="J489"/>
  <c r="K489"/>
  <c r="L489"/>
  <c r="M489"/>
  <c r="N489"/>
  <c r="O489"/>
  <c r="P489"/>
  <c r="Q489"/>
  <c r="E490"/>
  <c r="F490"/>
  <c r="G490"/>
  <c r="H490"/>
  <c r="I490"/>
  <c r="J490"/>
  <c r="K490"/>
  <c r="L490"/>
  <c r="M490"/>
  <c r="N490"/>
  <c r="O490"/>
  <c r="P490"/>
  <c r="Q490"/>
  <c r="E491"/>
  <c r="F491"/>
  <c r="G491"/>
  <c r="H491"/>
  <c r="I491"/>
  <c r="J491"/>
  <c r="K491"/>
  <c r="L491"/>
  <c r="M491"/>
  <c r="N491"/>
  <c r="O491"/>
  <c r="P491"/>
  <c r="Q491"/>
  <c r="E492"/>
  <c r="F492"/>
  <c r="G492"/>
  <c r="H492"/>
  <c r="I492"/>
  <c r="J492"/>
  <c r="K492"/>
  <c r="L492"/>
  <c r="M492"/>
  <c r="N492"/>
  <c r="O492"/>
  <c r="P492"/>
  <c r="Q492"/>
  <c r="E493"/>
  <c r="F493"/>
  <c r="G493"/>
  <c r="H493"/>
  <c r="I493"/>
  <c r="J493"/>
  <c r="K493"/>
  <c r="L493"/>
  <c r="M493"/>
  <c r="N493"/>
  <c r="O493"/>
  <c r="P493"/>
  <c r="Q493"/>
  <c r="E494"/>
  <c r="F494"/>
  <c r="G494"/>
  <c r="H494"/>
  <c r="I494"/>
  <c r="J494"/>
  <c r="K494"/>
  <c r="L494"/>
  <c r="M494"/>
  <c r="N494"/>
  <c r="O494"/>
  <c r="P494"/>
  <c r="Q494"/>
  <c r="E495"/>
  <c r="F495"/>
  <c r="G495"/>
  <c r="H495"/>
  <c r="I495"/>
  <c r="J495"/>
  <c r="K495"/>
  <c r="L495"/>
  <c r="M495"/>
  <c r="N495"/>
  <c r="O495"/>
  <c r="P495"/>
  <c r="Q495"/>
  <c r="E496"/>
  <c r="F496"/>
  <c r="G496"/>
  <c r="H496"/>
  <c r="I496"/>
  <c r="J496"/>
  <c r="K496"/>
  <c r="L496"/>
  <c r="M496"/>
  <c r="N496"/>
  <c r="O496"/>
  <c r="P496"/>
  <c r="Q496"/>
  <c r="E497"/>
  <c r="F497"/>
  <c r="G497"/>
  <c r="H497"/>
  <c r="I497"/>
  <c r="J497"/>
  <c r="K497"/>
  <c r="L497"/>
  <c r="M497"/>
  <c r="N497"/>
  <c r="O497"/>
  <c r="P497"/>
  <c r="Q497"/>
  <c r="E498"/>
  <c r="F498"/>
  <c r="G498"/>
  <c r="H498"/>
  <c r="I498"/>
  <c r="J498"/>
  <c r="K498"/>
  <c r="L498"/>
  <c r="M498"/>
  <c r="N498"/>
  <c r="O498"/>
  <c r="P498"/>
  <c r="Q498"/>
  <c r="E499"/>
  <c r="F499"/>
  <c r="G499"/>
  <c r="H499"/>
  <c r="I499"/>
  <c r="J499"/>
  <c r="K499"/>
  <c r="L499"/>
  <c r="M499"/>
  <c r="N499"/>
  <c r="O499"/>
  <c r="P499"/>
  <c r="Q499"/>
  <c r="E500"/>
  <c r="F500"/>
  <c r="G500"/>
  <c r="H500"/>
  <c r="I500"/>
  <c r="J500"/>
  <c r="K500"/>
  <c r="L500"/>
  <c r="M500"/>
  <c r="N500"/>
  <c r="O500"/>
  <c r="P500"/>
  <c r="Q500"/>
  <c r="E501"/>
  <c r="F501"/>
  <c r="G501"/>
  <c r="H501"/>
  <c r="I501"/>
  <c r="J501"/>
  <c r="K501"/>
  <c r="L501"/>
  <c r="M501"/>
  <c r="N501"/>
  <c r="O501"/>
  <c r="P501"/>
  <c r="Q501"/>
  <c r="E502"/>
  <c r="F502"/>
  <c r="G502"/>
  <c r="H502"/>
  <c r="I502"/>
  <c r="J502"/>
  <c r="K502"/>
  <c r="L502"/>
  <c r="M502"/>
  <c r="N502"/>
  <c r="O502"/>
  <c r="P502"/>
  <c r="Q502"/>
  <c r="E503"/>
  <c r="F503"/>
  <c r="G503"/>
  <c r="H503"/>
  <c r="I503"/>
  <c r="J503"/>
  <c r="K503"/>
  <c r="L503"/>
  <c r="M503"/>
  <c r="N503"/>
  <c r="O503"/>
  <c r="P503"/>
  <c r="Q503"/>
  <c r="E504"/>
  <c r="F504"/>
  <c r="G504"/>
  <c r="H504"/>
  <c r="I504"/>
  <c r="J504"/>
  <c r="K504"/>
  <c r="L504"/>
  <c r="M504"/>
  <c r="N504"/>
  <c r="O504"/>
  <c r="P504"/>
  <c r="Q504"/>
  <c r="E505"/>
  <c r="F505"/>
  <c r="G505"/>
  <c r="H505"/>
  <c r="I505"/>
  <c r="J505"/>
  <c r="K505"/>
  <c r="L505"/>
  <c r="M505"/>
  <c r="N505"/>
  <c r="O505"/>
  <c r="P505"/>
  <c r="Q505"/>
  <c r="E506"/>
  <c r="F506"/>
  <c r="G506"/>
  <c r="H506"/>
  <c r="I506"/>
  <c r="J506"/>
  <c r="K506"/>
  <c r="L506"/>
  <c r="M506"/>
  <c r="N506"/>
  <c r="O506"/>
  <c r="P506"/>
  <c r="Q506"/>
  <c r="E507"/>
  <c r="F507"/>
  <c r="G507"/>
  <c r="H507"/>
  <c r="I507"/>
  <c r="J507"/>
  <c r="K507"/>
  <c r="L507"/>
  <c r="M507"/>
  <c r="N507"/>
  <c r="O507"/>
  <c r="P507"/>
  <c r="Q507"/>
  <c r="E508"/>
  <c r="F508"/>
  <c r="G508"/>
  <c r="H508"/>
  <c r="I508"/>
  <c r="J508"/>
  <c r="K508"/>
  <c r="L508"/>
  <c r="M508"/>
  <c r="N508"/>
  <c r="O508"/>
  <c r="P508"/>
  <c r="Q508"/>
  <c r="E509"/>
  <c r="F509"/>
  <c r="G509"/>
  <c r="H509"/>
  <c r="I509"/>
  <c r="J509"/>
  <c r="K509"/>
  <c r="L509"/>
  <c r="M509"/>
  <c r="N509"/>
  <c r="O509"/>
  <c r="P509"/>
  <c r="Q509"/>
  <c r="E510"/>
  <c r="F510"/>
  <c r="G510"/>
  <c r="H510"/>
  <c r="I510"/>
  <c r="J510"/>
  <c r="K510"/>
  <c r="L510"/>
  <c r="M510"/>
  <c r="N510"/>
  <c r="O510"/>
  <c r="P510"/>
  <c r="Q510"/>
  <c r="E511"/>
  <c r="F511"/>
  <c r="G511"/>
  <c r="H511"/>
  <c r="I511"/>
  <c r="J511"/>
  <c r="K511"/>
  <c r="L511"/>
  <c r="M511"/>
  <c r="N511"/>
  <c r="O511"/>
  <c r="P511"/>
  <c r="Q511"/>
  <c r="E512"/>
  <c r="F512"/>
  <c r="G512"/>
  <c r="H512"/>
  <c r="I512"/>
  <c r="J512"/>
  <c r="K512"/>
  <c r="L512"/>
  <c r="M512"/>
  <c r="N512"/>
  <c r="O512"/>
  <c r="P512"/>
  <c r="Q512"/>
  <c r="E513"/>
  <c r="F513"/>
  <c r="G513"/>
  <c r="H513"/>
  <c r="I513"/>
  <c r="J513"/>
  <c r="K513"/>
  <c r="L513"/>
  <c r="M513"/>
  <c r="N513"/>
  <c r="O513"/>
  <c r="P513"/>
  <c r="Q513"/>
  <c r="E514"/>
  <c r="F514"/>
  <c r="G514"/>
  <c r="H514"/>
  <c r="I514"/>
  <c r="J514"/>
  <c r="K514"/>
  <c r="L514"/>
  <c r="M514"/>
  <c r="N514"/>
  <c r="O514"/>
  <c r="P514"/>
  <c r="Q514"/>
  <c r="E515"/>
  <c r="F515"/>
  <c r="G515"/>
  <c r="H515"/>
  <c r="I515"/>
  <c r="J515"/>
  <c r="K515"/>
  <c r="L515"/>
  <c r="M515"/>
  <c r="N515"/>
  <c r="O515"/>
  <c r="P515"/>
  <c r="Q515"/>
  <c r="E516"/>
  <c r="F516"/>
  <c r="G516"/>
  <c r="H516"/>
  <c r="I516"/>
  <c r="J516"/>
  <c r="K516"/>
  <c r="L516"/>
  <c r="M516"/>
  <c r="N516"/>
  <c r="O516"/>
  <c r="P516"/>
  <c r="Q516"/>
  <c r="E517"/>
  <c r="F517"/>
  <c r="G517"/>
  <c r="H517"/>
  <c r="I517"/>
  <c r="J517"/>
  <c r="K517"/>
  <c r="L517"/>
  <c r="M517"/>
  <c r="N517"/>
  <c r="O517"/>
  <c r="P517"/>
  <c r="Q517"/>
  <c r="E518"/>
  <c r="F518"/>
  <c r="G518"/>
  <c r="H518"/>
  <c r="I518"/>
  <c r="J518"/>
  <c r="K518"/>
  <c r="L518"/>
  <c r="M518"/>
  <c r="N518"/>
  <c r="O518"/>
  <c r="P518"/>
  <c r="Q518"/>
  <c r="E519"/>
  <c r="F519"/>
  <c r="G519"/>
  <c r="H519"/>
  <c r="I519"/>
  <c r="J519"/>
  <c r="K519"/>
  <c r="L519"/>
  <c r="M519"/>
  <c r="N519"/>
  <c r="O519"/>
  <c r="P519"/>
  <c r="Q519"/>
  <c r="E520"/>
  <c r="F520"/>
  <c r="G520"/>
  <c r="H520"/>
  <c r="I520"/>
  <c r="J520"/>
  <c r="K520"/>
  <c r="L520"/>
  <c r="M520"/>
  <c r="N520"/>
  <c r="O520"/>
  <c r="P520"/>
  <c r="Q520"/>
  <c r="E521"/>
  <c r="F521"/>
  <c r="G521"/>
  <c r="H521"/>
  <c r="I521"/>
  <c r="J521"/>
  <c r="K521"/>
  <c r="L521"/>
  <c r="M521"/>
  <c r="N521"/>
  <c r="O521"/>
  <c r="P521"/>
  <c r="Q521"/>
  <c r="E522"/>
  <c r="F522"/>
  <c r="G522"/>
  <c r="H522"/>
  <c r="I522"/>
  <c r="J522"/>
  <c r="K522"/>
  <c r="L522"/>
  <c r="M522"/>
  <c r="N522"/>
  <c r="O522"/>
  <c r="P522"/>
  <c r="Q522"/>
  <c r="E523"/>
  <c r="F523"/>
  <c r="G523"/>
  <c r="H523"/>
  <c r="I523"/>
  <c r="J523"/>
  <c r="K523"/>
  <c r="L523"/>
  <c r="M523"/>
  <c r="N523"/>
  <c r="O523"/>
  <c r="P523"/>
  <c r="Q523"/>
  <c r="E524"/>
  <c r="F524"/>
  <c r="G524"/>
  <c r="H524"/>
  <c r="I524"/>
  <c r="J524"/>
  <c r="K524"/>
  <c r="L524"/>
  <c r="M524"/>
  <c r="N524"/>
  <c r="O524"/>
  <c r="P524"/>
  <c r="Q524"/>
  <c r="E525"/>
  <c r="F525"/>
  <c r="G525"/>
  <c r="H525"/>
  <c r="I525"/>
  <c r="J525"/>
  <c r="K525"/>
  <c r="L525"/>
  <c r="M525"/>
  <c r="N525"/>
  <c r="O525"/>
  <c r="P525"/>
  <c r="Q525"/>
  <c r="E526"/>
  <c r="F526"/>
  <c r="G526"/>
  <c r="H526"/>
  <c r="I526"/>
  <c r="J526"/>
  <c r="K526"/>
  <c r="L526"/>
  <c r="M526"/>
  <c r="N526"/>
  <c r="O526"/>
  <c r="P526"/>
  <c r="Q526"/>
  <c r="E527"/>
  <c r="F527"/>
  <c r="G527"/>
  <c r="H527"/>
  <c r="I527"/>
  <c r="J527"/>
  <c r="K527"/>
  <c r="L527"/>
  <c r="M527"/>
  <c r="N527"/>
  <c r="O527"/>
  <c r="P527"/>
  <c r="Q527"/>
  <c r="E528"/>
  <c r="F528"/>
  <c r="G528"/>
  <c r="H528"/>
  <c r="I528"/>
  <c r="J528"/>
  <c r="K528"/>
  <c r="L528"/>
  <c r="M528"/>
  <c r="N528"/>
  <c r="O528"/>
  <c r="P528"/>
  <c r="Q528"/>
  <c r="E529"/>
  <c r="F529"/>
  <c r="G529"/>
  <c r="H529"/>
  <c r="I529"/>
  <c r="J529"/>
  <c r="K529"/>
  <c r="L529"/>
  <c r="M529"/>
  <c r="N529"/>
  <c r="O529"/>
  <c r="P529"/>
  <c r="Q529"/>
  <c r="E530"/>
  <c r="F530"/>
  <c r="G530"/>
  <c r="H530"/>
  <c r="I530"/>
  <c r="J530"/>
  <c r="K530"/>
  <c r="L530"/>
  <c r="M530"/>
  <c r="N530"/>
  <c r="O530"/>
  <c r="P530"/>
  <c r="Q530"/>
  <c r="E531"/>
  <c r="F531"/>
  <c r="G531"/>
  <c r="H531"/>
  <c r="I531"/>
  <c r="J531"/>
  <c r="K531"/>
  <c r="L531"/>
  <c r="M531"/>
  <c r="N531"/>
  <c r="O531"/>
  <c r="P531"/>
  <c r="Q531"/>
  <c r="E532"/>
  <c r="F532"/>
  <c r="G532"/>
  <c r="H532"/>
  <c r="I532"/>
  <c r="J532"/>
  <c r="K532"/>
  <c r="L532"/>
  <c r="M532"/>
  <c r="N532"/>
  <c r="O532"/>
  <c r="P532"/>
  <c r="Q532"/>
  <c r="E533"/>
  <c r="F533"/>
  <c r="G533"/>
  <c r="H533"/>
  <c r="I533"/>
  <c r="J533"/>
  <c r="K533"/>
  <c r="L533"/>
  <c r="M533"/>
  <c r="N533"/>
  <c r="O533"/>
  <c r="P533"/>
  <c r="Q533"/>
  <c r="E534"/>
  <c r="F534"/>
  <c r="G534"/>
  <c r="H534"/>
  <c r="I534"/>
  <c r="J534"/>
  <c r="K534"/>
  <c r="L534"/>
  <c r="M534"/>
  <c r="N534"/>
  <c r="O534"/>
  <c r="P534"/>
  <c r="Q534"/>
  <c r="E535"/>
  <c r="F535"/>
  <c r="G535"/>
  <c r="H535"/>
  <c r="I535"/>
  <c r="J535"/>
  <c r="K535"/>
  <c r="L535"/>
  <c r="M535"/>
  <c r="N535"/>
  <c r="O535"/>
  <c r="P535"/>
  <c r="Q535"/>
  <c r="E536"/>
  <c r="F536"/>
  <c r="G536"/>
  <c r="H536"/>
  <c r="I536"/>
  <c r="J536"/>
  <c r="K536"/>
  <c r="L536"/>
  <c r="M536"/>
  <c r="N536"/>
  <c r="O536"/>
  <c r="P536"/>
  <c r="Q536"/>
  <c r="E537"/>
  <c r="F537"/>
  <c r="G537"/>
  <c r="H537"/>
  <c r="I537"/>
  <c r="J537"/>
  <c r="K537"/>
  <c r="L537"/>
  <c r="M537"/>
  <c r="N537"/>
  <c r="O537"/>
  <c r="P537"/>
  <c r="Q537"/>
  <c r="E538"/>
  <c r="F538"/>
  <c r="G538"/>
  <c r="H538"/>
  <c r="I538"/>
  <c r="J538"/>
  <c r="K538"/>
  <c r="L538"/>
  <c r="M538"/>
  <c r="N538"/>
  <c r="O538"/>
  <c r="P538"/>
  <c r="Q538"/>
  <c r="E539"/>
  <c r="F539"/>
  <c r="G539"/>
  <c r="H539"/>
  <c r="I539"/>
  <c r="J539"/>
  <c r="K539"/>
  <c r="L539"/>
  <c r="M539"/>
  <c r="N539"/>
  <c r="O539"/>
  <c r="P539"/>
  <c r="Q539"/>
  <c r="E540"/>
  <c r="F540"/>
  <c r="G540"/>
  <c r="H540"/>
  <c r="I540"/>
  <c r="J540"/>
  <c r="K540"/>
  <c r="L540"/>
  <c r="M540"/>
  <c r="N540"/>
  <c r="O540"/>
  <c r="P540"/>
  <c r="Q540"/>
  <c r="E541"/>
  <c r="F541"/>
  <c r="G541"/>
  <c r="H541"/>
  <c r="I541"/>
  <c r="J541"/>
  <c r="K541"/>
  <c r="L541"/>
  <c r="M541"/>
  <c r="N541"/>
  <c r="O541"/>
  <c r="P541"/>
  <c r="Q541"/>
  <c r="E542"/>
  <c r="F542"/>
  <c r="G542"/>
  <c r="H542"/>
  <c r="I542"/>
  <c r="J542"/>
  <c r="K542"/>
  <c r="L542"/>
  <c r="M542"/>
  <c r="N542"/>
  <c r="O542"/>
  <c r="P542"/>
  <c r="Q542"/>
  <c r="E543"/>
  <c r="F543"/>
  <c r="G543"/>
  <c r="H543"/>
  <c r="I543"/>
  <c r="J543"/>
  <c r="K543"/>
  <c r="L543"/>
  <c r="M543"/>
  <c r="N543"/>
  <c r="O543"/>
  <c r="P543"/>
  <c r="Q543"/>
  <c r="E544"/>
  <c r="F544"/>
  <c r="G544"/>
  <c r="H544"/>
  <c r="I544"/>
  <c r="J544"/>
  <c r="K544"/>
  <c r="L544"/>
  <c r="M544"/>
  <c r="N544"/>
  <c r="O544"/>
  <c r="P544"/>
  <c r="Q544"/>
  <c r="E545"/>
  <c r="F545"/>
  <c r="G545"/>
  <c r="H545"/>
  <c r="I545"/>
  <c r="J545"/>
  <c r="K545"/>
  <c r="L545"/>
  <c r="M545"/>
  <c r="N545"/>
  <c r="O545"/>
  <c r="P545"/>
  <c r="Q545"/>
  <c r="E546"/>
  <c r="F546"/>
  <c r="G546"/>
  <c r="H546"/>
  <c r="I546"/>
  <c r="J546"/>
  <c r="K546"/>
  <c r="L546"/>
  <c r="M546"/>
  <c r="N546"/>
  <c r="O546"/>
  <c r="P546"/>
  <c r="Q546"/>
  <c r="E547"/>
  <c r="F547"/>
  <c r="G547"/>
  <c r="H547"/>
  <c r="I547"/>
  <c r="J547"/>
  <c r="K547"/>
  <c r="L547"/>
  <c r="M547"/>
  <c r="N547"/>
  <c r="O547"/>
  <c r="P547"/>
  <c r="Q547"/>
  <c r="E548"/>
  <c r="F548"/>
  <c r="G548"/>
  <c r="H548"/>
  <c r="I548"/>
  <c r="J548"/>
  <c r="K548"/>
  <c r="L548"/>
  <c r="M548"/>
  <c r="N548"/>
  <c r="O548"/>
  <c r="P548"/>
  <c r="Q548"/>
  <c r="E549"/>
  <c r="F549"/>
  <c r="G549"/>
  <c r="H549"/>
  <c r="I549"/>
  <c r="J549"/>
  <c r="K549"/>
  <c r="L549"/>
  <c r="M549"/>
  <c r="N549"/>
  <c r="O549"/>
  <c r="P549"/>
  <c r="Q549"/>
  <c r="E550"/>
  <c r="F550"/>
  <c r="G550"/>
  <c r="H550"/>
  <c r="I550"/>
  <c r="J550"/>
  <c r="K550"/>
  <c r="L550"/>
  <c r="M550"/>
  <c r="N550"/>
  <c r="O550"/>
  <c r="P550"/>
  <c r="Q550"/>
  <c r="E551"/>
  <c r="F551"/>
  <c r="G551"/>
  <c r="H551"/>
  <c r="I551"/>
  <c r="J551"/>
  <c r="K551"/>
  <c r="L551"/>
  <c r="M551"/>
  <c r="N551"/>
  <c r="O551"/>
  <c r="P551"/>
  <c r="Q551"/>
  <c r="E552"/>
  <c r="F552"/>
  <c r="G552"/>
  <c r="H552"/>
  <c r="I552"/>
  <c r="J552"/>
  <c r="K552"/>
  <c r="L552"/>
  <c r="M552"/>
  <c r="N552"/>
  <c r="O552"/>
  <c r="P552"/>
  <c r="Q552"/>
  <c r="E553"/>
  <c r="F553"/>
  <c r="G553"/>
  <c r="H553"/>
  <c r="I553"/>
  <c r="J553"/>
  <c r="K553"/>
  <c r="L553"/>
  <c r="M553"/>
  <c r="N553"/>
  <c r="O553"/>
  <c r="P553"/>
  <c r="Q553"/>
  <c r="E554"/>
  <c r="F554"/>
  <c r="G554"/>
  <c r="H554"/>
  <c r="I554"/>
  <c r="J554"/>
  <c r="K554"/>
  <c r="L554"/>
  <c r="M554"/>
  <c r="N554"/>
  <c r="O554"/>
  <c r="P554"/>
  <c r="Q554"/>
  <c r="E555"/>
  <c r="F555"/>
  <c r="G555"/>
  <c r="H555"/>
  <c r="I555"/>
  <c r="J555"/>
  <c r="K555"/>
  <c r="L555"/>
  <c r="M555"/>
  <c r="N555"/>
  <c r="O555"/>
  <c r="P555"/>
  <c r="Q555"/>
  <c r="E556"/>
  <c r="F556"/>
  <c r="G556"/>
  <c r="H556"/>
  <c r="I556"/>
  <c r="J556"/>
  <c r="K556"/>
  <c r="L556"/>
  <c r="M556"/>
  <c r="N556"/>
  <c r="O556"/>
  <c r="P556"/>
  <c r="Q556"/>
  <c r="E557"/>
  <c r="F557"/>
  <c r="G557"/>
  <c r="H557"/>
  <c r="I557"/>
  <c r="J557"/>
  <c r="K557"/>
  <c r="L557"/>
  <c r="M557"/>
  <c r="N557"/>
  <c r="O557"/>
  <c r="P557"/>
  <c r="Q557"/>
  <c r="E558"/>
  <c r="F558"/>
  <c r="G558"/>
  <c r="H558"/>
  <c r="I558"/>
  <c r="J558"/>
  <c r="K558"/>
  <c r="L558"/>
  <c r="M558"/>
  <c r="N558"/>
  <c r="O558"/>
  <c r="P558"/>
  <c r="Q558"/>
  <c r="E559"/>
  <c r="F559"/>
  <c r="G559"/>
  <c r="H559"/>
  <c r="I559"/>
  <c r="J559"/>
  <c r="K559"/>
  <c r="L559"/>
  <c r="M559"/>
  <c r="N559"/>
  <c r="O559"/>
  <c r="P559"/>
  <c r="Q559"/>
  <c r="E560"/>
  <c r="F560"/>
  <c r="G560"/>
  <c r="H560"/>
  <c r="I560"/>
  <c r="J560"/>
  <c r="K560"/>
  <c r="L560"/>
  <c r="M560"/>
  <c r="N560"/>
  <c r="O560"/>
  <c r="P560"/>
  <c r="Q560"/>
  <c r="E561"/>
  <c r="F561"/>
  <c r="G561"/>
  <c r="H561"/>
  <c r="I561"/>
  <c r="J561"/>
  <c r="K561"/>
  <c r="L561"/>
  <c r="M561"/>
  <c r="N561"/>
  <c r="O561"/>
  <c r="P561"/>
  <c r="Q561"/>
  <c r="E562"/>
  <c r="F562"/>
  <c r="G562"/>
  <c r="H562"/>
  <c r="I562"/>
  <c r="J562"/>
  <c r="K562"/>
  <c r="L562"/>
  <c r="M562"/>
  <c r="N562"/>
  <c r="O562"/>
  <c r="P562"/>
  <c r="Q562"/>
  <c r="E563"/>
  <c r="F563"/>
  <c r="G563"/>
  <c r="H563"/>
  <c r="I563"/>
  <c r="J563"/>
  <c r="K563"/>
  <c r="L563"/>
  <c r="M563"/>
  <c r="N563"/>
  <c r="O563"/>
  <c r="P563"/>
  <c r="Q563"/>
  <c r="E564"/>
  <c r="F564"/>
  <c r="G564"/>
  <c r="H564"/>
  <c r="I564"/>
  <c r="J564"/>
  <c r="K564"/>
  <c r="L564"/>
  <c r="M564"/>
  <c r="N564"/>
  <c r="O564"/>
  <c r="P564"/>
  <c r="Q564"/>
  <c r="E565"/>
  <c r="F565"/>
  <c r="G565"/>
  <c r="H565"/>
  <c r="I565"/>
  <c r="J565"/>
  <c r="K565"/>
  <c r="L565"/>
  <c r="M565"/>
  <c r="N565"/>
  <c r="O565"/>
  <c r="P565"/>
  <c r="Q565"/>
  <c r="E566"/>
  <c r="F566"/>
  <c r="G566"/>
  <c r="H566"/>
  <c r="I566"/>
  <c r="J566"/>
  <c r="K566"/>
  <c r="L566"/>
  <c r="M566"/>
  <c r="N566"/>
  <c r="O566"/>
  <c r="P566"/>
  <c r="Q566"/>
  <c r="E567"/>
  <c r="F567"/>
  <c r="G567"/>
  <c r="H567"/>
  <c r="I567"/>
  <c r="J567"/>
  <c r="K567"/>
  <c r="L567"/>
  <c r="M567"/>
  <c r="N567"/>
  <c r="O567"/>
  <c r="P567"/>
  <c r="Q567"/>
  <c r="E568"/>
  <c r="F568"/>
  <c r="G568"/>
  <c r="H568"/>
  <c r="I568"/>
  <c r="J568"/>
  <c r="K568"/>
  <c r="L568"/>
  <c r="M568"/>
  <c r="N568"/>
  <c r="O568"/>
  <c r="P568"/>
  <c r="Q568"/>
  <c r="E569"/>
  <c r="F569"/>
  <c r="G569"/>
  <c r="H569"/>
  <c r="I569"/>
  <c r="J569"/>
  <c r="K569"/>
  <c r="L569"/>
  <c r="M569"/>
  <c r="N569"/>
  <c r="O569"/>
  <c r="P569"/>
  <c r="Q569"/>
  <c r="E570"/>
  <c r="F570"/>
  <c r="G570"/>
  <c r="H570"/>
  <c r="I570"/>
  <c r="J570"/>
  <c r="K570"/>
  <c r="L570"/>
  <c r="M570"/>
  <c r="N570"/>
  <c r="O570"/>
  <c r="P570"/>
  <c r="Q570"/>
  <c r="E571"/>
  <c r="F571"/>
  <c r="G571"/>
  <c r="H571"/>
  <c r="I571"/>
  <c r="J571"/>
  <c r="K571"/>
  <c r="L571"/>
  <c r="M571"/>
  <c r="N571"/>
  <c r="O571"/>
  <c r="P571"/>
  <c r="Q571"/>
  <c r="E572"/>
  <c r="F572"/>
  <c r="G572"/>
  <c r="H572"/>
  <c r="I572"/>
  <c r="J572"/>
  <c r="K572"/>
  <c r="L572"/>
  <c r="M572"/>
  <c r="N572"/>
  <c r="O572"/>
  <c r="P572"/>
  <c r="Q572"/>
  <c r="E573"/>
  <c r="F573"/>
  <c r="G573"/>
  <c r="H573"/>
  <c r="I573"/>
  <c r="J573"/>
  <c r="K573"/>
  <c r="L573"/>
  <c r="M573"/>
  <c r="N573"/>
  <c r="O573"/>
  <c r="P573"/>
  <c r="Q573"/>
  <c r="E574"/>
  <c r="F574"/>
  <c r="G574"/>
  <c r="H574"/>
  <c r="I574"/>
  <c r="J574"/>
  <c r="K574"/>
  <c r="L574"/>
  <c r="M574"/>
  <c r="N574"/>
  <c r="O574"/>
  <c r="P574"/>
  <c r="Q574"/>
  <c r="E575"/>
  <c r="F575"/>
  <c r="G575"/>
  <c r="H575"/>
  <c r="I575"/>
  <c r="J575"/>
  <c r="K575"/>
  <c r="L575"/>
  <c r="M575"/>
  <c r="N575"/>
  <c r="O575"/>
  <c r="P575"/>
  <c r="Q575"/>
  <c r="E576"/>
  <c r="F576"/>
  <c r="G576"/>
  <c r="H576"/>
  <c r="I576"/>
  <c r="J576"/>
  <c r="K576"/>
  <c r="L576"/>
  <c r="M576"/>
  <c r="N576"/>
  <c r="O576"/>
  <c r="P576"/>
  <c r="Q576"/>
  <c r="E577"/>
  <c r="F577"/>
  <c r="G577"/>
  <c r="H577"/>
  <c r="I577"/>
  <c r="J577"/>
  <c r="K577"/>
  <c r="L577"/>
  <c r="M577"/>
  <c r="N577"/>
  <c r="O577"/>
  <c r="P577"/>
  <c r="Q577"/>
  <c r="E578"/>
  <c r="F578"/>
  <c r="G578"/>
  <c r="H578"/>
  <c r="I578"/>
  <c r="J578"/>
  <c r="K578"/>
  <c r="L578"/>
  <c r="M578"/>
  <c r="N578"/>
  <c r="O578"/>
  <c r="P578"/>
  <c r="Q578"/>
  <c r="E579"/>
  <c r="F579"/>
  <c r="G579"/>
  <c r="H579"/>
  <c r="I579"/>
  <c r="J579"/>
  <c r="K579"/>
  <c r="L579"/>
  <c r="M579"/>
  <c r="N579"/>
  <c r="O579"/>
  <c r="P579"/>
  <c r="Q579"/>
  <c r="E580"/>
  <c r="F580"/>
  <c r="G580"/>
  <c r="H580"/>
  <c r="I580"/>
  <c r="J580"/>
  <c r="K580"/>
  <c r="L580"/>
  <c r="M580"/>
  <c r="N580"/>
  <c r="O580"/>
  <c r="P580"/>
  <c r="Q580"/>
  <c r="E581"/>
  <c r="F581"/>
  <c r="G581"/>
  <c r="H581"/>
  <c r="I581"/>
  <c r="J581"/>
  <c r="K581"/>
  <c r="L581"/>
  <c r="M581"/>
  <c r="N581"/>
  <c r="O581"/>
  <c r="P581"/>
  <c r="Q581"/>
  <c r="E582"/>
  <c r="F582"/>
  <c r="G582"/>
  <c r="H582"/>
  <c r="I582"/>
  <c r="J582"/>
  <c r="K582"/>
  <c r="L582"/>
  <c r="M582"/>
  <c r="N582"/>
  <c r="O582"/>
  <c r="P582"/>
  <c r="Q582"/>
  <c r="E583"/>
  <c r="F583"/>
  <c r="G583"/>
  <c r="H583"/>
  <c r="I583"/>
  <c r="J583"/>
  <c r="K583"/>
  <c r="L583"/>
  <c r="M583"/>
  <c r="N583"/>
  <c r="O583"/>
  <c r="P583"/>
  <c r="Q583"/>
  <c r="E584"/>
  <c r="F584"/>
  <c r="G584"/>
  <c r="H584"/>
  <c r="I584"/>
  <c r="J584"/>
  <c r="K584"/>
  <c r="L584"/>
  <c r="M584"/>
  <c r="N584"/>
  <c r="O584"/>
  <c r="P584"/>
  <c r="Q584"/>
  <c r="E585"/>
  <c r="F585"/>
  <c r="G585"/>
  <c r="H585"/>
  <c r="I585"/>
  <c r="J585"/>
  <c r="K585"/>
  <c r="L585"/>
  <c r="M585"/>
  <c r="N585"/>
  <c r="O585"/>
  <c r="P585"/>
  <c r="Q585"/>
  <c r="E586"/>
  <c r="F586"/>
  <c r="G586"/>
  <c r="H586"/>
  <c r="I586"/>
  <c r="J586"/>
  <c r="K586"/>
  <c r="L586"/>
  <c r="M586"/>
  <c r="N586"/>
  <c r="O586"/>
  <c r="P586"/>
  <c r="Q586"/>
  <c r="E587"/>
  <c r="F587"/>
  <c r="G587"/>
  <c r="H587"/>
  <c r="I587"/>
  <c r="J587"/>
  <c r="K587"/>
  <c r="L587"/>
  <c r="M587"/>
  <c r="N587"/>
  <c r="O587"/>
  <c r="P587"/>
  <c r="Q587"/>
  <c r="E588"/>
  <c r="F588"/>
  <c r="G588"/>
  <c r="H588"/>
  <c r="I588"/>
  <c r="J588"/>
  <c r="K588"/>
  <c r="L588"/>
  <c r="M588"/>
  <c r="N588"/>
  <c r="O588"/>
  <c r="P588"/>
  <c r="Q588"/>
  <c r="E589"/>
  <c r="F589"/>
  <c r="G589"/>
  <c r="H589"/>
  <c r="I589"/>
  <c r="J589"/>
  <c r="K589"/>
  <c r="L589"/>
  <c r="M589"/>
  <c r="N589"/>
  <c r="O589"/>
  <c r="P589"/>
  <c r="Q589"/>
  <c r="E590"/>
  <c r="F590"/>
  <c r="G590"/>
  <c r="H590"/>
  <c r="I590"/>
  <c r="J590"/>
  <c r="K590"/>
  <c r="L590"/>
  <c r="M590"/>
  <c r="N590"/>
  <c r="O590"/>
  <c r="P590"/>
  <c r="Q590"/>
  <c r="E591"/>
  <c r="F591"/>
  <c r="G591"/>
  <c r="H591"/>
  <c r="I591"/>
  <c r="J591"/>
  <c r="K591"/>
  <c r="L591"/>
  <c r="M591"/>
  <c r="N591"/>
  <c r="O591"/>
  <c r="P591"/>
  <c r="Q591"/>
  <c r="E592"/>
  <c r="F592"/>
  <c r="G592"/>
  <c r="H592"/>
  <c r="I592"/>
  <c r="J592"/>
  <c r="K592"/>
  <c r="L592"/>
  <c r="M592"/>
  <c r="N592"/>
  <c r="O592"/>
  <c r="P592"/>
  <c r="Q592"/>
  <c r="E593"/>
  <c r="F593"/>
  <c r="G593"/>
  <c r="H593"/>
  <c r="I593"/>
  <c r="J593"/>
  <c r="K593"/>
  <c r="L593"/>
  <c r="M593"/>
  <c r="N593"/>
  <c r="O593"/>
  <c r="P593"/>
  <c r="Q593"/>
  <c r="E594"/>
  <c r="F594"/>
  <c r="G594"/>
  <c r="H594"/>
  <c r="I594"/>
  <c r="J594"/>
  <c r="K594"/>
  <c r="L594"/>
  <c r="M594"/>
  <c r="N594"/>
  <c r="O594"/>
  <c r="P594"/>
  <c r="Q594"/>
  <c r="E595"/>
  <c r="F595"/>
  <c r="G595"/>
  <c r="H595"/>
  <c r="I595"/>
  <c r="J595"/>
  <c r="K595"/>
  <c r="L595"/>
  <c r="M595"/>
  <c r="N595"/>
  <c r="O595"/>
  <c r="P595"/>
  <c r="Q595"/>
  <c r="E596"/>
  <c r="F596"/>
  <c r="G596"/>
  <c r="H596"/>
  <c r="I596"/>
  <c r="J596"/>
  <c r="K596"/>
  <c r="L596"/>
  <c r="M596"/>
  <c r="N596"/>
  <c r="O596"/>
  <c r="P596"/>
  <c r="Q596"/>
  <c r="E597"/>
  <c r="F597"/>
  <c r="G597"/>
  <c r="H597"/>
  <c r="I597"/>
  <c r="J597"/>
  <c r="K597"/>
  <c r="L597"/>
  <c r="M597"/>
  <c r="N597"/>
  <c r="O597"/>
  <c r="P597"/>
  <c r="Q597"/>
  <c r="E598"/>
  <c r="F598"/>
  <c r="G598"/>
  <c r="H598"/>
  <c r="I598"/>
  <c r="J598"/>
  <c r="K598"/>
  <c r="L598"/>
  <c r="M598"/>
  <c r="N598"/>
  <c r="O598"/>
  <c r="P598"/>
  <c r="Q598"/>
  <c r="E599"/>
  <c r="F599"/>
  <c r="G599"/>
  <c r="H599"/>
  <c r="I599"/>
  <c r="J599"/>
  <c r="K599"/>
  <c r="L599"/>
  <c r="M599"/>
  <c r="N599"/>
  <c r="O599"/>
  <c r="P599"/>
  <c r="Q599"/>
  <c r="E600"/>
  <c r="F600"/>
  <c r="G600"/>
  <c r="H600"/>
  <c r="I600"/>
  <c r="J600"/>
  <c r="K600"/>
  <c r="L600"/>
  <c r="M600"/>
  <c r="N600"/>
  <c r="O600"/>
  <c r="P600"/>
  <c r="Q600"/>
  <c r="E601"/>
  <c r="F601"/>
  <c r="G601"/>
  <c r="H601"/>
  <c r="I601"/>
  <c r="J601"/>
  <c r="K601"/>
  <c r="L601"/>
  <c r="M601"/>
  <c r="N601"/>
  <c r="O601"/>
  <c r="P601"/>
  <c r="Q601"/>
  <c r="E602"/>
  <c r="F602"/>
  <c r="G602"/>
  <c r="H602"/>
  <c r="I602"/>
  <c r="J602"/>
  <c r="K602"/>
  <c r="L602"/>
  <c r="M602"/>
  <c r="N602"/>
  <c r="O602"/>
  <c r="P602"/>
  <c r="Q602"/>
  <c r="E603"/>
  <c r="F603"/>
  <c r="G603"/>
  <c r="H603"/>
  <c r="I603"/>
  <c r="J603"/>
  <c r="K603"/>
  <c r="L603"/>
  <c r="M603"/>
  <c r="N603"/>
  <c r="O603"/>
  <c r="P603"/>
  <c r="Q603"/>
  <c r="E604"/>
  <c r="F604"/>
  <c r="G604"/>
  <c r="H604"/>
  <c r="I604"/>
  <c r="J604"/>
  <c r="K604"/>
  <c r="L604"/>
  <c r="M604"/>
  <c r="N604"/>
  <c r="O604"/>
  <c r="P604"/>
  <c r="Q604"/>
  <c r="E605"/>
  <c r="F605"/>
  <c r="G605"/>
  <c r="H605"/>
  <c r="I605"/>
  <c r="J605"/>
  <c r="K605"/>
  <c r="L605"/>
  <c r="M605"/>
  <c r="N605"/>
  <c r="O605"/>
  <c r="P605"/>
  <c r="Q605"/>
  <c r="E606"/>
  <c r="F606"/>
  <c r="G606"/>
  <c r="H606"/>
  <c r="I606"/>
  <c r="J606"/>
  <c r="K606"/>
  <c r="L606"/>
  <c r="M606"/>
  <c r="N606"/>
  <c r="O606"/>
  <c r="P606"/>
  <c r="Q606"/>
  <c r="E607"/>
  <c r="F607"/>
  <c r="G607"/>
  <c r="H607"/>
  <c r="I607"/>
  <c r="J607"/>
  <c r="K607"/>
  <c r="L607"/>
  <c r="M607"/>
  <c r="N607"/>
  <c r="O607"/>
  <c r="P607"/>
  <c r="Q607"/>
  <c r="E608"/>
  <c r="F608"/>
  <c r="G608"/>
  <c r="H608"/>
  <c r="I608"/>
  <c r="J608"/>
  <c r="K608"/>
  <c r="L608"/>
  <c r="M608"/>
  <c r="N608"/>
  <c r="O608"/>
  <c r="P608"/>
  <c r="Q608"/>
  <c r="E609"/>
  <c r="F609"/>
  <c r="G609"/>
  <c r="H609"/>
  <c r="I609"/>
  <c r="J609"/>
  <c r="K609"/>
  <c r="L609"/>
  <c r="M609"/>
  <c r="N609"/>
  <c r="O609"/>
  <c r="P609"/>
  <c r="Q609"/>
  <c r="E610"/>
  <c r="F610"/>
  <c r="G610"/>
  <c r="H610"/>
  <c r="I610"/>
  <c r="J610"/>
  <c r="K610"/>
  <c r="L610"/>
  <c r="M610"/>
  <c r="N610"/>
  <c r="O610"/>
  <c r="P610"/>
  <c r="Q610"/>
  <c r="E611"/>
  <c r="F611"/>
  <c r="G611"/>
  <c r="H611"/>
  <c r="I611"/>
  <c r="J611"/>
  <c r="K611"/>
  <c r="L611"/>
  <c r="M611"/>
  <c r="N611"/>
  <c r="O611"/>
  <c r="P611"/>
  <c r="Q611"/>
  <c r="E612"/>
  <c r="F612"/>
  <c r="G612"/>
  <c r="H612"/>
  <c r="I612"/>
  <c r="J612"/>
  <c r="K612"/>
  <c r="L612"/>
  <c r="M612"/>
  <c r="N612"/>
  <c r="O612"/>
  <c r="P612"/>
  <c r="Q612"/>
  <c r="E613"/>
  <c r="F613"/>
  <c r="G613"/>
  <c r="H613"/>
  <c r="I613"/>
  <c r="J613"/>
  <c r="K613"/>
  <c r="L613"/>
  <c r="M613"/>
  <c r="N613"/>
  <c r="O613"/>
  <c r="P613"/>
  <c r="Q613"/>
  <c r="E614"/>
  <c r="F614"/>
  <c r="G614"/>
  <c r="H614"/>
  <c r="I614"/>
  <c r="J614"/>
  <c r="K614"/>
  <c r="L614"/>
  <c r="M614"/>
  <c r="N614"/>
  <c r="O614"/>
  <c r="P614"/>
  <c r="Q614"/>
  <c r="E615"/>
  <c r="F615"/>
  <c r="G615"/>
  <c r="H615"/>
  <c r="I615"/>
  <c r="J615"/>
  <c r="K615"/>
  <c r="L615"/>
  <c r="M615"/>
  <c r="N615"/>
  <c r="O615"/>
  <c r="P615"/>
  <c r="Q615"/>
  <c r="E616"/>
  <c r="F616"/>
  <c r="G616"/>
  <c r="H616"/>
  <c r="I616"/>
  <c r="J616"/>
  <c r="K616"/>
  <c r="L616"/>
  <c r="M616"/>
  <c r="N616"/>
  <c r="O616"/>
  <c r="P616"/>
  <c r="Q616"/>
  <c r="E617"/>
  <c r="F617"/>
  <c r="G617"/>
  <c r="H617"/>
  <c r="I617"/>
  <c r="J617"/>
  <c r="K617"/>
  <c r="L617"/>
  <c r="M617"/>
  <c r="N617"/>
  <c r="O617"/>
  <c r="P617"/>
  <c r="Q617"/>
  <c r="E618"/>
  <c r="F618"/>
  <c r="G618"/>
  <c r="H618"/>
  <c r="I618"/>
  <c r="J618"/>
  <c r="K618"/>
  <c r="L618"/>
  <c r="M618"/>
  <c r="N618"/>
  <c r="O618"/>
  <c r="P618"/>
  <c r="Q618"/>
  <c r="E619"/>
  <c r="F619"/>
  <c r="G619"/>
  <c r="H619"/>
  <c r="I619"/>
  <c r="J619"/>
  <c r="K619"/>
  <c r="L619"/>
  <c r="M619"/>
  <c r="N619"/>
  <c r="O619"/>
  <c r="P619"/>
  <c r="Q619"/>
  <c r="E620"/>
  <c r="F620"/>
  <c r="G620"/>
  <c r="H620"/>
  <c r="I620"/>
  <c r="J620"/>
  <c r="K620"/>
  <c r="L620"/>
  <c r="M620"/>
  <c r="N620"/>
  <c r="O620"/>
  <c r="P620"/>
  <c r="Q620"/>
  <c r="E621"/>
  <c r="F621"/>
  <c r="G621"/>
  <c r="H621"/>
  <c r="I621"/>
  <c r="J621"/>
  <c r="K621"/>
  <c r="L621"/>
  <c r="M621"/>
  <c r="N621"/>
  <c r="O621"/>
  <c r="P621"/>
  <c r="Q621"/>
  <c r="E622"/>
  <c r="F622"/>
  <c r="G622"/>
  <c r="H622"/>
  <c r="I622"/>
  <c r="J622"/>
  <c r="K622"/>
  <c r="L622"/>
  <c r="M622"/>
  <c r="N622"/>
  <c r="O622"/>
  <c r="P622"/>
  <c r="Q622"/>
  <c r="E623"/>
  <c r="F623"/>
  <c r="G623"/>
  <c r="H623"/>
  <c r="I623"/>
  <c r="J623"/>
  <c r="K623"/>
  <c r="L623"/>
  <c r="M623"/>
  <c r="N623"/>
  <c r="O623"/>
  <c r="P623"/>
  <c r="Q623"/>
  <c r="E624"/>
  <c r="F624"/>
  <c r="G624"/>
  <c r="H624"/>
  <c r="I624"/>
  <c r="J624"/>
  <c r="K624"/>
  <c r="L624"/>
  <c r="M624"/>
  <c r="N624"/>
  <c r="O624"/>
  <c r="P624"/>
  <c r="Q624"/>
  <c r="E625"/>
  <c r="F625"/>
  <c r="G625"/>
  <c r="H625"/>
  <c r="I625"/>
  <c r="J625"/>
  <c r="K625"/>
  <c r="L625"/>
  <c r="M625"/>
  <c r="N625"/>
  <c r="O625"/>
  <c r="P625"/>
  <c r="Q625"/>
  <c r="E626"/>
  <c r="F626"/>
  <c r="G626"/>
  <c r="H626"/>
  <c r="I626"/>
  <c r="J626"/>
  <c r="K626"/>
  <c r="L626"/>
  <c r="M626"/>
  <c r="N626"/>
  <c r="O626"/>
  <c r="P626"/>
  <c r="Q626"/>
  <c r="E627"/>
  <c r="F627"/>
  <c r="G627"/>
  <c r="H627"/>
  <c r="I627"/>
  <c r="J627"/>
  <c r="K627"/>
  <c r="L627"/>
  <c r="M627"/>
  <c r="N627"/>
  <c r="O627"/>
  <c r="P627"/>
  <c r="Q627"/>
  <c r="E628"/>
  <c r="F628"/>
  <c r="G628"/>
  <c r="H628"/>
  <c r="I628"/>
  <c r="J628"/>
  <c r="K628"/>
  <c r="L628"/>
  <c r="M628"/>
  <c r="N628"/>
  <c r="O628"/>
  <c r="P628"/>
  <c r="Q628"/>
  <c r="E629"/>
  <c r="F629"/>
  <c r="G629"/>
  <c r="H629"/>
  <c r="I629"/>
  <c r="J629"/>
  <c r="K629"/>
  <c r="L629"/>
  <c r="M629"/>
  <c r="N629"/>
  <c r="O629"/>
  <c r="P629"/>
  <c r="Q629"/>
  <c r="E630"/>
  <c r="F630"/>
  <c r="G630"/>
  <c r="H630"/>
  <c r="I630"/>
  <c r="J630"/>
  <c r="K630"/>
  <c r="L630"/>
  <c r="M630"/>
  <c r="N630"/>
  <c r="O630"/>
  <c r="P630"/>
  <c r="Q630"/>
  <c r="E631"/>
  <c r="F631"/>
  <c r="G631"/>
  <c r="H631"/>
  <c r="I631"/>
  <c r="J631"/>
  <c r="K631"/>
  <c r="L631"/>
  <c r="M631"/>
  <c r="N631"/>
  <c r="O631"/>
  <c r="P631"/>
  <c r="Q631"/>
  <c r="E632"/>
  <c r="F632"/>
  <c r="G632"/>
  <c r="H632"/>
  <c r="I632"/>
  <c r="J632"/>
  <c r="K632"/>
  <c r="L632"/>
  <c r="M632"/>
  <c r="N632"/>
  <c r="O632"/>
  <c r="P632"/>
  <c r="Q632"/>
  <c r="E633"/>
  <c r="F633"/>
  <c r="G633"/>
  <c r="H633"/>
  <c r="I633"/>
  <c r="J633"/>
  <c r="K633"/>
  <c r="L633"/>
  <c r="M633"/>
  <c r="N633"/>
  <c r="O633"/>
  <c r="P633"/>
  <c r="Q633"/>
  <c r="E634"/>
  <c r="F634"/>
  <c r="G634"/>
  <c r="H634"/>
  <c r="I634"/>
  <c r="J634"/>
  <c r="K634"/>
  <c r="L634"/>
  <c r="M634"/>
  <c r="N634"/>
  <c r="O634"/>
  <c r="P634"/>
  <c r="Q634"/>
  <c r="E635"/>
  <c r="F635"/>
  <c r="G635"/>
  <c r="H635"/>
  <c r="I635"/>
  <c r="J635"/>
  <c r="K635"/>
  <c r="L635"/>
  <c r="M635"/>
  <c r="N635"/>
  <c r="O635"/>
  <c r="P635"/>
  <c r="Q635"/>
  <c r="E636"/>
  <c r="F636"/>
  <c r="G636"/>
  <c r="H636"/>
  <c r="I636"/>
  <c r="J636"/>
  <c r="K636"/>
  <c r="L636"/>
  <c r="M636"/>
  <c r="N636"/>
  <c r="O636"/>
  <c r="P636"/>
  <c r="Q636"/>
  <c r="E637"/>
  <c r="F637"/>
  <c r="G637"/>
  <c r="H637"/>
  <c r="I637"/>
  <c r="J637"/>
  <c r="K637"/>
  <c r="L637"/>
  <c r="M637"/>
  <c r="N637"/>
  <c r="O637"/>
  <c r="P637"/>
  <c r="Q637"/>
  <c r="E638"/>
  <c r="F638"/>
  <c r="G638"/>
  <c r="H638"/>
  <c r="I638"/>
  <c r="J638"/>
  <c r="K638"/>
  <c r="L638"/>
  <c r="M638"/>
  <c r="N638"/>
  <c r="O638"/>
  <c r="P638"/>
  <c r="Q638"/>
  <c r="E639"/>
  <c r="F639"/>
  <c r="G639"/>
  <c r="H639"/>
  <c r="I639"/>
  <c r="J639"/>
  <c r="K639"/>
  <c r="L639"/>
  <c r="M639"/>
  <c r="N639"/>
  <c r="O639"/>
  <c r="P639"/>
  <c r="Q639"/>
  <c r="E640"/>
  <c r="F640"/>
  <c r="G640"/>
  <c r="H640"/>
  <c r="I640"/>
  <c r="J640"/>
  <c r="K640"/>
  <c r="L640"/>
  <c r="M640"/>
  <c r="N640"/>
  <c r="O640"/>
  <c r="P640"/>
  <c r="Q640"/>
  <c r="E641"/>
  <c r="F641"/>
  <c r="G641"/>
  <c r="H641"/>
  <c r="I641"/>
  <c r="J641"/>
  <c r="K641"/>
  <c r="L641"/>
  <c r="M641"/>
  <c r="N641"/>
  <c r="O641"/>
  <c r="P641"/>
  <c r="Q641"/>
  <c r="E642"/>
  <c r="F642"/>
  <c r="G642"/>
  <c r="H642"/>
  <c r="I642"/>
  <c r="J642"/>
  <c r="K642"/>
  <c r="L642"/>
  <c r="M642"/>
  <c r="N642"/>
  <c r="O642"/>
  <c r="P642"/>
  <c r="Q642"/>
  <c r="E643"/>
  <c r="F643"/>
  <c r="G643"/>
  <c r="H643"/>
  <c r="I643"/>
  <c r="J643"/>
  <c r="K643"/>
  <c r="L643"/>
  <c r="M643"/>
  <c r="N643"/>
  <c r="O643"/>
  <c r="P643"/>
  <c r="Q643"/>
  <c r="E644"/>
  <c r="F644"/>
  <c r="G644"/>
  <c r="H644"/>
  <c r="I644"/>
  <c r="J644"/>
  <c r="K644"/>
  <c r="L644"/>
  <c r="M644"/>
  <c r="N644"/>
  <c r="O644"/>
  <c r="P644"/>
  <c r="Q644"/>
  <c r="E645"/>
  <c r="F645"/>
  <c r="G645"/>
  <c r="H645"/>
  <c r="I645"/>
  <c r="J645"/>
  <c r="K645"/>
  <c r="L645"/>
  <c r="M645"/>
  <c r="N645"/>
  <c r="O645"/>
  <c r="P645"/>
  <c r="Q645"/>
  <c r="E646"/>
  <c r="F646"/>
  <c r="G646"/>
  <c r="H646"/>
  <c r="I646"/>
  <c r="J646"/>
  <c r="K646"/>
  <c r="L646"/>
  <c r="M646"/>
  <c r="N646"/>
  <c r="O646"/>
  <c r="P646"/>
  <c r="Q646"/>
  <c r="E647"/>
  <c r="F647"/>
  <c r="G647"/>
  <c r="H647"/>
  <c r="I647"/>
  <c r="J647"/>
  <c r="K647"/>
  <c r="L647"/>
  <c r="M647"/>
  <c r="N647"/>
  <c r="O647"/>
  <c r="P647"/>
  <c r="Q647"/>
  <c r="E648"/>
  <c r="F648"/>
  <c r="G648"/>
  <c r="H648"/>
  <c r="I648"/>
  <c r="J648"/>
  <c r="K648"/>
  <c r="L648"/>
  <c r="M648"/>
  <c r="N648"/>
  <c r="O648"/>
  <c r="P648"/>
  <c r="Q648"/>
  <c r="E649"/>
  <c r="F649"/>
  <c r="G649"/>
  <c r="H649"/>
  <c r="I649"/>
  <c r="J649"/>
  <c r="K649"/>
  <c r="L649"/>
  <c r="M649"/>
  <c r="N649"/>
  <c r="O649"/>
  <c r="P649"/>
  <c r="Q649"/>
  <c r="E650"/>
  <c r="F650"/>
  <c r="G650"/>
  <c r="H650"/>
  <c r="I650"/>
  <c r="J650"/>
  <c r="K650"/>
  <c r="L650"/>
  <c r="M650"/>
  <c r="N650"/>
  <c r="O650"/>
  <c r="P650"/>
  <c r="Q650"/>
  <c r="E651"/>
  <c r="F651"/>
  <c r="G651"/>
  <c r="H651"/>
  <c r="I651"/>
  <c r="J651"/>
  <c r="K651"/>
  <c r="L651"/>
  <c r="M651"/>
  <c r="N651"/>
  <c r="O651"/>
  <c r="P651"/>
  <c r="Q651"/>
  <c r="E652"/>
  <c r="F652"/>
  <c r="G652"/>
  <c r="H652"/>
  <c r="I652"/>
  <c r="J652"/>
  <c r="K652"/>
  <c r="L652"/>
  <c r="M652"/>
  <c r="N652"/>
  <c r="O652"/>
  <c r="P652"/>
  <c r="Q652"/>
  <c r="E653"/>
  <c r="F653"/>
  <c r="G653"/>
  <c r="H653"/>
  <c r="I653"/>
  <c r="J653"/>
  <c r="K653"/>
  <c r="L653"/>
  <c r="M653"/>
  <c r="N653"/>
  <c r="O653"/>
  <c r="P653"/>
  <c r="Q653"/>
  <c r="E654"/>
  <c r="F654"/>
  <c r="G654"/>
  <c r="H654"/>
  <c r="I654"/>
  <c r="J654"/>
  <c r="K654"/>
  <c r="L654"/>
  <c r="M654"/>
  <c r="N654"/>
  <c r="O654"/>
  <c r="P654"/>
  <c r="Q654"/>
  <c r="E655"/>
  <c r="F655"/>
  <c r="G655"/>
  <c r="H655"/>
  <c r="I655"/>
  <c r="J655"/>
  <c r="K655"/>
  <c r="L655"/>
  <c r="M655"/>
  <c r="N655"/>
  <c r="O655"/>
  <c r="P655"/>
  <c r="Q655"/>
  <c r="E656"/>
  <c r="F656"/>
  <c r="G656"/>
  <c r="H656"/>
  <c r="I656"/>
  <c r="J656"/>
  <c r="K656"/>
  <c r="L656"/>
  <c r="M656"/>
  <c r="N656"/>
  <c r="O656"/>
  <c r="P656"/>
  <c r="Q656"/>
  <c r="E657"/>
  <c r="F657"/>
  <c r="G657"/>
  <c r="H657"/>
  <c r="I657"/>
  <c r="J657"/>
  <c r="K657"/>
  <c r="L657"/>
  <c r="M657"/>
  <c r="N657"/>
  <c r="O657"/>
  <c r="P657"/>
  <c r="Q657"/>
  <c r="E658"/>
  <c r="F658"/>
  <c r="G658"/>
  <c r="H658"/>
  <c r="I658"/>
  <c r="J658"/>
  <c r="K658"/>
  <c r="L658"/>
  <c r="M658"/>
  <c r="N658"/>
  <c r="O658"/>
  <c r="P658"/>
  <c r="Q658"/>
  <c r="E659"/>
  <c r="F659"/>
  <c r="G659"/>
  <c r="H659"/>
  <c r="I659"/>
  <c r="J659"/>
  <c r="K659"/>
  <c r="L659"/>
  <c r="M659"/>
  <c r="N659"/>
  <c r="O659"/>
  <c r="P659"/>
  <c r="Q659"/>
  <c r="E660"/>
  <c r="F660"/>
  <c r="G660"/>
  <c r="H660"/>
  <c r="I660"/>
  <c r="J660"/>
  <c r="K660"/>
  <c r="L660"/>
  <c r="M660"/>
  <c r="N660"/>
  <c r="O660"/>
  <c r="P660"/>
  <c r="Q660"/>
  <c r="E661"/>
  <c r="F661"/>
  <c r="G661"/>
  <c r="H661"/>
  <c r="I661"/>
  <c r="J661"/>
  <c r="K661"/>
  <c r="L661"/>
  <c r="M661"/>
  <c r="N661"/>
  <c r="O661"/>
  <c r="P661"/>
  <c r="Q661"/>
  <c r="E662"/>
  <c r="F662"/>
  <c r="G662"/>
  <c r="H662"/>
  <c r="I662"/>
  <c r="J662"/>
  <c r="K662"/>
  <c r="L662"/>
  <c r="M662"/>
  <c r="N662"/>
  <c r="O662"/>
  <c r="P662"/>
  <c r="Q662"/>
  <c r="E663"/>
  <c r="F663"/>
  <c r="G663"/>
  <c r="H663"/>
  <c r="I663"/>
  <c r="J663"/>
  <c r="K663"/>
  <c r="L663"/>
  <c r="M663"/>
  <c r="N663"/>
  <c r="O663"/>
  <c r="P663"/>
  <c r="Q663"/>
  <c r="E664"/>
  <c r="F664"/>
  <c r="G664"/>
  <c r="H664"/>
  <c r="I664"/>
  <c r="J664"/>
  <c r="K664"/>
  <c r="L664"/>
  <c r="M664"/>
  <c r="N664"/>
  <c r="O664"/>
  <c r="P664"/>
  <c r="Q664"/>
  <c r="E665"/>
  <c r="F665"/>
  <c r="G665"/>
  <c r="H665"/>
  <c r="I665"/>
  <c r="J665"/>
  <c r="K665"/>
  <c r="L665"/>
  <c r="M665"/>
  <c r="N665"/>
  <c r="O665"/>
  <c r="P665"/>
  <c r="Q665"/>
  <c r="E666"/>
  <c r="F666"/>
  <c r="G666"/>
  <c r="H666"/>
  <c r="I666"/>
  <c r="J666"/>
  <c r="K666"/>
  <c r="L666"/>
  <c r="M666"/>
  <c r="N666"/>
  <c r="O666"/>
  <c r="P666"/>
  <c r="Q666"/>
  <c r="E667"/>
  <c r="F667"/>
  <c r="G667"/>
  <c r="H667"/>
  <c r="I667"/>
  <c r="J667"/>
  <c r="K667"/>
  <c r="L667"/>
  <c r="M667"/>
  <c r="N667"/>
  <c r="O667"/>
  <c r="P667"/>
  <c r="Q667"/>
  <c r="E668"/>
  <c r="F668"/>
  <c r="G668"/>
  <c r="H668"/>
  <c r="I668"/>
  <c r="J668"/>
  <c r="K668"/>
  <c r="L668"/>
  <c r="M668"/>
  <c r="N668"/>
  <c r="O668"/>
  <c r="P668"/>
  <c r="Q668"/>
  <c r="E669"/>
  <c r="F669"/>
  <c r="G669"/>
  <c r="H669"/>
  <c r="I669"/>
  <c r="J669"/>
  <c r="K669"/>
  <c r="L669"/>
  <c r="M669"/>
  <c r="N669"/>
  <c r="O669"/>
  <c r="P669"/>
  <c r="Q669"/>
  <c r="E670"/>
  <c r="F670"/>
  <c r="G670"/>
  <c r="H670"/>
  <c r="I670"/>
  <c r="J670"/>
  <c r="K670"/>
  <c r="L670"/>
  <c r="M670"/>
  <c r="N670"/>
  <c r="O670"/>
  <c r="P670"/>
  <c r="Q670"/>
  <c r="E671"/>
  <c r="F671"/>
  <c r="G671"/>
  <c r="H671"/>
  <c r="I671"/>
  <c r="J671"/>
  <c r="K671"/>
  <c r="L671"/>
  <c r="M671"/>
  <c r="N671"/>
  <c r="O671"/>
  <c r="P671"/>
  <c r="Q671"/>
  <c r="E672"/>
  <c r="F672"/>
  <c r="G672"/>
  <c r="H672"/>
  <c r="I672"/>
  <c r="J672"/>
  <c r="K672"/>
  <c r="L672"/>
  <c r="M672"/>
  <c r="N672"/>
  <c r="O672"/>
  <c r="P672"/>
  <c r="Q672"/>
  <c r="E673"/>
  <c r="F673"/>
  <c r="G673"/>
  <c r="H673"/>
  <c r="I673"/>
  <c r="J673"/>
  <c r="K673"/>
  <c r="L673"/>
  <c r="M673"/>
  <c r="N673"/>
  <c r="O673"/>
  <c r="P673"/>
  <c r="Q673"/>
  <c r="E674"/>
  <c r="F674"/>
  <c r="G674"/>
  <c r="H674"/>
  <c r="I674"/>
  <c r="J674"/>
  <c r="K674"/>
  <c r="L674"/>
  <c r="M674"/>
  <c r="N674"/>
  <c r="O674"/>
  <c r="P674"/>
  <c r="Q674"/>
  <c r="E675"/>
  <c r="F675"/>
  <c r="G675"/>
  <c r="H675"/>
  <c r="I675"/>
  <c r="J675"/>
  <c r="K675"/>
  <c r="L675"/>
  <c r="M675"/>
  <c r="N675"/>
  <c r="O675"/>
  <c r="P675"/>
  <c r="Q675"/>
  <c r="E676"/>
  <c r="F676"/>
  <c r="G676"/>
  <c r="H676"/>
  <c r="I676"/>
  <c r="J676"/>
  <c r="K676"/>
  <c r="L676"/>
  <c r="M676"/>
  <c r="N676"/>
  <c r="O676"/>
  <c r="P676"/>
  <c r="Q676"/>
  <c r="E677"/>
  <c r="F677"/>
  <c r="G677"/>
  <c r="H677"/>
  <c r="I677"/>
  <c r="J677"/>
  <c r="K677"/>
  <c r="L677"/>
  <c r="M677"/>
  <c r="N677"/>
  <c r="O677"/>
  <c r="P677"/>
  <c r="Q677"/>
  <c r="E678"/>
  <c r="F678"/>
  <c r="G678"/>
  <c r="H678"/>
  <c r="I678"/>
  <c r="J678"/>
  <c r="K678"/>
  <c r="L678"/>
  <c r="M678"/>
  <c r="N678"/>
  <c r="O678"/>
  <c r="P678"/>
  <c r="Q678"/>
  <c r="E679"/>
  <c r="F679"/>
  <c r="G679"/>
  <c r="H679"/>
  <c r="I679"/>
  <c r="J679"/>
  <c r="K679"/>
  <c r="L679"/>
  <c r="M679"/>
  <c r="N679"/>
  <c r="O679"/>
  <c r="P679"/>
  <c r="Q679"/>
  <c r="E680"/>
  <c r="F680"/>
  <c r="G680"/>
  <c r="H680"/>
  <c r="I680"/>
  <c r="J680"/>
  <c r="K680"/>
  <c r="L680"/>
  <c r="M680"/>
  <c r="N680"/>
  <c r="O680"/>
  <c r="P680"/>
  <c r="Q680"/>
  <c r="E681"/>
  <c r="F681"/>
  <c r="G681"/>
  <c r="H681"/>
  <c r="I681"/>
  <c r="J681"/>
  <c r="K681"/>
  <c r="L681"/>
  <c r="M681"/>
  <c r="N681"/>
  <c r="O681"/>
  <c r="P681"/>
  <c r="Q681"/>
  <c r="E682"/>
  <c r="F682"/>
  <c r="G682"/>
  <c r="H682"/>
  <c r="I682"/>
  <c r="J682"/>
  <c r="K682"/>
  <c r="L682"/>
  <c r="M682"/>
  <c r="N682"/>
  <c r="O682"/>
  <c r="P682"/>
  <c r="Q682"/>
  <c r="E683"/>
  <c r="F683"/>
  <c r="G683"/>
  <c r="H683"/>
  <c r="I683"/>
  <c r="J683"/>
  <c r="K683"/>
  <c r="L683"/>
  <c r="M683"/>
  <c r="N683"/>
  <c r="O683"/>
  <c r="P683"/>
  <c r="Q683"/>
  <c r="E684"/>
  <c r="F684"/>
  <c r="G684"/>
  <c r="H684"/>
  <c r="I684"/>
  <c r="J684"/>
  <c r="K684"/>
  <c r="L684"/>
  <c r="M684"/>
  <c r="N684"/>
  <c r="O684"/>
  <c r="P684"/>
  <c r="Q684"/>
  <c r="E685"/>
  <c r="F685"/>
  <c r="G685"/>
  <c r="H685"/>
  <c r="I685"/>
  <c r="J685"/>
  <c r="K685"/>
  <c r="L685"/>
  <c r="M685"/>
  <c r="N685"/>
  <c r="O685"/>
  <c r="P685"/>
  <c r="Q685"/>
  <c r="E686"/>
  <c r="F686"/>
  <c r="G686"/>
  <c r="H686"/>
  <c r="I686"/>
  <c r="J686"/>
  <c r="K686"/>
  <c r="L686"/>
  <c r="M686"/>
  <c r="N686"/>
  <c r="O686"/>
  <c r="P686"/>
  <c r="Q686"/>
  <c r="E687"/>
  <c r="F687"/>
  <c r="G687"/>
  <c r="H687"/>
  <c r="I687"/>
  <c r="J687"/>
  <c r="K687"/>
  <c r="L687"/>
  <c r="M687"/>
  <c r="N687"/>
  <c r="O687"/>
  <c r="P687"/>
  <c r="Q687"/>
  <c r="E688"/>
  <c r="F688"/>
  <c r="G688"/>
  <c r="H688"/>
  <c r="I688"/>
  <c r="J688"/>
  <c r="K688"/>
  <c r="L688"/>
  <c r="M688"/>
  <c r="N688"/>
  <c r="O688"/>
  <c r="P688"/>
  <c r="Q688"/>
  <c r="E689"/>
  <c r="F689"/>
  <c r="G689"/>
  <c r="H689"/>
  <c r="I689"/>
  <c r="J689"/>
  <c r="K689"/>
  <c r="L689"/>
  <c r="M689"/>
  <c r="N689"/>
  <c r="O689"/>
  <c r="P689"/>
  <c r="Q689"/>
  <c r="E690"/>
  <c r="F690"/>
  <c r="G690"/>
  <c r="H690"/>
  <c r="I690"/>
  <c r="J690"/>
  <c r="K690"/>
  <c r="L690"/>
  <c r="M690"/>
  <c r="N690"/>
  <c r="O690"/>
  <c r="P690"/>
  <c r="Q690"/>
  <c r="E691"/>
  <c r="F691"/>
  <c r="G691"/>
  <c r="H691"/>
  <c r="I691"/>
  <c r="J691"/>
  <c r="K691"/>
  <c r="L691"/>
  <c r="M691"/>
  <c r="N691"/>
  <c r="O691"/>
  <c r="P691"/>
  <c r="Q691"/>
  <c r="E692"/>
  <c r="F692"/>
  <c r="G692"/>
  <c r="H692"/>
  <c r="I692"/>
  <c r="J692"/>
  <c r="K692"/>
  <c r="L692"/>
  <c r="M692"/>
  <c r="N692"/>
  <c r="O692"/>
  <c r="P692"/>
  <c r="Q692"/>
  <c r="E693"/>
  <c r="F693"/>
  <c r="G693"/>
  <c r="H693"/>
  <c r="I693"/>
  <c r="J693"/>
  <c r="K693"/>
  <c r="L693"/>
  <c r="M693"/>
  <c r="N693"/>
  <c r="O693"/>
  <c r="P693"/>
  <c r="Q693"/>
  <c r="E694"/>
  <c r="F694"/>
  <c r="G694"/>
  <c r="H694"/>
  <c r="I694"/>
  <c r="J694"/>
  <c r="K694"/>
  <c r="L694"/>
  <c r="M694"/>
  <c r="N694"/>
  <c r="O694"/>
  <c r="P694"/>
  <c r="Q694"/>
  <c r="E695"/>
  <c r="F695"/>
  <c r="G695"/>
  <c r="H695"/>
  <c r="I695"/>
  <c r="J695"/>
  <c r="K695"/>
  <c r="L695"/>
  <c r="M695"/>
  <c r="N695"/>
  <c r="O695"/>
  <c r="P695"/>
  <c r="Q695"/>
  <c r="E696"/>
  <c r="F696"/>
  <c r="G696"/>
  <c r="H696"/>
  <c r="I696"/>
  <c r="J696"/>
  <c r="K696"/>
  <c r="L696"/>
  <c r="M696"/>
  <c r="N696"/>
  <c r="O696"/>
  <c r="P696"/>
  <c r="Q696"/>
  <c r="E697"/>
  <c r="F697"/>
  <c r="G697"/>
  <c r="H697"/>
  <c r="I697"/>
  <c r="J697"/>
  <c r="K697"/>
  <c r="L697"/>
  <c r="M697"/>
  <c r="N697"/>
  <c r="O697"/>
  <c r="P697"/>
  <c r="Q697"/>
  <c r="E698"/>
  <c r="F698"/>
  <c r="G698"/>
  <c r="H698"/>
  <c r="I698"/>
  <c r="J698"/>
  <c r="K698"/>
  <c r="L698"/>
  <c r="M698"/>
  <c r="N698"/>
  <c r="O698"/>
  <c r="P698"/>
  <c r="Q698"/>
  <c r="E699"/>
  <c r="F699"/>
  <c r="G699"/>
  <c r="H699"/>
  <c r="I699"/>
  <c r="J699"/>
  <c r="K699"/>
  <c r="L699"/>
  <c r="M699"/>
  <c r="N699"/>
  <c r="O699"/>
  <c r="P699"/>
  <c r="Q699"/>
  <c r="E700"/>
  <c r="F700"/>
  <c r="G700"/>
  <c r="H700"/>
  <c r="I700"/>
  <c r="J700"/>
  <c r="K700"/>
  <c r="L700"/>
  <c r="M700"/>
  <c r="N700"/>
  <c r="O700"/>
  <c r="P700"/>
  <c r="Q700"/>
  <c r="E701"/>
  <c r="F701"/>
  <c r="G701"/>
  <c r="H701"/>
  <c r="I701"/>
  <c r="J701"/>
  <c r="K701"/>
  <c r="L701"/>
  <c r="M701"/>
  <c r="N701"/>
  <c r="O701"/>
  <c r="P701"/>
  <c r="Q701"/>
  <c r="E702"/>
  <c r="F702"/>
  <c r="G702"/>
  <c r="H702"/>
  <c r="I702"/>
  <c r="J702"/>
  <c r="K702"/>
  <c r="L702"/>
  <c r="M702"/>
  <c r="N702"/>
  <c r="O702"/>
  <c r="P702"/>
  <c r="Q702"/>
  <c r="E703"/>
  <c r="F703"/>
  <c r="G703"/>
  <c r="H703"/>
  <c r="I703"/>
  <c r="J703"/>
  <c r="K703"/>
  <c r="L703"/>
  <c r="M703"/>
  <c r="N703"/>
  <c r="O703"/>
  <c r="P703"/>
  <c r="Q703"/>
  <c r="E704"/>
  <c r="F704"/>
  <c r="G704"/>
  <c r="H704"/>
  <c r="I704"/>
  <c r="J704"/>
  <c r="K704"/>
  <c r="L704"/>
  <c r="M704"/>
  <c r="N704"/>
  <c r="O704"/>
  <c r="P704"/>
  <c r="Q704"/>
  <c r="E705"/>
  <c r="F705"/>
  <c r="G705"/>
  <c r="H705"/>
  <c r="I705"/>
  <c r="J705"/>
  <c r="K705"/>
  <c r="L705"/>
  <c r="M705"/>
  <c r="N705"/>
  <c r="O705"/>
  <c r="P705"/>
  <c r="Q705"/>
  <c r="E706"/>
  <c r="F706"/>
  <c r="G706"/>
  <c r="H706"/>
  <c r="I706"/>
  <c r="J706"/>
  <c r="K706"/>
  <c r="L706"/>
  <c r="M706"/>
  <c r="N706"/>
  <c r="O706"/>
  <c r="P706"/>
  <c r="Q706"/>
  <c r="E707"/>
  <c r="F707"/>
  <c r="G707"/>
  <c r="H707"/>
  <c r="I707"/>
  <c r="J707"/>
  <c r="K707"/>
  <c r="L707"/>
  <c r="M707"/>
  <c r="N707"/>
  <c r="O707"/>
  <c r="P707"/>
  <c r="Q707"/>
  <c r="E708"/>
  <c r="F708"/>
  <c r="G708"/>
  <c r="H708"/>
  <c r="I708"/>
  <c r="J708"/>
  <c r="K708"/>
  <c r="L708"/>
  <c r="M708"/>
  <c r="N708"/>
  <c r="O708"/>
  <c r="P708"/>
  <c r="Q708"/>
  <c r="E709"/>
  <c r="F709"/>
  <c r="G709"/>
  <c r="H709"/>
  <c r="I709"/>
  <c r="J709"/>
  <c r="K709"/>
  <c r="L709"/>
  <c r="M709"/>
  <c r="N709"/>
  <c r="O709"/>
  <c r="P709"/>
  <c r="Q709"/>
  <c r="E710"/>
  <c r="F710"/>
  <c r="G710"/>
  <c r="H710"/>
  <c r="I710"/>
  <c r="J710"/>
  <c r="K710"/>
  <c r="L710"/>
  <c r="M710"/>
  <c r="N710"/>
  <c r="O710"/>
  <c r="P710"/>
  <c r="Q710"/>
  <c r="E711"/>
  <c r="F711"/>
  <c r="G711"/>
  <c r="H711"/>
  <c r="I711"/>
  <c r="J711"/>
  <c r="K711"/>
  <c r="L711"/>
  <c r="M711"/>
  <c r="N711"/>
  <c r="O711"/>
  <c r="P711"/>
  <c r="Q711"/>
  <c r="E712"/>
  <c r="F712"/>
  <c r="G712"/>
  <c r="H712"/>
  <c r="I712"/>
  <c r="J712"/>
  <c r="K712"/>
  <c r="L712"/>
  <c r="M712"/>
  <c r="N712"/>
  <c r="O712"/>
  <c r="P712"/>
  <c r="Q712"/>
  <c r="E713"/>
  <c r="F713"/>
  <c r="G713"/>
  <c r="H713"/>
  <c r="I713"/>
  <c r="J713"/>
  <c r="K713"/>
  <c r="L713"/>
  <c r="M713"/>
  <c r="N713"/>
  <c r="O713"/>
  <c r="P713"/>
  <c r="Q713"/>
  <c r="E714"/>
  <c r="F714"/>
  <c r="G714"/>
  <c r="H714"/>
  <c r="I714"/>
  <c r="J714"/>
  <c r="K714"/>
  <c r="L714"/>
  <c r="M714"/>
  <c r="N714"/>
  <c r="O714"/>
  <c r="P714"/>
  <c r="Q714"/>
  <c r="E715"/>
  <c r="F715"/>
  <c r="G715"/>
  <c r="H715"/>
  <c r="I715"/>
  <c r="J715"/>
  <c r="K715"/>
  <c r="L715"/>
  <c r="M715"/>
  <c r="N715"/>
  <c r="O715"/>
  <c r="P715"/>
  <c r="Q715"/>
  <c r="E716"/>
  <c r="F716"/>
  <c r="G716"/>
  <c r="H716"/>
  <c r="I716"/>
  <c r="J716"/>
  <c r="K716"/>
  <c r="L716"/>
  <c r="M716"/>
  <c r="N716"/>
  <c r="O716"/>
  <c r="P716"/>
  <c r="Q716"/>
  <c r="E717"/>
  <c r="F717"/>
  <c r="G717"/>
  <c r="H717"/>
  <c r="I717"/>
  <c r="J717"/>
  <c r="K717"/>
  <c r="L717"/>
  <c r="M717"/>
  <c r="N717"/>
  <c r="O717"/>
  <c r="P717"/>
  <c r="Q717"/>
  <c r="E718"/>
  <c r="F718"/>
  <c r="G718"/>
  <c r="H718"/>
  <c r="I718"/>
  <c r="J718"/>
  <c r="K718"/>
  <c r="L718"/>
  <c r="M718"/>
  <c r="N718"/>
  <c r="O718"/>
  <c r="P718"/>
  <c r="Q718"/>
  <c r="E719"/>
  <c r="F719"/>
  <c r="G719"/>
  <c r="H719"/>
  <c r="I719"/>
  <c r="J719"/>
  <c r="K719"/>
  <c r="L719"/>
  <c r="M719"/>
  <c r="N719"/>
  <c r="O719"/>
  <c r="P719"/>
  <c r="Q719"/>
  <c r="E720"/>
  <c r="F720"/>
  <c r="G720"/>
  <c r="H720"/>
  <c r="I720"/>
  <c r="J720"/>
  <c r="K720"/>
  <c r="L720"/>
  <c r="M720"/>
  <c r="N720"/>
  <c r="O720"/>
  <c r="P720"/>
  <c r="Q720"/>
  <c r="E721"/>
  <c r="F721"/>
  <c r="G721"/>
  <c r="H721"/>
  <c r="I721"/>
  <c r="J721"/>
  <c r="K721"/>
  <c r="L721"/>
  <c r="M721"/>
  <c r="N721"/>
  <c r="O721"/>
  <c r="P721"/>
  <c r="Q721"/>
  <c r="E722"/>
  <c r="F722"/>
  <c r="G722"/>
  <c r="H722"/>
  <c r="I722"/>
  <c r="J722"/>
  <c r="K722"/>
  <c r="L722"/>
  <c r="M722"/>
  <c r="N722"/>
  <c r="O722"/>
  <c r="P722"/>
  <c r="Q722"/>
  <c r="E723"/>
  <c r="F723"/>
  <c r="G723"/>
  <c r="H723"/>
  <c r="I723"/>
  <c r="J723"/>
  <c r="K723"/>
  <c r="L723"/>
  <c r="M723"/>
  <c r="N723"/>
  <c r="O723"/>
  <c r="P723"/>
  <c r="Q723"/>
  <c r="E724"/>
  <c r="F724"/>
  <c r="G724"/>
  <c r="H724"/>
  <c r="I724"/>
  <c r="J724"/>
  <c r="K724"/>
  <c r="L724"/>
  <c r="M724"/>
  <c r="N724"/>
  <c r="O724"/>
  <c r="P724"/>
  <c r="Q724"/>
  <c r="E725"/>
  <c r="F725"/>
  <c r="G725"/>
  <c r="H725"/>
  <c r="I725"/>
  <c r="J725"/>
  <c r="K725"/>
  <c r="L725"/>
  <c r="M725"/>
  <c r="N725"/>
  <c r="O725"/>
  <c r="P725"/>
  <c r="Q725"/>
  <c r="E726"/>
  <c r="F726"/>
  <c r="G726"/>
  <c r="H726"/>
  <c r="I726"/>
  <c r="J726"/>
  <c r="K726"/>
  <c r="L726"/>
  <c r="M726"/>
  <c r="N726"/>
  <c r="O726"/>
  <c r="P726"/>
  <c r="Q726"/>
  <c r="E727"/>
  <c r="F727"/>
  <c r="G727"/>
  <c r="H727"/>
  <c r="I727"/>
  <c r="J727"/>
  <c r="K727"/>
  <c r="L727"/>
  <c r="M727"/>
  <c r="N727"/>
  <c r="O727"/>
  <c r="P727"/>
  <c r="Q727"/>
  <c r="E728"/>
  <c r="F728"/>
  <c r="G728"/>
  <c r="H728"/>
  <c r="I728"/>
  <c r="J728"/>
  <c r="K728"/>
  <c r="L728"/>
  <c r="M728"/>
  <c r="N728"/>
  <c r="O728"/>
  <c r="P728"/>
  <c r="Q728"/>
  <c r="E729"/>
  <c r="F729"/>
  <c r="G729"/>
  <c r="H729"/>
  <c r="I729"/>
  <c r="J729"/>
  <c r="K729"/>
  <c r="L729"/>
  <c r="M729"/>
  <c r="N729"/>
  <c r="O729"/>
  <c r="P729"/>
  <c r="Q729"/>
  <c r="E730"/>
  <c r="F730"/>
  <c r="G730"/>
  <c r="H730"/>
  <c r="I730"/>
  <c r="J730"/>
  <c r="K730"/>
  <c r="L730"/>
  <c r="M730"/>
  <c r="N730"/>
  <c r="O730"/>
  <c r="P730"/>
  <c r="Q730"/>
  <c r="E731"/>
  <c r="F731"/>
  <c r="G731"/>
  <c r="H731"/>
  <c r="I731"/>
  <c r="J731"/>
  <c r="K731"/>
  <c r="L731"/>
  <c r="M731"/>
  <c r="N731"/>
  <c r="O731"/>
  <c r="P731"/>
  <c r="Q731"/>
  <c r="E732"/>
  <c r="F732"/>
  <c r="G732"/>
  <c r="H732"/>
  <c r="I732"/>
  <c r="J732"/>
  <c r="K732"/>
  <c r="L732"/>
  <c r="M732"/>
  <c r="N732"/>
  <c r="O732"/>
  <c r="P732"/>
  <c r="Q732"/>
  <c r="E733"/>
  <c r="F733"/>
  <c r="G733"/>
  <c r="H733"/>
  <c r="I733"/>
  <c r="J733"/>
  <c r="K733"/>
  <c r="L733"/>
  <c r="M733"/>
  <c r="N733"/>
  <c r="O733"/>
  <c r="P733"/>
  <c r="Q733"/>
  <c r="E734"/>
  <c r="F734"/>
  <c r="G734"/>
  <c r="H734"/>
  <c r="I734"/>
  <c r="J734"/>
  <c r="K734"/>
  <c r="L734"/>
  <c r="M734"/>
  <c r="N734"/>
  <c r="O734"/>
  <c r="P734"/>
  <c r="Q734"/>
  <c r="E735"/>
  <c r="F735"/>
  <c r="G735"/>
  <c r="H735"/>
  <c r="I735"/>
  <c r="J735"/>
  <c r="K735"/>
  <c r="L735"/>
  <c r="M735"/>
  <c r="N735"/>
  <c r="O735"/>
  <c r="P735"/>
  <c r="Q735"/>
  <c r="E736"/>
  <c r="F736"/>
  <c r="G736"/>
  <c r="H736"/>
  <c r="I736"/>
  <c r="J736"/>
  <c r="K736"/>
  <c r="L736"/>
  <c r="M736"/>
  <c r="N736"/>
  <c r="O736"/>
  <c r="P736"/>
  <c r="Q736"/>
  <c r="E737"/>
  <c r="F737"/>
  <c r="G737"/>
  <c r="H737"/>
  <c r="I737"/>
  <c r="J737"/>
  <c r="K737"/>
  <c r="L737"/>
  <c r="M737"/>
  <c r="N737"/>
  <c r="O737"/>
  <c r="P737"/>
  <c r="Q737"/>
  <c r="E738"/>
  <c r="F738"/>
  <c r="G738"/>
  <c r="H738"/>
  <c r="I738"/>
  <c r="J738"/>
  <c r="K738"/>
  <c r="L738"/>
  <c r="M738"/>
  <c r="N738"/>
  <c r="O738"/>
  <c r="P738"/>
  <c r="Q738"/>
  <c r="E739"/>
  <c r="F739"/>
  <c r="G739"/>
  <c r="H739"/>
  <c r="I739"/>
  <c r="J739"/>
  <c r="K739"/>
  <c r="L739"/>
  <c r="M739"/>
  <c r="N739"/>
  <c r="O739"/>
  <c r="P739"/>
  <c r="Q739"/>
  <c r="E740"/>
  <c r="F740"/>
  <c r="G740"/>
  <c r="H740"/>
  <c r="I740"/>
  <c r="J740"/>
  <c r="K740"/>
  <c r="L740"/>
  <c r="M740"/>
  <c r="N740"/>
  <c r="O740"/>
  <c r="P740"/>
  <c r="Q740"/>
  <c r="E741"/>
  <c r="F741"/>
  <c r="G741"/>
  <c r="H741"/>
  <c r="I741"/>
  <c r="J741"/>
  <c r="K741"/>
  <c r="L741"/>
  <c r="M741"/>
  <c r="N741"/>
  <c r="O741"/>
  <c r="P741"/>
  <c r="Q741"/>
  <c r="E742"/>
  <c r="F742"/>
  <c r="G742"/>
  <c r="H742"/>
  <c r="I742"/>
  <c r="J742"/>
  <c r="K742"/>
  <c r="L742"/>
  <c r="M742"/>
  <c r="N742"/>
  <c r="O742"/>
  <c r="P742"/>
  <c r="Q742"/>
  <c r="E743"/>
  <c r="F743"/>
  <c r="G743"/>
  <c r="H743"/>
  <c r="I743"/>
  <c r="J743"/>
  <c r="K743"/>
  <c r="L743"/>
  <c r="M743"/>
  <c r="N743"/>
  <c r="O743"/>
  <c r="P743"/>
  <c r="Q743"/>
  <c r="E744"/>
  <c r="F744"/>
  <c r="G744"/>
  <c r="H744"/>
  <c r="I744"/>
  <c r="J744"/>
  <c r="K744"/>
  <c r="L744"/>
  <c r="M744"/>
  <c r="N744"/>
  <c r="O744"/>
  <c r="P744"/>
  <c r="Q744"/>
  <c r="E745"/>
  <c r="F745"/>
  <c r="G745"/>
  <c r="H745"/>
  <c r="I745"/>
  <c r="J745"/>
  <c r="K745"/>
  <c r="L745"/>
  <c r="M745"/>
  <c r="N745"/>
  <c r="O745"/>
  <c r="P745"/>
  <c r="Q745"/>
  <c r="E746"/>
  <c r="F746"/>
  <c r="G746"/>
  <c r="H746"/>
  <c r="I746"/>
  <c r="J746"/>
  <c r="K746"/>
  <c r="L746"/>
  <c r="M746"/>
  <c r="N746"/>
  <c r="O746"/>
  <c r="P746"/>
  <c r="Q746"/>
  <c r="E747"/>
  <c r="F747"/>
  <c r="G747"/>
  <c r="H747"/>
  <c r="I747"/>
  <c r="J747"/>
  <c r="K747"/>
  <c r="L747"/>
  <c r="M747"/>
  <c r="N747"/>
  <c r="O747"/>
  <c r="P747"/>
  <c r="Q747"/>
  <c r="E748"/>
  <c r="F748"/>
  <c r="G748"/>
  <c r="H748"/>
  <c r="I748"/>
  <c r="J748"/>
  <c r="K748"/>
  <c r="L748"/>
  <c r="M748"/>
  <c r="N748"/>
  <c r="O748"/>
  <c r="P748"/>
  <c r="Q748"/>
  <c r="E749"/>
  <c r="F749"/>
  <c r="G749"/>
  <c r="H749"/>
  <c r="I749"/>
  <c r="J749"/>
  <c r="K749"/>
  <c r="L749"/>
  <c r="M749"/>
  <c r="N749"/>
  <c r="O749"/>
  <c r="P749"/>
  <c r="Q749"/>
  <c r="E750"/>
  <c r="F750"/>
  <c r="G750"/>
  <c r="H750"/>
  <c r="I750"/>
  <c r="J750"/>
  <c r="K750"/>
  <c r="L750"/>
  <c r="M750"/>
  <c r="N750"/>
  <c r="O750"/>
  <c r="P750"/>
  <c r="Q750"/>
  <c r="E751"/>
  <c r="F751"/>
  <c r="G751"/>
  <c r="H751"/>
  <c r="I751"/>
  <c r="J751"/>
  <c r="K751"/>
  <c r="L751"/>
  <c r="M751"/>
  <c r="N751"/>
  <c r="O751"/>
  <c r="P751"/>
  <c r="Q751"/>
  <c r="E752"/>
  <c r="F752"/>
  <c r="G752"/>
  <c r="H752"/>
  <c r="I752"/>
  <c r="J752"/>
  <c r="K752"/>
  <c r="L752"/>
  <c r="M752"/>
  <c r="N752"/>
  <c r="O752"/>
  <c r="P752"/>
  <c r="Q752"/>
  <c r="E753"/>
  <c r="F753"/>
  <c r="G753"/>
  <c r="H753"/>
  <c r="I753"/>
  <c r="J753"/>
  <c r="K753"/>
  <c r="L753"/>
  <c r="M753"/>
  <c r="N753"/>
  <c r="O753"/>
  <c r="P753"/>
  <c r="Q753"/>
  <c r="E754"/>
  <c r="F754"/>
  <c r="G754"/>
  <c r="H754"/>
  <c r="I754"/>
  <c r="J754"/>
  <c r="K754"/>
  <c r="L754"/>
  <c r="M754"/>
  <c r="N754"/>
  <c r="O754"/>
  <c r="P754"/>
  <c r="Q754"/>
  <c r="E755"/>
  <c r="F755"/>
  <c r="G755"/>
  <c r="H755"/>
  <c r="I755"/>
  <c r="J755"/>
  <c r="K755"/>
  <c r="L755"/>
  <c r="M755"/>
  <c r="N755"/>
  <c r="O755"/>
  <c r="P755"/>
  <c r="Q755"/>
  <c r="E756"/>
  <c r="F756"/>
  <c r="G756"/>
  <c r="H756"/>
  <c r="I756"/>
  <c r="J756"/>
  <c r="K756"/>
  <c r="L756"/>
  <c r="M756"/>
  <c r="N756"/>
  <c r="O756"/>
  <c r="P756"/>
  <c r="Q756"/>
  <c r="E757"/>
  <c r="F757"/>
  <c r="G757"/>
  <c r="H757"/>
  <c r="I757"/>
  <c r="J757"/>
  <c r="K757"/>
  <c r="L757"/>
  <c r="M757"/>
  <c r="N757"/>
  <c r="O757"/>
  <c r="P757"/>
  <c r="Q757"/>
  <c r="E758"/>
  <c r="F758"/>
  <c r="G758"/>
  <c r="H758"/>
  <c r="I758"/>
  <c r="J758"/>
  <c r="K758"/>
  <c r="L758"/>
  <c r="M758"/>
  <c r="N758"/>
  <c r="O758"/>
  <c r="P758"/>
  <c r="Q758"/>
  <c r="E759"/>
  <c r="F759"/>
  <c r="G759"/>
  <c r="H759"/>
  <c r="I759"/>
  <c r="J759"/>
  <c r="K759"/>
  <c r="L759"/>
  <c r="M759"/>
  <c r="N759"/>
  <c r="O759"/>
  <c r="P759"/>
  <c r="Q759"/>
  <c r="E760"/>
  <c r="F760"/>
  <c r="G760"/>
  <c r="H760"/>
  <c r="I760"/>
  <c r="J760"/>
  <c r="K760"/>
  <c r="L760"/>
  <c r="M760"/>
  <c r="N760"/>
  <c r="O760"/>
  <c r="P760"/>
  <c r="Q760"/>
  <c r="E761"/>
  <c r="F761"/>
  <c r="G761"/>
  <c r="H761"/>
  <c r="I761"/>
  <c r="J761"/>
  <c r="K761"/>
  <c r="L761"/>
  <c r="M761"/>
  <c r="N761"/>
  <c r="O761"/>
  <c r="P761"/>
  <c r="Q761"/>
  <c r="E762"/>
  <c r="F762"/>
  <c r="G762"/>
  <c r="H762"/>
  <c r="I762"/>
  <c r="J762"/>
  <c r="K762"/>
  <c r="L762"/>
  <c r="M762"/>
  <c r="N762"/>
  <c r="O762"/>
  <c r="P762"/>
  <c r="Q762"/>
  <c r="E763"/>
  <c r="F763"/>
  <c r="G763"/>
  <c r="H763"/>
  <c r="I763"/>
  <c r="J763"/>
  <c r="K763"/>
  <c r="L763"/>
  <c r="M763"/>
  <c r="N763"/>
  <c r="O763"/>
  <c r="P763"/>
  <c r="Q763"/>
  <c r="E764"/>
  <c r="F764"/>
  <c r="G764"/>
  <c r="H764"/>
  <c r="I764"/>
  <c r="J764"/>
  <c r="K764"/>
  <c r="L764"/>
  <c r="M764"/>
  <c r="N764"/>
  <c r="O764"/>
  <c r="P764"/>
  <c r="Q764"/>
  <c r="E765"/>
  <c r="F765"/>
  <c r="G765"/>
  <c r="H765"/>
  <c r="I765"/>
  <c r="J765"/>
  <c r="K765"/>
  <c r="L765"/>
  <c r="M765"/>
  <c r="N765"/>
  <c r="O765"/>
  <c r="P765"/>
  <c r="Q765"/>
  <c r="E766"/>
  <c r="F766"/>
  <c r="G766"/>
  <c r="H766"/>
  <c r="I766"/>
  <c r="J766"/>
  <c r="K766"/>
  <c r="L766"/>
  <c r="M766"/>
  <c r="N766"/>
  <c r="O766"/>
  <c r="P766"/>
  <c r="Q766"/>
  <c r="E767"/>
  <c r="F767"/>
  <c r="G767"/>
  <c r="H767"/>
  <c r="I767"/>
  <c r="J767"/>
  <c r="K767"/>
  <c r="L767"/>
  <c r="M767"/>
  <c r="N767"/>
  <c r="O767"/>
  <c r="P767"/>
  <c r="Q767"/>
  <c r="E768"/>
  <c r="F768"/>
  <c r="G768"/>
  <c r="H768"/>
  <c r="I768"/>
  <c r="J768"/>
  <c r="K768"/>
  <c r="L768"/>
  <c r="M768"/>
  <c r="N768"/>
  <c r="O768"/>
  <c r="P768"/>
  <c r="Q768"/>
  <c r="E769"/>
  <c r="F769"/>
  <c r="G769"/>
  <c r="H769"/>
  <c r="I769"/>
  <c r="J769"/>
  <c r="K769"/>
  <c r="L769"/>
  <c r="M769"/>
  <c r="N769"/>
  <c r="O769"/>
  <c r="P769"/>
  <c r="Q769"/>
  <c r="E770"/>
  <c r="F770"/>
  <c r="G770"/>
  <c r="H770"/>
  <c r="I770"/>
  <c r="J770"/>
  <c r="K770"/>
  <c r="L770"/>
  <c r="M770"/>
  <c r="N770"/>
  <c r="O770"/>
  <c r="P770"/>
  <c r="Q770"/>
  <c r="E771"/>
  <c r="F771"/>
  <c r="G771"/>
  <c r="H771"/>
  <c r="I771"/>
  <c r="J771"/>
  <c r="K771"/>
  <c r="L771"/>
  <c r="M771"/>
  <c r="N771"/>
  <c r="O771"/>
  <c r="P771"/>
  <c r="Q771"/>
  <c r="E772"/>
  <c r="F772"/>
  <c r="G772"/>
  <c r="H772"/>
  <c r="I772"/>
  <c r="J772"/>
  <c r="K772"/>
  <c r="L772"/>
  <c r="M772"/>
  <c r="N772"/>
  <c r="O772"/>
  <c r="P772"/>
  <c r="Q772"/>
  <c r="E773"/>
  <c r="F773"/>
  <c r="G773"/>
  <c r="H773"/>
  <c r="I773"/>
  <c r="J773"/>
  <c r="K773"/>
  <c r="L773"/>
  <c r="M773"/>
  <c r="N773"/>
  <c r="O773"/>
  <c r="P773"/>
  <c r="Q773"/>
  <c r="E774"/>
  <c r="F774"/>
  <c r="G774"/>
  <c r="H774"/>
  <c r="I774"/>
  <c r="J774"/>
  <c r="K774"/>
  <c r="L774"/>
  <c r="M774"/>
  <c r="N774"/>
  <c r="O774"/>
  <c r="P774"/>
  <c r="Q774"/>
  <c r="E775"/>
  <c r="F775"/>
  <c r="G775"/>
  <c r="H775"/>
  <c r="I775"/>
  <c r="J775"/>
  <c r="K775"/>
  <c r="L775"/>
  <c r="M775"/>
  <c r="N775"/>
  <c r="O775"/>
  <c r="P775"/>
  <c r="Q775"/>
  <c r="E776"/>
  <c r="F776"/>
  <c r="G776"/>
  <c r="H776"/>
  <c r="I776"/>
  <c r="J776"/>
  <c r="K776"/>
  <c r="L776"/>
  <c r="M776"/>
  <c r="N776"/>
  <c r="O776"/>
  <c r="P776"/>
  <c r="Q776"/>
  <c r="E777"/>
  <c r="F777"/>
  <c r="G777"/>
  <c r="H777"/>
  <c r="I777"/>
  <c r="J777"/>
  <c r="K777"/>
  <c r="L777"/>
  <c r="M777"/>
  <c r="N777"/>
  <c r="O777"/>
  <c r="P777"/>
  <c r="Q777"/>
  <c r="E778"/>
  <c r="F778"/>
  <c r="G778"/>
  <c r="H778"/>
  <c r="I778"/>
  <c r="J778"/>
  <c r="K778"/>
  <c r="L778"/>
  <c r="M778"/>
  <c r="N778"/>
  <c r="O778"/>
  <c r="P778"/>
  <c r="Q778"/>
  <c r="E779"/>
  <c r="F779"/>
  <c r="G779"/>
  <c r="H779"/>
  <c r="I779"/>
  <c r="J779"/>
  <c r="K779"/>
  <c r="L779"/>
  <c r="M779"/>
  <c r="N779"/>
  <c r="O779"/>
  <c r="P779"/>
  <c r="Q779"/>
  <c r="E780"/>
  <c r="F780"/>
  <c r="G780"/>
  <c r="H780"/>
  <c r="I780"/>
  <c r="J780"/>
  <c r="K780"/>
  <c r="L780"/>
  <c r="M780"/>
  <c r="N780"/>
  <c r="O780"/>
  <c r="P780"/>
  <c r="Q780"/>
  <c r="E781"/>
  <c r="F781"/>
  <c r="G781"/>
  <c r="H781"/>
  <c r="I781"/>
  <c r="J781"/>
  <c r="K781"/>
  <c r="L781"/>
  <c r="M781"/>
  <c r="N781"/>
  <c r="O781"/>
  <c r="P781"/>
  <c r="Q781"/>
  <c r="E782"/>
  <c r="F782"/>
  <c r="G782"/>
  <c r="H782"/>
  <c r="I782"/>
  <c r="J782"/>
  <c r="K782"/>
  <c r="L782"/>
  <c r="M782"/>
  <c r="N782"/>
  <c r="O782"/>
  <c r="P782"/>
  <c r="Q782"/>
  <c r="E783"/>
  <c r="F783"/>
  <c r="G783"/>
  <c r="H783"/>
  <c r="I783"/>
  <c r="J783"/>
  <c r="K783"/>
  <c r="L783"/>
  <c r="M783"/>
  <c r="N783"/>
  <c r="O783"/>
  <c r="P783"/>
  <c r="Q783"/>
  <c r="E784"/>
  <c r="F784"/>
  <c r="G784"/>
  <c r="H784"/>
  <c r="I784"/>
  <c r="J784"/>
  <c r="K784"/>
  <c r="L784"/>
  <c r="M784"/>
  <c r="N784"/>
  <c r="O784"/>
  <c r="P784"/>
  <c r="Q784"/>
  <c r="E785"/>
  <c r="F785"/>
  <c r="G785"/>
  <c r="H785"/>
  <c r="I785"/>
  <c r="J785"/>
  <c r="K785"/>
  <c r="L785"/>
  <c r="M785"/>
  <c r="N785"/>
  <c r="O785"/>
  <c r="P785"/>
  <c r="Q785"/>
  <c r="E786"/>
  <c r="F786"/>
  <c r="G786"/>
  <c r="H786"/>
  <c r="I786"/>
  <c r="J786"/>
  <c r="K786"/>
  <c r="L786"/>
  <c r="M786"/>
  <c r="N786"/>
  <c r="O786"/>
  <c r="P786"/>
  <c r="Q786"/>
  <c r="E787"/>
  <c r="F787"/>
  <c r="G787"/>
  <c r="H787"/>
  <c r="I787"/>
  <c r="J787"/>
  <c r="K787"/>
  <c r="L787"/>
  <c r="M787"/>
  <c r="N787"/>
  <c r="O787"/>
  <c r="P787"/>
  <c r="Q787"/>
  <c r="E788"/>
  <c r="F788"/>
  <c r="G788"/>
  <c r="H788"/>
  <c r="I788"/>
  <c r="J788"/>
  <c r="K788"/>
  <c r="L788"/>
  <c r="M788"/>
  <c r="N788"/>
  <c r="O788"/>
  <c r="P788"/>
  <c r="Q788"/>
  <c r="E789"/>
  <c r="F789"/>
  <c r="G789"/>
  <c r="H789"/>
  <c r="I789"/>
  <c r="J789"/>
  <c r="K789"/>
  <c r="L789"/>
  <c r="M789"/>
  <c r="N789"/>
  <c r="O789"/>
  <c r="P789"/>
  <c r="Q789"/>
  <c r="E790"/>
  <c r="F790"/>
  <c r="G790"/>
  <c r="H790"/>
  <c r="I790"/>
  <c r="J790"/>
  <c r="K790"/>
  <c r="L790"/>
  <c r="M790"/>
  <c r="N790"/>
  <c r="O790"/>
  <c r="P790"/>
  <c r="Q790"/>
  <c r="E791"/>
  <c r="F791"/>
  <c r="G791"/>
  <c r="H791"/>
  <c r="I791"/>
  <c r="J791"/>
  <c r="K791"/>
  <c r="L791"/>
  <c r="M791"/>
  <c r="N791"/>
  <c r="O791"/>
  <c r="P791"/>
  <c r="Q791"/>
  <c r="E792"/>
  <c r="F792"/>
  <c r="G792"/>
  <c r="H792"/>
  <c r="I792"/>
  <c r="J792"/>
  <c r="K792"/>
  <c r="L792"/>
  <c r="M792"/>
  <c r="N792"/>
  <c r="O792"/>
  <c r="P792"/>
  <c r="Q792"/>
  <c r="E793"/>
  <c r="F793"/>
  <c r="G793"/>
  <c r="H793"/>
  <c r="I793"/>
  <c r="J793"/>
  <c r="K793"/>
  <c r="L793"/>
  <c r="M793"/>
  <c r="N793"/>
  <c r="O793"/>
  <c r="P793"/>
  <c r="Q793"/>
  <c r="E794"/>
  <c r="F794"/>
  <c r="G794"/>
  <c r="H794"/>
  <c r="I794"/>
  <c r="J794"/>
  <c r="K794"/>
  <c r="L794"/>
  <c r="M794"/>
  <c r="N794"/>
  <c r="O794"/>
  <c r="P794"/>
  <c r="Q794"/>
  <c r="E795"/>
  <c r="F795"/>
  <c r="G795"/>
  <c r="H795"/>
  <c r="I795"/>
  <c r="J795"/>
  <c r="K795"/>
  <c r="L795"/>
  <c r="M795"/>
  <c r="N795"/>
  <c r="O795"/>
  <c r="P795"/>
  <c r="Q795"/>
  <c r="E796"/>
  <c r="F796"/>
  <c r="G796"/>
  <c r="H796"/>
  <c r="I796"/>
  <c r="J796"/>
  <c r="K796"/>
  <c r="L796"/>
  <c r="M796"/>
  <c r="N796"/>
  <c r="O796"/>
  <c r="P796"/>
  <c r="Q796"/>
  <c r="E797"/>
  <c r="F797"/>
  <c r="G797"/>
  <c r="H797"/>
  <c r="I797"/>
  <c r="J797"/>
  <c r="K797"/>
  <c r="L797"/>
  <c r="M797"/>
  <c r="N797"/>
  <c r="O797"/>
  <c r="P797"/>
  <c r="Q797"/>
  <c r="E798"/>
  <c r="F798"/>
  <c r="G798"/>
  <c r="H798"/>
  <c r="I798"/>
  <c r="J798"/>
  <c r="K798"/>
  <c r="L798"/>
  <c r="M798"/>
  <c r="N798"/>
  <c r="O798"/>
  <c r="P798"/>
  <c r="Q798"/>
  <c r="E799"/>
  <c r="F799"/>
  <c r="G799"/>
  <c r="H799"/>
  <c r="I799"/>
  <c r="J799"/>
  <c r="K799"/>
  <c r="L799"/>
  <c r="M799"/>
  <c r="N799"/>
  <c r="O799"/>
  <c r="P799"/>
  <c r="Q799"/>
  <c r="E800"/>
  <c r="F800"/>
  <c r="G800"/>
  <c r="H800"/>
  <c r="I800"/>
  <c r="J800"/>
  <c r="K800"/>
  <c r="L800"/>
  <c r="M800"/>
  <c r="N800"/>
  <c r="O800"/>
  <c r="P800"/>
  <c r="Q800"/>
  <c r="E801"/>
  <c r="F801"/>
  <c r="G801"/>
  <c r="H801"/>
  <c r="I801"/>
  <c r="J801"/>
  <c r="K801"/>
  <c r="L801"/>
  <c r="M801"/>
  <c r="N801"/>
  <c r="O801"/>
  <c r="P801"/>
  <c r="Q801"/>
  <c r="E802"/>
  <c r="F802"/>
  <c r="G802"/>
  <c r="H802"/>
  <c r="I802"/>
  <c r="J802"/>
  <c r="K802"/>
  <c r="L802"/>
  <c r="M802"/>
  <c r="N802"/>
  <c r="O802"/>
  <c r="P802"/>
  <c r="Q802"/>
  <c r="E803"/>
  <c r="F803"/>
  <c r="G803"/>
  <c r="H803"/>
  <c r="I803"/>
  <c r="J803"/>
  <c r="K803"/>
  <c r="L803"/>
  <c r="M803"/>
  <c r="N803"/>
  <c r="O803"/>
  <c r="P803"/>
  <c r="Q803"/>
  <c r="E804"/>
  <c r="F804"/>
  <c r="G804"/>
  <c r="H804"/>
  <c r="I804"/>
  <c r="J804"/>
  <c r="K804"/>
  <c r="L804"/>
  <c r="M804"/>
  <c r="N804"/>
  <c r="O804"/>
  <c r="P804"/>
  <c r="Q804"/>
  <c r="E805"/>
  <c r="F805"/>
  <c r="G805"/>
  <c r="H805"/>
  <c r="I805"/>
  <c r="J805"/>
  <c r="K805"/>
  <c r="L805"/>
  <c r="M805"/>
  <c r="N805"/>
  <c r="O805"/>
  <c r="P805"/>
  <c r="Q805"/>
  <c r="E806"/>
  <c r="F806"/>
  <c r="G806"/>
  <c r="H806"/>
  <c r="I806"/>
  <c r="J806"/>
  <c r="K806"/>
  <c r="L806"/>
  <c r="M806"/>
  <c r="N806"/>
  <c r="O806"/>
  <c r="P806"/>
  <c r="Q806"/>
  <c r="E807"/>
  <c r="F807"/>
  <c r="G807"/>
  <c r="H807"/>
  <c r="I807"/>
  <c r="J807"/>
  <c r="K807"/>
  <c r="L807"/>
  <c r="M807"/>
  <c r="N807"/>
  <c r="O807"/>
  <c r="P807"/>
  <c r="Q807"/>
  <c r="E808"/>
  <c r="F808"/>
  <c r="G808"/>
  <c r="H808"/>
  <c r="I808"/>
  <c r="J808"/>
  <c r="K808"/>
  <c r="L808"/>
  <c r="M808"/>
  <c r="N808"/>
  <c r="O808"/>
  <c r="P808"/>
  <c r="Q808"/>
  <c r="E809"/>
  <c r="F809"/>
  <c r="G809"/>
  <c r="H809"/>
  <c r="I809"/>
  <c r="J809"/>
  <c r="K809"/>
  <c r="L809"/>
  <c r="M809"/>
  <c r="N809"/>
  <c r="O809"/>
  <c r="P809"/>
  <c r="Q809"/>
  <c r="E810"/>
  <c r="F810"/>
  <c r="G810"/>
  <c r="H810"/>
  <c r="I810"/>
  <c r="J810"/>
  <c r="K810"/>
  <c r="L810"/>
  <c r="M810"/>
  <c r="N810"/>
  <c r="O810"/>
  <c r="P810"/>
  <c r="Q810"/>
  <c r="E811"/>
  <c r="F811"/>
  <c r="G811"/>
  <c r="H811"/>
  <c r="I811"/>
  <c r="J811"/>
  <c r="K811"/>
  <c r="L811"/>
  <c r="M811"/>
  <c r="N811"/>
  <c r="O811"/>
  <c r="P811"/>
  <c r="Q811"/>
  <c r="E812"/>
  <c r="F812"/>
  <c r="G812"/>
  <c r="H812"/>
  <c r="I812"/>
  <c r="J812"/>
  <c r="K812"/>
  <c r="L812"/>
  <c r="M812"/>
  <c r="N812"/>
  <c r="O812"/>
  <c r="P812"/>
  <c r="Q812"/>
  <c r="E813"/>
  <c r="F813"/>
  <c r="G813"/>
  <c r="H813"/>
  <c r="I813"/>
  <c r="J813"/>
  <c r="K813"/>
  <c r="L813"/>
  <c r="M813"/>
  <c r="N813"/>
  <c r="O813"/>
  <c r="P813"/>
  <c r="Q813"/>
  <c r="E814"/>
  <c r="F814"/>
  <c r="G814"/>
  <c r="H814"/>
  <c r="I814"/>
  <c r="J814"/>
  <c r="K814"/>
  <c r="L814"/>
  <c r="M814"/>
  <c r="N814"/>
  <c r="O814"/>
  <c r="P814"/>
  <c r="Q814"/>
  <c r="E815"/>
  <c r="F815"/>
  <c r="G815"/>
  <c r="H815"/>
  <c r="I815"/>
  <c r="J815"/>
  <c r="K815"/>
  <c r="L815"/>
  <c r="M815"/>
  <c r="N815"/>
  <c r="O815"/>
  <c r="P815"/>
  <c r="Q815"/>
  <c r="E816"/>
  <c r="F816"/>
  <c r="G816"/>
  <c r="H816"/>
  <c r="I816"/>
  <c r="J816"/>
  <c r="K816"/>
  <c r="L816"/>
  <c r="M816"/>
  <c r="N816"/>
  <c r="O816"/>
  <c r="P816"/>
  <c r="Q816"/>
  <c r="E817"/>
  <c r="F817"/>
  <c r="G817"/>
  <c r="H817"/>
  <c r="I817"/>
  <c r="J817"/>
  <c r="K817"/>
  <c r="L817"/>
  <c r="M817"/>
  <c r="N817"/>
  <c r="O817"/>
  <c r="P817"/>
  <c r="Q817"/>
  <c r="E818"/>
  <c r="F818"/>
  <c r="G818"/>
  <c r="H818"/>
  <c r="I818"/>
  <c r="J818"/>
  <c r="K818"/>
  <c r="L818"/>
  <c r="M818"/>
  <c r="N818"/>
  <c r="O818"/>
  <c r="P818"/>
  <c r="Q818"/>
  <c r="E819"/>
  <c r="F819"/>
  <c r="G819"/>
  <c r="H819"/>
  <c r="I819"/>
  <c r="J819"/>
  <c r="K819"/>
  <c r="L819"/>
  <c r="M819"/>
  <c r="N819"/>
  <c r="O819"/>
  <c r="P819"/>
  <c r="Q819"/>
  <c r="E820"/>
  <c r="F820"/>
  <c r="G820"/>
  <c r="H820"/>
  <c r="I820"/>
  <c r="J820"/>
  <c r="K820"/>
  <c r="L820"/>
  <c r="M820"/>
  <c r="N820"/>
  <c r="O820"/>
  <c r="P820"/>
  <c r="Q820"/>
  <c r="E821"/>
  <c r="F821"/>
  <c r="G821"/>
  <c r="H821"/>
  <c r="I821"/>
  <c r="J821"/>
  <c r="K821"/>
  <c r="L821"/>
  <c r="M821"/>
  <c r="N821"/>
  <c r="O821"/>
  <c r="P821"/>
  <c r="Q821"/>
  <c r="E822"/>
  <c r="F822"/>
  <c r="G822"/>
  <c r="H822"/>
  <c r="I822"/>
  <c r="J822"/>
  <c r="K822"/>
  <c r="L822"/>
  <c r="M822"/>
  <c r="N822"/>
  <c r="O822"/>
  <c r="P822"/>
  <c r="Q822"/>
  <c r="E823"/>
  <c r="F823"/>
  <c r="G823"/>
  <c r="H823"/>
  <c r="I823"/>
  <c r="J823"/>
  <c r="K823"/>
  <c r="L823"/>
  <c r="M823"/>
  <c r="N823"/>
  <c r="O823"/>
  <c r="P823"/>
  <c r="Q823"/>
  <c r="E824"/>
  <c r="F824"/>
  <c r="G824"/>
  <c r="H824"/>
  <c r="I824"/>
  <c r="J824"/>
  <c r="K824"/>
  <c r="L824"/>
  <c r="M824"/>
  <c r="N824"/>
  <c r="O824"/>
  <c r="P824"/>
  <c r="Q824"/>
  <c r="E825"/>
  <c r="F825"/>
  <c r="G825"/>
  <c r="H825"/>
  <c r="I825"/>
  <c r="J825"/>
  <c r="K825"/>
  <c r="L825"/>
  <c r="M825"/>
  <c r="N825"/>
  <c r="O825"/>
  <c r="P825"/>
  <c r="Q825"/>
  <c r="E826"/>
  <c r="F826"/>
  <c r="G826"/>
  <c r="H826"/>
  <c r="I826"/>
  <c r="J826"/>
  <c r="K826"/>
  <c r="L826"/>
  <c r="M826"/>
  <c r="N826"/>
  <c r="O826"/>
  <c r="P826"/>
  <c r="Q826"/>
  <c r="E827"/>
  <c r="F827"/>
  <c r="G827"/>
  <c r="H827"/>
  <c r="I827"/>
  <c r="J827"/>
  <c r="K827"/>
  <c r="L827"/>
  <c r="M827"/>
  <c r="N827"/>
  <c r="O827"/>
  <c r="P827"/>
  <c r="Q827"/>
  <c r="E828"/>
  <c r="F828"/>
  <c r="G828"/>
  <c r="H828"/>
  <c r="I828"/>
  <c r="J828"/>
  <c r="K828"/>
  <c r="L828"/>
  <c r="M828"/>
  <c r="N828"/>
  <c r="O828"/>
  <c r="P828"/>
  <c r="Q828"/>
  <c r="E829"/>
  <c r="F829"/>
  <c r="G829"/>
  <c r="H829"/>
  <c r="I829"/>
  <c r="J829"/>
  <c r="K829"/>
  <c r="L829"/>
  <c r="M829"/>
  <c r="N829"/>
  <c r="O829"/>
  <c r="P829"/>
  <c r="Q829"/>
  <c r="E830"/>
  <c r="F830"/>
  <c r="G830"/>
  <c r="H830"/>
  <c r="I830"/>
  <c r="J830"/>
  <c r="K830"/>
  <c r="L830"/>
  <c r="M830"/>
  <c r="N830"/>
  <c r="O830"/>
  <c r="P830"/>
  <c r="Q830"/>
  <c r="E831"/>
  <c r="F831"/>
  <c r="G831"/>
  <c r="H831"/>
  <c r="I831"/>
  <c r="J831"/>
  <c r="K831"/>
  <c r="L831"/>
  <c r="M831"/>
  <c r="N831"/>
  <c r="O831"/>
  <c r="P831"/>
  <c r="Q831"/>
  <c r="E832"/>
  <c r="F832"/>
  <c r="G832"/>
  <c r="H832"/>
  <c r="I832"/>
  <c r="J832"/>
  <c r="K832"/>
  <c r="L832"/>
  <c r="M832"/>
  <c r="N832"/>
  <c r="O832"/>
  <c r="P832"/>
  <c r="Q832"/>
  <c r="E833"/>
  <c r="F833"/>
  <c r="G833"/>
  <c r="H833"/>
  <c r="I833"/>
  <c r="J833"/>
  <c r="K833"/>
  <c r="L833"/>
  <c r="M833"/>
  <c r="N833"/>
  <c r="O833"/>
  <c r="P833"/>
  <c r="Q833"/>
  <c r="E834"/>
  <c r="F834"/>
  <c r="G834"/>
  <c r="H834"/>
  <c r="I834"/>
  <c r="J834"/>
  <c r="K834"/>
  <c r="L834"/>
  <c r="M834"/>
  <c r="N834"/>
  <c r="O834"/>
  <c r="P834"/>
  <c r="Q834"/>
  <c r="E835"/>
  <c r="F835"/>
  <c r="G835"/>
  <c r="H835"/>
  <c r="I835"/>
  <c r="J835"/>
  <c r="K835"/>
  <c r="L835"/>
  <c r="M835"/>
  <c r="N835"/>
  <c r="O835"/>
  <c r="P835"/>
  <c r="Q835"/>
  <c r="E836"/>
  <c r="F836"/>
  <c r="G836"/>
  <c r="H836"/>
  <c r="I836"/>
  <c r="J836"/>
  <c r="K836"/>
  <c r="L836"/>
  <c r="M836"/>
  <c r="N836"/>
  <c r="O836"/>
  <c r="P836"/>
  <c r="Q836"/>
  <c r="E837"/>
  <c r="F837"/>
  <c r="G837"/>
  <c r="H837"/>
  <c r="I837"/>
  <c r="J837"/>
  <c r="K837"/>
  <c r="L837"/>
  <c r="M837"/>
  <c r="N837"/>
  <c r="O837"/>
  <c r="P837"/>
  <c r="Q837"/>
  <c r="E838"/>
  <c r="F838"/>
  <c r="G838"/>
  <c r="H838"/>
  <c r="I838"/>
  <c r="J838"/>
  <c r="K838"/>
  <c r="L838"/>
  <c r="M838"/>
  <c r="N838"/>
  <c r="O838"/>
  <c r="P838"/>
  <c r="Q838"/>
  <c r="E839"/>
  <c r="F839"/>
  <c r="G839"/>
  <c r="H839"/>
  <c r="I839"/>
  <c r="J839"/>
  <c r="K839"/>
  <c r="L839"/>
  <c r="M839"/>
  <c r="N839"/>
  <c r="O839"/>
  <c r="P839"/>
  <c r="Q839"/>
  <c r="E840"/>
  <c r="F840"/>
  <c r="G840"/>
  <c r="H840"/>
  <c r="I840"/>
  <c r="J840"/>
  <c r="K840"/>
  <c r="L840"/>
  <c r="M840"/>
  <c r="N840"/>
  <c r="O840"/>
  <c r="P840"/>
  <c r="Q840"/>
  <c r="E841"/>
  <c r="F841"/>
  <c r="G841"/>
  <c r="H841"/>
  <c r="I841"/>
  <c r="J841"/>
  <c r="K841"/>
  <c r="L841"/>
  <c r="M841"/>
  <c r="N841"/>
  <c r="O841"/>
  <c r="P841"/>
  <c r="Q841"/>
  <c r="E842"/>
  <c r="F842"/>
  <c r="G842"/>
  <c r="H842"/>
  <c r="I842"/>
  <c r="J842"/>
  <c r="K842"/>
  <c r="L842"/>
  <c r="M842"/>
  <c r="N842"/>
  <c r="O842"/>
  <c r="P842"/>
  <c r="Q842"/>
  <c r="E843"/>
  <c r="F843"/>
  <c r="G843"/>
  <c r="H843"/>
  <c r="I843"/>
  <c r="J843"/>
  <c r="K843"/>
  <c r="L843"/>
  <c r="M843"/>
  <c r="N843"/>
  <c r="O843"/>
  <c r="P843"/>
  <c r="Q843"/>
  <c r="E844"/>
  <c r="F844"/>
  <c r="G844"/>
  <c r="H844"/>
  <c r="I844"/>
  <c r="J844"/>
  <c r="K844"/>
  <c r="L844"/>
  <c r="M844"/>
  <c r="N844"/>
  <c r="O844"/>
  <c r="P844"/>
  <c r="Q844"/>
  <c r="E845"/>
  <c r="F845"/>
  <c r="G845"/>
  <c r="H845"/>
  <c r="I845"/>
  <c r="J845"/>
  <c r="K845"/>
  <c r="L845"/>
  <c r="M845"/>
  <c r="N845"/>
  <c r="O845"/>
  <c r="P845"/>
  <c r="Q845"/>
  <c r="E846"/>
  <c r="F846"/>
  <c r="G846"/>
  <c r="H846"/>
  <c r="I846"/>
  <c r="J846"/>
  <c r="K846"/>
  <c r="L846"/>
  <c r="M846"/>
  <c r="N846"/>
  <c r="O846"/>
  <c r="P846"/>
  <c r="Q846"/>
  <c r="E847"/>
  <c r="F847"/>
  <c r="G847"/>
  <c r="H847"/>
  <c r="I847"/>
  <c r="J847"/>
  <c r="K847"/>
  <c r="L847"/>
  <c r="M847"/>
  <c r="N847"/>
  <c r="O847"/>
  <c r="P847"/>
  <c r="Q847"/>
  <c r="E848"/>
  <c r="F848"/>
  <c r="G848"/>
  <c r="H848"/>
  <c r="I848"/>
  <c r="J848"/>
  <c r="K848"/>
  <c r="L848"/>
  <c r="M848"/>
  <c r="N848"/>
  <c r="O848"/>
  <c r="P848"/>
  <c r="Q848"/>
  <c r="E849"/>
  <c r="F849"/>
  <c r="G849"/>
  <c r="H849"/>
  <c r="I849"/>
  <c r="J849"/>
  <c r="K849"/>
  <c r="L849"/>
  <c r="M849"/>
  <c r="N849"/>
  <c r="O849"/>
  <c r="P849"/>
  <c r="Q849"/>
  <c r="E850"/>
  <c r="F850"/>
  <c r="G850"/>
  <c r="H850"/>
  <c r="I850"/>
  <c r="J850"/>
  <c r="K850"/>
  <c r="L850"/>
  <c r="M850"/>
  <c r="N850"/>
  <c r="O850"/>
  <c r="P850"/>
  <c r="Q850"/>
  <c r="E851"/>
  <c r="F851"/>
  <c r="G851"/>
  <c r="H851"/>
  <c r="I851"/>
  <c r="J851"/>
  <c r="K851"/>
  <c r="L851"/>
  <c r="M851"/>
  <c r="N851"/>
  <c r="O851"/>
  <c r="P851"/>
  <c r="Q851"/>
  <c r="E852"/>
  <c r="F852"/>
  <c r="G852"/>
  <c r="H852"/>
  <c r="I852"/>
  <c r="J852"/>
  <c r="K852"/>
  <c r="L852"/>
  <c r="M852"/>
  <c r="N852"/>
  <c r="O852"/>
  <c r="P852"/>
  <c r="Q852"/>
  <c r="E853"/>
  <c r="F853"/>
  <c r="G853"/>
  <c r="H853"/>
  <c r="I853"/>
  <c r="J853"/>
  <c r="K853"/>
  <c r="L853"/>
  <c r="M853"/>
  <c r="N853"/>
  <c r="O853"/>
  <c r="P853"/>
  <c r="Q853"/>
  <c r="E854"/>
  <c r="F854"/>
  <c r="G854"/>
  <c r="H854"/>
  <c r="I854"/>
  <c r="J854"/>
  <c r="K854"/>
  <c r="L854"/>
  <c r="M854"/>
  <c r="N854"/>
  <c r="O854"/>
  <c r="P854"/>
  <c r="Q854"/>
  <c r="E855"/>
  <c r="F855"/>
  <c r="G855"/>
  <c r="H855"/>
  <c r="I855"/>
  <c r="J855"/>
  <c r="K855"/>
  <c r="L855"/>
  <c r="M855"/>
  <c r="N855"/>
  <c r="O855"/>
  <c r="P855"/>
  <c r="Q855"/>
  <c r="E856"/>
  <c r="F856"/>
  <c r="G856"/>
  <c r="H856"/>
  <c r="I856"/>
  <c r="J856"/>
  <c r="K856"/>
  <c r="L856"/>
  <c r="M856"/>
  <c r="N856"/>
  <c r="O856"/>
  <c r="P856"/>
  <c r="Q856"/>
  <c r="E857"/>
  <c r="F857"/>
  <c r="G857"/>
  <c r="H857"/>
  <c r="I857"/>
  <c r="J857"/>
  <c r="K857"/>
  <c r="L857"/>
  <c r="M857"/>
  <c r="N857"/>
  <c r="O857"/>
  <c r="P857"/>
  <c r="Q857"/>
  <c r="E858"/>
  <c r="F858"/>
  <c r="G858"/>
  <c r="H858"/>
  <c r="I858"/>
  <c r="J858"/>
  <c r="K858"/>
  <c r="L858"/>
  <c r="M858"/>
  <c r="N858"/>
  <c r="O858"/>
  <c r="P858"/>
  <c r="Q858"/>
  <c r="E859"/>
  <c r="F859"/>
  <c r="G859"/>
  <c r="H859"/>
  <c r="I859"/>
  <c r="J859"/>
  <c r="K859"/>
  <c r="L859"/>
  <c r="M859"/>
  <c r="N859"/>
  <c r="O859"/>
  <c r="P859"/>
  <c r="Q859"/>
  <c r="E860"/>
  <c r="F860"/>
  <c r="G860"/>
  <c r="H860"/>
  <c r="I860"/>
  <c r="J860"/>
  <c r="K860"/>
  <c r="L860"/>
  <c r="M860"/>
  <c r="N860"/>
  <c r="O860"/>
  <c r="P860"/>
  <c r="Q860"/>
  <c r="E861"/>
  <c r="F861"/>
  <c r="G861"/>
  <c r="H861"/>
  <c r="I861"/>
  <c r="J861"/>
  <c r="K861"/>
  <c r="L861"/>
  <c r="M861"/>
  <c r="N861"/>
  <c r="O861"/>
  <c r="P861"/>
  <c r="Q861"/>
  <c r="F11"/>
  <c r="G11"/>
  <c r="H11"/>
  <c r="I11"/>
  <c r="J11"/>
  <c r="K11"/>
  <c r="L11"/>
  <c r="M11"/>
  <c r="N11"/>
  <c r="O11"/>
  <c r="P11"/>
  <c r="Q11"/>
  <c r="E11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T1011" s="1"/>
  <c r="V863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12"/>
  <c r="V13"/>
  <c r="V14"/>
  <c r="V15"/>
  <c r="V16"/>
  <c r="V17"/>
  <c r="V18"/>
  <c r="V19"/>
  <c r="V20"/>
  <c r="V21"/>
  <c r="V11"/>
  <c r="E863" i="5"/>
  <c r="U863" s="1"/>
  <c r="B12" i="8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V159" i="7"/>
  <c r="X160"/>
  <c r="B12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94" i="8"/>
  <c r="J93"/>
  <c r="E93"/>
  <c r="L91"/>
  <c r="J90"/>
  <c r="L90" s="1"/>
  <c r="J89"/>
  <c r="L89" s="1"/>
  <c r="J88"/>
  <c r="L88" s="1"/>
  <c r="J87"/>
  <c r="L87" s="1"/>
  <c r="J86"/>
  <c r="L86" s="1"/>
  <c r="J85"/>
  <c r="L85" s="1"/>
  <c r="J84"/>
  <c r="L84" s="1"/>
  <c r="J83"/>
  <c r="L83" s="1"/>
  <c r="J82"/>
  <c r="L82" s="1"/>
  <c r="J81"/>
  <c r="L81" s="1"/>
  <c r="J80"/>
  <c r="L80" s="1"/>
  <c r="J79"/>
  <c r="L79" s="1"/>
  <c r="J78"/>
  <c r="L78" s="1"/>
  <c r="J77"/>
  <c r="L77" s="1"/>
  <c r="J76"/>
  <c r="L76" s="1"/>
  <c r="J75"/>
  <c r="L75" s="1"/>
  <c r="J74"/>
  <c r="L74" s="1"/>
  <c r="J73"/>
  <c r="L73" s="1"/>
  <c r="J72"/>
  <c r="L72" s="1"/>
  <c r="J71"/>
  <c r="L71" s="1"/>
  <c r="J70"/>
  <c r="L70" s="1"/>
  <c r="J69"/>
  <c r="L69" s="1"/>
  <c r="J68"/>
  <c r="L68" s="1"/>
  <c r="J67"/>
  <c r="L67" s="1"/>
  <c r="J66"/>
  <c r="L66" s="1"/>
  <c r="J65"/>
  <c r="L65" s="1"/>
  <c r="J64"/>
  <c r="L64" s="1"/>
  <c r="J63"/>
  <c r="L63" s="1"/>
  <c r="J62"/>
  <c r="L62" s="1"/>
  <c r="J61"/>
  <c r="L61" s="1"/>
  <c r="J60"/>
  <c r="L60" s="1"/>
  <c r="J59"/>
  <c r="L59" s="1"/>
  <c r="J58"/>
  <c r="L58" s="1"/>
  <c r="J57"/>
  <c r="L57" s="1"/>
  <c r="J56"/>
  <c r="J55"/>
  <c r="L55" s="1"/>
  <c r="J54"/>
  <c r="L54" s="1"/>
  <c r="J53"/>
  <c r="L53" s="1"/>
  <c r="J52"/>
  <c r="L52" s="1"/>
  <c r="J51"/>
  <c r="L51" s="1"/>
  <c r="J50"/>
  <c r="L50" s="1"/>
  <c r="J49"/>
  <c r="L49" s="1"/>
  <c r="J48"/>
  <c r="L48" s="1"/>
  <c r="J47"/>
  <c r="L47" s="1"/>
  <c r="J46"/>
  <c r="L46" s="1"/>
  <c r="J45"/>
  <c r="L45" s="1"/>
  <c r="J44"/>
  <c r="L44" s="1"/>
  <c r="J43"/>
  <c r="L43" s="1"/>
  <c r="J42"/>
  <c r="L42" s="1"/>
  <c r="J41"/>
  <c r="L41" s="1"/>
  <c r="J40"/>
  <c r="L40" s="1"/>
  <c r="J39"/>
  <c r="L39" s="1"/>
  <c r="J38"/>
  <c r="J37"/>
  <c r="L37" s="1"/>
  <c r="J36"/>
  <c r="J35"/>
  <c r="L35" s="1"/>
  <c r="J34"/>
  <c r="J33"/>
  <c r="L33" s="1"/>
  <c r="J32"/>
  <c r="L32" s="1"/>
  <c r="J31"/>
  <c r="L31" s="1"/>
  <c r="J30"/>
  <c r="J29"/>
  <c r="L29" s="1"/>
  <c r="J28"/>
  <c r="L28" s="1"/>
  <c r="J27"/>
  <c r="L27" s="1"/>
  <c r="J26"/>
  <c r="J25"/>
  <c r="L25" s="1"/>
  <c r="J24"/>
  <c r="L24" s="1"/>
  <c r="J23"/>
  <c r="L23" s="1"/>
  <c r="J21"/>
  <c r="L21" s="1"/>
  <c r="J20"/>
  <c r="L20" s="1"/>
  <c r="J19"/>
  <c r="L19" s="1"/>
  <c r="J18"/>
  <c r="L18" s="1"/>
  <c r="J17"/>
  <c r="L17" s="1"/>
  <c r="J16"/>
  <c r="L16" s="1"/>
  <c r="J15"/>
  <c r="L15" s="1"/>
  <c r="J14"/>
  <c r="L14" s="1"/>
  <c r="J13"/>
  <c r="L13" s="1"/>
  <c r="J12"/>
  <c r="L12" s="1"/>
  <c r="B160" i="7"/>
  <c r="E159"/>
  <c r="U159" s="1"/>
  <c r="T158"/>
  <c r="V158" s="1"/>
  <c r="T157"/>
  <c r="V157" s="1"/>
  <c r="T156"/>
  <c r="V156" s="1"/>
  <c r="T155"/>
  <c r="V155" s="1"/>
  <c r="T154"/>
  <c r="V154" s="1"/>
  <c r="T153"/>
  <c r="V153" s="1"/>
  <c r="T152"/>
  <c r="V152" s="1"/>
  <c r="T151"/>
  <c r="V151" s="1"/>
  <c r="T150"/>
  <c r="V150" s="1"/>
  <c r="T149"/>
  <c r="V149" s="1"/>
  <c r="T148"/>
  <c r="V148" s="1"/>
  <c r="T147"/>
  <c r="V147" s="1"/>
  <c r="T146"/>
  <c r="V146" s="1"/>
  <c r="T145"/>
  <c r="V145" s="1"/>
  <c r="T144"/>
  <c r="V144" s="1"/>
  <c r="T143"/>
  <c r="V143" s="1"/>
  <c r="T142"/>
  <c r="V142" s="1"/>
  <c r="T141"/>
  <c r="V141" s="1"/>
  <c r="T140"/>
  <c r="V140" s="1"/>
  <c r="T139"/>
  <c r="V139" s="1"/>
  <c r="T138"/>
  <c r="V138" s="1"/>
  <c r="T137"/>
  <c r="V137" s="1"/>
  <c r="T136"/>
  <c r="V136" s="1"/>
  <c r="T135"/>
  <c r="V135" s="1"/>
  <c r="T134"/>
  <c r="V134" s="1"/>
  <c r="T133"/>
  <c r="V133" s="1"/>
  <c r="T132"/>
  <c r="V132" s="1"/>
  <c r="T131"/>
  <c r="V131" s="1"/>
  <c r="T130"/>
  <c r="V130" s="1"/>
  <c r="T129"/>
  <c r="V129" s="1"/>
  <c r="T128"/>
  <c r="V128" s="1"/>
  <c r="T127"/>
  <c r="V127" s="1"/>
  <c r="T126"/>
  <c r="V126" s="1"/>
  <c r="T125"/>
  <c r="V125" s="1"/>
  <c r="T124"/>
  <c r="V124" s="1"/>
  <c r="T123"/>
  <c r="V123" s="1"/>
  <c r="T122"/>
  <c r="V122" s="1"/>
  <c r="T121"/>
  <c r="V121" s="1"/>
  <c r="T120"/>
  <c r="V120" s="1"/>
  <c r="T119"/>
  <c r="V119" s="1"/>
  <c r="T118"/>
  <c r="V118" s="1"/>
  <c r="T117"/>
  <c r="V117" s="1"/>
  <c r="T116"/>
  <c r="V116" s="1"/>
  <c r="T115"/>
  <c r="V115" s="1"/>
  <c r="T114"/>
  <c r="V114" s="1"/>
  <c r="T113"/>
  <c r="V113" s="1"/>
  <c r="T112"/>
  <c r="V112" s="1"/>
  <c r="T111"/>
  <c r="V111" s="1"/>
  <c r="T110"/>
  <c r="V110" s="1"/>
  <c r="T108"/>
  <c r="T107"/>
  <c r="V107" s="1"/>
  <c r="T106"/>
  <c r="V106" s="1"/>
  <c r="T105"/>
  <c r="V105" s="1"/>
  <c r="T104"/>
  <c r="V104" s="1"/>
  <c r="T103"/>
  <c r="V103" s="1"/>
  <c r="T102"/>
  <c r="V102" s="1"/>
  <c r="T101"/>
  <c r="V101" s="1"/>
  <c r="T100"/>
  <c r="V100" s="1"/>
  <c r="T99"/>
  <c r="V99" s="1"/>
  <c r="T98"/>
  <c r="V98" s="1"/>
  <c r="T97"/>
  <c r="V97" s="1"/>
  <c r="T96"/>
  <c r="V96" s="1"/>
  <c r="T95"/>
  <c r="V95" s="1"/>
  <c r="T94"/>
  <c r="V94" s="1"/>
  <c r="T93"/>
  <c r="V93" s="1"/>
  <c r="T92"/>
  <c r="V92" s="1"/>
  <c r="T91"/>
  <c r="V91" s="1"/>
  <c r="T90"/>
  <c r="V90" s="1"/>
  <c r="T89"/>
  <c r="V89" s="1"/>
  <c r="T88"/>
  <c r="V88" s="1"/>
  <c r="T87"/>
  <c r="V87" s="1"/>
  <c r="T86"/>
  <c r="V86" s="1"/>
  <c r="T85"/>
  <c r="V85" s="1"/>
  <c r="T84"/>
  <c r="V84" s="1"/>
  <c r="T83"/>
  <c r="V83" s="1"/>
  <c r="T82"/>
  <c r="V82" s="1"/>
  <c r="T81"/>
  <c r="V81" s="1"/>
  <c r="T80"/>
  <c r="V80" s="1"/>
  <c r="T79"/>
  <c r="V79" s="1"/>
  <c r="T78"/>
  <c r="V78" s="1"/>
  <c r="T77"/>
  <c r="V77" s="1"/>
  <c r="T76"/>
  <c r="V76" s="1"/>
  <c r="T75"/>
  <c r="V75" s="1"/>
  <c r="T74"/>
  <c r="V74" s="1"/>
  <c r="T73"/>
  <c r="V73" s="1"/>
  <c r="T72"/>
  <c r="V72" s="1"/>
  <c r="T71"/>
  <c r="V71" s="1"/>
  <c r="T70"/>
  <c r="V70" s="1"/>
  <c r="T69"/>
  <c r="V69" s="1"/>
  <c r="T68"/>
  <c r="V68" s="1"/>
  <c r="T67"/>
  <c r="V67" s="1"/>
  <c r="T66"/>
  <c r="V66" s="1"/>
  <c r="T65"/>
  <c r="V65" s="1"/>
  <c r="T64"/>
  <c r="V64" s="1"/>
  <c r="T63"/>
  <c r="V63" s="1"/>
  <c r="T62"/>
  <c r="V62" s="1"/>
  <c r="T61"/>
  <c r="V61" s="1"/>
  <c r="T60"/>
  <c r="V60" s="1"/>
  <c r="T59"/>
  <c r="V59" s="1"/>
  <c r="T58"/>
  <c r="V58" s="1"/>
  <c r="T57"/>
  <c r="V57" s="1"/>
  <c r="T56"/>
  <c r="V56" s="1"/>
  <c r="T55"/>
  <c r="V55" s="1"/>
  <c r="T54"/>
  <c r="V54" s="1"/>
  <c r="T53"/>
  <c r="V53" s="1"/>
  <c r="T52"/>
  <c r="V52" s="1"/>
  <c r="T51"/>
  <c r="V51" s="1"/>
  <c r="T50"/>
  <c r="V50" s="1"/>
  <c r="T49"/>
  <c r="V49" s="1"/>
  <c r="T48"/>
  <c r="V48" s="1"/>
  <c r="T47"/>
  <c r="V47" s="1"/>
  <c r="T46"/>
  <c r="V46" s="1"/>
  <c r="T45"/>
  <c r="V45" s="1"/>
  <c r="T44"/>
  <c r="V44" s="1"/>
  <c r="T43"/>
  <c r="V43" s="1"/>
  <c r="T42"/>
  <c r="V42" s="1"/>
  <c r="T41"/>
  <c r="V41" s="1"/>
  <c r="T40"/>
  <c r="V40" s="1"/>
  <c r="T38"/>
  <c r="V38" s="1"/>
  <c r="T37"/>
  <c r="V37" s="1"/>
  <c r="T36"/>
  <c r="V36" s="1"/>
  <c r="T35"/>
  <c r="V35" s="1"/>
  <c r="T34"/>
  <c r="V34" s="1"/>
  <c r="T33"/>
  <c r="V33" s="1"/>
  <c r="T32"/>
  <c r="V32" s="1"/>
  <c r="T31"/>
  <c r="V31" s="1"/>
  <c r="T30"/>
  <c r="V30" s="1"/>
  <c r="T29"/>
  <c r="V29" s="1"/>
  <c r="T28"/>
  <c r="V28" s="1"/>
  <c r="T27"/>
  <c r="V27" s="1"/>
  <c r="T26"/>
  <c r="V26" s="1"/>
  <c r="T25"/>
  <c r="V25" s="1"/>
  <c r="T24"/>
  <c r="V24" s="1"/>
  <c r="T23"/>
  <c r="V23" s="1"/>
  <c r="T22"/>
  <c r="V22" s="1"/>
  <c r="T21"/>
  <c r="V21" s="1"/>
  <c r="T20"/>
  <c r="V20" s="1"/>
  <c r="T19"/>
  <c r="V19" s="1"/>
  <c r="T18"/>
  <c r="V18" s="1"/>
  <c r="T17"/>
  <c r="V17" s="1"/>
  <c r="T16"/>
  <c r="V16" s="1"/>
  <c r="T15"/>
  <c r="V15" s="1"/>
  <c r="T14"/>
  <c r="V14" s="1"/>
  <c r="T13"/>
  <c r="T12"/>
  <c r="V12" s="1"/>
  <c r="T11"/>
  <c r="V11" s="1"/>
  <c r="R862" i="2"/>
  <c r="T23" i="5"/>
  <c r="V23" s="1"/>
  <c r="X23" s="1"/>
  <c r="T24"/>
  <c r="V24" s="1"/>
  <c r="X24" s="1"/>
  <c r="T25"/>
  <c r="V25" s="1"/>
  <c r="X25" s="1"/>
  <c r="T26"/>
  <c r="V26" s="1"/>
  <c r="X26" s="1"/>
  <c r="T27"/>
  <c r="V27" s="1"/>
  <c r="X27" s="1"/>
  <c r="T28"/>
  <c r="V28" s="1"/>
  <c r="X28" s="1"/>
  <c r="T29"/>
  <c r="V29" s="1"/>
  <c r="X29" s="1"/>
  <c r="T30"/>
  <c r="V30" s="1"/>
  <c r="X30" s="1"/>
  <c r="T31"/>
  <c r="V31" s="1"/>
  <c r="X31" s="1"/>
  <c r="T32"/>
  <c r="V32" s="1"/>
  <c r="X32" s="1"/>
  <c r="T33"/>
  <c r="V33" s="1"/>
  <c r="X33" s="1"/>
  <c r="T34"/>
  <c r="V34" s="1"/>
  <c r="X34" s="1"/>
  <c r="T35"/>
  <c r="V35" s="1"/>
  <c r="X35" s="1"/>
  <c r="T36"/>
  <c r="V36" s="1"/>
  <c r="X36" s="1"/>
  <c r="T37"/>
  <c r="V37" s="1"/>
  <c r="X37" s="1"/>
  <c r="T38"/>
  <c r="V38" s="1"/>
  <c r="X38" s="1"/>
  <c r="T39"/>
  <c r="V39" s="1"/>
  <c r="X39" s="1"/>
  <c r="T40"/>
  <c r="V40" s="1"/>
  <c r="X40" s="1"/>
  <c r="T41"/>
  <c r="V41" s="1"/>
  <c r="X41" s="1"/>
  <c r="T42"/>
  <c r="V42" s="1"/>
  <c r="X42" s="1"/>
  <c r="T43"/>
  <c r="V43" s="1"/>
  <c r="X43" s="1"/>
  <c r="T44"/>
  <c r="V44" s="1"/>
  <c r="T45"/>
  <c r="V45" s="1"/>
  <c r="T46"/>
  <c r="V46" s="1"/>
  <c r="T47"/>
  <c r="V47" s="1"/>
  <c r="T48"/>
  <c r="V48" s="1"/>
  <c r="T49"/>
  <c r="V49" s="1"/>
  <c r="T50"/>
  <c r="V50" s="1"/>
  <c r="T51"/>
  <c r="V51" s="1"/>
  <c r="T52"/>
  <c r="V52" s="1"/>
  <c r="T53"/>
  <c r="V53" s="1"/>
  <c r="T54"/>
  <c r="V54" s="1"/>
  <c r="T55"/>
  <c r="V55" s="1"/>
  <c r="T56"/>
  <c r="V56" s="1"/>
  <c r="T57"/>
  <c r="V57" s="1"/>
  <c r="T58"/>
  <c r="V58" s="1"/>
  <c r="T59"/>
  <c r="V59" s="1"/>
  <c r="T60"/>
  <c r="V60" s="1"/>
  <c r="T61"/>
  <c r="V61" s="1"/>
  <c r="T62"/>
  <c r="V62" s="1"/>
  <c r="T63"/>
  <c r="V63" s="1"/>
  <c r="T64"/>
  <c r="V64" s="1"/>
  <c r="T65"/>
  <c r="V65" s="1"/>
  <c r="T66"/>
  <c r="V66" s="1"/>
  <c r="T67"/>
  <c r="V67" s="1"/>
  <c r="T68"/>
  <c r="V68" s="1"/>
  <c r="T69"/>
  <c r="V69" s="1"/>
  <c r="T70"/>
  <c r="V70" s="1"/>
  <c r="T71"/>
  <c r="V71" s="1"/>
  <c r="T72"/>
  <c r="V72" s="1"/>
  <c r="T73"/>
  <c r="V73" s="1"/>
  <c r="T74"/>
  <c r="V74" s="1"/>
  <c r="T75"/>
  <c r="V75" s="1"/>
  <c r="T76"/>
  <c r="V76" s="1"/>
  <c r="T77"/>
  <c r="V77" s="1"/>
  <c r="T78"/>
  <c r="V78" s="1"/>
  <c r="T79"/>
  <c r="V79" s="1"/>
  <c r="T80"/>
  <c r="V80" s="1"/>
  <c r="T81"/>
  <c r="V81" s="1"/>
  <c r="T82"/>
  <c r="V82" s="1"/>
  <c r="T83"/>
  <c r="V83" s="1"/>
  <c r="T84"/>
  <c r="V84" s="1"/>
  <c r="T85"/>
  <c r="V85" s="1"/>
  <c r="T86"/>
  <c r="V86" s="1"/>
  <c r="T87"/>
  <c r="V87" s="1"/>
  <c r="T88"/>
  <c r="V88" s="1"/>
  <c r="T89"/>
  <c r="V89" s="1"/>
  <c r="T90"/>
  <c r="V90" s="1"/>
  <c r="T91"/>
  <c r="V91" s="1"/>
  <c r="T92"/>
  <c r="V92" s="1"/>
  <c r="T93"/>
  <c r="V93" s="1"/>
  <c r="T94"/>
  <c r="V94" s="1"/>
  <c r="T95"/>
  <c r="V95" s="1"/>
  <c r="T96"/>
  <c r="V96" s="1"/>
  <c r="T97"/>
  <c r="V97" s="1"/>
  <c r="T98"/>
  <c r="V98" s="1"/>
  <c r="T99"/>
  <c r="V99" s="1"/>
  <c r="T100"/>
  <c r="V100" s="1"/>
  <c r="T101"/>
  <c r="V101" s="1"/>
  <c r="T102"/>
  <c r="V102" s="1"/>
  <c r="T103"/>
  <c r="V103" s="1"/>
  <c r="T104"/>
  <c r="V104" s="1"/>
  <c r="T105"/>
  <c r="V105" s="1"/>
  <c r="T106"/>
  <c r="V106" s="1"/>
  <c r="T107"/>
  <c r="V107" s="1"/>
  <c r="T108"/>
  <c r="V108" s="1"/>
  <c r="T109"/>
  <c r="V109" s="1"/>
  <c r="T110"/>
  <c r="V110" s="1"/>
  <c r="T111"/>
  <c r="V111" s="1"/>
  <c r="T112"/>
  <c r="V112" s="1"/>
  <c r="T113"/>
  <c r="V113" s="1"/>
  <c r="T114"/>
  <c r="V114" s="1"/>
  <c r="T115"/>
  <c r="V115" s="1"/>
  <c r="T116"/>
  <c r="V116" s="1"/>
  <c r="T117"/>
  <c r="V117" s="1"/>
  <c r="T118"/>
  <c r="V118" s="1"/>
  <c r="T119"/>
  <c r="V119" s="1"/>
  <c r="T120"/>
  <c r="V120" s="1"/>
  <c r="T121"/>
  <c r="V121" s="1"/>
  <c r="T122"/>
  <c r="V122" s="1"/>
  <c r="T123"/>
  <c r="V123" s="1"/>
  <c r="T124"/>
  <c r="V124" s="1"/>
  <c r="T125"/>
  <c r="V125" s="1"/>
  <c r="T126"/>
  <c r="V126" s="1"/>
  <c r="T127"/>
  <c r="V127" s="1"/>
  <c r="T128"/>
  <c r="V128" s="1"/>
  <c r="T129"/>
  <c r="V129" s="1"/>
  <c r="T130"/>
  <c r="V130" s="1"/>
  <c r="T131"/>
  <c r="V131" s="1"/>
  <c r="T132"/>
  <c r="V132" s="1"/>
  <c r="T133"/>
  <c r="V133" s="1"/>
  <c r="T134"/>
  <c r="V134" s="1"/>
  <c r="T135"/>
  <c r="V135" s="1"/>
  <c r="T136"/>
  <c r="V136" s="1"/>
  <c r="T137"/>
  <c r="V137" s="1"/>
  <c r="T138"/>
  <c r="V138" s="1"/>
  <c r="W138" s="1"/>
  <c r="T139"/>
  <c r="V139" s="1"/>
  <c r="W139" s="1"/>
  <c r="T140"/>
  <c r="V140" s="1"/>
  <c r="W140" s="1"/>
  <c r="T141"/>
  <c r="V141" s="1"/>
  <c r="W141" s="1"/>
  <c r="T142"/>
  <c r="V142" s="1"/>
  <c r="W142" s="1"/>
  <c r="T143"/>
  <c r="V143" s="1"/>
  <c r="W143" s="1"/>
  <c r="T144"/>
  <c r="V144" s="1"/>
  <c r="W144" s="1"/>
  <c r="T145"/>
  <c r="V145" s="1"/>
  <c r="W145" s="1"/>
  <c r="T146"/>
  <c r="V146" s="1"/>
  <c r="W146" s="1"/>
  <c r="T147"/>
  <c r="V147" s="1"/>
  <c r="W147" s="1"/>
  <c r="T148"/>
  <c r="V148" s="1"/>
  <c r="W148" s="1"/>
  <c r="T149"/>
  <c r="V149" s="1"/>
  <c r="W149" s="1"/>
  <c r="T150"/>
  <c r="V150" s="1"/>
  <c r="W150" s="1"/>
  <c r="T151"/>
  <c r="V151" s="1"/>
  <c r="W151" s="1"/>
  <c r="T152"/>
  <c r="V152" s="1"/>
  <c r="W152" s="1"/>
  <c r="T153"/>
  <c r="V153" s="1"/>
  <c r="W153" s="1"/>
  <c r="T154"/>
  <c r="V154" s="1"/>
  <c r="W154" s="1"/>
  <c r="T155"/>
  <c r="V155" s="1"/>
  <c r="W155" s="1"/>
  <c r="T156"/>
  <c r="V156" s="1"/>
  <c r="W156" s="1"/>
  <c r="T157"/>
  <c r="V157" s="1"/>
  <c r="W157" s="1"/>
  <c r="T158"/>
  <c r="V158" s="1"/>
  <c r="W158" s="1"/>
  <c r="T159"/>
  <c r="V159" s="1"/>
  <c r="W159" s="1"/>
  <c r="T160"/>
  <c r="V160" s="1"/>
  <c r="W160" s="1"/>
  <c r="T161"/>
  <c r="V161" s="1"/>
  <c r="W161" s="1"/>
  <c r="T162"/>
  <c r="V162" s="1"/>
  <c r="W162" s="1"/>
  <c r="T163"/>
  <c r="V163" s="1"/>
  <c r="W163" s="1"/>
  <c r="T164"/>
  <c r="V164" s="1"/>
  <c r="W164" s="1"/>
  <c r="T165"/>
  <c r="V165" s="1"/>
  <c r="W165" s="1"/>
  <c r="T166"/>
  <c r="V166" s="1"/>
  <c r="W166" s="1"/>
  <c r="T167"/>
  <c r="V167" s="1"/>
  <c r="W167" s="1"/>
  <c r="T168"/>
  <c r="V168" s="1"/>
  <c r="W168" s="1"/>
  <c r="T169"/>
  <c r="V169" s="1"/>
  <c r="W169" s="1"/>
  <c r="T170"/>
  <c r="V170" s="1"/>
  <c r="W170" s="1"/>
  <c r="T171"/>
  <c r="V171" s="1"/>
  <c r="W171" s="1"/>
  <c r="T172"/>
  <c r="V172" s="1"/>
  <c r="W172" s="1"/>
  <c r="T173"/>
  <c r="V173" s="1"/>
  <c r="W173" s="1"/>
  <c r="T174"/>
  <c r="V174" s="1"/>
  <c r="W174" s="1"/>
  <c r="T175"/>
  <c r="V175" s="1"/>
  <c r="W175" s="1"/>
  <c r="T176"/>
  <c r="V176" s="1"/>
  <c r="W176" s="1"/>
  <c r="T177"/>
  <c r="V177" s="1"/>
  <c r="W177" s="1"/>
  <c r="T178"/>
  <c r="V178" s="1"/>
  <c r="W178" s="1"/>
  <c r="T179"/>
  <c r="V179" s="1"/>
  <c r="W179" s="1"/>
  <c r="T180"/>
  <c r="V180" s="1"/>
  <c r="W180" s="1"/>
  <c r="T181"/>
  <c r="V181" s="1"/>
  <c r="W181" s="1"/>
  <c r="T182"/>
  <c r="V182" s="1"/>
  <c r="W182" s="1"/>
  <c r="T183"/>
  <c r="V183" s="1"/>
  <c r="W183" s="1"/>
  <c r="T184"/>
  <c r="V184" s="1"/>
  <c r="W184" s="1"/>
  <c r="T185"/>
  <c r="V185" s="1"/>
  <c r="T186"/>
  <c r="V186" s="1"/>
  <c r="T187"/>
  <c r="V187" s="1"/>
  <c r="T188"/>
  <c r="V188" s="1"/>
  <c r="T189"/>
  <c r="V189" s="1"/>
  <c r="T190"/>
  <c r="V190" s="1"/>
  <c r="T191"/>
  <c r="V191" s="1"/>
  <c r="T192"/>
  <c r="V192" s="1"/>
  <c r="T193"/>
  <c r="V193" s="1"/>
  <c r="T194"/>
  <c r="V194" s="1"/>
  <c r="T195"/>
  <c r="V195" s="1"/>
  <c r="T196"/>
  <c r="V196" s="1"/>
  <c r="T197"/>
  <c r="V197" s="1"/>
  <c r="T198"/>
  <c r="V198" s="1"/>
  <c r="T199"/>
  <c r="V199" s="1"/>
  <c r="T200"/>
  <c r="V200" s="1"/>
  <c r="T201"/>
  <c r="V201" s="1"/>
  <c r="T202"/>
  <c r="V202" s="1"/>
  <c r="T203"/>
  <c r="V203" s="1"/>
  <c r="T204"/>
  <c r="V204" s="1"/>
  <c r="T205"/>
  <c r="V205" s="1"/>
  <c r="T206"/>
  <c r="V206" s="1"/>
  <c r="T207"/>
  <c r="V207" s="1"/>
  <c r="T208"/>
  <c r="V208" s="1"/>
  <c r="T209"/>
  <c r="V209" s="1"/>
  <c r="T210"/>
  <c r="V210" s="1"/>
  <c r="T211"/>
  <c r="V211" s="1"/>
  <c r="T212"/>
  <c r="V212" s="1"/>
  <c r="T213"/>
  <c r="V213" s="1"/>
  <c r="T214"/>
  <c r="V214" s="1"/>
  <c r="T215"/>
  <c r="V215" s="1"/>
  <c r="T216"/>
  <c r="V216" s="1"/>
  <c r="T217"/>
  <c r="V217" s="1"/>
  <c r="T218"/>
  <c r="V218" s="1"/>
  <c r="T219"/>
  <c r="V219" s="1"/>
  <c r="T220"/>
  <c r="V220" s="1"/>
  <c r="T221"/>
  <c r="V221" s="1"/>
  <c r="T222"/>
  <c r="V222" s="1"/>
  <c r="T223"/>
  <c r="V223" s="1"/>
  <c r="T224"/>
  <c r="V224" s="1"/>
  <c r="T225"/>
  <c r="V225" s="1"/>
  <c r="T226"/>
  <c r="V226" s="1"/>
  <c r="T227"/>
  <c r="V227" s="1"/>
  <c r="T228"/>
  <c r="V228" s="1"/>
  <c r="T229"/>
  <c r="V229" s="1"/>
  <c r="T230"/>
  <c r="V230" s="1"/>
  <c r="T231"/>
  <c r="V231" s="1"/>
  <c r="T232"/>
  <c r="V232" s="1"/>
  <c r="T233"/>
  <c r="V233" s="1"/>
  <c r="T234"/>
  <c r="V234" s="1"/>
  <c r="T235"/>
  <c r="V235" s="1"/>
  <c r="T236"/>
  <c r="V236" s="1"/>
  <c r="T237"/>
  <c r="V237" s="1"/>
  <c r="T238"/>
  <c r="V238" s="1"/>
  <c r="T239"/>
  <c r="V239" s="1"/>
  <c r="T240"/>
  <c r="V240" s="1"/>
  <c r="T241"/>
  <c r="V241" s="1"/>
  <c r="T242"/>
  <c r="V242" s="1"/>
  <c r="T243"/>
  <c r="V243" s="1"/>
  <c r="T244"/>
  <c r="V244" s="1"/>
  <c r="T245"/>
  <c r="V245" s="1"/>
  <c r="T246"/>
  <c r="V246" s="1"/>
  <c r="T247"/>
  <c r="V247" s="1"/>
  <c r="T248"/>
  <c r="V248" s="1"/>
  <c r="T249"/>
  <c r="V249" s="1"/>
  <c r="T250"/>
  <c r="V250" s="1"/>
  <c r="T251"/>
  <c r="V251" s="1"/>
  <c r="T252"/>
  <c r="V252" s="1"/>
  <c r="T253"/>
  <c r="V253" s="1"/>
  <c r="T254"/>
  <c r="V254" s="1"/>
  <c r="T255"/>
  <c r="V255" s="1"/>
  <c r="T256"/>
  <c r="V256" s="1"/>
  <c r="T257"/>
  <c r="V257" s="1"/>
  <c r="T258"/>
  <c r="V258" s="1"/>
  <c r="T259"/>
  <c r="V259" s="1"/>
  <c r="T260"/>
  <c r="V260" s="1"/>
  <c r="T261"/>
  <c r="V261" s="1"/>
  <c r="T262"/>
  <c r="V262" s="1"/>
  <c r="T263"/>
  <c r="V263" s="1"/>
  <c r="T264"/>
  <c r="V264" s="1"/>
  <c r="T265"/>
  <c r="V265" s="1"/>
  <c r="T266"/>
  <c r="V266" s="1"/>
  <c r="T267"/>
  <c r="V267" s="1"/>
  <c r="T268"/>
  <c r="V268" s="1"/>
  <c r="T269"/>
  <c r="V269" s="1"/>
  <c r="T270"/>
  <c r="V270" s="1"/>
  <c r="T271"/>
  <c r="V271" s="1"/>
  <c r="T272"/>
  <c r="V272" s="1"/>
  <c r="T273"/>
  <c r="V273" s="1"/>
  <c r="T274"/>
  <c r="V274" s="1"/>
  <c r="T275"/>
  <c r="V275" s="1"/>
  <c r="X275" s="1"/>
  <c r="T276"/>
  <c r="V276" s="1"/>
  <c r="X276" s="1"/>
  <c r="T277"/>
  <c r="V277" s="1"/>
  <c r="X277" s="1"/>
  <c r="T278"/>
  <c r="V278" s="1"/>
  <c r="X278" s="1"/>
  <c r="T279"/>
  <c r="V279" s="1"/>
  <c r="X279" s="1"/>
  <c r="T280"/>
  <c r="V280" s="1"/>
  <c r="X280" s="1"/>
  <c r="T281"/>
  <c r="V281" s="1"/>
  <c r="X281" s="1"/>
  <c r="T282"/>
  <c r="V282" s="1"/>
  <c r="X282" s="1"/>
  <c r="T283"/>
  <c r="V283" s="1"/>
  <c r="X283" s="1"/>
  <c r="T284"/>
  <c r="V284" s="1"/>
  <c r="X284" s="1"/>
  <c r="T285"/>
  <c r="V285" s="1"/>
  <c r="X285" s="1"/>
  <c r="T286"/>
  <c r="V286" s="1"/>
  <c r="X286" s="1"/>
  <c r="T287"/>
  <c r="V287" s="1"/>
  <c r="X287" s="1"/>
  <c r="T288"/>
  <c r="V288" s="1"/>
  <c r="X288" s="1"/>
  <c r="T289"/>
  <c r="V289" s="1"/>
  <c r="X289" s="1"/>
  <c r="T290"/>
  <c r="V290" s="1"/>
  <c r="X290" s="1"/>
  <c r="T291"/>
  <c r="V291" s="1"/>
  <c r="X291" s="1"/>
  <c r="T292"/>
  <c r="V292" s="1"/>
  <c r="X292" s="1"/>
  <c r="T293"/>
  <c r="V293" s="1"/>
  <c r="X293" s="1"/>
  <c r="T294"/>
  <c r="V294" s="1"/>
  <c r="X294" s="1"/>
  <c r="T295"/>
  <c r="V295" s="1"/>
  <c r="X295" s="1"/>
  <c r="T296"/>
  <c r="V296" s="1"/>
  <c r="X296" s="1"/>
  <c r="T297"/>
  <c r="V297" s="1"/>
  <c r="X297" s="1"/>
  <c r="T298"/>
  <c r="V298" s="1"/>
  <c r="X298" s="1"/>
  <c r="T299"/>
  <c r="V299" s="1"/>
  <c r="X299" s="1"/>
  <c r="T300"/>
  <c r="V300" s="1"/>
  <c r="X300" s="1"/>
  <c r="T301"/>
  <c r="V301" s="1"/>
  <c r="X301" s="1"/>
  <c r="T302"/>
  <c r="V302" s="1"/>
  <c r="X302" s="1"/>
  <c r="T303"/>
  <c r="V303" s="1"/>
  <c r="X303" s="1"/>
  <c r="T304"/>
  <c r="V304" s="1"/>
  <c r="X304" s="1"/>
  <c r="T305"/>
  <c r="V305" s="1"/>
  <c r="X305" s="1"/>
  <c r="T306"/>
  <c r="V306" s="1"/>
  <c r="X306" s="1"/>
  <c r="T307"/>
  <c r="V307" s="1"/>
  <c r="X307" s="1"/>
  <c r="T308"/>
  <c r="V308" s="1"/>
  <c r="X308" s="1"/>
  <c r="T309"/>
  <c r="V309" s="1"/>
  <c r="X309" s="1"/>
  <c r="T310"/>
  <c r="V310" s="1"/>
  <c r="X310" s="1"/>
  <c r="T311"/>
  <c r="V311" s="1"/>
  <c r="X311" s="1"/>
  <c r="T312"/>
  <c r="V312" s="1"/>
  <c r="X312" s="1"/>
  <c r="T313"/>
  <c r="V313" s="1"/>
  <c r="X313" s="1"/>
  <c r="T314"/>
  <c r="V314" s="1"/>
  <c r="X314" s="1"/>
  <c r="T315"/>
  <c r="V315" s="1"/>
  <c r="X315" s="1"/>
  <c r="T316"/>
  <c r="V316" s="1"/>
  <c r="X316" s="1"/>
  <c r="T317"/>
  <c r="V317" s="1"/>
  <c r="X317" s="1"/>
  <c r="T318"/>
  <c r="V318" s="1"/>
  <c r="X318" s="1"/>
  <c r="T319"/>
  <c r="V319" s="1"/>
  <c r="X319" s="1"/>
  <c r="T320"/>
  <c r="V320" s="1"/>
  <c r="X320" s="1"/>
  <c r="T321"/>
  <c r="V321" s="1"/>
  <c r="X321" s="1"/>
  <c r="T322"/>
  <c r="V322" s="1"/>
  <c r="X322" s="1"/>
  <c r="T323"/>
  <c r="V323" s="1"/>
  <c r="X323" s="1"/>
  <c r="T324"/>
  <c r="V324" s="1"/>
  <c r="X324" s="1"/>
  <c r="T325"/>
  <c r="V325" s="1"/>
  <c r="X325" s="1"/>
  <c r="T326"/>
  <c r="V326" s="1"/>
  <c r="X326" s="1"/>
  <c r="T327"/>
  <c r="V327" s="1"/>
  <c r="X327" s="1"/>
  <c r="T328"/>
  <c r="V328" s="1"/>
  <c r="X328" s="1"/>
  <c r="T329"/>
  <c r="V329" s="1"/>
  <c r="X329" s="1"/>
  <c r="T330"/>
  <c r="V330" s="1"/>
  <c r="X330" s="1"/>
  <c r="T331"/>
  <c r="V331" s="1"/>
  <c r="X331" s="1"/>
  <c r="T332"/>
  <c r="V332" s="1"/>
  <c r="X332" s="1"/>
  <c r="T333"/>
  <c r="V333" s="1"/>
  <c r="X333" s="1"/>
  <c r="T334"/>
  <c r="V334" s="1"/>
  <c r="X334" s="1"/>
  <c r="T335"/>
  <c r="V335" s="1"/>
  <c r="X335" s="1"/>
  <c r="T336"/>
  <c r="V336" s="1"/>
  <c r="X336" s="1"/>
  <c r="T337"/>
  <c r="V337" s="1"/>
  <c r="X337" s="1"/>
  <c r="T338"/>
  <c r="V338" s="1"/>
  <c r="X338" s="1"/>
  <c r="T339"/>
  <c r="V339" s="1"/>
  <c r="X339" s="1"/>
  <c r="T340"/>
  <c r="V340" s="1"/>
  <c r="X340" s="1"/>
  <c r="T341"/>
  <c r="V341" s="1"/>
  <c r="X341" s="1"/>
  <c r="T342"/>
  <c r="V342" s="1"/>
  <c r="X342" s="1"/>
  <c r="T343"/>
  <c r="V343" s="1"/>
  <c r="X343" s="1"/>
  <c r="T344"/>
  <c r="V344" s="1"/>
  <c r="X344" s="1"/>
  <c r="T345"/>
  <c r="V345" s="1"/>
  <c r="X345" s="1"/>
  <c r="T346"/>
  <c r="V346" s="1"/>
  <c r="X346" s="1"/>
  <c r="T347"/>
  <c r="V347" s="1"/>
  <c r="X347" s="1"/>
  <c r="T348"/>
  <c r="V348" s="1"/>
  <c r="X348" s="1"/>
  <c r="T349"/>
  <c r="V349" s="1"/>
  <c r="X349" s="1"/>
  <c r="T350"/>
  <c r="V350" s="1"/>
  <c r="X350" s="1"/>
  <c r="T351"/>
  <c r="V351" s="1"/>
  <c r="X351" s="1"/>
  <c r="T352"/>
  <c r="V352" s="1"/>
  <c r="X352" s="1"/>
  <c r="T353"/>
  <c r="V353" s="1"/>
  <c r="X353" s="1"/>
  <c r="T354"/>
  <c r="V354" s="1"/>
  <c r="X354" s="1"/>
  <c r="T355"/>
  <c r="V355" s="1"/>
  <c r="X355" s="1"/>
  <c r="T356"/>
  <c r="V356" s="1"/>
  <c r="X356" s="1"/>
  <c r="T357"/>
  <c r="V357" s="1"/>
  <c r="X357" s="1"/>
  <c r="T358"/>
  <c r="V358" s="1"/>
  <c r="X358" s="1"/>
  <c r="T359"/>
  <c r="V359" s="1"/>
  <c r="X359" s="1"/>
  <c r="T360"/>
  <c r="V360" s="1"/>
  <c r="X360" s="1"/>
  <c r="T361"/>
  <c r="V361" s="1"/>
  <c r="X361" s="1"/>
  <c r="T362"/>
  <c r="V362" s="1"/>
  <c r="X362" s="1"/>
  <c r="T363"/>
  <c r="V363" s="1"/>
  <c r="X363" s="1"/>
  <c r="T364"/>
  <c r="V364" s="1"/>
  <c r="X364" s="1"/>
  <c r="T365"/>
  <c r="V365" s="1"/>
  <c r="X365" s="1"/>
  <c r="T366"/>
  <c r="V366" s="1"/>
  <c r="X366" s="1"/>
  <c r="T367"/>
  <c r="V367" s="1"/>
  <c r="X367" s="1"/>
  <c r="T368"/>
  <c r="V368" s="1"/>
  <c r="X368" s="1"/>
  <c r="T369"/>
  <c r="V369" s="1"/>
  <c r="T370"/>
  <c r="V370" s="1"/>
  <c r="T371"/>
  <c r="V371" s="1"/>
  <c r="T372"/>
  <c r="V372" s="1"/>
  <c r="T373"/>
  <c r="V373" s="1"/>
  <c r="T374"/>
  <c r="V374" s="1"/>
  <c r="T375"/>
  <c r="V375" s="1"/>
  <c r="T376"/>
  <c r="V376" s="1"/>
  <c r="T377"/>
  <c r="V377" s="1"/>
  <c r="T378"/>
  <c r="V378" s="1"/>
  <c r="T379"/>
  <c r="V379" s="1"/>
  <c r="T380"/>
  <c r="V380" s="1"/>
  <c r="T381"/>
  <c r="V381" s="1"/>
  <c r="T382"/>
  <c r="V382" s="1"/>
  <c r="T383"/>
  <c r="V383" s="1"/>
  <c r="T384"/>
  <c r="V384" s="1"/>
  <c r="T385"/>
  <c r="V385" s="1"/>
  <c r="T386"/>
  <c r="V386" s="1"/>
  <c r="T387"/>
  <c r="V387" s="1"/>
  <c r="T388"/>
  <c r="V388" s="1"/>
  <c r="T389"/>
  <c r="V389" s="1"/>
  <c r="T390"/>
  <c r="V390" s="1"/>
  <c r="T391"/>
  <c r="V391" s="1"/>
  <c r="T392"/>
  <c r="V392" s="1"/>
  <c r="T393"/>
  <c r="V393" s="1"/>
  <c r="T394"/>
  <c r="V394" s="1"/>
  <c r="T395"/>
  <c r="V395" s="1"/>
  <c r="T396"/>
  <c r="V396" s="1"/>
  <c r="T397"/>
  <c r="V397" s="1"/>
  <c r="T398"/>
  <c r="V398" s="1"/>
  <c r="T399"/>
  <c r="V399" s="1"/>
  <c r="T400"/>
  <c r="V400" s="1"/>
  <c r="T401"/>
  <c r="V401" s="1"/>
  <c r="T402"/>
  <c r="V402" s="1"/>
  <c r="T403"/>
  <c r="V403" s="1"/>
  <c r="T404"/>
  <c r="V404" s="1"/>
  <c r="T405"/>
  <c r="V405" s="1"/>
  <c r="T406"/>
  <c r="V406" s="1"/>
  <c r="T407"/>
  <c r="V407" s="1"/>
  <c r="T408"/>
  <c r="V408" s="1"/>
  <c r="T409"/>
  <c r="V409" s="1"/>
  <c r="T410"/>
  <c r="V410" s="1"/>
  <c r="T411"/>
  <c r="V411" s="1"/>
  <c r="T412"/>
  <c r="V412" s="1"/>
  <c r="T413"/>
  <c r="V413" s="1"/>
  <c r="T414"/>
  <c r="V414" s="1"/>
  <c r="T415"/>
  <c r="V415" s="1"/>
  <c r="T416"/>
  <c r="V416" s="1"/>
  <c r="T417"/>
  <c r="V417" s="1"/>
  <c r="T418"/>
  <c r="V418" s="1"/>
  <c r="T419"/>
  <c r="V419" s="1"/>
  <c r="T420"/>
  <c r="V420" s="1"/>
  <c r="T421"/>
  <c r="V421" s="1"/>
  <c r="T422"/>
  <c r="V422" s="1"/>
  <c r="T423"/>
  <c r="V423" s="1"/>
  <c r="T424"/>
  <c r="V424" s="1"/>
  <c r="T425"/>
  <c r="V425" s="1"/>
  <c r="T426"/>
  <c r="V426" s="1"/>
  <c r="T427"/>
  <c r="V427" s="1"/>
  <c r="T428"/>
  <c r="V428" s="1"/>
  <c r="T429"/>
  <c r="V429" s="1"/>
  <c r="T430"/>
  <c r="V430" s="1"/>
  <c r="T431"/>
  <c r="V431" s="1"/>
  <c r="T432"/>
  <c r="V432" s="1"/>
  <c r="T433"/>
  <c r="V433" s="1"/>
  <c r="T434"/>
  <c r="V434" s="1"/>
  <c r="T435"/>
  <c r="V435" s="1"/>
  <c r="T436"/>
  <c r="V436" s="1"/>
  <c r="T437"/>
  <c r="V437" s="1"/>
  <c r="T438"/>
  <c r="V438" s="1"/>
  <c r="T439"/>
  <c r="V439" s="1"/>
  <c r="T440"/>
  <c r="V440" s="1"/>
  <c r="T441"/>
  <c r="V441" s="1"/>
  <c r="T442"/>
  <c r="V442" s="1"/>
  <c r="T443"/>
  <c r="V443" s="1"/>
  <c r="T444"/>
  <c r="V444" s="1"/>
  <c r="T445"/>
  <c r="V445" s="1"/>
  <c r="T446"/>
  <c r="V446" s="1"/>
  <c r="T447"/>
  <c r="V447" s="1"/>
  <c r="T448"/>
  <c r="V448" s="1"/>
  <c r="T449"/>
  <c r="V449" s="1"/>
  <c r="T450"/>
  <c r="V450" s="1"/>
  <c r="T451"/>
  <c r="V451" s="1"/>
  <c r="T452"/>
  <c r="V452" s="1"/>
  <c r="T453"/>
  <c r="V453" s="1"/>
  <c r="T454"/>
  <c r="V454" s="1"/>
  <c r="T455"/>
  <c r="V455" s="1"/>
  <c r="T456"/>
  <c r="V456" s="1"/>
  <c r="T457"/>
  <c r="V457" s="1"/>
  <c r="T458"/>
  <c r="V458" s="1"/>
  <c r="T459"/>
  <c r="V459" s="1"/>
  <c r="T460"/>
  <c r="V460" s="1"/>
  <c r="T461"/>
  <c r="V461" s="1"/>
  <c r="T462"/>
  <c r="V462" s="1"/>
  <c r="T463"/>
  <c r="V463" s="1"/>
  <c r="T464"/>
  <c r="V464" s="1"/>
  <c r="T465"/>
  <c r="V465" s="1"/>
  <c r="T466"/>
  <c r="V466" s="1"/>
  <c r="T467"/>
  <c r="V467" s="1"/>
  <c r="T468"/>
  <c r="V468" s="1"/>
  <c r="T469"/>
  <c r="V469" s="1"/>
  <c r="T470"/>
  <c r="V470" s="1"/>
  <c r="T471"/>
  <c r="V471" s="1"/>
  <c r="T472"/>
  <c r="V472" s="1"/>
  <c r="T473"/>
  <c r="V473" s="1"/>
  <c r="T474"/>
  <c r="V474" s="1"/>
  <c r="T475"/>
  <c r="V475" s="1"/>
  <c r="T476"/>
  <c r="V476" s="1"/>
  <c r="T477"/>
  <c r="V477" s="1"/>
  <c r="T478"/>
  <c r="V478" s="1"/>
  <c r="T479"/>
  <c r="V479" s="1"/>
  <c r="T480"/>
  <c r="V480" s="1"/>
  <c r="T481"/>
  <c r="V481" s="1"/>
  <c r="T482"/>
  <c r="V482" s="1"/>
  <c r="T483"/>
  <c r="V483" s="1"/>
  <c r="T484"/>
  <c r="V484" s="1"/>
  <c r="T485"/>
  <c r="V485" s="1"/>
  <c r="T486"/>
  <c r="V486" s="1"/>
  <c r="T487"/>
  <c r="V487" s="1"/>
  <c r="T488"/>
  <c r="V488" s="1"/>
  <c r="T489"/>
  <c r="V489" s="1"/>
  <c r="T490"/>
  <c r="V490" s="1"/>
  <c r="T491"/>
  <c r="V491" s="1"/>
  <c r="T492"/>
  <c r="V492" s="1"/>
  <c r="T493"/>
  <c r="V493" s="1"/>
  <c r="T494"/>
  <c r="V494" s="1"/>
  <c r="T495"/>
  <c r="V495" s="1"/>
  <c r="T496"/>
  <c r="V496" s="1"/>
  <c r="T497"/>
  <c r="V497" s="1"/>
  <c r="T498"/>
  <c r="V498" s="1"/>
  <c r="T499"/>
  <c r="V499" s="1"/>
  <c r="T500"/>
  <c r="V500" s="1"/>
  <c r="T501"/>
  <c r="V501" s="1"/>
  <c r="T502"/>
  <c r="V502" s="1"/>
  <c r="T503"/>
  <c r="V503" s="1"/>
  <c r="T504"/>
  <c r="V504" s="1"/>
  <c r="T505"/>
  <c r="V505" s="1"/>
  <c r="T506"/>
  <c r="V506" s="1"/>
  <c r="T507"/>
  <c r="V507" s="1"/>
  <c r="T508"/>
  <c r="V508" s="1"/>
  <c r="T509"/>
  <c r="V509" s="1"/>
  <c r="T510"/>
  <c r="V510" s="1"/>
  <c r="T511"/>
  <c r="V511" s="1"/>
  <c r="T512"/>
  <c r="V512" s="1"/>
  <c r="T513"/>
  <c r="V513" s="1"/>
  <c r="T514"/>
  <c r="V514" s="1"/>
  <c r="T515"/>
  <c r="V515" s="1"/>
  <c r="X515" s="1"/>
  <c r="T516"/>
  <c r="V516" s="1"/>
  <c r="X516" s="1"/>
  <c r="T517"/>
  <c r="V517" s="1"/>
  <c r="X517" s="1"/>
  <c r="T518"/>
  <c r="V518" s="1"/>
  <c r="X518" s="1"/>
  <c r="T519"/>
  <c r="V519" s="1"/>
  <c r="X519" s="1"/>
  <c r="T520"/>
  <c r="V520" s="1"/>
  <c r="X520" s="1"/>
  <c r="T521"/>
  <c r="V521" s="1"/>
  <c r="X521" s="1"/>
  <c r="T522"/>
  <c r="V522" s="1"/>
  <c r="X522" s="1"/>
  <c r="T523"/>
  <c r="V523" s="1"/>
  <c r="X523" s="1"/>
  <c r="T524"/>
  <c r="V524" s="1"/>
  <c r="X524" s="1"/>
  <c r="T525"/>
  <c r="V525" s="1"/>
  <c r="X525" s="1"/>
  <c r="T526"/>
  <c r="V526" s="1"/>
  <c r="X526" s="1"/>
  <c r="T527"/>
  <c r="V527" s="1"/>
  <c r="X527" s="1"/>
  <c r="T528"/>
  <c r="V528" s="1"/>
  <c r="X528" s="1"/>
  <c r="T529"/>
  <c r="V529" s="1"/>
  <c r="X529" s="1"/>
  <c r="T530"/>
  <c r="V530" s="1"/>
  <c r="X530" s="1"/>
  <c r="T531"/>
  <c r="V531" s="1"/>
  <c r="X531" s="1"/>
  <c r="T532"/>
  <c r="V532" s="1"/>
  <c r="X532" s="1"/>
  <c r="T533"/>
  <c r="V533" s="1"/>
  <c r="X533" s="1"/>
  <c r="T534"/>
  <c r="V534" s="1"/>
  <c r="X534" s="1"/>
  <c r="T535"/>
  <c r="V535" s="1"/>
  <c r="X535" s="1"/>
  <c r="T536"/>
  <c r="V536" s="1"/>
  <c r="X536" s="1"/>
  <c r="T537"/>
  <c r="V537" s="1"/>
  <c r="X537" s="1"/>
  <c r="T538"/>
  <c r="V538" s="1"/>
  <c r="X538" s="1"/>
  <c r="T539"/>
  <c r="V539" s="1"/>
  <c r="X539" s="1"/>
  <c r="T540"/>
  <c r="V540" s="1"/>
  <c r="X540" s="1"/>
  <c r="T541"/>
  <c r="V541" s="1"/>
  <c r="X541" s="1"/>
  <c r="T542"/>
  <c r="V542" s="1"/>
  <c r="X542" s="1"/>
  <c r="T543"/>
  <c r="V543" s="1"/>
  <c r="X543" s="1"/>
  <c r="T544"/>
  <c r="V544" s="1"/>
  <c r="X544" s="1"/>
  <c r="T545"/>
  <c r="V545" s="1"/>
  <c r="X545" s="1"/>
  <c r="T546"/>
  <c r="V546" s="1"/>
  <c r="X546" s="1"/>
  <c r="T547"/>
  <c r="V547" s="1"/>
  <c r="X547" s="1"/>
  <c r="T548"/>
  <c r="V548" s="1"/>
  <c r="X548" s="1"/>
  <c r="T549"/>
  <c r="V549" s="1"/>
  <c r="X549" s="1"/>
  <c r="T550"/>
  <c r="V550" s="1"/>
  <c r="X550" s="1"/>
  <c r="T551"/>
  <c r="V551" s="1"/>
  <c r="X551" s="1"/>
  <c r="T552"/>
  <c r="V552" s="1"/>
  <c r="X552" s="1"/>
  <c r="T553"/>
  <c r="V553" s="1"/>
  <c r="X553" s="1"/>
  <c r="T554"/>
  <c r="V554" s="1"/>
  <c r="X554" s="1"/>
  <c r="T555"/>
  <c r="V555" s="1"/>
  <c r="X555" s="1"/>
  <c r="T556"/>
  <c r="V556" s="1"/>
  <c r="X556" s="1"/>
  <c r="T557"/>
  <c r="V557" s="1"/>
  <c r="X557" s="1"/>
  <c r="T558"/>
  <c r="V558" s="1"/>
  <c r="X558" s="1"/>
  <c r="T559"/>
  <c r="V559" s="1"/>
  <c r="X559" s="1"/>
  <c r="T560"/>
  <c r="V560" s="1"/>
  <c r="X560" s="1"/>
  <c r="T561"/>
  <c r="V561" s="1"/>
  <c r="X561" s="1"/>
  <c r="T562"/>
  <c r="V562" s="1"/>
  <c r="X562" s="1"/>
  <c r="T563"/>
  <c r="V563" s="1"/>
  <c r="X563" s="1"/>
  <c r="T564"/>
  <c r="V564" s="1"/>
  <c r="X564" s="1"/>
  <c r="T565"/>
  <c r="V565" s="1"/>
  <c r="X565" s="1"/>
  <c r="T566"/>
  <c r="V566" s="1"/>
  <c r="X566" s="1"/>
  <c r="T567"/>
  <c r="V567" s="1"/>
  <c r="X567" s="1"/>
  <c r="T568"/>
  <c r="V568" s="1"/>
  <c r="X568" s="1"/>
  <c r="T569"/>
  <c r="V569" s="1"/>
  <c r="X569" s="1"/>
  <c r="T570"/>
  <c r="V570" s="1"/>
  <c r="X570" s="1"/>
  <c r="T571"/>
  <c r="V571" s="1"/>
  <c r="X571" s="1"/>
  <c r="T572"/>
  <c r="V572" s="1"/>
  <c r="X572" s="1"/>
  <c r="T573"/>
  <c r="V573" s="1"/>
  <c r="X573" s="1"/>
  <c r="T574"/>
  <c r="V574" s="1"/>
  <c r="T575"/>
  <c r="V575" s="1"/>
  <c r="T576"/>
  <c r="V576" s="1"/>
  <c r="T577"/>
  <c r="V577" s="1"/>
  <c r="T578"/>
  <c r="V578" s="1"/>
  <c r="T579"/>
  <c r="V579" s="1"/>
  <c r="T580"/>
  <c r="V580" s="1"/>
  <c r="T581"/>
  <c r="V581" s="1"/>
  <c r="T582"/>
  <c r="V582" s="1"/>
  <c r="T583"/>
  <c r="V583" s="1"/>
  <c r="T584"/>
  <c r="V584" s="1"/>
  <c r="T585"/>
  <c r="V585" s="1"/>
  <c r="T586"/>
  <c r="V586" s="1"/>
  <c r="T587"/>
  <c r="V587" s="1"/>
  <c r="T588"/>
  <c r="V588" s="1"/>
  <c r="T589"/>
  <c r="V589" s="1"/>
  <c r="T590"/>
  <c r="V590" s="1"/>
  <c r="T591"/>
  <c r="V591" s="1"/>
  <c r="T592"/>
  <c r="V592" s="1"/>
  <c r="T593"/>
  <c r="V593" s="1"/>
  <c r="T594"/>
  <c r="V594" s="1"/>
  <c r="T595"/>
  <c r="V595" s="1"/>
  <c r="T596"/>
  <c r="V596" s="1"/>
  <c r="T597"/>
  <c r="V597" s="1"/>
  <c r="T598"/>
  <c r="V598" s="1"/>
  <c r="T599"/>
  <c r="V599" s="1"/>
  <c r="T600"/>
  <c r="V600" s="1"/>
  <c r="T601"/>
  <c r="V601" s="1"/>
  <c r="T602"/>
  <c r="V602" s="1"/>
  <c r="T603"/>
  <c r="V603" s="1"/>
  <c r="T604"/>
  <c r="V604" s="1"/>
  <c r="T605"/>
  <c r="V605" s="1"/>
  <c r="T606"/>
  <c r="V606" s="1"/>
  <c r="T607"/>
  <c r="V607" s="1"/>
  <c r="T608"/>
  <c r="V608" s="1"/>
  <c r="T609"/>
  <c r="V609" s="1"/>
  <c r="T610"/>
  <c r="V610" s="1"/>
  <c r="T611"/>
  <c r="V611" s="1"/>
  <c r="T612"/>
  <c r="V612" s="1"/>
  <c r="T613"/>
  <c r="V613" s="1"/>
  <c r="T614"/>
  <c r="V614" s="1"/>
  <c r="T615"/>
  <c r="V615" s="1"/>
  <c r="T616"/>
  <c r="V616" s="1"/>
  <c r="T617"/>
  <c r="V617" s="1"/>
  <c r="T618"/>
  <c r="V618" s="1"/>
  <c r="T619"/>
  <c r="V619" s="1"/>
  <c r="T620"/>
  <c r="V620" s="1"/>
  <c r="T621"/>
  <c r="V621" s="1"/>
  <c r="T622"/>
  <c r="V622" s="1"/>
  <c r="T623"/>
  <c r="V623" s="1"/>
  <c r="T624"/>
  <c r="V624" s="1"/>
  <c r="T625"/>
  <c r="V625" s="1"/>
  <c r="T626"/>
  <c r="V626" s="1"/>
  <c r="T627"/>
  <c r="V627" s="1"/>
  <c r="T628"/>
  <c r="V628" s="1"/>
  <c r="T629"/>
  <c r="V629" s="1"/>
  <c r="T630"/>
  <c r="V630" s="1"/>
  <c r="T631"/>
  <c r="V631" s="1"/>
  <c r="T632"/>
  <c r="V632" s="1"/>
  <c r="T633"/>
  <c r="V633" s="1"/>
  <c r="T634"/>
  <c r="V634" s="1"/>
  <c r="T635"/>
  <c r="V635" s="1"/>
  <c r="T636"/>
  <c r="V636" s="1"/>
  <c r="T637"/>
  <c r="V637" s="1"/>
  <c r="T638"/>
  <c r="V638" s="1"/>
  <c r="T639"/>
  <c r="V639" s="1"/>
  <c r="T640"/>
  <c r="V640" s="1"/>
  <c r="T641"/>
  <c r="V641" s="1"/>
  <c r="T642"/>
  <c r="V642" s="1"/>
  <c r="T643"/>
  <c r="V643" s="1"/>
  <c r="T644"/>
  <c r="V644" s="1"/>
  <c r="T645"/>
  <c r="V645" s="1"/>
  <c r="T646"/>
  <c r="V646" s="1"/>
  <c r="T647"/>
  <c r="V647" s="1"/>
  <c r="T648"/>
  <c r="V648" s="1"/>
  <c r="T649"/>
  <c r="V649" s="1"/>
  <c r="T650"/>
  <c r="V650" s="1"/>
  <c r="T651"/>
  <c r="V651" s="1"/>
  <c r="T652"/>
  <c r="V652" s="1"/>
  <c r="T653"/>
  <c r="V653" s="1"/>
  <c r="T654"/>
  <c r="V654" s="1"/>
  <c r="T655"/>
  <c r="V655" s="1"/>
  <c r="T656"/>
  <c r="V656" s="1"/>
  <c r="T657"/>
  <c r="V657" s="1"/>
  <c r="T658"/>
  <c r="V658" s="1"/>
  <c r="T659"/>
  <c r="V659" s="1"/>
  <c r="T660"/>
  <c r="V660" s="1"/>
  <c r="T661"/>
  <c r="V661" s="1"/>
  <c r="T662"/>
  <c r="V662" s="1"/>
  <c r="T663"/>
  <c r="V663" s="1"/>
  <c r="T664"/>
  <c r="V664" s="1"/>
  <c r="T665"/>
  <c r="V665" s="1"/>
  <c r="T666"/>
  <c r="V666" s="1"/>
  <c r="T667"/>
  <c r="V667" s="1"/>
  <c r="T668"/>
  <c r="V668" s="1"/>
  <c r="T669"/>
  <c r="V669" s="1"/>
  <c r="T670"/>
  <c r="V670" s="1"/>
  <c r="T671"/>
  <c r="V671" s="1"/>
  <c r="T672"/>
  <c r="V672" s="1"/>
  <c r="X672" s="1"/>
  <c r="T673"/>
  <c r="V673" s="1"/>
  <c r="X673" s="1"/>
  <c r="T674"/>
  <c r="V674" s="1"/>
  <c r="X674" s="1"/>
  <c r="T675"/>
  <c r="V675" s="1"/>
  <c r="X675" s="1"/>
  <c r="T676"/>
  <c r="V676" s="1"/>
  <c r="X676" s="1"/>
  <c r="T677"/>
  <c r="V677" s="1"/>
  <c r="X677" s="1"/>
  <c r="T678"/>
  <c r="V678" s="1"/>
  <c r="X678" s="1"/>
  <c r="T679"/>
  <c r="V679" s="1"/>
  <c r="X679" s="1"/>
  <c r="T680"/>
  <c r="V680" s="1"/>
  <c r="X680" s="1"/>
  <c r="T681"/>
  <c r="V681" s="1"/>
  <c r="X681" s="1"/>
  <c r="T682"/>
  <c r="V682" s="1"/>
  <c r="X682" s="1"/>
  <c r="T683"/>
  <c r="V683" s="1"/>
  <c r="X683" s="1"/>
  <c r="T684"/>
  <c r="V684" s="1"/>
  <c r="X684" s="1"/>
  <c r="T685"/>
  <c r="V685" s="1"/>
  <c r="X685" s="1"/>
  <c r="T686"/>
  <c r="V686" s="1"/>
  <c r="X686" s="1"/>
  <c r="T687"/>
  <c r="V687" s="1"/>
  <c r="X687" s="1"/>
  <c r="T688"/>
  <c r="V688" s="1"/>
  <c r="X688" s="1"/>
  <c r="T689"/>
  <c r="V689" s="1"/>
  <c r="X689" s="1"/>
  <c r="T690"/>
  <c r="V690" s="1"/>
  <c r="X690" s="1"/>
  <c r="T691"/>
  <c r="V691" s="1"/>
  <c r="X691" s="1"/>
  <c r="T692"/>
  <c r="V692" s="1"/>
  <c r="X692" s="1"/>
  <c r="T693"/>
  <c r="V693" s="1"/>
  <c r="X693" s="1"/>
  <c r="T694"/>
  <c r="V694" s="1"/>
  <c r="X694" s="1"/>
  <c r="T695"/>
  <c r="V695" s="1"/>
  <c r="X695" s="1"/>
  <c r="T696"/>
  <c r="V696" s="1"/>
  <c r="X696" s="1"/>
  <c r="T697"/>
  <c r="V697" s="1"/>
  <c r="X697" s="1"/>
  <c r="T698"/>
  <c r="V698" s="1"/>
  <c r="X698" s="1"/>
  <c r="T699"/>
  <c r="V699" s="1"/>
  <c r="X699" s="1"/>
  <c r="T700"/>
  <c r="V700" s="1"/>
  <c r="X700" s="1"/>
  <c r="T701"/>
  <c r="V701" s="1"/>
  <c r="X701" s="1"/>
  <c r="T702"/>
  <c r="V702" s="1"/>
  <c r="X702" s="1"/>
  <c r="T703"/>
  <c r="V703" s="1"/>
  <c r="X703" s="1"/>
  <c r="T704"/>
  <c r="V704" s="1"/>
  <c r="X704" s="1"/>
  <c r="T705"/>
  <c r="V705" s="1"/>
  <c r="X705" s="1"/>
  <c r="T706"/>
  <c r="V706" s="1"/>
  <c r="X706" s="1"/>
  <c r="T707"/>
  <c r="V707" s="1"/>
  <c r="X707" s="1"/>
  <c r="T708"/>
  <c r="V708" s="1"/>
  <c r="X708" s="1"/>
  <c r="T709"/>
  <c r="V709" s="1"/>
  <c r="X709" s="1"/>
  <c r="T710"/>
  <c r="V710" s="1"/>
  <c r="X710" s="1"/>
  <c r="T711"/>
  <c r="V711" s="1"/>
  <c r="X711" s="1"/>
  <c r="T712"/>
  <c r="V712" s="1"/>
  <c r="X712" s="1"/>
  <c r="T713"/>
  <c r="V713" s="1"/>
  <c r="X713" s="1"/>
  <c r="T714"/>
  <c r="V714" s="1"/>
  <c r="X714" s="1"/>
  <c r="T715"/>
  <c r="V715" s="1"/>
  <c r="X715" s="1"/>
  <c r="T716"/>
  <c r="V716" s="1"/>
  <c r="X716" s="1"/>
  <c r="T717"/>
  <c r="V717" s="1"/>
  <c r="X717" s="1"/>
  <c r="T718"/>
  <c r="V718" s="1"/>
  <c r="X718" s="1"/>
  <c r="T719"/>
  <c r="V719" s="1"/>
  <c r="X719" s="1"/>
  <c r="T720"/>
  <c r="V720" s="1"/>
  <c r="X720" s="1"/>
  <c r="T721"/>
  <c r="V721" s="1"/>
  <c r="X721" s="1"/>
  <c r="T722"/>
  <c r="V722" s="1"/>
  <c r="X722" s="1"/>
  <c r="T723"/>
  <c r="V723" s="1"/>
  <c r="X723" s="1"/>
  <c r="T724"/>
  <c r="V724" s="1"/>
  <c r="X724" s="1"/>
  <c r="T725"/>
  <c r="V725" s="1"/>
  <c r="X725" s="1"/>
  <c r="T726"/>
  <c r="V726" s="1"/>
  <c r="X726" s="1"/>
  <c r="T727"/>
  <c r="V727" s="1"/>
  <c r="X727" s="1"/>
  <c r="T728"/>
  <c r="V728" s="1"/>
  <c r="X728" s="1"/>
  <c r="T729"/>
  <c r="V729" s="1"/>
  <c r="X729" s="1"/>
  <c r="T730"/>
  <c r="V730" s="1"/>
  <c r="X730" s="1"/>
  <c r="T731"/>
  <c r="V731" s="1"/>
  <c r="X731" s="1"/>
  <c r="T732"/>
  <c r="V732" s="1"/>
  <c r="X732" s="1"/>
  <c r="T733"/>
  <c r="V733" s="1"/>
  <c r="X733" s="1"/>
  <c r="T734"/>
  <c r="V734" s="1"/>
  <c r="X734" s="1"/>
  <c r="T735"/>
  <c r="V735" s="1"/>
  <c r="X735" s="1"/>
  <c r="T736"/>
  <c r="V736" s="1"/>
  <c r="T737"/>
  <c r="V737" s="1"/>
  <c r="T738"/>
  <c r="V738" s="1"/>
  <c r="T739"/>
  <c r="V739" s="1"/>
  <c r="T740"/>
  <c r="V740" s="1"/>
  <c r="T741"/>
  <c r="V741" s="1"/>
  <c r="T742"/>
  <c r="V742" s="1"/>
  <c r="T743"/>
  <c r="V743" s="1"/>
  <c r="T744"/>
  <c r="V744" s="1"/>
  <c r="T745"/>
  <c r="V745" s="1"/>
  <c r="T746"/>
  <c r="V746" s="1"/>
  <c r="T747"/>
  <c r="V747" s="1"/>
  <c r="T748"/>
  <c r="V748" s="1"/>
  <c r="T749"/>
  <c r="V749" s="1"/>
  <c r="T750"/>
  <c r="V750" s="1"/>
  <c r="T751"/>
  <c r="V751" s="1"/>
  <c r="T752"/>
  <c r="V752" s="1"/>
  <c r="T753"/>
  <c r="V753" s="1"/>
  <c r="T754"/>
  <c r="V754" s="1"/>
  <c r="T755"/>
  <c r="V755" s="1"/>
  <c r="T756"/>
  <c r="V756" s="1"/>
  <c r="T757"/>
  <c r="V757" s="1"/>
  <c r="T758"/>
  <c r="V758" s="1"/>
  <c r="T759"/>
  <c r="V759" s="1"/>
  <c r="T760"/>
  <c r="V760" s="1"/>
  <c r="T761"/>
  <c r="V761" s="1"/>
  <c r="T762"/>
  <c r="V762" s="1"/>
  <c r="T763"/>
  <c r="V763" s="1"/>
  <c r="T764"/>
  <c r="V764" s="1"/>
  <c r="T765"/>
  <c r="V765" s="1"/>
  <c r="T766"/>
  <c r="V766" s="1"/>
  <c r="T767"/>
  <c r="V767" s="1"/>
  <c r="T768"/>
  <c r="V768" s="1"/>
  <c r="T769"/>
  <c r="V769" s="1"/>
  <c r="T770"/>
  <c r="V770" s="1"/>
  <c r="T771"/>
  <c r="V771" s="1"/>
  <c r="T772"/>
  <c r="V772" s="1"/>
  <c r="T773"/>
  <c r="V773" s="1"/>
  <c r="T774"/>
  <c r="V774" s="1"/>
  <c r="T775"/>
  <c r="V775" s="1"/>
  <c r="T776"/>
  <c r="V776" s="1"/>
  <c r="T777"/>
  <c r="V777" s="1"/>
  <c r="T778"/>
  <c r="V778" s="1"/>
  <c r="T779"/>
  <c r="V779" s="1"/>
  <c r="T780"/>
  <c r="V780" s="1"/>
  <c r="T781"/>
  <c r="V781" s="1"/>
  <c r="T782"/>
  <c r="V782" s="1"/>
  <c r="T783"/>
  <c r="V783" s="1"/>
  <c r="T784"/>
  <c r="V784" s="1"/>
  <c r="T785"/>
  <c r="V785" s="1"/>
  <c r="T786"/>
  <c r="V786" s="1"/>
  <c r="T787"/>
  <c r="V787" s="1"/>
  <c r="T788"/>
  <c r="V788" s="1"/>
  <c r="T789"/>
  <c r="V789" s="1"/>
  <c r="T790"/>
  <c r="V790" s="1"/>
  <c r="T791"/>
  <c r="V791" s="1"/>
  <c r="T792"/>
  <c r="V792" s="1"/>
  <c r="T793"/>
  <c r="V793" s="1"/>
  <c r="T794"/>
  <c r="V794" s="1"/>
  <c r="T795"/>
  <c r="V795" s="1"/>
  <c r="T796"/>
  <c r="V796" s="1"/>
  <c r="T797"/>
  <c r="V797" s="1"/>
  <c r="T798"/>
  <c r="V798" s="1"/>
  <c r="T799"/>
  <c r="V799" s="1"/>
  <c r="T800"/>
  <c r="V800" s="1"/>
  <c r="T801"/>
  <c r="V801" s="1"/>
  <c r="W801" s="1"/>
  <c r="T802"/>
  <c r="V802" s="1"/>
  <c r="W802" s="1"/>
  <c r="T803"/>
  <c r="V803" s="1"/>
  <c r="W803" s="1"/>
  <c r="T804"/>
  <c r="V804" s="1"/>
  <c r="W804" s="1"/>
  <c r="T805"/>
  <c r="V805" s="1"/>
  <c r="W805" s="1"/>
  <c r="T806"/>
  <c r="V806" s="1"/>
  <c r="W806" s="1"/>
  <c r="T807"/>
  <c r="V807" s="1"/>
  <c r="W807" s="1"/>
  <c r="T808"/>
  <c r="V808" s="1"/>
  <c r="W808" s="1"/>
  <c r="T809"/>
  <c r="V809" s="1"/>
  <c r="W809" s="1"/>
  <c r="T810"/>
  <c r="V810" s="1"/>
  <c r="W810" s="1"/>
  <c r="T811"/>
  <c r="V811" s="1"/>
  <c r="W811" s="1"/>
  <c r="T812"/>
  <c r="V812" s="1"/>
  <c r="W812" s="1"/>
  <c r="T813"/>
  <c r="V813" s="1"/>
  <c r="W813" s="1"/>
  <c r="T814"/>
  <c r="V814" s="1"/>
  <c r="W814" s="1"/>
  <c r="T815"/>
  <c r="V815" s="1"/>
  <c r="W815" s="1"/>
  <c r="T816"/>
  <c r="V816" s="1"/>
  <c r="W816" s="1"/>
  <c r="T817"/>
  <c r="V817" s="1"/>
  <c r="W817" s="1"/>
  <c r="T818"/>
  <c r="V818" s="1"/>
  <c r="W818" s="1"/>
  <c r="T819"/>
  <c r="V819" s="1"/>
  <c r="W819" s="1"/>
  <c r="T820"/>
  <c r="V820" s="1"/>
  <c r="W820" s="1"/>
  <c r="T821"/>
  <c r="V821" s="1"/>
  <c r="W821" s="1"/>
  <c r="T822"/>
  <c r="V822" s="1"/>
  <c r="W822" s="1"/>
  <c r="T823"/>
  <c r="V823" s="1"/>
  <c r="W823" s="1"/>
  <c r="T824"/>
  <c r="V824" s="1"/>
  <c r="W824" s="1"/>
  <c r="T825"/>
  <c r="V825" s="1"/>
  <c r="W825" s="1"/>
  <c r="T826"/>
  <c r="V826" s="1"/>
  <c r="W826" s="1"/>
  <c r="T827"/>
  <c r="V827" s="1"/>
  <c r="W827" s="1"/>
  <c r="T828"/>
  <c r="V828" s="1"/>
  <c r="W828" s="1"/>
  <c r="T829"/>
  <c r="V829" s="1"/>
  <c r="W829" s="1"/>
  <c r="T830"/>
  <c r="V830" s="1"/>
  <c r="W830" s="1"/>
  <c r="T831"/>
  <c r="V831" s="1"/>
  <c r="W831" s="1"/>
  <c r="T832"/>
  <c r="V832" s="1"/>
  <c r="W832" s="1"/>
  <c r="T833"/>
  <c r="V833" s="1"/>
  <c r="W833" s="1"/>
  <c r="T834"/>
  <c r="V834" s="1"/>
  <c r="W834" s="1"/>
  <c r="T835"/>
  <c r="V835" s="1"/>
  <c r="W835" s="1"/>
  <c r="T836"/>
  <c r="V836" s="1"/>
  <c r="W836" s="1"/>
  <c r="T837"/>
  <c r="V837" s="1"/>
  <c r="W837" s="1"/>
  <c r="T838"/>
  <c r="V838" s="1"/>
  <c r="W838" s="1"/>
  <c r="T839"/>
  <c r="V839" s="1"/>
  <c r="W839" s="1"/>
  <c r="T840"/>
  <c r="V840" s="1"/>
  <c r="W840" s="1"/>
  <c r="T841"/>
  <c r="V841" s="1"/>
  <c r="W841" s="1"/>
  <c r="T842"/>
  <c r="V842" s="1"/>
  <c r="W842" s="1"/>
  <c r="T843"/>
  <c r="V843" s="1"/>
  <c r="W843" s="1"/>
  <c r="T844"/>
  <c r="V844" s="1"/>
  <c r="W844" s="1"/>
  <c r="T845"/>
  <c r="V845" s="1"/>
  <c r="W845" s="1"/>
  <c r="T846"/>
  <c r="V846" s="1"/>
  <c r="W846" s="1"/>
  <c r="T847"/>
  <c r="V847" s="1"/>
  <c r="W847" s="1"/>
  <c r="T848"/>
  <c r="V848" s="1"/>
  <c r="W848" s="1"/>
  <c r="T849"/>
  <c r="V849" s="1"/>
  <c r="T850"/>
  <c r="V850" s="1"/>
  <c r="T851"/>
  <c r="V851" s="1"/>
  <c r="T852"/>
  <c r="V852" s="1"/>
  <c r="T853"/>
  <c r="V853" s="1"/>
  <c r="T855"/>
  <c r="V855" s="1"/>
  <c r="X855" s="1"/>
  <c r="T856"/>
  <c r="V856" s="1"/>
  <c r="T857"/>
  <c r="V857" s="1"/>
  <c r="T858"/>
  <c r="V858" s="1"/>
  <c r="T859"/>
  <c r="V859" s="1"/>
  <c r="T860"/>
  <c r="V860" s="1"/>
  <c r="T861"/>
  <c r="V861" s="1"/>
  <c r="T862"/>
  <c r="V862" s="1"/>
  <c r="T13"/>
  <c r="V13" s="1"/>
  <c r="X13" s="1"/>
  <c r="T14"/>
  <c r="V14" s="1"/>
  <c r="X14" s="1"/>
  <c r="T15"/>
  <c r="V15" s="1"/>
  <c r="X15" s="1"/>
  <c r="T16"/>
  <c r="V16" s="1"/>
  <c r="X16" s="1"/>
  <c r="T17"/>
  <c r="V17" s="1"/>
  <c r="X17" s="1"/>
  <c r="T18"/>
  <c r="V18" s="1"/>
  <c r="X18" s="1"/>
  <c r="T19"/>
  <c r="V19" s="1"/>
  <c r="X19" s="1"/>
  <c r="T20"/>
  <c r="V20" s="1"/>
  <c r="X20" s="1"/>
  <c r="T21"/>
  <c r="V21" s="1"/>
  <c r="X21" s="1"/>
  <c r="T22"/>
  <c r="V22" s="1"/>
  <c r="X22" s="1"/>
  <c r="T12"/>
  <c r="J13" i="6"/>
  <c r="L13" s="1"/>
  <c r="J14"/>
  <c r="L14" s="1"/>
  <c r="J15"/>
  <c r="L15" s="1"/>
  <c r="J16"/>
  <c r="L16" s="1"/>
  <c r="J17"/>
  <c r="L17" s="1"/>
  <c r="J18"/>
  <c r="L18" s="1"/>
  <c r="J19"/>
  <c r="L19" s="1"/>
  <c r="J20"/>
  <c r="L20" s="1"/>
  <c r="J21"/>
  <c r="L21" s="1"/>
  <c r="J22"/>
  <c r="L22" s="1"/>
  <c r="J23"/>
  <c r="L23" s="1"/>
  <c r="J24"/>
  <c r="L24" s="1"/>
  <c r="J25"/>
  <c r="L25" s="1"/>
  <c r="J26"/>
  <c r="L26" s="1"/>
  <c r="J27"/>
  <c r="L27" s="1"/>
  <c r="J28"/>
  <c r="L28" s="1"/>
  <c r="J29"/>
  <c r="L29" s="1"/>
  <c r="J30"/>
  <c r="L30" s="1"/>
  <c r="J31"/>
  <c r="L31" s="1"/>
  <c r="J32"/>
  <c r="L32" s="1"/>
  <c r="J33"/>
  <c r="L33" s="1"/>
  <c r="J34"/>
  <c r="L34" s="1"/>
  <c r="J35"/>
  <c r="L35" s="1"/>
  <c r="J36"/>
  <c r="L36" s="1"/>
  <c r="J37"/>
  <c r="L37" s="1"/>
  <c r="J38"/>
  <c r="L38" s="1"/>
  <c r="J39"/>
  <c r="L39" s="1"/>
  <c r="J40"/>
  <c r="L40" s="1"/>
  <c r="J41"/>
  <c r="L41" s="1"/>
  <c r="J42"/>
  <c r="L42" s="1"/>
  <c r="J43"/>
  <c r="L43" s="1"/>
  <c r="J44"/>
  <c r="L44" s="1"/>
  <c r="J45"/>
  <c r="L45" s="1"/>
  <c r="J46"/>
  <c r="L46" s="1"/>
  <c r="J47"/>
  <c r="L47" s="1"/>
  <c r="J48"/>
  <c r="L48" s="1"/>
  <c r="J49"/>
  <c r="L49" s="1"/>
  <c r="J50"/>
  <c r="L50" s="1"/>
  <c r="J51"/>
  <c r="L51" s="1"/>
  <c r="J52"/>
  <c r="L52" s="1"/>
  <c r="J53"/>
  <c r="L53" s="1"/>
  <c r="J54"/>
  <c r="L54" s="1"/>
  <c r="J55"/>
  <c r="L55" s="1"/>
  <c r="J56"/>
  <c r="L56" s="1"/>
  <c r="J57"/>
  <c r="L57" s="1"/>
  <c r="J58"/>
  <c r="L58" s="1"/>
  <c r="J59"/>
  <c r="L59" s="1"/>
  <c r="J60"/>
  <c r="L60" s="1"/>
  <c r="J61"/>
  <c r="L61" s="1"/>
  <c r="J62"/>
  <c r="L62" s="1"/>
  <c r="J63"/>
  <c r="L63" s="1"/>
  <c r="J64"/>
  <c r="L64" s="1"/>
  <c r="J65"/>
  <c r="L65" s="1"/>
  <c r="J66"/>
  <c r="L66" s="1"/>
  <c r="J67"/>
  <c r="L67" s="1"/>
  <c r="J68"/>
  <c r="L68" s="1"/>
  <c r="J69"/>
  <c r="L69" s="1"/>
  <c r="J70"/>
  <c r="L70" s="1"/>
  <c r="J71"/>
  <c r="L71" s="1"/>
  <c r="J72"/>
  <c r="L72" s="1"/>
  <c r="J73"/>
  <c r="L73" s="1"/>
  <c r="J74"/>
  <c r="L74" s="1"/>
  <c r="J75"/>
  <c r="L75" s="1"/>
  <c r="J76"/>
  <c r="L76" s="1"/>
  <c r="J77"/>
  <c r="L77" s="1"/>
  <c r="J78"/>
  <c r="L78" s="1"/>
  <c r="J79"/>
  <c r="L79" s="1"/>
  <c r="J80"/>
  <c r="L80" s="1"/>
  <c r="J81"/>
  <c r="L81" s="1"/>
  <c r="J82"/>
  <c r="L82" s="1"/>
  <c r="J83"/>
  <c r="L83" s="1"/>
  <c r="J84"/>
  <c r="L84" s="1"/>
  <c r="J85"/>
  <c r="L85" s="1"/>
  <c r="J86"/>
  <c r="L86" s="1"/>
  <c r="J87"/>
  <c r="L87" s="1"/>
  <c r="J88"/>
  <c r="L88" s="1"/>
  <c r="J89"/>
  <c r="L89" s="1"/>
  <c r="J90"/>
  <c r="L90" s="1"/>
  <c r="J91"/>
  <c r="L91" s="1"/>
  <c r="J92"/>
  <c r="L92" s="1"/>
  <c r="J93"/>
  <c r="L93" s="1"/>
  <c r="J94"/>
  <c r="L94" s="1"/>
  <c r="J95"/>
  <c r="L95" s="1"/>
  <c r="J96"/>
  <c r="L96" s="1"/>
  <c r="J97"/>
  <c r="L97" s="1"/>
  <c r="J98"/>
  <c r="L98" s="1"/>
  <c r="J99"/>
  <c r="L99" s="1"/>
  <c r="J100"/>
  <c r="L100" s="1"/>
  <c r="J101"/>
  <c r="L101" s="1"/>
  <c r="J102"/>
  <c r="L102" s="1"/>
  <c r="J103"/>
  <c r="L103" s="1"/>
  <c r="J104"/>
  <c r="L104" s="1"/>
  <c r="J105"/>
  <c r="L105" s="1"/>
  <c r="J106"/>
  <c r="L106" s="1"/>
  <c r="J107"/>
  <c r="L107" s="1"/>
  <c r="J108"/>
  <c r="L108" s="1"/>
  <c r="J109"/>
  <c r="L109" s="1"/>
  <c r="J110"/>
  <c r="L110" s="1"/>
  <c r="J111"/>
  <c r="L111" s="1"/>
  <c r="J112"/>
  <c r="L112" s="1"/>
  <c r="J113"/>
  <c r="L113" s="1"/>
  <c r="J114"/>
  <c r="L114" s="1"/>
  <c r="J115"/>
  <c r="L115" s="1"/>
  <c r="J116"/>
  <c r="L116" s="1"/>
  <c r="J117"/>
  <c r="L117" s="1"/>
  <c r="J118"/>
  <c r="L118" s="1"/>
  <c r="J119"/>
  <c r="L119" s="1"/>
  <c r="J120"/>
  <c r="L120" s="1"/>
  <c r="J121"/>
  <c r="L121" s="1"/>
  <c r="J122"/>
  <c r="L122" s="1"/>
  <c r="J123"/>
  <c r="L123" s="1"/>
  <c r="J124"/>
  <c r="L124" s="1"/>
  <c r="J125"/>
  <c r="L125" s="1"/>
  <c r="J126"/>
  <c r="L126" s="1"/>
  <c r="J127"/>
  <c r="L127" s="1"/>
  <c r="J128"/>
  <c r="L128" s="1"/>
  <c r="J129"/>
  <c r="L129" s="1"/>
  <c r="J130"/>
  <c r="L130" s="1"/>
  <c r="J131"/>
  <c r="L131" s="1"/>
  <c r="J132"/>
  <c r="L132" s="1"/>
  <c r="J133"/>
  <c r="L133" s="1"/>
  <c r="J134"/>
  <c r="L134" s="1"/>
  <c r="J135"/>
  <c r="L135" s="1"/>
  <c r="J136"/>
  <c r="L136" s="1"/>
  <c r="J137"/>
  <c r="L137" s="1"/>
  <c r="J138"/>
  <c r="L138" s="1"/>
  <c r="J139"/>
  <c r="L139" s="1"/>
  <c r="J140"/>
  <c r="L140" s="1"/>
  <c r="J141"/>
  <c r="L141" s="1"/>
  <c r="J142"/>
  <c r="L142" s="1"/>
  <c r="J143"/>
  <c r="L143" s="1"/>
  <c r="J144"/>
  <c r="L144" s="1"/>
  <c r="J145"/>
  <c r="L145" s="1"/>
  <c r="J146"/>
  <c r="L146" s="1"/>
  <c r="J147"/>
  <c r="L147" s="1"/>
  <c r="J148"/>
  <c r="L148" s="1"/>
  <c r="J149"/>
  <c r="L149" s="1"/>
  <c r="J150"/>
  <c r="L150" s="1"/>
  <c r="J151"/>
  <c r="L151" s="1"/>
  <c r="J152"/>
  <c r="L152" s="1"/>
  <c r="J153"/>
  <c r="L153" s="1"/>
  <c r="J154"/>
  <c r="L154" s="1"/>
  <c r="J155"/>
  <c r="L155" s="1"/>
  <c r="J156"/>
  <c r="L156" s="1"/>
  <c r="J157"/>
  <c r="L157" s="1"/>
  <c r="J158"/>
  <c r="L158" s="1"/>
  <c r="J159"/>
  <c r="L159" s="1"/>
  <c r="J160"/>
  <c r="L160" s="1"/>
  <c r="J161"/>
  <c r="L161" s="1"/>
  <c r="J162"/>
  <c r="L162" s="1"/>
  <c r="J163"/>
  <c r="L163" s="1"/>
  <c r="J164"/>
  <c r="L164" s="1"/>
  <c r="J165"/>
  <c r="L165" s="1"/>
  <c r="J166"/>
  <c r="L166" s="1"/>
  <c r="J167"/>
  <c r="L167" s="1"/>
  <c r="J168"/>
  <c r="L168" s="1"/>
  <c r="J169"/>
  <c r="L169" s="1"/>
  <c r="J170"/>
  <c r="L170" s="1"/>
  <c r="J171"/>
  <c r="L171" s="1"/>
  <c r="J172"/>
  <c r="L172" s="1"/>
  <c r="J173"/>
  <c r="L173" s="1"/>
  <c r="J174"/>
  <c r="L174" s="1"/>
  <c r="J175"/>
  <c r="L175" s="1"/>
  <c r="J176"/>
  <c r="L176" s="1"/>
  <c r="J177"/>
  <c r="L177" s="1"/>
  <c r="J178"/>
  <c r="L178" s="1"/>
  <c r="J179"/>
  <c r="L179" s="1"/>
  <c r="J180"/>
  <c r="L180" s="1"/>
  <c r="J181"/>
  <c r="L181" s="1"/>
  <c r="J182"/>
  <c r="L182" s="1"/>
  <c r="J183"/>
  <c r="L183" s="1"/>
  <c r="J184"/>
  <c r="L184" s="1"/>
  <c r="J185"/>
  <c r="L185" s="1"/>
  <c r="J186"/>
  <c r="L186" s="1"/>
  <c r="J187"/>
  <c r="L187" s="1"/>
  <c r="J188"/>
  <c r="L188" s="1"/>
  <c r="J189"/>
  <c r="L189" s="1"/>
  <c r="J190"/>
  <c r="L190" s="1"/>
  <c r="J191"/>
  <c r="L191" s="1"/>
  <c r="J192"/>
  <c r="L192" s="1"/>
  <c r="J193"/>
  <c r="L193" s="1"/>
  <c r="J194"/>
  <c r="L194" s="1"/>
  <c r="J195"/>
  <c r="L195" s="1"/>
  <c r="J196"/>
  <c r="L196" s="1"/>
  <c r="J197"/>
  <c r="L197" s="1"/>
  <c r="J198"/>
  <c r="L198" s="1"/>
  <c r="J199"/>
  <c r="L199" s="1"/>
  <c r="J200"/>
  <c r="L200" s="1"/>
  <c r="J201"/>
  <c r="L201" s="1"/>
  <c r="J202"/>
  <c r="L202" s="1"/>
  <c r="J203"/>
  <c r="L203" s="1"/>
  <c r="J204"/>
  <c r="L204" s="1"/>
  <c r="J205"/>
  <c r="L205" s="1"/>
  <c r="J206"/>
  <c r="L206" s="1"/>
  <c r="J207"/>
  <c r="L207" s="1"/>
  <c r="J208"/>
  <c r="L208" s="1"/>
  <c r="J209"/>
  <c r="L209" s="1"/>
  <c r="J210"/>
  <c r="L210" s="1"/>
  <c r="J211"/>
  <c r="L211" s="1"/>
  <c r="J212"/>
  <c r="L212" s="1"/>
  <c r="J213"/>
  <c r="L213" s="1"/>
  <c r="J214"/>
  <c r="L214" s="1"/>
  <c r="J215"/>
  <c r="L215" s="1"/>
  <c r="J216"/>
  <c r="L216" s="1"/>
  <c r="J217"/>
  <c r="L217" s="1"/>
  <c r="J218"/>
  <c r="L218" s="1"/>
  <c r="J219"/>
  <c r="L219" s="1"/>
  <c r="J220"/>
  <c r="L220" s="1"/>
  <c r="J221"/>
  <c r="L221" s="1"/>
  <c r="J222"/>
  <c r="L222" s="1"/>
  <c r="J223"/>
  <c r="L223" s="1"/>
  <c r="J224"/>
  <c r="L224" s="1"/>
  <c r="J225"/>
  <c r="L225" s="1"/>
  <c r="J226"/>
  <c r="L226" s="1"/>
  <c r="J227"/>
  <c r="L227" s="1"/>
  <c r="J228"/>
  <c r="L228" s="1"/>
  <c r="J229"/>
  <c r="L229" s="1"/>
  <c r="J230"/>
  <c r="L230" s="1"/>
  <c r="J231"/>
  <c r="L231" s="1"/>
  <c r="J232"/>
  <c r="L232" s="1"/>
  <c r="J233"/>
  <c r="L233" s="1"/>
  <c r="J234"/>
  <c r="L234" s="1"/>
  <c r="J235"/>
  <c r="L235" s="1"/>
  <c r="J236"/>
  <c r="L236" s="1"/>
  <c r="J237"/>
  <c r="L237" s="1"/>
  <c r="J238"/>
  <c r="L238" s="1"/>
  <c r="J239"/>
  <c r="L239" s="1"/>
  <c r="J240"/>
  <c r="L240" s="1"/>
  <c r="J241"/>
  <c r="L241" s="1"/>
  <c r="J242"/>
  <c r="L242" s="1"/>
  <c r="J243"/>
  <c r="L243" s="1"/>
  <c r="J244"/>
  <c r="L244" s="1"/>
  <c r="J245"/>
  <c r="L245" s="1"/>
  <c r="J246"/>
  <c r="L246" s="1"/>
  <c r="J247"/>
  <c r="L247" s="1"/>
  <c r="J248"/>
  <c r="L248" s="1"/>
  <c r="J249"/>
  <c r="L249" s="1"/>
  <c r="J250"/>
  <c r="L250" s="1"/>
  <c r="J251"/>
  <c r="L251" s="1"/>
  <c r="J252"/>
  <c r="L252" s="1"/>
  <c r="J253"/>
  <c r="L253" s="1"/>
  <c r="J254"/>
  <c r="L254" s="1"/>
  <c r="J255"/>
  <c r="L255" s="1"/>
  <c r="J256"/>
  <c r="L256" s="1"/>
  <c r="J257"/>
  <c r="L257" s="1"/>
  <c r="J258"/>
  <c r="L258" s="1"/>
  <c r="J259"/>
  <c r="L259" s="1"/>
  <c r="J260"/>
  <c r="L260" s="1"/>
  <c r="J261"/>
  <c r="L261" s="1"/>
  <c r="J262"/>
  <c r="L262" s="1"/>
  <c r="J263"/>
  <c r="L263" s="1"/>
  <c r="J264"/>
  <c r="L264" s="1"/>
  <c r="J265"/>
  <c r="L265" s="1"/>
  <c r="J266"/>
  <c r="L266" s="1"/>
  <c r="J267"/>
  <c r="L267" s="1"/>
  <c r="J268"/>
  <c r="L268" s="1"/>
  <c r="J269"/>
  <c r="L269" s="1"/>
  <c r="J270"/>
  <c r="L270" s="1"/>
  <c r="J271"/>
  <c r="L271" s="1"/>
  <c r="J272"/>
  <c r="L272" s="1"/>
  <c r="J273"/>
  <c r="L273" s="1"/>
  <c r="J274"/>
  <c r="L274" s="1"/>
  <c r="J275"/>
  <c r="L275" s="1"/>
  <c r="J276"/>
  <c r="L276" s="1"/>
  <c r="J277"/>
  <c r="L277" s="1"/>
  <c r="J278"/>
  <c r="L278" s="1"/>
  <c r="J279"/>
  <c r="L279" s="1"/>
  <c r="J280"/>
  <c r="L280" s="1"/>
  <c r="J281"/>
  <c r="L281" s="1"/>
  <c r="J282"/>
  <c r="L282" s="1"/>
  <c r="J283"/>
  <c r="L283" s="1"/>
  <c r="J284"/>
  <c r="L284" s="1"/>
  <c r="J285"/>
  <c r="L285" s="1"/>
  <c r="J286"/>
  <c r="L286" s="1"/>
  <c r="J287"/>
  <c r="L287" s="1"/>
  <c r="J288"/>
  <c r="L288" s="1"/>
  <c r="J289"/>
  <c r="L289" s="1"/>
  <c r="J290"/>
  <c r="L290" s="1"/>
  <c r="J291"/>
  <c r="L291" s="1"/>
  <c r="J292"/>
  <c r="L292" s="1"/>
  <c r="J293"/>
  <c r="L293" s="1"/>
  <c r="J294"/>
  <c r="L294" s="1"/>
  <c r="J295"/>
  <c r="L295" s="1"/>
  <c r="J296"/>
  <c r="L296" s="1"/>
  <c r="J297"/>
  <c r="L297" s="1"/>
  <c r="J298"/>
  <c r="L298" s="1"/>
  <c r="J299"/>
  <c r="L299" s="1"/>
  <c r="J300"/>
  <c r="L300" s="1"/>
  <c r="J301"/>
  <c r="L301" s="1"/>
  <c r="J302"/>
  <c r="L302" s="1"/>
  <c r="J303"/>
  <c r="L303" s="1"/>
  <c r="J304"/>
  <c r="L304" s="1"/>
  <c r="J305"/>
  <c r="L305" s="1"/>
  <c r="J306"/>
  <c r="L306" s="1"/>
  <c r="J307"/>
  <c r="L307" s="1"/>
  <c r="J308"/>
  <c r="L308" s="1"/>
  <c r="J309"/>
  <c r="L309" s="1"/>
  <c r="J310"/>
  <c r="L310" s="1"/>
  <c r="J311"/>
  <c r="L311" s="1"/>
  <c r="J312"/>
  <c r="L312" s="1"/>
  <c r="J313"/>
  <c r="L313" s="1"/>
  <c r="J314"/>
  <c r="L314" s="1"/>
  <c r="J315"/>
  <c r="L315" s="1"/>
  <c r="J316"/>
  <c r="L316" s="1"/>
  <c r="J317"/>
  <c r="L317" s="1"/>
  <c r="J318"/>
  <c r="L318" s="1"/>
  <c r="J319"/>
  <c r="L319" s="1"/>
  <c r="J320"/>
  <c r="L320" s="1"/>
  <c r="J321"/>
  <c r="L321" s="1"/>
  <c r="J322"/>
  <c r="L322" s="1"/>
  <c r="J323"/>
  <c r="L323" s="1"/>
  <c r="J324"/>
  <c r="L324" s="1"/>
  <c r="J325"/>
  <c r="L325" s="1"/>
  <c r="J326"/>
  <c r="L326" s="1"/>
  <c r="J327"/>
  <c r="L327" s="1"/>
  <c r="J328"/>
  <c r="L328" s="1"/>
  <c r="J329"/>
  <c r="L329" s="1"/>
  <c r="J330"/>
  <c r="L330" s="1"/>
  <c r="J331"/>
  <c r="L331" s="1"/>
  <c r="J332"/>
  <c r="L332" s="1"/>
  <c r="J333"/>
  <c r="L333" s="1"/>
  <c r="J334"/>
  <c r="L334" s="1"/>
  <c r="J335"/>
  <c r="L335" s="1"/>
  <c r="J336"/>
  <c r="L336" s="1"/>
  <c r="J337"/>
  <c r="L337" s="1"/>
  <c r="J338"/>
  <c r="L338" s="1"/>
  <c r="J339"/>
  <c r="L339" s="1"/>
  <c r="J340"/>
  <c r="L340" s="1"/>
  <c r="J341"/>
  <c r="L341" s="1"/>
  <c r="J342"/>
  <c r="L342" s="1"/>
  <c r="J343"/>
  <c r="L343" s="1"/>
  <c r="J344"/>
  <c r="L344" s="1"/>
  <c r="J345"/>
  <c r="L345" s="1"/>
  <c r="J346"/>
  <c r="L346" s="1"/>
  <c r="J347"/>
  <c r="L347" s="1"/>
  <c r="J348"/>
  <c r="L348" s="1"/>
  <c r="J349"/>
  <c r="L349" s="1"/>
  <c r="J350"/>
  <c r="L350" s="1"/>
  <c r="J351"/>
  <c r="L351" s="1"/>
  <c r="J352"/>
  <c r="L352" s="1"/>
  <c r="J353"/>
  <c r="L353" s="1"/>
  <c r="J354"/>
  <c r="L354" s="1"/>
  <c r="J355"/>
  <c r="L355" s="1"/>
  <c r="J356"/>
  <c r="L356" s="1"/>
  <c r="J357"/>
  <c r="L357" s="1"/>
  <c r="J358"/>
  <c r="L358" s="1"/>
  <c r="J359"/>
  <c r="L359" s="1"/>
  <c r="J360"/>
  <c r="L360" s="1"/>
  <c r="J361"/>
  <c r="L361" s="1"/>
  <c r="J362"/>
  <c r="L362" s="1"/>
  <c r="J363"/>
  <c r="L363" s="1"/>
  <c r="J364"/>
  <c r="L364" s="1"/>
  <c r="J365"/>
  <c r="L365" s="1"/>
  <c r="J366"/>
  <c r="L366" s="1"/>
  <c r="J367"/>
  <c r="L367" s="1"/>
  <c r="J368"/>
  <c r="L368" s="1"/>
  <c r="J369"/>
  <c r="L369" s="1"/>
  <c r="J370"/>
  <c r="L370" s="1"/>
  <c r="J371"/>
  <c r="L371" s="1"/>
  <c r="J372"/>
  <c r="L372" s="1"/>
  <c r="J373"/>
  <c r="L373" s="1"/>
  <c r="J374"/>
  <c r="L374" s="1"/>
  <c r="J375"/>
  <c r="L375" s="1"/>
  <c r="J376"/>
  <c r="L376" s="1"/>
  <c r="J377"/>
  <c r="L377" s="1"/>
  <c r="J378"/>
  <c r="L378" s="1"/>
  <c r="J379"/>
  <c r="L379" s="1"/>
  <c r="J380"/>
  <c r="L380" s="1"/>
  <c r="J381"/>
  <c r="L381" s="1"/>
  <c r="J382"/>
  <c r="L382" s="1"/>
  <c r="J383"/>
  <c r="L383" s="1"/>
  <c r="J384"/>
  <c r="L384" s="1"/>
  <c r="J385"/>
  <c r="L385" s="1"/>
  <c r="J386"/>
  <c r="L386" s="1"/>
  <c r="J387"/>
  <c r="L387" s="1"/>
  <c r="J388"/>
  <c r="L388" s="1"/>
  <c r="J389"/>
  <c r="L389" s="1"/>
  <c r="J390"/>
  <c r="L390" s="1"/>
  <c r="J391"/>
  <c r="L391" s="1"/>
  <c r="J392"/>
  <c r="L392" s="1"/>
  <c r="J393"/>
  <c r="L393" s="1"/>
  <c r="J394"/>
  <c r="L394" s="1"/>
  <c r="J395"/>
  <c r="L395" s="1"/>
  <c r="J396"/>
  <c r="L396" s="1"/>
  <c r="J397"/>
  <c r="L397" s="1"/>
  <c r="J398"/>
  <c r="L398" s="1"/>
  <c r="J399"/>
  <c r="L399" s="1"/>
  <c r="J400"/>
  <c r="L400" s="1"/>
  <c r="J401"/>
  <c r="L401" s="1"/>
  <c r="J402"/>
  <c r="L402" s="1"/>
  <c r="J403"/>
  <c r="L403" s="1"/>
  <c r="J404"/>
  <c r="L404" s="1"/>
  <c r="J405"/>
  <c r="L405" s="1"/>
  <c r="J406"/>
  <c r="L406" s="1"/>
  <c r="J407"/>
  <c r="L407" s="1"/>
  <c r="J408"/>
  <c r="L408" s="1"/>
  <c r="J409"/>
  <c r="L409" s="1"/>
  <c r="J410"/>
  <c r="L410" s="1"/>
  <c r="J411"/>
  <c r="L411" s="1"/>
  <c r="J412"/>
  <c r="L412" s="1"/>
  <c r="J413"/>
  <c r="L413" s="1"/>
  <c r="J414"/>
  <c r="L414" s="1"/>
  <c r="J415"/>
  <c r="L415" s="1"/>
  <c r="J416"/>
  <c r="L416" s="1"/>
  <c r="J417"/>
  <c r="L417" s="1"/>
  <c r="J418"/>
  <c r="L418" s="1"/>
  <c r="J419"/>
  <c r="L419" s="1"/>
  <c r="J420"/>
  <c r="L420" s="1"/>
  <c r="J421"/>
  <c r="L421" s="1"/>
  <c r="J422"/>
  <c r="L422" s="1"/>
  <c r="J423"/>
  <c r="L423" s="1"/>
  <c r="J424"/>
  <c r="L424" s="1"/>
  <c r="J425"/>
  <c r="L425" s="1"/>
  <c r="J426"/>
  <c r="L426" s="1"/>
  <c r="J427"/>
  <c r="L427" s="1"/>
  <c r="J428"/>
  <c r="L428" s="1"/>
  <c r="J429"/>
  <c r="L429" s="1"/>
  <c r="J430"/>
  <c r="L430" s="1"/>
  <c r="J431"/>
  <c r="L431" s="1"/>
  <c r="J432"/>
  <c r="L432" s="1"/>
  <c r="J433"/>
  <c r="L433" s="1"/>
  <c r="J434"/>
  <c r="L434" s="1"/>
  <c r="J435"/>
  <c r="L435" s="1"/>
  <c r="J436"/>
  <c r="L436" s="1"/>
  <c r="J437"/>
  <c r="L437" s="1"/>
  <c r="J438"/>
  <c r="L438" s="1"/>
  <c r="J439"/>
  <c r="L439" s="1"/>
  <c r="J440"/>
  <c r="L440" s="1"/>
  <c r="J441"/>
  <c r="L441" s="1"/>
  <c r="J442"/>
  <c r="L442" s="1"/>
  <c r="J443"/>
  <c r="L443" s="1"/>
  <c r="J444"/>
  <c r="L444" s="1"/>
  <c r="J445"/>
  <c r="L445" s="1"/>
  <c r="J446"/>
  <c r="L446" s="1"/>
  <c r="J447"/>
  <c r="L447" s="1"/>
  <c r="J448"/>
  <c r="L448" s="1"/>
  <c r="J449"/>
  <c r="L449" s="1"/>
  <c r="J450"/>
  <c r="L450" s="1"/>
  <c r="J451"/>
  <c r="L451" s="1"/>
  <c r="J452"/>
  <c r="L452" s="1"/>
  <c r="J453"/>
  <c r="L453" s="1"/>
  <c r="J454"/>
  <c r="L454" s="1"/>
  <c r="J455"/>
  <c r="L455" s="1"/>
  <c r="J456"/>
  <c r="L456" s="1"/>
  <c r="J457"/>
  <c r="L457" s="1"/>
  <c r="J458"/>
  <c r="L458" s="1"/>
  <c r="J459"/>
  <c r="L459" s="1"/>
  <c r="J460"/>
  <c r="L460" s="1"/>
  <c r="J461"/>
  <c r="L461" s="1"/>
  <c r="J462"/>
  <c r="L462" s="1"/>
  <c r="J463"/>
  <c r="L463" s="1"/>
  <c r="J464"/>
  <c r="L464" s="1"/>
  <c r="J465"/>
  <c r="L465" s="1"/>
  <c r="J466"/>
  <c r="L466" s="1"/>
  <c r="J467"/>
  <c r="L467" s="1"/>
  <c r="J468"/>
  <c r="L468" s="1"/>
  <c r="J469"/>
  <c r="L469" s="1"/>
  <c r="J470"/>
  <c r="L470" s="1"/>
  <c r="J471"/>
  <c r="L471" s="1"/>
  <c r="J472"/>
  <c r="L472" s="1"/>
  <c r="J473"/>
  <c r="L473" s="1"/>
  <c r="J474"/>
  <c r="L474" s="1"/>
  <c r="J475"/>
  <c r="L475" s="1"/>
  <c r="J476"/>
  <c r="L476" s="1"/>
  <c r="J477"/>
  <c r="L477" s="1"/>
  <c r="J478"/>
  <c r="L478" s="1"/>
  <c r="N478" s="1"/>
  <c r="J479"/>
  <c r="L479" s="1"/>
  <c r="N479" s="1"/>
  <c r="J480"/>
  <c r="L480" s="1"/>
  <c r="N480" s="1"/>
  <c r="J481"/>
  <c r="L481" s="1"/>
  <c r="N481" s="1"/>
  <c r="J482"/>
  <c r="L482" s="1"/>
  <c r="N482" s="1"/>
  <c r="J483"/>
  <c r="L483" s="1"/>
  <c r="N483" s="1"/>
  <c r="J484"/>
  <c r="L484" s="1"/>
  <c r="N484" s="1"/>
  <c r="J485"/>
  <c r="L485" s="1"/>
  <c r="N485" s="1"/>
  <c r="J486"/>
  <c r="L486" s="1"/>
  <c r="N486" s="1"/>
  <c r="J487"/>
  <c r="L487" s="1"/>
  <c r="N487" s="1"/>
  <c r="J488"/>
  <c r="L488" s="1"/>
  <c r="N488" s="1"/>
  <c r="J489"/>
  <c r="L489" s="1"/>
  <c r="N489" s="1"/>
  <c r="J490"/>
  <c r="L490" s="1"/>
  <c r="N490" s="1"/>
  <c r="J491"/>
  <c r="L491" s="1"/>
  <c r="N491" s="1"/>
  <c r="J492"/>
  <c r="L492" s="1"/>
  <c r="N492" s="1"/>
  <c r="J493"/>
  <c r="L493" s="1"/>
  <c r="N493" s="1"/>
  <c r="J494"/>
  <c r="L494" s="1"/>
  <c r="N494" s="1"/>
  <c r="J495"/>
  <c r="L495" s="1"/>
  <c r="N495" s="1"/>
  <c r="J496"/>
  <c r="L496" s="1"/>
  <c r="N496" s="1"/>
  <c r="J497"/>
  <c r="L497" s="1"/>
  <c r="N497" s="1"/>
  <c r="J498"/>
  <c r="L498" s="1"/>
  <c r="N498" s="1"/>
  <c r="J499"/>
  <c r="L499" s="1"/>
  <c r="N499" s="1"/>
  <c r="J500"/>
  <c r="L500" s="1"/>
  <c r="N500" s="1"/>
  <c r="J501"/>
  <c r="L501" s="1"/>
  <c r="N501" s="1"/>
  <c r="J502"/>
  <c r="L502" s="1"/>
  <c r="N502" s="1"/>
  <c r="J503"/>
  <c r="L503" s="1"/>
  <c r="N503" s="1"/>
  <c r="J504"/>
  <c r="L504" s="1"/>
  <c r="N504" s="1"/>
  <c r="J505"/>
  <c r="L505" s="1"/>
  <c r="N505" s="1"/>
  <c r="J506"/>
  <c r="L506" s="1"/>
  <c r="N506" s="1"/>
  <c r="J507"/>
  <c r="L507" s="1"/>
  <c r="N507" s="1"/>
  <c r="J508"/>
  <c r="L508" s="1"/>
  <c r="N508" s="1"/>
  <c r="J509"/>
  <c r="L509" s="1"/>
  <c r="N509" s="1"/>
  <c r="J510"/>
  <c r="L510" s="1"/>
  <c r="N510" s="1"/>
  <c r="J511"/>
  <c r="L511" s="1"/>
  <c r="N511" s="1"/>
  <c r="J512"/>
  <c r="L512" s="1"/>
  <c r="N512" s="1"/>
  <c r="J513"/>
  <c r="L513" s="1"/>
  <c r="N513" s="1"/>
  <c r="J514"/>
  <c r="L514" s="1"/>
  <c r="N514" s="1"/>
  <c r="J515"/>
  <c r="L515" s="1"/>
  <c r="J516"/>
  <c r="L516" s="1"/>
  <c r="J517"/>
  <c r="L517" s="1"/>
  <c r="J518"/>
  <c r="L518" s="1"/>
  <c r="J519"/>
  <c r="L519" s="1"/>
  <c r="J520"/>
  <c r="L520" s="1"/>
  <c r="J521"/>
  <c r="L521" s="1"/>
  <c r="J522"/>
  <c r="L522" s="1"/>
  <c r="J523"/>
  <c r="L523" s="1"/>
  <c r="J524"/>
  <c r="L524" s="1"/>
  <c r="J525"/>
  <c r="L525" s="1"/>
  <c r="J526"/>
  <c r="L526" s="1"/>
  <c r="J527"/>
  <c r="L527" s="1"/>
  <c r="J528"/>
  <c r="L528" s="1"/>
  <c r="J529"/>
  <c r="L529" s="1"/>
  <c r="J530"/>
  <c r="L530" s="1"/>
  <c r="J531"/>
  <c r="L531" s="1"/>
  <c r="J532"/>
  <c r="L532" s="1"/>
  <c r="J533"/>
  <c r="L533" s="1"/>
  <c r="J534"/>
  <c r="L534" s="1"/>
  <c r="J535"/>
  <c r="L535" s="1"/>
  <c r="J536"/>
  <c r="L536" s="1"/>
  <c r="J537"/>
  <c r="L537" s="1"/>
  <c r="J538"/>
  <c r="L538" s="1"/>
  <c r="J539"/>
  <c r="L539" s="1"/>
  <c r="J540"/>
  <c r="L540" s="1"/>
  <c r="J541"/>
  <c r="L541" s="1"/>
  <c r="J542"/>
  <c r="L542" s="1"/>
  <c r="J543"/>
  <c r="L543" s="1"/>
  <c r="J544"/>
  <c r="L544" s="1"/>
  <c r="J545"/>
  <c r="L545" s="1"/>
  <c r="J546"/>
  <c r="L546" s="1"/>
  <c r="J547"/>
  <c r="L547" s="1"/>
  <c r="J548"/>
  <c r="L548" s="1"/>
  <c r="J549"/>
  <c r="L549" s="1"/>
  <c r="J550"/>
  <c r="L550" s="1"/>
  <c r="J551"/>
  <c r="L551" s="1"/>
  <c r="J552"/>
  <c r="L552" s="1"/>
  <c r="J553"/>
  <c r="L553" s="1"/>
  <c r="J554"/>
  <c r="L554" s="1"/>
  <c r="J555"/>
  <c r="L555" s="1"/>
  <c r="J556"/>
  <c r="L556" s="1"/>
  <c r="J557"/>
  <c r="L557" s="1"/>
  <c r="J558"/>
  <c r="L558" s="1"/>
  <c r="J559"/>
  <c r="L559" s="1"/>
  <c r="J560"/>
  <c r="L560" s="1"/>
  <c r="J561"/>
  <c r="L561" s="1"/>
  <c r="J562"/>
  <c r="L562" s="1"/>
  <c r="J563"/>
  <c r="L563" s="1"/>
  <c r="J564"/>
  <c r="L564" s="1"/>
  <c r="J565"/>
  <c r="L565" s="1"/>
  <c r="J566"/>
  <c r="L566" s="1"/>
  <c r="J567"/>
  <c r="L567" s="1"/>
  <c r="J568"/>
  <c r="L568" s="1"/>
  <c r="J569"/>
  <c r="L569" s="1"/>
  <c r="J570"/>
  <c r="L570" s="1"/>
  <c r="J571"/>
  <c r="L571" s="1"/>
  <c r="J572"/>
  <c r="L572" s="1"/>
  <c r="J573"/>
  <c r="L573" s="1"/>
  <c r="J574"/>
  <c r="L574" s="1"/>
  <c r="J575"/>
  <c r="L575" s="1"/>
  <c r="J576"/>
  <c r="L576" s="1"/>
  <c r="J577"/>
  <c r="L577" s="1"/>
  <c r="J578"/>
  <c r="L578" s="1"/>
  <c r="J579"/>
  <c r="L579" s="1"/>
  <c r="J580"/>
  <c r="L580" s="1"/>
  <c r="J581"/>
  <c r="L581" s="1"/>
  <c r="J582"/>
  <c r="L582" s="1"/>
  <c r="J583"/>
  <c r="L583" s="1"/>
  <c r="J584"/>
  <c r="L584" s="1"/>
  <c r="J585"/>
  <c r="L585" s="1"/>
  <c r="J586"/>
  <c r="L586" s="1"/>
  <c r="J587"/>
  <c r="L587" s="1"/>
  <c r="J588"/>
  <c r="L588" s="1"/>
  <c r="J589"/>
  <c r="J590"/>
  <c r="L590" s="1"/>
  <c r="J591"/>
  <c r="L591" s="1"/>
  <c r="J592"/>
  <c r="L592" s="1"/>
  <c r="J593"/>
  <c r="L593" s="1"/>
  <c r="J594"/>
  <c r="L594" s="1"/>
  <c r="J595"/>
  <c r="L595" s="1"/>
  <c r="J596"/>
  <c r="L596" s="1"/>
  <c r="J597"/>
  <c r="L597" s="1"/>
  <c r="J598"/>
  <c r="L598" s="1"/>
  <c r="J599"/>
  <c r="L599" s="1"/>
  <c r="J600"/>
  <c r="L600" s="1"/>
  <c r="J601"/>
  <c r="L601" s="1"/>
  <c r="J602"/>
  <c r="L602" s="1"/>
  <c r="J603"/>
  <c r="L603" s="1"/>
  <c r="J604"/>
  <c r="L604" s="1"/>
  <c r="J605"/>
  <c r="L605" s="1"/>
  <c r="J606"/>
  <c r="L606" s="1"/>
  <c r="J607"/>
  <c r="L607" s="1"/>
  <c r="J608"/>
  <c r="L608" s="1"/>
  <c r="J609"/>
  <c r="L609" s="1"/>
  <c r="J610"/>
  <c r="L610" s="1"/>
  <c r="J611"/>
  <c r="L611" s="1"/>
  <c r="J612"/>
  <c r="L612" s="1"/>
  <c r="J613"/>
  <c r="L613" s="1"/>
  <c r="J614"/>
  <c r="L614" s="1"/>
  <c r="J615"/>
  <c r="L615" s="1"/>
  <c r="J616"/>
  <c r="L616" s="1"/>
  <c r="J617"/>
  <c r="L617" s="1"/>
  <c r="J618"/>
  <c r="L618" s="1"/>
  <c r="J619"/>
  <c r="L619" s="1"/>
  <c r="J620"/>
  <c r="L620" s="1"/>
  <c r="J621"/>
  <c r="L621" s="1"/>
  <c r="J622"/>
  <c r="L622" s="1"/>
  <c r="J623"/>
  <c r="L623" s="1"/>
  <c r="J624"/>
  <c r="L624" s="1"/>
  <c r="J625"/>
  <c r="L625" s="1"/>
  <c r="J626"/>
  <c r="L626" s="1"/>
  <c r="J627"/>
  <c r="L627" s="1"/>
  <c r="J628"/>
  <c r="L628" s="1"/>
  <c r="J629"/>
  <c r="L629" s="1"/>
  <c r="J630"/>
  <c r="L630" s="1"/>
  <c r="J631"/>
  <c r="L631" s="1"/>
  <c r="J632"/>
  <c r="L632" s="1"/>
  <c r="J633"/>
  <c r="L633" s="1"/>
  <c r="J634"/>
  <c r="L634" s="1"/>
  <c r="J635"/>
  <c r="L635" s="1"/>
  <c r="J636"/>
  <c r="L636" s="1"/>
  <c r="J637"/>
  <c r="L637" s="1"/>
  <c r="J638"/>
  <c r="L638" s="1"/>
  <c r="J639"/>
  <c r="L639" s="1"/>
  <c r="J640"/>
  <c r="L640" s="1"/>
  <c r="J641"/>
  <c r="L641" s="1"/>
  <c r="J642"/>
  <c r="L642" s="1"/>
  <c r="J643"/>
  <c r="L643" s="1"/>
  <c r="J644"/>
  <c r="L644" s="1"/>
  <c r="J645"/>
  <c r="L645" s="1"/>
  <c r="J646"/>
  <c r="L646" s="1"/>
  <c r="J647"/>
  <c r="L647" s="1"/>
  <c r="J648"/>
  <c r="L648" s="1"/>
  <c r="J649"/>
  <c r="L649" s="1"/>
  <c r="J650"/>
  <c r="L650" s="1"/>
  <c r="J651"/>
  <c r="L651" s="1"/>
  <c r="J652"/>
  <c r="L652" s="1"/>
  <c r="J653"/>
  <c r="L653" s="1"/>
  <c r="J654"/>
  <c r="L654" s="1"/>
  <c r="J655"/>
  <c r="L655" s="1"/>
  <c r="J656"/>
  <c r="L656" s="1"/>
  <c r="J657"/>
  <c r="L657" s="1"/>
  <c r="J658"/>
  <c r="L658" s="1"/>
  <c r="J659"/>
  <c r="L659" s="1"/>
  <c r="J660"/>
  <c r="L660" s="1"/>
  <c r="J661"/>
  <c r="L661" s="1"/>
  <c r="J662"/>
  <c r="L662" s="1"/>
  <c r="J663"/>
  <c r="L663" s="1"/>
  <c r="J664"/>
  <c r="L664" s="1"/>
  <c r="J665"/>
  <c r="L665" s="1"/>
  <c r="J666"/>
  <c r="L666" s="1"/>
  <c r="J667"/>
  <c r="L667" s="1"/>
  <c r="J668"/>
  <c r="L668" s="1"/>
  <c r="J669"/>
  <c r="L669" s="1"/>
  <c r="J670"/>
  <c r="L670" s="1"/>
  <c r="J671"/>
  <c r="L671" s="1"/>
  <c r="J672"/>
  <c r="L672" s="1"/>
  <c r="J673"/>
  <c r="L673" s="1"/>
  <c r="J674"/>
  <c r="L674" s="1"/>
  <c r="J675"/>
  <c r="L675" s="1"/>
  <c r="J676"/>
  <c r="L676" s="1"/>
  <c r="J677"/>
  <c r="L677" s="1"/>
  <c r="J678"/>
  <c r="L678" s="1"/>
  <c r="J679"/>
  <c r="L679" s="1"/>
  <c r="J680"/>
  <c r="L680" s="1"/>
  <c r="J681"/>
  <c r="L681" s="1"/>
  <c r="J682"/>
  <c r="L682" s="1"/>
  <c r="J683"/>
  <c r="L683" s="1"/>
  <c r="J684"/>
  <c r="L684" s="1"/>
  <c r="J685"/>
  <c r="L685" s="1"/>
  <c r="J686"/>
  <c r="L686" s="1"/>
  <c r="J687"/>
  <c r="L687" s="1"/>
  <c r="J688"/>
  <c r="L688" s="1"/>
  <c r="J689"/>
  <c r="L689" s="1"/>
  <c r="J690"/>
  <c r="L690" s="1"/>
  <c r="J691"/>
  <c r="L691" s="1"/>
  <c r="J692"/>
  <c r="L692" s="1"/>
  <c r="J693"/>
  <c r="L693" s="1"/>
  <c r="J694"/>
  <c r="L694" s="1"/>
  <c r="J695"/>
  <c r="L695" s="1"/>
  <c r="J696"/>
  <c r="L696" s="1"/>
  <c r="J697"/>
  <c r="L697" s="1"/>
  <c r="J698"/>
  <c r="L698" s="1"/>
  <c r="J699"/>
  <c r="L699" s="1"/>
  <c r="J700"/>
  <c r="L700" s="1"/>
  <c r="J701"/>
  <c r="L701" s="1"/>
  <c r="J702"/>
  <c r="L702" s="1"/>
  <c r="J703"/>
  <c r="L703" s="1"/>
  <c r="J704"/>
  <c r="L704" s="1"/>
  <c r="J705"/>
  <c r="L705" s="1"/>
  <c r="J706"/>
  <c r="L706" s="1"/>
  <c r="J707"/>
  <c r="L707" s="1"/>
  <c r="J708"/>
  <c r="L708" s="1"/>
  <c r="J709"/>
  <c r="L709" s="1"/>
  <c r="J710"/>
  <c r="L710" s="1"/>
  <c r="J711"/>
  <c r="L711" s="1"/>
  <c r="J712"/>
  <c r="L712" s="1"/>
  <c r="J713"/>
  <c r="L713" s="1"/>
  <c r="J714"/>
  <c r="L714" s="1"/>
  <c r="J715"/>
  <c r="L715" s="1"/>
  <c r="J716"/>
  <c r="L716" s="1"/>
  <c r="J717"/>
  <c r="L717" s="1"/>
  <c r="J718"/>
  <c r="L718" s="1"/>
  <c r="J719"/>
  <c r="L719" s="1"/>
  <c r="J720"/>
  <c r="L720" s="1"/>
  <c r="J721"/>
  <c r="L721" s="1"/>
  <c r="L722"/>
  <c r="J723"/>
  <c r="L723" s="1"/>
  <c r="J724"/>
  <c r="L724" s="1"/>
  <c r="J725"/>
  <c r="L725" s="1"/>
  <c r="J726"/>
  <c r="L726" s="1"/>
  <c r="J727"/>
  <c r="L727" s="1"/>
  <c r="J728"/>
  <c r="L728" s="1"/>
  <c r="J729"/>
  <c r="L729" s="1"/>
  <c r="J730"/>
  <c r="L730" s="1"/>
  <c r="J731"/>
  <c r="L731" s="1"/>
  <c r="J732"/>
  <c r="L732" s="1"/>
  <c r="J733"/>
  <c r="L733" s="1"/>
  <c r="J734"/>
  <c r="L734" s="1"/>
  <c r="J735"/>
  <c r="L735" s="1"/>
  <c r="J736"/>
  <c r="L736" s="1"/>
  <c r="J737"/>
  <c r="L737" s="1"/>
  <c r="J738"/>
  <c r="L738" s="1"/>
  <c r="J739"/>
  <c r="L739" s="1"/>
  <c r="J740"/>
  <c r="L740" s="1"/>
  <c r="J741"/>
  <c r="L741" s="1"/>
  <c r="J742"/>
  <c r="L742" s="1"/>
  <c r="J743"/>
  <c r="L743" s="1"/>
  <c r="J744"/>
  <c r="L744" s="1"/>
  <c r="J745"/>
  <c r="L745" s="1"/>
  <c r="J746"/>
  <c r="L746" s="1"/>
  <c r="J747"/>
  <c r="L747" s="1"/>
  <c r="J748"/>
  <c r="L748" s="1"/>
  <c r="J749"/>
  <c r="L749" s="1"/>
  <c r="J750"/>
  <c r="L750" s="1"/>
  <c r="J751"/>
  <c r="L751" s="1"/>
  <c r="J752"/>
  <c r="L752" s="1"/>
  <c r="J753"/>
  <c r="L753" s="1"/>
  <c r="J754"/>
  <c r="L754" s="1"/>
  <c r="J755"/>
  <c r="L755" s="1"/>
  <c r="J756"/>
  <c r="L756" s="1"/>
  <c r="J757"/>
  <c r="L757" s="1"/>
  <c r="J758"/>
  <c r="L758" s="1"/>
  <c r="J759"/>
  <c r="L759" s="1"/>
  <c r="J760"/>
  <c r="L760" s="1"/>
  <c r="J761"/>
  <c r="L761" s="1"/>
  <c r="J762"/>
  <c r="L762" s="1"/>
  <c r="J763"/>
  <c r="L763" s="1"/>
  <c r="J764"/>
  <c r="L764" s="1"/>
  <c r="J765"/>
  <c r="L765" s="1"/>
  <c r="J766"/>
  <c r="L766" s="1"/>
  <c r="J767"/>
  <c r="L767" s="1"/>
  <c r="J768"/>
  <c r="L768" s="1"/>
  <c r="J769"/>
  <c r="L769" s="1"/>
  <c r="J770"/>
  <c r="L770" s="1"/>
  <c r="J771"/>
  <c r="L771" s="1"/>
  <c r="J772"/>
  <c r="L772" s="1"/>
  <c r="J773"/>
  <c r="L773" s="1"/>
  <c r="J774"/>
  <c r="L774" s="1"/>
  <c r="J775"/>
  <c r="L775" s="1"/>
  <c r="J776"/>
  <c r="L776" s="1"/>
  <c r="J777"/>
  <c r="L777" s="1"/>
  <c r="J778"/>
  <c r="L778" s="1"/>
  <c r="J779"/>
  <c r="L779" s="1"/>
  <c r="J780"/>
  <c r="L780" s="1"/>
  <c r="J781"/>
  <c r="L781" s="1"/>
  <c r="J782"/>
  <c r="L782" s="1"/>
  <c r="J783"/>
  <c r="L783" s="1"/>
  <c r="J784"/>
  <c r="L784" s="1"/>
  <c r="J785"/>
  <c r="L785" s="1"/>
  <c r="J786"/>
  <c r="L786" s="1"/>
  <c r="J787"/>
  <c r="L787" s="1"/>
  <c r="J788"/>
  <c r="L788" s="1"/>
  <c r="J789"/>
  <c r="L789" s="1"/>
  <c r="J790"/>
  <c r="L790" s="1"/>
  <c r="J791"/>
  <c r="L791" s="1"/>
  <c r="J792"/>
  <c r="L792" s="1"/>
  <c r="J793"/>
  <c r="L793" s="1"/>
  <c r="J794"/>
  <c r="L794" s="1"/>
  <c r="J795"/>
  <c r="L795" s="1"/>
  <c r="J796"/>
  <c r="L796" s="1"/>
  <c r="J797"/>
  <c r="L797" s="1"/>
  <c r="J798"/>
  <c r="L798" s="1"/>
  <c r="J799"/>
  <c r="L799" s="1"/>
  <c r="J800"/>
  <c r="L800" s="1"/>
  <c r="J801"/>
  <c r="L801" s="1"/>
  <c r="J802"/>
  <c r="L802" s="1"/>
  <c r="J803"/>
  <c r="L803" s="1"/>
  <c r="J804"/>
  <c r="L804" s="1"/>
  <c r="J805"/>
  <c r="L805" s="1"/>
  <c r="J806"/>
  <c r="L806" s="1"/>
  <c r="J807"/>
  <c r="L807" s="1"/>
  <c r="J808"/>
  <c r="L808" s="1"/>
  <c r="J809"/>
  <c r="L809" s="1"/>
  <c r="J810"/>
  <c r="L810" s="1"/>
  <c r="J811"/>
  <c r="L811" s="1"/>
  <c r="J812"/>
  <c r="L812" s="1"/>
  <c r="J813"/>
  <c r="L813" s="1"/>
  <c r="J814"/>
  <c r="L814" s="1"/>
  <c r="J815"/>
  <c r="L815" s="1"/>
  <c r="J816"/>
  <c r="L816" s="1"/>
  <c r="J817"/>
  <c r="L817" s="1"/>
  <c r="J818"/>
  <c r="L818" s="1"/>
  <c r="J819"/>
  <c r="L819" s="1"/>
  <c r="J820"/>
  <c r="L820" s="1"/>
  <c r="J821"/>
  <c r="L821" s="1"/>
  <c r="J822"/>
  <c r="L822" s="1"/>
  <c r="J823"/>
  <c r="L823" s="1"/>
  <c r="J824"/>
  <c r="L824" s="1"/>
  <c r="J825"/>
  <c r="L825" s="1"/>
  <c r="J826"/>
  <c r="L826" s="1"/>
  <c r="J827"/>
  <c r="L827" s="1"/>
  <c r="J828"/>
  <c r="L828" s="1"/>
  <c r="J829"/>
  <c r="L829" s="1"/>
  <c r="J830"/>
  <c r="L830" s="1"/>
  <c r="J831"/>
  <c r="L831" s="1"/>
  <c r="J832"/>
  <c r="L832" s="1"/>
  <c r="J833"/>
  <c r="L833" s="1"/>
  <c r="J834"/>
  <c r="L834" s="1"/>
  <c r="J835"/>
  <c r="L835" s="1"/>
  <c r="J836"/>
  <c r="L836" s="1"/>
  <c r="J837"/>
  <c r="L837" s="1"/>
  <c r="J838"/>
  <c r="L838" s="1"/>
  <c r="J839"/>
  <c r="L839" s="1"/>
  <c r="J840"/>
  <c r="L840" s="1"/>
  <c r="J841"/>
  <c r="L841" s="1"/>
  <c r="J842"/>
  <c r="L842" s="1"/>
  <c r="J846"/>
  <c r="L846" s="1"/>
  <c r="J12"/>
  <c r="L12" s="1"/>
  <c r="B847"/>
  <c r="E846"/>
  <c r="K846" s="1"/>
  <c r="B12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F863" i="5"/>
  <c r="V862" i="2" s="1"/>
  <c r="B864" i="5"/>
  <c r="D862"/>
  <c r="C862"/>
  <c r="D861"/>
  <c r="C861"/>
  <c r="D860"/>
  <c r="C860"/>
  <c r="D859"/>
  <c r="C859"/>
  <c r="D858"/>
  <c r="C858"/>
  <c r="D857"/>
  <c r="C857"/>
  <c r="D856"/>
  <c r="C856"/>
  <c r="D855"/>
  <c r="C855"/>
  <c r="D854"/>
  <c r="C854"/>
  <c r="D853"/>
  <c r="C853"/>
  <c r="D852"/>
  <c r="C852"/>
  <c r="D851"/>
  <c r="C851"/>
  <c r="D850"/>
  <c r="C850"/>
  <c r="D849"/>
  <c r="C849"/>
  <c r="D848"/>
  <c r="C848"/>
  <c r="D847"/>
  <c r="C847"/>
  <c r="D846"/>
  <c r="C846"/>
  <c r="D845"/>
  <c r="C845"/>
  <c r="D844"/>
  <c r="C844"/>
  <c r="D843"/>
  <c r="C843"/>
  <c r="D842"/>
  <c r="C842"/>
  <c r="D841"/>
  <c r="C841"/>
  <c r="D840"/>
  <c r="C840"/>
  <c r="D839"/>
  <c r="C839"/>
  <c r="D838"/>
  <c r="C838"/>
  <c r="D837"/>
  <c r="C837"/>
  <c r="D836"/>
  <c r="C836"/>
  <c r="D835"/>
  <c r="C835"/>
  <c r="D834"/>
  <c r="C834"/>
  <c r="D833"/>
  <c r="C833"/>
  <c r="D832"/>
  <c r="C832"/>
  <c r="D831"/>
  <c r="C831"/>
  <c r="D830"/>
  <c r="C830"/>
  <c r="D829"/>
  <c r="C829"/>
  <c r="D828"/>
  <c r="C828"/>
  <c r="D827"/>
  <c r="C827"/>
  <c r="D826"/>
  <c r="C826"/>
  <c r="D825"/>
  <c r="C825"/>
  <c r="D824"/>
  <c r="C824"/>
  <c r="D823"/>
  <c r="C823"/>
  <c r="D822"/>
  <c r="C822"/>
  <c r="D821"/>
  <c r="C821"/>
  <c r="D820"/>
  <c r="C820"/>
  <c r="D819"/>
  <c r="C819"/>
  <c r="D818"/>
  <c r="C818"/>
  <c r="D817"/>
  <c r="C817"/>
  <c r="D816"/>
  <c r="C816"/>
  <c r="D815"/>
  <c r="C815"/>
  <c r="D814"/>
  <c r="C814"/>
  <c r="D813"/>
  <c r="C813"/>
  <c r="D812"/>
  <c r="C812"/>
  <c r="D811"/>
  <c r="C811"/>
  <c r="D810"/>
  <c r="C810"/>
  <c r="D809"/>
  <c r="C809"/>
  <c r="D808"/>
  <c r="C808"/>
  <c r="D807"/>
  <c r="C807"/>
  <c r="D806"/>
  <c r="C806"/>
  <c r="D805"/>
  <c r="C805"/>
  <c r="D804"/>
  <c r="C804"/>
  <c r="D803"/>
  <c r="C803"/>
  <c r="D802"/>
  <c r="C802"/>
  <c r="D801"/>
  <c r="C801"/>
  <c r="D800"/>
  <c r="C800"/>
  <c r="D799"/>
  <c r="C799"/>
  <c r="D798"/>
  <c r="C798"/>
  <c r="D797"/>
  <c r="C797"/>
  <c r="D796"/>
  <c r="C796"/>
  <c r="D795"/>
  <c r="C795"/>
  <c r="D794"/>
  <c r="C794"/>
  <c r="D793"/>
  <c r="C793"/>
  <c r="D792"/>
  <c r="C792"/>
  <c r="D791"/>
  <c r="C791"/>
  <c r="D790"/>
  <c r="C790"/>
  <c r="D789"/>
  <c r="C789"/>
  <c r="D788"/>
  <c r="C788"/>
  <c r="D787"/>
  <c r="C787"/>
  <c r="D786"/>
  <c r="C786"/>
  <c r="D785"/>
  <c r="C785"/>
  <c r="D784"/>
  <c r="C784"/>
  <c r="D783"/>
  <c r="C783"/>
  <c r="D782"/>
  <c r="C782"/>
  <c r="D781"/>
  <c r="C781"/>
  <c r="D780"/>
  <c r="C780"/>
  <c r="D779"/>
  <c r="C779"/>
  <c r="D778"/>
  <c r="C778"/>
  <c r="D777"/>
  <c r="C777"/>
  <c r="D776"/>
  <c r="C776"/>
  <c r="D775"/>
  <c r="C775"/>
  <c r="D774"/>
  <c r="C774"/>
  <c r="D773"/>
  <c r="C773"/>
  <c r="D772"/>
  <c r="C772"/>
  <c r="D771"/>
  <c r="C771"/>
  <c r="D770"/>
  <c r="C770"/>
  <c r="D769"/>
  <c r="C769"/>
  <c r="D768"/>
  <c r="C768"/>
  <c r="D767"/>
  <c r="C767"/>
  <c r="D766"/>
  <c r="C766"/>
  <c r="D765"/>
  <c r="C765"/>
  <c r="D764"/>
  <c r="C764"/>
  <c r="D763"/>
  <c r="C763"/>
  <c r="D762"/>
  <c r="C762"/>
  <c r="D761"/>
  <c r="C761"/>
  <c r="D760"/>
  <c r="C760"/>
  <c r="D759"/>
  <c r="C759"/>
  <c r="D758"/>
  <c r="C758"/>
  <c r="D757"/>
  <c r="C757"/>
  <c r="D756"/>
  <c r="C756"/>
  <c r="D755"/>
  <c r="C755"/>
  <c r="D754"/>
  <c r="C754"/>
  <c r="D753"/>
  <c r="C753"/>
  <c r="D752"/>
  <c r="C752"/>
  <c r="D751"/>
  <c r="C751"/>
  <c r="D750"/>
  <c r="C750"/>
  <c r="D749"/>
  <c r="C749"/>
  <c r="D748"/>
  <c r="C748"/>
  <c r="D747"/>
  <c r="C747"/>
  <c r="D746"/>
  <c r="C746"/>
  <c r="D745"/>
  <c r="C745"/>
  <c r="D744"/>
  <c r="C744"/>
  <c r="D743"/>
  <c r="C743"/>
  <c r="D742"/>
  <c r="C742"/>
  <c r="D741"/>
  <c r="C741"/>
  <c r="D740"/>
  <c r="C740"/>
  <c r="D739"/>
  <c r="C739"/>
  <c r="D738"/>
  <c r="C738"/>
  <c r="D737"/>
  <c r="C737"/>
  <c r="D736"/>
  <c r="C736"/>
  <c r="D735"/>
  <c r="C735"/>
  <c r="D734"/>
  <c r="C734"/>
  <c r="D733"/>
  <c r="C733"/>
  <c r="D732"/>
  <c r="C732"/>
  <c r="D731"/>
  <c r="C731"/>
  <c r="D730"/>
  <c r="C730"/>
  <c r="D729"/>
  <c r="C729"/>
  <c r="D728"/>
  <c r="C728"/>
  <c r="D727"/>
  <c r="C727"/>
  <c r="D726"/>
  <c r="C726"/>
  <c r="D725"/>
  <c r="C725"/>
  <c r="D724"/>
  <c r="C724"/>
  <c r="D723"/>
  <c r="C723"/>
  <c r="D722"/>
  <c r="C722"/>
  <c r="D721"/>
  <c r="C721"/>
  <c r="D720"/>
  <c r="C720"/>
  <c r="D719"/>
  <c r="C719"/>
  <c r="D718"/>
  <c r="C718"/>
  <c r="D717"/>
  <c r="C717"/>
  <c r="D716"/>
  <c r="C716"/>
  <c r="D715"/>
  <c r="C715"/>
  <c r="D714"/>
  <c r="C714"/>
  <c r="D713"/>
  <c r="C713"/>
  <c r="D712"/>
  <c r="C712"/>
  <c r="D711"/>
  <c r="C711"/>
  <c r="D710"/>
  <c r="C710"/>
  <c r="D709"/>
  <c r="C709"/>
  <c r="D708"/>
  <c r="C708"/>
  <c r="D707"/>
  <c r="C707"/>
  <c r="D706"/>
  <c r="C706"/>
  <c r="D705"/>
  <c r="C705"/>
  <c r="D704"/>
  <c r="C704"/>
  <c r="D703"/>
  <c r="C703"/>
  <c r="D702"/>
  <c r="C702"/>
  <c r="D701"/>
  <c r="C701"/>
  <c r="D700"/>
  <c r="C700"/>
  <c r="D699"/>
  <c r="C699"/>
  <c r="D698"/>
  <c r="C698"/>
  <c r="D697"/>
  <c r="C697"/>
  <c r="D696"/>
  <c r="C696"/>
  <c r="D695"/>
  <c r="C695"/>
  <c r="D694"/>
  <c r="C694"/>
  <c r="D693"/>
  <c r="C693"/>
  <c r="D692"/>
  <c r="C692"/>
  <c r="D691"/>
  <c r="C691"/>
  <c r="D690"/>
  <c r="C690"/>
  <c r="D689"/>
  <c r="C689"/>
  <c r="D688"/>
  <c r="C688"/>
  <c r="D687"/>
  <c r="C687"/>
  <c r="D686"/>
  <c r="C686"/>
  <c r="D685"/>
  <c r="C685"/>
  <c r="D684"/>
  <c r="C684"/>
  <c r="D683"/>
  <c r="C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D627"/>
  <c r="C627"/>
  <c r="D626"/>
  <c r="C626"/>
  <c r="D625"/>
  <c r="C625"/>
  <c r="D624"/>
  <c r="C624"/>
  <c r="D623"/>
  <c r="C623"/>
  <c r="D622"/>
  <c r="C622"/>
  <c r="D621"/>
  <c r="C621"/>
  <c r="D620"/>
  <c r="C620"/>
  <c r="D619"/>
  <c r="C619"/>
  <c r="D618"/>
  <c r="C618"/>
  <c r="D617"/>
  <c r="C617"/>
  <c r="D616"/>
  <c r="C616"/>
  <c r="D615"/>
  <c r="C615"/>
  <c r="D614"/>
  <c r="C614"/>
  <c r="D613"/>
  <c r="C613"/>
  <c r="D612"/>
  <c r="C612"/>
  <c r="D611"/>
  <c r="C611"/>
  <c r="D610"/>
  <c r="C610"/>
  <c r="D609"/>
  <c r="C609"/>
  <c r="D608"/>
  <c r="C608"/>
  <c r="D607"/>
  <c r="C607"/>
  <c r="D606"/>
  <c r="C606"/>
  <c r="D605"/>
  <c r="C605"/>
  <c r="D604"/>
  <c r="C604"/>
  <c r="D603"/>
  <c r="C603"/>
  <c r="D602"/>
  <c r="C602"/>
  <c r="D601"/>
  <c r="C601"/>
  <c r="D600"/>
  <c r="C600"/>
  <c r="D599"/>
  <c r="C599"/>
  <c r="D598"/>
  <c r="C598"/>
  <c r="D597"/>
  <c r="C597"/>
  <c r="D596"/>
  <c r="C596"/>
  <c r="D595"/>
  <c r="C595"/>
  <c r="D594"/>
  <c r="C594"/>
  <c r="D593"/>
  <c r="C593"/>
  <c r="D592"/>
  <c r="C592"/>
  <c r="D591"/>
  <c r="C591"/>
  <c r="D590"/>
  <c r="C590"/>
  <c r="D589"/>
  <c r="C589"/>
  <c r="D588"/>
  <c r="C588"/>
  <c r="D587"/>
  <c r="C587"/>
  <c r="D586"/>
  <c r="C586"/>
  <c r="D585"/>
  <c r="C585"/>
  <c r="D584"/>
  <c r="C584"/>
  <c r="D583"/>
  <c r="C583"/>
  <c r="D582"/>
  <c r="C582"/>
  <c r="D581"/>
  <c r="C581"/>
  <c r="D580"/>
  <c r="C580"/>
  <c r="D579"/>
  <c r="C579"/>
  <c r="D578"/>
  <c r="C578"/>
  <c r="D577"/>
  <c r="C577"/>
  <c r="D576"/>
  <c r="C576"/>
  <c r="D575"/>
  <c r="C575"/>
  <c r="D574"/>
  <c r="C574"/>
  <c r="D573"/>
  <c r="C573"/>
  <c r="D572"/>
  <c r="C572"/>
  <c r="D571"/>
  <c r="C571"/>
  <c r="D570"/>
  <c r="C570"/>
  <c r="D569"/>
  <c r="C569"/>
  <c r="D568"/>
  <c r="C568"/>
  <c r="D567"/>
  <c r="C567"/>
  <c r="D566"/>
  <c r="C566"/>
  <c r="D565"/>
  <c r="C565"/>
  <c r="D564"/>
  <c r="C564"/>
  <c r="D563"/>
  <c r="C563"/>
  <c r="D562"/>
  <c r="C562"/>
  <c r="D561"/>
  <c r="C561"/>
  <c r="D560"/>
  <c r="C560"/>
  <c r="D559"/>
  <c r="C559"/>
  <c r="D558"/>
  <c r="C558"/>
  <c r="D557"/>
  <c r="C557"/>
  <c r="D556"/>
  <c r="C556"/>
  <c r="D555"/>
  <c r="C555"/>
  <c r="D554"/>
  <c r="C554"/>
  <c r="D553"/>
  <c r="C553"/>
  <c r="D552"/>
  <c r="C552"/>
  <c r="D551"/>
  <c r="C551"/>
  <c r="D550"/>
  <c r="C550"/>
  <c r="D549"/>
  <c r="C549"/>
  <c r="D548"/>
  <c r="C548"/>
  <c r="D547"/>
  <c r="C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D536"/>
  <c r="C536"/>
  <c r="D535"/>
  <c r="C535"/>
  <c r="D534"/>
  <c r="C534"/>
  <c r="D533"/>
  <c r="C533"/>
  <c r="D532"/>
  <c r="C532"/>
  <c r="D531"/>
  <c r="C531"/>
  <c r="D530"/>
  <c r="C530"/>
  <c r="D529"/>
  <c r="C529"/>
  <c r="D528"/>
  <c r="C528"/>
  <c r="D527"/>
  <c r="C527"/>
  <c r="D526"/>
  <c r="C526"/>
  <c r="D525"/>
  <c r="C525"/>
  <c r="D524"/>
  <c r="C524"/>
  <c r="D523"/>
  <c r="C523"/>
  <c r="D522"/>
  <c r="C522"/>
  <c r="D521"/>
  <c r="C521"/>
  <c r="D520"/>
  <c r="C520"/>
  <c r="D519"/>
  <c r="C519"/>
  <c r="D518"/>
  <c r="C518"/>
  <c r="D517"/>
  <c r="C517"/>
  <c r="D516"/>
  <c r="C516"/>
  <c r="D515"/>
  <c r="C515"/>
  <c r="D514"/>
  <c r="C514"/>
  <c r="D513"/>
  <c r="C513"/>
  <c r="D512"/>
  <c r="C512"/>
  <c r="D511"/>
  <c r="C511"/>
  <c r="D510"/>
  <c r="C510"/>
  <c r="D509"/>
  <c r="C509"/>
  <c r="D508"/>
  <c r="C508"/>
  <c r="D507"/>
  <c r="C507"/>
  <c r="D506"/>
  <c r="C506"/>
  <c r="D505"/>
  <c r="C505"/>
  <c r="D504"/>
  <c r="C504"/>
  <c r="D503"/>
  <c r="C503"/>
  <c r="D502"/>
  <c r="C502"/>
  <c r="D501"/>
  <c r="C501"/>
  <c r="D500"/>
  <c r="C500"/>
  <c r="D499"/>
  <c r="C499"/>
  <c r="D498"/>
  <c r="C498"/>
  <c r="D497"/>
  <c r="C497"/>
  <c r="D496"/>
  <c r="C496"/>
  <c r="D495"/>
  <c r="C495"/>
  <c r="D494"/>
  <c r="C494"/>
  <c r="D493"/>
  <c r="C493"/>
  <c r="D492"/>
  <c r="C492"/>
  <c r="D491"/>
  <c r="C491"/>
  <c r="D490"/>
  <c r="C490"/>
  <c r="D489"/>
  <c r="C489"/>
  <c r="D488"/>
  <c r="C488"/>
  <c r="D487"/>
  <c r="C487"/>
  <c r="D486"/>
  <c r="C486"/>
  <c r="D485"/>
  <c r="C485"/>
  <c r="D484"/>
  <c r="C484"/>
  <c r="D483"/>
  <c r="C483"/>
  <c r="D482"/>
  <c r="C482"/>
  <c r="D481"/>
  <c r="C481"/>
  <c r="D480"/>
  <c r="C480"/>
  <c r="D479"/>
  <c r="C479"/>
  <c r="D478"/>
  <c r="C478"/>
  <c r="D477"/>
  <c r="C477"/>
  <c r="D476"/>
  <c r="C476"/>
  <c r="D475"/>
  <c r="C475"/>
  <c r="D474"/>
  <c r="C474"/>
  <c r="D473"/>
  <c r="C473"/>
  <c r="D472"/>
  <c r="C472"/>
  <c r="D471"/>
  <c r="C471"/>
  <c r="D470"/>
  <c r="C470"/>
  <c r="D469"/>
  <c r="C469"/>
  <c r="D468"/>
  <c r="C468"/>
  <c r="D467"/>
  <c r="C467"/>
  <c r="D466"/>
  <c r="C466"/>
  <c r="D465"/>
  <c r="C465"/>
  <c r="D464"/>
  <c r="C464"/>
  <c r="D463"/>
  <c r="C463"/>
  <c r="D462"/>
  <c r="C462"/>
  <c r="D461"/>
  <c r="C461"/>
  <c r="D460"/>
  <c r="C460"/>
  <c r="D459"/>
  <c r="C459"/>
  <c r="D458"/>
  <c r="C458"/>
  <c r="D457"/>
  <c r="C457"/>
  <c r="D456"/>
  <c r="C456"/>
  <c r="D455"/>
  <c r="C455"/>
  <c r="D454"/>
  <c r="C454"/>
  <c r="D453"/>
  <c r="C453"/>
  <c r="D452"/>
  <c r="C452"/>
  <c r="D451"/>
  <c r="C451"/>
  <c r="D450"/>
  <c r="C450"/>
  <c r="D449"/>
  <c r="C449"/>
  <c r="D448"/>
  <c r="C448"/>
  <c r="D447"/>
  <c r="C447"/>
  <c r="D446"/>
  <c r="C446"/>
  <c r="D445"/>
  <c r="C445"/>
  <c r="D444"/>
  <c r="C444"/>
  <c r="D443"/>
  <c r="C443"/>
  <c r="D442"/>
  <c r="C442"/>
  <c r="D441"/>
  <c r="C441"/>
  <c r="D440"/>
  <c r="C440"/>
  <c r="D439"/>
  <c r="C439"/>
  <c r="D438"/>
  <c r="C438"/>
  <c r="D437"/>
  <c r="C437"/>
  <c r="D436"/>
  <c r="C436"/>
  <c r="D435"/>
  <c r="C435"/>
  <c r="D434"/>
  <c r="C434"/>
  <c r="D433"/>
  <c r="C433"/>
  <c r="D432"/>
  <c r="C432"/>
  <c r="D431"/>
  <c r="C431"/>
  <c r="D430"/>
  <c r="C430"/>
  <c r="D429"/>
  <c r="C429"/>
  <c r="D428"/>
  <c r="C428"/>
  <c r="D427"/>
  <c r="C427"/>
  <c r="D426"/>
  <c r="C426"/>
  <c r="D425"/>
  <c r="C425"/>
  <c r="D424"/>
  <c r="C424"/>
  <c r="D423"/>
  <c r="C423"/>
  <c r="D422"/>
  <c r="C422"/>
  <c r="D421"/>
  <c r="C421"/>
  <c r="D420"/>
  <c r="C420"/>
  <c r="D419"/>
  <c r="C419"/>
  <c r="D418"/>
  <c r="C418"/>
  <c r="D417"/>
  <c r="C417"/>
  <c r="D416"/>
  <c r="C416"/>
  <c r="D415"/>
  <c r="C415"/>
  <c r="D414"/>
  <c r="C414"/>
  <c r="D413"/>
  <c r="C413"/>
  <c r="D412"/>
  <c r="C412"/>
  <c r="D411"/>
  <c r="C411"/>
  <c r="D410"/>
  <c r="C410"/>
  <c r="D409"/>
  <c r="C409"/>
  <c r="D408"/>
  <c r="C408"/>
  <c r="D407"/>
  <c r="C407"/>
  <c r="D406"/>
  <c r="C406"/>
  <c r="D405"/>
  <c r="C405"/>
  <c r="D404"/>
  <c r="C404"/>
  <c r="D403"/>
  <c r="C403"/>
  <c r="D402"/>
  <c r="C402"/>
  <c r="D401"/>
  <c r="C401"/>
  <c r="D400"/>
  <c r="C400"/>
  <c r="D399"/>
  <c r="C399"/>
  <c r="D398"/>
  <c r="C398"/>
  <c r="D397"/>
  <c r="C397"/>
  <c r="D396"/>
  <c r="C396"/>
  <c r="D395"/>
  <c r="C395"/>
  <c r="D394"/>
  <c r="C394"/>
  <c r="D393"/>
  <c r="C393"/>
  <c r="D392"/>
  <c r="C392"/>
  <c r="D391"/>
  <c r="C391"/>
  <c r="D390"/>
  <c r="C390"/>
  <c r="D389"/>
  <c r="C389"/>
  <c r="D388"/>
  <c r="C388"/>
  <c r="D387"/>
  <c r="C387"/>
  <c r="D386"/>
  <c r="C386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B12"/>
  <c r="U1011" i="2"/>
  <c r="B1012"/>
  <c r="C1010"/>
  <c r="D1010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7"/>
  <c r="D507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7"/>
  <c r="D547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5"/>
  <c r="D565"/>
  <c r="C566"/>
  <c r="D566"/>
  <c r="C567"/>
  <c r="D567"/>
  <c r="C568"/>
  <c r="D568"/>
  <c r="C569"/>
  <c r="D569"/>
  <c r="C570"/>
  <c r="D570"/>
  <c r="C571"/>
  <c r="D571"/>
  <c r="C572"/>
  <c r="D572"/>
  <c r="C573"/>
  <c r="D573"/>
  <c r="C574"/>
  <c r="D574"/>
  <c r="C575"/>
  <c r="D575"/>
  <c r="C576"/>
  <c r="D576"/>
  <c r="C577"/>
  <c r="D577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599"/>
  <c r="D599"/>
  <c r="C600"/>
  <c r="D600"/>
  <c r="C601"/>
  <c r="D601"/>
  <c r="C602"/>
  <c r="D602"/>
  <c r="C603"/>
  <c r="D603"/>
  <c r="C604"/>
  <c r="D604"/>
  <c r="C605"/>
  <c r="D605"/>
  <c r="C606"/>
  <c r="D606"/>
  <c r="C607"/>
  <c r="D607"/>
  <c r="C608"/>
  <c r="D608"/>
  <c r="C609"/>
  <c r="D609"/>
  <c r="C610"/>
  <c r="D610"/>
  <c r="C611"/>
  <c r="D611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4"/>
  <c r="D634"/>
  <c r="C635"/>
  <c r="D635"/>
  <c r="C636"/>
  <c r="D636"/>
  <c r="C637"/>
  <c r="D637"/>
  <c r="C638"/>
  <c r="D638"/>
  <c r="C639"/>
  <c r="D639"/>
  <c r="C640"/>
  <c r="D640"/>
  <c r="C641"/>
  <c r="D641"/>
  <c r="C642"/>
  <c r="D642"/>
  <c r="C643"/>
  <c r="D643"/>
  <c r="C644"/>
  <c r="D644"/>
  <c r="C645"/>
  <c r="D645"/>
  <c r="C646"/>
  <c r="D646"/>
  <c r="C647"/>
  <c r="D647"/>
  <c r="C648"/>
  <c r="D648"/>
  <c r="C649"/>
  <c r="D649"/>
  <c r="C650"/>
  <c r="D650"/>
  <c r="C651"/>
  <c r="D651"/>
  <c r="C652"/>
  <c r="D652"/>
  <c r="C653"/>
  <c r="D653"/>
  <c r="C654"/>
  <c r="D654"/>
  <c r="C655"/>
  <c r="D655"/>
  <c r="C656"/>
  <c r="D656"/>
  <c r="C657"/>
  <c r="D657"/>
  <c r="C658"/>
  <c r="D658"/>
  <c r="C659"/>
  <c r="D659"/>
  <c r="C660"/>
  <c r="D660"/>
  <c r="C661"/>
  <c r="D661"/>
  <c r="C662"/>
  <c r="D662"/>
  <c r="C663"/>
  <c r="D663"/>
  <c r="C664"/>
  <c r="D664"/>
  <c r="C665"/>
  <c r="D665"/>
  <c r="C666"/>
  <c r="D666"/>
  <c r="C667"/>
  <c r="D667"/>
  <c r="C668"/>
  <c r="D668"/>
  <c r="C669"/>
  <c r="D669"/>
  <c r="C670"/>
  <c r="D670"/>
  <c r="C671"/>
  <c r="D671"/>
  <c r="C672"/>
  <c r="D672"/>
  <c r="C673"/>
  <c r="D673"/>
  <c r="C674"/>
  <c r="D674"/>
  <c r="C675"/>
  <c r="D675"/>
  <c r="C676"/>
  <c r="D676"/>
  <c r="C677"/>
  <c r="D677"/>
  <c r="C678"/>
  <c r="D678"/>
  <c r="C679"/>
  <c r="D679"/>
  <c r="C680"/>
  <c r="D680"/>
  <c r="C681"/>
  <c r="D681"/>
  <c r="C682"/>
  <c r="D682"/>
  <c r="C683"/>
  <c r="D683"/>
  <c r="C684"/>
  <c r="D684"/>
  <c r="C685"/>
  <c r="D685"/>
  <c r="C686"/>
  <c r="D686"/>
  <c r="C687"/>
  <c r="D687"/>
  <c r="C688"/>
  <c r="D688"/>
  <c r="C689"/>
  <c r="D689"/>
  <c r="C690"/>
  <c r="D690"/>
  <c r="C691"/>
  <c r="D691"/>
  <c r="C692"/>
  <c r="D692"/>
  <c r="C693"/>
  <c r="D693"/>
  <c r="C694"/>
  <c r="D694"/>
  <c r="C695"/>
  <c r="D695"/>
  <c r="C696"/>
  <c r="D696"/>
  <c r="C697"/>
  <c r="D697"/>
  <c r="C698"/>
  <c r="D698"/>
  <c r="C699"/>
  <c r="D699"/>
  <c r="C700"/>
  <c r="D700"/>
  <c r="C701"/>
  <c r="D701"/>
  <c r="C702"/>
  <c r="D702"/>
  <c r="C703"/>
  <c r="D703"/>
  <c r="C704"/>
  <c r="D704"/>
  <c r="C705"/>
  <c r="D705"/>
  <c r="C706"/>
  <c r="D706"/>
  <c r="C707"/>
  <c r="D707"/>
  <c r="C708"/>
  <c r="D708"/>
  <c r="C709"/>
  <c r="D709"/>
  <c r="C710"/>
  <c r="D710"/>
  <c r="C711"/>
  <c r="D711"/>
  <c r="C712"/>
  <c r="D712"/>
  <c r="C713"/>
  <c r="D713"/>
  <c r="C714"/>
  <c r="D714"/>
  <c r="C715"/>
  <c r="D715"/>
  <c r="C716"/>
  <c r="D716"/>
  <c r="C717"/>
  <c r="D717"/>
  <c r="C718"/>
  <c r="D718"/>
  <c r="C719"/>
  <c r="D719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6"/>
  <c r="D756"/>
  <c r="C757"/>
  <c r="D757"/>
  <c r="C758"/>
  <c r="D758"/>
  <c r="C759"/>
  <c r="D759"/>
  <c r="C760"/>
  <c r="D760"/>
  <c r="C761"/>
  <c r="D761"/>
  <c r="C762"/>
  <c r="D762"/>
  <c r="C763"/>
  <c r="D763"/>
  <c r="C764"/>
  <c r="D764"/>
  <c r="C765"/>
  <c r="D765"/>
  <c r="C766"/>
  <c r="D766"/>
  <c r="C767"/>
  <c r="D767"/>
  <c r="C768"/>
  <c r="D768"/>
  <c r="C769"/>
  <c r="D769"/>
  <c r="C770"/>
  <c r="D770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0"/>
  <c r="D780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6"/>
  <c r="D796"/>
  <c r="C797"/>
  <c r="D797"/>
  <c r="C798"/>
  <c r="D798"/>
  <c r="C799"/>
  <c r="D799"/>
  <c r="C800"/>
  <c r="D800"/>
  <c r="C801"/>
  <c r="D801"/>
  <c r="C802"/>
  <c r="D802"/>
  <c r="C803"/>
  <c r="D803"/>
  <c r="C804"/>
  <c r="D804"/>
  <c r="C805"/>
  <c r="D805"/>
  <c r="C806"/>
  <c r="D806"/>
  <c r="C807"/>
  <c r="D807"/>
  <c r="C808"/>
  <c r="D808"/>
  <c r="C809"/>
  <c r="D809"/>
  <c r="C810"/>
  <c r="D810"/>
  <c r="C811"/>
  <c r="D811"/>
  <c r="C812"/>
  <c r="D812"/>
  <c r="C813"/>
  <c r="D813"/>
  <c r="C814"/>
  <c r="D814"/>
  <c r="C815"/>
  <c r="D815"/>
  <c r="C816"/>
  <c r="D816"/>
  <c r="C817"/>
  <c r="D817"/>
  <c r="C818"/>
  <c r="D818"/>
  <c r="C819"/>
  <c r="D819"/>
  <c r="C820"/>
  <c r="D820"/>
  <c r="C821"/>
  <c r="D821"/>
  <c r="C822"/>
  <c r="D822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2"/>
  <c r="D832"/>
  <c r="C833"/>
  <c r="D833"/>
  <c r="C834"/>
  <c r="D834"/>
  <c r="C835"/>
  <c r="D835"/>
  <c r="C836"/>
  <c r="D836"/>
  <c r="C837"/>
  <c r="D837"/>
  <c r="C838"/>
  <c r="D838"/>
  <c r="C839"/>
  <c r="D839"/>
  <c r="C840"/>
  <c r="D840"/>
  <c r="C841"/>
  <c r="D841"/>
  <c r="C842"/>
  <c r="D842"/>
  <c r="C843"/>
  <c r="D843"/>
  <c r="C844"/>
  <c r="D844"/>
  <c r="C845"/>
  <c r="D845"/>
  <c r="C846"/>
  <c r="D846"/>
  <c r="C847"/>
  <c r="D847"/>
  <c r="C848"/>
  <c r="D848"/>
  <c r="C849"/>
  <c r="D849"/>
  <c r="C850"/>
  <c r="D850"/>
  <c r="C851"/>
  <c r="D851"/>
  <c r="C852"/>
  <c r="D852"/>
  <c r="C853"/>
  <c r="D853"/>
  <c r="C854"/>
  <c r="D854"/>
  <c r="C855"/>
  <c r="D855"/>
  <c r="C856"/>
  <c r="D856"/>
  <c r="C857"/>
  <c r="D857"/>
  <c r="C858"/>
  <c r="D858"/>
  <c r="C859"/>
  <c r="D859"/>
  <c r="C860"/>
  <c r="D860"/>
  <c r="C861"/>
  <c r="D861"/>
  <c r="B862"/>
  <c r="C862"/>
  <c r="D862"/>
  <c r="C863"/>
  <c r="D863"/>
  <c r="C864"/>
  <c r="D864"/>
  <c r="C865"/>
  <c r="D865"/>
  <c r="C866"/>
  <c r="D866"/>
  <c r="C867"/>
  <c r="D867"/>
  <c r="C868"/>
  <c r="D868"/>
  <c r="C869"/>
  <c r="D869"/>
  <c r="C870"/>
  <c r="D870"/>
  <c r="C871"/>
  <c r="D871"/>
  <c r="C872"/>
  <c r="D872"/>
  <c r="C873"/>
  <c r="D873"/>
  <c r="C874"/>
  <c r="D874"/>
  <c r="C875"/>
  <c r="D875"/>
  <c r="C876"/>
  <c r="D876"/>
  <c r="C877"/>
  <c r="D877"/>
  <c r="C878"/>
  <c r="D878"/>
  <c r="C879"/>
  <c r="D879"/>
  <c r="C880"/>
  <c r="D880"/>
  <c r="C881"/>
  <c r="D881"/>
  <c r="C882"/>
  <c r="D882"/>
  <c r="C883"/>
  <c r="D883"/>
  <c r="C884"/>
  <c r="D884"/>
  <c r="C885"/>
  <c r="D885"/>
  <c r="C886"/>
  <c r="D886"/>
  <c r="C887"/>
  <c r="D887"/>
  <c r="C888"/>
  <c r="D888"/>
  <c r="C889"/>
  <c r="D889"/>
  <c r="C890"/>
  <c r="D890"/>
  <c r="C891"/>
  <c r="D891"/>
  <c r="C892"/>
  <c r="D892"/>
  <c r="C893"/>
  <c r="D893"/>
  <c r="C894"/>
  <c r="D894"/>
  <c r="C895"/>
  <c r="D895"/>
  <c r="C896"/>
  <c r="D896"/>
  <c r="C897"/>
  <c r="D897"/>
  <c r="C898"/>
  <c r="D898"/>
  <c r="C899"/>
  <c r="D899"/>
  <c r="C900"/>
  <c r="D900"/>
  <c r="C901"/>
  <c r="D901"/>
  <c r="C902"/>
  <c r="D902"/>
  <c r="C903"/>
  <c r="D903"/>
  <c r="C904"/>
  <c r="D904"/>
  <c r="C905"/>
  <c r="D905"/>
  <c r="C906"/>
  <c r="D906"/>
  <c r="C907"/>
  <c r="D907"/>
  <c r="C908"/>
  <c r="D908"/>
  <c r="C909"/>
  <c r="D909"/>
  <c r="C910"/>
  <c r="D910"/>
  <c r="C911"/>
  <c r="D911"/>
  <c r="C912"/>
  <c r="D912"/>
  <c r="C913"/>
  <c r="D913"/>
  <c r="C914"/>
  <c r="D914"/>
  <c r="C915"/>
  <c r="D915"/>
  <c r="C916"/>
  <c r="D916"/>
  <c r="C917"/>
  <c r="D917"/>
  <c r="C918"/>
  <c r="D918"/>
  <c r="C919"/>
  <c r="D919"/>
  <c r="C920"/>
  <c r="D920"/>
  <c r="C921"/>
  <c r="D921"/>
  <c r="C922"/>
  <c r="D922"/>
  <c r="C923"/>
  <c r="D923"/>
  <c r="C924"/>
  <c r="D924"/>
  <c r="C925"/>
  <c r="D925"/>
  <c r="C926"/>
  <c r="D926"/>
  <c r="C927"/>
  <c r="D927"/>
  <c r="C928"/>
  <c r="D928"/>
  <c r="C929"/>
  <c r="D929"/>
  <c r="C930"/>
  <c r="D930"/>
  <c r="C931"/>
  <c r="D931"/>
  <c r="C932"/>
  <c r="D932"/>
  <c r="C933"/>
  <c r="D933"/>
  <c r="C934"/>
  <c r="D934"/>
  <c r="C935"/>
  <c r="D935"/>
  <c r="C936"/>
  <c r="D936"/>
  <c r="C937"/>
  <c r="D937"/>
  <c r="C938"/>
  <c r="D938"/>
  <c r="C939"/>
  <c r="D939"/>
  <c r="C940"/>
  <c r="D940"/>
  <c r="C941"/>
  <c r="D941"/>
  <c r="C942"/>
  <c r="D942"/>
  <c r="C943"/>
  <c r="D943"/>
  <c r="C944"/>
  <c r="D944"/>
  <c r="C945"/>
  <c r="D945"/>
  <c r="C946"/>
  <c r="D946"/>
  <c r="C947"/>
  <c r="D947"/>
  <c r="C948"/>
  <c r="D948"/>
  <c r="C949"/>
  <c r="D949"/>
  <c r="C950"/>
  <c r="D950"/>
  <c r="C951"/>
  <c r="D951"/>
  <c r="C952"/>
  <c r="D952"/>
  <c r="C953"/>
  <c r="D953"/>
  <c r="C954"/>
  <c r="D954"/>
  <c r="C955"/>
  <c r="D955"/>
  <c r="C956"/>
  <c r="D956"/>
  <c r="C957"/>
  <c r="D957"/>
  <c r="C958"/>
  <c r="D958"/>
  <c r="C959"/>
  <c r="D959"/>
  <c r="C960"/>
  <c r="D960"/>
  <c r="C961"/>
  <c r="D961"/>
  <c r="C962"/>
  <c r="D962"/>
  <c r="C963"/>
  <c r="D963"/>
  <c r="C964"/>
  <c r="D964"/>
  <c r="C965"/>
  <c r="D965"/>
  <c r="C966"/>
  <c r="D966"/>
  <c r="C967"/>
  <c r="D967"/>
  <c r="C968"/>
  <c r="D968"/>
  <c r="C969"/>
  <c r="D969"/>
  <c r="C970"/>
  <c r="D970"/>
  <c r="C971"/>
  <c r="D971"/>
  <c r="C972"/>
  <c r="D972"/>
  <c r="C973"/>
  <c r="D973"/>
  <c r="C974"/>
  <c r="D974"/>
  <c r="C975"/>
  <c r="D975"/>
  <c r="C976"/>
  <c r="D976"/>
  <c r="C977"/>
  <c r="D977"/>
  <c r="C978"/>
  <c r="D978"/>
  <c r="C979"/>
  <c r="D979"/>
  <c r="C980"/>
  <c r="D980"/>
  <c r="C981"/>
  <c r="D981"/>
  <c r="C982"/>
  <c r="D982"/>
  <c r="C983"/>
  <c r="D983"/>
  <c r="C984"/>
  <c r="D984"/>
  <c r="C985"/>
  <c r="D985"/>
  <c r="C986"/>
  <c r="D986"/>
  <c r="C987"/>
  <c r="D987"/>
  <c r="C988"/>
  <c r="D988"/>
  <c r="C989"/>
  <c r="D989"/>
  <c r="C990"/>
  <c r="D990"/>
  <c r="C991"/>
  <c r="D991"/>
  <c r="C992"/>
  <c r="D992"/>
  <c r="C993"/>
  <c r="D993"/>
  <c r="C994"/>
  <c r="D994"/>
  <c r="C995"/>
  <c r="D995"/>
  <c r="C996"/>
  <c r="D996"/>
  <c r="C997"/>
  <c r="D997"/>
  <c r="C998"/>
  <c r="D998"/>
  <c r="C999"/>
  <c r="D999"/>
  <c r="C1000"/>
  <c r="D1000"/>
  <c r="C1001"/>
  <c r="D1001"/>
  <c r="C1002"/>
  <c r="D1002"/>
  <c r="C1003"/>
  <c r="D1003"/>
  <c r="C1004"/>
  <c r="D1004"/>
  <c r="C1005"/>
  <c r="D1005"/>
  <c r="C1006"/>
  <c r="D1006"/>
  <c r="C1007"/>
  <c r="D1007"/>
  <c r="C1008"/>
  <c r="D1008"/>
  <c r="C1009"/>
  <c r="D1009"/>
  <c r="D11"/>
  <c r="C11" i="4"/>
  <c r="B11"/>
  <c r="C11" i="2"/>
  <c r="B11"/>
  <c r="Y1019" i="1"/>
  <c r="Q1019"/>
  <c r="O1019"/>
  <c r="M1019"/>
  <c r="K1019"/>
  <c r="R859"/>
  <c r="V859" s="1"/>
  <c r="E12" i="24" s="1"/>
  <c r="U12" s="1"/>
  <c r="R860" i="1"/>
  <c r="V860" s="1"/>
  <c r="E13" i="24" s="1"/>
  <c r="U13" s="1"/>
  <c r="R861" i="1"/>
  <c r="V861" s="1"/>
  <c r="E14" i="24" s="1"/>
  <c r="U14" s="1"/>
  <c r="R862" i="1"/>
  <c r="V862" s="1"/>
  <c r="E15" i="24" s="1"/>
  <c r="U15" s="1"/>
  <c r="R863" i="1"/>
  <c r="V863" s="1"/>
  <c r="E16" i="24" s="1"/>
  <c r="U16" s="1"/>
  <c r="R864" i="1"/>
  <c r="V864" s="1"/>
  <c r="E17" i="24" s="1"/>
  <c r="U17" s="1"/>
  <c r="R865" i="1"/>
  <c r="V865" s="1"/>
  <c r="E18" i="24" s="1"/>
  <c r="U18" s="1"/>
  <c r="R866" i="1"/>
  <c r="V866" s="1"/>
  <c r="E19" i="24" s="1"/>
  <c r="U19" s="1"/>
  <c r="R867" i="1"/>
  <c r="V867" s="1"/>
  <c r="E20" i="24" s="1"/>
  <c r="U20" s="1"/>
  <c r="R868" i="1"/>
  <c r="V868" s="1"/>
  <c r="E21" i="24" s="1"/>
  <c r="U21" s="1"/>
  <c r="R869" i="1"/>
  <c r="V869" s="1"/>
  <c r="E22" i="24" s="1"/>
  <c r="U22" s="1"/>
  <c r="R870" i="1"/>
  <c r="V870" s="1"/>
  <c r="E23" i="24" s="1"/>
  <c r="U23" s="1"/>
  <c r="R871" i="1"/>
  <c r="V871" s="1"/>
  <c r="E24" i="24" s="1"/>
  <c r="U24" s="1"/>
  <c r="R872" i="1"/>
  <c r="V872" s="1"/>
  <c r="E25" i="24" s="1"/>
  <c r="U25" s="1"/>
  <c r="R873" i="1"/>
  <c r="V873" s="1"/>
  <c r="E26" i="24" s="1"/>
  <c r="U26" s="1"/>
  <c r="R874" i="1"/>
  <c r="V874" s="1"/>
  <c r="E27" i="24" s="1"/>
  <c r="U27" s="1"/>
  <c r="R875" i="1"/>
  <c r="V875" s="1"/>
  <c r="E28" i="24" s="1"/>
  <c r="U28" s="1"/>
  <c r="R876" i="1"/>
  <c r="V876" s="1"/>
  <c r="E29" i="24" s="1"/>
  <c r="U29" s="1"/>
  <c r="R877" i="1"/>
  <c r="V877" s="1"/>
  <c r="E30" i="24" s="1"/>
  <c r="U30" s="1"/>
  <c r="R878" i="1"/>
  <c r="V878" s="1"/>
  <c r="E31" i="24" s="1"/>
  <c r="U31" s="1"/>
  <c r="R879" i="1"/>
  <c r="V879" s="1"/>
  <c r="E32" i="24" s="1"/>
  <c r="U32" s="1"/>
  <c r="R880" i="1"/>
  <c r="V880" s="1"/>
  <c r="E33" i="24" s="1"/>
  <c r="U33" s="1"/>
  <c r="R881" i="1"/>
  <c r="V881" s="1"/>
  <c r="E34" i="24" s="1"/>
  <c r="U34" s="1"/>
  <c r="R882" i="1"/>
  <c r="V882" s="1"/>
  <c r="E35" i="24" s="1"/>
  <c r="U35" s="1"/>
  <c r="R883" i="1"/>
  <c r="V883" s="1"/>
  <c r="E36" i="24" s="1"/>
  <c r="U36" s="1"/>
  <c r="R884" i="1"/>
  <c r="V884" s="1"/>
  <c r="E37" i="24" s="1"/>
  <c r="U37" s="1"/>
  <c r="R885" i="1"/>
  <c r="V885" s="1"/>
  <c r="E38" i="24" s="1"/>
  <c r="U38" s="1"/>
  <c r="R886" i="1"/>
  <c r="V886" s="1"/>
  <c r="E39" i="24" s="1"/>
  <c r="U39" s="1"/>
  <c r="R887" i="1"/>
  <c r="V887" s="1"/>
  <c r="E40" i="24" s="1"/>
  <c r="U40" s="1"/>
  <c r="R888" i="1"/>
  <c r="V888" s="1"/>
  <c r="E41" i="24" s="1"/>
  <c r="U41" s="1"/>
  <c r="R889" i="1"/>
  <c r="V889" s="1"/>
  <c r="E42" i="24" s="1"/>
  <c r="U42" s="1"/>
  <c r="R890" i="1"/>
  <c r="V890" s="1"/>
  <c r="E43" i="24" s="1"/>
  <c r="U43" s="1"/>
  <c r="R891" i="1"/>
  <c r="V891" s="1"/>
  <c r="E44" i="24" s="1"/>
  <c r="U44" s="1"/>
  <c r="R892" i="1"/>
  <c r="V892" s="1"/>
  <c r="E45" i="24" s="1"/>
  <c r="U45" s="1"/>
  <c r="R893" i="1"/>
  <c r="V893" s="1"/>
  <c r="E46" i="24" s="1"/>
  <c r="U46" s="1"/>
  <c r="R894" i="1"/>
  <c r="V894" s="1"/>
  <c r="E47" i="24" s="1"/>
  <c r="U47" s="1"/>
  <c r="R895" i="1"/>
  <c r="V895" s="1"/>
  <c r="E48" i="24" s="1"/>
  <c r="U48" s="1"/>
  <c r="R896" i="1"/>
  <c r="V896" s="1"/>
  <c r="E49" i="24" s="1"/>
  <c r="U49" s="1"/>
  <c r="R897" i="1"/>
  <c r="V897" s="1"/>
  <c r="E50" i="24" s="1"/>
  <c r="U50" s="1"/>
  <c r="R898" i="1"/>
  <c r="V898" s="1"/>
  <c r="E51" i="24" s="1"/>
  <c r="U51" s="1"/>
  <c r="R899" i="1"/>
  <c r="V899" s="1"/>
  <c r="E52" i="24" s="1"/>
  <c r="U52" s="1"/>
  <c r="R900" i="1"/>
  <c r="V900" s="1"/>
  <c r="E53" i="24" s="1"/>
  <c r="U53" s="1"/>
  <c r="R901" i="1"/>
  <c r="V901" s="1"/>
  <c r="E54" i="24" s="1"/>
  <c r="U54" s="1"/>
  <c r="R902" i="1"/>
  <c r="V902" s="1"/>
  <c r="E55" i="24" s="1"/>
  <c r="U55" s="1"/>
  <c r="R903" i="1"/>
  <c r="V903" s="1"/>
  <c r="E56" i="24" s="1"/>
  <c r="U56" s="1"/>
  <c r="R904" i="1"/>
  <c r="V904" s="1"/>
  <c r="E57" i="24" s="1"/>
  <c r="U57" s="1"/>
  <c r="R905" i="1"/>
  <c r="V905" s="1"/>
  <c r="E58" i="24" s="1"/>
  <c r="U58" s="1"/>
  <c r="R906" i="1"/>
  <c r="V906" s="1"/>
  <c r="E59" i="24" s="1"/>
  <c r="U59" s="1"/>
  <c r="R907" i="1"/>
  <c r="V907" s="1"/>
  <c r="E60" i="24" s="1"/>
  <c r="U60" s="1"/>
  <c r="R908" i="1"/>
  <c r="V908" s="1"/>
  <c r="E61" i="24" s="1"/>
  <c r="U61" s="1"/>
  <c r="R909" i="1"/>
  <c r="V909" s="1"/>
  <c r="E62" i="24" s="1"/>
  <c r="U62" s="1"/>
  <c r="R910" i="1"/>
  <c r="V910" s="1"/>
  <c r="E63" i="24" s="1"/>
  <c r="U63" s="1"/>
  <c r="R911" i="1"/>
  <c r="V911" s="1"/>
  <c r="E64" i="24" s="1"/>
  <c r="U64" s="1"/>
  <c r="R912" i="1"/>
  <c r="V912" s="1"/>
  <c r="E65" i="24" s="1"/>
  <c r="U65" s="1"/>
  <c r="R913" i="1"/>
  <c r="V913" s="1"/>
  <c r="E66" i="24" s="1"/>
  <c r="U66" s="1"/>
  <c r="R914" i="1"/>
  <c r="V914" s="1"/>
  <c r="E67" i="24" s="1"/>
  <c r="U67" s="1"/>
  <c r="R915" i="1"/>
  <c r="V915" s="1"/>
  <c r="E68" i="24" s="1"/>
  <c r="U68" s="1"/>
  <c r="R916" i="1"/>
  <c r="V916" s="1"/>
  <c r="E69" i="24" s="1"/>
  <c r="U69" s="1"/>
  <c r="R917" i="1"/>
  <c r="V917" s="1"/>
  <c r="E70" i="24" s="1"/>
  <c r="U70" s="1"/>
  <c r="R918" i="1"/>
  <c r="V918" s="1"/>
  <c r="E71" i="24" s="1"/>
  <c r="U71" s="1"/>
  <c r="R919" i="1"/>
  <c r="V919" s="1"/>
  <c r="E72" i="24" s="1"/>
  <c r="U72" s="1"/>
  <c r="R920" i="1"/>
  <c r="V920" s="1"/>
  <c r="E73" i="24" s="1"/>
  <c r="U73" s="1"/>
  <c r="R921" i="1"/>
  <c r="V921" s="1"/>
  <c r="E74" i="24" s="1"/>
  <c r="U74" s="1"/>
  <c r="R922" i="1"/>
  <c r="V922" s="1"/>
  <c r="E75" i="24" s="1"/>
  <c r="U75" s="1"/>
  <c r="R923" i="1"/>
  <c r="V923" s="1"/>
  <c r="E76" i="24" s="1"/>
  <c r="U76" s="1"/>
  <c r="R924" i="1"/>
  <c r="V924" s="1"/>
  <c r="E77" i="24" s="1"/>
  <c r="U77" s="1"/>
  <c r="R925" i="1"/>
  <c r="V925" s="1"/>
  <c r="E78" i="24" s="1"/>
  <c r="U78" s="1"/>
  <c r="R926" i="1"/>
  <c r="V926" s="1"/>
  <c r="E79" i="24" s="1"/>
  <c r="U79" s="1"/>
  <c r="R927" i="1"/>
  <c r="V927" s="1"/>
  <c r="E80" i="24" s="1"/>
  <c r="U80" s="1"/>
  <c r="R928" i="1"/>
  <c r="V928" s="1"/>
  <c r="E81" i="24" s="1"/>
  <c r="U81" s="1"/>
  <c r="R929" i="1"/>
  <c r="V929" s="1"/>
  <c r="E82" i="24" s="1"/>
  <c r="U82" s="1"/>
  <c r="R930" i="1"/>
  <c r="V930" s="1"/>
  <c r="E83" i="24" s="1"/>
  <c r="U83" s="1"/>
  <c r="R931" i="1"/>
  <c r="V931" s="1"/>
  <c r="E84" i="24" s="1"/>
  <c r="U84" s="1"/>
  <c r="R932" i="1"/>
  <c r="V932" s="1"/>
  <c r="E85" i="24" s="1"/>
  <c r="U85" s="1"/>
  <c r="R933" i="1"/>
  <c r="V933" s="1"/>
  <c r="E86" i="24" s="1"/>
  <c r="U86" s="1"/>
  <c r="R934" i="1"/>
  <c r="V934" s="1"/>
  <c r="E87" i="24" s="1"/>
  <c r="U87" s="1"/>
  <c r="R935" i="1"/>
  <c r="V935" s="1"/>
  <c r="E88" i="24" s="1"/>
  <c r="U88" s="1"/>
  <c r="R936" i="1"/>
  <c r="V936" s="1"/>
  <c r="E89" i="24" s="1"/>
  <c r="U89" s="1"/>
  <c r="R937" i="1"/>
  <c r="V937" s="1"/>
  <c r="E90" i="24" s="1"/>
  <c r="U90" s="1"/>
  <c r="R938" i="1"/>
  <c r="V938" s="1"/>
  <c r="E91" i="24" s="1"/>
  <c r="U91" s="1"/>
  <c r="R939" i="1"/>
  <c r="V939" s="1"/>
  <c r="E92" i="24" s="1"/>
  <c r="U92" s="1"/>
  <c r="R940" i="1"/>
  <c r="V940" s="1"/>
  <c r="E93" i="24" s="1"/>
  <c r="U93" s="1"/>
  <c r="R941" i="1"/>
  <c r="V941" s="1"/>
  <c r="E94" i="24" s="1"/>
  <c r="U94" s="1"/>
  <c r="R942" i="1"/>
  <c r="V942" s="1"/>
  <c r="E95" i="24" s="1"/>
  <c r="U95" s="1"/>
  <c r="R943" i="1"/>
  <c r="V943" s="1"/>
  <c r="E96" i="24" s="1"/>
  <c r="U96" s="1"/>
  <c r="R944" i="1"/>
  <c r="V944" s="1"/>
  <c r="E97" i="24" s="1"/>
  <c r="U97" s="1"/>
  <c r="R945" i="1"/>
  <c r="V945" s="1"/>
  <c r="E98" i="24" s="1"/>
  <c r="U98" s="1"/>
  <c r="R946" i="1"/>
  <c r="V946" s="1"/>
  <c r="E99" i="24" s="1"/>
  <c r="U99" s="1"/>
  <c r="R947" i="1"/>
  <c r="V947" s="1"/>
  <c r="E100" i="24" s="1"/>
  <c r="U100" s="1"/>
  <c r="R948" i="1"/>
  <c r="V948" s="1"/>
  <c r="E101" i="24" s="1"/>
  <c r="U101" s="1"/>
  <c r="R949" i="1"/>
  <c r="V949" s="1"/>
  <c r="E102" i="24" s="1"/>
  <c r="U102" s="1"/>
  <c r="R950" i="1"/>
  <c r="V950" s="1"/>
  <c r="E103" i="24" s="1"/>
  <c r="U103" s="1"/>
  <c r="R951" i="1"/>
  <c r="V951" s="1"/>
  <c r="E104" i="24" s="1"/>
  <c r="U104" s="1"/>
  <c r="R952" i="1"/>
  <c r="V952" s="1"/>
  <c r="E105" i="24" s="1"/>
  <c r="U105" s="1"/>
  <c r="R953" i="1"/>
  <c r="V953" s="1"/>
  <c r="E106" i="24" s="1"/>
  <c r="U106" s="1"/>
  <c r="R954" i="1"/>
  <c r="V954" s="1"/>
  <c r="E107" i="24" s="1"/>
  <c r="U107" s="1"/>
  <c r="R955" i="1"/>
  <c r="V955" s="1"/>
  <c r="E108" i="24" s="1"/>
  <c r="U108" s="1"/>
  <c r="R956" i="1"/>
  <c r="V956" s="1"/>
  <c r="E109" i="24" s="1"/>
  <c r="U109" s="1"/>
  <c r="R957" i="1"/>
  <c r="V957" s="1"/>
  <c r="E110" i="24" s="1"/>
  <c r="U110" s="1"/>
  <c r="R958" i="1"/>
  <c r="V958" s="1"/>
  <c r="E111" i="24" s="1"/>
  <c r="U111" s="1"/>
  <c r="R959" i="1"/>
  <c r="V959" s="1"/>
  <c r="E112" i="24" s="1"/>
  <c r="U112" s="1"/>
  <c r="R960" i="1"/>
  <c r="V960" s="1"/>
  <c r="E113" i="24" s="1"/>
  <c r="U113" s="1"/>
  <c r="R961" i="1"/>
  <c r="V961" s="1"/>
  <c r="E114" i="24" s="1"/>
  <c r="U114" s="1"/>
  <c r="R962" i="1"/>
  <c r="V962" s="1"/>
  <c r="E115" i="24" s="1"/>
  <c r="U115" s="1"/>
  <c r="R963" i="1"/>
  <c r="V963" s="1"/>
  <c r="E116" i="24" s="1"/>
  <c r="U116" s="1"/>
  <c r="R964" i="1"/>
  <c r="V964" s="1"/>
  <c r="E117" i="24" s="1"/>
  <c r="U117" s="1"/>
  <c r="R965" i="1"/>
  <c r="V965" s="1"/>
  <c r="E118" i="24" s="1"/>
  <c r="U118" s="1"/>
  <c r="R966" i="1"/>
  <c r="V966" s="1"/>
  <c r="E119" i="24" s="1"/>
  <c r="U119" s="1"/>
  <c r="R967" i="1"/>
  <c r="V967" s="1"/>
  <c r="E120" i="24" s="1"/>
  <c r="U120" s="1"/>
  <c r="R968" i="1"/>
  <c r="V968" s="1"/>
  <c r="E121" i="24" s="1"/>
  <c r="U121" s="1"/>
  <c r="R969" i="1"/>
  <c r="V969" s="1"/>
  <c r="E122" i="24" s="1"/>
  <c r="U122" s="1"/>
  <c r="R970" i="1"/>
  <c r="V970" s="1"/>
  <c r="E123" i="24" s="1"/>
  <c r="U123" s="1"/>
  <c r="R971" i="1"/>
  <c r="V971" s="1"/>
  <c r="E124" i="24" s="1"/>
  <c r="U124" s="1"/>
  <c r="R972" i="1"/>
  <c r="V972" s="1"/>
  <c r="E125" i="24" s="1"/>
  <c r="U125" s="1"/>
  <c r="R973" i="1"/>
  <c r="V973" s="1"/>
  <c r="E126" i="24" s="1"/>
  <c r="U126" s="1"/>
  <c r="R974" i="1"/>
  <c r="V974" s="1"/>
  <c r="E127" i="24" s="1"/>
  <c r="U127" s="1"/>
  <c r="R975" i="1"/>
  <c r="V975" s="1"/>
  <c r="E128" i="24" s="1"/>
  <c r="U128" s="1"/>
  <c r="R976" i="1"/>
  <c r="V976" s="1"/>
  <c r="E129" i="24" s="1"/>
  <c r="U129" s="1"/>
  <c r="R977" i="1"/>
  <c r="V977" s="1"/>
  <c r="E130" i="24" s="1"/>
  <c r="U130" s="1"/>
  <c r="R978" i="1"/>
  <c r="V978" s="1"/>
  <c r="E131" i="24" s="1"/>
  <c r="U131" s="1"/>
  <c r="R979" i="1"/>
  <c r="V979" s="1"/>
  <c r="E132" i="24" s="1"/>
  <c r="U132" s="1"/>
  <c r="R980" i="1"/>
  <c r="V980" s="1"/>
  <c r="E133" i="24" s="1"/>
  <c r="U133" s="1"/>
  <c r="R981" i="1"/>
  <c r="V981" s="1"/>
  <c r="E134" i="24" s="1"/>
  <c r="U134" s="1"/>
  <c r="R982" i="1"/>
  <c r="V982" s="1"/>
  <c r="E135" i="24" s="1"/>
  <c r="U135" s="1"/>
  <c r="R983" i="1"/>
  <c r="V983" s="1"/>
  <c r="E136" i="24" s="1"/>
  <c r="U136" s="1"/>
  <c r="R984" i="1"/>
  <c r="V984" s="1"/>
  <c r="E137" i="24" s="1"/>
  <c r="U137" s="1"/>
  <c r="R985" i="1"/>
  <c r="V985" s="1"/>
  <c r="E138" i="24" s="1"/>
  <c r="U138" s="1"/>
  <c r="R986" i="1"/>
  <c r="V986" s="1"/>
  <c r="E139" i="24" s="1"/>
  <c r="U139" s="1"/>
  <c r="R987" i="1"/>
  <c r="V987" s="1"/>
  <c r="E140" i="24" s="1"/>
  <c r="U140" s="1"/>
  <c r="R988" i="1"/>
  <c r="V988" s="1"/>
  <c r="E141" i="24" s="1"/>
  <c r="U141" s="1"/>
  <c r="R989" i="1"/>
  <c r="V989" s="1"/>
  <c r="E142" i="24" s="1"/>
  <c r="U142" s="1"/>
  <c r="R990" i="1"/>
  <c r="V990" s="1"/>
  <c r="E143" i="24" s="1"/>
  <c r="U143" s="1"/>
  <c r="R991" i="1"/>
  <c r="V991" s="1"/>
  <c r="E144" i="24" s="1"/>
  <c r="U144" s="1"/>
  <c r="R992" i="1"/>
  <c r="V992" s="1"/>
  <c r="E145" i="24" s="1"/>
  <c r="U145" s="1"/>
  <c r="R993" i="1"/>
  <c r="V993" s="1"/>
  <c r="E146" i="24" s="1"/>
  <c r="U146" s="1"/>
  <c r="R994" i="1"/>
  <c r="V994" s="1"/>
  <c r="E147" i="24" s="1"/>
  <c r="U147" s="1"/>
  <c r="W147" s="1"/>
  <c r="R995" i="1"/>
  <c r="V995" s="1"/>
  <c r="E148" i="24" s="1"/>
  <c r="U148" s="1"/>
  <c r="R996" i="1"/>
  <c r="V996" s="1"/>
  <c r="E149" i="24" s="1"/>
  <c r="U149" s="1"/>
  <c r="R997" i="1"/>
  <c r="V997" s="1"/>
  <c r="E150" i="24" s="1"/>
  <c r="U150" s="1"/>
  <c r="R998" i="1"/>
  <c r="V998" s="1"/>
  <c r="E151" i="24" s="1"/>
  <c r="U151" s="1"/>
  <c r="R999" i="1"/>
  <c r="V999" s="1"/>
  <c r="E152" i="24" s="1"/>
  <c r="U152" s="1"/>
  <c r="R1000" i="1"/>
  <c r="V1000" s="1"/>
  <c r="E153" i="24" s="1"/>
  <c r="U153" s="1"/>
  <c r="R1001" i="1"/>
  <c r="V1001" s="1"/>
  <c r="E154" i="24" s="1"/>
  <c r="U154" s="1"/>
  <c r="R1002" i="1"/>
  <c r="V1002" s="1"/>
  <c r="E155" i="24" s="1"/>
  <c r="U155" s="1"/>
  <c r="R1003" i="1"/>
  <c r="V1003" s="1"/>
  <c r="E156" i="24" s="1"/>
  <c r="U156" s="1"/>
  <c r="R1004" i="1"/>
  <c r="V1004" s="1"/>
  <c r="E157" i="24" s="1"/>
  <c r="U157" s="1"/>
  <c r="R1005" i="1"/>
  <c r="V1005" s="1"/>
  <c r="E158" i="24" s="1"/>
  <c r="U158" s="1"/>
  <c r="P859" i="1"/>
  <c r="E12" i="23" s="1"/>
  <c r="P860" i="1"/>
  <c r="E13" i="23" s="1"/>
  <c r="U13" s="1"/>
  <c r="P861" i="1"/>
  <c r="E14" i="23" s="1"/>
  <c r="U14" s="1"/>
  <c r="P862" i="1"/>
  <c r="E15" i="23" s="1"/>
  <c r="U15" s="1"/>
  <c r="P863" i="1"/>
  <c r="E16" i="23" s="1"/>
  <c r="U16" s="1"/>
  <c r="P864" i="1"/>
  <c r="E17" i="23" s="1"/>
  <c r="U17" s="1"/>
  <c r="P865" i="1"/>
  <c r="E18" i="23" s="1"/>
  <c r="U18" s="1"/>
  <c r="P866" i="1"/>
  <c r="E19" i="23" s="1"/>
  <c r="U19" s="1"/>
  <c r="P867" i="1"/>
  <c r="E20" i="23" s="1"/>
  <c r="U20" s="1"/>
  <c r="P868" i="1"/>
  <c r="E21" i="23" s="1"/>
  <c r="U21" s="1"/>
  <c r="P869" i="1"/>
  <c r="E22" i="23" s="1"/>
  <c r="U22" s="1"/>
  <c r="P870" i="1"/>
  <c r="E23" i="23" s="1"/>
  <c r="U23" s="1"/>
  <c r="P871" i="1"/>
  <c r="E24" i="23" s="1"/>
  <c r="U24" s="1"/>
  <c r="P872" i="1"/>
  <c r="E25" i="23" s="1"/>
  <c r="U25" s="1"/>
  <c r="P873" i="1"/>
  <c r="E26" i="23" s="1"/>
  <c r="U26" s="1"/>
  <c r="P874" i="1"/>
  <c r="E27" i="23" s="1"/>
  <c r="U27" s="1"/>
  <c r="P875" i="1"/>
  <c r="E28" i="23" s="1"/>
  <c r="U28" s="1"/>
  <c r="P876" i="1"/>
  <c r="E29" i="23" s="1"/>
  <c r="U29" s="1"/>
  <c r="P877" i="1"/>
  <c r="E30" i="23" s="1"/>
  <c r="U30" s="1"/>
  <c r="P878" i="1"/>
  <c r="E31" i="23" s="1"/>
  <c r="U31" s="1"/>
  <c r="P879" i="1"/>
  <c r="E32" i="23" s="1"/>
  <c r="U32" s="1"/>
  <c r="P880" i="1"/>
  <c r="E33" i="23" s="1"/>
  <c r="U33" s="1"/>
  <c r="P881" i="1"/>
  <c r="E34" i="23" s="1"/>
  <c r="U34" s="1"/>
  <c r="P882" i="1"/>
  <c r="E35" i="23" s="1"/>
  <c r="U35" s="1"/>
  <c r="P883" i="1"/>
  <c r="E36" i="23" s="1"/>
  <c r="U36" s="1"/>
  <c r="P884" i="1"/>
  <c r="E37" i="23" s="1"/>
  <c r="U37" s="1"/>
  <c r="P885" i="1"/>
  <c r="E38" i="23" s="1"/>
  <c r="U38" s="1"/>
  <c r="P886" i="1"/>
  <c r="E39" i="23" s="1"/>
  <c r="U39" s="1"/>
  <c r="P887" i="1"/>
  <c r="E40" i="23" s="1"/>
  <c r="U40" s="1"/>
  <c r="P888" i="1"/>
  <c r="E41" i="23" s="1"/>
  <c r="U41" s="1"/>
  <c r="P889" i="1"/>
  <c r="E42" i="23" s="1"/>
  <c r="U42" s="1"/>
  <c r="P890" i="1"/>
  <c r="E43" i="23" s="1"/>
  <c r="U43" s="1"/>
  <c r="P891" i="1"/>
  <c r="E44" i="23" s="1"/>
  <c r="U44" s="1"/>
  <c r="P892" i="1"/>
  <c r="E45" i="23" s="1"/>
  <c r="U45" s="1"/>
  <c r="P893" i="1"/>
  <c r="E46" i="23" s="1"/>
  <c r="U46" s="1"/>
  <c r="P894" i="1"/>
  <c r="E47" i="23" s="1"/>
  <c r="U47" s="1"/>
  <c r="P895" i="1"/>
  <c r="E48" i="23" s="1"/>
  <c r="U48" s="1"/>
  <c r="P896" i="1"/>
  <c r="E49" i="23" s="1"/>
  <c r="U49" s="1"/>
  <c r="P897" i="1"/>
  <c r="E50" i="23" s="1"/>
  <c r="U50" s="1"/>
  <c r="P898" i="1"/>
  <c r="E51" i="23" s="1"/>
  <c r="U51" s="1"/>
  <c r="P899" i="1"/>
  <c r="E52" i="23" s="1"/>
  <c r="U52" s="1"/>
  <c r="P900" i="1"/>
  <c r="E53" i="23" s="1"/>
  <c r="U53" s="1"/>
  <c r="P901" i="1"/>
  <c r="E54" i="23" s="1"/>
  <c r="U54" s="1"/>
  <c r="P902" i="1"/>
  <c r="E55" i="23" s="1"/>
  <c r="U55" s="1"/>
  <c r="P903" i="1"/>
  <c r="E56" i="23" s="1"/>
  <c r="U56" s="1"/>
  <c r="P904" i="1"/>
  <c r="E57" i="23" s="1"/>
  <c r="U57" s="1"/>
  <c r="P905" i="1"/>
  <c r="E58" i="23" s="1"/>
  <c r="U58" s="1"/>
  <c r="P906" i="1"/>
  <c r="E59" i="23" s="1"/>
  <c r="U59" s="1"/>
  <c r="P907" i="1"/>
  <c r="E60" i="23" s="1"/>
  <c r="U60" s="1"/>
  <c r="P908" i="1"/>
  <c r="E61" i="23" s="1"/>
  <c r="U61" s="1"/>
  <c r="P909" i="1"/>
  <c r="E62" i="23" s="1"/>
  <c r="U62" s="1"/>
  <c r="P910" i="1"/>
  <c r="E63" i="23" s="1"/>
  <c r="U63" s="1"/>
  <c r="P911" i="1"/>
  <c r="E64" i="23" s="1"/>
  <c r="U64" s="1"/>
  <c r="P912" i="1"/>
  <c r="E65" i="23" s="1"/>
  <c r="U65" s="1"/>
  <c r="P913" i="1"/>
  <c r="E66" i="23" s="1"/>
  <c r="U66" s="1"/>
  <c r="P914" i="1"/>
  <c r="E67" i="23" s="1"/>
  <c r="U67" s="1"/>
  <c r="P915" i="1"/>
  <c r="E68" i="23" s="1"/>
  <c r="U68" s="1"/>
  <c r="P916" i="1"/>
  <c r="E69" i="23" s="1"/>
  <c r="U69" s="1"/>
  <c r="P917" i="1"/>
  <c r="E70" i="23" s="1"/>
  <c r="U70" s="1"/>
  <c r="P918" i="1"/>
  <c r="E71" i="23" s="1"/>
  <c r="U71" s="1"/>
  <c r="P919" i="1"/>
  <c r="E72" i="23" s="1"/>
  <c r="U72" s="1"/>
  <c r="P920" i="1"/>
  <c r="E73" i="23" s="1"/>
  <c r="U73" s="1"/>
  <c r="P921" i="1"/>
  <c r="E74" i="23" s="1"/>
  <c r="U74" s="1"/>
  <c r="P922" i="1"/>
  <c r="E75" i="23" s="1"/>
  <c r="U75" s="1"/>
  <c r="P923" i="1"/>
  <c r="E76" i="23" s="1"/>
  <c r="U76" s="1"/>
  <c r="P924" i="1"/>
  <c r="E77" i="23" s="1"/>
  <c r="U77" s="1"/>
  <c r="P925" i="1"/>
  <c r="E78" i="23" s="1"/>
  <c r="U78" s="1"/>
  <c r="P926" i="1"/>
  <c r="E79" i="23" s="1"/>
  <c r="U79" s="1"/>
  <c r="P927" i="1"/>
  <c r="E80" i="23" s="1"/>
  <c r="U80" s="1"/>
  <c r="P928" i="1"/>
  <c r="E81" i="23" s="1"/>
  <c r="U81" s="1"/>
  <c r="P929" i="1"/>
  <c r="E82" i="23" s="1"/>
  <c r="U82" s="1"/>
  <c r="P930" i="1"/>
  <c r="E83" i="23" s="1"/>
  <c r="U83" s="1"/>
  <c r="P931" i="1"/>
  <c r="E84" i="23" s="1"/>
  <c r="U84" s="1"/>
  <c r="P932" i="1"/>
  <c r="E85" i="23" s="1"/>
  <c r="U85" s="1"/>
  <c r="P933" i="1"/>
  <c r="E86" i="23" s="1"/>
  <c r="U86" s="1"/>
  <c r="P934" i="1"/>
  <c r="E87" i="23" s="1"/>
  <c r="U87" s="1"/>
  <c r="P935" i="1"/>
  <c r="E88" i="23" s="1"/>
  <c r="U88" s="1"/>
  <c r="P936" i="1"/>
  <c r="E89" i="23" s="1"/>
  <c r="U89" s="1"/>
  <c r="P937" i="1"/>
  <c r="E90" i="23" s="1"/>
  <c r="U90" s="1"/>
  <c r="P938" i="1"/>
  <c r="E91" i="23" s="1"/>
  <c r="U91" s="1"/>
  <c r="P939" i="1"/>
  <c r="E92" i="23" s="1"/>
  <c r="U92" s="1"/>
  <c r="P940" i="1"/>
  <c r="E93" i="23" s="1"/>
  <c r="U93" s="1"/>
  <c r="P941" i="1"/>
  <c r="E94" i="23" s="1"/>
  <c r="U94" s="1"/>
  <c r="P942" i="1"/>
  <c r="E95" i="23" s="1"/>
  <c r="U95" s="1"/>
  <c r="P943" i="1"/>
  <c r="E96" i="23" s="1"/>
  <c r="U96" s="1"/>
  <c r="P944" i="1"/>
  <c r="E97" i="23" s="1"/>
  <c r="U97" s="1"/>
  <c r="P945" i="1"/>
  <c r="E98" i="23" s="1"/>
  <c r="U98" s="1"/>
  <c r="P946" i="1"/>
  <c r="E99" i="23" s="1"/>
  <c r="U99" s="1"/>
  <c r="P947" i="1"/>
  <c r="E100" i="23" s="1"/>
  <c r="U100" s="1"/>
  <c r="P948" i="1"/>
  <c r="E101" i="23" s="1"/>
  <c r="U101" s="1"/>
  <c r="P949" i="1"/>
  <c r="E102" i="23" s="1"/>
  <c r="U102" s="1"/>
  <c r="P950" i="1"/>
  <c r="E103" i="23" s="1"/>
  <c r="U103" s="1"/>
  <c r="P951" i="1"/>
  <c r="E104" i="23" s="1"/>
  <c r="U104" s="1"/>
  <c r="P952" i="1"/>
  <c r="E105" i="23" s="1"/>
  <c r="U105" s="1"/>
  <c r="P953" i="1"/>
  <c r="E106" i="23" s="1"/>
  <c r="U106" s="1"/>
  <c r="P954" i="1"/>
  <c r="E107" i="23" s="1"/>
  <c r="U107" s="1"/>
  <c r="P955" i="1"/>
  <c r="E108" i="23" s="1"/>
  <c r="U108" s="1"/>
  <c r="P956" i="1"/>
  <c r="E109" i="23" s="1"/>
  <c r="U109" s="1"/>
  <c r="P957" i="1"/>
  <c r="E110" i="23" s="1"/>
  <c r="U110" s="1"/>
  <c r="P958" i="1"/>
  <c r="E111" i="23" s="1"/>
  <c r="U111" s="1"/>
  <c r="P959" i="1"/>
  <c r="E112" i="23" s="1"/>
  <c r="U112" s="1"/>
  <c r="P960" i="1"/>
  <c r="E113" i="23" s="1"/>
  <c r="U113" s="1"/>
  <c r="P961" i="1"/>
  <c r="E114" i="23" s="1"/>
  <c r="U114" s="1"/>
  <c r="P962" i="1"/>
  <c r="E115" i="23" s="1"/>
  <c r="U115" s="1"/>
  <c r="P963" i="1"/>
  <c r="E116" i="23" s="1"/>
  <c r="U116" s="1"/>
  <c r="P964" i="1"/>
  <c r="E117" i="23" s="1"/>
  <c r="U117" s="1"/>
  <c r="P965" i="1"/>
  <c r="E118" i="23" s="1"/>
  <c r="U118" s="1"/>
  <c r="P966" i="1"/>
  <c r="E119" i="23" s="1"/>
  <c r="U119" s="1"/>
  <c r="P967" i="1"/>
  <c r="E120" i="23" s="1"/>
  <c r="U120" s="1"/>
  <c r="P968" i="1"/>
  <c r="E121" i="23" s="1"/>
  <c r="U121" s="1"/>
  <c r="P969" i="1"/>
  <c r="E122" i="23" s="1"/>
  <c r="U122" s="1"/>
  <c r="P970" i="1"/>
  <c r="E123" i="23" s="1"/>
  <c r="U123" s="1"/>
  <c r="P971" i="1"/>
  <c r="E124" i="23" s="1"/>
  <c r="U124" s="1"/>
  <c r="P972" i="1"/>
  <c r="E125" i="23" s="1"/>
  <c r="U125" s="1"/>
  <c r="P973" i="1"/>
  <c r="E126" i="23" s="1"/>
  <c r="U126" s="1"/>
  <c r="P974" i="1"/>
  <c r="E127" i="23" s="1"/>
  <c r="U127" s="1"/>
  <c r="P975" i="1"/>
  <c r="E128" i="23" s="1"/>
  <c r="U128" s="1"/>
  <c r="P976" i="1"/>
  <c r="E129" i="23" s="1"/>
  <c r="U129" s="1"/>
  <c r="P977" i="1"/>
  <c r="E130" i="23" s="1"/>
  <c r="U130" s="1"/>
  <c r="P978" i="1"/>
  <c r="E131" i="23" s="1"/>
  <c r="U131" s="1"/>
  <c r="P979" i="1"/>
  <c r="E132" i="23" s="1"/>
  <c r="U132" s="1"/>
  <c r="P980" i="1"/>
  <c r="E133" i="23" s="1"/>
  <c r="U133" s="1"/>
  <c r="P981" i="1"/>
  <c r="E134" i="23" s="1"/>
  <c r="U134" s="1"/>
  <c r="P982" i="1"/>
  <c r="E135" i="23" s="1"/>
  <c r="U135" s="1"/>
  <c r="P983" i="1"/>
  <c r="E136" i="23" s="1"/>
  <c r="U136" s="1"/>
  <c r="P984" i="1"/>
  <c r="E137" i="23" s="1"/>
  <c r="U137" s="1"/>
  <c r="P985" i="1"/>
  <c r="E138" i="23" s="1"/>
  <c r="U138" s="1"/>
  <c r="P986" i="1"/>
  <c r="E139" i="23" s="1"/>
  <c r="U139" s="1"/>
  <c r="P987" i="1"/>
  <c r="E140" i="23" s="1"/>
  <c r="U140" s="1"/>
  <c r="P988" i="1"/>
  <c r="E141" i="23" s="1"/>
  <c r="U141" s="1"/>
  <c r="P989" i="1"/>
  <c r="E142" i="23" s="1"/>
  <c r="U142" s="1"/>
  <c r="P990" i="1"/>
  <c r="E143" i="23" s="1"/>
  <c r="U143" s="1"/>
  <c r="P991" i="1"/>
  <c r="E144" i="23" s="1"/>
  <c r="U144" s="1"/>
  <c r="P992" i="1"/>
  <c r="E145" i="23" s="1"/>
  <c r="U145" s="1"/>
  <c r="P993" i="1"/>
  <c r="E146" i="23" s="1"/>
  <c r="U146" s="1"/>
  <c r="P994" i="1"/>
  <c r="E147" i="23" s="1"/>
  <c r="U147" s="1"/>
  <c r="W147" s="1"/>
  <c r="W160" s="1"/>
  <c r="P995" i="1"/>
  <c r="E148" i="23" s="1"/>
  <c r="U148" s="1"/>
  <c r="P996" i="1"/>
  <c r="E149" i="23" s="1"/>
  <c r="U149" s="1"/>
  <c r="P997" i="1"/>
  <c r="E150" i="23" s="1"/>
  <c r="U150" s="1"/>
  <c r="P998" i="1"/>
  <c r="E151" i="23" s="1"/>
  <c r="U151" s="1"/>
  <c r="P999" i="1"/>
  <c r="E152" i="23" s="1"/>
  <c r="U152" s="1"/>
  <c r="P1000" i="1"/>
  <c r="E153" i="23" s="1"/>
  <c r="U153" s="1"/>
  <c r="P1001" i="1"/>
  <c r="E154" i="23" s="1"/>
  <c r="U154" s="1"/>
  <c r="P1002" i="1"/>
  <c r="E155" i="23" s="1"/>
  <c r="U155" s="1"/>
  <c r="P1003" i="1"/>
  <c r="E156" i="23" s="1"/>
  <c r="U156" s="1"/>
  <c r="P1004" i="1"/>
  <c r="E157" i="23" s="1"/>
  <c r="U157" s="1"/>
  <c r="P1005" i="1"/>
  <c r="E158" i="23" s="1"/>
  <c r="U158" s="1"/>
  <c r="N859" i="1"/>
  <c r="E12" i="22" s="1"/>
  <c r="U12" s="1"/>
  <c r="N860" i="1"/>
  <c r="E13" i="22" s="1"/>
  <c r="U13" s="1"/>
  <c r="N861" i="1"/>
  <c r="E14" i="22" s="1"/>
  <c r="U14" s="1"/>
  <c r="N862" i="1"/>
  <c r="E15" i="22" s="1"/>
  <c r="U15" s="1"/>
  <c r="N863" i="1"/>
  <c r="E16" i="22" s="1"/>
  <c r="U16" s="1"/>
  <c r="N864" i="1"/>
  <c r="E17" i="22" s="1"/>
  <c r="U17" s="1"/>
  <c r="N865" i="1"/>
  <c r="E18" i="22" s="1"/>
  <c r="U18" s="1"/>
  <c r="N866" i="1"/>
  <c r="E19" i="22" s="1"/>
  <c r="U19" s="1"/>
  <c r="N867" i="1"/>
  <c r="E20" i="22" s="1"/>
  <c r="U20" s="1"/>
  <c r="N868" i="1"/>
  <c r="E21" i="22" s="1"/>
  <c r="U21" s="1"/>
  <c r="N869" i="1"/>
  <c r="E22" i="22" s="1"/>
  <c r="U22" s="1"/>
  <c r="N870" i="1"/>
  <c r="E23" i="22" s="1"/>
  <c r="U23" s="1"/>
  <c r="N871" i="1"/>
  <c r="E24" i="22" s="1"/>
  <c r="U24" s="1"/>
  <c r="N872" i="1"/>
  <c r="E25" i="22" s="1"/>
  <c r="U25" s="1"/>
  <c r="N873" i="1"/>
  <c r="E26" i="22" s="1"/>
  <c r="U26" s="1"/>
  <c r="N874" i="1"/>
  <c r="E27" i="22" s="1"/>
  <c r="U27" s="1"/>
  <c r="N875" i="1"/>
  <c r="E28" i="22" s="1"/>
  <c r="U28" s="1"/>
  <c r="N876" i="1"/>
  <c r="E29" i="22" s="1"/>
  <c r="U29" s="1"/>
  <c r="N877" i="1"/>
  <c r="E30" i="22" s="1"/>
  <c r="U30" s="1"/>
  <c r="N878" i="1"/>
  <c r="E31" i="22" s="1"/>
  <c r="U31" s="1"/>
  <c r="N879" i="1"/>
  <c r="E32" i="22" s="1"/>
  <c r="U32" s="1"/>
  <c r="N880" i="1"/>
  <c r="E33" i="22" s="1"/>
  <c r="U33" s="1"/>
  <c r="N881" i="1"/>
  <c r="E34" i="22" s="1"/>
  <c r="U34" s="1"/>
  <c r="N882" i="1"/>
  <c r="E35" i="22" s="1"/>
  <c r="U35" s="1"/>
  <c r="N883" i="1"/>
  <c r="E36" i="22" s="1"/>
  <c r="U36" s="1"/>
  <c r="N884" i="1"/>
  <c r="E37" i="22" s="1"/>
  <c r="U37" s="1"/>
  <c r="N885" i="1"/>
  <c r="E38" i="22" s="1"/>
  <c r="U38" s="1"/>
  <c r="N886" i="1"/>
  <c r="E39" i="22" s="1"/>
  <c r="U39" s="1"/>
  <c r="N887" i="1"/>
  <c r="E40" i="22" s="1"/>
  <c r="U40" s="1"/>
  <c r="N888" i="1"/>
  <c r="E41" i="22" s="1"/>
  <c r="U41" s="1"/>
  <c r="N889" i="1"/>
  <c r="E42" i="22" s="1"/>
  <c r="U42" s="1"/>
  <c r="N890" i="1"/>
  <c r="E43" i="22" s="1"/>
  <c r="U43" s="1"/>
  <c r="N891" i="1"/>
  <c r="E44" i="22" s="1"/>
  <c r="U44" s="1"/>
  <c r="N892" i="1"/>
  <c r="E45" i="22" s="1"/>
  <c r="U45" s="1"/>
  <c r="N893" i="1"/>
  <c r="E46" i="22" s="1"/>
  <c r="U46" s="1"/>
  <c r="N894" i="1"/>
  <c r="E47" i="22" s="1"/>
  <c r="U47" s="1"/>
  <c r="N895" i="1"/>
  <c r="E48" i="22" s="1"/>
  <c r="U48" s="1"/>
  <c r="N896" i="1"/>
  <c r="E49" i="22" s="1"/>
  <c r="U49" s="1"/>
  <c r="N897" i="1"/>
  <c r="E50" i="22" s="1"/>
  <c r="U50" s="1"/>
  <c r="N898" i="1"/>
  <c r="E51" i="22" s="1"/>
  <c r="U51" s="1"/>
  <c r="N899" i="1"/>
  <c r="E52" i="22" s="1"/>
  <c r="U52" s="1"/>
  <c r="N900" i="1"/>
  <c r="E53" i="22" s="1"/>
  <c r="U53" s="1"/>
  <c r="N901" i="1"/>
  <c r="E54" i="22" s="1"/>
  <c r="U54" s="1"/>
  <c r="N902" i="1"/>
  <c r="E55" i="22" s="1"/>
  <c r="U55" s="1"/>
  <c r="N903" i="1"/>
  <c r="E56" i="22" s="1"/>
  <c r="U56" s="1"/>
  <c r="N904" i="1"/>
  <c r="E57" i="22" s="1"/>
  <c r="U57" s="1"/>
  <c r="N905" i="1"/>
  <c r="E58" i="22" s="1"/>
  <c r="U58" s="1"/>
  <c r="N906" i="1"/>
  <c r="E59" i="22" s="1"/>
  <c r="U59" s="1"/>
  <c r="N907" i="1"/>
  <c r="E60" i="22" s="1"/>
  <c r="U60" s="1"/>
  <c r="N908" i="1"/>
  <c r="E61" i="22" s="1"/>
  <c r="U61" s="1"/>
  <c r="N909" i="1"/>
  <c r="E62" i="22" s="1"/>
  <c r="U62" s="1"/>
  <c r="N910" i="1"/>
  <c r="E63" i="22" s="1"/>
  <c r="U63" s="1"/>
  <c r="N911" i="1"/>
  <c r="E64" i="22" s="1"/>
  <c r="U64" s="1"/>
  <c r="N912" i="1"/>
  <c r="E65" i="22" s="1"/>
  <c r="U65" s="1"/>
  <c r="N913" i="1"/>
  <c r="E66" i="22" s="1"/>
  <c r="U66" s="1"/>
  <c r="N914" i="1"/>
  <c r="E67" i="22" s="1"/>
  <c r="U67" s="1"/>
  <c r="N915" i="1"/>
  <c r="E68" i="22" s="1"/>
  <c r="U68" s="1"/>
  <c r="N916" i="1"/>
  <c r="E69" i="22" s="1"/>
  <c r="U69" s="1"/>
  <c r="N917" i="1"/>
  <c r="E70" i="22" s="1"/>
  <c r="U70" s="1"/>
  <c r="N918" i="1"/>
  <c r="E71" i="22" s="1"/>
  <c r="U71" s="1"/>
  <c r="N919" i="1"/>
  <c r="E72" i="22" s="1"/>
  <c r="U72" s="1"/>
  <c r="N920" i="1"/>
  <c r="E73" i="22" s="1"/>
  <c r="U73" s="1"/>
  <c r="N921" i="1"/>
  <c r="E74" i="22" s="1"/>
  <c r="U74" s="1"/>
  <c r="N922" i="1"/>
  <c r="E75" i="22" s="1"/>
  <c r="U75" s="1"/>
  <c r="N923" i="1"/>
  <c r="E76" i="22" s="1"/>
  <c r="U76" s="1"/>
  <c r="N924" i="1"/>
  <c r="E77" i="22" s="1"/>
  <c r="U77" s="1"/>
  <c r="N925" i="1"/>
  <c r="E78" i="22" s="1"/>
  <c r="U78" s="1"/>
  <c r="N926" i="1"/>
  <c r="E79" i="22" s="1"/>
  <c r="U79" s="1"/>
  <c r="N927" i="1"/>
  <c r="E80" i="22" s="1"/>
  <c r="U80" s="1"/>
  <c r="N928" i="1"/>
  <c r="E81" i="22" s="1"/>
  <c r="U81" s="1"/>
  <c r="N929" i="1"/>
  <c r="E82" i="22" s="1"/>
  <c r="U82" s="1"/>
  <c r="N930" i="1"/>
  <c r="E83" i="22" s="1"/>
  <c r="U83" s="1"/>
  <c r="N931" i="1"/>
  <c r="E84" i="22" s="1"/>
  <c r="U84" s="1"/>
  <c r="N932" i="1"/>
  <c r="E85" i="22" s="1"/>
  <c r="U85" s="1"/>
  <c r="N933" i="1"/>
  <c r="E86" i="22" s="1"/>
  <c r="U86" s="1"/>
  <c r="N934" i="1"/>
  <c r="E87" i="22" s="1"/>
  <c r="U87" s="1"/>
  <c r="N935" i="1"/>
  <c r="E88" i="22" s="1"/>
  <c r="U88" s="1"/>
  <c r="N936" i="1"/>
  <c r="E89" i="22" s="1"/>
  <c r="U89" s="1"/>
  <c r="N937" i="1"/>
  <c r="E90" i="22" s="1"/>
  <c r="U90" s="1"/>
  <c r="N938" i="1"/>
  <c r="E91" i="22" s="1"/>
  <c r="U91" s="1"/>
  <c r="N939" i="1"/>
  <c r="E92" i="22" s="1"/>
  <c r="U92" s="1"/>
  <c r="N940" i="1"/>
  <c r="E93" i="22" s="1"/>
  <c r="U93" s="1"/>
  <c r="N941" i="1"/>
  <c r="E94" i="22" s="1"/>
  <c r="U94" s="1"/>
  <c r="N942" i="1"/>
  <c r="E95" i="22" s="1"/>
  <c r="U95" s="1"/>
  <c r="N943" i="1"/>
  <c r="E96" i="22" s="1"/>
  <c r="U96" s="1"/>
  <c r="N944" i="1"/>
  <c r="E97" i="22" s="1"/>
  <c r="U97" s="1"/>
  <c r="N945" i="1"/>
  <c r="E98" i="22" s="1"/>
  <c r="U98" s="1"/>
  <c r="N946" i="1"/>
  <c r="E99" i="22" s="1"/>
  <c r="U99" s="1"/>
  <c r="N947" i="1"/>
  <c r="E100" i="22" s="1"/>
  <c r="U100" s="1"/>
  <c r="N948" i="1"/>
  <c r="E101" i="22" s="1"/>
  <c r="U101" s="1"/>
  <c r="N949" i="1"/>
  <c r="E102" i="22" s="1"/>
  <c r="U102" s="1"/>
  <c r="N950" i="1"/>
  <c r="E103" i="22" s="1"/>
  <c r="U103" s="1"/>
  <c r="N951" i="1"/>
  <c r="E104" i="22" s="1"/>
  <c r="U104" s="1"/>
  <c r="N952" i="1"/>
  <c r="E105" i="22" s="1"/>
  <c r="U105" s="1"/>
  <c r="N953" i="1"/>
  <c r="E106" i="22" s="1"/>
  <c r="U106" s="1"/>
  <c r="N954" i="1"/>
  <c r="E107" i="22" s="1"/>
  <c r="U107" s="1"/>
  <c r="N955" i="1"/>
  <c r="E108" i="22" s="1"/>
  <c r="U108" s="1"/>
  <c r="N956" i="1"/>
  <c r="E109" i="22" s="1"/>
  <c r="U109" s="1"/>
  <c r="N957" i="1"/>
  <c r="E110" i="22" s="1"/>
  <c r="U110" s="1"/>
  <c r="N958" i="1"/>
  <c r="E111" i="22" s="1"/>
  <c r="U111" s="1"/>
  <c r="N959" i="1"/>
  <c r="E112" i="22" s="1"/>
  <c r="U112" s="1"/>
  <c r="N960" i="1"/>
  <c r="E113" i="22" s="1"/>
  <c r="U113" s="1"/>
  <c r="N961" i="1"/>
  <c r="E114" i="22" s="1"/>
  <c r="U114" s="1"/>
  <c r="N962" i="1"/>
  <c r="E115" i="22" s="1"/>
  <c r="U115" s="1"/>
  <c r="N963" i="1"/>
  <c r="E116" i="22" s="1"/>
  <c r="U116" s="1"/>
  <c r="N964" i="1"/>
  <c r="E117" i="22" s="1"/>
  <c r="U117" s="1"/>
  <c r="N965" i="1"/>
  <c r="E118" i="22" s="1"/>
  <c r="U118" s="1"/>
  <c r="N966" i="1"/>
  <c r="E119" i="22" s="1"/>
  <c r="U119" s="1"/>
  <c r="N967" i="1"/>
  <c r="E120" i="22" s="1"/>
  <c r="U120" s="1"/>
  <c r="N968" i="1"/>
  <c r="E121" i="22" s="1"/>
  <c r="U121" s="1"/>
  <c r="N969" i="1"/>
  <c r="E122" i="22" s="1"/>
  <c r="U122" s="1"/>
  <c r="N970" i="1"/>
  <c r="E123" i="22" s="1"/>
  <c r="U123" s="1"/>
  <c r="N971" i="1"/>
  <c r="E124" i="22" s="1"/>
  <c r="U124" s="1"/>
  <c r="N972" i="1"/>
  <c r="E125" i="22" s="1"/>
  <c r="U125" s="1"/>
  <c r="N973" i="1"/>
  <c r="E126" i="22" s="1"/>
  <c r="U126" s="1"/>
  <c r="N974" i="1"/>
  <c r="E127" i="22" s="1"/>
  <c r="U127" s="1"/>
  <c r="N975" i="1"/>
  <c r="E128" i="22" s="1"/>
  <c r="U128" s="1"/>
  <c r="N976" i="1"/>
  <c r="E129" i="22" s="1"/>
  <c r="U129" s="1"/>
  <c r="N977" i="1"/>
  <c r="E130" i="22" s="1"/>
  <c r="U130" s="1"/>
  <c r="N978" i="1"/>
  <c r="E131" i="22" s="1"/>
  <c r="U131" s="1"/>
  <c r="N979" i="1"/>
  <c r="E132" i="22" s="1"/>
  <c r="U132" s="1"/>
  <c r="N980" i="1"/>
  <c r="E133" i="22" s="1"/>
  <c r="U133" s="1"/>
  <c r="N981" i="1"/>
  <c r="E134" i="22" s="1"/>
  <c r="U134" s="1"/>
  <c r="N982" i="1"/>
  <c r="E135" i="22" s="1"/>
  <c r="U135" s="1"/>
  <c r="N983" i="1"/>
  <c r="E136" i="22" s="1"/>
  <c r="U136" s="1"/>
  <c r="N984" i="1"/>
  <c r="E137" i="22" s="1"/>
  <c r="U137" s="1"/>
  <c r="N985" i="1"/>
  <c r="E138" i="22" s="1"/>
  <c r="U138" s="1"/>
  <c r="N986" i="1"/>
  <c r="E139" i="22" s="1"/>
  <c r="U139" s="1"/>
  <c r="N987" i="1"/>
  <c r="E140" i="22" s="1"/>
  <c r="U140" s="1"/>
  <c r="N988" i="1"/>
  <c r="E141" i="22" s="1"/>
  <c r="U141" s="1"/>
  <c r="N989" i="1"/>
  <c r="E142" i="22" s="1"/>
  <c r="U142" s="1"/>
  <c r="N990" i="1"/>
  <c r="E143" i="22" s="1"/>
  <c r="U143" s="1"/>
  <c r="N991" i="1"/>
  <c r="E144" i="22" s="1"/>
  <c r="U144" s="1"/>
  <c r="N992" i="1"/>
  <c r="E145" i="22" s="1"/>
  <c r="U145" s="1"/>
  <c r="N993" i="1"/>
  <c r="E146" i="22" s="1"/>
  <c r="U146" s="1"/>
  <c r="N994" i="1"/>
  <c r="E147" i="22" s="1"/>
  <c r="U147" s="1"/>
  <c r="W147" s="1"/>
  <c r="W160" s="1"/>
  <c r="N995" i="1"/>
  <c r="E148" i="22" s="1"/>
  <c r="U148" s="1"/>
  <c r="N996" i="1"/>
  <c r="E149" i="22" s="1"/>
  <c r="U149" s="1"/>
  <c r="N997" i="1"/>
  <c r="E150" i="22" s="1"/>
  <c r="U150" s="1"/>
  <c r="N998" i="1"/>
  <c r="E151" i="22" s="1"/>
  <c r="U151" s="1"/>
  <c r="N999" i="1"/>
  <c r="E152" i="22" s="1"/>
  <c r="U152" s="1"/>
  <c r="N1000" i="1"/>
  <c r="E153" i="22" s="1"/>
  <c r="U153" s="1"/>
  <c r="N1001" i="1"/>
  <c r="E154" i="22" s="1"/>
  <c r="U154" s="1"/>
  <c r="N1002" i="1"/>
  <c r="E155" i="22" s="1"/>
  <c r="U155" s="1"/>
  <c r="N1003" i="1"/>
  <c r="E156" i="22" s="1"/>
  <c r="U156" s="1"/>
  <c r="N1004" i="1"/>
  <c r="E157" i="22" s="1"/>
  <c r="U157" s="1"/>
  <c r="N1005" i="1"/>
  <c r="E158" i="22" s="1"/>
  <c r="U158" s="1"/>
  <c r="L859" i="1"/>
  <c r="E12" i="21" s="1"/>
  <c r="U12" s="1"/>
  <c r="L860" i="1"/>
  <c r="E13" i="21" s="1"/>
  <c r="U13" s="1"/>
  <c r="L861" i="1"/>
  <c r="E14" i="21" s="1"/>
  <c r="U14" s="1"/>
  <c r="L862" i="1"/>
  <c r="E15" i="21" s="1"/>
  <c r="U15" s="1"/>
  <c r="L863" i="1"/>
  <c r="E16" i="21" s="1"/>
  <c r="U16" s="1"/>
  <c r="L864" i="1"/>
  <c r="E17" i="21" s="1"/>
  <c r="U17" s="1"/>
  <c r="L865" i="1"/>
  <c r="E18" i="21" s="1"/>
  <c r="U18" s="1"/>
  <c r="L866" i="1"/>
  <c r="E19" i="21" s="1"/>
  <c r="U19" s="1"/>
  <c r="L867" i="1"/>
  <c r="E20" i="21" s="1"/>
  <c r="U20" s="1"/>
  <c r="L868" i="1"/>
  <c r="E21" i="21" s="1"/>
  <c r="U21" s="1"/>
  <c r="L869" i="1"/>
  <c r="E22" i="21" s="1"/>
  <c r="U22" s="1"/>
  <c r="L870" i="1"/>
  <c r="E23" i="21" s="1"/>
  <c r="U23" s="1"/>
  <c r="L871" i="1"/>
  <c r="E24" i="21" s="1"/>
  <c r="U24" s="1"/>
  <c r="L872" i="1"/>
  <c r="E25" i="21" s="1"/>
  <c r="U25" s="1"/>
  <c r="L873" i="1"/>
  <c r="E26" i="21" s="1"/>
  <c r="U26" s="1"/>
  <c r="L874" i="1"/>
  <c r="E27" i="21" s="1"/>
  <c r="U27" s="1"/>
  <c r="L875" i="1"/>
  <c r="E28" i="21" s="1"/>
  <c r="U28" s="1"/>
  <c r="L876" i="1"/>
  <c r="E29" i="21" s="1"/>
  <c r="U29" s="1"/>
  <c r="L877" i="1"/>
  <c r="E30" i="21" s="1"/>
  <c r="U30" s="1"/>
  <c r="L878" i="1"/>
  <c r="E31" i="21" s="1"/>
  <c r="U31" s="1"/>
  <c r="L879" i="1"/>
  <c r="E32" i="21" s="1"/>
  <c r="U32" s="1"/>
  <c r="L880" i="1"/>
  <c r="E33" i="21" s="1"/>
  <c r="U33" s="1"/>
  <c r="L881" i="1"/>
  <c r="E34" i="21" s="1"/>
  <c r="U34" s="1"/>
  <c r="L882" i="1"/>
  <c r="E35" i="21" s="1"/>
  <c r="U35" s="1"/>
  <c r="L883" i="1"/>
  <c r="E36" i="21" s="1"/>
  <c r="U36" s="1"/>
  <c r="L884" i="1"/>
  <c r="E37" i="21" s="1"/>
  <c r="U37" s="1"/>
  <c r="L885" i="1"/>
  <c r="E38" i="21" s="1"/>
  <c r="U38" s="1"/>
  <c r="L886" i="1"/>
  <c r="E39" i="21" s="1"/>
  <c r="U39" s="1"/>
  <c r="L887" i="1"/>
  <c r="E40" i="21" s="1"/>
  <c r="U40" s="1"/>
  <c r="L888" i="1"/>
  <c r="E41" i="21" s="1"/>
  <c r="U41" s="1"/>
  <c r="L889" i="1"/>
  <c r="E42" i="21" s="1"/>
  <c r="U42" s="1"/>
  <c r="L890" i="1"/>
  <c r="E43" i="21" s="1"/>
  <c r="U43" s="1"/>
  <c r="L891" i="1"/>
  <c r="E44" i="21" s="1"/>
  <c r="U44" s="1"/>
  <c r="L892" i="1"/>
  <c r="E45" i="21" s="1"/>
  <c r="U45" s="1"/>
  <c r="L893" i="1"/>
  <c r="E46" i="21" s="1"/>
  <c r="U46" s="1"/>
  <c r="L894" i="1"/>
  <c r="E47" i="21" s="1"/>
  <c r="U47" s="1"/>
  <c r="L895" i="1"/>
  <c r="E48" i="21" s="1"/>
  <c r="U48" s="1"/>
  <c r="L896" i="1"/>
  <c r="E49" i="21" s="1"/>
  <c r="U49" s="1"/>
  <c r="L897" i="1"/>
  <c r="E50" i="21" s="1"/>
  <c r="U50" s="1"/>
  <c r="L898" i="1"/>
  <c r="E51" i="21" s="1"/>
  <c r="U51" s="1"/>
  <c r="L899" i="1"/>
  <c r="E52" i="21" s="1"/>
  <c r="U52" s="1"/>
  <c r="L900" i="1"/>
  <c r="E53" i="21" s="1"/>
  <c r="U53" s="1"/>
  <c r="L901" i="1"/>
  <c r="E54" i="21" s="1"/>
  <c r="U54" s="1"/>
  <c r="L902" i="1"/>
  <c r="E55" i="21" s="1"/>
  <c r="U55" s="1"/>
  <c r="L903" i="1"/>
  <c r="E56" i="21" s="1"/>
  <c r="U56" s="1"/>
  <c r="L904" i="1"/>
  <c r="E57" i="21" s="1"/>
  <c r="U57" s="1"/>
  <c r="L905" i="1"/>
  <c r="E58" i="21" s="1"/>
  <c r="U58" s="1"/>
  <c r="L906" i="1"/>
  <c r="E59" i="21" s="1"/>
  <c r="U59" s="1"/>
  <c r="L907" i="1"/>
  <c r="E60" i="21" s="1"/>
  <c r="U60" s="1"/>
  <c r="L908" i="1"/>
  <c r="E61" i="21" s="1"/>
  <c r="U61" s="1"/>
  <c r="L909" i="1"/>
  <c r="E62" i="21" s="1"/>
  <c r="U62" s="1"/>
  <c r="L910" i="1"/>
  <c r="L911"/>
  <c r="E64" i="21" s="1"/>
  <c r="U64" s="1"/>
  <c r="L912" i="1"/>
  <c r="E65" i="21" s="1"/>
  <c r="U65" s="1"/>
  <c r="L913" i="1"/>
  <c r="E66" i="21" s="1"/>
  <c r="U66" s="1"/>
  <c r="L914" i="1"/>
  <c r="E67" i="21" s="1"/>
  <c r="U67" s="1"/>
  <c r="L915" i="1"/>
  <c r="E68" i="21" s="1"/>
  <c r="U68" s="1"/>
  <c r="L916" i="1"/>
  <c r="E69" i="21" s="1"/>
  <c r="U69" s="1"/>
  <c r="L917" i="1"/>
  <c r="E70" i="21" s="1"/>
  <c r="U70" s="1"/>
  <c r="L918" i="1"/>
  <c r="E71" i="21" s="1"/>
  <c r="U71" s="1"/>
  <c r="L919" i="1"/>
  <c r="E72" i="21" s="1"/>
  <c r="U72" s="1"/>
  <c r="L920" i="1"/>
  <c r="E73" i="21" s="1"/>
  <c r="U73" s="1"/>
  <c r="L921" i="1"/>
  <c r="E74" i="21" s="1"/>
  <c r="U74" s="1"/>
  <c r="L922" i="1"/>
  <c r="E75" i="21" s="1"/>
  <c r="U75" s="1"/>
  <c r="L923" i="1"/>
  <c r="E76" i="21" s="1"/>
  <c r="U76" s="1"/>
  <c r="L924" i="1"/>
  <c r="E77" i="21" s="1"/>
  <c r="U77" s="1"/>
  <c r="L925" i="1"/>
  <c r="E78" i="21" s="1"/>
  <c r="U78" s="1"/>
  <c r="L926" i="1"/>
  <c r="E79" i="21" s="1"/>
  <c r="U79" s="1"/>
  <c r="L927" i="1"/>
  <c r="E80" i="21" s="1"/>
  <c r="U80" s="1"/>
  <c r="L928" i="1"/>
  <c r="E81" i="21" s="1"/>
  <c r="U81" s="1"/>
  <c r="L929" i="1"/>
  <c r="E82" i="21" s="1"/>
  <c r="U82" s="1"/>
  <c r="L930" i="1"/>
  <c r="E83" i="21" s="1"/>
  <c r="U83" s="1"/>
  <c r="L931" i="1"/>
  <c r="E84" i="21" s="1"/>
  <c r="U84" s="1"/>
  <c r="L932" i="1"/>
  <c r="E85" i="21" s="1"/>
  <c r="U85" s="1"/>
  <c r="L933" i="1"/>
  <c r="E86" i="21" s="1"/>
  <c r="U86" s="1"/>
  <c r="L934" i="1"/>
  <c r="E87" i="21" s="1"/>
  <c r="U87" s="1"/>
  <c r="L935" i="1"/>
  <c r="E88" i="21" s="1"/>
  <c r="U88" s="1"/>
  <c r="L936" i="1"/>
  <c r="E89" i="21" s="1"/>
  <c r="U89" s="1"/>
  <c r="L937" i="1"/>
  <c r="E90" i="21" s="1"/>
  <c r="U90" s="1"/>
  <c r="L938" i="1"/>
  <c r="E91" i="21" s="1"/>
  <c r="U91" s="1"/>
  <c r="L939" i="1"/>
  <c r="E92" i="21" s="1"/>
  <c r="U92" s="1"/>
  <c r="L940" i="1"/>
  <c r="E93" i="21" s="1"/>
  <c r="U93" s="1"/>
  <c r="L941" i="1"/>
  <c r="E94" i="21" s="1"/>
  <c r="U94" s="1"/>
  <c r="L942" i="1"/>
  <c r="E95" i="21" s="1"/>
  <c r="U95" s="1"/>
  <c r="L943" i="1"/>
  <c r="E96" i="21" s="1"/>
  <c r="U96" s="1"/>
  <c r="L944" i="1"/>
  <c r="E97" i="21" s="1"/>
  <c r="U97" s="1"/>
  <c r="L945" i="1"/>
  <c r="E98" i="21" s="1"/>
  <c r="U98" s="1"/>
  <c r="L946" i="1"/>
  <c r="E99" i="21" s="1"/>
  <c r="U99" s="1"/>
  <c r="L947" i="1"/>
  <c r="E100" i="21" s="1"/>
  <c r="U100" s="1"/>
  <c r="L948" i="1"/>
  <c r="E101" i="21" s="1"/>
  <c r="U101" s="1"/>
  <c r="L949" i="1"/>
  <c r="E102" i="21" s="1"/>
  <c r="U102" s="1"/>
  <c r="L950" i="1"/>
  <c r="E103" i="21" s="1"/>
  <c r="U103" s="1"/>
  <c r="L951" i="1"/>
  <c r="E104" i="21" s="1"/>
  <c r="U104" s="1"/>
  <c r="L952" i="1"/>
  <c r="E105" i="21" s="1"/>
  <c r="U105" s="1"/>
  <c r="L953" i="1"/>
  <c r="E106" i="21" s="1"/>
  <c r="U106" s="1"/>
  <c r="L954" i="1"/>
  <c r="E107" i="21" s="1"/>
  <c r="U107" s="1"/>
  <c r="L955" i="1"/>
  <c r="E108" i="21" s="1"/>
  <c r="U108" s="1"/>
  <c r="L956" i="1"/>
  <c r="E109" i="21" s="1"/>
  <c r="U109" s="1"/>
  <c r="L957" i="1"/>
  <c r="E110" i="21" s="1"/>
  <c r="U110" s="1"/>
  <c r="L958" i="1"/>
  <c r="E111" i="21" s="1"/>
  <c r="U111" s="1"/>
  <c r="L959" i="1"/>
  <c r="E112" i="21" s="1"/>
  <c r="U112" s="1"/>
  <c r="L960" i="1"/>
  <c r="E113" i="21" s="1"/>
  <c r="U113" s="1"/>
  <c r="L961" i="1"/>
  <c r="E114" i="21" s="1"/>
  <c r="U114" s="1"/>
  <c r="L962" i="1"/>
  <c r="E115" i="21" s="1"/>
  <c r="U115" s="1"/>
  <c r="L963" i="1"/>
  <c r="E116" i="21" s="1"/>
  <c r="U116" s="1"/>
  <c r="L964" i="1"/>
  <c r="E117" i="21" s="1"/>
  <c r="U117" s="1"/>
  <c r="L965" i="1"/>
  <c r="E118" i="21" s="1"/>
  <c r="U118" s="1"/>
  <c r="L966" i="1"/>
  <c r="E119" i="21" s="1"/>
  <c r="U119" s="1"/>
  <c r="L967" i="1"/>
  <c r="E120" i="21" s="1"/>
  <c r="U120" s="1"/>
  <c r="L968" i="1"/>
  <c r="E121" i="21" s="1"/>
  <c r="U121" s="1"/>
  <c r="L969" i="1"/>
  <c r="E122" i="21" s="1"/>
  <c r="U122" s="1"/>
  <c r="L970" i="1"/>
  <c r="E123" i="21" s="1"/>
  <c r="U123" s="1"/>
  <c r="L971" i="1"/>
  <c r="E124" i="21" s="1"/>
  <c r="U124" s="1"/>
  <c r="L972" i="1"/>
  <c r="E125" i="21" s="1"/>
  <c r="U125" s="1"/>
  <c r="L973" i="1"/>
  <c r="E126" i="21" s="1"/>
  <c r="U126" s="1"/>
  <c r="L974" i="1"/>
  <c r="E127" i="21" s="1"/>
  <c r="U127" s="1"/>
  <c r="L975" i="1"/>
  <c r="E128" i="21" s="1"/>
  <c r="U128" s="1"/>
  <c r="L976" i="1"/>
  <c r="E129" i="21" s="1"/>
  <c r="U129" s="1"/>
  <c r="L977" i="1"/>
  <c r="E130" i="21" s="1"/>
  <c r="U130" s="1"/>
  <c r="L978" i="1"/>
  <c r="E131" i="21" s="1"/>
  <c r="U131" s="1"/>
  <c r="L979" i="1"/>
  <c r="E132" i="21" s="1"/>
  <c r="U132" s="1"/>
  <c r="L980" i="1"/>
  <c r="E133" i="21" s="1"/>
  <c r="U133" s="1"/>
  <c r="L981" i="1"/>
  <c r="E134" i="21" s="1"/>
  <c r="U134" s="1"/>
  <c r="L982" i="1"/>
  <c r="E135" i="21" s="1"/>
  <c r="U135" s="1"/>
  <c r="L983" i="1"/>
  <c r="E136" i="21" s="1"/>
  <c r="U136" s="1"/>
  <c r="L984" i="1"/>
  <c r="E137" i="21" s="1"/>
  <c r="U137" s="1"/>
  <c r="L985" i="1"/>
  <c r="E138" i="21" s="1"/>
  <c r="U138" s="1"/>
  <c r="L986" i="1"/>
  <c r="E139" i="21" s="1"/>
  <c r="U139" s="1"/>
  <c r="L987" i="1"/>
  <c r="E140" i="21" s="1"/>
  <c r="U140" s="1"/>
  <c r="L988" i="1"/>
  <c r="E141" i="21" s="1"/>
  <c r="U141" s="1"/>
  <c r="L989" i="1"/>
  <c r="E142" i="21" s="1"/>
  <c r="U142" s="1"/>
  <c r="L990" i="1"/>
  <c r="E143" i="21" s="1"/>
  <c r="U143" s="1"/>
  <c r="L991" i="1"/>
  <c r="E144" i="21" s="1"/>
  <c r="U144" s="1"/>
  <c r="L992" i="1"/>
  <c r="E145" i="21" s="1"/>
  <c r="U145" s="1"/>
  <c r="L993" i="1"/>
  <c r="E146" i="21" s="1"/>
  <c r="U146" s="1"/>
  <c r="L994" i="1"/>
  <c r="E147" i="21" s="1"/>
  <c r="U147" s="1"/>
  <c r="W147" s="1"/>
  <c r="W160" s="1"/>
  <c r="L995" i="1"/>
  <c r="E148" i="21" s="1"/>
  <c r="U148" s="1"/>
  <c r="L996" i="1"/>
  <c r="E149" i="21" s="1"/>
  <c r="U149" s="1"/>
  <c r="L997" i="1"/>
  <c r="E150" i="21" s="1"/>
  <c r="U150" s="1"/>
  <c r="L998" i="1"/>
  <c r="E151" i="21" s="1"/>
  <c r="U151" s="1"/>
  <c r="L999" i="1"/>
  <c r="E152" i="21" s="1"/>
  <c r="U152" s="1"/>
  <c r="L1000" i="1"/>
  <c r="E153" i="21" s="1"/>
  <c r="U153" s="1"/>
  <c r="E154"/>
  <c r="U154" s="1"/>
  <c r="L1002" i="1"/>
  <c r="E155" i="21" s="1"/>
  <c r="U155" s="1"/>
  <c r="L1003" i="1"/>
  <c r="E156" i="21" s="1"/>
  <c r="U156" s="1"/>
  <c r="L1004" i="1"/>
  <c r="E157" i="21" s="1"/>
  <c r="U157" s="1"/>
  <c r="L1005" i="1"/>
  <c r="E158" i="21" s="1"/>
  <c r="U158" s="1"/>
  <c r="L858" i="1"/>
  <c r="E11" i="21" s="1"/>
  <c r="N858" i="1"/>
  <c r="E11" i="22" s="1"/>
  <c r="P858" i="1"/>
  <c r="E11" i="23" s="1"/>
  <c r="U11" s="1"/>
  <c r="R858" i="1"/>
  <c r="V858" s="1"/>
  <c r="R7"/>
  <c r="V7" s="1"/>
  <c r="E12" i="20" s="1"/>
  <c r="R8" i="1"/>
  <c r="V8" s="1"/>
  <c r="E13" i="20" s="1"/>
  <c r="R9" i="1"/>
  <c r="V9" s="1"/>
  <c r="E14" i="20" s="1"/>
  <c r="R10" i="1"/>
  <c r="V10" s="1"/>
  <c r="E15" i="20" s="1"/>
  <c r="R11" i="1"/>
  <c r="V11" s="1"/>
  <c r="E16" i="20" s="1"/>
  <c r="R12" i="1"/>
  <c r="V12" s="1"/>
  <c r="E17" i="20" s="1"/>
  <c r="R13" i="1"/>
  <c r="V13" s="1"/>
  <c r="E18" i="20" s="1"/>
  <c r="R14" i="1"/>
  <c r="V14" s="1"/>
  <c r="E19" i="20" s="1"/>
  <c r="R15" i="1"/>
  <c r="V15" s="1"/>
  <c r="E20" i="20" s="1"/>
  <c r="R16" i="1"/>
  <c r="V16" s="1"/>
  <c r="E21" i="20" s="1"/>
  <c r="R17" i="1"/>
  <c r="V17" s="1"/>
  <c r="E22" i="20" s="1"/>
  <c r="R18" i="1"/>
  <c r="V18" s="1"/>
  <c r="E23" i="20" s="1"/>
  <c r="R19" i="1"/>
  <c r="V19" s="1"/>
  <c r="E24" i="20" s="1"/>
  <c r="R20" i="1"/>
  <c r="V20" s="1"/>
  <c r="E25" i="20" s="1"/>
  <c r="R21" i="1"/>
  <c r="V21" s="1"/>
  <c r="E26" i="20" s="1"/>
  <c r="R22" i="1"/>
  <c r="V22" s="1"/>
  <c r="E27" i="20" s="1"/>
  <c r="R23" i="1"/>
  <c r="V23" s="1"/>
  <c r="E28" i="20" s="1"/>
  <c r="R24" i="1"/>
  <c r="V24" s="1"/>
  <c r="E29" i="20" s="1"/>
  <c r="R25" i="1"/>
  <c r="V25" s="1"/>
  <c r="E30" i="20" s="1"/>
  <c r="R26" i="1"/>
  <c r="V26" s="1"/>
  <c r="E31" i="20" s="1"/>
  <c r="R27" i="1"/>
  <c r="V27" s="1"/>
  <c r="E32" i="20" s="1"/>
  <c r="R28" i="1"/>
  <c r="V28" s="1"/>
  <c r="E33" i="20" s="1"/>
  <c r="R29" i="1"/>
  <c r="V29" s="1"/>
  <c r="E34" i="20" s="1"/>
  <c r="R30" i="1"/>
  <c r="V30" s="1"/>
  <c r="E35" i="20" s="1"/>
  <c r="R31" i="1"/>
  <c r="V31" s="1"/>
  <c r="E36" i="20" s="1"/>
  <c r="R32" i="1"/>
  <c r="V32" s="1"/>
  <c r="E37" i="20" s="1"/>
  <c r="R33" i="1"/>
  <c r="V33" s="1"/>
  <c r="E38" i="20" s="1"/>
  <c r="R34" i="1"/>
  <c r="V34" s="1"/>
  <c r="E39" i="20" s="1"/>
  <c r="R35" i="1"/>
  <c r="V35" s="1"/>
  <c r="E40" i="20" s="1"/>
  <c r="R36" i="1"/>
  <c r="V36" s="1"/>
  <c r="E41" i="20" s="1"/>
  <c r="R37" i="1"/>
  <c r="V37" s="1"/>
  <c r="E42" i="20" s="1"/>
  <c r="R38" i="1"/>
  <c r="V38" s="1"/>
  <c r="E43" i="20" s="1"/>
  <c r="R39" i="1"/>
  <c r="V39" s="1"/>
  <c r="E44" i="20" s="1"/>
  <c r="R40" i="1"/>
  <c r="V40" s="1"/>
  <c r="E45" i="20" s="1"/>
  <c r="R41" i="1"/>
  <c r="V41" s="1"/>
  <c r="E46" i="20" s="1"/>
  <c r="R42" i="1"/>
  <c r="V42" s="1"/>
  <c r="E47" i="20" s="1"/>
  <c r="R43" i="1"/>
  <c r="V43" s="1"/>
  <c r="E48" i="20" s="1"/>
  <c r="R44" i="1"/>
  <c r="V44" s="1"/>
  <c r="E49" i="20" s="1"/>
  <c r="R45" i="1"/>
  <c r="V45" s="1"/>
  <c r="E50" i="20" s="1"/>
  <c r="R46" i="1"/>
  <c r="V46" s="1"/>
  <c r="E51" i="20" s="1"/>
  <c r="R47" i="1"/>
  <c r="V47" s="1"/>
  <c r="E52" i="20" s="1"/>
  <c r="R48" i="1"/>
  <c r="V48" s="1"/>
  <c r="E53" i="20" s="1"/>
  <c r="R49" i="1"/>
  <c r="V49" s="1"/>
  <c r="E54" i="20" s="1"/>
  <c r="R50" i="1"/>
  <c r="V50" s="1"/>
  <c r="E55" i="20" s="1"/>
  <c r="R51" i="1"/>
  <c r="V51" s="1"/>
  <c r="E56" i="20" s="1"/>
  <c r="R52" i="1"/>
  <c r="V52" s="1"/>
  <c r="E57" i="20" s="1"/>
  <c r="R53" i="1"/>
  <c r="V53" s="1"/>
  <c r="E58" i="20" s="1"/>
  <c r="R54" i="1"/>
  <c r="V54" s="1"/>
  <c r="E59" i="20" s="1"/>
  <c r="R55" i="1"/>
  <c r="V55" s="1"/>
  <c r="E60" i="20" s="1"/>
  <c r="R56" i="1"/>
  <c r="V56" s="1"/>
  <c r="E61" i="20" s="1"/>
  <c r="R57" i="1"/>
  <c r="V57" s="1"/>
  <c r="E62" i="20" s="1"/>
  <c r="R58" i="1"/>
  <c r="V58" s="1"/>
  <c r="E63" i="20" s="1"/>
  <c r="R59" i="1"/>
  <c r="V59" s="1"/>
  <c r="E64" i="20" s="1"/>
  <c r="R60" i="1"/>
  <c r="V60" s="1"/>
  <c r="E65" i="20" s="1"/>
  <c r="R61" i="1"/>
  <c r="V61" s="1"/>
  <c r="E66" i="20" s="1"/>
  <c r="R62" i="1"/>
  <c r="V62" s="1"/>
  <c r="E67" i="20" s="1"/>
  <c r="R63" i="1"/>
  <c r="V63" s="1"/>
  <c r="E68" i="20" s="1"/>
  <c r="R64" i="1"/>
  <c r="V64" s="1"/>
  <c r="E69" i="20" s="1"/>
  <c r="R65" i="1"/>
  <c r="V65" s="1"/>
  <c r="E70" i="20" s="1"/>
  <c r="R66" i="1"/>
  <c r="V66" s="1"/>
  <c r="E71" i="20" s="1"/>
  <c r="R67" i="1"/>
  <c r="V67" s="1"/>
  <c r="E72" i="20" s="1"/>
  <c r="R68" i="1"/>
  <c r="V68" s="1"/>
  <c r="E73" i="20" s="1"/>
  <c r="R69" i="1"/>
  <c r="V69" s="1"/>
  <c r="E74" i="20" s="1"/>
  <c r="R70" i="1"/>
  <c r="V70" s="1"/>
  <c r="E75" i="20" s="1"/>
  <c r="R71" i="1"/>
  <c r="V71" s="1"/>
  <c r="E76" i="20" s="1"/>
  <c r="R72" i="1"/>
  <c r="V72" s="1"/>
  <c r="E77" i="20" s="1"/>
  <c r="R73" i="1"/>
  <c r="V73" s="1"/>
  <c r="E78" i="20" s="1"/>
  <c r="R74" i="1"/>
  <c r="V74" s="1"/>
  <c r="E79" i="20" s="1"/>
  <c r="R75" i="1"/>
  <c r="V75" s="1"/>
  <c r="E80" i="20" s="1"/>
  <c r="R76" i="1"/>
  <c r="V76" s="1"/>
  <c r="E81" i="20" s="1"/>
  <c r="R77" i="1"/>
  <c r="V77" s="1"/>
  <c r="E82" i="20" s="1"/>
  <c r="R78" i="1"/>
  <c r="V78" s="1"/>
  <c r="E83" i="20" s="1"/>
  <c r="R79" i="1"/>
  <c r="V79" s="1"/>
  <c r="E84" i="20" s="1"/>
  <c r="R80" i="1"/>
  <c r="V80" s="1"/>
  <c r="E85" i="20" s="1"/>
  <c r="R81" i="1"/>
  <c r="V81" s="1"/>
  <c r="E86" i="20" s="1"/>
  <c r="R82" i="1"/>
  <c r="V82" s="1"/>
  <c r="E87" i="20" s="1"/>
  <c r="R83" i="1"/>
  <c r="V83" s="1"/>
  <c r="E88" i="20" s="1"/>
  <c r="R84" i="1"/>
  <c r="V84" s="1"/>
  <c r="E89" i="20" s="1"/>
  <c r="R85" i="1"/>
  <c r="V85" s="1"/>
  <c r="E90" i="20" s="1"/>
  <c r="R86" i="1"/>
  <c r="V86" s="1"/>
  <c r="E91" i="20" s="1"/>
  <c r="R87" i="1"/>
  <c r="V87" s="1"/>
  <c r="E92" i="20" s="1"/>
  <c r="R88" i="1"/>
  <c r="V88" s="1"/>
  <c r="E93" i="20" s="1"/>
  <c r="R89" i="1"/>
  <c r="V89" s="1"/>
  <c r="E94" i="20" s="1"/>
  <c r="R90" i="1"/>
  <c r="V90" s="1"/>
  <c r="E95" i="20" s="1"/>
  <c r="R91" i="1"/>
  <c r="V91" s="1"/>
  <c r="E96" i="20" s="1"/>
  <c r="R92" i="1"/>
  <c r="V92" s="1"/>
  <c r="E97" i="20" s="1"/>
  <c r="R93" i="1"/>
  <c r="V93" s="1"/>
  <c r="E98" i="20" s="1"/>
  <c r="R94" i="1"/>
  <c r="V94" s="1"/>
  <c r="E99" i="20" s="1"/>
  <c r="R95" i="1"/>
  <c r="V95" s="1"/>
  <c r="E100" i="20" s="1"/>
  <c r="R96" i="1"/>
  <c r="V96" s="1"/>
  <c r="E101" i="20" s="1"/>
  <c r="R97" i="1"/>
  <c r="V97" s="1"/>
  <c r="E102" i="20" s="1"/>
  <c r="R98" i="1"/>
  <c r="V98" s="1"/>
  <c r="E103" i="20" s="1"/>
  <c r="R99" i="1"/>
  <c r="V99" s="1"/>
  <c r="E104" i="20" s="1"/>
  <c r="R100" i="1"/>
  <c r="V100" s="1"/>
  <c r="E105" i="20" s="1"/>
  <c r="R101" i="1"/>
  <c r="V101" s="1"/>
  <c r="E106" i="20" s="1"/>
  <c r="R102" i="1"/>
  <c r="V102" s="1"/>
  <c r="E107" i="20" s="1"/>
  <c r="R103" i="1"/>
  <c r="V103" s="1"/>
  <c r="E108" i="20" s="1"/>
  <c r="R104" i="1"/>
  <c r="V104" s="1"/>
  <c r="E109" i="20" s="1"/>
  <c r="R105" i="1"/>
  <c r="V105" s="1"/>
  <c r="E110" i="20" s="1"/>
  <c r="R106" i="1"/>
  <c r="V106" s="1"/>
  <c r="E111" i="20" s="1"/>
  <c r="R107" i="1"/>
  <c r="V107" s="1"/>
  <c r="E112" i="20" s="1"/>
  <c r="R108" i="1"/>
  <c r="V108" s="1"/>
  <c r="E113" i="20" s="1"/>
  <c r="R109" i="1"/>
  <c r="V109" s="1"/>
  <c r="E114" i="20" s="1"/>
  <c r="R110" i="1"/>
  <c r="V110" s="1"/>
  <c r="E115" i="20" s="1"/>
  <c r="R111" i="1"/>
  <c r="V111" s="1"/>
  <c r="E116" i="20" s="1"/>
  <c r="R112" i="1"/>
  <c r="V112" s="1"/>
  <c r="E117" i="20" s="1"/>
  <c r="R113" i="1"/>
  <c r="V113" s="1"/>
  <c r="E118" i="20" s="1"/>
  <c r="R114" i="1"/>
  <c r="V114" s="1"/>
  <c r="E119" i="20" s="1"/>
  <c r="R115" i="1"/>
  <c r="V115" s="1"/>
  <c r="E120" i="20" s="1"/>
  <c r="R116" i="1"/>
  <c r="V116" s="1"/>
  <c r="E121" i="20" s="1"/>
  <c r="R117" i="1"/>
  <c r="V117" s="1"/>
  <c r="E122" i="20" s="1"/>
  <c r="R118" i="1"/>
  <c r="V118" s="1"/>
  <c r="E123" i="20" s="1"/>
  <c r="R119" i="1"/>
  <c r="V119" s="1"/>
  <c r="E124" i="20" s="1"/>
  <c r="R120" i="1"/>
  <c r="V120" s="1"/>
  <c r="E125" i="20" s="1"/>
  <c r="R121" i="1"/>
  <c r="V121" s="1"/>
  <c r="E126" i="20" s="1"/>
  <c r="R122" i="1"/>
  <c r="V122" s="1"/>
  <c r="E127" i="20" s="1"/>
  <c r="R123" i="1"/>
  <c r="V123" s="1"/>
  <c r="E128" i="20" s="1"/>
  <c r="R124" i="1"/>
  <c r="V124" s="1"/>
  <c r="E129" i="20" s="1"/>
  <c r="R125" i="1"/>
  <c r="V125" s="1"/>
  <c r="E130" i="20" s="1"/>
  <c r="R126" i="1"/>
  <c r="V126" s="1"/>
  <c r="E131" i="20" s="1"/>
  <c r="R127" i="1"/>
  <c r="V127" s="1"/>
  <c r="E132" i="20" s="1"/>
  <c r="R128" i="1"/>
  <c r="V128" s="1"/>
  <c r="E133" i="20" s="1"/>
  <c r="R129" i="1"/>
  <c r="V129" s="1"/>
  <c r="E134" i="20" s="1"/>
  <c r="R130" i="1"/>
  <c r="V130" s="1"/>
  <c r="E135" i="20" s="1"/>
  <c r="R131" i="1"/>
  <c r="V131" s="1"/>
  <c r="E136" i="20" s="1"/>
  <c r="R132" i="1"/>
  <c r="V132" s="1"/>
  <c r="E137" i="20" s="1"/>
  <c r="R133" i="1"/>
  <c r="V133" s="1"/>
  <c r="E138" i="20" s="1"/>
  <c r="R134" i="1"/>
  <c r="V134" s="1"/>
  <c r="E139" i="20" s="1"/>
  <c r="R135" i="1"/>
  <c r="V135" s="1"/>
  <c r="E140" i="20" s="1"/>
  <c r="R136" i="1"/>
  <c r="V136" s="1"/>
  <c r="E141" i="20" s="1"/>
  <c r="R137" i="1"/>
  <c r="V137" s="1"/>
  <c r="E142" i="20" s="1"/>
  <c r="R138" i="1"/>
  <c r="V138" s="1"/>
  <c r="E143" i="20" s="1"/>
  <c r="R139" i="1"/>
  <c r="V139" s="1"/>
  <c r="E144" i="20" s="1"/>
  <c r="R140" i="1"/>
  <c r="V140" s="1"/>
  <c r="E145" i="20" s="1"/>
  <c r="R141" i="1"/>
  <c r="V141" s="1"/>
  <c r="E146" i="20" s="1"/>
  <c r="R142" i="1"/>
  <c r="V142" s="1"/>
  <c r="E147" i="20" s="1"/>
  <c r="R143" i="1"/>
  <c r="V143" s="1"/>
  <c r="E148" i="20" s="1"/>
  <c r="R144" i="1"/>
  <c r="V144" s="1"/>
  <c r="E149" i="20" s="1"/>
  <c r="R145" i="1"/>
  <c r="V145" s="1"/>
  <c r="E150" i="20" s="1"/>
  <c r="R146" i="1"/>
  <c r="V146" s="1"/>
  <c r="E151" i="20" s="1"/>
  <c r="R147" i="1"/>
  <c r="V147" s="1"/>
  <c r="E152" i="20" s="1"/>
  <c r="R148" i="1"/>
  <c r="V148" s="1"/>
  <c r="E153" i="20" s="1"/>
  <c r="R149" i="1"/>
  <c r="V149" s="1"/>
  <c r="E154" i="20" s="1"/>
  <c r="R150" i="1"/>
  <c r="V150" s="1"/>
  <c r="E155" i="20" s="1"/>
  <c r="R151" i="1"/>
  <c r="V151" s="1"/>
  <c r="E156" i="20" s="1"/>
  <c r="R152" i="1"/>
  <c r="V152" s="1"/>
  <c r="E157" i="20" s="1"/>
  <c r="R153" i="1"/>
  <c r="V153" s="1"/>
  <c r="E158" i="20" s="1"/>
  <c r="R154" i="1"/>
  <c r="V154" s="1"/>
  <c r="E159" i="20" s="1"/>
  <c r="R155" i="1"/>
  <c r="V155" s="1"/>
  <c r="E160" i="20" s="1"/>
  <c r="R156" i="1"/>
  <c r="V156" s="1"/>
  <c r="E161" i="20" s="1"/>
  <c r="R157" i="1"/>
  <c r="V157" s="1"/>
  <c r="E162" i="20" s="1"/>
  <c r="R158" i="1"/>
  <c r="V158" s="1"/>
  <c r="E163" i="20" s="1"/>
  <c r="R159" i="1"/>
  <c r="V159" s="1"/>
  <c r="E164" i="20" s="1"/>
  <c r="R160" i="1"/>
  <c r="V160" s="1"/>
  <c r="E165" i="20" s="1"/>
  <c r="R161" i="1"/>
  <c r="V161" s="1"/>
  <c r="E166" i="20" s="1"/>
  <c r="R162" i="1"/>
  <c r="V162" s="1"/>
  <c r="E167" i="20" s="1"/>
  <c r="R163" i="1"/>
  <c r="V163" s="1"/>
  <c r="E168" i="20" s="1"/>
  <c r="R164" i="1"/>
  <c r="V164" s="1"/>
  <c r="E169" i="20" s="1"/>
  <c r="R165" i="1"/>
  <c r="V165" s="1"/>
  <c r="E170" i="20" s="1"/>
  <c r="R166" i="1"/>
  <c r="V166" s="1"/>
  <c r="E171" i="20" s="1"/>
  <c r="R167" i="1"/>
  <c r="V167" s="1"/>
  <c r="E172" i="20" s="1"/>
  <c r="R168" i="1"/>
  <c r="V168" s="1"/>
  <c r="E173" i="20" s="1"/>
  <c r="R169" i="1"/>
  <c r="V169" s="1"/>
  <c r="E174" i="20" s="1"/>
  <c r="R170" i="1"/>
  <c r="V170" s="1"/>
  <c r="E175" i="20" s="1"/>
  <c r="R171" i="1"/>
  <c r="V171" s="1"/>
  <c r="E176" i="20" s="1"/>
  <c r="R172" i="1"/>
  <c r="V172" s="1"/>
  <c r="E177" i="20" s="1"/>
  <c r="R173" i="1"/>
  <c r="V173" s="1"/>
  <c r="E178" i="20" s="1"/>
  <c r="R174" i="1"/>
  <c r="V174" s="1"/>
  <c r="E179" i="20" s="1"/>
  <c r="R175" i="1"/>
  <c r="V175" s="1"/>
  <c r="E180" i="20" s="1"/>
  <c r="R176" i="1"/>
  <c r="V176" s="1"/>
  <c r="E181" i="20" s="1"/>
  <c r="R177" i="1"/>
  <c r="V177" s="1"/>
  <c r="E182" i="20" s="1"/>
  <c r="R178" i="1"/>
  <c r="V178" s="1"/>
  <c r="E183" i="20" s="1"/>
  <c r="R179" i="1"/>
  <c r="V179" s="1"/>
  <c r="E184" i="20" s="1"/>
  <c r="R180" i="1"/>
  <c r="V180" s="1"/>
  <c r="E185" i="20" s="1"/>
  <c r="R181" i="1"/>
  <c r="V181" s="1"/>
  <c r="E186" i="20" s="1"/>
  <c r="R182" i="1"/>
  <c r="V182" s="1"/>
  <c r="E187" i="20" s="1"/>
  <c r="R183" i="1"/>
  <c r="V183" s="1"/>
  <c r="E188" i="20" s="1"/>
  <c r="R184" i="1"/>
  <c r="V184" s="1"/>
  <c r="E189" i="20" s="1"/>
  <c r="R185" i="1"/>
  <c r="V185" s="1"/>
  <c r="E190" i="20" s="1"/>
  <c r="R186" i="1"/>
  <c r="V186" s="1"/>
  <c r="E191" i="20" s="1"/>
  <c r="R187" i="1"/>
  <c r="V187" s="1"/>
  <c r="E192" i="20" s="1"/>
  <c r="R188" i="1"/>
  <c r="V188" s="1"/>
  <c r="E193" i="20" s="1"/>
  <c r="R189" i="1"/>
  <c r="V189" s="1"/>
  <c r="E194" i="20" s="1"/>
  <c r="R190" i="1"/>
  <c r="V190" s="1"/>
  <c r="E195" i="20" s="1"/>
  <c r="R191" i="1"/>
  <c r="V191" s="1"/>
  <c r="E196" i="20" s="1"/>
  <c r="R192" i="1"/>
  <c r="V192" s="1"/>
  <c r="E197" i="20" s="1"/>
  <c r="R193" i="1"/>
  <c r="V193" s="1"/>
  <c r="E198" i="20" s="1"/>
  <c r="R194" i="1"/>
  <c r="V194" s="1"/>
  <c r="E199" i="20" s="1"/>
  <c r="R195" i="1"/>
  <c r="V195" s="1"/>
  <c r="E200" i="20" s="1"/>
  <c r="R196" i="1"/>
  <c r="V196" s="1"/>
  <c r="E201" i="20" s="1"/>
  <c r="R197" i="1"/>
  <c r="V197" s="1"/>
  <c r="E202" i="20" s="1"/>
  <c r="R198" i="1"/>
  <c r="V198" s="1"/>
  <c r="E203" i="20" s="1"/>
  <c r="R199" i="1"/>
  <c r="V199" s="1"/>
  <c r="E204" i="20" s="1"/>
  <c r="R200" i="1"/>
  <c r="V200" s="1"/>
  <c r="E205" i="20" s="1"/>
  <c r="R201" i="1"/>
  <c r="V201" s="1"/>
  <c r="E206" i="20" s="1"/>
  <c r="R202" i="1"/>
  <c r="V202" s="1"/>
  <c r="E207" i="20" s="1"/>
  <c r="R203" i="1"/>
  <c r="V203" s="1"/>
  <c r="E208" i="20" s="1"/>
  <c r="R204" i="1"/>
  <c r="V204" s="1"/>
  <c r="E209" i="20" s="1"/>
  <c r="R205" i="1"/>
  <c r="V205" s="1"/>
  <c r="E210" i="20" s="1"/>
  <c r="R206" i="1"/>
  <c r="V206" s="1"/>
  <c r="E211" i="20" s="1"/>
  <c r="R207" i="1"/>
  <c r="V207" s="1"/>
  <c r="E212" i="20" s="1"/>
  <c r="R208" i="1"/>
  <c r="V208" s="1"/>
  <c r="E213" i="20" s="1"/>
  <c r="R209" i="1"/>
  <c r="V209" s="1"/>
  <c r="E214" i="20" s="1"/>
  <c r="R210" i="1"/>
  <c r="V210" s="1"/>
  <c r="E215" i="20" s="1"/>
  <c r="R211" i="1"/>
  <c r="V211" s="1"/>
  <c r="E216" i="20" s="1"/>
  <c r="R212" i="1"/>
  <c r="V212" s="1"/>
  <c r="E217" i="20" s="1"/>
  <c r="R213" i="1"/>
  <c r="V213" s="1"/>
  <c r="E218" i="20" s="1"/>
  <c r="R214" i="1"/>
  <c r="V214" s="1"/>
  <c r="E219" i="20" s="1"/>
  <c r="R215" i="1"/>
  <c r="V215" s="1"/>
  <c r="E220" i="20" s="1"/>
  <c r="R216" i="1"/>
  <c r="V216" s="1"/>
  <c r="E221" i="20" s="1"/>
  <c r="R217" i="1"/>
  <c r="V217" s="1"/>
  <c r="E222" i="20" s="1"/>
  <c r="R218" i="1"/>
  <c r="V218" s="1"/>
  <c r="E223" i="20" s="1"/>
  <c r="R219" i="1"/>
  <c r="V219" s="1"/>
  <c r="E224" i="20" s="1"/>
  <c r="R220" i="1"/>
  <c r="V220" s="1"/>
  <c r="E225" i="20" s="1"/>
  <c r="R221" i="1"/>
  <c r="V221" s="1"/>
  <c r="E226" i="20" s="1"/>
  <c r="R222" i="1"/>
  <c r="V222" s="1"/>
  <c r="E227" i="20" s="1"/>
  <c r="R223" i="1"/>
  <c r="V223" s="1"/>
  <c r="E228" i="20" s="1"/>
  <c r="R224" i="1"/>
  <c r="V224" s="1"/>
  <c r="E229" i="20" s="1"/>
  <c r="R225" i="1"/>
  <c r="V225" s="1"/>
  <c r="E230" i="20" s="1"/>
  <c r="R226" i="1"/>
  <c r="V226" s="1"/>
  <c r="E231" i="20" s="1"/>
  <c r="R227" i="1"/>
  <c r="V227" s="1"/>
  <c r="E232" i="20" s="1"/>
  <c r="R228" i="1"/>
  <c r="V228" s="1"/>
  <c r="E233" i="20" s="1"/>
  <c r="R229" i="1"/>
  <c r="V229" s="1"/>
  <c r="E234" i="20" s="1"/>
  <c r="R230" i="1"/>
  <c r="V230" s="1"/>
  <c r="E235" i="20" s="1"/>
  <c r="R231" i="1"/>
  <c r="V231" s="1"/>
  <c r="E236" i="20" s="1"/>
  <c r="R232" i="1"/>
  <c r="V232" s="1"/>
  <c r="E237" i="20" s="1"/>
  <c r="R233" i="1"/>
  <c r="V233" s="1"/>
  <c r="E238" i="20" s="1"/>
  <c r="R234" i="1"/>
  <c r="V234" s="1"/>
  <c r="E239" i="20" s="1"/>
  <c r="R235" i="1"/>
  <c r="V235" s="1"/>
  <c r="E240" i="20" s="1"/>
  <c r="R236" i="1"/>
  <c r="V236" s="1"/>
  <c r="E241" i="20" s="1"/>
  <c r="R237" i="1"/>
  <c r="V237" s="1"/>
  <c r="E242" i="20" s="1"/>
  <c r="R238" i="1"/>
  <c r="V238" s="1"/>
  <c r="E243" i="20" s="1"/>
  <c r="R239" i="1"/>
  <c r="V239" s="1"/>
  <c r="E244" i="20" s="1"/>
  <c r="R240" i="1"/>
  <c r="V240" s="1"/>
  <c r="E245" i="20" s="1"/>
  <c r="R241" i="1"/>
  <c r="V241" s="1"/>
  <c r="E246" i="20" s="1"/>
  <c r="R242" i="1"/>
  <c r="V242" s="1"/>
  <c r="E247" i="20" s="1"/>
  <c r="R243" i="1"/>
  <c r="V243" s="1"/>
  <c r="E248" i="20" s="1"/>
  <c r="R244" i="1"/>
  <c r="V244" s="1"/>
  <c r="E249" i="20" s="1"/>
  <c r="R245" i="1"/>
  <c r="V245" s="1"/>
  <c r="E250" i="20" s="1"/>
  <c r="R246" i="1"/>
  <c r="V246" s="1"/>
  <c r="E251" i="20" s="1"/>
  <c r="R247" i="1"/>
  <c r="V247" s="1"/>
  <c r="E252" i="20" s="1"/>
  <c r="R248" i="1"/>
  <c r="V248" s="1"/>
  <c r="E253" i="20" s="1"/>
  <c r="R249" i="1"/>
  <c r="V249" s="1"/>
  <c r="E254" i="20" s="1"/>
  <c r="R250" i="1"/>
  <c r="V250" s="1"/>
  <c r="E255" i="20" s="1"/>
  <c r="R251" i="1"/>
  <c r="V251" s="1"/>
  <c r="E256" i="20" s="1"/>
  <c r="R252" i="1"/>
  <c r="V252" s="1"/>
  <c r="E257" i="20" s="1"/>
  <c r="R253" i="1"/>
  <c r="V253" s="1"/>
  <c r="E258" i="20" s="1"/>
  <c r="R254" i="1"/>
  <c r="V254" s="1"/>
  <c r="E259" i="20" s="1"/>
  <c r="R255" i="1"/>
  <c r="V255" s="1"/>
  <c r="E260" i="20" s="1"/>
  <c r="R256" i="1"/>
  <c r="V256" s="1"/>
  <c r="E261" i="20" s="1"/>
  <c r="R257" i="1"/>
  <c r="V257" s="1"/>
  <c r="E262" i="20" s="1"/>
  <c r="R258" i="1"/>
  <c r="V258" s="1"/>
  <c r="E263" i="20" s="1"/>
  <c r="R259" i="1"/>
  <c r="V259" s="1"/>
  <c r="E264" i="20" s="1"/>
  <c r="R260" i="1"/>
  <c r="V260" s="1"/>
  <c r="E265" i="20" s="1"/>
  <c r="R261" i="1"/>
  <c r="V261" s="1"/>
  <c r="E266" i="20" s="1"/>
  <c r="R262" i="1"/>
  <c r="V262" s="1"/>
  <c r="E267" i="20" s="1"/>
  <c r="R263" i="1"/>
  <c r="V263" s="1"/>
  <c r="E268" i="20" s="1"/>
  <c r="R264" i="1"/>
  <c r="V264" s="1"/>
  <c r="E269" i="20" s="1"/>
  <c r="R265" i="1"/>
  <c r="V265" s="1"/>
  <c r="E270" i="20" s="1"/>
  <c r="R266" i="1"/>
  <c r="V266" s="1"/>
  <c r="E271" i="20" s="1"/>
  <c r="R267" i="1"/>
  <c r="V267" s="1"/>
  <c r="E272" i="20" s="1"/>
  <c r="R268" i="1"/>
  <c r="V268" s="1"/>
  <c r="E273" i="20" s="1"/>
  <c r="R269" i="1"/>
  <c r="V269" s="1"/>
  <c r="E274" i="20" s="1"/>
  <c r="R270" i="1"/>
  <c r="V270" s="1"/>
  <c r="E275" i="20" s="1"/>
  <c r="R271" i="1"/>
  <c r="V271" s="1"/>
  <c r="E276" i="20" s="1"/>
  <c r="R272" i="1"/>
  <c r="V272" s="1"/>
  <c r="E277" i="20" s="1"/>
  <c r="R273" i="1"/>
  <c r="V273" s="1"/>
  <c r="E278" i="20" s="1"/>
  <c r="R274" i="1"/>
  <c r="V274" s="1"/>
  <c r="E279" i="20" s="1"/>
  <c r="R275" i="1"/>
  <c r="V275" s="1"/>
  <c r="E280" i="20" s="1"/>
  <c r="R276" i="1"/>
  <c r="V276" s="1"/>
  <c r="E281" i="20" s="1"/>
  <c r="R277" i="1"/>
  <c r="V277" s="1"/>
  <c r="E282" i="20" s="1"/>
  <c r="R278" i="1"/>
  <c r="V278" s="1"/>
  <c r="E283" i="20" s="1"/>
  <c r="R279" i="1"/>
  <c r="V279" s="1"/>
  <c r="E284" i="20" s="1"/>
  <c r="R280" i="1"/>
  <c r="V280" s="1"/>
  <c r="E285" i="20" s="1"/>
  <c r="R281" i="1"/>
  <c r="V281" s="1"/>
  <c r="E286" i="20" s="1"/>
  <c r="R282" i="1"/>
  <c r="V282" s="1"/>
  <c r="E287" i="20" s="1"/>
  <c r="R283" i="1"/>
  <c r="V283" s="1"/>
  <c r="E288" i="20" s="1"/>
  <c r="R284" i="1"/>
  <c r="V284" s="1"/>
  <c r="E289" i="20" s="1"/>
  <c r="R285" i="1"/>
  <c r="V285" s="1"/>
  <c r="E290" i="20" s="1"/>
  <c r="R286" i="1"/>
  <c r="V286" s="1"/>
  <c r="E291" i="20" s="1"/>
  <c r="R287" i="1"/>
  <c r="V287" s="1"/>
  <c r="E292" i="20" s="1"/>
  <c r="R288" i="1"/>
  <c r="V288" s="1"/>
  <c r="E293" i="20" s="1"/>
  <c r="R289" i="1"/>
  <c r="V289" s="1"/>
  <c r="E294" i="20" s="1"/>
  <c r="R290" i="1"/>
  <c r="V290" s="1"/>
  <c r="E295" i="20" s="1"/>
  <c r="R291" i="1"/>
  <c r="V291" s="1"/>
  <c r="E296" i="20" s="1"/>
  <c r="R292" i="1"/>
  <c r="V292" s="1"/>
  <c r="E297" i="20" s="1"/>
  <c r="R293" i="1"/>
  <c r="V293" s="1"/>
  <c r="E298" i="20" s="1"/>
  <c r="R294" i="1"/>
  <c r="V294" s="1"/>
  <c r="E299" i="20" s="1"/>
  <c r="R295" i="1"/>
  <c r="V295" s="1"/>
  <c r="E300" i="20" s="1"/>
  <c r="R296" i="1"/>
  <c r="V296" s="1"/>
  <c r="E301" i="20" s="1"/>
  <c r="R297" i="1"/>
  <c r="V297" s="1"/>
  <c r="E302" i="20" s="1"/>
  <c r="R298" i="1"/>
  <c r="V298" s="1"/>
  <c r="E303" i="20" s="1"/>
  <c r="R299" i="1"/>
  <c r="V299" s="1"/>
  <c r="E304" i="20" s="1"/>
  <c r="R300" i="1"/>
  <c r="V300" s="1"/>
  <c r="E305" i="20" s="1"/>
  <c r="R301" i="1"/>
  <c r="V301" s="1"/>
  <c r="E306" i="20" s="1"/>
  <c r="R302" i="1"/>
  <c r="V302" s="1"/>
  <c r="E307" i="20" s="1"/>
  <c r="R303" i="1"/>
  <c r="V303" s="1"/>
  <c r="E308" i="20" s="1"/>
  <c r="R304" i="1"/>
  <c r="V304" s="1"/>
  <c r="E309" i="20" s="1"/>
  <c r="R305" i="1"/>
  <c r="V305" s="1"/>
  <c r="E310" i="20" s="1"/>
  <c r="R306" i="1"/>
  <c r="V306" s="1"/>
  <c r="E311" i="20" s="1"/>
  <c r="R307" i="1"/>
  <c r="V307" s="1"/>
  <c r="E312" i="20" s="1"/>
  <c r="R308" i="1"/>
  <c r="V308" s="1"/>
  <c r="E313" i="20" s="1"/>
  <c r="R309" i="1"/>
  <c r="V309" s="1"/>
  <c r="E314" i="20" s="1"/>
  <c r="R310" i="1"/>
  <c r="V310" s="1"/>
  <c r="E315" i="20" s="1"/>
  <c r="R311" i="1"/>
  <c r="V311" s="1"/>
  <c r="E316" i="20" s="1"/>
  <c r="R312" i="1"/>
  <c r="V312" s="1"/>
  <c r="E317" i="20" s="1"/>
  <c r="R313" i="1"/>
  <c r="V313" s="1"/>
  <c r="E318" i="20" s="1"/>
  <c r="R314" i="1"/>
  <c r="V314" s="1"/>
  <c r="E319" i="20" s="1"/>
  <c r="R315" i="1"/>
  <c r="V315" s="1"/>
  <c r="E320" i="20" s="1"/>
  <c r="R316" i="1"/>
  <c r="V316" s="1"/>
  <c r="E321" i="20" s="1"/>
  <c r="R317" i="1"/>
  <c r="V317" s="1"/>
  <c r="E322" i="20" s="1"/>
  <c r="R318" i="1"/>
  <c r="V318" s="1"/>
  <c r="E323" i="20" s="1"/>
  <c r="R319" i="1"/>
  <c r="V319" s="1"/>
  <c r="E324" i="20" s="1"/>
  <c r="R320" i="1"/>
  <c r="V320" s="1"/>
  <c r="E325" i="20" s="1"/>
  <c r="R321" i="1"/>
  <c r="V321" s="1"/>
  <c r="E326" i="20" s="1"/>
  <c r="R322" i="1"/>
  <c r="V322" s="1"/>
  <c r="E327" i="20" s="1"/>
  <c r="R323" i="1"/>
  <c r="V323" s="1"/>
  <c r="E328" i="20" s="1"/>
  <c r="R324" i="1"/>
  <c r="V324" s="1"/>
  <c r="E329" i="20" s="1"/>
  <c r="R325" i="1"/>
  <c r="V325" s="1"/>
  <c r="E330" i="20" s="1"/>
  <c r="R326" i="1"/>
  <c r="V326" s="1"/>
  <c r="E331" i="20" s="1"/>
  <c r="R327" i="1"/>
  <c r="V327" s="1"/>
  <c r="E332" i="20" s="1"/>
  <c r="R328" i="1"/>
  <c r="V328" s="1"/>
  <c r="E333" i="20" s="1"/>
  <c r="R329" i="1"/>
  <c r="V329" s="1"/>
  <c r="E334" i="20" s="1"/>
  <c r="R330" i="1"/>
  <c r="V330" s="1"/>
  <c r="E335" i="20" s="1"/>
  <c r="R331" i="1"/>
  <c r="V331" s="1"/>
  <c r="E336" i="20" s="1"/>
  <c r="R332" i="1"/>
  <c r="V332" s="1"/>
  <c r="E337" i="20" s="1"/>
  <c r="R333" i="1"/>
  <c r="V333" s="1"/>
  <c r="E338" i="20" s="1"/>
  <c r="R334" i="1"/>
  <c r="V334" s="1"/>
  <c r="E339" i="20" s="1"/>
  <c r="R335" i="1"/>
  <c r="V335" s="1"/>
  <c r="E340" i="20" s="1"/>
  <c r="R336" i="1"/>
  <c r="V336" s="1"/>
  <c r="E341" i="20" s="1"/>
  <c r="R337" i="1"/>
  <c r="V337" s="1"/>
  <c r="E342" i="20" s="1"/>
  <c r="R338" i="1"/>
  <c r="V338" s="1"/>
  <c r="E343" i="20" s="1"/>
  <c r="R339" i="1"/>
  <c r="V339" s="1"/>
  <c r="E344" i="20" s="1"/>
  <c r="R340" i="1"/>
  <c r="V340" s="1"/>
  <c r="E345" i="20" s="1"/>
  <c r="R341" i="1"/>
  <c r="V341" s="1"/>
  <c r="E346" i="20" s="1"/>
  <c r="R342" i="1"/>
  <c r="V342" s="1"/>
  <c r="E347" i="20" s="1"/>
  <c r="R343" i="1"/>
  <c r="V343" s="1"/>
  <c r="E348" i="20" s="1"/>
  <c r="R344" i="1"/>
  <c r="V344" s="1"/>
  <c r="E349" i="20" s="1"/>
  <c r="R345" i="1"/>
  <c r="V345" s="1"/>
  <c r="E350" i="20" s="1"/>
  <c r="R346" i="1"/>
  <c r="V346" s="1"/>
  <c r="E351" i="20" s="1"/>
  <c r="R347" i="1"/>
  <c r="V347" s="1"/>
  <c r="E352" i="20" s="1"/>
  <c r="R348" i="1"/>
  <c r="V348" s="1"/>
  <c r="E353" i="20" s="1"/>
  <c r="R349" i="1"/>
  <c r="V349" s="1"/>
  <c r="E354" i="20" s="1"/>
  <c r="R350" i="1"/>
  <c r="V350" s="1"/>
  <c r="E355" i="20" s="1"/>
  <c r="R351" i="1"/>
  <c r="V351" s="1"/>
  <c r="E356" i="20" s="1"/>
  <c r="R352" i="1"/>
  <c r="V352" s="1"/>
  <c r="E357" i="20" s="1"/>
  <c r="R353" i="1"/>
  <c r="V353" s="1"/>
  <c r="E358" i="20" s="1"/>
  <c r="R354" i="1"/>
  <c r="V354" s="1"/>
  <c r="E359" i="20" s="1"/>
  <c r="R355" i="1"/>
  <c r="V355" s="1"/>
  <c r="E360" i="20" s="1"/>
  <c r="R356" i="1"/>
  <c r="V356" s="1"/>
  <c r="E361" i="20" s="1"/>
  <c r="R357" i="1"/>
  <c r="V357" s="1"/>
  <c r="E362" i="20" s="1"/>
  <c r="R358" i="1"/>
  <c r="V358" s="1"/>
  <c r="E363" i="20" s="1"/>
  <c r="R359" i="1"/>
  <c r="V359" s="1"/>
  <c r="E364" i="20" s="1"/>
  <c r="R360" i="1"/>
  <c r="V360" s="1"/>
  <c r="E365" i="20" s="1"/>
  <c r="R361" i="1"/>
  <c r="V361" s="1"/>
  <c r="E366" i="20" s="1"/>
  <c r="R362" i="1"/>
  <c r="V362" s="1"/>
  <c r="E367" i="20" s="1"/>
  <c r="R363" i="1"/>
  <c r="V363" s="1"/>
  <c r="E368" i="20" s="1"/>
  <c r="R364" i="1"/>
  <c r="V364" s="1"/>
  <c r="E369" i="20" s="1"/>
  <c r="R365" i="1"/>
  <c r="V365" s="1"/>
  <c r="E370" i="20" s="1"/>
  <c r="R366" i="1"/>
  <c r="V366" s="1"/>
  <c r="E371" i="20" s="1"/>
  <c r="R367" i="1"/>
  <c r="V367" s="1"/>
  <c r="E372" i="20" s="1"/>
  <c r="R368" i="1"/>
  <c r="V368" s="1"/>
  <c r="E373" i="20" s="1"/>
  <c r="R369" i="1"/>
  <c r="V369" s="1"/>
  <c r="E374" i="20" s="1"/>
  <c r="R370" i="1"/>
  <c r="V370" s="1"/>
  <c r="E375" i="20" s="1"/>
  <c r="R371" i="1"/>
  <c r="V371" s="1"/>
  <c r="E376" i="20" s="1"/>
  <c r="R372" i="1"/>
  <c r="V372" s="1"/>
  <c r="E377" i="20" s="1"/>
  <c r="R373" i="1"/>
  <c r="V373" s="1"/>
  <c r="E378" i="20" s="1"/>
  <c r="R374" i="1"/>
  <c r="V374" s="1"/>
  <c r="E379" i="20" s="1"/>
  <c r="R375" i="1"/>
  <c r="V375" s="1"/>
  <c r="E380" i="20" s="1"/>
  <c r="R376" i="1"/>
  <c r="V376" s="1"/>
  <c r="E381" i="20" s="1"/>
  <c r="R377" i="1"/>
  <c r="V377" s="1"/>
  <c r="E382" i="20" s="1"/>
  <c r="R378" i="1"/>
  <c r="V378" s="1"/>
  <c r="E383" i="20" s="1"/>
  <c r="R379" i="1"/>
  <c r="V379" s="1"/>
  <c r="E384" i="20" s="1"/>
  <c r="R380" i="1"/>
  <c r="V380" s="1"/>
  <c r="E385" i="20" s="1"/>
  <c r="R381" i="1"/>
  <c r="V381" s="1"/>
  <c r="E386" i="20" s="1"/>
  <c r="R382" i="1"/>
  <c r="V382" s="1"/>
  <c r="E387" i="20" s="1"/>
  <c r="R383" i="1"/>
  <c r="V383" s="1"/>
  <c r="E388" i="20" s="1"/>
  <c r="R384" i="1"/>
  <c r="V384" s="1"/>
  <c r="E389" i="20" s="1"/>
  <c r="R385" i="1"/>
  <c r="V385" s="1"/>
  <c r="E390" i="20" s="1"/>
  <c r="R386" i="1"/>
  <c r="V386" s="1"/>
  <c r="E391" i="20" s="1"/>
  <c r="R387" i="1"/>
  <c r="V387" s="1"/>
  <c r="E392" i="20" s="1"/>
  <c r="R388" i="1"/>
  <c r="V388" s="1"/>
  <c r="E393" i="20" s="1"/>
  <c r="R389" i="1"/>
  <c r="V389" s="1"/>
  <c r="E394" i="20" s="1"/>
  <c r="R390" i="1"/>
  <c r="V390" s="1"/>
  <c r="E395" i="20" s="1"/>
  <c r="R391" i="1"/>
  <c r="V391" s="1"/>
  <c r="E396" i="20" s="1"/>
  <c r="R392" i="1"/>
  <c r="V392" s="1"/>
  <c r="E397" i="20" s="1"/>
  <c r="R393" i="1"/>
  <c r="V393" s="1"/>
  <c r="E398" i="20" s="1"/>
  <c r="R394" i="1"/>
  <c r="V394" s="1"/>
  <c r="E399" i="20" s="1"/>
  <c r="R395" i="1"/>
  <c r="V395" s="1"/>
  <c r="E400" i="20" s="1"/>
  <c r="R396" i="1"/>
  <c r="V396" s="1"/>
  <c r="E401" i="20" s="1"/>
  <c r="R397" i="1"/>
  <c r="V397" s="1"/>
  <c r="E402" i="20" s="1"/>
  <c r="R398" i="1"/>
  <c r="V398" s="1"/>
  <c r="E403" i="20" s="1"/>
  <c r="R399" i="1"/>
  <c r="V399" s="1"/>
  <c r="E404" i="20" s="1"/>
  <c r="R400" i="1"/>
  <c r="V400" s="1"/>
  <c r="E405" i="20" s="1"/>
  <c r="R401" i="1"/>
  <c r="V401" s="1"/>
  <c r="E406" i="20" s="1"/>
  <c r="R402" i="1"/>
  <c r="V402" s="1"/>
  <c r="E407" i="20" s="1"/>
  <c r="R403" i="1"/>
  <c r="V403" s="1"/>
  <c r="E408" i="20" s="1"/>
  <c r="R404" i="1"/>
  <c r="V404" s="1"/>
  <c r="E409" i="20" s="1"/>
  <c r="R405" i="1"/>
  <c r="V405" s="1"/>
  <c r="E410" i="20" s="1"/>
  <c r="R406" i="1"/>
  <c r="V406" s="1"/>
  <c r="E411" i="20" s="1"/>
  <c r="R407" i="1"/>
  <c r="V407" s="1"/>
  <c r="E412" i="20" s="1"/>
  <c r="R408" i="1"/>
  <c r="V408" s="1"/>
  <c r="E413" i="20" s="1"/>
  <c r="R409" i="1"/>
  <c r="V409" s="1"/>
  <c r="E414" i="20" s="1"/>
  <c r="R410" i="1"/>
  <c r="V410" s="1"/>
  <c r="E415" i="20" s="1"/>
  <c r="R411" i="1"/>
  <c r="V411" s="1"/>
  <c r="E416" i="20" s="1"/>
  <c r="R412" i="1"/>
  <c r="V412" s="1"/>
  <c r="E417" i="20" s="1"/>
  <c r="R413" i="1"/>
  <c r="V413" s="1"/>
  <c r="E418" i="20" s="1"/>
  <c r="R414" i="1"/>
  <c r="V414" s="1"/>
  <c r="E419" i="20" s="1"/>
  <c r="R415" i="1"/>
  <c r="V415" s="1"/>
  <c r="E420" i="20" s="1"/>
  <c r="R416" i="1"/>
  <c r="V416" s="1"/>
  <c r="E421" i="20" s="1"/>
  <c r="R417" i="1"/>
  <c r="V417" s="1"/>
  <c r="E422" i="20" s="1"/>
  <c r="R418" i="1"/>
  <c r="V418" s="1"/>
  <c r="E423" i="20" s="1"/>
  <c r="R419" i="1"/>
  <c r="V419" s="1"/>
  <c r="E424" i="20" s="1"/>
  <c r="R420" i="1"/>
  <c r="V420" s="1"/>
  <c r="E425" i="20" s="1"/>
  <c r="R421" i="1"/>
  <c r="V421" s="1"/>
  <c r="E426" i="20" s="1"/>
  <c r="R422" i="1"/>
  <c r="V422" s="1"/>
  <c r="E427" i="20" s="1"/>
  <c r="R423" i="1"/>
  <c r="V423" s="1"/>
  <c r="E428" i="20" s="1"/>
  <c r="R424" i="1"/>
  <c r="V424" s="1"/>
  <c r="E429" i="20" s="1"/>
  <c r="R425" i="1"/>
  <c r="V425" s="1"/>
  <c r="E430" i="20" s="1"/>
  <c r="R426" i="1"/>
  <c r="V426" s="1"/>
  <c r="E431" i="20" s="1"/>
  <c r="R427" i="1"/>
  <c r="V427" s="1"/>
  <c r="E432" i="20" s="1"/>
  <c r="R428" i="1"/>
  <c r="V428" s="1"/>
  <c r="E433" i="20" s="1"/>
  <c r="R429" i="1"/>
  <c r="V429" s="1"/>
  <c r="E434" i="20" s="1"/>
  <c r="R430" i="1"/>
  <c r="V430" s="1"/>
  <c r="E435" i="20" s="1"/>
  <c r="R431" i="1"/>
  <c r="V431" s="1"/>
  <c r="E436" i="20" s="1"/>
  <c r="R432" i="1"/>
  <c r="V432" s="1"/>
  <c r="E437" i="20" s="1"/>
  <c r="R433" i="1"/>
  <c r="V433" s="1"/>
  <c r="E438" i="20" s="1"/>
  <c r="R434" i="1"/>
  <c r="V434" s="1"/>
  <c r="E439" i="20" s="1"/>
  <c r="R435" i="1"/>
  <c r="V435" s="1"/>
  <c r="E440" i="20" s="1"/>
  <c r="R436" i="1"/>
  <c r="V436" s="1"/>
  <c r="E441" i="20" s="1"/>
  <c r="R437" i="1"/>
  <c r="V437" s="1"/>
  <c r="E442" i="20" s="1"/>
  <c r="R438" i="1"/>
  <c r="V438" s="1"/>
  <c r="E443" i="20" s="1"/>
  <c r="R439" i="1"/>
  <c r="V439" s="1"/>
  <c r="E444" i="20" s="1"/>
  <c r="R440" i="1"/>
  <c r="V440" s="1"/>
  <c r="E445" i="20" s="1"/>
  <c r="R441" i="1"/>
  <c r="V441" s="1"/>
  <c r="E446" i="20" s="1"/>
  <c r="R442" i="1"/>
  <c r="V442" s="1"/>
  <c r="E447" i="20" s="1"/>
  <c r="R443" i="1"/>
  <c r="V443" s="1"/>
  <c r="E448" i="20" s="1"/>
  <c r="R444" i="1"/>
  <c r="V444" s="1"/>
  <c r="E449" i="20" s="1"/>
  <c r="R445" i="1"/>
  <c r="V445" s="1"/>
  <c r="E450" i="20" s="1"/>
  <c r="R446" i="1"/>
  <c r="V446" s="1"/>
  <c r="E451" i="20" s="1"/>
  <c r="R447" i="1"/>
  <c r="V447" s="1"/>
  <c r="E452" i="20" s="1"/>
  <c r="R448" i="1"/>
  <c r="V448" s="1"/>
  <c r="E453" i="20" s="1"/>
  <c r="R449" i="1"/>
  <c r="V449" s="1"/>
  <c r="E454" i="20" s="1"/>
  <c r="R450" i="1"/>
  <c r="V450" s="1"/>
  <c r="E455" i="20" s="1"/>
  <c r="R451" i="1"/>
  <c r="V451" s="1"/>
  <c r="E456" i="20" s="1"/>
  <c r="R452" i="1"/>
  <c r="V452" s="1"/>
  <c r="E457" i="20" s="1"/>
  <c r="R453" i="1"/>
  <c r="V453" s="1"/>
  <c r="E458" i="20" s="1"/>
  <c r="R454" i="1"/>
  <c r="V454" s="1"/>
  <c r="E459" i="20" s="1"/>
  <c r="R455" i="1"/>
  <c r="V455" s="1"/>
  <c r="E460" i="20" s="1"/>
  <c r="R456" i="1"/>
  <c r="V456" s="1"/>
  <c r="E461" i="20" s="1"/>
  <c r="R457" i="1"/>
  <c r="V457" s="1"/>
  <c r="E462" i="20" s="1"/>
  <c r="R458" i="1"/>
  <c r="V458" s="1"/>
  <c r="E463" i="20" s="1"/>
  <c r="R459" i="1"/>
  <c r="V459" s="1"/>
  <c r="E464" i="20" s="1"/>
  <c r="R460" i="1"/>
  <c r="V460" s="1"/>
  <c r="E465" i="20" s="1"/>
  <c r="R461" i="1"/>
  <c r="V461" s="1"/>
  <c r="E466" i="20" s="1"/>
  <c r="R462" i="1"/>
  <c r="V462" s="1"/>
  <c r="E467" i="20" s="1"/>
  <c r="R463" i="1"/>
  <c r="V463" s="1"/>
  <c r="E468" i="20" s="1"/>
  <c r="R464" i="1"/>
  <c r="V464" s="1"/>
  <c r="E469" i="20" s="1"/>
  <c r="R465" i="1"/>
  <c r="V465" s="1"/>
  <c r="E470" i="20" s="1"/>
  <c r="R466" i="1"/>
  <c r="V466" s="1"/>
  <c r="E471" i="20" s="1"/>
  <c r="R467" i="1"/>
  <c r="V467" s="1"/>
  <c r="E472" i="20" s="1"/>
  <c r="R468" i="1"/>
  <c r="V468" s="1"/>
  <c r="E473" i="20" s="1"/>
  <c r="R469" i="1"/>
  <c r="V469" s="1"/>
  <c r="E474" i="20" s="1"/>
  <c r="R470" i="1"/>
  <c r="V470" s="1"/>
  <c r="E475" i="20" s="1"/>
  <c r="R471" i="1"/>
  <c r="V471" s="1"/>
  <c r="E476" i="20" s="1"/>
  <c r="R472" i="1"/>
  <c r="V472" s="1"/>
  <c r="E477" i="20" s="1"/>
  <c r="R473" i="1"/>
  <c r="V473" s="1"/>
  <c r="E478" i="20" s="1"/>
  <c r="R474" i="1"/>
  <c r="V474" s="1"/>
  <c r="E479" i="20" s="1"/>
  <c r="R475" i="1"/>
  <c r="V475" s="1"/>
  <c r="E480" i="20" s="1"/>
  <c r="R476" i="1"/>
  <c r="V476" s="1"/>
  <c r="E481" i="20" s="1"/>
  <c r="R477" i="1"/>
  <c r="V477" s="1"/>
  <c r="E482" i="20" s="1"/>
  <c r="R478" i="1"/>
  <c r="V478" s="1"/>
  <c r="E483" i="20" s="1"/>
  <c r="R479" i="1"/>
  <c r="V479" s="1"/>
  <c r="E484" i="20" s="1"/>
  <c r="R480" i="1"/>
  <c r="V480" s="1"/>
  <c r="E485" i="20" s="1"/>
  <c r="R481" i="1"/>
  <c r="V481" s="1"/>
  <c r="E486" i="20" s="1"/>
  <c r="R482" i="1"/>
  <c r="V482" s="1"/>
  <c r="E487" i="20" s="1"/>
  <c r="R483" i="1"/>
  <c r="V483" s="1"/>
  <c r="E488" i="20" s="1"/>
  <c r="R484" i="1"/>
  <c r="V484" s="1"/>
  <c r="E489" i="20" s="1"/>
  <c r="R485" i="1"/>
  <c r="V485" s="1"/>
  <c r="E490" i="20" s="1"/>
  <c r="R486" i="1"/>
  <c r="V486" s="1"/>
  <c r="E491" i="20" s="1"/>
  <c r="R487" i="1"/>
  <c r="V487" s="1"/>
  <c r="E492" i="20" s="1"/>
  <c r="R488" i="1"/>
  <c r="V488" s="1"/>
  <c r="E493" i="20" s="1"/>
  <c r="R489" i="1"/>
  <c r="V489" s="1"/>
  <c r="E494" i="20" s="1"/>
  <c r="R490" i="1"/>
  <c r="V490" s="1"/>
  <c r="E495" i="20" s="1"/>
  <c r="R491" i="1"/>
  <c r="V491" s="1"/>
  <c r="E496" i="20" s="1"/>
  <c r="R492" i="1"/>
  <c r="V492" s="1"/>
  <c r="E497" i="20" s="1"/>
  <c r="R493" i="1"/>
  <c r="V493" s="1"/>
  <c r="E498" i="20" s="1"/>
  <c r="R494" i="1"/>
  <c r="V494" s="1"/>
  <c r="E499" i="20" s="1"/>
  <c r="R495" i="1"/>
  <c r="V495" s="1"/>
  <c r="E500" i="20" s="1"/>
  <c r="R496" i="1"/>
  <c r="V496" s="1"/>
  <c r="E501" i="20" s="1"/>
  <c r="R497" i="1"/>
  <c r="V497" s="1"/>
  <c r="E502" i="20" s="1"/>
  <c r="R498" i="1"/>
  <c r="V498" s="1"/>
  <c r="E503" i="20" s="1"/>
  <c r="R499" i="1"/>
  <c r="V499" s="1"/>
  <c r="E504" i="20" s="1"/>
  <c r="R500" i="1"/>
  <c r="V500" s="1"/>
  <c r="E505" i="20" s="1"/>
  <c r="R501" i="1"/>
  <c r="V501" s="1"/>
  <c r="E506" i="20" s="1"/>
  <c r="R502" i="1"/>
  <c r="V502" s="1"/>
  <c r="E507" i="20" s="1"/>
  <c r="R503" i="1"/>
  <c r="V503" s="1"/>
  <c r="E508" i="20" s="1"/>
  <c r="R504" i="1"/>
  <c r="V504" s="1"/>
  <c r="E509" i="20" s="1"/>
  <c r="R505" i="1"/>
  <c r="V505" s="1"/>
  <c r="E510" i="20" s="1"/>
  <c r="R506" i="1"/>
  <c r="V506" s="1"/>
  <c r="E511" i="20" s="1"/>
  <c r="R507" i="1"/>
  <c r="V507" s="1"/>
  <c r="E512" i="20" s="1"/>
  <c r="R508" i="1"/>
  <c r="V508" s="1"/>
  <c r="E513" i="20" s="1"/>
  <c r="R509" i="1"/>
  <c r="V509" s="1"/>
  <c r="E514" i="20" s="1"/>
  <c r="R510" i="1"/>
  <c r="V510" s="1"/>
  <c r="E515" i="20" s="1"/>
  <c r="R511" i="1"/>
  <c r="V511" s="1"/>
  <c r="E516" i="20" s="1"/>
  <c r="R512" i="1"/>
  <c r="V512" s="1"/>
  <c r="E517" i="20" s="1"/>
  <c r="R513" i="1"/>
  <c r="V513" s="1"/>
  <c r="E518" i="20" s="1"/>
  <c r="R514" i="1"/>
  <c r="V514" s="1"/>
  <c r="E519" i="20" s="1"/>
  <c r="R515" i="1"/>
  <c r="V515" s="1"/>
  <c r="E520" i="20" s="1"/>
  <c r="R516" i="1"/>
  <c r="V516" s="1"/>
  <c r="E521" i="20" s="1"/>
  <c r="R517" i="1"/>
  <c r="V517" s="1"/>
  <c r="E522" i="20" s="1"/>
  <c r="R518" i="1"/>
  <c r="V518" s="1"/>
  <c r="E523" i="20" s="1"/>
  <c r="R519" i="1"/>
  <c r="V519" s="1"/>
  <c r="E524" i="20" s="1"/>
  <c r="R520" i="1"/>
  <c r="V520" s="1"/>
  <c r="E525" i="20" s="1"/>
  <c r="R521" i="1"/>
  <c r="V521" s="1"/>
  <c r="E526" i="20" s="1"/>
  <c r="R522" i="1"/>
  <c r="V522" s="1"/>
  <c r="E527" i="20" s="1"/>
  <c r="R523" i="1"/>
  <c r="V523" s="1"/>
  <c r="E528" i="20" s="1"/>
  <c r="R524" i="1"/>
  <c r="V524" s="1"/>
  <c r="E529" i="20" s="1"/>
  <c r="R525" i="1"/>
  <c r="V525" s="1"/>
  <c r="E530" i="20" s="1"/>
  <c r="R526" i="1"/>
  <c r="V526" s="1"/>
  <c r="E531" i="20" s="1"/>
  <c r="R527" i="1"/>
  <c r="V527" s="1"/>
  <c r="E532" i="20" s="1"/>
  <c r="R528" i="1"/>
  <c r="V528" s="1"/>
  <c r="E533" i="20" s="1"/>
  <c r="R529" i="1"/>
  <c r="V529" s="1"/>
  <c r="E534" i="20" s="1"/>
  <c r="R530" i="1"/>
  <c r="V530" s="1"/>
  <c r="E535" i="20" s="1"/>
  <c r="R531" i="1"/>
  <c r="V531" s="1"/>
  <c r="E536" i="20" s="1"/>
  <c r="R532" i="1"/>
  <c r="V532" s="1"/>
  <c r="E537" i="20" s="1"/>
  <c r="R533" i="1"/>
  <c r="V533" s="1"/>
  <c r="E538" i="20" s="1"/>
  <c r="R534" i="1"/>
  <c r="V534" s="1"/>
  <c r="E539" i="20" s="1"/>
  <c r="R535" i="1"/>
  <c r="V535" s="1"/>
  <c r="E540" i="20" s="1"/>
  <c r="R536" i="1"/>
  <c r="V536" s="1"/>
  <c r="E541" i="20" s="1"/>
  <c r="R537" i="1"/>
  <c r="V537" s="1"/>
  <c r="E542" i="20" s="1"/>
  <c r="R538" i="1"/>
  <c r="V538" s="1"/>
  <c r="E543" i="20" s="1"/>
  <c r="R539" i="1"/>
  <c r="V539" s="1"/>
  <c r="E544" i="20" s="1"/>
  <c r="R540" i="1"/>
  <c r="V540" s="1"/>
  <c r="E545" i="20" s="1"/>
  <c r="R541" i="1"/>
  <c r="V541" s="1"/>
  <c r="E546" i="20" s="1"/>
  <c r="R542" i="1"/>
  <c r="V542" s="1"/>
  <c r="E547" i="20" s="1"/>
  <c r="R543" i="1"/>
  <c r="V543" s="1"/>
  <c r="E548" i="20" s="1"/>
  <c r="R544" i="1"/>
  <c r="V544" s="1"/>
  <c r="E549" i="20" s="1"/>
  <c r="R545" i="1"/>
  <c r="V545" s="1"/>
  <c r="E550" i="20" s="1"/>
  <c r="R546" i="1"/>
  <c r="V546" s="1"/>
  <c r="E551" i="20" s="1"/>
  <c r="R547" i="1"/>
  <c r="V547" s="1"/>
  <c r="E552" i="20" s="1"/>
  <c r="R548" i="1"/>
  <c r="V548" s="1"/>
  <c r="E553" i="20" s="1"/>
  <c r="R549" i="1"/>
  <c r="V549" s="1"/>
  <c r="E554" i="20" s="1"/>
  <c r="R550" i="1"/>
  <c r="V550" s="1"/>
  <c r="E555" i="20" s="1"/>
  <c r="R551" i="1"/>
  <c r="V551" s="1"/>
  <c r="E556" i="20" s="1"/>
  <c r="R552" i="1"/>
  <c r="V552" s="1"/>
  <c r="E557" i="20" s="1"/>
  <c r="R553" i="1"/>
  <c r="V553" s="1"/>
  <c r="E558" i="20" s="1"/>
  <c r="R554" i="1"/>
  <c r="V554" s="1"/>
  <c r="E559" i="20" s="1"/>
  <c r="R555" i="1"/>
  <c r="V555" s="1"/>
  <c r="E560" i="20" s="1"/>
  <c r="R556" i="1"/>
  <c r="V556" s="1"/>
  <c r="E561" i="20" s="1"/>
  <c r="R557" i="1"/>
  <c r="V557" s="1"/>
  <c r="E562" i="20" s="1"/>
  <c r="R558" i="1"/>
  <c r="V558" s="1"/>
  <c r="E563" i="20" s="1"/>
  <c r="R559" i="1"/>
  <c r="V559" s="1"/>
  <c r="E564" i="20" s="1"/>
  <c r="R560" i="1"/>
  <c r="V560" s="1"/>
  <c r="E565" i="20" s="1"/>
  <c r="R561" i="1"/>
  <c r="V561" s="1"/>
  <c r="E566" i="20" s="1"/>
  <c r="R562" i="1"/>
  <c r="V562" s="1"/>
  <c r="E567" i="20" s="1"/>
  <c r="R563" i="1"/>
  <c r="V563" s="1"/>
  <c r="E568" i="20" s="1"/>
  <c r="R564" i="1"/>
  <c r="V564" s="1"/>
  <c r="E569" i="20" s="1"/>
  <c r="R565" i="1"/>
  <c r="V565" s="1"/>
  <c r="E570" i="20" s="1"/>
  <c r="R566" i="1"/>
  <c r="V566" s="1"/>
  <c r="E571" i="20" s="1"/>
  <c r="R567" i="1"/>
  <c r="V567" s="1"/>
  <c r="E572" i="20" s="1"/>
  <c r="R568" i="1"/>
  <c r="V568" s="1"/>
  <c r="E573" i="20" s="1"/>
  <c r="R569" i="1"/>
  <c r="V569" s="1"/>
  <c r="E574" i="20" s="1"/>
  <c r="R570" i="1"/>
  <c r="V570" s="1"/>
  <c r="E575" i="20" s="1"/>
  <c r="R571" i="1"/>
  <c r="V571" s="1"/>
  <c r="E576" i="20" s="1"/>
  <c r="R572" i="1"/>
  <c r="V572" s="1"/>
  <c r="E577" i="20" s="1"/>
  <c r="R573" i="1"/>
  <c r="V573" s="1"/>
  <c r="E578" i="20" s="1"/>
  <c r="R574" i="1"/>
  <c r="V574" s="1"/>
  <c r="E579" i="20" s="1"/>
  <c r="R575" i="1"/>
  <c r="V575" s="1"/>
  <c r="E580" i="20" s="1"/>
  <c r="R576" i="1"/>
  <c r="V576" s="1"/>
  <c r="E581" i="20" s="1"/>
  <c r="R577" i="1"/>
  <c r="V577" s="1"/>
  <c r="E582" i="20" s="1"/>
  <c r="R578" i="1"/>
  <c r="V578" s="1"/>
  <c r="E583" i="20" s="1"/>
  <c r="R579" i="1"/>
  <c r="V579" s="1"/>
  <c r="E584" i="20" s="1"/>
  <c r="R580" i="1"/>
  <c r="V580" s="1"/>
  <c r="E585" i="20" s="1"/>
  <c r="R581" i="1"/>
  <c r="V581" s="1"/>
  <c r="E586" i="20" s="1"/>
  <c r="R582" i="1"/>
  <c r="V582" s="1"/>
  <c r="E587" i="20" s="1"/>
  <c r="R583" i="1"/>
  <c r="V583" s="1"/>
  <c r="E588" i="20" s="1"/>
  <c r="R584" i="1"/>
  <c r="V584" s="1"/>
  <c r="E589" i="20" s="1"/>
  <c r="R585" i="1"/>
  <c r="V585" s="1"/>
  <c r="E590" i="20" s="1"/>
  <c r="R586" i="1"/>
  <c r="V586" s="1"/>
  <c r="E591" i="20" s="1"/>
  <c r="R587" i="1"/>
  <c r="V587" s="1"/>
  <c r="E592" i="20" s="1"/>
  <c r="R588" i="1"/>
  <c r="V588" s="1"/>
  <c r="E593" i="20" s="1"/>
  <c r="R589" i="1"/>
  <c r="V589" s="1"/>
  <c r="E594" i="20" s="1"/>
  <c r="R590" i="1"/>
  <c r="V590" s="1"/>
  <c r="E595" i="20" s="1"/>
  <c r="R591" i="1"/>
  <c r="V591" s="1"/>
  <c r="E596" i="20" s="1"/>
  <c r="R592" i="1"/>
  <c r="V592" s="1"/>
  <c r="E597" i="20" s="1"/>
  <c r="R593" i="1"/>
  <c r="V593" s="1"/>
  <c r="E598" i="20" s="1"/>
  <c r="R594" i="1"/>
  <c r="V594" s="1"/>
  <c r="E599" i="20" s="1"/>
  <c r="R595" i="1"/>
  <c r="V595" s="1"/>
  <c r="E600" i="20" s="1"/>
  <c r="R596" i="1"/>
  <c r="V596" s="1"/>
  <c r="E601" i="20" s="1"/>
  <c r="R597" i="1"/>
  <c r="V597" s="1"/>
  <c r="E602" i="20" s="1"/>
  <c r="R598" i="1"/>
  <c r="V598" s="1"/>
  <c r="E603" i="20" s="1"/>
  <c r="R599" i="1"/>
  <c r="V599" s="1"/>
  <c r="E604" i="20" s="1"/>
  <c r="R600" i="1"/>
  <c r="V600" s="1"/>
  <c r="E605" i="20" s="1"/>
  <c r="R601" i="1"/>
  <c r="V601" s="1"/>
  <c r="E606" i="20" s="1"/>
  <c r="R602" i="1"/>
  <c r="V602" s="1"/>
  <c r="E607" i="20" s="1"/>
  <c r="R603" i="1"/>
  <c r="V603" s="1"/>
  <c r="E608" i="20" s="1"/>
  <c r="R604" i="1"/>
  <c r="V604" s="1"/>
  <c r="E609" i="20" s="1"/>
  <c r="R605" i="1"/>
  <c r="V605" s="1"/>
  <c r="E610" i="20" s="1"/>
  <c r="R606" i="1"/>
  <c r="V606" s="1"/>
  <c r="E611" i="20" s="1"/>
  <c r="R607" i="1"/>
  <c r="V607" s="1"/>
  <c r="E612" i="20" s="1"/>
  <c r="R608" i="1"/>
  <c r="V608" s="1"/>
  <c r="E613" i="20" s="1"/>
  <c r="R609" i="1"/>
  <c r="V609" s="1"/>
  <c r="E614" i="20" s="1"/>
  <c r="R610" i="1"/>
  <c r="V610" s="1"/>
  <c r="E615" i="20" s="1"/>
  <c r="R611" i="1"/>
  <c r="V611" s="1"/>
  <c r="E616" i="20" s="1"/>
  <c r="R612" i="1"/>
  <c r="V612" s="1"/>
  <c r="E617" i="20" s="1"/>
  <c r="R613" i="1"/>
  <c r="V613" s="1"/>
  <c r="E618" i="20" s="1"/>
  <c r="R614" i="1"/>
  <c r="V614" s="1"/>
  <c r="E619" i="20" s="1"/>
  <c r="R615" i="1"/>
  <c r="V615" s="1"/>
  <c r="E620" i="20" s="1"/>
  <c r="R616" i="1"/>
  <c r="V616" s="1"/>
  <c r="E621" i="20" s="1"/>
  <c r="R617" i="1"/>
  <c r="V617" s="1"/>
  <c r="E622" i="20" s="1"/>
  <c r="R618" i="1"/>
  <c r="V618" s="1"/>
  <c r="E623" i="20" s="1"/>
  <c r="R619" i="1"/>
  <c r="V619" s="1"/>
  <c r="E624" i="20" s="1"/>
  <c r="R620" i="1"/>
  <c r="V620" s="1"/>
  <c r="E625" i="20" s="1"/>
  <c r="R621" i="1"/>
  <c r="V621" s="1"/>
  <c r="E626" i="20" s="1"/>
  <c r="R622" i="1"/>
  <c r="V622" s="1"/>
  <c r="E627" i="20" s="1"/>
  <c r="R623" i="1"/>
  <c r="V623" s="1"/>
  <c r="E628" i="20" s="1"/>
  <c r="R624" i="1"/>
  <c r="V624" s="1"/>
  <c r="E629" i="20" s="1"/>
  <c r="R625" i="1"/>
  <c r="V625" s="1"/>
  <c r="E630" i="20" s="1"/>
  <c r="R626" i="1"/>
  <c r="V626" s="1"/>
  <c r="E631" i="20" s="1"/>
  <c r="R627" i="1"/>
  <c r="V627" s="1"/>
  <c r="E632" i="20" s="1"/>
  <c r="R628" i="1"/>
  <c r="V628" s="1"/>
  <c r="E633" i="20" s="1"/>
  <c r="R629" i="1"/>
  <c r="V629" s="1"/>
  <c r="E634" i="20" s="1"/>
  <c r="R630" i="1"/>
  <c r="V630" s="1"/>
  <c r="E635" i="20" s="1"/>
  <c r="R631" i="1"/>
  <c r="V631" s="1"/>
  <c r="E636" i="20" s="1"/>
  <c r="R632" i="1"/>
  <c r="V632" s="1"/>
  <c r="E637" i="20" s="1"/>
  <c r="R633" i="1"/>
  <c r="V633" s="1"/>
  <c r="E638" i="20" s="1"/>
  <c r="R634" i="1"/>
  <c r="V634" s="1"/>
  <c r="E639" i="20" s="1"/>
  <c r="R635" i="1"/>
  <c r="V635" s="1"/>
  <c r="E640" i="20" s="1"/>
  <c r="R636" i="1"/>
  <c r="V636" s="1"/>
  <c r="E641" i="20" s="1"/>
  <c r="R637" i="1"/>
  <c r="V637" s="1"/>
  <c r="E642" i="20" s="1"/>
  <c r="R638" i="1"/>
  <c r="V638" s="1"/>
  <c r="E643" i="20" s="1"/>
  <c r="R639" i="1"/>
  <c r="V639" s="1"/>
  <c r="E644" i="20" s="1"/>
  <c r="R640" i="1"/>
  <c r="V640" s="1"/>
  <c r="E645" i="20" s="1"/>
  <c r="R641" i="1"/>
  <c r="V641" s="1"/>
  <c r="E646" i="20" s="1"/>
  <c r="R642" i="1"/>
  <c r="V642" s="1"/>
  <c r="E647" i="20" s="1"/>
  <c r="R643" i="1"/>
  <c r="V643" s="1"/>
  <c r="E648" i="20" s="1"/>
  <c r="R644" i="1"/>
  <c r="V644" s="1"/>
  <c r="E649" i="20" s="1"/>
  <c r="R645" i="1"/>
  <c r="V645" s="1"/>
  <c r="E650" i="20" s="1"/>
  <c r="R646" i="1"/>
  <c r="V646" s="1"/>
  <c r="E651" i="20" s="1"/>
  <c r="R647" i="1"/>
  <c r="V647" s="1"/>
  <c r="E652" i="20" s="1"/>
  <c r="R648" i="1"/>
  <c r="V648" s="1"/>
  <c r="E653" i="20" s="1"/>
  <c r="R649" i="1"/>
  <c r="V649" s="1"/>
  <c r="E654" i="20" s="1"/>
  <c r="R650" i="1"/>
  <c r="V650" s="1"/>
  <c r="E655" i="20" s="1"/>
  <c r="R651" i="1"/>
  <c r="V651" s="1"/>
  <c r="E656" i="20" s="1"/>
  <c r="R652" i="1"/>
  <c r="V652" s="1"/>
  <c r="E657" i="20" s="1"/>
  <c r="R653" i="1"/>
  <c r="V653" s="1"/>
  <c r="E658" i="20" s="1"/>
  <c r="R654" i="1"/>
  <c r="V654" s="1"/>
  <c r="E659" i="20" s="1"/>
  <c r="R655" i="1"/>
  <c r="V655" s="1"/>
  <c r="E660" i="20" s="1"/>
  <c r="R656" i="1"/>
  <c r="V656" s="1"/>
  <c r="E661" i="20" s="1"/>
  <c r="R657" i="1"/>
  <c r="V657" s="1"/>
  <c r="E662" i="20" s="1"/>
  <c r="R658" i="1"/>
  <c r="V658" s="1"/>
  <c r="E663" i="20" s="1"/>
  <c r="R659" i="1"/>
  <c r="V659" s="1"/>
  <c r="E664" i="20" s="1"/>
  <c r="R660" i="1"/>
  <c r="V660" s="1"/>
  <c r="E665" i="20" s="1"/>
  <c r="R661" i="1"/>
  <c r="V661" s="1"/>
  <c r="E666" i="20" s="1"/>
  <c r="R662" i="1"/>
  <c r="V662" s="1"/>
  <c r="E667" i="20" s="1"/>
  <c r="R663" i="1"/>
  <c r="V663" s="1"/>
  <c r="E668" i="20" s="1"/>
  <c r="R664" i="1"/>
  <c r="V664" s="1"/>
  <c r="E669" i="20" s="1"/>
  <c r="R665" i="1"/>
  <c r="V665" s="1"/>
  <c r="E670" i="20" s="1"/>
  <c r="R666" i="1"/>
  <c r="V666" s="1"/>
  <c r="E671" i="20" s="1"/>
  <c r="R667" i="1"/>
  <c r="V667" s="1"/>
  <c r="E672" i="20" s="1"/>
  <c r="R668" i="1"/>
  <c r="V668" s="1"/>
  <c r="E673" i="20" s="1"/>
  <c r="R669" i="1"/>
  <c r="V669" s="1"/>
  <c r="E674" i="20" s="1"/>
  <c r="R670" i="1"/>
  <c r="V670" s="1"/>
  <c r="E675" i="20" s="1"/>
  <c r="R671" i="1"/>
  <c r="V671" s="1"/>
  <c r="E676" i="20" s="1"/>
  <c r="R672" i="1"/>
  <c r="V672" s="1"/>
  <c r="E677" i="20" s="1"/>
  <c r="R673" i="1"/>
  <c r="V673" s="1"/>
  <c r="E678" i="20" s="1"/>
  <c r="R674" i="1"/>
  <c r="V674" s="1"/>
  <c r="E679" i="20" s="1"/>
  <c r="R675" i="1"/>
  <c r="V675" s="1"/>
  <c r="E680" i="20" s="1"/>
  <c r="R676" i="1"/>
  <c r="V676" s="1"/>
  <c r="E681" i="20" s="1"/>
  <c r="R677" i="1"/>
  <c r="V677" s="1"/>
  <c r="E682" i="20" s="1"/>
  <c r="R678" i="1"/>
  <c r="V678" s="1"/>
  <c r="E683" i="20" s="1"/>
  <c r="R679" i="1"/>
  <c r="V679" s="1"/>
  <c r="E684" i="20" s="1"/>
  <c r="R680" i="1"/>
  <c r="V680" s="1"/>
  <c r="E685" i="20" s="1"/>
  <c r="R681" i="1"/>
  <c r="V681" s="1"/>
  <c r="E686" i="20" s="1"/>
  <c r="R682" i="1"/>
  <c r="V682" s="1"/>
  <c r="E687" i="20" s="1"/>
  <c r="R683" i="1"/>
  <c r="V683" s="1"/>
  <c r="E688" i="20" s="1"/>
  <c r="R684" i="1"/>
  <c r="V684" s="1"/>
  <c r="E689" i="20" s="1"/>
  <c r="R685" i="1"/>
  <c r="V685" s="1"/>
  <c r="E690" i="20" s="1"/>
  <c r="R686" i="1"/>
  <c r="V686" s="1"/>
  <c r="E691" i="20" s="1"/>
  <c r="R687" i="1"/>
  <c r="V687" s="1"/>
  <c r="E692" i="20" s="1"/>
  <c r="R688" i="1"/>
  <c r="V688" s="1"/>
  <c r="E693" i="20" s="1"/>
  <c r="R689" i="1"/>
  <c r="V689" s="1"/>
  <c r="E694" i="20" s="1"/>
  <c r="R692" i="1"/>
  <c r="V692" s="1"/>
  <c r="E697" i="20" s="1"/>
  <c r="R693" i="1"/>
  <c r="V693" s="1"/>
  <c r="E698" i="20" s="1"/>
  <c r="R694" i="1"/>
  <c r="V694" s="1"/>
  <c r="E699" i="20" s="1"/>
  <c r="R695" i="1"/>
  <c r="V695" s="1"/>
  <c r="E700" i="20" s="1"/>
  <c r="R696" i="1"/>
  <c r="V696" s="1"/>
  <c r="E701" i="20" s="1"/>
  <c r="R697" i="1"/>
  <c r="V697" s="1"/>
  <c r="E702" i="20" s="1"/>
  <c r="R698" i="1"/>
  <c r="V698" s="1"/>
  <c r="E703" i="20" s="1"/>
  <c r="R699" i="1"/>
  <c r="V699" s="1"/>
  <c r="E704" i="20" s="1"/>
  <c r="R700" i="1"/>
  <c r="V700" s="1"/>
  <c r="E705" i="20" s="1"/>
  <c r="R701" i="1"/>
  <c r="V701" s="1"/>
  <c r="E706" i="20" s="1"/>
  <c r="R702" i="1"/>
  <c r="V702" s="1"/>
  <c r="E707" i="20" s="1"/>
  <c r="R703" i="1"/>
  <c r="V703" s="1"/>
  <c r="E708" i="20" s="1"/>
  <c r="R704" i="1"/>
  <c r="V704" s="1"/>
  <c r="E709" i="20" s="1"/>
  <c r="R705" i="1"/>
  <c r="V705" s="1"/>
  <c r="E710" i="20" s="1"/>
  <c r="R706" i="1"/>
  <c r="V706" s="1"/>
  <c r="E711" i="20" s="1"/>
  <c r="R707" i="1"/>
  <c r="V707" s="1"/>
  <c r="E712" i="20" s="1"/>
  <c r="R708" i="1"/>
  <c r="V708" s="1"/>
  <c r="E713" i="20" s="1"/>
  <c r="R709" i="1"/>
  <c r="V709" s="1"/>
  <c r="E714" i="20" s="1"/>
  <c r="R710" i="1"/>
  <c r="V710" s="1"/>
  <c r="E715" i="20" s="1"/>
  <c r="R711" i="1"/>
  <c r="V711" s="1"/>
  <c r="E716" i="20" s="1"/>
  <c r="R712" i="1"/>
  <c r="V712" s="1"/>
  <c r="E717" i="20" s="1"/>
  <c r="R713" i="1"/>
  <c r="V713" s="1"/>
  <c r="E718" i="20" s="1"/>
  <c r="R714" i="1"/>
  <c r="V714" s="1"/>
  <c r="E719" i="20" s="1"/>
  <c r="R715" i="1"/>
  <c r="V715" s="1"/>
  <c r="E720" i="20" s="1"/>
  <c r="R716" i="1"/>
  <c r="V716" s="1"/>
  <c r="E721" i="20" s="1"/>
  <c r="R717" i="1"/>
  <c r="V717" s="1"/>
  <c r="E722" i="20" s="1"/>
  <c r="R718" i="1"/>
  <c r="V718" s="1"/>
  <c r="E723" i="20" s="1"/>
  <c r="R719" i="1"/>
  <c r="V719" s="1"/>
  <c r="E724" i="20" s="1"/>
  <c r="R720" i="1"/>
  <c r="V720" s="1"/>
  <c r="E725" i="20" s="1"/>
  <c r="R721" i="1"/>
  <c r="V721" s="1"/>
  <c r="E726" i="20" s="1"/>
  <c r="R722" i="1"/>
  <c r="V722" s="1"/>
  <c r="E727" i="20" s="1"/>
  <c r="R723" i="1"/>
  <c r="V723" s="1"/>
  <c r="E728" i="20" s="1"/>
  <c r="R724" i="1"/>
  <c r="V724" s="1"/>
  <c r="E729" i="20" s="1"/>
  <c r="R725" i="1"/>
  <c r="V725" s="1"/>
  <c r="E730" i="20" s="1"/>
  <c r="R726" i="1"/>
  <c r="V726" s="1"/>
  <c r="E731" i="20" s="1"/>
  <c r="R727" i="1"/>
  <c r="V727" s="1"/>
  <c r="E732" i="20" s="1"/>
  <c r="R728" i="1"/>
  <c r="V728" s="1"/>
  <c r="E733" i="20" s="1"/>
  <c r="R729" i="1"/>
  <c r="V729" s="1"/>
  <c r="E734" i="20" s="1"/>
  <c r="R730" i="1"/>
  <c r="V730" s="1"/>
  <c r="E735" i="20" s="1"/>
  <c r="R731" i="1"/>
  <c r="V731" s="1"/>
  <c r="E736" i="20" s="1"/>
  <c r="R732" i="1"/>
  <c r="V732" s="1"/>
  <c r="E737" i="20" s="1"/>
  <c r="R733" i="1"/>
  <c r="V733" s="1"/>
  <c r="E738" i="20" s="1"/>
  <c r="R734" i="1"/>
  <c r="V734" s="1"/>
  <c r="E739" i="20" s="1"/>
  <c r="R735" i="1"/>
  <c r="V735" s="1"/>
  <c r="E740" i="20" s="1"/>
  <c r="R736" i="1"/>
  <c r="V736" s="1"/>
  <c r="E741" i="20" s="1"/>
  <c r="R737" i="1"/>
  <c r="V737" s="1"/>
  <c r="E742" i="20" s="1"/>
  <c r="R738" i="1"/>
  <c r="V738" s="1"/>
  <c r="E743" i="20" s="1"/>
  <c r="R739" i="1"/>
  <c r="V739" s="1"/>
  <c r="E744" i="20" s="1"/>
  <c r="R740" i="1"/>
  <c r="V740" s="1"/>
  <c r="E745" i="20" s="1"/>
  <c r="R741" i="1"/>
  <c r="V741" s="1"/>
  <c r="E746" i="20" s="1"/>
  <c r="R742" i="1"/>
  <c r="V742" s="1"/>
  <c r="E747" i="20" s="1"/>
  <c r="R743" i="1"/>
  <c r="V743" s="1"/>
  <c r="E748" i="20" s="1"/>
  <c r="R744" i="1"/>
  <c r="V744" s="1"/>
  <c r="E749" i="20" s="1"/>
  <c r="R745" i="1"/>
  <c r="V745" s="1"/>
  <c r="E750" i="20" s="1"/>
  <c r="R746" i="1"/>
  <c r="V746" s="1"/>
  <c r="E751" i="20" s="1"/>
  <c r="R747" i="1"/>
  <c r="V747" s="1"/>
  <c r="E752" i="20" s="1"/>
  <c r="R748" i="1"/>
  <c r="V748" s="1"/>
  <c r="E753" i="20" s="1"/>
  <c r="R749" i="1"/>
  <c r="V749" s="1"/>
  <c r="E754" i="20" s="1"/>
  <c r="R750" i="1"/>
  <c r="V750" s="1"/>
  <c r="E755" i="20" s="1"/>
  <c r="R751" i="1"/>
  <c r="V751" s="1"/>
  <c r="E756" i="20" s="1"/>
  <c r="R752" i="1"/>
  <c r="V752" s="1"/>
  <c r="E757" i="20" s="1"/>
  <c r="R753" i="1"/>
  <c r="V753" s="1"/>
  <c r="E758" i="20" s="1"/>
  <c r="R754" i="1"/>
  <c r="V754" s="1"/>
  <c r="E759" i="20" s="1"/>
  <c r="R755" i="1"/>
  <c r="V755" s="1"/>
  <c r="E760" i="20" s="1"/>
  <c r="R756" i="1"/>
  <c r="V756" s="1"/>
  <c r="E761" i="20" s="1"/>
  <c r="R757" i="1"/>
  <c r="V757" s="1"/>
  <c r="E762" i="20" s="1"/>
  <c r="R758" i="1"/>
  <c r="V758" s="1"/>
  <c r="E763" i="20" s="1"/>
  <c r="R759" i="1"/>
  <c r="V759" s="1"/>
  <c r="E764" i="20" s="1"/>
  <c r="R760" i="1"/>
  <c r="V760" s="1"/>
  <c r="E765" i="20" s="1"/>
  <c r="R761" i="1"/>
  <c r="V761" s="1"/>
  <c r="E766" i="20" s="1"/>
  <c r="R762" i="1"/>
  <c r="V762" s="1"/>
  <c r="E767" i="20" s="1"/>
  <c r="R763" i="1"/>
  <c r="V763" s="1"/>
  <c r="E768" i="20" s="1"/>
  <c r="R764" i="1"/>
  <c r="V764" s="1"/>
  <c r="E769" i="20" s="1"/>
  <c r="R765" i="1"/>
  <c r="V765" s="1"/>
  <c r="E770" i="20" s="1"/>
  <c r="R766" i="1"/>
  <c r="V766" s="1"/>
  <c r="E771" i="20" s="1"/>
  <c r="R767" i="1"/>
  <c r="V767" s="1"/>
  <c r="E772" i="20" s="1"/>
  <c r="R768" i="1"/>
  <c r="V768" s="1"/>
  <c r="E773" i="20" s="1"/>
  <c r="R769" i="1"/>
  <c r="V769" s="1"/>
  <c r="E774" i="20" s="1"/>
  <c r="R770" i="1"/>
  <c r="V770" s="1"/>
  <c r="E775" i="20" s="1"/>
  <c r="R771" i="1"/>
  <c r="V771" s="1"/>
  <c r="E776" i="20" s="1"/>
  <c r="R772" i="1"/>
  <c r="V772" s="1"/>
  <c r="E777" i="20" s="1"/>
  <c r="R773" i="1"/>
  <c r="V773" s="1"/>
  <c r="E778" i="20" s="1"/>
  <c r="R774" i="1"/>
  <c r="V774" s="1"/>
  <c r="E779" i="20" s="1"/>
  <c r="R775" i="1"/>
  <c r="V775" s="1"/>
  <c r="E780" i="20" s="1"/>
  <c r="R776" i="1"/>
  <c r="V776" s="1"/>
  <c r="E781" i="20" s="1"/>
  <c r="R777" i="1"/>
  <c r="V777" s="1"/>
  <c r="E782" i="20" s="1"/>
  <c r="R778" i="1"/>
  <c r="V778" s="1"/>
  <c r="E783" i="20" s="1"/>
  <c r="R779" i="1"/>
  <c r="V779" s="1"/>
  <c r="E784" i="20" s="1"/>
  <c r="R780" i="1"/>
  <c r="V780" s="1"/>
  <c r="E785" i="20" s="1"/>
  <c r="R781" i="1"/>
  <c r="V781" s="1"/>
  <c r="E786" i="20" s="1"/>
  <c r="R782" i="1"/>
  <c r="V782" s="1"/>
  <c r="E787" i="20" s="1"/>
  <c r="R783" i="1"/>
  <c r="V783" s="1"/>
  <c r="E788" i="20" s="1"/>
  <c r="R784" i="1"/>
  <c r="V784" s="1"/>
  <c r="E789" i="20" s="1"/>
  <c r="R785" i="1"/>
  <c r="V785" s="1"/>
  <c r="E790" i="20" s="1"/>
  <c r="R786" i="1"/>
  <c r="V786" s="1"/>
  <c r="E791" i="20" s="1"/>
  <c r="R787" i="1"/>
  <c r="V787" s="1"/>
  <c r="E792" i="20" s="1"/>
  <c r="R788" i="1"/>
  <c r="V788" s="1"/>
  <c r="E793" i="20" s="1"/>
  <c r="R789" i="1"/>
  <c r="V789" s="1"/>
  <c r="E794" i="20" s="1"/>
  <c r="R790" i="1"/>
  <c r="V790" s="1"/>
  <c r="E795" i="20" s="1"/>
  <c r="R791" i="1"/>
  <c r="V791" s="1"/>
  <c r="E796" i="20" s="1"/>
  <c r="R792" i="1"/>
  <c r="V792" s="1"/>
  <c r="E797" i="20" s="1"/>
  <c r="R793" i="1"/>
  <c r="V793" s="1"/>
  <c r="E798" i="20" s="1"/>
  <c r="R794" i="1"/>
  <c r="V794" s="1"/>
  <c r="E799" i="20" s="1"/>
  <c r="R795" i="1"/>
  <c r="V795" s="1"/>
  <c r="E800" i="20" s="1"/>
  <c r="R796" i="1"/>
  <c r="V796" s="1"/>
  <c r="E801" i="20" s="1"/>
  <c r="R797" i="1"/>
  <c r="V797" s="1"/>
  <c r="E802" i="20" s="1"/>
  <c r="R798" i="1"/>
  <c r="V798" s="1"/>
  <c r="E803" i="20" s="1"/>
  <c r="R799" i="1"/>
  <c r="V799" s="1"/>
  <c r="E804" i="20" s="1"/>
  <c r="R800" i="1"/>
  <c r="V800" s="1"/>
  <c r="E805" i="20" s="1"/>
  <c r="R801" i="1"/>
  <c r="V801" s="1"/>
  <c r="E806" i="20" s="1"/>
  <c r="R802" i="1"/>
  <c r="V802" s="1"/>
  <c r="E807" i="20" s="1"/>
  <c r="R803" i="1"/>
  <c r="V803" s="1"/>
  <c r="E808" i="20" s="1"/>
  <c r="R804" i="1"/>
  <c r="V804" s="1"/>
  <c r="E809" i="20" s="1"/>
  <c r="R805" i="1"/>
  <c r="V805" s="1"/>
  <c r="E810" i="20" s="1"/>
  <c r="R806" i="1"/>
  <c r="V806" s="1"/>
  <c r="E811" i="20" s="1"/>
  <c r="R807" i="1"/>
  <c r="V807" s="1"/>
  <c r="E812" i="20" s="1"/>
  <c r="R808" i="1"/>
  <c r="V808" s="1"/>
  <c r="E813" i="20" s="1"/>
  <c r="R809" i="1"/>
  <c r="V809" s="1"/>
  <c r="E814" i="20" s="1"/>
  <c r="R810" i="1"/>
  <c r="V810" s="1"/>
  <c r="E815" i="20" s="1"/>
  <c r="R811" i="1"/>
  <c r="V811" s="1"/>
  <c r="E816" i="20" s="1"/>
  <c r="R812" i="1"/>
  <c r="V812" s="1"/>
  <c r="E817" i="20" s="1"/>
  <c r="R813" i="1"/>
  <c r="V813" s="1"/>
  <c r="E818" i="20" s="1"/>
  <c r="R814" i="1"/>
  <c r="V814" s="1"/>
  <c r="E819" i="20" s="1"/>
  <c r="R815" i="1"/>
  <c r="V815" s="1"/>
  <c r="E820" i="20" s="1"/>
  <c r="R816" i="1"/>
  <c r="V816" s="1"/>
  <c r="E821" i="20" s="1"/>
  <c r="R817" i="1"/>
  <c r="V817" s="1"/>
  <c r="E822" i="20" s="1"/>
  <c r="R818" i="1"/>
  <c r="V818" s="1"/>
  <c r="E823" i="20" s="1"/>
  <c r="R819" i="1"/>
  <c r="V819" s="1"/>
  <c r="E824" i="20" s="1"/>
  <c r="R820" i="1"/>
  <c r="V820" s="1"/>
  <c r="E825" i="20" s="1"/>
  <c r="R821" i="1"/>
  <c r="V821" s="1"/>
  <c r="E826" i="20" s="1"/>
  <c r="R822" i="1"/>
  <c r="V822" s="1"/>
  <c r="E827" i="20" s="1"/>
  <c r="R823" i="1"/>
  <c r="V823" s="1"/>
  <c r="E828" i="20" s="1"/>
  <c r="R824" i="1"/>
  <c r="V824" s="1"/>
  <c r="E829" i="20" s="1"/>
  <c r="R825" i="1"/>
  <c r="V825" s="1"/>
  <c r="E830" i="20" s="1"/>
  <c r="R826" i="1"/>
  <c r="V826" s="1"/>
  <c r="E831" i="20" s="1"/>
  <c r="R827" i="1"/>
  <c r="V827" s="1"/>
  <c r="E832" i="20" s="1"/>
  <c r="R828" i="1"/>
  <c r="V828" s="1"/>
  <c r="E833" i="20" s="1"/>
  <c r="R829" i="1"/>
  <c r="V829" s="1"/>
  <c r="E834" i="20" s="1"/>
  <c r="R830" i="1"/>
  <c r="V830" s="1"/>
  <c r="E835" i="20" s="1"/>
  <c r="R831" i="1"/>
  <c r="V831" s="1"/>
  <c r="E836" i="20" s="1"/>
  <c r="R832" i="1"/>
  <c r="V832" s="1"/>
  <c r="E837" i="20" s="1"/>
  <c r="R833" i="1"/>
  <c r="V833" s="1"/>
  <c r="E838" i="20" s="1"/>
  <c r="R834" i="1"/>
  <c r="V834" s="1"/>
  <c r="E839" i="20" s="1"/>
  <c r="R835" i="1"/>
  <c r="V835" s="1"/>
  <c r="E840" i="20" s="1"/>
  <c r="R836" i="1"/>
  <c r="V836" s="1"/>
  <c r="E841" i="20" s="1"/>
  <c r="R837" i="1"/>
  <c r="V837" s="1"/>
  <c r="E842" i="20" s="1"/>
  <c r="R838" i="1"/>
  <c r="V838" s="1"/>
  <c r="E843" i="20" s="1"/>
  <c r="R839" i="1"/>
  <c r="V839" s="1"/>
  <c r="E844" i="20" s="1"/>
  <c r="R840" i="1"/>
  <c r="V840" s="1"/>
  <c r="E845" i="20" s="1"/>
  <c r="R841" i="1"/>
  <c r="V841" s="1"/>
  <c r="E846" i="20" s="1"/>
  <c r="R842" i="1"/>
  <c r="V842" s="1"/>
  <c r="E847" i="20" s="1"/>
  <c r="R843" i="1"/>
  <c r="V843" s="1"/>
  <c r="E848" i="20" s="1"/>
  <c r="R844" i="1"/>
  <c r="V844" s="1"/>
  <c r="E849" i="20" s="1"/>
  <c r="R845" i="1"/>
  <c r="V845" s="1"/>
  <c r="E850" i="20" s="1"/>
  <c r="R846" i="1"/>
  <c r="V846" s="1"/>
  <c r="E851" i="20" s="1"/>
  <c r="R847" i="1"/>
  <c r="V847" s="1"/>
  <c r="E852" i="20" s="1"/>
  <c r="R848" i="1"/>
  <c r="V848" s="1"/>
  <c r="E853" i="20" s="1"/>
  <c r="R849" i="1"/>
  <c r="V849" s="1"/>
  <c r="E854" i="20" s="1"/>
  <c r="R850" i="1"/>
  <c r="V850" s="1"/>
  <c r="E855" i="20" s="1"/>
  <c r="R851" i="1"/>
  <c r="V851" s="1"/>
  <c r="E856" i="20" s="1"/>
  <c r="R852" i="1"/>
  <c r="V852" s="1"/>
  <c r="E857" i="20" s="1"/>
  <c r="R853" i="1"/>
  <c r="V853" s="1"/>
  <c r="E858" i="20" s="1"/>
  <c r="R854" i="1"/>
  <c r="V854" s="1"/>
  <c r="E859" i="20" s="1"/>
  <c r="R855" i="1"/>
  <c r="V855" s="1"/>
  <c r="E860" i="20" s="1"/>
  <c r="R856" i="1"/>
  <c r="V856" s="1"/>
  <c r="E861" i="20" s="1"/>
  <c r="P7" i="1"/>
  <c r="E12" i="19" s="1"/>
  <c r="P8" i="1"/>
  <c r="E13" i="19" s="1"/>
  <c r="P9" i="1"/>
  <c r="E14" i="19" s="1"/>
  <c r="P10" i="1"/>
  <c r="E15" i="19" s="1"/>
  <c r="P11" i="1"/>
  <c r="E16" i="19" s="1"/>
  <c r="P12" i="1"/>
  <c r="E17" i="19" s="1"/>
  <c r="P13" i="1"/>
  <c r="E18" i="19" s="1"/>
  <c r="P14" i="1"/>
  <c r="E19" i="19" s="1"/>
  <c r="P15" i="1"/>
  <c r="E20" i="19" s="1"/>
  <c r="P16" i="1"/>
  <c r="E21" i="19" s="1"/>
  <c r="P17" i="1"/>
  <c r="E22" i="19" s="1"/>
  <c r="P18" i="1"/>
  <c r="E23" i="19" s="1"/>
  <c r="P19" i="1"/>
  <c r="E24" i="19" s="1"/>
  <c r="P20" i="1"/>
  <c r="E25" i="19" s="1"/>
  <c r="P21" i="1"/>
  <c r="E26" i="19" s="1"/>
  <c r="P22" i="1"/>
  <c r="E27" i="19" s="1"/>
  <c r="P23" i="1"/>
  <c r="E28" i="19" s="1"/>
  <c r="P24" i="1"/>
  <c r="E29" i="19" s="1"/>
  <c r="P25" i="1"/>
  <c r="E30" i="19" s="1"/>
  <c r="P26" i="1"/>
  <c r="E31" i="19" s="1"/>
  <c r="P27" i="1"/>
  <c r="E32" i="19" s="1"/>
  <c r="P28" i="1"/>
  <c r="E33" i="19" s="1"/>
  <c r="P29" i="1"/>
  <c r="E34" i="19" s="1"/>
  <c r="P30" i="1"/>
  <c r="E35" i="19" s="1"/>
  <c r="P31" i="1"/>
  <c r="E36" i="19" s="1"/>
  <c r="P32" i="1"/>
  <c r="E37" i="19" s="1"/>
  <c r="P33" i="1"/>
  <c r="E38" i="19" s="1"/>
  <c r="P34" i="1"/>
  <c r="E39" i="19" s="1"/>
  <c r="P35" i="1"/>
  <c r="E40" i="19" s="1"/>
  <c r="P36" i="1"/>
  <c r="E41" i="19" s="1"/>
  <c r="P37" i="1"/>
  <c r="E42" i="19" s="1"/>
  <c r="P38" i="1"/>
  <c r="E43" i="19" s="1"/>
  <c r="P39" i="1"/>
  <c r="E44" i="19" s="1"/>
  <c r="P40" i="1"/>
  <c r="E45" i="19" s="1"/>
  <c r="P41" i="1"/>
  <c r="E46" i="19" s="1"/>
  <c r="P42" i="1"/>
  <c r="E47" i="19" s="1"/>
  <c r="P43" i="1"/>
  <c r="E48" i="19" s="1"/>
  <c r="P44" i="1"/>
  <c r="E49" i="19" s="1"/>
  <c r="P45" i="1"/>
  <c r="E50" i="19" s="1"/>
  <c r="P46" i="1"/>
  <c r="E51" i="19" s="1"/>
  <c r="P47" i="1"/>
  <c r="E52" i="19" s="1"/>
  <c r="P48" i="1"/>
  <c r="E53" i="19" s="1"/>
  <c r="P49" i="1"/>
  <c r="E54" i="19" s="1"/>
  <c r="P50" i="1"/>
  <c r="E55" i="19" s="1"/>
  <c r="P51" i="1"/>
  <c r="E56" i="19" s="1"/>
  <c r="P52" i="1"/>
  <c r="E57" i="19" s="1"/>
  <c r="P53" i="1"/>
  <c r="E58" i="19" s="1"/>
  <c r="P54" i="1"/>
  <c r="E59" i="19" s="1"/>
  <c r="P55" i="1"/>
  <c r="E60" i="19" s="1"/>
  <c r="P56" i="1"/>
  <c r="E61" i="19" s="1"/>
  <c r="P57" i="1"/>
  <c r="E62" i="19" s="1"/>
  <c r="P58" i="1"/>
  <c r="E63" i="19" s="1"/>
  <c r="P59" i="1"/>
  <c r="E64" i="19" s="1"/>
  <c r="P60" i="1"/>
  <c r="E65" i="19" s="1"/>
  <c r="P61" i="1"/>
  <c r="E66" i="19" s="1"/>
  <c r="P62" i="1"/>
  <c r="E67" i="19" s="1"/>
  <c r="P63" i="1"/>
  <c r="E68" i="19" s="1"/>
  <c r="P64" i="1"/>
  <c r="E69" i="19" s="1"/>
  <c r="P65" i="1"/>
  <c r="E70" i="19" s="1"/>
  <c r="P66" i="1"/>
  <c r="E71" i="19" s="1"/>
  <c r="P67" i="1"/>
  <c r="E72" i="19" s="1"/>
  <c r="P68" i="1"/>
  <c r="E73" i="19" s="1"/>
  <c r="P69" i="1"/>
  <c r="E74" i="19" s="1"/>
  <c r="P70" i="1"/>
  <c r="E75" i="19" s="1"/>
  <c r="P71" i="1"/>
  <c r="E76" i="19" s="1"/>
  <c r="P72" i="1"/>
  <c r="E77" i="19" s="1"/>
  <c r="P73" i="1"/>
  <c r="E78" i="19" s="1"/>
  <c r="P74" i="1"/>
  <c r="E79" i="19" s="1"/>
  <c r="P75" i="1"/>
  <c r="E80" i="19" s="1"/>
  <c r="P76" i="1"/>
  <c r="E81" i="19" s="1"/>
  <c r="P77" i="1"/>
  <c r="E82" i="19" s="1"/>
  <c r="P78" i="1"/>
  <c r="E83" i="19" s="1"/>
  <c r="P79" i="1"/>
  <c r="E84" i="19" s="1"/>
  <c r="P80" i="1"/>
  <c r="E85" i="19" s="1"/>
  <c r="P81" i="1"/>
  <c r="E86" i="19" s="1"/>
  <c r="P82" i="1"/>
  <c r="E87" i="19" s="1"/>
  <c r="P83" i="1"/>
  <c r="E88" i="19" s="1"/>
  <c r="P84" i="1"/>
  <c r="E89" i="19" s="1"/>
  <c r="P85" i="1"/>
  <c r="E90" i="19" s="1"/>
  <c r="P86" i="1"/>
  <c r="E91" i="19" s="1"/>
  <c r="P87" i="1"/>
  <c r="E92" i="19" s="1"/>
  <c r="P88" i="1"/>
  <c r="E93" i="19" s="1"/>
  <c r="P89" i="1"/>
  <c r="E94" i="19" s="1"/>
  <c r="P90" i="1"/>
  <c r="E95" i="19" s="1"/>
  <c r="P91" i="1"/>
  <c r="E96" i="19" s="1"/>
  <c r="P92" i="1"/>
  <c r="E97" i="19" s="1"/>
  <c r="P93" i="1"/>
  <c r="E98" i="19" s="1"/>
  <c r="P94" i="1"/>
  <c r="E99" i="19" s="1"/>
  <c r="P95" i="1"/>
  <c r="E100" i="19" s="1"/>
  <c r="P96" i="1"/>
  <c r="E101" i="19" s="1"/>
  <c r="P97" i="1"/>
  <c r="E102" i="19" s="1"/>
  <c r="P98" i="1"/>
  <c r="E103" i="19" s="1"/>
  <c r="P99" i="1"/>
  <c r="E104" i="19" s="1"/>
  <c r="P100" i="1"/>
  <c r="E105" i="19" s="1"/>
  <c r="P101" i="1"/>
  <c r="E106" i="19" s="1"/>
  <c r="P102" i="1"/>
  <c r="E107" i="19" s="1"/>
  <c r="P103" i="1"/>
  <c r="E108" i="19" s="1"/>
  <c r="P104" i="1"/>
  <c r="E109" i="19" s="1"/>
  <c r="P105" i="1"/>
  <c r="E110" i="19" s="1"/>
  <c r="P106" i="1"/>
  <c r="E111" i="19" s="1"/>
  <c r="P107" i="1"/>
  <c r="E112" i="19" s="1"/>
  <c r="P108" i="1"/>
  <c r="E113" i="19" s="1"/>
  <c r="P109" i="1"/>
  <c r="E114" i="19" s="1"/>
  <c r="P110" i="1"/>
  <c r="E115" i="19" s="1"/>
  <c r="P111" i="1"/>
  <c r="E116" i="19" s="1"/>
  <c r="P112" i="1"/>
  <c r="E117" i="19" s="1"/>
  <c r="P113" i="1"/>
  <c r="E118" i="19" s="1"/>
  <c r="P114" i="1"/>
  <c r="E119" i="19" s="1"/>
  <c r="P115" i="1"/>
  <c r="E120" i="19" s="1"/>
  <c r="P116" i="1"/>
  <c r="E121" i="19" s="1"/>
  <c r="P117" i="1"/>
  <c r="E122" i="19" s="1"/>
  <c r="P118" i="1"/>
  <c r="E123" i="19" s="1"/>
  <c r="P119" i="1"/>
  <c r="E124" i="19" s="1"/>
  <c r="P120" i="1"/>
  <c r="E125" i="19" s="1"/>
  <c r="P121" i="1"/>
  <c r="E126" i="19" s="1"/>
  <c r="P122" i="1"/>
  <c r="E127" i="19" s="1"/>
  <c r="P123" i="1"/>
  <c r="E128" i="19" s="1"/>
  <c r="P124" i="1"/>
  <c r="E129" i="19" s="1"/>
  <c r="P125" i="1"/>
  <c r="E130" i="19" s="1"/>
  <c r="P126" i="1"/>
  <c r="E131" i="19" s="1"/>
  <c r="P127" i="1"/>
  <c r="E132" i="19" s="1"/>
  <c r="P128" i="1"/>
  <c r="E133" i="19" s="1"/>
  <c r="P129" i="1"/>
  <c r="E134" i="19" s="1"/>
  <c r="P130" i="1"/>
  <c r="E135" i="19" s="1"/>
  <c r="P131" i="1"/>
  <c r="E136" i="19" s="1"/>
  <c r="P132" i="1"/>
  <c r="E137" i="19" s="1"/>
  <c r="P133" i="1"/>
  <c r="E138" i="19" s="1"/>
  <c r="P134" i="1"/>
  <c r="E139" i="19" s="1"/>
  <c r="P135" i="1"/>
  <c r="E140" i="19" s="1"/>
  <c r="P136" i="1"/>
  <c r="E141" i="19" s="1"/>
  <c r="P137" i="1"/>
  <c r="E142" i="19" s="1"/>
  <c r="P138" i="1"/>
  <c r="E143" i="19" s="1"/>
  <c r="P139" i="1"/>
  <c r="E144" i="19" s="1"/>
  <c r="P140" i="1"/>
  <c r="E145" i="19" s="1"/>
  <c r="P141" i="1"/>
  <c r="E146" i="19" s="1"/>
  <c r="P142" i="1"/>
  <c r="E147" i="19" s="1"/>
  <c r="P143" i="1"/>
  <c r="E148" i="19" s="1"/>
  <c r="P144" i="1"/>
  <c r="E149" i="19" s="1"/>
  <c r="P145" i="1"/>
  <c r="E150" i="19" s="1"/>
  <c r="P146" i="1"/>
  <c r="E151" i="19" s="1"/>
  <c r="P147" i="1"/>
  <c r="E152" i="19" s="1"/>
  <c r="P148" i="1"/>
  <c r="E153" i="19" s="1"/>
  <c r="P149" i="1"/>
  <c r="E154" i="19" s="1"/>
  <c r="P150" i="1"/>
  <c r="E155" i="19" s="1"/>
  <c r="P151" i="1"/>
  <c r="E156" i="19" s="1"/>
  <c r="P152" i="1"/>
  <c r="E157" i="19" s="1"/>
  <c r="P153" i="1"/>
  <c r="E158" i="19" s="1"/>
  <c r="P154" i="1"/>
  <c r="E159" i="19" s="1"/>
  <c r="P155" i="1"/>
  <c r="E160" i="19" s="1"/>
  <c r="P156" i="1"/>
  <c r="E161" i="19" s="1"/>
  <c r="P157" i="1"/>
  <c r="E162" i="19" s="1"/>
  <c r="P158" i="1"/>
  <c r="E163" i="19" s="1"/>
  <c r="P159" i="1"/>
  <c r="E164" i="19" s="1"/>
  <c r="P160" i="1"/>
  <c r="E165" i="19" s="1"/>
  <c r="P161" i="1"/>
  <c r="E166" i="19" s="1"/>
  <c r="P162" i="1"/>
  <c r="E167" i="19" s="1"/>
  <c r="P163" i="1"/>
  <c r="E168" i="19" s="1"/>
  <c r="P164" i="1"/>
  <c r="E169" i="19" s="1"/>
  <c r="P165" i="1"/>
  <c r="E170" i="19" s="1"/>
  <c r="P166" i="1"/>
  <c r="E171" i="19" s="1"/>
  <c r="P167" i="1"/>
  <c r="E172" i="19" s="1"/>
  <c r="P168" i="1"/>
  <c r="E173" i="19" s="1"/>
  <c r="P169" i="1"/>
  <c r="E174" i="19" s="1"/>
  <c r="P170" i="1"/>
  <c r="E175" i="19" s="1"/>
  <c r="P171" i="1"/>
  <c r="E176" i="19" s="1"/>
  <c r="P172" i="1"/>
  <c r="E177" i="19" s="1"/>
  <c r="P173" i="1"/>
  <c r="E178" i="19" s="1"/>
  <c r="P174" i="1"/>
  <c r="E179" i="19" s="1"/>
  <c r="P175" i="1"/>
  <c r="E180" i="19" s="1"/>
  <c r="P176" i="1"/>
  <c r="E181" i="19" s="1"/>
  <c r="P177" i="1"/>
  <c r="E182" i="19" s="1"/>
  <c r="P178" i="1"/>
  <c r="E183" i="19" s="1"/>
  <c r="P179" i="1"/>
  <c r="E184" i="19" s="1"/>
  <c r="P180" i="1"/>
  <c r="E185" i="19" s="1"/>
  <c r="P181" i="1"/>
  <c r="E186" i="19" s="1"/>
  <c r="P182" i="1"/>
  <c r="E187" i="19" s="1"/>
  <c r="P183" i="1"/>
  <c r="E188" i="19" s="1"/>
  <c r="P184" i="1"/>
  <c r="E189" i="19" s="1"/>
  <c r="P185" i="1"/>
  <c r="E190" i="19" s="1"/>
  <c r="P186" i="1"/>
  <c r="E191" i="19" s="1"/>
  <c r="P187" i="1"/>
  <c r="E192" i="19" s="1"/>
  <c r="P188" i="1"/>
  <c r="E193" i="19" s="1"/>
  <c r="P189" i="1"/>
  <c r="E194" i="19" s="1"/>
  <c r="P190" i="1"/>
  <c r="E195" i="19" s="1"/>
  <c r="P191" i="1"/>
  <c r="E196" i="19" s="1"/>
  <c r="P192" i="1"/>
  <c r="E197" i="19" s="1"/>
  <c r="P193" i="1"/>
  <c r="E198" i="19" s="1"/>
  <c r="P194" i="1"/>
  <c r="E199" i="19" s="1"/>
  <c r="P195" i="1"/>
  <c r="E200" i="19" s="1"/>
  <c r="P196" i="1"/>
  <c r="E201" i="19" s="1"/>
  <c r="P197" i="1"/>
  <c r="E202" i="19" s="1"/>
  <c r="P198" i="1"/>
  <c r="E203" i="19" s="1"/>
  <c r="P199" i="1"/>
  <c r="E204" i="19" s="1"/>
  <c r="P200" i="1"/>
  <c r="E205" i="19" s="1"/>
  <c r="P201" i="1"/>
  <c r="E206" i="19" s="1"/>
  <c r="P202" i="1"/>
  <c r="E207" i="19" s="1"/>
  <c r="P203" i="1"/>
  <c r="E208" i="19" s="1"/>
  <c r="P204" i="1"/>
  <c r="E209" i="19" s="1"/>
  <c r="P205" i="1"/>
  <c r="E210" i="19" s="1"/>
  <c r="P206" i="1"/>
  <c r="E211" i="19" s="1"/>
  <c r="P207" i="1"/>
  <c r="E212" i="19" s="1"/>
  <c r="P208" i="1"/>
  <c r="E213" i="19" s="1"/>
  <c r="P209" i="1"/>
  <c r="E214" i="19" s="1"/>
  <c r="P210" i="1"/>
  <c r="E215" i="19" s="1"/>
  <c r="P211" i="1"/>
  <c r="E216" i="19" s="1"/>
  <c r="P212" i="1"/>
  <c r="E217" i="19" s="1"/>
  <c r="P213" i="1"/>
  <c r="E218" i="19" s="1"/>
  <c r="P214" i="1"/>
  <c r="E219" i="19" s="1"/>
  <c r="P215" i="1"/>
  <c r="E220" i="19" s="1"/>
  <c r="P216" i="1"/>
  <c r="E221" i="19" s="1"/>
  <c r="P217" i="1"/>
  <c r="E222" i="19" s="1"/>
  <c r="P218" i="1"/>
  <c r="E223" i="19" s="1"/>
  <c r="P219" i="1"/>
  <c r="E224" i="19" s="1"/>
  <c r="P220" i="1"/>
  <c r="E225" i="19" s="1"/>
  <c r="P221" i="1"/>
  <c r="E226" i="19" s="1"/>
  <c r="P222" i="1"/>
  <c r="E227" i="19" s="1"/>
  <c r="P223" i="1"/>
  <c r="E228" i="19" s="1"/>
  <c r="P224" i="1"/>
  <c r="E229" i="19" s="1"/>
  <c r="P225" i="1"/>
  <c r="E230" i="19" s="1"/>
  <c r="P226" i="1"/>
  <c r="E231" i="19" s="1"/>
  <c r="P227" i="1"/>
  <c r="E232" i="19" s="1"/>
  <c r="P228" i="1"/>
  <c r="E233" i="19" s="1"/>
  <c r="P229" i="1"/>
  <c r="E234" i="19" s="1"/>
  <c r="P230" i="1"/>
  <c r="E235" i="19" s="1"/>
  <c r="P231" i="1"/>
  <c r="E236" i="19" s="1"/>
  <c r="P232" i="1"/>
  <c r="E237" i="19" s="1"/>
  <c r="P233" i="1"/>
  <c r="E238" i="19" s="1"/>
  <c r="P234" i="1"/>
  <c r="E239" i="19" s="1"/>
  <c r="P235" i="1"/>
  <c r="E240" i="19" s="1"/>
  <c r="P236" i="1"/>
  <c r="E241" i="19" s="1"/>
  <c r="P237" i="1"/>
  <c r="E242" i="19" s="1"/>
  <c r="P238" i="1"/>
  <c r="E243" i="19" s="1"/>
  <c r="P239" i="1"/>
  <c r="E244" i="19" s="1"/>
  <c r="P240" i="1"/>
  <c r="E245" i="19" s="1"/>
  <c r="P241" i="1"/>
  <c r="E246" i="19" s="1"/>
  <c r="P242" i="1"/>
  <c r="E247" i="19" s="1"/>
  <c r="P243" i="1"/>
  <c r="E248" i="19" s="1"/>
  <c r="P244" i="1"/>
  <c r="E249" i="19" s="1"/>
  <c r="P245" i="1"/>
  <c r="E250" i="19" s="1"/>
  <c r="P246" i="1"/>
  <c r="E251" i="19" s="1"/>
  <c r="P247" i="1"/>
  <c r="E252" i="19" s="1"/>
  <c r="P248" i="1"/>
  <c r="E253" i="19" s="1"/>
  <c r="P249" i="1"/>
  <c r="E254" i="19" s="1"/>
  <c r="P250" i="1"/>
  <c r="E255" i="19" s="1"/>
  <c r="P251" i="1"/>
  <c r="E256" i="19" s="1"/>
  <c r="P252" i="1"/>
  <c r="E257" i="19" s="1"/>
  <c r="P253" i="1"/>
  <c r="E258" i="19" s="1"/>
  <c r="P254" i="1"/>
  <c r="E259" i="19" s="1"/>
  <c r="P255" i="1"/>
  <c r="E260" i="19" s="1"/>
  <c r="P256" i="1"/>
  <c r="E261" i="19" s="1"/>
  <c r="P257" i="1"/>
  <c r="E262" i="19" s="1"/>
  <c r="P258" i="1"/>
  <c r="E263" i="19" s="1"/>
  <c r="P259" i="1"/>
  <c r="E264" i="19" s="1"/>
  <c r="P260" i="1"/>
  <c r="E265" i="19" s="1"/>
  <c r="P261" i="1"/>
  <c r="E266" i="19" s="1"/>
  <c r="P262" i="1"/>
  <c r="E267" i="19" s="1"/>
  <c r="P263" i="1"/>
  <c r="E268" i="19" s="1"/>
  <c r="P264" i="1"/>
  <c r="E269" i="19" s="1"/>
  <c r="P265" i="1"/>
  <c r="E270" i="19" s="1"/>
  <c r="P266" i="1"/>
  <c r="E271" i="19" s="1"/>
  <c r="P267" i="1"/>
  <c r="E272" i="19" s="1"/>
  <c r="P268" i="1"/>
  <c r="E273" i="19" s="1"/>
  <c r="P269" i="1"/>
  <c r="E274" i="19" s="1"/>
  <c r="P270" i="1"/>
  <c r="E275" i="19" s="1"/>
  <c r="P271" i="1"/>
  <c r="E276" i="19" s="1"/>
  <c r="P272" i="1"/>
  <c r="E277" i="19" s="1"/>
  <c r="P273" i="1"/>
  <c r="E278" i="19" s="1"/>
  <c r="P274" i="1"/>
  <c r="E279" i="19" s="1"/>
  <c r="P275" i="1"/>
  <c r="E280" i="19" s="1"/>
  <c r="P276" i="1"/>
  <c r="E281" i="19" s="1"/>
  <c r="P277" i="1"/>
  <c r="E282" i="19" s="1"/>
  <c r="P278" i="1"/>
  <c r="E283" i="19" s="1"/>
  <c r="P279" i="1"/>
  <c r="E284" i="19" s="1"/>
  <c r="P280" i="1"/>
  <c r="E285" i="19" s="1"/>
  <c r="P281" i="1"/>
  <c r="E286" i="19" s="1"/>
  <c r="P282" i="1"/>
  <c r="E287" i="19" s="1"/>
  <c r="P283" i="1"/>
  <c r="E288" i="19" s="1"/>
  <c r="P284" i="1"/>
  <c r="E289" i="19" s="1"/>
  <c r="P285" i="1"/>
  <c r="E290" i="19" s="1"/>
  <c r="P286" i="1"/>
  <c r="E291" i="19" s="1"/>
  <c r="P287" i="1"/>
  <c r="E292" i="19" s="1"/>
  <c r="P288" i="1"/>
  <c r="E293" i="19" s="1"/>
  <c r="P289" i="1"/>
  <c r="E294" i="19" s="1"/>
  <c r="P290" i="1"/>
  <c r="E295" i="19" s="1"/>
  <c r="P291" i="1"/>
  <c r="E296" i="19" s="1"/>
  <c r="P292" i="1"/>
  <c r="E297" i="19" s="1"/>
  <c r="P293" i="1"/>
  <c r="E298" i="19" s="1"/>
  <c r="P294" i="1"/>
  <c r="E299" i="19" s="1"/>
  <c r="P295" i="1"/>
  <c r="E300" i="19" s="1"/>
  <c r="P296" i="1"/>
  <c r="E301" i="19" s="1"/>
  <c r="P297" i="1"/>
  <c r="E302" i="19" s="1"/>
  <c r="P298" i="1"/>
  <c r="E303" i="19" s="1"/>
  <c r="P299" i="1"/>
  <c r="E304" i="19" s="1"/>
  <c r="P300" i="1"/>
  <c r="E305" i="19" s="1"/>
  <c r="P301" i="1"/>
  <c r="E306" i="19" s="1"/>
  <c r="P302" i="1"/>
  <c r="E307" i="19" s="1"/>
  <c r="P303" i="1"/>
  <c r="E308" i="19" s="1"/>
  <c r="P304" i="1"/>
  <c r="E309" i="19" s="1"/>
  <c r="P305" i="1"/>
  <c r="E310" i="19" s="1"/>
  <c r="P306" i="1"/>
  <c r="E311" i="19" s="1"/>
  <c r="P307" i="1"/>
  <c r="E312" i="19" s="1"/>
  <c r="P308" i="1"/>
  <c r="E313" i="19" s="1"/>
  <c r="P309" i="1"/>
  <c r="E314" i="19" s="1"/>
  <c r="P310" i="1"/>
  <c r="E315" i="19" s="1"/>
  <c r="P311" i="1"/>
  <c r="E316" i="19" s="1"/>
  <c r="P312" i="1"/>
  <c r="E317" i="19" s="1"/>
  <c r="P313" i="1"/>
  <c r="E318" i="19" s="1"/>
  <c r="P314" i="1"/>
  <c r="E319" i="19" s="1"/>
  <c r="P315" i="1"/>
  <c r="E320" i="19" s="1"/>
  <c r="P316" i="1"/>
  <c r="E321" i="19" s="1"/>
  <c r="P317" i="1"/>
  <c r="E322" i="19" s="1"/>
  <c r="P318" i="1"/>
  <c r="E323" i="19" s="1"/>
  <c r="P319" i="1"/>
  <c r="E324" i="19" s="1"/>
  <c r="P320" i="1"/>
  <c r="E325" i="19" s="1"/>
  <c r="P321" i="1"/>
  <c r="E326" i="19" s="1"/>
  <c r="P322" i="1"/>
  <c r="E327" i="19" s="1"/>
  <c r="P323" i="1"/>
  <c r="E328" i="19" s="1"/>
  <c r="P324" i="1"/>
  <c r="E329" i="19" s="1"/>
  <c r="P325" i="1"/>
  <c r="E330" i="19" s="1"/>
  <c r="P326" i="1"/>
  <c r="E331" i="19" s="1"/>
  <c r="P327" i="1"/>
  <c r="E332" i="19" s="1"/>
  <c r="P328" i="1"/>
  <c r="E333" i="19" s="1"/>
  <c r="P329" i="1"/>
  <c r="E334" i="19" s="1"/>
  <c r="P330" i="1"/>
  <c r="E335" i="19" s="1"/>
  <c r="P331" i="1"/>
  <c r="E336" i="19" s="1"/>
  <c r="P332" i="1"/>
  <c r="E337" i="19" s="1"/>
  <c r="P333" i="1"/>
  <c r="E338" i="19" s="1"/>
  <c r="P334" i="1"/>
  <c r="E339" i="19" s="1"/>
  <c r="P335" i="1"/>
  <c r="E340" i="19" s="1"/>
  <c r="P336" i="1"/>
  <c r="E341" i="19" s="1"/>
  <c r="P337" i="1"/>
  <c r="E342" i="19" s="1"/>
  <c r="P338" i="1"/>
  <c r="E343" i="19" s="1"/>
  <c r="P339" i="1"/>
  <c r="E344" i="19" s="1"/>
  <c r="P340" i="1"/>
  <c r="E345" i="19" s="1"/>
  <c r="P341" i="1"/>
  <c r="E346" i="19" s="1"/>
  <c r="P342" i="1"/>
  <c r="E347" i="19" s="1"/>
  <c r="P343" i="1"/>
  <c r="E348" i="19" s="1"/>
  <c r="P344" i="1"/>
  <c r="E349" i="19" s="1"/>
  <c r="P345" i="1"/>
  <c r="E350" i="19" s="1"/>
  <c r="P346" i="1"/>
  <c r="E351" i="19" s="1"/>
  <c r="P347" i="1"/>
  <c r="E352" i="19" s="1"/>
  <c r="P348" i="1"/>
  <c r="E353" i="19" s="1"/>
  <c r="P349" i="1"/>
  <c r="E354" i="19" s="1"/>
  <c r="P350" i="1"/>
  <c r="E355" i="19" s="1"/>
  <c r="P351" i="1"/>
  <c r="E356" i="19" s="1"/>
  <c r="P352" i="1"/>
  <c r="E357" i="19" s="1"/>
  <c r="P353" i="1"/>
  <c r="E358" i="19" s="1"/>
  <c r="P354" i="1"/>
  <c r="E359" i="19" s="1"/>
  <c r="P355" i="1"/>
  <c r="E360" i="19" s="1"/>
  <c r="P356" i="1"/>
  <c r="E361" i="19" s="1"/>
  <c r="P357" i="1"/>
  <c r="E362" i="19" s="1"/>
  <c r="P358" i="1"/>
  <c r="E363" i="19" s="1"/>
  <c r="P359" i="1"/>
  <c r="E364" i="19" s="1"/>
  <c r="P360" i="1"/>
  <c r="E365" i="19" s="1"/>
  <c r="P361" i="1"/>
  <c r="E366" i="19" s="1"/>
  <c r="P362" i="1"/>
  <c r="E367" i="19" s="1"/>
  <c r="P363" i="1"/>
  <c r="E368" i="19" s="1"/>
  <c r="P364" i="1"/>
  <c r="E369" i="19" s="1"/>
  <c r="P365" i="1"/>
  <c r="E370" i="19" s="1"/>
  <c r="P366" i="1"/>
  <c r="E371" i="19" s="1"/>
  <c r="P367" i="1"/>
  <c r="E372" i="19" s="1"/>
  <c r="P368" i="1"/>
  <c r="E373" i="19" s="1"/>
  <c r="P369" i="1"/>
  <c r="E374" i="19" s="1"/>
  <c r="P370" i="1"/>
  <c r="E375" i="19" s="1"/>
  <c r="P371" i="1"/>
  <c r="E376" i="19" s="1"/>
  <c r="P372" i="1"/>
  <c r="E377" i="19" s="1"/>
  <c r="P373" i="1"/>
  <c r="E378" i="19" s="1"/>
  <c r="P374" i="1"/>
  <c r="E379" i="19" s="1"/>
  <c r="P375" i="1"/>
  <c r="E380" i="19" s="1"/>
  <c r="P376" i="1"/>
  <c r="E381" i="19" s="1"/>
  <c r="P377" i="1"/>
  <c r="E382" i="19" s="1"/>
  <c r="P378" i="1"/>
  <c r="E383" i="19" s="1"/>
  <c r="P379" i="1"/>
  <c r="E384" i="19" s="1"/>
  <c r="P380" i="1"/>
  <c r="E385" i="19" s="1"/>
  <c r="P381" i="1"/>
  <c r="E386" i="19" s="1"/>
  <c r="P382" i="1"/>
  <c r="E387" i="19" s="1"/>
  <c r="P383" i="1"/>
  <c r="E388" i="19" s="1"/>
  <c r="P384" i="1"/>
  <c r="E389" i="19" s="1"/>
  <c r="P385" i="1"/>
  <c r="E390" i="19" s="1"/>
  <c r="P386" i="1"/>
  <c r="E391" i="19" s="1"/>
  <c r="P387" i="1"/>
  <c r="E392" i="19" s="1"/>
  <c r="P388" i="1"/>
  <c r="E393" i="19" s="1"/>
  <c r="P389" i="1"/>
  <c r="E394" i="19" s="1"/>
  <c r="P390" i="1"/>
  <c r="E395" i="19" s="1"/>
  <c r="P391" i="1"/>
  <c r="E396" i="19" s="1"/>
  <c r="P392" i="1"/>
  <c r="E397" i="19" s="1"/>
  <c r="P393" i="1"/>
  <c r="E398" i="19" s="1"/>
  <c r="P394" i="1"/>
  <c r="E399" i="19" s="1"/>
  <c r="P395" i="1"/>
  <c r="E400" i="19" s="1"/>
  <c r="P396" i="1"/>
  <c r="E401" i="19" s="1"/>
  <c r="P397" i="1"/>
  <c r="E402" i="19" s="1"/>
  <c r="P398" i="1"/>
  <c r="E403" i="19" s="1"/>
  <c r="P399" i="1"/>
  <c r="E404" i="19" s="1"/>
  <c r="P400" i="1"/>
  <c r="E405" i="19" s="1"/>
  <c r="P401" i="1"/>
  <c r="E406" i="19" s="1"/>
  <c r="P402" i="1"/>
  <c r="E407" i="19" s="1"/>
  <c r="P403" i="1"/>
  <c r="E408" i="19" s="1"/>
  <c r="P404" i="1"/>
  <c r="E409" i="19" s="1"/>
  <c r="P405" i="1"/>
  <c r="E410" i="19" s="1"/>
  <c r="P406" i="1"/>
  <c r="E411" i="19" s="1"/>
  <c r="P407" i="1"/>
  <c r="E412" i="19" s="1"/>
  <c r="P408" i="1"/>
  <c r="E413" i="19" s="1"/>
  <c r="P409" i="1"/>
  <c r="E414" i="19" s="1"/>
  <c r="P410" i="1"/>
  <c r="E415" i="19" s="1"/>
  <c r="P411" i="1"/>
  <c r="E416" i="19" s="1"/>
  <c r="P412" i="1"/>
  <c r="E417" i="19" s="1"/>
  <c r="P413" i="1"/>
  <c r="E418" i="19" s="1"/>
  <c r="P414" i="1"/>
  <c r="E419" i="19" s="1"/>
  <c r="P415" i="1"/>
  <c r="E420" i="19" s="1"/>
  <c r="P416" i="1"/>
  <c r="E421" i="19" s="1"/>
  <c r="P417" i="1"/>
  <c r="E422" i="19" s="1"/>
  <c r="P418" i="1"/>
  <c r="E423" i="19" s="1"/>
  <c r="P419" i="1"/>
  <c r="E424" i="19" s="1"/>
  <c r="P420" i="1"/>
  <c r="E425" i="19" s="1"/>
  <c r="P421" i="1"/>
  <c r="E426" i="19" s="1"/>
  <c r="P422" i="1"/>
  <c r="E427" i="19" s="1"/>
  <c r="P423" i="1"/>
  <c r="E428" i="19" s="1"/>
  <c r="P424" i="1"/>
  <c r="E429" i="19" s="1"/>
  <c r="P425" i="1"/>
  <c r="E430" i="19" s="1"/>
  <c r="P426" i="1"/>
  <c r="E431" i="19" s="1"/>
  <c r="P427" i="1"/>
  <c r="E432" i="19" s="1"/>
  <c r="P428" i="1"/>
  <c r="E433" i="19" s="1"/>
  <c r="P429" i="1"/>
  <c r="E434" i="19" s="1"/>
  <c r="P430" i="1"/>
  <c r="E435" i="19" s="1"/>
  <c r="P431" i="1"/>
  <c r="E436" i="19" s="1"/>
  <c r="P432" i="1"/>
  <c r="E437" i="19" s="1"/>
  <c r="P433" i="1"/>
  <c r="E438" i="19" s="1"/>
  <c r="P434" i="1"/>
  <c r="E439" i="19" s="1"/>
  <c r="P435" i="1"/>
  <c r="E440" i="19" s="1"/>
  <c r="P436" i="1"/>
  <c r="E441" i="19" s="1"/>
  <c r="P437" i="1"/>
  <c r="E442" i="19" s="1"/>
  <c r="P438" i="1"/>
  <c r="E443" i="19" s="1"/>
  <c r="P439" i="1"/>
  <c r="E444" i="19" s="1"/>
  <c r="P440" i="1"/>
  <c r="E445" i="19" s="1"/>
  <c r="P441" i="1"/>
  <c r="E446" i="19" s="1"/>
  <c r="P442" i="1"/>
  <c r="E447" i="19" s="1"/>
  <c r="P443" i="1"/>
  <c r="E448" i="19" s="1"/>
  <c r="P444" i="1"/>
  <c r="E449" i="19" s="1"/>
  <c r="P445" i="1"/>
  <c r="E450" i="19" s="1"/>
  <c r="P446" i="1"/>
  <c r="E451" i="19" s="1"/>
  <c r="P447" i="1"/>
  <c r="E452" i="19" s="1"/>
  <c r="P448" i="1"/>
  <c r="E453" i="19" s="1"/>
  <c r="P449" i="1"/>
  <c r="E454" i="19" s="1"/>
  <c r="P450" i="1"/>
  <c r="E455" i="19" s="1"/>
  <c r="P451" i="1"/>
  <c r="E456" i="19" s="1"/>
  <c r="P452" i="1"/>
  <c r="E457" i="19" s="1"/>
  <c r="P453" i="1"/>
  <c r="E458" i="19" s="1"/>
  <c r="P454" i="1"/>
  <c r="E459" i="19" s="1"/>
  <c r="P455" i="1"/>
  <c r="E460" i="19" s="1"/>
  <c r="P456" i="1"/>
  <c r="E461" i="19" s="1"/>
  <c r="P457" i="1"/>
  <c r="E462" i="19" s="1"/>
  <c r="P458" i="1"/>
  <c r="E463" i="19" s="1"/>
  <c r="P459" i="1"/>
  <c r="E464" i="19" s="1"/>
  <c r="P460" i="1"/>
  <c r="E465" i="19" s="1"/>
  <c r="P461" i="1"/>
  <c r="E466" i="19" s="1"/>
  <c r="P462" i="1"/>
  <c r="E467" i="19" s="1"/>
  <c r="P463" i="1"/>
  <c r="E468" i="19" s="1"/>
  <c r="P464" i="1"/>
  <c r="E469" i="19" s="1"/>
  <c r="P465" i="1"/>
  <c r="E470" i="19" s="1"/>
  <c r="P466" i="1"/>
  <c r="E471" i="19" s="1"/>
  <c r="P467" i="1"/>
  <c r="E472" i="19" s="1"/>
  <c r="P468" i="1"/>
  <c r="E473" i="19" s="1"/>
  <c r="P469" i="1"/>
  <c r="E474" i="19" s="1"/>
  <c r="P470" i="1"/>
  <c r="E475" i="19" s="1"/>
  <c r="P471" i="1"/>
  <c r="E476" i="19" s="1"/>
  <c r="P472" i="1"/>
  <c r="E477" i="19" s="1"/>
  <c r="P473" i="1"/>
  <c r="E478" i="19" s="1"/>
  <c r="P474" i="1"/>
  <c r="E479" i="19" s="1"/>
  <c r="P475" i="1"/>
  <c r="E480" i="19" s="1"/>
  <c r="P476" i="1"/>
  <c r="E481" i="19" s="1"/>
  <c r="P477" i="1"/>
  <c r="E482" i="19" s="1"/>
  <c r="P478" i="1"/>
  <c r="E483" i="19" s="1"/>
  <c r="P479" i="1"/>
  <c r="E484" i="19" s="1"/>
  <c r="P480" i="1"/>
  <c r="E485" i="19" s="1"/>
  <c r="P481" i="1"/>
  <c r="E486" i="19" s="1"/>
  <c r="P482" i="1"/>
  <c r="E487" i="19" s="1"/>
  <c r="P483" i="1"/>
  <c r="E488" i="19" s="1"/>
  <c r="P484" i="1"/>
  <c r="E489" i="19" s="1"/>
  <c r="P485" i="1"/>
  <c r="E490" i="19" s="1"/>
  <c r="P486" i="1"/>
  <c r="E491" i="19" s="1"/>
  <c r="P487" i="1"/>
  <c r="E492" i="19" s="1"/>
  <c r="P488" i="1"/>
  <c r="E493" i="19" s="1"/>
  <c r="P489" i="1"/>
  <c r="E494" i="19" s="1"/>
  <c r="P490" i="1"/>
  <c r="E495" i="19" s="1"/>
  <c r="P491" i="1"/>
  <c r="E496" i="19" s="1"/>
  <c r="P492" i="1"/>
  <c r="E497" i="19" s="1"/>
  <c r="P493" i="1"/>
  <c r="E498" i="19" s="1"/>
  <c r="P494" i="1"/>
  <c r="E499" i="19" s="1"/>
  <c r="P495" i="1"/>
  <c r="E500" i="19" s="1"/>
  <c r="P496" i="1"/>
  <c r="E501" i="19" s="1"/>
  <c r="P497" i="1"/>
  <c r="E502" i="19" s="1"/>
  <c r="P498" i="1"/>
  <c r="E503" i="19" s="1"/>
  <c r="P499" i="1"/>
  <c r="E504" i="19" s="1"/>
  <c r="P500" i="1"/>
  <c r="E505" i="19" s="1"/>
  <c r="P501" i="1"/>
  <c r="E506" i="19" s="1"/>
  <c r="P502" i="1"/>
  <c r="E507" i="19" s="1"/>
  <c r="P503" i="1"/>
  <c r="E508" i="19" s="1"/>
  <c r="P504" i="1"/>
  <c r="E509" i="19" s="1"/>
  <c r="P505" i="1"/>
  <c r="E510" i="19" s="1"/>
  <c r="P506" i="1"/>
  <c r="E511" i="19" s="1"/>
  <c r="P507" i="1"/>
  <c r="E512" i="19" s="1"/>
  <c r="P508" i="1"/>
  <c r="E513" i="19" s="1"/>
  <c r="P509" i="1"/>
  <c r="E514" i="19" s="1"/>
  <c r="P510" i="1"/>
  <c r="E515" i="19" s="1"/>
  <c r="P511" i="1"/>
  <c r="E516" i="19" s="1"/>
  <c r="P512" i="1"/>
  <c r="E517" i="19" s="1"/>
  <c r="P513" i="1"/>
  <c r="E518" i="19" s="1"/>
  <c r="P514" i="1"/>
  <c r="E519" i="19" s="1"/>
  <c r="P515" i="1"/>
  <c r="E520" i="19" s="1"/>
  <c r="P516" i="1"/>
  <c r="E521" i="19" s="1"/>
  <c r="P517" i="1"/>
  <c r="E522" i="19" s="1"/>
  <c r="P518" i="1"/>
  <c r="E523" i="19" s="1"/>
  <c r="P519" i="1"/>
  <c r="E524" i="19" s="1"/>
  <c r="P520" i="1"/>
  <c r="E525" i="19" s="1"/>
  <c r="P521" i="1"/>
  <c r="E526" i="19" s="1"/>
  <c r="P522" i="1"/>
  <c r="E527" i="19" s="1"/>
  <c r="P523" i="1"/>
  <c r="E528" i="19" s="1"/>
  <c r="P524" i="1"/>
  <c r="E529" i="19" s="1"/>
  <c r="P525" i="1"/>
  <c r="E530" i="19" s="1"/>
  <c r="P526" i="1"/>
  <c r="E531" i="19" s="1"/>
  <c r="P527" i="1"/>
  <c r="E532" i="19" s="1"/>
  <c r="P528" i="1"/>
  <c r="E533" i="19" s="1"/>
  <c r="P529" i="1"/>
  <c r="E534" i="19" s="1"/>
  <c r="P530" i="1"/>
  <c r="E535" i="19" s="1"/>
  <c r="P531" i="1"/>
  <c r="E536" i="19" s="1"/>
  <c r="P532" i="1"/>
  <c r="E537" i="19" s="1"/>
  <c r="P533" i="1"/>
  <c r="E538" i="19" s="1"/>
  <c r="P534" i="1"/>
  <c r="E539" i="19" s="1"/>
  <c r="P535" i="1"/>
  <c r="E540" i="19" s="1"/>
  <c r="P536" i="1"/>
  <c r="E541" i="19" s="1"/>
  <c r="P537" i="1"/>
  <c r="E542" i="19" s="1"/>
  <c r="P538" i="1"/>
  <c r="E543" i="19" s="1"/>
  <c r="P539" i="1"/>
  <c r="E544" i="19" s="1"/>
  <c r="P540" i="1"/>
  <c r="E545" i="19" s="1"/>
  <c r="P541" i="1"/>
  <c r="E546" i="19" s="1"/>
  <c r="P542" i="1"/>
  <c r="E547" i="19" s="1"/>
  <c r="P543" i="1"/>
  <c r="E548" i="19" s="1"/>
  <c r="P544" i="1"/>
  <c r="E549" i="19" s="1"/>
  <c r="P545" i="1"/>
  <c r="E550" i="19" s="1"/>
  <c r="P546" i="1"/>
  <c r="E551" i="19" s="1"/>
  <c r="P547" i="1"/>
  <c r="E552" i="19" s="1"/>
  <c r="P548" i="1"/>
  <c r="E553" i="19" s="1"/>
  <c r="P549" i="1"/>
  <c r="E554" i="19" s="1"/>
  <c r="P550" i="1"/>
  <c r="E555" i="19" s="1"/>
  <c r="P551" i="1"/>
  <c r="E556" i="19" s="1"/>
  <c r="P552" i="1"/>
  <c r="E557" i="19" s="1"/>
  <c r="P553" i="1"/>
  <c r="E558" i="19" s="1"/>
  <c r="P554" i="1"/>
  <c r="E559" i="19" s="1"/>
  <c r="P555" i="1"/>
  <c r="E560" i="19" s="1"/>
  <c r="P556" i="1"/>
  <c r="E561" i="19" s="1"/>
  <c r="P557" i="1"/>
  <c r="E562" i="19" s="1"/>
  <c r="P558" i="1"/>
  <c r="E563" i="19" s="1"/>
  <c r="P559" i="1"/>
  <c r="E564" i="19" s="1"/>
  <c r="P560" i="1"/>
  <c r="E565" i="19" s="1"/>
  <c r="P561" i="1"/>
  <c r="E566" i="19" s="1"/>
  <c r="P562" i="1"/>
  <c r="E567" i="19" s="1"/>
  <c r="P563" i="1"/>
  <c r="E568" i="19" s="1"/>
  <c r="P564" i="1"/>
  <c r="E569" i="19" s="1"/>
  <c r="P565" i="1"/>
  <c r="E570" i="19" s="1"/>
  <c r="P566" i="1"/>
  <c r="E571" i="19" s="1"/>
  <c r="P567" i="1"/>
  <c r="E572" i="19" s="1"/>
  <c r="P568" i="1"/>
  <c r="E573" i="19" s="1"/>
  <c r="P569" i="1"/>
  <c r="E574" i="19" s="1"/>
  <c r="P570" i="1"/>
  <c r="E575" i="19" s="1"/>
  <c r="P571" i="1"/>
  <c r="E576" i="19" s="1"/>
  <c r="P572" i="1"/>
  <c r="E577" i="19" s="1"/>
  <c r="P573" i="1"/>
  <c r="E578" i="19" s="1"/>
  <c r="P574" i="1"/>
  <c r="E579" i="19" s="1"/>
  <c r="P575" i="1"/>
  <c r="E580" i="19" s="1"/>
  <c r="P576" i="1"/>
  <c r="E581" i="19" s="1"/>
  <c r="P577" i="1"/>
  <c r="E582" i="19" s="1"/>
  <c r="P578" i="1"/>
  <c r="E583" i="19" s="1"/>
  <c r="P579" i="1"/>
  <c r="E584" i="19" s="1"/>
  <c r="P580" i="1"/>
  <c r="E585" i="19" s="1"/>
  <c r="P581" i="1"/>
  <c r="E586" i="19" s="1"/>
  <c r="P582" i="1"/>
  <c r="E587" i="19" s="1"/>
  <c r="P583" i="1"/>
  <c r="E588" i="19" s="1"/>
  <c r="P584" i="1"/>
  <c r="E589" i="19" s="1"/>
  <c r="P585" i="1"/>
  <c r="E590" i="19" s="1"/>
  <c r="P586" i="1"/>
  <c r="E591" i="19" s="1"/>
  <c r="P587" i="1"/>
  <c r="E592" i="19" s="1"/>
  <c r="P588" i="1"/>
  <c r="E593" i="19" s="1"/>
  <c r="P589" i="1"/>
  <c r="E594" i="19" s="1"/>
  <c r="P590" i="1"/>
  <c r="E595" i="19" s="1"/>
  <c r="P591" i="1"/>
  <c r="E596" i="19" s="1"/>
  <c r="P592" i="1"/>
  <c r="E597" i="19" s="1"/>
  <c r="P593" i="1"/>
  <c r="E598" i="19" s="1"/>
  <c r="P594" i="1"/>
  <c r="E599" i="19" s="1"/>
  <c r="P595" i="1"/>
  <c r="E600" i="19" s="1"/>
  <c r="P596" i="1"/>
  <c r="E601" i="19" s="1"/>
  <c r="P597" i="1"/>
  <c r="E602" i="19" s="1"/>
  <c r="P598" i="1"/>
  <c r="E603" i="19" s="1"/>
  <c r="P599" i="1"/>
  <c r="E604" i="19" s="1"/>
  <c r="P600" i="1"/>
  <c r="E605" i="19" s="1"/>
  <c r="P601" i="1"/>
  <c r="E606" i="19" s="1"/>
  <c r="P602" i="1"/>
  <c r="E607" i="19" s="1"/>
  <c r="P603" i="1"/>
  <c r="E608" i="19" s="1"/>
  <c r="P604" i="1"/>
  <c r="E609" i="19" s="1"/>
  <c r="P605" i="1"/>
  <c r="E610" i="19" s="1"/>
  <c r="P606" i="1"/>
  <c r="E611" i="19" s="1"/>
  <c r="P607" i="1"/>
  <c r="E612" i="19" s="1"/>
  <c r="P608" i="1"/>
  <c r="E613" i="19" s="1"/>
  <c r="P609" i="1"/>
  <c r="E614" i="19" s="1"/>
  <c r="P610" i="1"/>
  <c r="E615" i="19" s="1"/>
  <c r="P611" i="1"/>
  <c r="E616" i="19" s="1"/>
  <c r="P612" i="1"/>
  <c r="E617" i="19" s="1"/>
  <c r="P613" i="1"/>
  <c r="E618" i="19" s="1"/>
  <c r="P614" i="1"/>
  <c r="E619" i="19" s="1"/>
  <c r="P615" i="1"/>
  <c r="E620" i="19" s="1"/>
  <c r="P616" i="1"/>
  <c r="E621" i="19" s="1"/>
  <c r="P617" i="1"/>
  <c r="E622" i="19" s="1"/>
  <c r="P618" i="1"/>
  <c r="E623" i="19" s="1"/>
  <c r="P619" i="1"/>
  <c r="E624" i="19" s="1"/>
  <c r="P620" i="1"/>
  <c r="E625" i="19" s="1"/>
  <c r="P621" i="1"/>
  <c r="E626" i="19" s="1"/>
  <c r="P622" i="1"/>
  <c r="E627" i="19" s="1"/>
  <c r="P623" i="1"/>
  <c r="E628" i="19" s="1"/>
  <c r="P624" i="1"/>
  <c r="E629" i="19" s="1"/>
  <c r="P625" i="1"/>
  <c r="E630" i="19" s="1"/>
  <c r="P626" i="1"/>
  <c r="E631" i="19" s="1"/>
  <c r="P627" i="1"/>
  <c r="E632" i="19" s="1"/>
  <c r="P628" i="1"/>
  <c r="E633" i="19" s="1"/>
  <c r="P629" i="1"/>
  <c r="E634" i="19" s="1"/>
  <c r="P630" i="1"/>
  <c r="E635" i="19" s="1"/>
  <c r="P631" i="1"/>
  <c r="E636" i="19" s="1"/>
  <c r="P632" i="1"/>
  <c r="E637" i="19" s="1"/>
  <c r="P633" i="1"/>
  <c r="E638" i="19" s="1"/>
  <c r="P634" i="1"/>
  <c r="E639" i="19" s="1"/>
  <c r="P635" i="1"/>
  <c r="E640" i="19" s="1"/>
  <c r="P636" i="1"/>
  <c r="E641" i="19" s="1"/>
  <c r="P637" i="1"/>
  <c r="E642" i="19" s="1"/>
  <c r="P638" i="1"/>
  <c r="E643" i="19" s="1"/>
  <c r="P639" i="1"/>
  <c r="E644" i="19" s="1"/>
  <c r="P640" i="1"/>
  <c r="E645" i="19" s="1"/>
  <c r="P641" i="1"/>
  <c r="E646" i="19" s="1"/>
  <c r="P642" i="1"/>
  <c r="E647" i="19" s="1"/>
  <c r="P643" i="1"/>
  <c r="E648" i="19" s="1"/>
  <c r="P644" i="1"/>
  <c r="E649" i="19" s="1"/>
  <c r="P645" i="1"/>
  <c r="E650" i="19" s="1"/>
  <c r="P646" i="1"/>
  <c r="E651" i="19" s="1"/>
  <c r="P647" i="1"/>
  <c r="E652" i="19" s="1"/>
  <c r="P648" i="1"/>
  <c r="E653" i="19" s="1"/>
  <c r="P649" i="1"/>
  <c r="E654" i="19" s="1"/>
  <c r="P650" i="1"/>
  <c r="E655" i="19" s="1"/>
  <c r="P651" i="1"/>
  <c r="E656" i="19" s="1"/>
  <c r="P652" i="1"/>
  <c r="E657" i="19" s="1"/>
  <c r="P653" i="1"/>
  <c r="E658" i="19" s="1"/>
  <c r="P654" i="1"/>
  <c r="E659" i="19" s="1"/>
  <c r="P655" i="1"/>
  <c r="E660" i="19" s="1"/>
  <c r="P656" i="1"/>
  <c r="E661" i="19" s="1"/>
  <c r="P657" i="1"/>
  <c r="E662" i="19" s="1"/>
  <c r="P658" i="1"/>
  <c r="E663" i="19" s="1"/>
  <c r="P659" i="1"/>
  <c r="E664" i="19" s="1"/>
  <c r="P660" i="1"/>
  <c r="E665" i="19" s="1"/>
  <c r="P661" i="1"/>
  <c r="E666" i="19" s="1"/>
  <c r="P662" i="1"/>
  <c r="E667" i="19" s="1"/>
  <c r="P663" i="1"/>
  <c r="E668" i="19" s="1"/>
  <c r="P664" i="1"/>
  <c r="E669" i="19" s="1"/>
  <c r="P665" i="1"/>
  <c r="E670" i="19" s="1"/>
  <c r="P666" i="1"/>
  <c r="E671" i="19" s="1"/>
  <c r="P667" i="1"/>
  <c r="E672" i="19" s="1"/>
  <c r="P668" i="1"/>
  <c r="E673" i="19" s="1"/>
  <c r="P669" i="1"/>
  <c r="E674" i="19" s="1"/>
  <c r="P670" i="1"/>
  <c r="E675" i="19" s="1"/>
  <c r="P671" i="1"/>
  <c r="E676" i="19" s="1"/>
  <c r="P672" i="1"/>
  <c r="E677" i="19" s="1"/>
  <c r="P673" i="1"/>
  <c r="E678" i="19" s="1"/>
  <c r="P674" i="1"/>
  <c r="E679" i="19" s="1"/>
  <c r="P675" i="1"/>
  <c r="E680" i="19" s="1"/>
  <c r="P676" i="1"/>
  <c r="E681" i="19" s="1"/>
  <c r="P677" i="1"/>
  <c r="E682" i="19" s="1"/>
  <c r="P678" i="1"/>
  <c r="E683" i="19" s="1"/>
  <c r="P679" i="1"/>
  <c r="E684" i="19" s="1"/>
  <c r="P680" i="1"/>
  <c r="E685" i="19" s="1"/>
  <c r="P681" i="1"/>
  <c r="E686" i="19" s="1"/>
  <c r="P682" i="1"/>
  <c r="E687" i="19" s="1"/>
  <c r="P683" i="1"/>
  <c r="E688" i="19" s="1"/>
  <c r="P684" i="1"/>
  <c r="E689" i="19" s="1"/>
  <c r="P685" i="1"/>
  <c r="E690" i="19" s="1"/>
  <c r="P686" i="1"/>
  <c r="E691" i="19" s="1"/>
  <c r="P687" i="1"/>
  <c r="E692" i="19" s="1"/>
  <c r="P688" i="1"/>
  <c r="E693" i="19" s="1"/>
  <c r="P689" i="1"/>
  <c r="E694" i="19" s="1"/>
  <c r="P690" i="1"/>
  <c r="E695" i="19" s="1"/>
  <c r="P691" i="1"/>
  <c r="E696" i="19" s="1"/>
  <c r="P692" i="1"/>
  <c r="E697" i="19" s="1"/>
  <c r="P693" i="1"/>
  <c r="E698" i="19" s="1"/>
  <c r="P694" i="1"/>
  <c r="E699" i="19" s="1"/>
  <c r="P695" i="1"/>
  <c r="E700" i="19" s="1"/>
  <c r="P696" i="1"/>
  <c r="E701" i="19" s="1"/>
  <c r="P697" i="1"/>
  <c r="E702" i="19" s="1"/>
  <c r="P698" i="1"/>
  <c r="E703" i="19" s="1"/>
  <c r="P699" i="1"/>
  <c r="E704" i="19" s="1"/>
  <c r="P700" i="1"/>
  <c r="E705" i="19" s="1"/>
  <c r="P701" i="1"/>
  <c r="E706" i="19" s="1"/>
  <c r="P702" i="1"/>
  <c r="E707" i="19" s="1"/>
  <c r="P703" i="1"/>
  <c r="E708" i="19" s="1"/>
  <c r="P704" i="1"/>
  <c r="E709" i="19" s="1"/>
  <c r="P705" i="1"/>
  <c r="E710" i="19" s="1"/>
  <c r="P706" i="1"/>
  <c r="E711" i="19" s="1"/>
  <c r="P707" i="1"/>
  <c r="E712" i="19" s="1"/>
  <c r="P708" i="1"/>
  <c r="E713" i="19" s="1"/>
  <c r="P709" i="1"/>
  <c r="E714" i="19" s="1"/>
  <c r="P710" i="1"/>
  <c r="E715" i="19" s="1"/>
  <c r="P711" i="1"/>
  <c r="E716" i="19" s="1"/>
  <c r="P712" i="1"/>
  <c r="E717" i="19" s="1"/>
  <c r="P713" i="1"/>
  <c r="E718" i="19" s="1"/>
  <c r="P714" i="1"/>
  <c r="E719" i="19" s="1"/>
  <c r="P715" i="1"/>
  <c r="E720" i="19" s="1"/>
  <c r="P716" i="1"/>
  <c r="E721" i="19" s="1"/>
  <c r="P717" i="1"/>
  <c r="E722" i="19" s="1"/>
  <c r="P718" i="1"/>
  <c r="E723" i="19" s="1"/>
  <c r="P719" i="1"/>
  <c r="E724" i="19" s="1"/>
  <c r="P720" i="1"/>
  <c r="E725" i="19" s="1"/>
  <c r="P721" i="1"/>
  <c r="E726" i="19" s="1"/>
  <c r="P722" i="1"/>
  <c r="E727" i="19" s="1"/>
  <c r="P723" i="1"/>
  <c r="E728" i="19" s="1"/>
  <c r="P724" i="1"/>
  <c r="E729" i="19" s="1"/>
  <c r="P725" i="1"/>
  <c r="E730" i="19" s="1"/>
  <c r="P726" i="1"/>
  <c r="E731" i="19" s="1"/>
  <c r="P727" i="1"/>
  <c r="E732" i="19" s="1"/>
  <c r="P728" i="1"/>
  <c r="E733" i="19" s="1"/>
  <c r="P729" i="1"/>
  <c r="E734" i="19" s="1"/>
  <c r="P730" i="1"/>
  <c r="E735" i="19" s="1"/>
  <c r="P731" i="1"/>
  <c r="E736" i="19" s="1"/>
  <c r="P732" i="1"/>
  <c r="E737" i="19" s="1"/>
  <c r="P733" i="1"/>
  <c r="E738" i="19" s="1"/>
  <c r="P734" i="1"/>
  <c r="E739" i="19" s="1"/>
  <c r="P735" i="1"/>
  <c r="E740" i="19" s="1"/>
  <c r="P736" i="1"/>
  <c r="E741" i="19" s="1"/>
  <c r="P737" i="1"/>
  <c r="E742" i="19" s="1"/>
  <c r="P738" i="1"/>
  <c r="E743" i="19" s="1"/>
  <c r="P739" i="1"/>
  <c r="E744" i="19" s="1"/>
  <c r="P740" i="1"/>
  <c r="E745" i="19" s="1"/>
  <c r="P741" i="1"/>
  <c r="E746" i="19" s="1"/>
  <c r="P742" i="1"/>
  <c r="E747" i="19" s="1"/>
  <c r="P743" i="1"/>
  <c r="E748" i="19" s="1"/>
  <c r="P744" i="1"/>
  <c r="E749" i="19" s="1"/>
  <c r="P745" i="1"/>
  <c r="E750" i="19" s="1"/>
  <c r="P746" i="1"/>
  <c r="E751" i="19" s="1"/>
  <c r="P747" i="1"/>
  <c r="E752" i="19" s="1"/>
  <c r="P748" i="1"/>
  <c r="E753" i="19" s="1"/>
  <c r="P749" i="1"/>
  <c r="E754" i="19" s="1"/>
  <c r="P750" i="1"/>
  <c r="E755" i="19" s="1"/>
  <c r="P751" i="1"/>
  <c r="E756" i="19" s="1"/>
  <c r="P752" i="1"/>
  <c r="E757" i="19" s="1"/>
  <c r="P753" i="1"/>
  <c r="E758" i="19" s="1"/>
  <c r="P754" i="1"/>
  <c r="E759" i="19" s="1"/>
  <c r="P755" i="1"/>
  <c r="E760" i="19" s="1"/>
  <c r="P756" i="1"/>
  <c r="E761" i="19" s="1"/>
  <c r="P757" i="1"/>
  <c r="E762" i="19" s="1"/>
  <c r="P758" i="1"/>
  <c r="E763" i="19" s="1"/>
  <c r="P759" i="1"/>
  <c r="E764" i="19" s="1"/>
  <c r="P760" i="1"/>
  <c r="E765" i="19" s="1"/>
  <c r="P761" i="1"/>
  <c r="E766" i="19" s="1"/>
  <c r="P762" i="1"/>
  <c r="E767" i="19" s="1"/>
  <c r="P763" i="1"/>
  <c r="E768" i="19" s="1"/>
  <c r="P764" i="1"/>
  <c r="E769" i="19" s="1"/>
  <c r="P765" i="1"/>
  <c r="E770" i="19" s="1"/>
  <c r="P766" i="1"/>
  <c r="E771" i="19" s="1"/>
  <c r="P767" i="1"/>
  <c r="E772" i="19" s="1"/>
  <c r="P768" i="1"/>
  <c r="E773" i="19" s="1"/>
  <c r="P769" i="1"/>
  <c r="E774" i="19" s="1"/>
  <c r="P770" i="1"/>
  <c r="E775" i="19" s="1"/>
  <c r="P771" i="1"/>
  <c r="E776" i="19" s="1"/>
  <c r="P772" i="1"/>
  <c r="E777" i="19" s="1"/>
  <c r="P773" i="1"/>
  <c r="E778" i="19" s="1"/>
  <c r="P774" i="1"/>
  <c r="E779" i="19" s="1"/>
  <c r="P775" i="1"/>
  <c r="E780" i="19" s="1"/>
  <c r="P776" i="1"/>
  <c r="E781" i="19" s="1"/>
  <c r="P777" i="1"/>
  <c r="E782" i="19" s="1"/>
  <c r="P778" i="1"/>
  <c r="E783" i="19" s="1"/>
  <c r="P779" i="1"/>
  <c r="E784" i="19" s="1"/>
  <c r="P780" i="1"/>
  <c r="E785" i="19" s="1"/>
  <c r="P781" i="1"/>
  <c r="E786" i="19" s="1"/>
  <c r="P782" i="1"/>
  <c r="E787" i="19" s="1"/>
  <c r="P783" i="1"/>
  <c r="E788" i="19" s="1"/>
  <c r="P784" i="1"/>
  <c r="E789" i="19" s="1"/>
  <c r="P785" i="1"/>
  <c r="E790" i="19" s="1"/>
  <c r="P786" i="1"/>
  <c r="E791" i="19" s="1"/>
  <c r="P787" i="1"/>
  <c r="E792" i="19" s="1"/>
  <c r="P788" i="1"/>
  <c r="E793" i="19" s="1"/>
  <c r="P789" i="1"/>
  <c r="E794" i="19" s="1"/>
  <c r="P790" i="1"/>
  <c r="E795" i="19" s="1"/>
  <c r="P791" i="1"/>
  <c r="E796" i="19" s="1"/>
  <c r="P792" i="1"/>
  <c r="E797" i="19" s="1"/>
  <c r="P793" i="1"/>
  <c r="E798" i="19" s="1"/>
  <c r="P794" i="1"/>
  <c r="E799" i="19" s="1"/>
  <c r="P795" i="1"/>
  <c r="E800" i="19" s="1"/>
  <c r="P796" i="1"/>
  <c r="E801" i="19" s="1"/>
  <c r="P797" i="1"/>
  <c r="E802" i="19" s="1"/>
  <c r="P798" i="1"/>
  <c r="E803" i="19" s="1"/>
  <c r="P799" i="1"/>
  <c r="E804" i="19" s="1"/>
  <c r="P800" i="1"/>
  <c r="E805" i="19" s="1"/>
  <c r="P801" i="1"/>
  <c r="E806" i="19" s="1"/>
  <c r="P802" i="1"/>
  <c r="E807" i="19" s="1"/>
  <c r="P803" i="1"/>
  <c r="E808" i="19" s="1"/>
  <c r="P804" i="1"/>
  <c r="E809" i="19" s="1"/>
  <c r="P805" i="1"/>
  <c r="E810" i="19" s="1"/>
  <c r="P806" i="1"/>
  <c r="E811" i="19" s="1"/>
  <c r="P807" i="1"/>
  <c r="E812" i="19" s="1"/>
  <c r="P808" i="1"/>
  <c r="E813" i="19" s="1"/>
  <c r="P809" i="1"/>
  <c r="E814" i="19" s="1"/>
  <c r="P810" i="1"/>
  <c r="E815" i="19" s="1"/>
  <c r="P811" i="1"/>
  <c r="E816" i="19" s="1"/>
  <c r="P812" i="1"/>
  <c r="E817" i="19" s="1"/>
  <c r="P813" i="1"/>
  <c r="E818" i="19" s="1"/>
  <c r="P814" i="1"/>
  <c r="E819" i="19" s="1"/>
  <c r="P815" i="1"/>
  <c r="E820" i="19" s="1"/>
  <c r="P816" i="1"/>
  <c r="E821" i="19" s="1"/>
  <c r="P817" i="1"/>
  <c r="E822" i="19" s="1"/>
  <c r="P818" i="1"/>
  <c r="E823" i="19" s="1"/>
  <c r="P819" i="1"/>
  <c r="E824" i="19" s="1"/>
  <c r="P820" i="1"/>
  <c r="E825" i="19" s="1"/>
  <c r="P821" i="1"/>
  <c r="E826" i="19" s="1"/>
  <c r="P822" i="1"/>
  <c r="E827" i="19" s="1"/>
  <c r="P823" i="1"/>
  <c r="E828" i="19" s="1"/>
  <c r="P824" i="1"/>
  <c r="E829" i="19" s="1"/>
  <c r="P825" i="1"/>
  <c r="E830" i="19" s="1"/>
  <c r="P826" i="1"/>
  <c r="E831" i="19" s="1"/>
  <c r="P827" i="1"/>
  <c r="E832" i="19" s="1"/>
  <c r="P828" i="1"/>
  <c r="E833" i="19" s="1"/>
  <c r="P829" i="1"/>
  <c r="E834" i="19" s="1"/>
  <c r="P830" i="1"/>
  <c r="E835" i="19" s="1"/>
  <c r="P831" i="1"/>
  <c r="E836" i="19" s="1"/>
  <c r="P832" i="1"/>
  <c r="E837" i="19" s="1"/>
  <c r="P833" i="1"/>
  <c r="E838" i="19" s="1"/>
  <c r="P834" i="1"/>
  <c r="E839" i="19" s="1"/>
  <c r="P835" i="1"/>
  <c r="E840" i="19" s="1"/>
  <c r="P836" i="1"/>
  <c r="E841" i="19" s="1"/>
  <c r="P837" i="1"/>
  <c r="E842" i="19" s="1"/>
  <c r="P838" i="1"/>
  <c r="E843" i="19" s="1"/>
  <c r="P839" i="1"/>
  <c r="E844" i="19" s="1"/>
  <c r="P840" i="1"/>
  <c r="E845" i="19" s="1"/>
  <c r="P841" i="1"/>
  <c r="E846" i="19" s="1"/>
  <c r="P842" i="1"/>
  <c r="E847" i="19" s="1"/>
  <c r="P843" i="1"/>
  <c r="E848" i="19" s="1"/>
  <c r="P844" i="1"/>
  <c r="E849" i="19" s="1"/>
  <c r="P845" i="1"/>
  <c r="E850" i="19" s="1"/>
  <c r="P846" i="1"/>
  <c r="E851" i="19" s="1"/>
  <c r="P847" i="1"/>
  <c r="E852" i="19" s="1"/>
  <c r="P848" i="1"/>
  <c r="E853" i="19" s="1"/>
  <c r="P849" i="1"/>
  <c r="E854" i="19" s="1"/>
  <c r="P850" i="1"/>
  <c r="E855" i="19" s="1"/>
  <c r="P851" i="1"/>
  <c r="E856" i="19" s="1"/>
  <c r="P852" i="1"/>
  <c r="E857" i="19" s="1"/>
  <c r="P853" i="1"/>
  <c r="E858" i="19" s="1"/>
  <c r="P854" i="1"/>
  <c r="E859" i="19" s="1"/>
  <c r="P855" i="1"/>
  <c r="E860" i="19" s="1"/>
  <c r="P856" i="1"/>
  <c r="E861" i="19" s="1"/>
  <c r="N7" i="1"/>
  <c r="E12" i="18" s="1"/>
  <c r="N8" i="1"/>
  <c r="E13" i="18" s="1"/>
  <c r="N9" i="1"/>
  <c r="E14" i="18" s="1"/>
  <c r="N10" i="1"/>
  <c r="E15" i="18" s="1"/>
  <c r="N11" i="1"/>
  <c r="E16" i="18" s="1"/>
  <c r="N12" i="1"/>
  <c r="E17" i="18" s="1"/>
  <c r="N13" i="1"/>
  <c r="E18" i="18" s="1"/>
  <c r="N14" i="1"/>
  <c r="E19" i="18" s="1"/>
  <c r="N15" i="1"/>
  <c r="E20" i="18" s="1"/>
  <c r="N16" i="1"/>
  <c r="E21" i="18" s="1"/>
  <c r="N17" i="1"/>
  <c r="E22" i="18" s="1"/>
  <c r="N18" i="1"/>
  <c r="E23" i="18" s="1"/>
  <c r="N19" i="1"/>
  <c r="E24" i="18" s="1"/>
  <c r="N20" i="1"/>
  <c r="E25" i="18" s="1"/>
  <c r="N21" i="1"/>
  <c r="E26" i="18" s="1"/>
  <c r="N22" i="1"/>
  <c r="E27" i="18" s="1"/>
  <c r="N23" i="1"/>
  <c r="E28" i="18" s="1"/>
  <c r="N24" i="1"/>
  <c r="E29" i="18" s="1"/>
  <c r="N25" i="1"/>
  <c r="E30" i="18" s="1"/>
  <c r="N26" i="1"/>
  <c r="E31" i="18" s="1"/>
  <c r="N27" i="1"/>
  <c r="E32" i="18" s="1"/>
  <c r="N28" i="1"/>
  <c r="E33" i="18" s="1"/>
  <c r="N29" i="1"/>
  <c r="E34" i="18" s="1"/>
  <c r="N30" i="1"/>
  <c r="E35" i="18" s="1"/>
  <c r="N31" i="1"/>
  <c r="E36" i="18" s="1"/>
  <c r="N32" i="1"/>
  <c r="E37" i="18" s="1"/>
  <c r="N33" i="1"/>
  <c r="E38" i="18" s="1"/>
  <c r="N34" i="1"/>
  <c r="E39" i="18" s="1"/>
  <c r="N35" i="1"/>
  <c r="E40" i="18" s="1"/>
  <c r="N36" i="1"/>
  <c r="E41" i="18" s="1"/>
  <c r="N37" i="1"/>
  <c r="E42" i="18" s="1"/>
  <c r="N38" i="1"/>
  <c r="E43" i="18" s="1"/>
  <c r="N39" i="1"/>
  <c r="E44" i="18" s="1"/>
  <c r="N40" i="1"/>
  <c r="E45" i="18" s="1"/>
  <c r="N41" i="1"/>
  <c r="E46" i="18" s="1"/>
  <c r="N42" i="1"/>
  <c r="E47" i="18" s="1"/>
  <c r="N43" i="1"/>
  <c r="E48" i="18" s="1"/>
  <c r="N44" i="1"/>
  <c r="E49" i="18" s="1"/>
  <c r="N45" i="1"/>
  <c r="E50" i="18" s="1"/>
  <c r="N46" i="1"/>
  <c r="E51" i="18" s="1"/>
  <c r="N47" i="1"/>
  <c r="E52" i="18" s="1"/>
  <c r="N48" i="1"/>
  <c r="E53" i="18" s="1"/>
  <c r="N49" i="1"/>
  <c r="E54" i="18" s="1"/>
  <c r="N50" i="1"/>
  <c r="E55" i="18" s="1"/>
  <c r="N51" i="1"/>
  <c r="E56" i="18" s="1"/>
  <c r="N52" i="1"/>
  <c r="E57" i="18" s="1"/>
  <c r="N53" i="1"/>
  <c r="E58" i="18" s="1"/>
  <c r="N54" i="1"/>
  <c r="E59" i="18" s="1"/>
  <c r="N55" i="1"/>
  <c r="E60" i="18" s="1"/>
  <c r="N56" i="1"/>
  <c r="E61" i="18" s="1"/>
  <c r="N57" i="1"/>
  <c r="E62" i="18" s="1"/>
  <c r="N58" i="1"/>
  <c r="E63" i="18" s="1"/>
  <c r="N59" i="1"/>
  <c r="E64" i="18" s="1"/>
  <c r="N60" i="1"/>
  <c r="E65" i="18" s="1"/>
  <c r="N61" i="1"/>
  <c r="E66" i="18" s="1"/>
  <c r="N62" i="1"/>
  <c r="E67" i="18" s="1"/>
  <c r="N63" i="1"/>
  <c r="E68" i="18" s="1"/>
  <c r="N64" i="1"/>
  <c r="E69" i="18" s="1"/>
  <c r="N65" i="1"/>
  <c r="E70" i="18" s="1"/>
  <c r="N66" i="1"/>
  <c r="E71" i="18" s="1"/>
  <c r="N67" i="1"/>
  <c r="E72" i="18" s="1"/>
  <c r="N68" i="1"/>
  <c r="E73" i="18" s="1"/>
  <c r="N69" i="1"/>
  <c r="E74" i="18" s="1"/>
  <c r="N70" i="1"/>
  <c r="E75" i="18" s="1"/>
  <c r="N71" i="1"/>
  <c r="E76" i="18" s="1"/>
  <c r="N72" i="1"/>
  <c r="E77" i="18" s="1"/>
  <c r="N73" i="1"/>
  <c r="E78" i="18" s="1"/>
  <c r="N74" i="1"/>
  <c r="E79" i="18" s="1"/>
  <c r="N75" i="1"/>
  <c r="E80" i="18" s="1"/>
  <c r="N76" i="1"/>
  <c r="E81" i="18" s="1"/>
  <c r="N77" i="1"/>
  <c r="E82" i="18" s="1"/>
  <c r="N78" i="1"/>
  <c r="E83" i="18" s="1"/>
  <c r="N79" i="1"/>
  <c r="E84" i="18" s="1"/>
  <c r="N80" i="1"/>
  <c r="E85" i="18" s="1"/>
  <c r="N81" i="1"/>
  <c r="E86" i="18" s="1"/>
  <c r="N82" i="1"/>
  <c r="E87" i="18" s="1"/>
  <c r="N83" i="1"/>
  <c r="E88" i="18" s="1"/>
  <c r="N84" i="1"/>
  <c r="E89" i="18" s="1"/>
  <c r="N85" i="1"/>
  <c r="E90" i="18" s="1"/>
  <c r="N86" i="1"/>
  <c r="E91" i="18" s="1"/>
  <c r="N87" i="1"/>
  <c r="E92" i="18" s="1"/>
  <c r="N88" i="1"/>
  <c r="E93" i="18" s="1"/>
  <c r="N89" i="1"/>
  <c r="E94" i="18" s="1"/>
  <c r="N90" i="1"/>
  <c r="E95" i="18" s="1"/>
  <c r="N91" i="1"/>
  <c r="E96" i="18" s="1"/>
  <c r="N92" i="1"/>
  <c r="E97" i="18" s="1"/>
  <c r="N93" i="1"/>
  <c r="E98" i="18" s="1"/>
  <c r="N94" i="1"/>
  <c r="E99" i="18" s="1"/>
  <c r="N95" i="1"/>
  <c r="E100" i="18" s="1"/>
  <c r="N96" i="1"/>
  <c r="E101" i="18" s="1"/>
  <c r="N97" i="1"/>
  <c r="E102" i="18" s="1"/>
  <c r="N98" i="1"/>
  <c r="E103" i="18" s="1"/>
  <c r="N99" i="1"/>
  <c r="E104" i="18" s="1"/>
  <c r="N100" i="1"/>
  <c r="E105" i="18" s="1"/>
  <c r="N101" i="1"/>
  <c r="E106" i="18" s="1"/>
  <c r="N102" i="1"/>
  <c r="E107" i="18" s="1"/>
  <c r="N103" i="1"/>
  <c r="E108" i="18" s="1"/>
  <c r="N104" i="1"/>
  <c r="E109" i="18" s="1"/>
  <c r="N105" i="1"/>
  <c r="E110" i="18" s="1"/>
  <c r="N106" i="1"/>
  <c r="E111" i="18" s="1"/>
  <c r="N107" i="1"/>
  <c r="E112" i="18" s="1"/>
  <c r="N108" i="1"/>
  <c r="E113" i="18" s="1"/>
  <c r="N109" i="1"/>
  <c r="E114" i="18" s="1"/>
  <c r="N110" i="1"/>
  <c r="E115" i="18" s="1"/>
  <c r="N111" i="1"/>
  <c r="E116" i="18" s="1"/>
  <c r="N112" i="1"/>
  <c r="E117" i="18" s="1"/>
  <c r="N113" i="1"/>
  <c r="E118" i="18" s="1"/>
  <c r="N114" i="1"/>
  <c r="E119" i="18" s="1"/>
  <c r="N115" i="1"/>
  <c r="E120" i="18" s="1"/>
  <c r="N116" i="1"/>
  <c r="E121" i="18" s="1"/>
  <c r="N117" i="1"/>
  <c r="E122" i="18" s="1"/>
  <c r="N118" i="1"/>
  <c r="E123" i="18" s="1"/>
  <c r="N119" i="1"/>
  <c r="E124" i="18" s="1"/>
  <c r="N120" i="1"/>
  <c r="E125" i="18" s="1"/>
  <c r="N121" i="1"/>
  <c r="E126" i="18" s="1"/>
  <c r="N122" i="1"/>
  <c r="E127" i="18" s="1"/>
  <c r="N123" i="1"/>
  <c r="E128" i="18" s="1"/>
  <c r="N124" i="1"/>
  <c r="E129" i="18" s="1"/>
  <c r="N125" i="1"/>
  <c r="E130" i="18" s="1"/>
  <c r="N126" i="1"/>
  <c r="E131" i="18" s="1"/>
  <c r="N127" i="1"/>
  <c r="E132" i="18" s="1"/>
  <c r="N128" i="1"/>
  <c r="E133" i="18" s="1"/>
  <c r="N129" i="1"/>
  <c r="E134" i="18" s="1"/>
  <c r="N130" i="1"/>
  <c r="E135" i="18" s="1"/>
  <c r="N131" i="1"/>
  <c r="E136" i="18" s="1"/>
  <c r="N132" i="1"/>
  <c r="E137" i="18" s="1"/>
  <c r="N133" i="1"/>
  <c r="E138" i="18" s="1"/>
  <c r="N134" i="1"/>
  <c r="E139" i="18" s="1"/>
  <c r="N135" i="1"/>
  <c r="E140" i="18" s="1"/>
  <c r="N136" i="1"/>
  <c r="E141" i="18" s="1"/>
  <c r="N137" i="1"/>
  <c r="E142" i="18" s="1"/>
  <c r="N138" i="1"/>
  <c r="E143" i="18" s="1"/>
  <c r="N139" i="1"/>
  <c r="E144" i="18" s="1"/>
  <c r="N140" i="1"/>
  <c r="E145" i="18" s="1"/>
  <c r="N141" i="1"/>
  <c r="E146" i="18" s="1"/>
  <c r="N142" i="1"/>
  <c r="E147" i="18" s="1"/>
  <c r="N143" i="1"/>
  <c r="E148" i="18" s="1"/>
  <c r="N144" i="1"/>
  <c r="E149" i="18" s="1"/>
  <c r="N145" i="1"/>
  <c r="E150" i="18" s="1"/>
  <c r="N146" i="1"/>
  <c r="E151" i="18" s="1"/>
  <c r="N147" i="1"/>
  <c r="E152" i="18" s="1"/>
  <c r="N148" i="1"/>
  <c r="E153" i="18" s="1"/>
  <c r="N149" i="1"/>
  <c r="E154" i="18" s="1"/>
  <c r="N150" i="1"/>
  <c r="E155" i="18" s="1"/>
  <c r="N151" i="1"/>
  <c r="E156" i="18" s="1"/>
  <c r="N152" i="1"/>
  <c r="E157" i="18" s="1"/>
  <c r="N153" i="1"/>
  <c r="E158" i="18" s="1"/>
  <c r="N154" i="1"/>
  <c r="E159" i="18" s="1"/>
  <c r="N155" i="1"/>
  <c r="E160" i="18" s="1"/>
  <c r="N156" i="1"/>
  <c r="E161" i="18" s="1"/>
  <c r="N157" i="1"/>
  <c r="E162" i="18" s="1"/>
  <c r="N158" i="1"/>
  <c r="E163" i="18" s="1"/>
  <c r="N159" i="1"/>
  <c r="E164" i="18" s="1"/>
  <c r="N160" i="1"/>
  <c r="E165" i="18" s="1"/>
  <c r="N161" i="1"/>
  <c r="E166" i="18" s="1"/>
  <c r="N162" i="1"/>
  <c r="E167" i="18" s="1"/>
  <c r="N163" i="1"/>
  <c r="E168" i="18" s="1"/>
  <c r="N164" i="1"/>
  <c r="E169" i="18" s="1"/>
  <c r="N165" i="1"/>
  <c r="E170" i="18" s="1"/>
  <c r="N166" i="1"/>
  <c r="E171" i="18" s="1"/>
  <c r="N167" i="1"/>
  <c r="E172" i="18" s="1"/>
  <c r="N168" i="1"/>
  <c r="E173" i="18" s="1"/>
  <c r="N169" i="1"/>
  <c r="E174" i="18" s="1"/>
  <c r="N170" i="1"/>
  <c r="E175" i="18" s="1"/>
  <c r="N171" i="1"/>
  <c r="E176" i="18" s="1"/>
  <c r="N172" i="1"/>
  <c r="E177" i="18" s="1"/>
  <c r="N173" i="1"/>
  <c r="E178" i="18" s="1"/>
  <c r="N174" i="1"/>
  <c r="E179" i="18" s="1"/>
  <c r="N175" i="1"/>
  <c r="E180" i="18" s="1"/>
  <c r="N176" i="1"/>
  <c r="E181" i="18" s="1"/>
  <c r="N177" i="1"/>
  <c r="E182" i="18" s="1"/>
  <c r="N178" i="1"/>
  <c r="E183" i="18" s="1"/>
  <c r="N179" i="1"/>
  <c r="E184" i="18" s="1"/>
  <c r="N180" i="1"/>
  <c r="E185" i="18" s="1"/>
  <c r="N181" i="1"/>
  <c r="E186" i="18" s="1"/>
  <c r="N182" i="1"/>
  <c r="E187" i="18" s="1"/>
  <c r="N183" i="1"/>
  <c r="E188" i="18" s="1"/>
  <c r="N184" i="1"/>
  <c r="E189" i="18" s="1"/>
  <c r="N185" i="1"/>
  <c r="E190" i="18" s="1"/>
  <c r="N186" i="1"/>
  <c r="E191" i="18" s="1"/>
  <c r="N187" i="1"/>
  <c r="E192" i="18" s="1"/>
  <c r="N188" i="1"/>
  <c r="E193" i="18" s="1"/>
  <c r="N189" i="1"/>
  <c r="E194" i="18" s="1"/>
  <c r="N190" i="1"/>
  <c r="E195" i="18" s="1"/>
  <c r="N191" i="1"/>
  <c r="E196" i="18" s="1"/>
  <c r="N192" i="1"/>
  <c r="E197" i="18" s="1"/>
  <c r="N193" i="1"/>
  <c r="E198" i="18" s="1"/>
  <c r="N194" i="1"/>
  <c r="E199" i="18" s="1"/>
  <c r="N195" i="1"/>
  <c r="E200" i="18" s="1"/>
  <c r="N196" i="1"/>
  <c r="E201" i="18" s="1"/>
  <c r="N197" i="1"/>
  <c r="E202" i="18" s="1"/>
  <c r="N198" i="1"/>
  <c r="E203" i="18" s="1"/>
  <c r="N199" i="1"/>
  <c r="E204" i="18" s="1"/>
  <c r="N200" i="1"/>
  <c r="E205" i="18" s="1"/>
  <c r="N201" i="1"/>
  <c r="E206" i="18" s="1"/>
  <c r="N202" i="1"/>
  <c r="E207" i="18" s="1"/>
  <c r="N203" i="1"/>
  <c r="E208" i="18" s="1"/>
  <c r="N204" i="1"/>
  <c r="E209" i="18" s="1"/>
  <c r="N205" i="1"/>
  <c r="E210" i="18" s="1"/>
  <c r="N206" i="1"/>
  <c r="E211" i="18" s="1"/>
  <c r="N207" i="1"/>
  <c r="E212" i="18" s="1"/>
  <c r="N208" i="1"/>
  <c r="E213" i="18" s="1"/>
  <c r="N209" i="1"/>
  <c r="E214" i="18" s="1"/>
  <c r="N210" i="1"/>
  <c r="E215" i="18" s="1"/>
  <c r="N211" i="1"/>
  <c r="E216" i="18" s="1"/>
  <c r="N212" i="1"/>
  <c r="E217" i="18" s="1"/>
  <c r="N213" i="1"/>
  <c r="E218" i="18" s="1"/>
  <c r="N214" i="1"/>
  <c r="E219" i="18" s="1"/>
  <c r="N215" i="1"/>
  <c r="E220" i="18" s="1"/>
  <c r="N216" i="1"/>
  <c r="E221" i="18" s="1"/>
  <c r="N217" i="1"/>
  <c r="E222" i="18" s="1"/>
  <c r="N218" i="1"/>
  <c r="E223" i="18" s="1"/>
  <c r="N219" i="1"/>
  <c r="E224" i="18" s="1"/>
  <c r="N220" i="1"/>
  <c r="E225" i="18" s="1"/>
  <c r="N221" i="1"/>
  <c r="E226" i="18" s="1"/>
  <c r="N222" i="1"/>
  <c r="E227" i="18" s="1"/>
  <c r="N223" i="1"/>
  <c r="E228" i="18" s="1"/>
  <c r="N224" i="1"/>
  <c r="E229" i="18" s="1"/>
  <c r="N225" i="1"/>
  <c r="E230" i="18" s="1"/>
  <c r="N226" i="1"/>
  <c r="E231" i="18" s="1"/>
  <c r="N227" i="1"/>
  <c r="E232" i="18" s="1"/>
  <c r="N228" i="1"/>
  <c r="E233" i="18" s="1"/>
  <c r="N229" i="1"/>
  <c r="E234" i="18" s="1"/>
  <c r="N230" i="1"/>
  <c r="E235" i="18" s="1"/>
  <c r="N231" i="1"/>
  <c r="E236" i="18" s="1"/>
  <c r="N232" i="1"/>
  <c r="E237" i="18" s="1"/>
  <c r="N233" i="1"/>
  <c r="E238" i="18" s="1"/>
  <c r="N234" i="1"/>
  <c r="E239" i="18" s="1"/>
  <c r="N235" i="1"/>
  <c r="E240" i="18" s="1"/>
  <c r="N236" i="1"/>
  <c r="E241" i="18" s="1"/>
  <c r="N237" i="1"/>
  <c r="E242" i="18" s="1"/>
  <c r="N238" i="1"/>
  <c r="E243" i="18" s="1"/>
  <c r="N239" i="1"/>
  <c r="E244" i="18" s="1"/>
  <c r="N240" i="1"/>
  <c r="E245" i="18" s="1"/>
  <c r="N241" i="1"/>
  <c r="E246" i="18" s="1"/>
  <c r="N242" i="1"/>
  <c r="E247" i="18" s="1"/>
  <c r="N243" i="1"/>
  <c r="E248" i="18" s="1"/>
  <c r="N244" i="1"/>
  <c r="E249" i="18" s="1"/>
  <c r="N245" i="1"/>
  <c r="E250" i="18" s="1"/>
  <c r="N246" i="1"/>
  <c r="E251" i="18" s="1"/>
  <c r="N247" i="1"/>
  <c r="E252" i="18" s="1"/>
  <c r="N248" i="1"/>
  <c r="E253" i="18" s="1"/>
  <c r="N249" i="1"/>
  <c r="E254" i="18" s="1"/>
  <c r="N250" i="1"/>
  <c r="E255" i="18" s="1"/>
  <c r="N251" i="1"/>
  <c r="E256" i="18" s="1"/>
  <c r="N252" i="1"/>
  <c r="E257" i="18" s="1"/>
  <c r="N253" i="1"/>
  <c r="E258" i="18" s="1"/>
  <c r="N254" i="1"/>
  <c r="E259" i="18" s="1"/>
  <c r="N255" i="1"/>
  <c r="E260" i="18" s="1"/>
  <c r="N256" i="1"/>
  <c r="E261" i="18" s="1"/>
  <c r="N257" i="1"/>
  <c r="E262" i="18" s="1"/>
  <c r="N258" i="1"/>
  <c r="E263" i="18" s="1"/>
  <c r="N259" i="1"/>
  <c r="E264" i="18" s="1"/>
  <c r="N260" i="1"/>
  <c r="E265" i="18" s="1"/>
  <c r="N261" i="1"/>
  <c r="E266" i="18" s="1"/>
  <c r="N262" i="1"/>
  <c r="E267" i="18" s="1"/>
  <c r="N263" i="1"/>
  <c r="E268" i="18" s="1"/>
  <c r="N264" i="1"/>
  <c r="E269" i="18" s="1"/>
  <c r="N265" i="1"/>
  <c r="E270" i="18" s="1"/>
  <c r="N266" i="1"/>
  <c r="E271" i="18" s="1"/>
  <c r="N267" i="1"/>
  <c r="E272" i="18" s="1"/>
  <c r="N268" i="1"/>
  <c r="E273" i="18" s="1"/>
  <c r="N269" i="1"/>
  <c r="E274" i="18" s="1"/>
  <c r="N270" i="1"/>
  <c r="E275" i="18" s="1"/>
  <c r="N271" i="1"/>
  <c r="E276" i="18" s="1"/>
  <c r="N272" i="1"/>
  <c r="E277" i="18" s="1"/>
  <c r="N273" i="1"/>
  <c r="E278" i="18" s="1"/>
  <c r="N274" i="1"/>
  <c r="E279" i="18" s="1"/>
  <c r="N275" i="1"/>
  <c r="E280" i="18" s="1"/>
  <c r="N276" i="1"/>
  <c r="E281" i="18" s="1"/>
  <c r="N277" i="1"/>
  <c r="E282" i="18" s="1"/>
  <c r="N278" i="1"/>
  <c r="E283" i="18" s="1"/>
  <c r="N279" i="1"/>
  <c r="E284" i="18" s="1"/>
  <c r="N280" i="1"/>
  <c r="E285" i="18" s="1"/>
  <c r="N281" i="1"/>
  <c r="E286" i="18" s="1"/>
  <c r="N282" i="1"/>
  <c r="E287" i="18" s="1"/>
  <c r="N283" i="1"/>
  <c r="E288" i="18" s="1"/>
  <c r="N284" i="1"/>
  <c r="E289" i="18" s="1"/>
  <c r="N285" i="1"/>
  <c r="E290" i="18" s="1"/>
  <c r="N286" i="1"/>
  <c r="E291" i="18" s="1"/>
  <c r="N287" i="1"/>
  <c r="E292" i="18" s="1"/>
  <c r="N288" i="1"/>
  <c r="E293" i="18" s="1"/>
  <c r="N289" i="1"/>
  <c r="E294" i="18" s="1"/>
  <c r="N290" i="1"/>
  <c r="E295" i="18" s="1"/>
  <c r="N291" i="1"/>
  <c r="E296" i="18" s="1"/>
  <c r="N292" i="1"/>
  <c r="E297" i="18" s="1"/>
  <c r="N293" i="1"/>
  <c r="E298" i="18" s="1"/>
  <c r="N294" i="1"/>
  <c r="E299" i="18" s="1"/>
  <c r="N295" i="1"/>
  <c r="E300" i="18" s="1"/>
  <c r="N296" i="1"/>
  <c r="E301" i="18" s="1"/>
  <c r="N297" i="1"/>
  <c r="E302" i="18" s="1"/>
  <c r="N298" i="1"/>
  <c r="E303" i="18" s="1"/>
  <c r="N299" i="1"/>
  <c r="E304" i="18" s="1"/>
  <c r="N300" i="1"/>
  <c r="E305" i="18" s="1"/>
  <c r="N301" i="1"/>
  <c r="E306" i="18" s="1"/>
  <c r="N302" i="1"/>
  <c r="E307" i="18" s="1"/>
  <c r="N303" i="1"/>
  <c r="E308" i="18" s="1"/>
  <c r="N304" i="1"/>
  <c r="E309" i="18" s="1"/>
  <c r="N305" i="1"/>
  <c r="E310" i="18" s="1"/>
  <c r="N306" i="1"/>
  <c r="E311" i="18" s="1"/>
  <c r="N307" i="1"/>
  <c r="E312" i="18" s="1"/>
  <c r="N308" i="1"/>
  <c r="E313" i="18" s="1"/>
  <c r="N309" i="1"/>
  <c r="E314" i="18" s="1"/>
  <c r="N310" i="1"/>
  <c r="E315" i="18" s="1"/>
  <c r="N311" i="1"/>
  <c r="E316" i="18" s="1"/>
  <c r="N312" i="1"/>
  <c r="E317" i="18" s="1"/>
  <c r="N313" i="1"/>
  <c r="E318" i="18" s="1"/>
  <c r="N314" i="1"/>
  <c r="E319" i="18" s="1"/>
  <c r="N315" i="1"/>
  <c r="E320" i="18" s="1"/>
  <c r="N316" i="1"/>
  <c r="E321" i="18" s="1"/>
  <c r="N317" i="1"/>
  <c r="E322" i="18" s="1"/>
  <c r="N318" i="1"/>
  <c r="E323" i="18" s="1"/>
  <c r="N319" i="1"/>
  <c r="E324" i="18" s="1"/>
  <c r="N320" i="1"/>
  <c r="E325" i="18" s="1"/>
  <c r="N321" i="1"/>
  <c r="E326" i="18" s="1"/>
  <c r="N322" i="1"/>
  <c r="E327" i="18" s="1"/>
  <c r="N323" i="1"/>
  <c r="E328" i="18" s="1"/>
  <c r="N324" i="1"/>
  <c r="E329" i="18" s="1"/>
  <c r="N325" i="1"/>
  <c r="E330" i="18" s="1"/>
  <c r="N326" i="1"/>
  <c r="E331" i="18" s="1"/>
  <c r="N327" i="1"/>
  <c r="E332" i="18" s="1"/>
  <c r="N328" i="1"/>
  <c r="E333" i="18" s="1"/>
  <c r="N329" i="1"/>
  <c r="E334" i="18" s="1"/>
  <c r="N330" i="1"/>
  <c r="E335" i="18" s="1"/>
  <c r="N331" i="1"/>
  <c r="E336" i="18" s="1"/>
  <c r="N332" i="1"/>
  <c r="E337" i="18" s="1"/>
  <c r="N333" i="1"/>
  <c r="E338" i="18" s="1"/>
  <c r="N334" i="1"/>
  <c r="E339" i="18" s="1"/>
  <c r="N335" i="1"/>
  <c r="E340" i="18" s="1"/>
  <c r="N336" i="1"/>
  <c r="E341" i="18" s="1"/>
  <c r="N337" i="1"/>
  <c r="E342" i="18" s="1"/>
  <c r="N338" i="1"/>
  <c r="E343" i="18" s="1"/>
  <c r="N339" i="1"/>
  <c r="E344" i="18" s="1"/>
  <c r="N340" i="1"/>
  <c r="E345" i="18" s="1"/>
  <c r="N341" i="1"/>
  <c r="E346" i="18" s="1"/>
  <c r="N342" i="1"/>
  <c r="E347" i="18" s="1"/>
  <c r="N343" i="1"/>
  <c r="E348" i="18" s="1"/>
  <c r="N344" i="1"/>
  <c r="E349" i="18" s="1"/>
  <c r="N345" i="1"/>
  <c r="E350" i="18" s="1"/>
  <c r="N346" i="1"/>
  <c r="E351" i="18" s="1"/>
  <c r="N347" i="1"/>
  <c r="E352" i="18" s="1"/>
  <c r="N348" i="1"/>
  <c r="E353" i="18" s="1"/>
  <c r="N349" i="1"/>
  <c r="E354" i="18" s="1"/>
  <c r="N350" i="1"/>
  <c r="E355" i="18" s="1"/>
  <c r="N351" i="1"/>
  <c r="E356" i="18" s="1"/>
  <c r="N352" i="1"/>
  <c r="E357" i="18" s="1"/>
  <c r="N353" i="1"/>
  <c r="E358" i="18" s="1"/>
  <c r="N354" i="1"/>
  <c r="E359" i="18" s="1"/>
  <c r="N355" i="1"/>
  <c r="E360" i="18" s="1"/>
  <c r="N356" i="1"/>
  <c r="E361" i="18" s="1"/>
  <c r="N357" i="1"/>
  <c r="E362" i="18" s="1"/>
  <c r="N358" i="1"/>
  <c r="E363" i="18" s="1"/>
  <c r="N359" i="1"/>
  <c r="E364" i="18" s="1"/>
  <c r="N360" i="1"/>
  <c r="E365" i="18" s="1"/>
  <c r="N361" i="1"/>
  <c r="E366" i="18" s="1"/>
  <c r="N362" i="1"/>
  <c r="E367" i="18" s="1"/>
  <c r="N363" i="1"/>
  <c r="E368" i="18" s="1"/>
  <c r="N364" i="1"/>
  <c r="E369" i="18" s="1"/>
  <c r="N365" i="1"/>
  <c r="E370" i="18" s="1"/>
  <c r="N366" i="1"/>
  <c r="E371" i="18" s="1"/>
  <c r="N367" i="1"/>
  <c r="E372" i="18" s="1"/>
  <c r="N368" i="1"/>
  <c r="E373" i="18" s="1"/>
  <c r="N369" i="1"/>
  <c r="E374" i="18" s="1"/>
  <c r="N370" i="1"/>
  <c r="E375" i="18" s="1"/>
  <c r="N371" i="1"/>
  <c r="E376" i="18" s="1"/>
  <c r="N372" i="1"/>
  <c r="E377" i="18" s="1"/>
  <c r="N373" i="1"/>
  <c r="E378" i="18" s="1"/>
  <c r="N374" i="1"/>
  <c r="E379" i="18" s="1"/>
  <c r="N375" i="1"/>
  <c r="E380" i="18" s="1"/>
  <c r="N376" i="1"/>
  <c r="E381" i="18" s="1"/>
  <c r="N377" i="1"/>
  <c r="E382" i="18" s="1"/>
  <c r="N378" i="1"/>
  <c r="E383" i="18" s="1"/>
  <c r="N379" i="1"/>
  <c r="E384" i="18" s="1"/>
  <c r="N380" i="1"/>
  <c r="E385" i="18" s="1"/>
  <c r="N381" i="1"/>
  <c r="E386" i="18" s="1"/>
  <c r="N382" i="1"/>
  <c r="E387" i="18" s="1"/>
  <c r="N383" i="1"/>
  <c r="E388" i="18" s="1"/>
  <c r="N384" i="1"/>
  <c r="E389" i="18" s="1"/>
  <c r="N385" i="1"/>
  <c r="E390" i="18" s="1"/>
  <c r="N386" i="1"/>
  <c r="E391" i="18" s="1"/>
  <c r="N387" i="1"/>
  <c r="E392" i="18" s="1"/>
  <c r="N388" i="1"/>
  <c r="E393" i="18" s="1"/>
  <c r="N389" i="1"/>
  <c r="E394" i="18" s="1"/>
  <c r="N390" i="1"/>
  <c r="E395" i="18" s="1"/>
  <c r="N391" i="1"/>
  <c r="E396" i="18" s="1"/>
  <c r="N392" i="1"/>
  <c r="E397" i="18" s="1"/>
  <c r="N393" i="1"/>
  <c r="E398" i="18" s="1"/>
  <c r="N394" i="1"/>
  <c r="E399" i="18" s="1"/>
  <c r="N395" i="1"/>
  <c r="E400" i="18" s="1"/>
  <c r="N396" i="1"/>
  <c r="E401" i="18" s="1"/>
  <c r="N397" i="1"/>
  <c r="E402" i="18" s="1"/>
  <c r="N398" i="1"/>
  <c r="E403" i="18" s="1"/>
  <c r="N399" i="1"/>
  <c r="E404" i="18" s="1"/>
  <c r="N400" i="1"/>
  <c r="E405" i="18" s="1"/>
  <c r="N401" i="1"/>
  <c r="E406" i="18" s="1"/>
  <c r="N402" i="1"/>
  <c r="E407" i="18" s="1"/>
  <c r="N403" i="1"/>
  <c r="E408" i="18" s="1"/>
  <c r="N404" i="1"/>
  <c r="E409" i="18" s="1"/>
  <c r="N405" i="1"/>
  <c r="E410" i="18" s="1"/>
  <c r="N406" i="1"/>
  <c r="E411" i="18" s="1"/>
  <c r="N407" i="1"/>
  <c r="E412" i="18" s="1"/>
  <c r="N408" i="1"/>
  <c r="E413" i="18" s="1"/>
  <c r="N409" i="1"/>
  <c r="E414" i="18" s="1"/>
  <c r="N410" i="1"/>
  <c r="E415" i="18" s="1"/>
  <c r="N411" i="1"/>
  <c r="E416" i="18" s="1"/>
  <c r="N412" i="1"/>
  <c r="E417" i="18" s="1"/>
  <c r="N413" i="1"/>
  <c r="E418" i="18" s="1"/>
  <c r="N414" i="1"/>
  <c r="E419" i="18" s="1"/>
  <c r="N415" i="1"/>
  <c r="E420" i="18" s="1"/>
  <c r="N416" i="1"/>
  <c r="E421" i="18" s="1"/>
  <c r="N417" i="1"/>
  <c r="E422" i="18" s="1"/>
  <c r="N418" i="1"/>
  <c r="E423" i="18" s="1"/>
  <c r="N419" i="1"/>
  <c r="E424" i="18" s="1"/>
  <c r="N420" i="1"/>
  <c r="E425" i="18" s="1"/>
  <c r="N421" i="1"/>
  <c r="E426" i="18" s="1"/>
  <c r="N422" i="1"/>
  <c r="E427" i="18" s="1"/>
  <c r="N423" i="1"/>
  <c r="E428" i="18" s="1"/>
  <c r="N424" i="1"/>
  <c r="E429" i="18" s="1"/>
  <c r="N425" i="1"/>
  <c r="E430" i="18" s="1"/>
  <c r="N426" i="1"/>
  <c r="E431" i="18" s="1"/>
  <c r="N427" i="1"/>
  <c r="E432" i="18" s="1"/>
  <c r="N428" i="1"/>
  <c r="E433" i="18" s="1"/>
  <c r="N429" i="1"/>
  <c r="E434" i="18" s="1"/>
  <c r="N430" i="1"/>
  <c r="E435" i="18" s="1"/>
  <c r="N431" i="1"/>
  <c r="E436" i="18" s="1"/>
  <c r="N432" i="1"/>
  <c r="E437" i="18" s="1"/>
  <c r="N433" i="1"/>
  <c r="E438" i="18" s="1"/>
  <c r="N434" i="1"/>
  <c r="E439" i="18" s="1"/>
  <c r="N435" i="1"/>
  <c r="E440" i="18" s="1"/>
  <c r="N436" i="1"/>
  <c r="E441" i="18" s="1"/>
  <c r="N437" i="1"/>
  <c r="E442" i="18" s="1"/>
  <c r="N438" i="1"/>
  <c r="E443" i="18" s="1"/>
  <c r="N439" i="1"/>
  <c r="E444" i="18" s="1"/>
  <c r="N440" i="1"/>
  <c r="E445" i="18" s="1"/>
  <c r="N441" i="1"/>
  <c r="E446" i="18" s="1"/>
  <c r="N442" i="1"/>
  <c r="E447" i="18" s="1"/>
  <c r="N443" i="1"/>
  <c r="E448" i="18" s="1"/>
  <c r="N444" i="1"/>
  <c r="E449" i="18" s="1"/>
  <c r="N445" i="1"/>
  <c r="E450" i="18" s="1"/>
  <c r="N446" i="1"/>
  <c r="E451" i="18" s="1"/>
  <c r="N447" i="1"/>
  <c r="E452" i="18" s="1"/>
  <c r="N448" i="1"/>
  <c r="E453" i="18" s="1"/>
  <c r="N449" i="1"/>
  <c r="E454" i="18" s="1"/>
  <c r="N450" i="1"/>
  <c r="E455" i="18" s="1"/>
  <c r="N451" i="1"/>
  <c r="E456" i="18" s="1"/>
  <c r="N452" i="1"/>
  <c r="E457" i="18" s="1"/>
  <c r="N453" i="1"/>
  <c r="E458" i="18" s="1"/>
  <c r="N454" i="1"/>
  <c r="E459" i="18" s="1"/>
  <c r="N455" i="1"/>
  <c r="E460" i="18" s="1"/>
  <c r="N456" i="1"/>
  <c r="E461" i="18" s="1"/>
  <c r="N457" i="1"/>
  <c r="E462" i="18" s="1"/>
  <c r="N458" i="1"/>
  <c r="E463" i="18" s="1"/>
  <c r="N459" i="1"/>
  <c r="E464" i="18" s="1"/>
  <c r="N460" i="1"/>
  <c r="E465" i="18" s="1"/>
  <c r="N461" i="1"/>
  <c r="E466" i="18" s="1"/>
  <c r="N462" i="1"/>
  <c r="E467" i="18" s="1"/>
  <c r="N463" i="1"/>
  <c r="E468" i="18" s="1"/>
  <c r="N464" i="1"/>
  <c r="E469" i="18" s="1"/>
  <c r="N465" i="1"/>
  <c r="E470" i="18" s="1"/>
  <c r="N466" i="1"/>
  <c r="E471" i="18" s="1"/>
  <c r="N467" i="1"/>
  <c r="E472" i="18" s="1"/>
  <c r="N468" i="1"/>
  <c r="E473" i="18" s="1"/>
  <c r="N469" i="1"/>
  <c r="E474" i="18" s="1"/>
  <c r="N470" i="1"/>
  <c r="E475" i="18" s="1"/>
  <c r="N471" i="1"/>
  <c r="E476" i="18" s="1"/>
  <c r="N472" i="1"/>
  <c r="E477" i="18" s="1"/>
  <c r="N473" i="1"/>
  <c r="E478" i="18" s="1"/>
  <c r="N474" i="1"/>
  <c r="E479" i="18" s="1"/>
  <c r="N475" i="1"/>
  <c r="E480" i="18" s="1"/>
  <c r="N476" i="1"/>
  <c r="E481" i="18" s="1"/>
  <c r="N477" i="1"/>
  <c r="E482" i="18" s="1"/>
  <c r="N478" i="1"/>
  <c r="E483" i="18" s="1"/>
  <c r="N479" i="1"/>
  <c r="E484" i="18" s="1"/>
  <c r="N480" i="1"/>
  <c r="E485" i="18" s="1"/>
  <c r="N481" i="1"/>
  <c r="E486" i="18" s="1"/>
  <c r="N482" i="1"/>
  <c r="E487" i="18" s="1"/>
  <c r="N483" i="1"/>
  <c r="E488" i="18" s="1"/>
  <c r="N484" i="1"/>
  <c r="E489" i="18" s="1"/>
  <c r="N485" i="1"/>
  <c r="E490" i="18" s="1"/>
  <c r="N486" i="1"/>
  <c r="E491" i="18" s="1"/>
  <c r="N487" i="1"/>
  <c r="E492" i="18" s="1"/>
  <c r="N488" i="1"/>
  <c r="E493" i="18" s="1"/>
  <c r="N489" i="1"/>
  <c r="E494" i="18" s="1"/>
  <c r="N490" i="1"/>
  <c r="E495" i="18" s="1"/>
  <c r="N491" i="1"/>
  <c r="E496" i="18" s="1"/>
  <c r="N492" i="1"/>
  <c r="E497" i="18" s="1"/>
  <c r="N493" i="1"/>
  <c r="E498" i="18" s="1"/>
  <c r="N494" i="1"/>
  <c r="E499" i="18" s="1"/>
  <c r="N495" i="1"/>
  <c r="E500" i="18" s="1"/>
  <c r="N496" i="1"/>
  <c r="E501" i="18" s="1"/>
  <c r="N497" i="1"/>
  <c r="E502" i="18" s="1"/>
  <c r="N498" i="1"/>
  <c r="E503" i="18" s="1"/>
  <c r="N499" i="1"/>
  <c r="E504" i="18" s="1"/>
  <c r="N500" i="1"/>
  <c r="E505" i="18" s="1"/>
  <c r="N501" i="1"/>
  <c r="E506" i="18" s="1"/>
  <c r="N502" i="1"/>
  <c r="E507" i="18" s="1"/>
  <c r="N503" i="1"/>
  <c r="E508" i="18" s="1"/>
  <c r="N504" i="1"/>
  <c r="E509" i="18" s="1"/>
  <c r="N505" i="1"/>
  <c r="E510" i="18" s="1"/>
  <c r="N506" i="1"/>
  <c r="E511" i="18" s="1"/>
  <c r="N507" i="1"/>
  <c r="E512" i="18" s="1"/>
  <c r="N508" i="1"/>
  <c r="E513" i="18" s="1"/>
  <c r="N509" i="1"/>
  <c r="E514" i="18" s="1"/>
  <c r="N510" i="1"/>
  <c r="E515" i="18" s="1"/>
  <c r="N511" i="1"/>
  <c r="E516" i="18" s="1"/>
  <c r="N512" i="1"/>
  <c r="E517" i="18" s="1"/>
  <c r="N513" i="1"/>
  <c r="E518" i="18" s="1"/>
  <c r="N514" i="1"/>
  <c r="E519" i="18" s="1"/>
  <c r="N515" i="1"/>
  <c r="E520" i="18" s="1"/>
  <c r="N516" i="1"/>
  <c r="E521" i="18" s="1"/>
  <c r="N517" i="1"/>
  <c r="E522" i="18" s="1"/>
  <c r="N518" i="1"/>
  <c r="E523" i="18" s="1"/>
  <c r="N519" i="1"/>
  <c r="E524" i="18" s="1"/>
  <c r="N520" i="1"/>
  <c r="E525" i="18" s="1"/>
  <c r="N521" i="1"/>
  <c r="E526" i="18" s="1"/>
  <c r="N522" i="1"/>
  <c r="E527" i="18" s="1"/>
  <c r="N523" i="1"/>
  <c r="E528" i="18" s="1"/>
  <c r="N524" i="1"/>
  <c r="E529" i="18" s="1"/>
  <c r="N525" i="1"/>
  <c r="E530" i="18" s="1"/>
  <c r="N526" i="1"/>
  <c r="E531" i="18" s="1"/>
  <c r="N527" i="1"/>
  <c r="E532" i="18" s="1"/>
  <c r="N528" i="1"/>
  <c r="E533" i="18" s="1"/>
  <c r="N529" i="1"/>
  <c r="E534" i="18" s="1"/>
  <c r="N530" i="1"/>
  <c r="E535" i="18" s="1"/>
  <c r="N531" i="1"/>
  <c r="E536" i="18" s="1"/>
  <c r="N532" i="1"/>
  <c r="E537" i="18" s="1"/>
  <c r="N533" i="1"/>
  <c r="E538" i="18" s="1"/>
  <c r="N534" i="1"/>
  <c r="E539" i="18" s="1"/>
  <c r="N535" i="1"/>
  <c r="E540" i="18" s="1"/>
  <c r="N536" i="1"/>
  <c r="E541" i="18" s="1"/>
  <c r="N537" i="1"/>
  <c r="E542" i="18" s="1"/>
  <c r="N538" i="1"/>
  <c r="E543" i="18" s="1"/>
  <c r="N539" i="1"/>
  <c r="E544" i="18" s="1"/>
  <c r="N540" i="1"/>
  <c r="E545" i="18" s="1"/>
  <c r="N541" i="1"/>
  <c r="E546" i="18" s="1"/>
  <c r="N542" i="1"/>
  <c r="E547" i="18" s="1"/>
  <c r="N543" i="1"/>
  <c r="E548" i="18" s="1"/>
  <c r="N544" i="1"/>
  <c r="E549" i="18" s="1"/>
  <c r="N545" i="1"/>
  <c r="E550" i="18" s="1"/>
  <c r="N546" i="1"/>
  <c r="E551" i="18" s="1"/>
  <c r="N547" i="1"/>
  <c r="E552" i="18" s="1"/>
  <c r="N548" i="1"/>
  <c r="E553" i="18" s="1"/>
  <c r="N549" i="1"/>
  <c r="E554" i="18" s="1"/>
  <c r="N550" i="1"/>
  <c r="E555" i="18" s="1"/>
  <c r="N551" i="1"/>
  <c r="E556" i="18" s="1"/>
  <c r="N552" i="1"/>
  <c r="E557" i="18" s="1"/>
  <c r="N553" i="1"/>
  <c r="E558" i="18" s="1"/>
  <c r="N554" i="1"/>
  <c r="E559" i="18" s="1"/>
  <c r="N555" i="1"/>
  <c r="E560" i="18" s="1"/>
  <c r="N556" i="1"/>
  <c r="E561" i="18" s="1"/>
  <c r="N557" i="1"/>
  <c r="E562" i="18" s="1"/>
  <c r="N558" i="1"/>
  <c r="E563" i="18" s="1"/>
  <c r="N559" i="1"/>
  <c r="E564" i="18" s="1"/>
  <c r="N560" i="1"/>
  <c r="E565" i="18" s="1"/>
  <c r="N561" i="1"/>
  <c r="E566" i="18" s="1"/>
  <c r="N562" i="1"/>
  <c r="E567" i="18" s="1"/>
  <c r="N563" i="1"/>
  <c r="E568" i="18" s="1"/>
  <c r="N564" i="1"/>
  <c r="E569" i="18" s="1"/>
  <c r="N565" i="1"/>
  <c r="E570" i="18" s="1"/>
  <c r="N566" i="1"/>
  <c r="E571" i="18" s="1"/>
  <c r="N567" i="1"/>
  <c r="E572" i="18" s="1"/>
  <c r="N568" i="1"/>
  <c r="E573" i="18" s="1"/>
  <c r="N569" i="1"/>
  <c r="E574" i="18" s="1"/>
  <c r="N570" i="1"/>
  <c r="E575" i="18" s="1"/>
  <c r="N571" i="1"/>
  <c r="E576" i="18" s="1"/>
  <c r="N572" i="1"/>
  <c r="E577" i="18" s="1"/>
  <c r="N573" i="1"/>
  <c r="E578" i="18" s="1"/>
  <c r="N574" i="1"/>
  <c r="E579" i="18" s="1"/>
  <c r="N575" i="1"/>
  <c r="E580" i="18" s="1"/>
  <c r="N576" i="1"/>
  <c r="E581" i="18" s="1"/>
  <c r="N577" i="1"/>
  <c r="E582" i="18" s="1"/>
  <c r="N578" i="1"/>
  <c r="E583" i="18" s="1"/>
  <c r="N579" i="1"/>
  <c r="E584" i="18" s="1"/>
  <c r="N580" i="1"/>
  <c r="E585" i="18" s="1"/>
  <c r="N581" i="1"/>
  <c r="E586" i="18" s="1"/>
  <c r="N582" i="1"/>
  <c r="E587" i="18" s="1"/>
  <c r="N583" i="1"/>
  <c r="E588" i="18" s="1"/>
  <c r="N584" i="1"/>
  <c r="E589" i="18" s="1"/>
  <c r="N585" i="1"/>
  <c r="E590" i="18" s="1"/>
  <c r="N586" i="1"/>
  <c r="E591" i="18" s="1"/>
  <c r="N587" i="1"/>
  <c r="E592" i="18" s="1"/>
  <c r="N588" i="1"/>
  <c r="E593" i="18" s="1"/>
  <c r="N589" i="1"/>
  <c r="E594" i="18" s="1"/>
  <c r="N590" i="1"/>
  <c r="E595" i="18" s="1"/>
  <c r="N591" i="1"/>
  <c r="E596" i="18" s="1"/>
  <c r="N592" i="1"/>
  <c r="E597" i="18" s="1"/>
  <c r="N593" i="1"/>
  <c r="E598" i="18" s="1"/>
  <c r="N594" i="1"/>
  <c r="E599" i="18" s="1"/>
  <c r="N595" i="1"/>
  <c r="E600" i="18" s="1"/>
  <c r="N596" i="1"/>
  <c r="E601" i="18" s="1"/>
  <c r="N597" i="1"/>
  <c r="E602" i="18" s="1"/>
  <c r="N598" i="1"/>
  <c r="E603" i="18" s="1"/>
  <c r="N599" i="1"/>
  <c r="E604" i="18" s="1"/>
  <c r="N600" i="1"/>
  <c r="E605" i="18" s="1"/>
  <c r="N601" i="1"/>
  <c r="E606" i="18" s="1"/>
  <c r="N602" i="1"/>
  <c r="E607" i="18" s="1"/>
  <c r="N603" i="1"/>
  <c r="E608" i="18" s="1"/>
  <c r="N604" i="1"/>
  <c r="E609" i="18" s="1"/>
  <c r="N605" i="1"/>
  <c r="E610" i="18" s="1"/>
  <c r="N606" i="1"/>
  <c r="E611" i="18" s="1"/>
  <c r="N607" i="1"/>
  <c r="E612" i="18" s="1"/>
  <c r="N608" i="1"/>
  <c r="E613" i="18" s="1"/>
  <c r="N609" i="1"/>
  <c r="E614" i="18" s="1"/>
  <c r="N610" i="1"/>
  <c r="E615" i="18" s="1"/>
  <c r="N611" i="1"/>
  <c r="E616" i="18" s="1"/>
  <c r="N612" i="1"/>
  <c r="E617" i="18" s="1"/>
  <c r="N613" i="1"/>
  <c r="E618" i="18" s="1"/>
  <c r="N614" i="1"/>
  <c r="E619" i="18" s="1"/>
  <c r="N615" i="1"/>
  <c r="E620" i="18" s="1"/>
  <c r="N616" i="1"/>
  <c r="E621" i="18" s="1"/>
  <c r="N617" i="1"/>
  <c r="E622" i="18" s="1"/>
  <c r="N618" i="1"/>
  <c r="E623" i="18" s="1"/>
  <c r="N619" i="1"/>
  <c r="E624" i="18" s="1"/>
  <c r="N620" i="1"/>
  <c r="E625" i="18" s="1"/>
  <c r="N621" i="1"/>
  <c r="E626" i="18" s="1"/>
  <c r="N622" i="1"/>
  <c r="E627" i="18" s="1"/>
  <c r="N623" i="1"/>
  <c r="E628" i="18" s="1"/>
  <c r="N624" i="1"/>
  <c r="E629" i="18" s="1"/>
  <c r="N625" i="1"/>
  <c r="E630" i="18" s="1"/>
  <c r="N626" i="1"/>
  <c r="E631" i="18" s="1"/>
  <c r="N627" i="1"/>
  <c r="E632" i="18" s="1"/>
  <c r="N628" i="1"/>
  <c r="E633" i="18" s="1"/>
  <c r="N629" i="1"/>
  <c r="E634" i="18" s="1"/>
  <c r="N630" i="1"/>
  <c r="E635" i="18" s="1"/>
  <c r="N631" i="1"/>
  <c r="E636" i="18" s="1"/>
  <c r="N632" i="1"/>
  <c r="E637" i="18" s="1"/>
  <c r="N633" i="1"/>
  <c r="E638" i="18" s="1"/>
  <c r="N634" i="1"/>
  <c r="E639" i="18" s="1"/>
  <c r="N635" i="1"/>
  <c r="E640" i="18" s="1"/>
  <c r="N636" i="1"/>
  <c r="E641" i="18" s="1"/>
  <c r="N637" i="1"/>
  <c r="E642" i="18" s="1"/>
  <c r="N638" i="1"/>
  <c r="E643" i="18" s="1"/>
  <c r="N639" i="1"/>
  <c r="E644" i="18" s="1"/>
  <c r="N640" i="1"/>
  <c r="E645" i="18" s="1"/>
  <c r="N641" i="1"/>
  <c r="E646" i="18" s="1"/>
  <c r="N642" i="1"/>
  <c r="E647" i="18" s="1"/>
  <c r="N643" i="1"/>
  <c r="E648" i="18" s="1"/>
  <c r="N644" i="1"/>
  <c r="E649" i="18" s="1"/>
  <c r="N645" i="1"/>
  <c r="E650" i="18" s="1"/>
  <c r="N646" i="1"/>
  <c r="E651" i="18" s="1"/>
  <c r="N647" i="1"/>
  <c r="E652" i="18" s="1"/>
  <c r="N648" i="1"/>
  <c r="E653" i="18" s="1"/>
  <c r="N649" i="1"/>
  <c r="E654" i="18" s="1"/>
  <c r="N650" i="1"/>
  <c r="E655" i="18" s="1"/>
  <c r="N651" i="1"/>
  <c r="E656" i="18" s="1"/>
  <c r="N652" i="1"/>
  <c r="E657" i="18" s="1"/>
  <c r="N653" i="1"/>
  <c r="E658" i="18" s="1"/>
  <c r="N654" i="1"/>
  <c r="E659" i="18" s="1"/>
  <c r="N655" i="1"/>
  <c r="E660" i="18" s="1"/>
  <c r="N656" i="1"/>
  <c r="E661" i="18" s="1"/>
  <c r="N657" i="1"/>
  <c r="E662" i="18" s="1"/>
  <c r="N658" i="1"/>
  <c r="E663" i="18" s="1"/>
  <c r="N659" i="1"/>
  <c r="E664" i="18" s="1"/>
  <c r="N660" i="1"/>
  <c r="E665" i="18" s="1"/>
  <c r="N661" i="1"/>
  <c r="E666" i="18" s="1"/>
  <c r="N662" i="1"/>
  <c r="E667" i="18" s="1"/>
  <c r="N663" i="1"/>
  <c r="E668" i="18" s="1"/>
  <c r="N664" i="1"/>
  <c r="E669" i="18" s="1"/>
  <c r="N665" i="1"/>
  <c r="E670" i="18" s="1"/>
  <c r="N666" i="1"/>
  <c r="E671" i="18" s="1"/>
  <c r="N667" i="1"/>
  <c r="E672" i="18" s="1"/>
  <c r="N668" i="1"/>
  <c r="E673" i="18" s="1"/>
  <c r="N669" i="1"/>
  <c r="E674" i="18" s="1"/>
  <c r="N670" i="1"/>
  <c r="E675" i="18" s="1"/>
  <c r="N671" i="1"/>
  <c r="E676" i="18" s="1"/>
  <c r="N672" i="1"/>
  <c r="E677" i="18" s="1"/>
  <c r="N673" i="1"/>
  <c r="E678" i="18" s="1"/>
  <c r="N674" i="1"/>
  <c r="E679" i="18" s="1"/>
  <c r="N675" i="1"/>
  <c r="E680" i="18" s="1"/>
  <c r="N676" i="1"/>
  <c r="E681" i="18" s="1"/>
  <c r="N677" i="1"/>
  <c r="E682" i="18" s="1"/>
  <c r="N678" i="1"/>
  <c r="E683" i="18" s="1"/>
  <c r="N679" i="1"/>
  <c r="E684" i="18" s="1"/>
  <c r="N680" i="1"/>
  <c r="E685" i="18" s="1"/>
  <c r="N681" i="1"/>
  <c r="E686" i="18" s="1"/>
  <c r="N682" i="1"/>
  <c r="E687" i="18" s="1"/>
  <c r="N683" i="1"/>
  <c r="E688" i="18" s="1"/>
  <c r="N684" i="1"/>
  <c r="E689" i="18" s="1"/>
  <c r="N685" i="1"/>
  <c r="E690" i="18" s="1"/>
  <c r="N686" i="1"/>
  <c r="E691" i="18" s="1"/>
  <c r="N687" i="1"/>
  <c r="E692" i="18" s="1"/>
  <c r="N688" i="1"/>
  <c r="E693" i="18" s="1"/>
  <c r="N689" i="1"/>
  <c r="E694" i="18" s="1"/>
  <c r="N690" i="1"/>
  <c r="E695" i="18" s="1"/>
  <c r="N691" i="1"/>
  <c r="E696" i="18" s="1"/>
  <c r="N692" i="1"/>
  <c r="E697" i="18" s="1"/>
  <c r="N693" i="1"/>
  <c r="E698" i="18" s="1"/>
  <c r="N694" i="1"/>
  <c r="E699" i="18" s="1"/>
  <c r="N695" i="1"/>
  <c r="E700" i="18" s="1"/>
  <c r="N696" i="1"/>
  <c r="E701" i="18" s="1"/>
  <c r="N697" i="1"/>
  <c r="E702" i="18" s="1"/>
  <c r="N698" i="1"/>
  <c r="E703" i="18" s="1"/>
  <c r="N699" i="1"/>
  <c r="E704" i="18" s="1"/>
  <c r="N700" i="1"/>
  <c r="E705" i="18" s="1"/>
  <c r="N701" i="1"/>
  <c r="E706" i="18" s="1"/>
  <c r="N702" i="1"/>
  <c r="E707" i="18" s="1"/>
  <c r="N703" i="1"/>
  <c r="E708" i="18" s="1"/>
  <c r="N704" i="1"/>
  <c r="E709" i="18" s="1"/>
  <c r="N705" i="1"/>
  <c r="E710" i="18" s="1"/>
  <c r="N706" i="1"/>
  <c r="E711" i="18" s="1"/>
  <c r="N707" i="1"/>
  <c r="E712" i="18" s="1"/>
  <c r="N708" i="1"/>
  <c r="E713" i="18" s="1"/>
  <c r="N709" i="1"/>
  <c r="E714" i="18" s="1"/>
  <c r="N710" i="1"/>
  <c r="E715" i="18" s="1"/>
  <c r="N711" i="1"/>
  <c r="E716" i="18" s="1"/>
  <c r="N712" i="1"/>
  <c r="E717" i="18" s="1"/>
  <c r="N713" i="1"/>
  <c r="E718" i="18" s="1"/>
  <c r="N714" i="1"/>
  <c r="E719" i="18" s="1"/>
  <c r="N715" i="1"/>
  <c r="E720" i="18" s="1"/>
  <c r="N716" i="1"/>
  <c r="E721" i="18" s="1"/>
  <c r="N717" i="1"/>
  <c r="E722" i="18" s="1"/>
  <c r="N718" i="1"/>
  <c r="E723" i="18" s="1"/>
  <c r="N719" i="1"/>
  <c r="E724" i="18" s="1"/>
  <c r="N720" i="1"/>
  <c r="E725" i="18" s="1"/>
  <c r="N721" i="1"/>
  <c r="E726" i="18" s="1"/>
  <c r="N722" i="1"/>
  <c r="E727" i="18" s="1"/>
  <c r="N723" i="1"/>
  <c r="E728" i="18" s="1"/>
  <c r="N724" i="1"/>
  <c r="E729" i="18" s="1"/>
  <c r="N725" i="1"/>
  <c r="E730" i="18" s="1"/>
  <c r="N726" i="1"/>
  <c r="E731" i="18" s="1"/>
  <c r="N727" i="1"/>
  <c r="E732" i="18" s="1"/>
  <c r="N728" i="1"/>
  <c r="E733" i="18" s="1"/>
  <c r="N729" i="1"/>
  <c r="E734" i="18" s="1"/>
  <c r="N730" i="1"/>
  <c r="E735" i="18" s="1"/>
  <c r="N731" i="1"/>
  <c r="E736" i="18" s="1"/>
  <c r="N732" i="1"/>
  <c r="E737" i="18" s="1"/>
  <c r="N733" i="1"/>
  <c r="E738" i="18" s="1"/>
  <c r="N734" i="1"/>
  <c r="E739" i="18" s="1"/>
  <c r="N735" i="1"/>
  <c r="E740" i="18" s="1"/>
  <c r="N736" i="1"/>
  <c r="E741" i="18" s="1"/>
  <c r="N737" i="1"/>
  <c r="E742" i="18" s="1"/>
  <c r="N738" i="1"/>
  <c r="E743" i="18" s="1"/>
  <c r="N739" i="1"/>
  <c r="E744" i="18" s="1"/>
  <c r="N740" i="1"/>
  <c r="E745" i="18" s="1"/>
  <c r="N741" i="1"/>
  <c r="E746" i="18" s="1"/>
  <c r="N742" i="1"/>
  <c r="E747" i="18" s="1"/>
  <c r="N743" i="1"/>
  <c r="E748" i="18" s="1"/>
  <c r="N744" i="1"/>
  <c r="E749" i="18" s="1"/>
  <c r="N745" i="1"/>
  <c r="E750" i="18" s="1"/>
  <c r="N746" i="1"/>
  <c r="E751" i="18" s="1"/>
  <c r="N747" i="1"/>
  <c r="E752" i="18" s="1"/>
  <c r="N748" i="1"/>
  <c r="E753" i="18" s="1"/>
  <c r="N749" i="1"/>
  <c r="E754" i="18" s="1"/>
  <c r="N750" i="1"/>
  <c r="E755" i="18" s="1"/>
  <c r="N751" i="1"/>
  <c r="E756" i="18" s="1"/>
  <c r="N752" i="1"/>
  <c r="E757" i="18" s="1"/>
  <c r="N753" i="1"/>
  <c r="E758" i="18" s="1"/>
  <c r="N754" i="1"/>
  <c r="E759" i="18" s="1"/>
  <c r="N755" i="1"/>
  <c r="E760" i="18" s="1"/>
  <c r="N756" i="1"/>
  <c r="E761" i="18" s="1"/>
  <c r="N757" i="1"/>
  <c r="E762" i="18" s="1"/>
  <c r="N758" i="1"/>
  <c r="E763" i="18" s="1"/>
  <c r="N759" i="1"/>
  <c r="E764" i="18" s="1"/>
  <c r="N760" i="1"/>
  <c r="E765" i="18" s="1"/>
  <c r="N761" i="1"/>
  <c r="E766" i="18" s="1"/>
  <c r="N762" i="1"/>
  <c r="E767" i="18" s="1"/>
  <c r="N763" i="1"/>
  <c r="E768" i="18" s="1"/>
  <c r="N764" i="1"/>
  <c r="E769" i="18" s="1"/>
  <c r="N765" i="1"/>
  <c r="E770" i="18" s="1"/>
  <c r="N766" i="1"/>
  <c r="E771" i="18" s="1"/>
  <c r="N767" i="1"/>
  <c r="E772" i="18" s="1"/>
  <c r="N768" i="1"/>
  <c r="E773" i="18" s="1"/>
  <c r="N769" i="1"/>
  <c r="E774" i="18" s="1"/>
  <c r="N770" i="1"/>
  <c r="E775" i="18" s="1"/>
  <c r="N771" i="1"/>
  <c r="E776" i="18" s="1"/>
  <c r="N772" i="1"/>
  <c r="E777" i="18" s="1"/>
  <c r="N773" i="1"/>
  <c r="E778" i="18" s="1"/>
  <c r="N774" i="1"/>
  <c r="E779" i="18" s="1"/>
  <c r="N775" i="1"/>
  <c r="E780" i="18" s="1"/>
  <c r="N776" i="1"/>
  <c r="E781" i="18" s="1"/>
  <c r="N777" i="1"/>
  <c r="E782" i="18" s="1"/>
  <c r="N778" i="1"/>
  <c r="E783" i="18" s="1"/>
  <c r="N779" i="1"/>
  <c r="E784" i="18" s="1"/>
  <c r="N780" i="1"/>
  <c r="E785" i="18" s="1"/>
  <c r="N781" i="1"/>
  <c r="E786" i="18" s="1"/>
  <c r="N782" i="1"/>
  <c r="E787" i="18" s="1"/>
  <c r="N783" i="1"/>
  <c r="E788" i="18" s="1"/>
  <c r="N784" i="1"/>
  <c r="E789" i="18" s="1"/>
  <c r="N785" i="1"/>
  <c r="E790" i="18" s="1"/>
  <c r="N786" i="1"/>
  <c r="E791" i="18" s="1"/>
  <c r="N787" i="1"/>
  <c r="E792" i="18" s="1"/>
  <c r="N788" i="1"/>
  <c r="E793" i="18" s="1"/>
  <c r="N789" i="1"/>
  <c r="E794" i="18" s="1"/>
  <c r="N790" i="1"/>
  <c r="E795" i="18" s="1"/>
  <c r="N791" i="1"/>
  <c r="E796" i="18" s="1"/>
  <c r="N792" i="1"/>
  <c r="E797" i="18" s="1"/>
  <c r="N793" i="1"/>
  <c r="E798" i="18" s="1"/>
  <c r="N794" i="1"/>
  <c r="E799" i="18" s="1"/>
  <c r="N795" i="1"/>
  <c r="E800" i="18" s="1"/>
  <c r="N796" i="1"/>
  <c r="E801" i="18" s="1"/>
  <c r="N797" i="1"/>
  <c r="E802" i="18" s="1"/>
  <c r="N798" i="1"/>
  <c r="E803" i="18" s="1"/>
  <c r="N799" i="1"/>
  <c r="E804" i="18" s="1"/>
  <c r="N800" i="1"/>
  <c r="E805" i="18" s="1"/>
  <c r="N801" i="1"/>
  <c r="E806" i="18" s="1"/>
  <c r="N802" i="1"/>
  <c r="E807" i="18" s="1"/>
  <c r="N803" i="1"/>
  <c r="E808" i="18" s="1"/>
  <c r="N804" i="1"/>
  <c r="E809" i="18" s="1"/>
  <c r="N805" i="1"/>
  <c r="E810" i="18" s="1"/>
  <c r="N806" i="1"/>
  <c r="E811" i="18" s="1"/>
  <c r="N807" i="1"/>
  <c r="E812" i="18" s="1"/>
  <c r="N808" i="1"/>
  <c r="E813" i="18" s="1"/>
  <c r="N809" i="1"/>
  <c r="E814" i="18" s="1"/>
  <c r="N810" i="1"/>
  <c r="E815" i="18" s="1"/>
  <c r="N811" i="1"/>
  <c r="E816" i="18" s="1"/>
  <c r="N812" i="1"/>
  <c r="E817" i="18" s="1"/>
  <c r="N813" i="1"/>
  <c r="E818" i="18" s="1"/>
  <c r="N814" i="1"/>
  <c r="E819" i="18" s="1"/>
  <c r="N815" i="1"/>
  <c r="E820" i="18" s="1"/>
  <c r="N816" i="1"/>
  <c r="E821" i="18" s="1"/>
  <c r="N817" i="1"/>
  <c r="E822" i="18" s="1"/>
  <c r="N818" i="1"/>
  <c r="E823" i="18" s="1"/>
  <c r="N819" i="1"/>
  <c r="E824" i="18" s="1"/>
  <c r="N820" i="1"/>
  <c r="E825" i="18" s="1"/>
  <c r="N821" i="1"/>
  <c r="E826" i="18" s="1"/>
  <c r="N822" i="1"/>
  <c r="E827" i="18" s="1"/>
  <c r="N823" i="1"/>
  <c r="E828" i="18" s="1"/>
  <c r="N824" i="1"/>
  <c r="E829" i="18" s="1"/>
  <c r="N825" i="1"/>
  <c r="E830" i="18" s="1"/>
  <c r="N826" i="1"/>
  <c r="E831" i="18" s="1"/>
  <c r="N827" i="1"/>
  <c r="E832" i="18" s="1"/>
  <c r="N828" i="1"/>
  <c r="E833" i="18" s="1"/>
  <c r="N829" i="1"/>
  <c r="E834" i="18" s="1"/>
  <c r="N830" i="1"/>
  <c r="E835" i="18" s="1"/>
  <c r="N831" i="1"/>
  <c r="E836" i="18" s="1"/>
  <c r="N832" i="1"/>
  <c r="E837" i="18" s="1"/>
  <c r="N833" i="1"/>
  <c r="E838" i="18" s="1"/>
  <c r="N834" i="1"/>
  <c r="E839" i="18" s="1"/>
  <c r="N835" i="1"/>
  <c r="E840" i="18" s="1"/>
  <c r="N836" i="1"/>
  <c r="E841" i="18" s="1"/>
  <c r="N837" i="1"/>
  <c r="E842" i="18" s="1"/>
  <c r="N838" i="1"/>
  <c r="E843" i="18" s="1"/>
  <c r="N839" i="1"/>
  <c r="E844" i="18" s="1"/>
  <c r="N840" i="1"/>
  <c r="E845" i="18" s="1"/>
  <c r="N841" i="1"/>
  <c r="E846" i="18" s="1"/>
  <c r="N842" i="1"/>
  <c r="E847" i="18" s="1"/>
  <c r="N843" i="1"/>
  <c r="E848" i="18" s="1"/>
  <c r="N844" i="1"/>
  <c r="E849" i="18" s="1"/>
  <c r="N845" i="1"/>
  <c r="E850" i="18" s="1"/>
  <c r="N846" i="1"/>
  <c r="E851" i="18" s="1"/>
  <c r="N847" i="1"/>
  <c r="E852" i="18" s="1"/>
  <c r="N848" i="1"/>
  <c r="E853" i="18" s="1"/>
  <c r="N849" i="1"/>
  <c r="E854" i="18" s="1"/>
  <c r="N850" i="1"/>
  <c r="E855" i="18" s="1"/>
  <c r="N851" i="1"/>
  <c r="E856" i="18" s="1"/>
  <c r="N852" i="1"/>
  <c r="E857" i="18" s="1"/>
  <c r="N853" i="1"/>
  <c r="E858" i="18" s="1"/>
  <c r="N854" i="1"/>
  <c r="E859" i="18" s="1"/>
  <c r="N855" i="1"/>
  <c r="E860" i="18" s="1"/>
  <c r="L12" i="1"/>
  <c r="E17" i="17" s="1"/>
  <c r="L13" i="1"/>
  <c r="E18" i="17" s="1"/>
  <c r="L14" i="1"/>
  <c r="E19" i="17" s="1"/>
  <c r="L15" i="1"/>
  <c r="E20" i="17" s="1"/>
  <c r="L16" i="1"/>
  <c r="E21" i="17" s="1"/>
  <c r="L17" i="1"/>
  <c r="E22" i="17" s="1"/>
  <c r="L18" i="1"/>
  <c r="E23" i="17" s="1"/>
  <c r="L19" i="1"/>
  <c r="E24" i="17" s="1"/>
  <c r="L20" i="1"/>
  <c r="E25" i="17" s="1"/>
  <c r="L21" i="1"/>
  <c r="E26" i="17" s="1"/>
  <c r="L22" i="1"/>
  <c r="E27" i="17" s="1"/>
  <c r="L23" i="1"/>
  <c r="E28" i="17" s="1"/>
  <c r="L24" i="1"/>
  <c r="E29" i="17" s="1"/>
  <c r="L25" i="1"/>
  <c r="E30" i="17" s="1"/>
  <c r="L26" i="1"/>
  <c r="E31" i="17" s="1"/>
  <c r="L27" i="1"/>
  <c r="E32" i="17" s="1"/>
  <c r="L28" i="1"/>
  <c r="E33" i="17" s="1"/>
  <c r="L29" i="1"/>
  <c r="E34" i="17" s="1"/>
  <c r="L30" i="1"/>
  <c r="E35" i="17" s="1"/>
  <c r="L31" i="1"/>
  <c r="E36" i="17" s="1"/>
  <c r="L32" i="1"/>
  <c r="E37" i="17" s="1"/>
  <c r="L33" i="1"/>
  <c r="E38" i="17" s="1"/>
  <c r="L34" i="1"/>
  <c r="E39" i="17" s="1"/>
  <c r="L35" i="1"/>
  <c r="E40" i="17" s="1"/>
  <c r="L36" i="1"/>
  <c r="E41" i="17" s="1"/>
  <c r="L37" i="1"/>
  <c r="E42" i="17" s="1"/>
  <c r="L38" i="1"/>
  <c r="E43" i="17" s="1"/>
  <c r="L39" i="1"/>
  <c r="E44" i="17" s="1"/>
  <c r="L40" i="1"/>
  <c r="E45" i="17" s="1"/>
  <c r="L41" i="1"/>
  <c r="E46" i="17" s="1"/>
  <c r="L42" i="1"/>
  <c r="E47" i="17" s="1"/>
  <c r="L43" i="1"/>
  <c r="E48" i="17" s="1"/>
  <c r="L44" i="1"/>
  <c r="E49" i="17" s="1"/>
  <c r="L45" i="1"/>
  <c r="E50" i="17" s="1"/>
  <c r="L46" i="1"/>
  <c r="E51" i="17" s="1"/>
  <c r="L47" i="1"/>
  <c r="E52" i="17" s="1"/>
  <c r="L48" i="1"/>
  <c r="E53" i="17" s="1"/>
  <c r="L49" i="1"/>
  <c r="E54" i="17" s="1"/>
  <c r="L50" i="1"/>
  <c r="E55" i="17" s="1"/>
  <c r="L51" i="1"/>
  <c r="E56" i="17" s="1"/>
  <c r="L52" i="1"/>
  <c r="E57" i="17" s="1"/>
  <c r="L53" i="1"/>
  <c r="E58" i="17" s="1"/>
  <c r="L54" i="1"/>
  <c r="E59" i="17" s="1"/>
  <c r="L55" i="1"/>
  <c r="E60" i="17" s="1"/>
  <c r="L56" i="1"/>
  <c r="E61" i="17" s="1"/>
  <c r="L57" i="1"/>
  <c r="E62" i="17" s="1"/>
  <c r="L58" i="1"/>
  <c r="E63" i="17" s="1"/>
  <c r="L59" i="1"/>
  <c r="E64" i="17" s="1"/>
  <c r="L60" i="1"/>
  <c r="E65" i="17" s="1"/>
  <c r="L61" i="1"/>
  <c r="E66" i="17" s="1"/>
  <c r="L62" i="1"/>
  <c r="E67" i="17" s="1"/>
  <c r="L63" i="1"/>
  <c r="E68" i="17" s="1"/>
  <c r="L64" i="1"/>
  <c r="E69" i="17" s="1"/>
  <c r="L65" i="1"/>
  <c r="E70" i="17" s="1"/>
  <c r="L66" i="1"/>
  <c r="E71" i="17" s="1"/>
  <c r="L67" i="1"/>
  <c r="E72" i="17" s="1"/>
  <c r="L68" i="1"/>
  <c r="E73" i="17" s="1"/>
  <c r="L69" i="1"/>
  <c r="E74" i="17" s="1"/>
  <c r="L70" i="1"/>
  <c r="E75" i="17" s="1"/>
  <c r="L71" i="1"/>
  <c r="E76" i="17" s="1"/>
  <c r="L72" i="1"/>
  <c r="E77" i="17" s="1"/>
  <c r="L73" i="1"/>
  <c r="E78" i="17" s="1"/>
  <c r="L74" i="1"/>
  <c r="E79" i="17" s="1"/>
  <c r="L75" i="1"/>
  <c r="E80" i="17" s="1"/>
  <c r="L76" i="1"/>
  <c r="E81" i="17" s="1"/>
  <c r="L77" i="1"/>
  <c r="E82" i="17" s="1"/>
  <c r="L78" i="1"/>
  <c r="E83" i="17" s="1"/>
  <c r="L79" i="1"/>
  <c r="E84" i="17" s="1"/>
  <c r="L80" i="1"/>
  <c r="E85" i="17" s="1"/>
  <c r="L81" i="1"/>
  <c r="E86" i="17" s="1"/>
  <c r="L82" i="1"/>
  <c r="E87" i="17" s="1"/>
  <c r="L83" i="1"/>
  <c r="E88" i="17" s="1"/>
  <c r="L84" i="1"/>
  <c r="E89" i="17" s="1"/>
  <c r="L85" i="1"/>
  <c r="E90" i="17" s="1"/>
  <c r="L86" i="1"/>
  <c r="E91" i="17" s="1"/>
  <c r="L87" i="1"/>
  <c r="E92" i="17" s="1"/>
  <c r="L88" i="1"/>
  <c r="E93" i="17" s="1"/>
  <c r="L89" i="1"/>
  <c r="E94" i="17" s="1"/>
  <c r="L90" i="1"/>
  <c r="E95" i="17" s="1"/>
  <c r="L91" i="1"/>
  <c r="E96" i="17" s="1"/>
  <c r="L92" i="1"/>
  <c r="E97" i="17" s="1"/>
  <c r="L93" i="1"/>
  <c r="E98" i="17" s="1"/>
  <c r="L94" i="1"/>
  <c r="E99" i="17" s="1"/>
  <c r="L95" i="1"/>
  <c r="E100" i="17" s="1"/>
  <c r="L96" i="1"/>
  <c r="E101" i="17" s="1"/>
  <c r="L97" i="1"/>
  <c r="E102" i="17" s="1"/>
  <c r="L98" i="1"/>
  <c r="E103" i="17" s="1"/>
  <c r="L99" i="1"/>
  <c r="E104" i="17" s="1"/>
  <c r="L100" i="1"/>
  <c r="E105" i="17" s="1"/>
  <c r="L101" i="1"/>
  <c r="E106" i="17" s="1"/>
  <c r="L102" i="1"/>
  <c r="E107" i="17" s="1"/>
  <c r="L103" i="1"/>
  <c r="E108" i="17" s="1"/>
  <c r="L104" i="1"/>
  <c r="E109" i="17" s="1"/>
  <c r="L105" i="1"/>
  <c r="E110" i="17" s="1"/>
  <c r="L106" i="1"/>
  <c r="E111" i="17" s="1"/>
  <c r="L107" i="1"/>
  <c r="E112" i="17" s="1"/>
  <c r="L108" i="1"/>
  <c r="E113" i="17" s="1"/>
  <c r="L109" i="1"/>
  <c r="E114" i="17" s="1"/>
  <c r="L110" i="1"/>
  <c r="E115" i="17" s="1"/>
  <c r="L111" i="1"/>
  <c r="E116" i="17" s="1"/>
  <c r="L112" i="1"/>
  <c r="E117" i="17" s="1"/>
  <c r="L113" i="1"/>
  <c r="E118" i="17" s="1"/>
  <c r="L114" i="1"/>
  <c r="E119" i="17" s="1"/>
  <c r="L115" i="1"/>
  <c r="E120" i="17" s="1"/>
  <c r="L116" i="1"/>
  <c r="E121" i="17" s="1"/>
  <c r="L117" i="1"/>
  <c r="E122" i="17" s="1"/>
  <c r="L118" i="1"/>
  <c r="E123" i="17" s="1"/>
  <c r="L119" i="1"/>
  <c r="E124" i="17" s="1"/>
  <c r="L120" i="1"/>
  <c r="E125" i="17" s="1"/>
  <c r="L121" i="1"/>
  <c r="E126" i="17" s="1"/>
  <c r="L122" i="1"/>
  <c r="E127" i="17" s="1"/>
  <c r="L123" i="1"/>
  <c r="E128" i="17" s="1"/>
  <c r="L124" i="1"/>
  <c r="E129" i="17" s="1"/>
  <c r="L125" i="1"/>
  <c r="E130" i="17" s="1"/>
  <c r="L126" i="1"/>
  <c r="E131" i="17" s="1"/>
  <c r="L127" i="1"/>
  <c r="E132" i="17" s="1"/>
  <c r="L128" i="1"/>
  <c r="E133" i="17" s="1"/>
  <c r="L129" i="1"/>
  <c r="E134" i="17" s="1"/>
  <c r="L130" i="1"/>
  <c r="E135" i="17" s="1"/>
  <c r="L131" i="1"/>
  <c r="E136" i="17" s="1"/>
  <c r="L132" i="1"/>
  <c r="E137" i="17" s="1"/>
  <c r="L133" i="1"/>
  <c r="E138" i="17" s="1"/>
  <c r="L134" i="1"/>
  <c r="E139" i="17" s="1"/>
  <c r="L135" i="1"/>
  <c r="E140" i="17" s="1"/>
  <c r="L136" i="1"/>
  <c r="E141" i="17" s="1"/>
  <c r="L137" i="1"/>
  <c r="E142" i="17" s="1"/>
  <c r="L138" i="1"/>
  <c r="E143" i="17" s="1"/>
  <c r="L139" i="1"/>
  <c r="E144" i="17" s="1"/>
  <c r="L140" i="1"/>
  <c r="E145" i="17" s="1"/>
  <c r="L141" i="1"/>
  <c r="E146" i="17" s="1"/>
  <c r="L142" i="1"/>
  <c r="E147" i="17" s="1"/>
  <c r="L143" i="1"/>
  <c r="E148" i="17" s="1"/>
  <c r="L144" i="1"/>
  <c r="E149" i="17" s="1"/>
  <c r="L145" i="1"/>
  <c r="E150" i="17" s="1"/>
  <c r="L146" i="1"/>
  <c r="E151" i="17" s="1"/>
  <c r="L147" i="1"/>
  <c r="E152" i="17" s="1"/>
  <c r="L148" i="1"/>
  <c r="E153" i="17" s="1"/>
  <c r="L149" i="1"/>
  <c r="E154" i="17" s="1"/>
  <c r="L150" i="1"/>
  <c r="E155" i="17" s="1"/>
  <c r="L151" i="1"/>
  <c r="E156" i="17" s="1"/>
  <c r="L152" i="1"/>
  <c r="E157" i="17" s="1"/>
  <c r="L153" i="1"/>
  <c r="E158" i="17" s="1"/>
  <c r="L154" i="1"/>
  <c r="E159" i="17" s="1"/>
  <c r="L155" i="1"/>
  <c r="E160" i="17" s="1"/>
  <c r="L156" i="1"/>
  <c r="E161" i="17" s="1"/>
  <c r="L157" i="1"/>
  <c r="E162" i="17" s="1"/>
  <c r="L158" i="1"/>
  <c r="E163" i="17" s="1"/>
  <c r="L159" i="1"/>
  <c r="E164" i="17" s="1"/>
  <c r="L160" i="1"/>
  <c r="E165" i="17" s="1"/>
  <c r="L161" i="1"/>
  <c r="E166" i="17" s="1"/>
  <c r="L162" i="1"/>
  <c r="E167" i="17" s="1"/>
  <c r="L163" i="1"/>
  <c r="E168" i="17" s="1"/>
  <c r="L164" i="1"/>
  <c r="E169" i="17" s="1"/>
  <c r="L165" i="1"/>
  <c r="E170" i="17" s="1"/>
  <c r="L166" i="1"/>
  <c r="E171" i="17" s="1"/>
  <c r="L167" i="1"/>
  <c r="E172" i="17" s="1"/>
  <c r="L168" i="1"/>
  <c r="E173" i="17" s="1"/>
  <c r="L169" i="1"/>
  <c r="E174" i="17" s="1"/>
  <c r="L170" i="1"/>
  <c r="E175" i="17" s="1"/>
  <c r="L171" i="1"/>
  <c r="E176" i="17" s="1"/>
  <c r="L172" i="1"/>
  <c r="E177" i="17" s="1"/>
  <c r="L173" i="1"/>
  <c r="E178" i="17" s="1"/>
  <c r="L174" i="1"/>
  <c r="E179" i="17" s="1"/>
  <c r="L175" i="1"/>
  <c r="E180" i="17" s="1"/>
  <c r="L176" i="1"/>
  <c r="E181" i="17" s="1"/>
  <c r="L177" i="1"/>
  <c r="E182" i="17" s="1"/>
  <c r="L178" i="1"/>
  <c r="E183" i="17" s="1"/>
  <c r="L179" i="1"/>
  <c r="E184" i="17" s="1"/>
  <c r="L180" i="1"/>
  <c r="E185" i="17" s="1"/>
  <c r="L181" i="1"/>
  <c r="E186" i="17" s="1"/>
  <c r="L182" i="1"/>
  <c r="E187" i="17" s="1"/>
  <c r="L183" i="1"/>
  <c r="E188" i="17" s="1"/>
  <c r="L184" i="1"/>
  <c r="E189" i="17" s="1"/>
  <c r="L185" i="1"/>
  <c r="E190" i="17" s="1"/>
  <c r="L186" i="1"/>
  <c r="E191" i="17" s="1"/>
  <c r="L187" i="1"/>
  <c r="E192" i="17" s="1"/>
  <c r="L188" i="1"/>
  <c r="E193" i="17" s="1"/>
  <c r="L189" i="1"/>
  <c r="E194" i="17" s="1"/>
  <c r="L190" i="1"/>
  <c r="E195" i="17" s="1"/>
  <c r="L191" i="1"/>
  <c r="E196" i="17" s="1"/>
  <c r="L192" i="1"/>
  <c r="E197" i="17" s="1"/>
  <c r="L193" i="1"/>
  <c r="E198" i="17" s="1"/>
  <c r="L194" i="1"/>
  <c r="E199" i="17" s="1"/>
  <c r="L195" i="1"/>
  <c r="E200" i="17" s="1"/>
  <c r="L196" i="1"/>
  <c r="E201" i="17" s="1"/>
  <c r="L197" i="1"/>
  <c r="E202" i="17" s="1"/>
  <c r="L198" i="1"/>
  <c r="E203" i="17" s="1"/>
  <c r="L199" i="1"/>
  <c r="E204" i="17" s="1"/>
  <c r="L200" i="1"/>
  <c r="E205" i="17" s="1"/>
  <c r="L201" i="1"/>
  <c r="E206" i="17" s="1"/>
  <c r="L202" i="1"/>
  <c r="E207" i="17" s="1"/>
  <c r="L203" i="1"/>
  <c r="E208" i="17" s="1"/>
  <c r="L204" i="1"/>
  <c r="E209" i="17" s="1"/>
  <c r="L205" i="1"/>
  <c r="E210" i="17" s="1"/>
  <c r="L206" i="1"/>
  <c r="E211" i="17" s="1"/>
  <c r="L207" i="1"/>
  <c r="E212" i="17" s="1"/>
  <c r="L208" i="1"/>
  <c r="E213" i="17" s="1"/>
  <c r="L209" i="1"/>
  <c r="E214" i="17" s="1"/>
  <c r="L210" i="1"/>
  <c r="E215" i="17" s="1"/>
  <c r="L211" i="1"/>
  <c r="E216" i="17" s="1"/>
  <c r="L212" i="1"/>
  <c r="E217" i="17" s="1"/>
  <c r="L213" i="1"/>
  <c r="E218" i="17" s="1"/>
  <c r="L214" i="1"/>
  <c r="E219" i="17" s="1"/>
  <c r="L215" i="1"/>
  <c r="E220" i="17" s="1"/>
  <c r="L216" i="1"/>
  <c r="E221" i="17" s="1"/>
  <c r="L217" i="1"/>
  <c r="E222" i="17" s="1"/>
  <c r="L218" i="1"/>
  <c r="E223" i="17" s="1"/>
  <c r="L219" i="1"/>
  <c r="E224" i="17" s="1"/>
  <c r="L220" i="1"/>
  <c r="E225" i="17" s="1"/>
  <c r="L221" i="1"/>
  <c r="E226" i="17" s="1"/>
  <c r="L222" i="1"/>
  <c r="E227" i="17" s="1"/>
  <c r="L223" i="1"/>
  <c r="E228" i="17" s="1"/>
  <c r="L224" i="1"/>
  <c r="E229" i="17" s="1"/>
  <c r="L225" i="1"/>
  <c r="E230" i="17" s="1"/>
  <c r="L226" i="1"/>
  <c r="E231" i="17" s="1"/>
  <c r="L227" i="1"/>
  <c r="E232" i="17" s="1"/>
  <c r="L228" i="1"/>
  <c r="E233" i="17" s="1"/>
  <c r="L229" i="1"/>
  <c r="E234" i="17" s="1"/>
  <c r="L230" i="1"/>
  <c r="E235" i="17" s="1"/>
  <c r="L231" i="1"/>
  <c r="E236" i="17" s="1"/>
  <c r="L232" i="1"/>
  <c r="E237" i="17" s="1"/>
  <c r="L233" i="1"/>
  <c r="E238" i="17" s="1"/>
  <c r="L234" i="1"/>
  <c r="E239" i="17" s="1"/>
  <c r="L235" i="1"/>
  <c r="E240" i="17" s="1"/>
  <c r="L236" i="1"/>
  <c r="E241" i="17" s="1"/>
  <c r="L237" i="1"/>
  <c r="E242" i="17" s="1"/>
  <c r="L238" i="1"/>
  <c r="E243" i="17" s="1"/>
  <c r="L239" i="1"/>
  <c r="E244" i="17" s="1"/>
  <c r="L240" i="1"/>
  <c r="E245" i="17" s="1"/>
  <c r="L241" i="1"/>
  <c r="E246" i="17" s="1"/>
  <c r="L242" i="1"/>
  <c r="E247" i="17" s="1"/>
  <c r="L243" i="1"/>
  <c r="E248" i="17" s="1"/>
  <c r="L244" i="1"/>
  <c r="E249" i="17" s="1"/>
  <c r="L245" i="1"/>
  <c r="E250" i="17" s="1"/>
  <c r="L246" i="1"/>
  <c r="E251" i="17" s="1"/>
  <c r="L247" i="1"/>
  <c r="E252" i="17" s="1"/>
  <c r="L248" i="1"/>
  <c r="E253" i="17" s="1"/>
  <c r="L249" i="1"/>
  <c r="E254" i="17" s="1"/>
  <c r="L250" i="1"/>
  <c r="E255" i="17" s="1"/>
  <c r="L251" i="1"/>
  <c r="E256" i="17" s="1"/>
  <c r="L252" i="1"/>
  <c r="E257" i="17" s="1"/>
  <c r="L253" i="1"/>
  <c r="E258" i="17" s="1"/>
  <c r="L254" i="1"/>
  <c r="E259" i="17" s="1"/>
  <c r="L255" i="1"/>
  <c r="E260" i="17" s="1"/>
  <c r="L256" i="1"/>
  <c r="E261" i="17" s="1"/>
  <c r="L257" i="1"/>
  <c r="E262" i="17" s="1"/>
  <c r="L258" i="1"/>
  <c r="E263" i="17" s="1"/>
  <c r="L259" i="1"/>
  <c r="E264" i="17" s="1"/>
  <c r="L260" i="1"/>
  <c r="E265" i="17" s="1"/>
  <c r="L261" i="1"/>
  <c r="E266" i="17" s="1"/>
  <c r="L262" i="1"/>
  <c r="E267" i="17" s="1"/>
  <c r="L263" i="1"/>
  <c r="E268" i="17" s="1"/>
  <c r="L264" i="1"/>
  <c r="E269" i="17" s="1"/>
  <c r="L265" i="1"/>
  <c r="E270" i="17" s="1"/>
  <c r="L266" i="1"/>
  <c r="E271" i="17" s="1"/>
  <c r="L267" i="1"/>
  <c r="E272" i="17" s="1"/>
  <c r="L268" i="1"/>
  <c r="E273" i="17" s="1"/>
  <c r="L269" i="1"/>
  <c r="E274" i="17" s="1"/>
  <c r="L270" i="1"/>
  <c r="E275" i="17" s="1"/>
  <c r="L271" i="1"/>
  <c r="E276" i="17" s="1"/>
  <c r="L272" i="1"/>
  <c r="E277" i="17" s="1"/>
  <c r="L273" i="1"/>
  <c r="E278" i="17" s="1"/>
  <c r="L274" i="1"/>
  <c r="E279" i="17" s="1"/>
  <c r="L275" i="1"/>
  <c r="E280" i="17" s="1"/>
  <c r="L276" i="1"/>
  <c r="E281" i="17" s="1"/>
  <c r="L277" i="1"/>
  <c r="E282" i="17" s="1"/>
  <c r="L278" i="1"/>
  <c r="E283" i="17" s="1"/>
  <c r="L279" i="1"/>
  <c r="E284" i="17" s="1"/>
  <c r="L280" i="1"/>
  <c r="E285" i="17" s="1"/>
  <c r="L281" i="1"/>
  <c r="E286" i="17" s="1"/>
  <c r="L282" i="1"/>
  <c r="E287" i="17" s="1"/>
  <c r="L283" i="1"/>
  <c r="E288" i="17" s="1"/>
  <c r="L284" i="1"/>
  <c r="E289" i="17" s="1"/>
  <c r="L285" i="1"/>
  <c r="E290" i="17" s="1"/>
  <c r="L286" i="1"/>
  <c r="E291" i="17" s="1"/>
  <c r="L287" i="1"/>
  <c r="E292" i="17" s="1"/>
  <c r="L288" i="1"/>
  <c r="E293" i="17" s="1"/>
  <c r="L289" i="1"/>
  <c r="E294" i="17" s="1"/>
  <c r="L290" i="1"/>
  <c r="E295" i="17" s="1"/>
  <c r="L291" i="1"/>
  <c r="E296" i="17" s="1"/>
  <c r="L292" i="1"/>
  <c r="E297" i="17" s="1"/>
  <c r="L293" i="1"/>
  <c r="E298" i="17" s="1"/>
  <c r="L294" i="1"/>
  <c r="E299" i="17" s="1"/>
  <c r="L295" i="1"/>
  <c r="E300" i="17" s="1"/>
  <c r="L296" i="1"/>
  <c r="E301" i="17" s="1"/>
  <c r="L297" i="1"/>
  <c r="E302" i="17" s="1"/>
  <c r="L298" i="1"/>
  <c r="E303" i="17" s="1"/>
  <c r="L299" i="1"/>
  <c r="E304" i="17" s="1"/>
  <c r="L300" i="1"/>
  <c r="E305" i="17" s="1"/>
  <c r="L301" i="1"/>
  <c r="E306" i="17" s="1"/>
  <c r="L302" i="1"/>
  <c r="E307" i="17" s="1"/>
  <c r="L303" i="1"/>
  <c r="E308" i="17" s="1"/>
  <c r="L304" i="1"/>
  <c r="E309" i="17" s="1"/>
  <c r="L305" i="1"/>
  <c r="E310" i="17" s="1"/>
  <c r="L306" i="1"/>
  <c r="E311" i="17" s="1"/>
  <c r="L307" i="1"/>
  <c r="E312" i="17" s="1"/>
  <c r="L308" i="1"/>
  <c r="E313" i="17" s="1"/>
  <c r="L309" i="1"/>
  <c r="E314" i="17" s="1"/>
  <c r="L310" i="1"/>
  <c r="E315" i="17" s="1"/>
  <c r="L311" i="1"/>
  <c r="E316" i="17" s="1"/>
  <c r="L312" i="1"/>
  <c r="E317" i="17" s="1"/>
  <c r="L313" i="1"/>
  <c r="E318" i="17" s="1"/>
  <c r="L314" i="1"/>
  <c r="E319" i="17" s="1"/>
  <c r="L315" i="1"/>
  <c r="E320" i="17" s="1"/>
  <c r="L316" i="1"/>
  <c r="E321" i="17" s="1"/>
  <c r="L317" i="1"/>
  <c r="E322" i="17" s="1"/>
  <c r="L318" i="1"/>
  <c r="E323" i="17" s="1"/>
  <c r="L319" i="1"/>
  <c r="E324" i="17" s="1"/>
  <c r="L320" i="1"/>
  <c r="E325" i="17" s="1"/>
  <c r="L321" i="1"/>
  <c r="E326" i="17" s="1"/>
  <c r="L322" i="1"/>
  <c r="E327" i="17" s="1"/>
  <c r="L323" i="1"/>
  <c r="E328" i="17" s="1"/>
  <c r="L324" i="1"/>
  <c r="E329" i="17" s="1"/>
  <c r="L325" i="1"/>
  <c r="E330" i="17" s="1"/>
  <c r="L326" i="1"/>
  <c r="E331" i="17" s="1"/>
  <c r="L327" i="1"/>
  <c r="E332" i="17" s="1"/>
  <c r="L328" i="1"/>
  <c r="E333" i="17" s="1"/>
  <c r="L329" i="1"/>
  <c r="E334" i="17" s="1"/>
  <c r="L330" i="1"/>
  <c r="E335" i="17" s="1"/>
  <c r="L331" i="1"/>
  <c r="E336" i="17" s="1"/>
  <c r="L332" i="1"/>
  <c r="E337" i="17" s="1"/>
  <c r="L333" i="1"/>
  <c r="E338" i="17" s="1"/>
  <c r="L334" i="1"/>
  <c r="E339" i="17" s="1"/>
  <c r="L335" i="1"/>
  <c r="E340" i="17" s="1"/>
  <c r="L336" i="1"/>
  <c r="E341" i="17" s="1"/>
  <c r="L337" i="1"/>
  <c r="E342" i="17" s="1"/>
  <c r="L338" i="1"/>
  <c r="E343" i="17" s="1"/>
  <c r="L339" i="1"/>
  <c r="E344" i="17" s="1"/>
  <c r="L340" i="1"/>
  <c r="E345" i="17" s="1"/>
  <c r="L341" i="1"/>
  <c r="E346" i="17" s="1"/>
  <c r="L342" i="1"/>
  <c r="E347" i="17" s="1"/>
  <c r="L343" i="1"/>
  <c r="E348" i="17" s="1"/>
  <c r="L344" i="1"/>
  <c r="E349" i="17" s="1"/>
  <c r="L345" i="1"/>
  <c r="E350" i="17" s="1"/>
  <c r="L346" i="1"/>
  <c r="E351" i="17" s="1"/>
  <c r="L347" i="1"/>
  <c r="E352" i="17" s="1"/>
  <c r="L348" i="1"/>
  <c r="E353" i="17" s="1"/>
  <c r="L349" i="1"/>
  <c r="E354" i="17" s="1"/>
  <c r="L350" i="1"/>
  <c r="E355" i="17" s="1"/>
  <c r="L351" i="1"/>
  <c r="E356" i="17" s="1"/>
  <c r="L352" i="1"/>
  <c r="E357" i="17" s="1"/>
  <c r="L353" i="1"/>
  <c r="E358" i="17" s="1"/>
  <c r="L354" i="1"/>
  <c r="E359" i="17" s="1"/>
  <c r="L355" i="1"/>
  <c r="E360" i="17" s="1"/>
  <c r="L356" i="1"/>
  <c r="E361" i="17" s="1"/>
  <c r="L357" i="1"/>
  <c r="E362" i="17" s="1"/>
  <c r="L358" i="1"/>
  <c r="E363" i="17" s="1"/>
  <c r="L359" i="1"/>
  <c r="E364" i="17" s="1"/>
  <c r="L360" i="1"/>
  <c r="E365" i="17" s="1"/>
  <c r="L361" i="1"/>
  <c r="E366" i="17" s="1"/>
  <c r="L362" i="1"/>
  <c r="E367" i="17" s="1"/>
  <c r="L363" i="1"/>
  <c r="E368" i="17" s="1"/>
  <c r="L364" i="1"/>
  <c r="E369" i="17" s="1"/>
  <c r="L365" i="1"/>
  <c r="E370" i="17" s="1"/>
  <c r="L366" i="1"/>
  <c r="E371" i="17" s="1"/>
  <c r="L367" i="1"/>
  <c r="E372" i="17" s="1"/>
  <c r="L368" i="1"/>
  <c r="E373" i="17" s="1"/>
  <c r="L369" i="1"/>
  <c r="E374" i="17" s="1"/>
  <c r="L370" i="1"/>
  <c r="E375" i="17" s="1"/>
  <c r="L371" i="1"/>
  <c r="E376" i="17" s="1"/>
  <c r="L372" i="1"/>
  <c r="E377" i="17" s="1"/>
  <c r="L373" i="1"/>
  <c r="E378" i="17" s="1"/>
  <c r="L374" i="1"/>
  <c r="E379" i="17" s="1"/>
  <c r="L375" i="1"/>
  <c r="E380" i="17" s="1"/>
  <c r="L376" i="1"/>
  <c r="E381" i="17" s="1"/>
  <c r="L377" i="1"/>
  <c r="E382" i="17" s="1"/>
  <c r="L378" i="1"/>
  <c r="E383" i="17" s="1"/>
  <c r="L379" i="1"/>
  <c r="E384" i="17" s="1"/>
  <c r="L380" i="1"/>
  <c r="E385" i="17" s="1"/>
  <c r="L381" i="1"/>
  <c r="E386" i="17" s="1"/>
  <c r="L382" i="1"/>
  <c r="E387" i="17" s="1"/>
  <c r="L383" i="1"/>
  <c r="E388" i="17" s="1"/>
  <c r="L384" i="1"/>
  <c r="E389" i="17" s="1"/>
  <c r="L385" i="1"/>
  <c r="E390" i="17" s="1"/>
  <c r="L386" i="1"/>
  <c r="E391" i="17" s="1"/>
  <c r="L387" i="1"/>
  <c r="E392" i="17" s="1"/>
  <c r="L388" i="1"/>
  <c r="E393" i="17" s="1"/>
  <c r="L389" i="1"/>
  <c r="E394" i="17" s="1"/>
  <c r="L390" i="1"/>
  <c r="E395" i="17" s="1"/>
  <c r="L391" i="1"/>
  <c r="E396" i="17" s="1"/>
  <c r="L392" i="1"/>
  <c r="E397" i="17" s="1"/>
  <c r="L393" i="1"/>
  <c r="E398" i="17" s="1"/>
  <c r="L394" i="1"/>
  <c r="E399" i="17" s="1"/>
  <c r="L395" i="1"/>
  <c r="E400" i="17" s="1"/>
  <c r="L396" i="1"/>
  <c r="E401" i="17" s="1"/>
  <c r="L397" i="1"/>
  <c r="E402" i="17" s="1"/>
  <c r="L398" i="1"/>
  <c r="E403" i="17" s="1"/>
  <c r="L399" i="1"/>
  <c r="E404" i="17" s="1"/>
  <c r="L400" i="1"/>
  <c r="E405" i="17" s="1"/>
  <c r="L401" i="1"/>
  <c r="E406" i="17" s="1"/>
  <c r="L402" i="1"/>
  <c r="E407" i="17" s="1"/>
  <c r="L403" i="1"/>
  <c r="E408" i="17" s="1"/>
  <c r="L404" i="1"/>
  <c r="E409" i="17" s="1"/>
  <c r="L405" i="1"/>
  <c r="E410" i="17" s="1"/>
  <c r="L406" i="1"/>
  <c r="E411" i="17" s="1"/>
  <c r="L407" i="1"/>
  <c r="E412" i="17" s="1"/>
  <c r="L408" i="1"/>
  <c r="E413" i="17" s="1"/>
  <c r="L409" i="1"/>
  <c r="E414" i="17" s="1"/>
  <c r="L410" i="1"/>
  <c r="E415" i="17" s="1"/>
  <c r="L411" i="1"/>
  <c r="E416" i="17" s="1"/>
  <c r="L412" i="1"/>
  <c r="E417" i="17" s="1"/>
  <c r="L413" i="1"/>
  <c r="E418" i="17" s="1"/>
  <c r="L414" i="1"/>
  <c r="E419" i="17" s="1"/>
  <c r="L415" i="1"/>
  <c r="E420" i="17" s="1"/>
  <c r="L416" i="1"/>
  <c r="E421" i="17" s="1"/>
  <c r="L417" i="1"/>
  <c r="E422" i="17" s="1"/>
  <c r="L418" i="1"/>
  <c r="E423" i="17" s="1"/>
  <c r="L419" i="1"/>
  <c r="E424" i="17" s="1"/>
  <c r="L420" i="1"/>
  <c r="E425" i="17" s="1"/>
  <c r="L421" i="1"/>
  <c r="E426" i="17" s="1"/>
  <c r="L422" i="1"/>
  <c r="E427" i="17" s="1"/>
  <c r="L423" i="1"/>
  <c r="E428" i="17" s="1"/>
  <c r="L424" i="1"/>
  <c r="E429" i="17" s="1"/>
  <c r="L425" i="1"/>
  <c r="E430" i="17" s="1"/>
  <c r="L426" i="1"/>
  <c r="E431" i="17" s="1"/>
  <c r="L427" i="1"/>
  <c r="E432" i="17" s="1"/>
  <c r="L428" i="1"/>
  <c r="E433" i="17" s="1"/>
  <c r="L429" i="1"/>
  <c r="E434" i="17" s="1"/>
  <c r="L430" i="1"/>
  <c r="E435" i="17" s="1"/>
  <c r="L431" i="1"/>
  <c r="E436" i="17" s="1"/>
  <c r="L432" i="1"/>
  <c r="E437" i="17" s="1"/>
  <c r="L433" i="1"/>
  <c r="E438" i="17" s="1"/>
  <c r="L434" i="1"/>
  <c r="E439" i="17" s="1"/>
  <c r="L435" i="1"/>
  <c r="E440" i="17" s="1"/>
  <c r="L436" i="1"/>
  <c r="E441" i="17" s="1"/>
  <c r="L437" i="1"/>
  <c r="E442" i="17" s="1"/>
  <c r="L438" i="1"/>
  <c r="E443" i="17" s="1"/>
  <c r="L439" i="1"/>
  <c r="E444" i="17" s="1"/>
  <c r="L440" i="1"/>
  <c r="E445" i="17" s="1"/>
  <c r="L441" i="1"/>
  <c r="E446" i="17" s="1"/>
  <c r="L442" i="1"/>
  <c r="E447" i="17" s="1"/>
  <c r="L443" i="1"/>
  <c r="E448" i="17" s="1"/>
  <c r="L444" i="1"/>
  <c r="E449" i="17" s="1"/>
  <c r="L445" i="1"/>
  <c r="E450" i="17" s="1"/>
  <c r="L446" i="1"/>
  <c r="E451" i="17" s="1"/>
  <c r="L447" i="1"/>
  <c r="E452" i="17" s="1"/>
  <c r="L448" i="1"/>
  <c r="E453" i="17" s="1"/>
  <c r="L449" i="1"/>
  <c r="E454" i="17" s="1"/>
  <c r="L450" i="1"/>
  <c r="E455" i="17" s="1"/>
  <c r="L451" i="1"/>
  <c r="E456" i="17" s="1"/>
  <c r="L452" i="1"/>
  <c r="E457" i="17" s="1"/>
  <c r="L453" i="1"/>
  <c r="E458" i="17" s="1"/>
  <c r="L454" i="1"/>
  <c r="E459" i="17" s="1"/>
  <c r="L455" i="1"/>
  <c r="E460" i="17" s="1"/>
  <c r="L456" i="1"/>
  <c r="E461" i="17" s="1"/>
  <c r="L457" i="1"/>
  <c r="E462" i="17" s="1"/>
  <c r="L458" i="1"/>
  <c r="E463" i="17" s="1"/>
  <c r="L459" i="1"/>
  <c r="E464" i="17" s="1"/>
  <c r="L460" i="1"/>
  <c r="E465" i="17" s="1"/>
  <c r="L461" i="1"/>
  <c r="E466" i="17" s="1"/>
  <c r="L462" i="1"/>
  <c r="E467" i="17" s="1"/>
  <c r="L463" i="1"/>
  <c r="E468" i="17" s="1"/>
  <c r="L464" i="1"/>
  <c r="E469" i="17" s="1"/>
  <c r="L465" i="1"/>
  <c r="E470" i="17" s="1"/>
  <c r="L466" i="1"/>
  <c r="E471" i="17" s="1"/>
  <c r="L467" i="1"/>
  <c r="E472" i="17" s="1"/>
  <c r="L468" i="1"/>
  <c r="E473" i="17" s="1"/>
  <c r="L469" i="1"/>
  <c r="E474" i="17" s="1"/>
  <c r="L470" i="1"/>
  <c r="E475" i="17" s="1"/>
  <c r="L471" i="1"/>
  <c r="E476" i="17" s="1"/>
  <c r="L472" i="1"/>
  <c r="E477" i="17" s="1"/>
  <c r="L473" i="1"/>
  <c r="E478" i="17" s="1"/>
  <c r="L474" i="1"/>
  <c r="E479" i="17" s="1"/>
  <c r="L475" i="1"/>
  <c r="E480" i="17" s="1"/>
  <c r="L476" i="1"/>
  <c r="E481" i="17" s="1"/>
  <c r="L477" i="1"/>
  <c r="E482" i="17" s="1"/>
  <c r="L478" i="1"/>
  <c r="E483" i="17" s="1"/>
  <c r="L479" i="1"/>
  <c r="E484" i="17" s="1"/>
  <c r="L480" i="1"/>
  <c r="E485" i="17" s="1"/>
  <c r="L481" i="1"/>
  <c r="E486" i="17" s="1"/>
  <c r="L482" i="1"/>
  <c r="E487" i="17" s="1"/>
  <c r="L483" i="1"/>
  <c r="E488" i="17" s="1"/>
  <c r="L484" i="1"/>
  <c r="E489" i="17" s="1"/>
  <c r="L485" i="1"/>
  <c r="E490" i="17" s="1"/>
  <c r="L486" i="1"/>
  <c r="E491" i="17" s="1"/>
  <c r="L487" i="1"/>
  <c r="E492" i="17" s="1"/>
  <c r="L488" i="1"/>
  <c r="E493" i="17" s="1"/>
  <c r="L489" i="1"/>
  <c r="E494" i="17" s="1"/>
  <c r="L490" i="1"/>
  <c r="E495" i="17" s="1"/>
  <c r="L491" i="1"/>
  <c r="E496" i="17" s="1"/>
  <c r="L492" i="1"/>
  <c r="E497" i="17" s="1"/>
  <c r="L493" i="1"/>
  <c r="E498" i="17" s="1"/>
  <c r="L494" i="1"/>
  <c r="E499" i="17" s="1"/>
  <c r="L495" i="1"/>
  <c r="E500" i="17" s="1"/>
  <c r="L496" i="1"/>
  <c r="E501" i="17" s="1"/>
  <c r="L497" i="1"/>
  <c r="E502" i="17" s="1"/>
  <c r="L498" i="1"/>
  <c r="E503" i="17" s="1"/>
  <c r="L499" i="1"/>
  <c r="E504" i="17" s="1"/>
  <c r="L500" i="1"/>
  <c r="E505" i="17" s="1"/>
  <c r="L501" i="1"/>
  <c r="E506" i="17" s="1"/>
  <c r="L502" i="1"/>
  <c r="E507" i="17" s="1"/>
  <c r="L503" i="1"/>
  <c r="E508" i="17" s="1"/>
  <c r="L504" i="1"/>
  <c r="E509" i="17" s="1"/>
  <c r="L505" i="1"/>
  <c r="E510" i="17" s="1"/>
  <c r="L506" i="1"/>
  <c r="E511" i="17" s="1"/>
  <c r="L507" i="1"/>
  <c r="E512" i="17" s="1"/>
  <c r="L508" i="1"/>
  <c r="E513" i="17" s="1"/>
  <c r="L509" i="1"/>
  <c r="E514" i="17" s="1"/>
  <c r="L510" i="1"/>
  <c r="E515" i="17" s="1"/>
  <c r="L511" i="1"/>
  <c r="E516" i="17" s="1"/>
  <c r="L512" i="1"/>
  <c r="E517" i="17" s="1"/>
  <c r="L513" i="1"/>
  <c r="E518" i="17" s="1"/>
  <c r="L514" i="1"/>
  <c r="E519" i="17" s="1"/>
  <c r="L515" i="1"/>
  <c r="E520" i="17" s="1"/>
  <c r="L516" i="1"/>
  <c r="E521" i="17" s="1"/>
  <c r="L517" i="1"/>
  <c r="E522" i="17" s="1"/>
  <c r="L518" i="1"/>
  <c r="E523" i="17" s="1"/>
  <c r="L519" i="1"/>
  <c r="E524" i="17" s="1"/>
  <c r="L520" i="1"/>
  <c r="E525" i="17" s="1"/>
  <c r="L521" i="1"/>
  <c r="E526" i="17" s="1"/>
  <c r="L522" i="1"/>
  <c r="E527" i="17" s="1"/>
  <c r="L523" i="1"/>
  <c r="E528" i="17" s="1"/>
  <c r="L524" i="1"/>
  <c r="E529" i="17" s="1"/>
  <c r="L525" i="1"/>
  <c r="E530" i="17" s="1"/>
  <c r="L526" i="1"/>
  <c r="E531" i="17" s="1"/>
  <c r="L527" i="1"/>
  <c r="E532" i="17" s="1"/>
  <c r="L528" i="1"/>
  <c r="E533" i="17" s="1"/>
  <c r="L529" i="1"/>
  <c r="E534" i="17" s="1"/>
  <c r="L530" i="1"/>
  <c r="E535" i="17" s="1"/>
  <c r="L531" i="1"/>
  <c r="E536" i="17" s="1"/>
  <c r="L532" i="1"/>
  <c r="E537" i="17" s="1"/>
  <c r="L533" i="1"/>
  <c r="E538" i="17" s="1"/>
  <c r="L534" i="1"/>
  <c r="E539" i="17" s="1"/>
  <c r="L535" i="1"/>
  <c r="E540" i="17" s="1"/>
  <c r="L536" i="1"/>
  <c r="E541" i="17" s="1"/>
  <c r="L537" i="1"/>
  <c r="E542" i="17" s="1"/>
  <c r="L538" i="1"/>
  <c r="E543" i="17" s="1"/>
  <c r="L539" i="1"/>
  <c r="E544" i="17" s="1"/>
  <c r="L540" i="1"/>
  <c r="E545" i="17" s="1"/>
  <c r="L541" i="1"/>
  <c r="E546" i="17" s="1"/>
  <c r="L542" i="1"/>
  <c r="E547" i="17" s="1"/>
  <c r="L543" i="1"/>
  <c r="E548" i="17" s="1"/>
  <c r="L544" i="1"/>
  <c r="E549" i="17" s="1"/>
  <c r="L545" i="1"/>
  <c r="E550" i="17" s="1"/>
  <c r="L546" i="1"/>
  <c r="E551" i="17" s="1"/>
  <c r="L547" i="1"/>
  <c r="E552" i="17" s="1"/>
  <c r="L548" i="1"/>
  <c r="E553" i="17" s="1"/>
  <c r="L549" i="1"/>
  <c r="E554" i="17" s="1"/>
  <c r="L550" i="1"/>
  <c r="E555" i="17" s="1"/>
  <c r="L551" i="1"/>
  <c r="E556" i="17" s="1"/>
  <c r="L552" i="1"/>
  <c r="E557" i="17" s="1"/>
  <c r="L553" i="1"/>
  <c r="E558" i="17" s="1"/>
  <c r="L554" i="1"/>
  <c r="E559" i="17" s="1"/>
  <c r="L555" i="1"/>
  <c r="E560" i="17" s="1"/>
  <c r="L556" i="1"/>
  <c r="E561" i="17" s="1"/>
  <c r="L557" i="1"/>
  <c r="E562" i="17" s="1"/>
  <c r="L558" i="1"/>
  <c r="E563" i="17" s="1"/>
  <c r="L559" i="1"/>
  <c r="E564" i="17" s="1"/>
  <c r="L560" i="1"/>
  <c r="E565" i="17" s="1"/>
  <c r="L561" i="1"/>
  <c r="E566" i="17" s="1"/>
  <c r="L562" i="1"/>
  <c r="E567" i="17" s="1"/>
  <c r="L563" i="1"/>
  <c r="E568" i="17" s="1"/>
  <c r="L564" i="1"/>
  <c r="E569" i="17" s="1"/>
  <c r="L565" i="1"/>
  <c r="E570" i="17" s="1"/>
  <c r="L566" i="1"/>
  <c r="E571" i="17" s="1"/>
  <c r="L567" i="1"/>
  <c r="E572" i="17" s="1"/>
  <c r="L568" i="1"/>
  <c r="E573" i="17" s="1"/>
  <c r="L569" i="1"/>
  <c r="E574" i="17" s="1"/>
  <c r="L570" i="1"/>
  <c r="E575" i="17" s="1"/>
  <c r="L571" i="1"/>
  <c r="E576" i="17" s="1"/>
  <c r="L572" i="1"/>
  <c r="E577" i="17" s="1"/>
  <c r="L573" i="1"/>
  <c r="E578" i="17" s="1"/>
  <c r="L574" i="1"/>
  <c r="E579" i="17" s="1"/>
  <c r="L575" i="1"/>
  <c r="E580" i="17" s="1"/>
  <c r="L576" i="1"/>
  <c r="E581" i="17" s="1"/>
  <c r="L577" i="1"/>
  <c r="E582" i="17" s="1"/>
  <c r="L578" i="1"/>
  <c r="E583" i="17" s="1"/>
  <c r="L579" i="1"/>
  <c r="E584" i="17" s="1"/>
  <c r="L580" i="1"/>
  <c r="E585" i="17" s="1"/>
  <c r="L581" i="1"/>
  <c r="E586" i="17" s="1"/>
  <c r="L582" i="1"/>
  <c r="E587" i="17" s="1"/>
  <c r="L583" i="1"/>
  <c r="E588" i="17" s="1"/>
  <c r="L584" i="1"/>
  <c r="E589" i="17" s="1"/>
  <c r="L585" i="1"/>
  <c r="E590" i="17" s="1"/>
  <c r="L586" i="1"/>
  <c r="E591" i="17" s="1"/>
  <c r="L587" i="1"/>
  <c r="E592" i="17" s="1"/>
  <c r="L588" i="1"/>
  <c r="E593" i="17" s="1"/>
  <c r="L589" i="1"/>
  <c r="E594" i="17" s="1"/>
  <c r="L590" i="1"/>
  <c r="E595" i="17" s="1"/>
  <c r="L591" i="1"/>
  <c r="E596" i="17" s="1"/>
  <c r="L592" i="1"/>
  <c r="E597" i="17" s="1"/>
  <c r="L593" i="1"/>
  <c r="E598" i="17" s="1"/>
  <c r="L594" i="1"/>
  <c r="E599" i="17" s="1"/>
  <c r="L595" i="1"/>
  <c r="E600" i="17" s="1"/>
  <c r="L596" i="1"/>
  <c r="E601" i="17" s="1"/>
  <c r="L597" i="1"/>
  <c r="E602" i="17" s="1"/>
  <c r="L598" i="1"/>
  <c r="E603" i="17" s="1"/>
  <c r="L599" i="1"/>
  <c r="E604" i="17" s="1"/>
  <c r="L600" i="1"/>
  <c r="E605" i="17" s="1"/>
  <c r="L601" i="1"/>
  <c r="E606" i="17" s="1"/>
  <c r="L602" i="1"/>
  <c r="E607" i="17" s="1"/>
  <c r="L603" i="1"/>
  <c r="E608" i="17" s="1"/>
  <c r="L604" i="1"/>
  <c r="E609" i="17" s="1"/>
  <c r="L605" i="1"/>
  <c r="E610" i="17" s="1"/>
  <c r="L606" i="1"/>
  <c r="E611" i="17" s="1"/>
  <c r="L607" i="1"/>
  <c r="E612" i="17" s="1"/>
  <c r="L608" i="1"/>
  <c r="E613" i="17" s="1"/>
  <c r="L609" i="1"/>
  <c r="E614" i="17" s="1"/>
  <c r="L610" i="1"/>
  <c r="E615" i="17" s="1"/>
  <c r="L611" i="1"/>
  <c r="E616" i="17" s="1"/>
  <c r="L612" i="1"/>
  <c r="E617" i="17" s="1"/>
  <c r="L613" i="1"/>
  <c r="E618" i="17" s="1"/>
  <c r="L614" i="1"/>
  <c r="E619" i="17" s="1"/>
  <c r="L615" i="1"/>
  <c r="E620" i="17" s="1"/>
  <c r="L616" i="1"/>
  <c r="E621" i="17" s="1"/>
  <c r="L617" i="1"/>
  <c r="E622" i="17" s="1"/>
  <c r="L618" i="1"/>
  <c r="E623" i="17" s="1"/>
  <c r="L619" i="1"/>
  <c r="E624" i="17" s="1"/>
  <c r="L620" i="1"/>
  <c r="E625" i="17" s="1"/>
  <c r="L621" i="1"/>
  <c r="E626" i="17" s="1"/>
  <c r="L622" i="1"/>
  <c r="E627" i="17" s="1"/>
  <c r="L623" i="1"/>
  <c r="E628" i="17" s="1"/>
  <c r="L624" i="1"/>
  <c r="E629" i="17" s="1"/>
  <c r="L625" i="1"/>
  <c r="E630" i="17" s="1"/>
  <c r="L626" i="1"/>
  <c r="E631" i="17" s="1"/>
  <c r="L627" i="1"/>
  <c r="E632" i="17" s="1"/>
  <c r="L628" i="1"/>
  <c r="E633" i="17" s="1"/>
  <c r="L629" i="1"/>
  <c r="E634" i="17" s="1"/>
  <c r="L630" i="1"/>
  <c r="E635" i="17" s="1"/>
  <c r="L631" i="1"/>
  <c r="E636" i="17" s="1"/>
  <c r="L632" i="1"/>
  <c r="E637" i="17" s="1"/>
  <c r="L633" i="1"/>
  <c r="E638" i="17" s="1"/>
  <c r="L634" i="1"/>
  <c r="E639" i="17" s="1"/>
  <c r="L635" i="1"/>
  <c r="E640" i="17" s="1"/>
  <c r="L636" i="1"/>
  <c r="E641" i="17" s="1"/>
  <c r="L637" i="1"/>
  <c r="E642" i="17" s="1"/>
  <c r="L638" i="1"/>
  <c r="E643" i="17" s="1"/>
  <c r="L639" i="1"/>
  <c r="E644" i="17" s="1"/>
  <c r="L640" i="1"/>
  <c r="E645" i="17" s="1"/>
  <c r="L641" i="1"/>
  <c r="E646" i="17" s="1"/>
  <c r="L642" i="1"/>
  <c r="E647" i="17" s="1"/>
  <c r="L643" i="1"/>
  <c r="E648" i="17" s="1"/>
  <c r="L644" i="1"/>
  <c r="E649" i="17" s="1"/>
  <c r="L645" i="1"/>
  <c r="E650" i="17" s="1"/>
  <c r="L646" i="1"/>
  <c r="E651" i="17" s="1"/>
  <c r="L647" i="1"/>
  <c r="E652" i="17" s="1"/>
  <c r="L648" i="1"/>
  <c r="E653" i="17" s="1"/>
  <c r="L649" i="1"/>
  <c r="E654" i="17" s="1"/>
  <c r="L650" i="1"/>
  <c r="E655" i="17" s="1"/>
  <c r="L651" i="1"/>
  <c r="E656" i="17" s="1"/>
  <c r="L652" i="1"/>
  <c r="E657" i="17" s="1"/>
  <c r="L653" i="1"/>
  <c r="E658" i="17" s="1"/>
  <c r="L654" i="1"/>
  <c r="E659" i="17" s="1"/>
  <c r="L655" i="1"/>
  <c r="E660" i="17" s="1"/>
  <c r="L656" i="1"/>
  <c r="E661" i="17" s="1"/>
  <c r="L657" i="1"/>
  <c r="E662" i="17" s="1"/>
  <c r="L658" i="1"/>
  <c r="E663" i="17" s="1"/>
  <c r="L659" i="1"/>
  <c r="E664" i="17" s="1"/>
  <c r="L660" i="1"/>
  <c r="E665" i="17" s="1"/>
  <c r="L661" i="1"/>
  <c r="E666" i="17" s="1"/>
  <c r="L662" i="1"/>
  <c r="E667" i="17" s="1"/>
  <c r="L663" i="1"/>
  <c r="E668" i="17" s="1"/>
  <c r="L664" i="1"/>
  <c r="E669" i="17" s="1"/>
  <c r="L665" i="1"/>
  <c r="E670" i="17" s="1"/>
  <c r="L666" i="1"/>
  <c r="E671" i="17" s="1"/>
  <c r="L667" i="1"/>
  <c r="E672" i="17" s="1"/>
  <c r="L668" i="1"/>
  <c r="E673" i="17" s="1"/>
  <c r="L669" i="1"/>
  <c r="E674" i="17" s="1"/>
  <c r="L670" i="1"/>
  <c r="E675" i="17" s="1"/>
  <c r="L671" i="1"/>
  <c r="E676" i="17" s="1"/>
  <c r="L672" i="1"/>
  <c r="E677" i="17" s="1"/>
  <c r="L673" i="1"/>
  <c r="E678" i="17" s="1"/>
  <c r="L674" i="1"/>
  <c r="E679" i="17" s="1"/>
  <c r="L675" i="1"/>
  <c r="E680" i="17" s="1"/>
  <c r="L676" i="1"/>
  <c r="E681" i="17" s="1"/>
  <c r="L677" i="1"/>
  <c r="E682" i="17" s="1"/>
  <c r="L678" i="1"/>
  <c r="E683" i="17" s="1"/>
  <c r="L679" i="1"/>
  <c r="E684" i="17" s="1"/>
  <c r="L680" i="1"/>
  <c r="E685" i="17" s="1"/>
  <c r="L681" i="1"/>
  <c r="E686" i="17" s="1"/>
  <c r="L682" i="1"/>
  <c r="E687" i="17" s="1"/>
  <c r="L683" i="1"/>
  <c r="E688" i="17" s="1"/>
  <c r="L684" i="1"/>
  <c r="E689" i="17" s="1"/>
  <c r="L685" i="1"/>
  <c r="E690" i="17" s="1"/>
  <c r="L686" i="1"/>
  <c r="E691" i="17" s="1"/>
  <c r="L687" i="1"/>
  <c r="E692" i="17" s="1"/>
  <c r="L688" i="1"/>
  <c r="E693" i="17" s="1"/>
  <c r="L689" i="1"/>
  <c r="E694" i="17" s="1"/>
  <c r="L690" i="1"/>
  <c r="E695" i="17" s="1"/>
  <c r="L691" i="1"/>
  <c r="E696" i="17" s="1"/>
  <c r="L692" i="1"/>
  <c r="E697" i="17" s="1"/>
  <c r="L693" i="1"/>
  <c r="E698" i="17" s="1"/>
  <c r="L694" i="1"/>
  <c r="E699" i="17" s="1"/>
  <c r="L695" i="1"/>
  <c r="E700" i="17" s="1"/>
  <c r="L696" i="1"/>
  <c r="E701" i="17" s="1"/>
  <c r="L697" i="1"/>
  <c r="E702" i="17" s="1"/>
  <c r="L698" i="1"/>
  <c r="E703" i="17" s="1"/>
  <c r="L699" i="1"/>
  <c r="E704" i="17" s="1"/>
  <c r="L700" i="1"/>
  <c r="E705" i="17" s="1"/>
  <c r="L701" i="1"/>
  <c r="E706" i="17" s="1"/>
  <c r="L702" i="1"/>
  <c r="E707" i="17" s="1"/>
  <c r="L703" i="1"/>
  <c r="E708" i="17" s="1"/>
  <c r="L704" i="1"/>
  <c r="E709" i="17" s="1"/>
  <c r="L705" i="1"/>
  <c r="E710" i="17" s="1"/>
  <c r="L706" i="1"/>
  <c r="E711" i="17" s="1"/>
  <c r="L707" i="1"/>
  <c r="E712" i="17" s="1"/>
  <c r="L708" i="1"/>
  <c r="E713" i="17" s="1"/>
  <c r="L709" i="1"/>
  <c r="E714" i="17" s="1"/>
  <c r="L710" i="1"/>
  <c r="E715" i="17" s="1"/>
  <c r="L711" i="1"/>
  <c r="E716" i="17" s="1"/>
  <c r="L712" i="1"/>
  <c r="E717" i="17" s="1"/>
  <c r="L713" i="1"/>
  <c r="E718" i="17" s="1"/>
  <c r="L714" i="1"/>
  <c r="E719" i="17" s="1"/>
  <c r="L715" i="1"/>
  <c r="E720" i="17" s="1"/>
  <c r="L716" i="1"/>
  <c r="E721" i="17" s="1"/>
  <c r="L717" i="1"/>
  <c r="E722" i="17" s="1"/>
  <c r="L718" i="1"/>
  <c r="E723" i="17" s="1"/>
  <c r="L719" i="1"/>
  <c r="E724" i="17" s="1"/>
  <c r="L720" i="1"/>
  <c r="E725" i="17" s="1"/>
  <c r="L721" i="1"/>
  <c r="E726" i="17" s="1"/>
  <c r="L722" i="1"/>
  <c r="E727" i="17" s="1"/>
  <c r="L723" i="1"/>
  <c r="E728" i="17" s="1"/>
  <c r="L724" i="1"/>
  <c r="E729" i="17" s="1"/>
  <c r="L725" i="1"/>
  <c r="E730" i="17" s="1"/>
  <c r="L726" i="1"/>
  <c r="E731" i="17" s="1"/>
  <c r="L727" i="1"/>
  <c r="E732" i="17" s="1"/>
  <c r="L728" i="1"/>
  <c r="E733" i="17" s="1"/>
  <c r="L729" i="1"/>
  <c r="E734" i="17" s="1"/>
  <c r="L730" i="1"/>
  <c r="E735" i="17" s="1"/>
  <c r="L731" i="1"/>
  <c r="E736" i="17" s="1"/>
  <c r="L732" i="1"/>
  <c r="E737" i="17" s="1"/>
  <c r="L733" i="1"/>
  <c r="E738" i="17" s="1"/>
  <c r="L734" i="1"/>
  <c r="E739" i="17" s="1"/>
  <c r="L735" i="1"/>
  <c r="E740" i="17" s="1"/>
  <c r="L736" i="1"/>
  <c r="E741" i="17" s="1"/>
  <c r="L737" i="1"/>
  <c r="E742" i="17" s="1"/>
  <c r="L738" i="1"/>
  <c r="E743" i="17" s="1"/>
  <c r="L739" i="1"/>
  <c r="E744" i="17" s="1"/>
  <c r="L740" i="1"/>
  <c r="E745" i="17" s="1"/>
  <c r="L741" i="1"/>
  <c r="E746" i="17" s="1"/>
  <c r="L742" i="1"/>
  <c r="E747" i="17" s="1"/>
  <c r="L743" i="1"/>
  <c r="E748" i="17" s="1"/>
  <c r="L744" i="1"/>
  <c r="E749" i="17" s="1"/>
  <c r="L745" i="1"/>
  <c r="E750" i="17" s="1"/>
  <c r="L746" i="1"/>
  <c r="E751" i="17" s="1"/>
  <c r="L747" i="1"/>
  <c r="E752" i="17" s="1"/>
  <c r="L748" i="1"/>
  <c r="E753" i="17" s="1"/>
  <c r="L749" i="1"/>
  <c r="E754" i="17" s="1"/>
  <c r="L750" i="1"/>
  <c r="E755" i="17" s="1"/>
  <c r="L751" i="1"/>
  <c r="E756" i="17" s="1"/>
  <c r="L752" i="1"/>
  <c r="E757" i="17" s="1"/>
  <c r="L753" i="1"/>
  <c r="E758" i="17" s="1"/>
  <c r="L754" i="1"/>
  <c r="E759" i="17" s="1"/>
  <c r="L755" i="1"/>
  <c r="E760" i="17" s="1"/>
  <c r="L756" i="1"/>
  <c r="E761" i="17" s="1"/>
  <c r="L757" i="1"/>
  <c r="E762" i="17" s="1"/>
  <c r="L758" i="1"/>
  <c r="E763" i="17" s="1"/>
  <c r="L759" i="1"/>
  <c r="E764" i="17" s="1"/>
  <c r="L760" i="1"/>
  <c r="E765" i="17" s="1"/>
  <c r="L761" i="1"/>
  <c r="E766" i="17" s="1"/>
  <c r="L762" i="1"/>
  <c r="E767" i="17" s="1"/>
  <c r="L763" i="1"/>
  <c r="E768" i="17" s="1"/>
  <c r="L764" i="1"/>
  <c r="E769" i="17" s="1"/>
  <c r="L765" i="1"/>
  <c r="E770" i="17" s="1"/>
  <c r="L766" i="1"/>
  <c r="E771" i="17" s="1"/>
  <c r="L767" i="1"/>
  <c r="E772" i="17" s="1"/>
  <c r="L768" i="1"/>
  <c r="E773" i="17" s="1"/>
  <c r="L769" i="1"/>
  <c r="E774" i="17" s="1"/>
  <c r="L770" i="1"/>
  <c r="E775" i="17" s="1"/>
  <c r="L771" i="1"/>
  <c r="E776" i="17" s="1"/>
  <c r="L772" i="1"/>
  <c r="E777" i="17" s="1"/>
  <c r="L773" i="1"/>
  <c r="E778" i="17" s="1"/>
  <c r="L774" i="1"/>
  <c r="E779" i="17" s="1"/>
  <c r="L775" i="1"/>
  <c r="E780" i="17" s="1"/>
  <c r="L776" i="1"/>
  <c r="E781" i="17" s="1"/>
  <c r="L777" i="1"/>
  <c r="E782" i="17" s="1"/>
  <c r="L778" i="1"/>
  <c r="E783" i="17" s="1"/>
  <c r="L779" i="1"/>
  <c r="E784" i="17" s="1"/>
  <c r="L780" i="1"/>
  <c r="E785" i="17" s="1"/>
  <c r="L781" i="1"/>
  <c r="E786" i="17" s="1"/>
  <c r="L782" i="1"/>
  <c r="E787" i="17" s="1"/>
  <c r="L783" i="1"/>
  <c r="E788" i="17" s="1"/>
  <c r="L784" i="1"/>
  <c r="E789" i="17" s="1"/>
  <c r="L785" i="1"/>
  <c r="E790" i="17" s="1"/>
  <c r="L786" i="1"/>
  <c r="E791" i="17" s="1"/>
  <c r="L787" i="1"/>
  <c r="E792" i="17" s="1"/>
  <c r="L788" i="1"/>
  <c r="E793" i="17" s="1"/>
  <c r="L789" i="1"/>
  <c r="E794" i="17" s="1"/>
  <c r="L790" i="1"/>
  <c r="E795" i="17" s="1"/>
  <c r="L791" i="1"/>
  <c r="E796" i="17" s="1"/>
  <c r="L792" i="1"/>
  <c r="E797" i="17" s="1"/>
  <c r="L793" i="1"/>
  <c r="E798" i="17" s="1"/>
  <c r="L794" i="1"/>
  <c r="E799" i="17" s="1"/>
  <c r="L795" i="1"/>
  <c r="E800" i="17" s="1"/>
  <c r="L796" i="1"/>
  <c r="E801" i="17" s="1"/>
  <c r="L797" i="1"/>
  <c r="E802" i="17" s="1"/>
  <c r="L798" i="1"/>
  <c r="E803" i="17" s="1"/>
  <c r="L799" i="1"/>
  <c r="E804" i="17" s="1"/>
  <c r="L800" i="1"/>
  <c r="E805" i="17" s="1"/>
  <c r="L801" i="1"/>
  <c r="E806" i="17" s="1"/>
  <c r="L802" i="1"/>
  <c r="E807" i="17" s="1"/>
  <c r="L803" i="1"/>
  <c r="E808" i="17" s="1"/>
  <c r="L804" i="1"/>
  <c r="E809" i="17" s="1"/>
  <c r="L805" i="1"/>
  <c r="E810" i="17" s="1"/>
  <c r="L806" i="1"/>
  <c r="E811" i="17" s="1"/>
  <c r="L807" i="1"/>
  <c r="E812" i="17" s="1"/>
  <c r="L808" i="1"/>
  <c r="E813" i="17" s="1"/>
  <c r="L809" i="1"/>
  <c r="E814" i="17" s="1"/>
  <c r="L810" i="1"/>
  <c r="E815" i="17" s="1"/>
  <c r="L811" i="1"/>
  <c r="E816" i="17" s="1"/>
  <c r="L812" i="1"/>
  <c r="E817" i="17" s="1"/>
  <c r="L813" i="1"/>
  <c r="E818" i="17" s="1"/>
  <c r="L814" i="1"/>
  <c r="E819" i="17" s="1"/>
  <c r="L815" i="1"/>
  <c r="E820" i="17" s="1"/>
  <c r="L816" i="1"/>
  <c r="E821" i="17" s="1"/>
  <c r="L817" i="1"/>
  <c r="E822" i="17" s="1"/>
  <c r="L818" i="1"/>
  <c r="E823" i="17" s="1"/>
  <c r="L819" i="1"/>
  <c r="E824" i="17" s="1"/>
  <c r="L820" i="1"/>
  <c r="E825" i="17" s="1"/>
  <c r="L821" i="1"/>
  <c r="E826" i="17" s="1"/>
  <c r="L822" i="1"/>
  <c r="E827" i="17" s="1"/>
  <c r="L823" i="1"/>
  <c r="E828" i="17" s="1"/>
  <c r="L824" i="1"/>
  <c r="E829" i="17" s="1"/>
  <c r="L825" i="1"/>
  <c r="E830" i="17" s="1"/>
  <c r="L826" i="1"/>
  <c r="E831" i="17" s="1"/>
  <c r="L827" i="1"/>
  <c r="E832" i="17" s="1"/>
  <c r="L828" i="1"/>
  <c r="E833" i="17" s="1"/>
  <c r="L829" i="1"/>
  <c r="E834" i="17" s="1"/>
  <c r="L830" i="1"/>
  <c r="E835" i="17" s="1"/>
  <c r="L831" i="1"/>
  <c r="E836" i="17" s="1"/>
  <c r="L832" i="1"/>
  <c r="E837" i="17" s="1"/>
  <c r="L833" i="1"/>
  <c r="E838" i="17" s="1"/>
  <c r="L834" i="1"/>
  <c r="E839" i="17" s="1"/>
  <c r="L835" i="1"/>
  <c r="E840" i="17" s="1"/>
  <c r="L836" i="1"/>
  <c r="E841" i="17" s="1"/>
  <c r="L837" i="1"/>
  <c r="E842" i="17" s="1"/>
  <c r="L838" i="1"/>
  <c r="E843" i="17" s="1"/>
  <c r="L839" i="1"/>
  <c r="E844" i="17" s="1"/>
  <c r="L840" i="1"/>
  <c r="E845" i="17" s="1"/>
  <c r="L841" i="1"/>
  <c r="E846" i="17" s="1"/>
  <c r="L842" i="1"/>
  <c r="E847" i="17" s="1"/>
  <c r="L843" i="1"/>
  <c r="E848" i="17" s="1"/>
  <c r="L844" i="1"/>
  <c r="E849" i="17" s="1"/>
  <c r="L845" i="1"/>
  <c r="E850" i="17" s="1"/>
  <c r="L846" i="1"/>
  <c r="E851" i="17" s="1"/>
  <c r="L847" i="1"/>
  <c r="E852" i="17" s="1"/>
  <c r="L848" i="1"/>
  <c r="E853" i="17" s="1"/>
  <c r="L849" i="1"/>
  <c r="E854" i="17" s="1"/>
  <c r="L850" i="1"/>
  <c r="E855" i="17" s="1"/>
  <c r="L851" i="1"/>
  <c r="E856" i="17" s="1"/>
  <c r="L852" i="1"/>
  <c r="E857" i="17" s="1"/>
  <c r="L853" i="1"/>
  <c r="E858" i="17" s="1"/>
  <c r="L854" i="1"/>
  <c r="E859" i="17" s="1"/>
  <c r="L855" i="1"/>
  <c r="E860" i="17" s="1"/>
  <c r="L856" i="1"/>
  <c r="E861" i="17" s="1"/>
  <c r="L7" i="1"/>
  <c r="E12" i="17" s="1"/>
  <c r="L8" i="1"/>
  <c r="E13" i="17" s="1"/>
  <c r="L9" i="1"/>
  <c r="E14" i="17" s="1"/>
  <c r="L10" i="1"/>
  <c r="E15" i="17" s="1"/>
  <c r="L11" i="1"/>
  <c r="E16" i="17" s="1"/>
  <c r="R6" i="1"/>
  <c r="V6" s="1"/>
  <c r="E11" i="20" s="1"/>
  <c r="P6" i="1"/>
  <c r="E11" i="19" s="1"/>
  <c r="N6" i="1"/>
  <c r="E11" i="18" s="1"/>
  <c r="L6" i="1"/>
  <c r="E11" i="17" s="1"/>
  <c r="A7" i="1"/>
  <c r="E63" i="21" l="1"/>
  <c r="U63" s="1"/>
  <c r="U11"/>
  <c r="U160" s="1"/>
  <c r="E160"/>
  <c r="B12" i="20"/>
  <c r="B12" i="18"/>
  <c r="B12" i="19"/>
  <c r="B12" i="17"/>
  <c r="U11" i="22"/>
  <c r="U160" s="1"/>
  <c r="E160"/>
  <c r="E11" i="24"/>
  <c r="V1019" i="1"/>
  <c r="E160" i="23"/>
  <c r="U12"/>
  <c r="U160" s="1"/>
  <c r="C157" i="7"/>
  <c r="C157" i="12"/>
  <c r="C157" i="13"/>
  <c r="C153" i="7"/>
  <c r="C153" i="12"/>
  <c r="C153" i="13"/>
  <c r="C149" i="7"/>
  <c r="C149" i="12"/>
  <c r="C149" i="13"/>
  <c r="C143"/>
  <c r="C143" i="12"/>
  <c r="C139" i="13"/>
  <c r="C139" i="12"/>
  <c r="C135" i="13"/>
  <c r="C135" i="12"/>
  <c r="C131" i="13"/>
  <c r="C131" i="12"/>
  <c r="C127" i="7"/>
  <c r="C127" i="13"/>
  <c r="C127" i="12"/>
  <c r="C123" i="13"/>
  <c r="C123" i="12"/>
  <c r="C119" i="13"/>
  <c r="C119" i="12"/>
  <c r="C115" i="7"/>
  <c r="C115" i="13"/>
  <c r="C115" i="12"/>
  <c r="C111" i="13"/>
  <c r="C111" i="12"/>
  <c r="C107" i="13"/>
  <c r="C107" i="12"/>
  <c r="C103" i="13"/>
  <c r="C103" i="12"/>
  <c r="C99" i="13"/>
  <c r="C99" i="12"/>
  <c r="C95" i="7"/>
  <c r="C95" i="13"/>
  <c r="C95" i="12"/>
  <c r="C91" i="13"/>
  <c r="C91" i="12"/>
  <c r="C87" i="13"/>
  <c r="C87" i="12"/>
  <c r="C83" i="7"/>
  <c r="C83" i="13"/>
  <c r="C83" i="12"/>
  <c r="C79" i="13"/>
  <c r="C79" i="12"/>
  <c r="C75" i="13"/>
  <c r="C75" i="12"/>
  <c r="C71" i="13"/>
  <c r="C71" i="12"/>
  <c r="C67" i="13"/>
  <c r="C67" i="12"/>
  <c r="C63" i="7"/>
  <c r="C63" i="13"/>
  <c r="C63" i="12"/>
  <c r="C59" i="13"/>
  <c r="C59" i="12"/>
  <c r="C55" i="13"/>
  <c r="C55" i="12"/>
  <c r="C51" i="7"/>
  <c r="C51" i="13"/>
  <c r="C51" i="12"/>
  <c r="C47" i="13"/>
  <c r="C47" i="12"/>
  <c r="C43" i="13"/>
  <c r="C43" i="12"/>
  <c r="C37" i="7"/>
  <c r="C37" i="13"/>
  <c r="C37" i="12"/>
  <c r="C33" i="7"/>
  <c r="C33" i="13"/>
  <c r="C33" i="12"/>
  <c r="C29" i="7"/>
  <c r="C29" i="13"/>
  <c r="C29" i="12"/>
  <c r="C25" i="7"/>
  <c r="C25" i="13"/>
  <c r="C25" i="12"/>
  <c r="C21" i="7"/>
  <c r="C21" i="13"/>
  <c r="C21" i="12"/>
  <c r="C17" i="7"/>
  <c r="C17" i="13"/>
  <c r="C17" i="12"/>
  <c r="C13" i="7"/>
  <c r="C13" i="13"/>
  <c r="C13" i="12"/>
  <c r="D158" i="7"/>
  <c r="D158" i="12"/>
  <c r="D158" i="13"/>
  <c r="C152" i="7"/>
  <c r="C152" i="13"/>
  <c r="C152" i="12"/>
  <c r="C144" i="7"/>
  <c r="C144" i="13"/>
  <c r="C144" i="12"/>
  <c r="C138" i="7"/>
  <c r="C138" i="13"/>
  <c r="C138" i="12"/>
  <c r="C134" i="7"/>
  <c r="C134" i="13"/>
  <c r="C134" i="12"/>
  <c r="C124" i="7"/>
  <c r="C124" i="13"/>
  <c r="C124" i="12"/>
  <c r="C118" i="7"/>
  <c r="C118" i="12"/>
  <c r="C118" i="13"/>
  <c r="C112" i="7"/>
  <c r="C112" i="13"/>
  <c r="C112" i="12"/>
  <c r="C104" i="7"/>
  <c r="C104" i="13"/>
  <c r="C104" i="12"/>
  <c r="C98" i="7"/>
  <c r="C98" i="12"/>
  <c r="C98" i="13"/>
  <c r="C92" i="7"/>
  <c r="C92" i="13"/>
  <c r="C92" i="12"/>
  <c r="C86" i="7"/>
  <c r="C86" i="12"/>
  <c r="C86" i="13"/>
  <c r="C78" i="7"/>
  <c r="C78" i="12"/>
  <c r="C78" i="13"/>
  <c r="C72" i="7"/>
  <c r="C72" i="13"/>
  <c r="C72" i="12"/>
  <c r="C66" i="7"/>
  <c r="C66" i="13"/>
  <c r="C66" i="12"/>
  <c r="C60" i="7"/>
  <c r="C60" i="13"/>
  <c r="C60" i="12"/>
  <c r="C52" i="7"/>
  <c r="C52" i="13"/>
  <c r="C52" i="12"/>
  <c r="C46" i="7"/>
  <c r="C46" i="13"/>
  <c r="C46" i="12"/>
  <c r="C40" i="7"/>
  <c r="C40" i="13"/>
  <c r="C40" i="12"/>
  <c r="C36" i="7"/>
  <c r="C36" i="13"/>
  <c r="C36" i="12"/>
  <c r="C28" i="7"/>
  <c r="C28" i="13"/>
  <c r="C28" i="12"/>
  <c r="C22" i="7"/>
  <c r="C22" i="12"/>
  <c r="C22" i="13"/>
  <c r="C18" i="7"/>
  <c r="C18" i="13"/>
  <c r="C18" i="12"/>
  <c r="C14" i="7"/>
  <c r="C14" i="13"/>
  <c r="C14" i="12"/>
  <c r="C155"/>
  <c r="C155" i="13"/>
  <c r="C151" i="12"/>
  <c r="C151" i="13"/>
  <c r="C147" i="7"/>
  <c r="C147" i="13"/>
  <c r="C147" i="12"/>
  <c r="C145" i="7"/>
  <c r="C145" i="12"/>
  <c r="C145" i="13"/>
  <c r="C141" i="7"/>
  <c r="C141" i="13"/>
  <c r="C141" i="12"/>
  <c r="C137" i="7"/>
  <c r="C137" i="13"/>
  <c r="C137" i="12"/>
  <c r="C133" i="7"/>
  <c r="C133" i="12"/>
  <c r="C133" i="13"/>
  <c r="C129" i="7"/>
  <c r="C129" i="12"/>
  <c r="C129" i="13"/>
  <c r="C125" i="7"/>
  <c r="C125" i="12"/>
  <c r="C125" i="13"/>
  <c r="C121" i="7"/>
  <c r="C121" i="12"/>
  <c r="C121" i="13"/>
  <c r="C117" i="7"/>
  <c r="C117" i="12"/>
  <c r="C117" i="13"/>
  <c r="C113" i="7"/>
  <c r="C113" i="12"/>
  <c r="C113" i="13"/>
  <c r="C109" i="7"/>
  <c r="C109" i="12"/>
  <c r="C109" i="13"/>
  <c r="C105" i="7"/>
  <c r="C105" i="12"/>
  <c r="C105" i="13"/>
  <c r="C101" i="7"/>
  <c r="C101" i="12"/>
  <c r="C101" i="13"/>
  <c r="C97" i="7"/>
  <c r="C97" i="12"/>
  <c r="C97" i="13"/>
  <c r="C93" i="7"/>
  <c r="C93" i="12"/>
  <c r="C93" i="13"/>
  <c r="C89" i="7"/>
  <c r="C89" i="12"/>
  <c r="C89" i="13"/>
  <c r="C85" i="7"/>
  <c r="C85" i="12"/>
  <c r="C85" i="13"/>
  <c r="C81" i="7"/>
  <c r="C81" i="12"/>
  <c r="C81" i="13"/>
  <c r="C77" i="7"/>
  <c r="C77" i="12"/>
  <c r="C77" i="13"/>
  <c r="C73" i="7"/>
  <c r="C73" i="12"/>
  <c r="C73" i="13"/>
  <c r="C69" i="7"/>
  <c r="C69" i="12"/>
  <c r="C69" i="13"/>
  <c r="C65" i="7"/>
  <c r="C65" i="13"/>
  <c r="C65" i="12"/>
  <c r="C61" i="7"/>
  <c r="C61" i="13"/>
  <c r="C61" i="12"/>
  <c r="C57" i="7"/>
  <c r="C57" i="13"/>
  <c r="C57" i="12"/>
  <c r="C53" i="7"/>
  <c r="C53" i="13"/>
  <c r="C53" i="12"/>
  <c r="C49" i="7"/>
  <c r="C49" i="13"/>
  <c r="C49" i="12"/>
  <c r="C45" i="7"/>
  <c r="C45" i="13"/>
  <c r="C45" i="12"/>
  <c r="C41" i="7"/>
  <c r="C41" i="13"/>
  <c r="C41" i="12"/>
  <c r="C39" i="13"/>
  <c r="C39" i="12"/>
  <c r="C35" i="13"/>
  <c r="C35" i="12"/>
  <c r="C31" i="7"/>
  <c r="C31" i="13"/>
  <c r="C31" i="12"/>
  <c r="C27" i="13"/>
  <c r="C27" i="12"/>
  <c r="C23" i="13"/>
  <c r="C23" i="12"/>
  <c r="C19" i="7"/>
  <c r="C19" i="13"/>
  <c r="C19" i="12"/>
  <c r="C15" i="13"/>
  <c r="C15" i="12"/>
  <c r="C11"/>
  <c r="C11" i="13"/>
  <c r="B11" i="9"/>
  <c r="B13" i="16"/>
  <c r="D157" i="7"/>
  <c r="D157" i="12"/>
  <c r="D157" i="13"/>
  <c r="D155" i="7"/>
  <c r="D155" i="12"/>
  <c r="D155" i="13"/>
  <c r="D153" i="7"/>
  <c r="D153" i="12"/>
  <c r="D153" i="13"/>
  <c r="D151" i="7"/>
  <c r="D151" i="12"/>
  <c r="D151" i="13"/>
  <c r="D149" i="7"/>
  <c r="D149" i="12"/>
  <c r="D149" i="13"/>
  <c r="D147" i="7"/>
  <c r="D147" i="13"/>
  <c r="D147" i="12"/>
  <c r="D145" i="7"/>
  <c r="D145" i="13"/>
  <c r="D145" i="12"/>
  <c r="D143" i="7"/>
  <c r="D143" i="13"/>
  <c r="D143" i="12"/>
  <c r="D141" i="7"/>
  <c r="D141" i="13"/>
  <c r="D141" i="12"/>
  <c r="D139" i="7"/>
  <c r="D139" i="13"/>
  <c r="D139" i="12"/>
  <c r="D137" i="7"/>
  <c r="D137" i="13"/>
  <c r="D137" i="12"/>
  <c r="D135" i="7"/>
  <c r="D135" i="13"/>
  <c r="D135" i="12"/>
  <c r="D133" i="7"/>
  <c r="D133" i="13"/>
  <c r="D133" i="12"/>
  <c r="D131" i="7"/>
  <c r="D131" i="13"/>
  <c r="D131" i="12"/>
  <c r="D129" i="7"/>
  <c r="D129" i="13"/>
  <c r="D129" i="12"/>
  <c r="D127" i="7"/>
  <c r="D127" i="13"/>
  <c r="D127" i="12"/>
  <c r="D125" i="7"/>
  <c r="D125" i="12"/>
  <c r="D125" i="13"/>
  <c r="D123" i="7"/>
  <c r="D123" i="13"/>
  <c r="D123" i="12"/>
  <c r="D121" i="7"/>
  <c r="D121" i="12"/>
  <c r="D121" i="13"/>
  <c r="D119" i="7"/>
  <c r="D119" i="13"/>
  <c r="D119" i="12"/>
  <c r="D117" i="7"/>
  <c r="D117" i="12"/>
  <c r="D117" i="13"/>
  <c r="D115" i="7"/>
  <c r="D115" i="13"/>
  <c r="D115" i="12"/>
  <c r="D113" i="7"/>
  <c r="D113" i="12"/>
  <c r="D113" i="13"/>
  <c r="D111" i="7"/>
  <c r="D111" i="13"/>
  <c r="D111" i="12"/>
  <c r="D109" i="7"/>
  <c r="D109" i="12"/>
  <c r="D109" i="13"/>
  <c r="D107" i="7"/>
  <c r="D107" i="13"/>
  <c r="D107" i="12"/>
  <c r="D105" i="7"/>
  <c r="D105" i="12"/>
  <c r="D105" i="13"/>
  <c r="D103" i="7"/>
  <c r="D103" i="13"/>
  <c r="D103" i="12"/>
  <c r="D101" i="7"/>
  <c r="D101" i="12"/>
  <c r="D101" i="13"/>
  <c r="D99" i="7"/>
  <c r="D99" i="13"/>
  <c r="D99" i="12"/>
  <c r="D97" i="7"/>
  <c r="D97" i="12"/>
  <c r="D97" i="13"/>
  <c r="D95" i="7"/>
  <c r="D95" i="13"/>
  <c r="D95" i="12"/>
  <c r="D93" i="7"/>
  <c r="D93" i="12"/>
  <c r="D93" i="13"/>
  <c r="D91" i="7"/>
  <c r="D91" i="13"/>
  <c r="D91" i="12"/>
  <c r="D89" i="7"/>
  <c r="D89" i="12"/>
  <c r="D89" i="13"/>
  <c r="D87" i="7"/>
  <c r="D87" i="13"/>
  <c r="D87" i="12"/>
  <c r="D85" i="7"/>
  <c r="D85" i="12"/>
  <c r="D85" i="13"/>
  <c r="D83" i="7"/>
  <c r="D83" i="13"/>
  <c r="D83" i="12"/>
  <c r="D81" i="7"/>
  <c r="D81" i="12"/>
  <c r="D81" i="13"/>
  <c r="D79" i="7"/>
  <c r="D79" i="13"/>
  <c r="D79" i="12"/>
  <c r="D77" i="7"/>
  <c r="D77" i="12"/>
  <c r="D77" i="13"/>
  <c r="D75" i="7"/>
  <c r="D75" i="13"/>
  <c r="D75" i="12"/>
  <c r="D73" i="7"/>
  <c r="D73" i="12"/>
  <c r="D73" i="13"/>
  <c r="D71" i="7"/>
  <c r="D71" i="13"/>
  <c r="D71" i="12"/>
  <c r="D69" i="7"/>
  <c r="D69" i="12"/>
  <c r="D69" i="13"/>
  <c r="D67" i="7"/>
  <c r="D67" i="13"/>
  <c r="D67" i="12"/>
  <c r="D65" i="7"/>
  <c r="D65" i="13"/>
  <c r="D65" i="12"/>
  <c r="D63" i="7"/>
  <c r="D63" i="13"/>
  <c r="D63" i="12"/>
  <c r="D61" i="7"/>
  <c r="D61" i="12"/>
  <c r="D61" i="13"/>
  <c r="D59" i="7"/>
  <c r="D59" i="13"/>
  <c r="D59" i="12"/>
  <c r="D57" i="7"/>
  <c r="D57" i="12"/>
  <c r="D57" i="13"/>
  <c r="D55" i="7"/>
  <c r="D55" i="13"/>
  <c r="D55" i="12"/>
  <c r="D53" i="7"/>
  <c r="D53" i="12"/>
  <c r="D53" i="13"/>
  <c r="D51" i="7"/>
  <c r="D51" i="13"/>
  <c r="D51" i="12"/>
  <c r="D49" i="7"/>
  <c r="D49" i="12"/>
  <c r="D49" i="13"/>
  <c r="D47" i="7"/>
  <c r="D47" i="13"/>
  <c r="D47" i="12"/>
  <c r="D45" i="7"/>
  <c r="D45" i="13"/>
  <c r="D45" i="12"/>
  <c r="D43" i="7"/>
  <c r="D43" i="13"/>
  <c r="D43" i="12"/>
  <c r="D41" i="7"/>
  <c r="D41" i="12"/>
  <c r="D41" i="13"/>
  <c r="D39" i="7"/>
  <c r="D39" i="13"/>
  <c r="D39" i="12"/>
  <c r="D37" i="7"/>
  <c r="D37" i="13"/>
  <c r="D37" i="12"/>
  <c r="D35" i="7"/>
  <c r="D35" i="13"/>
  <c r="D35" i="12"/>
  <c r="D33" i="7"/>
  <c r="D33" i="13"/>
  <c r="D33" i="12"/>
  <c r="D31" i="7"/>
  <c r="D31" i="13"/>
  <c r="D31" i="12"/>
  <c r="D29" i="7"/>
  <c r="D29" i="13"/>
  <c r="D29" i="12"/>
  <c r="D27" i="7"/>
  <c r="D27" i="13"/>
  <c r="D27" i="12"/>
  <c r="D25" i="7"/>
  <c r="D25" i="12"/>
  <c r="D25" i="13"/>
  <c r="D23" i="7"/>
  <c r="D23" i="13"/>
  <c r="D23" i="12"/>
  <c r="D21" i="7"/>
  <c r="D21" i="13"/>
  <c r="D21" i="12"/>
  <c r="D19" i="7"/>
  <c r="D19" i="13"/>
  <c r="D19" i="12"/>
  <c r="D17" i="7"/>
  <c r="D17" i="12"/>
  <c r="D17" i="13"/>
  <c r="D15" i="7"/>
  <c r="D15" i="13"/>
  <c r="D15" i="12"/>
  <c r="D13" i="7"/>
  <c r="D13" i="13"/>
  <c r="D13" i="12"/>
  <c r="D11" i="7"/>
  <c r="D11" i="13"/>
  <c r="D11" i="12"/>
  <c r="C154" i="7"/>
  <c r="C154" i="13"/>
  <c r="C154" i="12"/>
  <c r="C148" i="7"/>
  <c r="C148" i="13"/>
  <c r="C148" i="12"/>
  <c r="C140" i="7"/>
  <c r="C140" i="13"/>
  <c r="C140" i="12"/>
  <c r="C132" i="7"/>
  <c r="C132" i="13"/>
  <c r="C132" i="12"/>
  <c r="C126" i="7"/>
  <c r="C126" i="12"/>
  <c r="C126" i="13"/>
  <c r="C120" i="7"/>
  <c r="C120" i="13"/>
  <c r="C120" i="12"/>
  <c r="C114" i="7"/>
  <c r="C114" i="12"/>
  <c r="C114" i="13"/>
  <c r="C108" i="7"/>
  <c r="C108" i="13"/>
  <c r="C108" i="12"/>
  <c r="C100" i="7"/>
  <c r="C100" i="13"/>
  <c r="C100" i="12"/>
  <c r="C90" i="7"/>
  <c r="C90" i="12"/>
  <c r="C90" i="13"/>
  <c r="C82" i="7"/>
  <c r="C82" i="12"/>
  <c r="C82" i="13"/>
  <c r="C76" i="7"/>
  <c r="C76" i="13"/>
  <c r="C76" i="12"/>
  <c r="C70" i="7"/>
  <c r="C70" i="12"/>
  <c r="C70" i="13"/>
  <c r="C64" i="7"/>
  <c r="C64" i="13"/>
  <c r="C64" i="12"/>
  <c r="C56" i="7"/>
  <c r="C56" i="13"/>
  <c r="C56" i="12"/>
  <c r="C50" i="7"/>
  <c r="C50" i="13"/>
  <c r="C50" i="12"/>
  <c r="C42" i="7"/>
  <c r="C42" i="13"/>
  <c r="C42" i="12"/>
  <c r="C34" i="7"/>
  <c r="C34" i="13"/>
  <c r="C34" i="12"/>
  <c r="C30" i="7"/>
  <c r="C30" i="13"/>
  <c r="C30" i="12"/>
  <c r="C24" i="7"/>
  <c r="C24" i="13"/>
  <c r="C24" i="12"/>
  <c r="C20" i="7"/>
  <c r="C20" i="13"/>
  <c r="C20" i="12"/>
  <c r="C12" i="7"/>
  <c r="C12" i="13"/>
  <c r="C12" i="12"/>
  <c r="C156" i="7"/>
  <c r="C156" i="13"/>
  <c r="C156" i="12"/>
  <c r="C150" i="7"/>
  <c r="C150" i="13"/>
  <c r="C150" i="12"/>
  <c r="C146" i="7"/>
  <c r="C146" i="13"/>
  <c r="C146" i="12"/>
  <c r="C142" i="7"/>
  <c r="C142" i="13"/>
  <c r="C142" i="12"/>
  <c r="C136" i="7"/>
  <c r="C136" i="13"/>
  <c r="C136" i="12"/>
  <c r="C130" i="7"/>
  <c r="C130" i="13"/>
  <c r="C130" i="12"/>
  <c r="C128" i="7"/>
  <c r="C128" i="13"/>
  <c r="C128" i="12"/>
  <c r="C122" i="7"/>
  <c r="C122" i="12"/>
  <c r="C122" i="13"/>
  <c r="C116" i="7"/>
  <c r="C116" i="13"/>
  <c r="C116" i="12"/>
  <c r="C110" i="7"/>
  <c r="C110" i="12"/>
  <c r="C110" i="13"/>
  <c r="C106" i="7"/>
  <c r="C106" i="12"/>
  <c r="C106" i="13"/>
  <c r="C102" i="7"/>
  <c r="C102" i="12"/>
  <c r="C102" i="13"/>
  <c r="C96" i="7"/>
  <c r="C96" i="13"/>
  <c r="C96" i="12"/>
  <c r="C94" i="7"/>
  <c r="C94" i="12"/>
  <c r="C94" i="13"/>
  <c r="C88" i="7"/>
  <c r="C88" i="13"/>
  <c r="C88" i="12"/>
  <c r="C84" i="7"/>
  <c r="C84" i="13"/>
  <c r="C84" i="12"/>
  <c r="C80" i="7"/>
  <c r="C80" i="13"/>
  <c r="C80" i="12"/>
  <c r="C74" i="7"/>
  <c r="C74" i="12"/>
  <c r="C74" i="13"/>
  <c r="C68" i="7"/>
  <c r="C68" i="13"/>
  <c r="C68" i="12"/>
  <c r="C62" i="7"/>
  <c r="C62" i="13"/>
  <c r="C62" i="12"/>
  <c r="C58" i="7"/>
  <c r="C58" i="13"/>
  <c r="C58" i="12"/>
  <c r="C54" i="7"/>
  <c r="C54" i="13"/>
  <c r="C54" i="12"/>
  <c r="C48" i="7"/>
  <c r="C48" i="13"/>
  <c r="C48" i="12"/>
  <c r="C44" i="7"/>
  <c r="C44" i="13"/>
  <c r="C44" i="12"/>
  <c r="C38" i="7"/>
  <c r="C38" i="13"/>
  <c r="C38" i="12"/>
  <c r="C32" i="7"/>
  <c r="C32" i="13"/>
  <c r="C32" i="12"/>
  <c r="C26" i="7"/>
  <c r="C26" i="13"/>
  <c r="C26" i="12"/>
  <c r="C16" i="7"/>
  <c r="C16" i="13"/>
  <c r="C16" i="12"/>
  <c r="D156"/>
  <c r="D156" i="13"/>
  <c r="D154" i="7"/>
  <c r="D154" i="12"/>
  <c r="D154" i="13"/>
  <c r="D152"/>
  <c r="D152" i="12"/>
  <c r="D150" i="7"/>
  <c r="D150" i="12"/>
  <c r="D150" i="13"/>
  <c r="D148" i="12"/>
  <c r="D148" i="13"/>
  <c r="D146" i="7"/>
  <c r="D146" i="12"/>
  <c r="D146" i="13"/>
  <c r="D144" i="12"/>
  <c r="D144" i="13"/>
  <c r="D142" i="7"/>
  <c r="D142" i="12"/>
  <c r="D142" i="13"/>
  <c r="D140"/>
  <c r="D140" i="12"/>
  <c r="D138" i="7"/>
  <c r="D138" i="12"/>
  <c r="D138" i="13"/>
  <c r="D136" i="12"/>
  <c r="D136" i="13"/>
  <c r="D134" i="7"/>
  <c r="D134" i="12"/>
  <c r="D134" i="13"/>
  <c r="D132" i="12"/>
  <c r="D132" i="13"/>
  <c r="D130" i="7"/>
  <c r="D130" i="12"/>
  <c r="D130" i="13"/>
  <c r="D128" i="12"/>
  <c r="D128" i="13"/>
  <c r="D126" i="7"/>
  <c r="D126" i="13"/>
  <c r="D126" i="12"/>
  <c r="D124"/>
  <c r="D124" i="13"/>
  <c r="D122" i="7"/>
  <c r="D122" i="13"/>
  <c r="D122" i="12"/>
  <c r="D120"/>
  <c r="D120" i="13"/>
  <c r="D118" i="7"/>
  <c r="D118" i="13"/>
  <c r="D118" i="12"/>
  <c r="D116" i="7"/>
  <c r="D116" i="12"/>
  <c r="D116" i="13"/>
  <c r="D114" i="7"/>
  <c r="D114" i="13"/>
  <c r="D114" i="12"/>
  <c r="D112"/>
  <c r="D112" i="13"/>
  <c r="D110" i="7"/>
  <c r="D110" i="13"/>
  <c r="D110" i="12"/>
  <c r="D108"/>
  <c r="D108" i="13"/>
  <c r="D106" i="7"/>
  <c r="D106" i="13"/>
  <c r="D106" i="12"/>
  <c r="D104"/>
  <c r="D104" i="13"/>
  <c r="D102" i="7"/>
  <c r="D102" i="13"/>
  <c r="D102" i="12"/>
  <c r="D100"/>
  <c r="D100" i="13"/>
  <c r="D98" i="7"/>
  <c r="D98" i="13"/>
  <c r="D98" i="12"/>
  <c r="D96"/>
  <c r="D96" i="13"/>
  <c r="D94" i="7"/>
  <c r="D94" i="13"/>
  <c r="D94" i="12"/>
  <c r="D92"/>
  <c r="D92" i="13"/>
  <c r="D90" i="7"/>
  <c r="D90" i="13"/>
  <c r="D90" i="12"/>
  <c r="D88"/>
  <c r="D88" i="13"/>
  <c r="D86" i="7"/>
  <c r="D86" i="13"/>
  <c r="D86" i="12"/>
  <c r="D84"/>
  <c r="D84" i="13"/>
  <c r="D82" i="7"/>
  <c r="D82" i="13"/>
  <c r="D82" i="12"/>
  <c r="D80"/>
  <c r="D80" i="13"/>
  <c r="D78" i="7"/>
  <c r="D78" i="13"/>
  <c r="D78" i="12"/>
  <c r="D76"/>
  <c r="D76" i="13"/>
  <c r="D74" i="7"/>
  <c r="D74" i="13"/>
  <c r="D74" i="12"/>
  <c r="D72"/>
  <c r="D72" i="13"/>
  <c r="D70" i="7"/>
  <c r="D70" i="13"/>
  <c r="D70" i="12"/>
  <c r="D68"/>
  <c r="D68" i="13"/>
  <c r="D66" i="7"/>
  <c r="D66" i="12"/>
  <c r="D66" i="13"/>
  <c r="D64" i="12"/>
  <c r="D64" i="13"/>
  <c r="D62" i="7"/>
  <c r="D62" i="12"/>
  <c r="D62" i="13"/>
  <c r="D60" i="12"/>
  <c r="D60" i="13"/>
  <c r="D58" i="7"/>
  <c r="D58" i="13"/>
  <c r="D58" i="12"/>
  <c r="D56"/>
  <c r="D56" i="13"/>
  <c r="D54" i="7"/>
  <c r="D54" i="12"/>
  <c r="D54" i="13"/>
  <c r="D52" i="7"/>
  <c r="D52" i="12"/>
  <c r="D52" i="13"/>
  <c r="D50" i="7"/>
  <c r="D50" i="13"/>
  <c r="D50" i="12"/>
  <c r="D48"/>
  <c r="D48" i="13"/>
  <c r="D46" i="7"/>
  <c r="D46" i="12"/>
  <c r="D46" i="13"/>
  <c r="D44" i="12"/>
  <c r="D44" i="13"/>
  <c r="D42" i="7"/>
  <c r="D42" i="13"/>
  <c r="D42" i="12"/>
  <c r="D40"/>
  <c r="D40" i="13"/>
  <c r="D38" i="7"/>
  <c r="D38" i="13"/>
  <c r="D38" i="12"/>
  <c r="D36"/>
  <c r="D36" i="13"/>
  <c r="D34" i="7"/>
  <c r="D34" i="12"/>
  <c r="D34" i="13"/>
  <c r="D32" i="12"/>
  <c r="D32" i="13"/>
  <c r="D30" i="7"/>
  <c r="D30" i="12"/>
  <c r="D30" i="13"/>
  <c r="D28" i="12"/>
  <c r="D28" i="13"/>
  <c r="D26" i="7"/>
  <c r="D26" i="13"/>
  <c r="D26" i="12"/>
  <c r="D24"/>
  <c r="D24" i="13"/>
  <c r="D22" i="7"/>
  <c r="D22" i="12"/>
  <c r="D22" i="13"/>
  <c r="D20" i="12"/>
  <c r="D20" i="13"/>
  <c r="D18" i="7"/>
  <c r="D18" i="13"/>
  <c r="D18" i="12"/>
  <c r="D16"/>
  <c r="D16" i="13"/>
  <c r="D14" i="7"/>
  <c r="D14" i="12"/>
  <c r="D14" i="13"/>
  <c r="D12" i="12"/>
  <c r="D12" i="13"/>
  <c r="C158" i="7"/>
  <c r="C158" i="13"/>
  <c r="C158" i="12"/>
  <c r="S17" i="3"/>
  <c r="F17"/>
  <c r="J17"/>
  <c r="N17"/>
  <c r="P16"/>
  <c r="R17"/>
  <c r="W864" i="5"/>
  <c r="E17" i="3"/>
  <c r="I17"/>
  <c r="D17"/>
  <c r="H17"/>
  <c r="L17"/>
  <c r="C17"/>
  <c r="G17"/>
  <c r="K17"/>
  <c r="O17"/>
  <c r="M76" i="8"/>
  <c r="M80"/>
  <c r="M84"/>
  <c r="M88"/>
  <c r="V108" i="7"/>
  <c r="M25" i="8"/>
  <c r="M37"/>
  <c r="M41"/>
  <c r="M45"/>
  <c r="M49"/>
  <c r="M53"/>
  <c r="M57"/>
  <c r="M61"/>
  <c r="M65"/>
  <c r="M69"/>
  <c r="M73"/>
  <c r="M92"/>
  <c r="M13"/>
  <c r="M17"/>
  <c r="M21"/>
  <c r="M33"/>
  <c r="M12"/>
  <c r="M16"/>
  <c r="M20"/>
  <c r="M24"/>
  <c r="M44"/>
  <c r="M48"/>
  <c r="M52"/>
  <c r="M60"/>
  <c r="M64"/>
  <c r="M68"/>
  <c r="M72"/>
  <c r="M77"/>
  <c r="M81"/>
  <c r="M85"/>
  <c r="M89"/>
  <c r="M29"/>
  <c r="M32"/>
  <c r="M28"/>
  <c r="M79"/>
  <c r="M91"/>
  <c r="M75"/>
  <c r="M83"/>
  <c r="M87"/>
  <c r="M15"/>
  <c r="M19"/>
  <c r="M23"/>
  <c r="M27"/>
  <c r="M31"/>
  <c r="M35"/>
  <c r="M39"/>
  <c r="M43"/>
  <c r="M47"/>
  <c r="M51"/>
  <c r="M55"/>
  <c r="M59"/>
  <c r="M67"/>
  <c r="M71"/>
  <c r="M74"/>
  <c r="M78"/>
  <c r="M82"/>
  <c r="M86"/>
  <c r="M90"/>
  <c r="M18"/>
  <c r="M42"/>
  <c r="M46"/>
  <c r="M50"/>
  <c r="M54"/>
  <c r="M58"/>
  <c r="M62"/>
  <c r="M66"/>
  <c r="M70"/>
  <c r="M63"/>
  <c r="S862" i="2"/>
  <c r="S1011"/>
  <c r="D52" i="10"/>
  <c r="X856" i="1"/>
  <c r="X792"/>
  <c r="X684"/>
  <c r="X364"/>
  <c r="X294"/>
  <c r="X614"/>
  <c r="X574"/>
  <c r="X550"/>
  <c r="X510"/>
  <c r="X486"/>
  <c r="X446"/>
  <c r="X422"/>
  <c r="X382"/>
  <c r="X358"/>
  <c r="X318"/>
  <c r="X254"/>
  <c r="X230"/>
  <c r="X190"/>
  <c r="X166"/>
  <c r="X126"/>
  <c r="X102"/>
  <c r="X62"/>
  <c r="X38"/>
  <c r="X808"/>
  <c r="X716"/>
  <c r="X236"/>
  <c r="C51" i="10"/>
  <c r="D116"/>
  <c r="C31"/>
  <c r="C115"/>
  <c r="C95"/>
  <c r="D156" i="7"/>
  <c r="D156" i="10"/>
  <c r="D152" i="7"/>
  <c r="D152" i="10"/>
  <c r="D148" i="7"/>
  <c r="D148" i="10"/>
  <c r="D144" i="7"/>
  <c r="D144" i="10"/>
  <c r="D140" i="7"/>
  <c r="D140" i="10"/>
  <c r="D136" i="7"/>
  <c r="D136" i="10"/>
  <c r="D132" i="7"/>
  <c r="D132" i="10"/>
  <c r="D128" i="7"/>
  <c r="D128" i="10"/>
  <c r="D124" i="7"/>
  <c r="D124" i="10"/>
  <c r="D120" i="7"/>
  <c r="D120" i="10"/>
  <c r="D112" i="7"/>
  <c r="D112" i="10"/>
  <c r="D108" i="7"/>
  <c r="D108" i="10"/>
  <c r="D104" i="7"/>
  <c r="D104" i="10"/>
  <c r="D100" i="7"/>
  <c r="D100" i="10"/>
  <c r="D96" i="7"/>
  <c r="D96" i="10"/>
  <c r="D92" i="7"/>
  <c r="D92" i="10"/>
  <c r="D88" i="7"/>
  <c r="D88" i="10"/>
  <c r="D84" i="7"/>
  <c r="D84" i="10"/>
  <c r="D80" i="7"/>
  <c r="D80" i="10"/>
  <c r="D76" i="7"/>
  <c r="D76" i="10"/>
  <c r="D72" i="7"/>
  <c r="D72" i="10"/>
  <c r="D68" i="7"/>
  <c r="D68" i="10"/>
  <c r="D64" i="7"/>
  <c r="D64" i="10"/>
  <c r="D60" i="7"/>
  <c r="D60" i="10"/>
  <c r="D56" i="7"/>
  <c r="D56" i="10"/>
  <c r="D48" i="7"/>
  <c r="D48" i="10"/>
  <c r="D44" i="7"/>
  <c r="D44" i="10"/>
  <c r="D40" i="7"/>
  <c r="D40" i="10"/>
  <c r="D36" i="7"/>
  <c r="D36" i="10"/>
  <c r="D32" i="7"/>
  <c r="D32" i="10"/>
  <c r="D28" i="7"/>
  <c r="D28" i="10"/>
  <c r="D24" i="7"/>
  <c r="D24" i="10"/>
  <c r="D20" i="7"/>
  <c r="D20" i="10"/>
  <c r="D16" i="7"/>
  <c r="D16" i="10"/>
  <c r="D12" i="7"/>
  <c r="D12" i="10"/>
  <c r="X840" i="1"/>
  <c r="X824"/>
  <c r="X776"/>
  <c r="X748"/>
  <c r="X652"/>
  <c r="X620"/>
  <c r="X492"/>
  <c r="X108"/>
  <c r="C155" i="7"/>
  <c r="C155" i="10"/>
  <c r="C151" i="7"/>
  <c r="C151" i="10"/>
  <c r="C143" i="7"/>
  <c r="C143" i="10"/>
  <c r="C139" i="7"/>
  <c r="C139" i="10"/>
  <c r="C135" i="7"/>
  <c r="C135" i="10"/>
  <c r="C131" i="7"/>
  <c r="C131" i="10"/>
  <c r="C123" i="7"/>
  <c r="C123" i="10"/>
  <c r="C119" i="7"/>
  <c r="C119" i="10"/>
  <c r="C111" i="7"/>
  <c r="C111" i="10"/>
  <c r="C107" i="7"/>
  <c r="C107" i="10"/>
  <c r="C103" i="7"/>
  <c r="C103" i="10"/>
  <c r="C99" i="7"/>
  <c r="C99" i="10"/>
  <c r="C91" i="7"/>
  <c r="C91" i="10"/>
  <c r="C87" i="7"/>
  <c r="C87" i="10"/>
  <c r="C79" i="7"/>
  <c r="C79" i="10"/>
  <c r="C75" i="7"/>
  <c r="C75" i="10"/>
  <c r="C71" i="7"/>
  <c r="C71" i="10"/>
  <c r="C67" i="7"/>
  <c r="C67" i="10"/>
  <c r="C59" i="7"/>
  <c r="C59" i="10"/>
  <c r="C55" i="7"/>
  <c r="C55" i="10"/>
  <c r="C47" i="7"/>
  <c r="C47" i="10"/>
  <c r="C43" i="7"/>
  <c r="C43" i="10"/>
  <c r="C39" i="7"/>
  <c r="C39" i="10"/>
  <c r="C35" i="7"/>
  <c r="C35" i="10"/>
  <c r="C27" i="7"/>
  <c r="C27" i="10"/>
  <c r="C23" i="7"/>
  <c r="C23" i="10"/>
  <c r="C15" i="7"/>
  <c r="C15" i="10"/>
  <c r="C11" i="7"/>
  <c r="C11" i="10"/>
  <c r="X855" i="1"/>
  <c r="X847"/>
  <c r="X835"/>
  <c r="X827"/>
  <c r="X823"/>
  <c r="X815"/>
  <c r="X811"/>
  <c r="X807"/>
  <c r="X803"/>
  <c r="X799"/>
  <c r="X795"/>
  <c r="X791"/>
  <c r="X787"/>
  <c r="X783"/>
  <c r="X779"/>
  <c r="X775"/>
  <c r="X771"/>
  <c r="X767"/>
  <c r="X763"/>
  <c r="X759"/>
  <c r="X755"/>
  <c r="X751"/>
  <c r="X747"/>
  <c r="X743"/>
  <c r="X739"/>
  <c r="X735"/>
  <c r="X731"/>
  <c r="X727"/>
  <c r="X723"/>
  <c r="X719"/>
  <c r="X715"/>
  <c r="X711"/>
  <c r="X707"/>
  <c r="X703"/>
  <c r="X699"/>
  <c r="X695"/>
  <c r="X691"/>
  <c r="X687"/>
  <c r="X683"/>
  <c r="X679"/>
  <c r="X675"/>
  <c r="X671"/>
  <c r="X667"/>
  <c r="X663"/>
  <c r="X659"/>
  <c r="X655"/>
  <c r="X651"/>
  <c r="X647"/>
  <c r="X643"/>
  <c r="X639"/>
  <c r="X635"/>
  <c r="X631"/>
  <c r="X627"/>
  <c r="X623"/>
  <c r="X619"/>
  <c r="X615"/>
  <c r="X611"/>
  <c r="X607"/>
  <c r="X603"/>
  <c r="X599"/>
  <c r="X595"/>
  <c r="X591"/>
  <c r="X587"/>
  <c r="X583"/>
  <c r="X579"/>
  <c r="X575"/>
  <c r="X571"/>
  <c r="X567"/>
  <c r="X563"/>
  <c r="X559"/>
  <c r="X555"/>
  <c r="X551"/>
  <c r="X547"/>
  <c r="X543"/>
  <c r="X539"/>
  <c r="X535"/>
  <c r="X531"/>
  <c r="X527"/>
  <c r="X523"/>
  <c r="X519"/>
  <c r="X515"/>
  <c r="X511"/>
  <c r="X507"/>
  <c r="X503"/>
  <c r="X499"/>
  <c r="X495"/>
  <c r="X491"/>
  <c r="X487"/>
  <c r="X483"/>
  <c r="X479"/>
  <c r="X475"/>
  <c r="X471"/>
  <c r="X467"/>
  <c r="X463"/>
  <c r="X459"/>
  <c r="X455"/>
  <c r="X451"/>
  <c r="X447"/>
  <c r="X443"/>
  <c r="X439"/>
  <c r="X435"/>
  <c r="X431"/>
  <c r="X427"/>
  <c r="X423"/>
  <c r="X419"/>
  <c r="X415"/>
  <c r="X411"/>
  <c r="X407"/>
  <c r="X403"/>
  <c r="X399"/>
  <c r="X395"/>
  <c r="X391"/>
  <c r="X387"/>
  <c r="X383"/>
  <c r="X379"/>
  <c r="X375"/>
  <c r="X371"/>
  <c r="X367"/>
  <c r="X363"/>
  <c r="X359"/>
  <c r="X355"/>
  <c r="X351"/>
  <c r="X347"/>
  <c r="X343"/>
  <c r="X339"/>
  <c r="X335"/>
  <c r="X331"/>
  <c r="X327"/>
  <c r="X323"/>
  <c r="X319"/>
  <c r="X315"/>
  <c r="X311"/>
  <c r="X307"/>
  <c r="X303"/>
  <c r="X299"/>
  <c r="X295"/>
  <c r="X291"/>
  <c r="X287"/>
  <c r="X283"/>
  <c r="X279"/>
  <c r="X275"/>
  <c r="X271"/>
  <c r="X267"/>
  <c r="X263"/>
  <c r="X259"/>
  <c r="X255"/>
  <c r="X251"/>
  <c r="X247"/>
  <c r="X243"/>
  <c r="X239"/>
  <c r="X235"/>
  <c r="X231"/>
  <c r="X227"/>
  <c r="X223"/>
  <c r="X219"/>
  <c r="X215"/>
  <c r="X211"/>
  <c r="X207"/>
  <c r="X203"/>
  <c r="X199"/>
  <c r="X195"/>
  <c r="X191"/>
  <c r="X187"/>
  <c r="X183"/>
  <c r="X179"/>
  <c r="X175"/>
  <c r="X171"/>
  <c r="X167"/>
  <c r="X163"/>
  <c r="X159"/>
  <c r="X155"/>
  <c r="X151"/>
  <c r="X147"/>
  <c r="X143"/>
  <c r="X139"/>
  <c r="X135"/>
  <c r="X131"/>
  <c r="X127"/>
  <c r="X123"/>
  <c r="X119"/>
  <c r="X115"/>
  <c r="X111"/>
  <c r="X107"/>
  <c r="X103"/>
  <c r="X99"/>
  <c r="X95"/>
  <c r="X91"/>
  <c r="X87"/>
  <c r="X83"/>
  <c r="X79"/>
  <c r="X75"/>
  <c r="X71"/>
  <c r="X67"/>
  <c r="X63"/>
  <c r="X59"/>
  <c r="X55"/>
  <c r="X51"/>
  <c r="X47"/>
  <c r="X43"/>
  <c r="X39"/>
  <c r="X35"/>
  <c r="X31"/>
  <c r="X27"/>
  <c r="X23"/>
  <c r="X19"/>
  <c r="X15"/>
  <c r="X858"/>
  <c r="X1002"/>
  <c r="X998"/>
  <c r="X994"/>
  <c r="X990"/>
  <c r="X986"/>
  <c r="X982"/>
  <c r="X978"/>
  <c r="X974"/>
  <c r="X970"/>
  <c r="X966"/>
  <c r="X962"/>
  <c r="X958"/>
  <c r="X954"/>
  <c r="X950"/>
  <c r="X946"/>
  <c r="X942"/>
  <c r="X938"/>
  <c r="X934"/>
  <c r="X930"/>
  <c r="X926"/>
  <c r="X922"/>
  <c r="X918"/>
  <c r="X914"/>
  <c r="X910"/>
  <c r="X906"/>
  <c r="X902"/>
  <c r="X898"/>
  <c r="X894"/>
  <c r="X890"/>
  <c r="X886"/>
  <c r="X882"/>
  <c r="X878"/>
  <c r="X874"/>
  <c r="X870"/>
  <c r="X866"/>
  <c r="X862"/>
  <c r="C63" i="10"/>
  <c r="C127"/>
  <c r="X9" i="1"/>
  <c r="X851"/>
  <c r="X843"/>
  <c r="X839"/>
  <c r="X831"/>
  <c r="X819"/>
  <c r="X10"/>
  <c r="X852"/>
  <c r="X848"/>
  <c r="X844"/>
  <c r="X836"/>
  <c r="X832"/>
  <c r="X828"/>
  <c r="X820"/>
  <c r="X816"/>
  <c r="X812"/>
  <c r="X804"/>
  <c r="X800"/>
  <c r="X796"/>
  <c r="X788"/>
  <c r="X784"/>
  <c r="X780"/>
  <c r="X772"/>
  <c r="X768"/>
  <c r="X764"/>
  <c r="X760"/>
  <c r="X756"/>
  <c r="X752"/>
  <c r="X744"/>
  <c r="X740"/>
  <c r="X736"/>
  <c r="X732"/>
  <c r="X728"/>
  <c r="X724"/>
  <c r="X720"/>
  <c r="X712"/>
  <c r="X708"/>
  <c r="X704"/>
  <c r="X700"/>
  <c r="X696"/>
  <c r="X692"/>
  <c r="X688"/>
  <c r="X680"/>
  <c r="X676"/>
  <c r="X672"/>
  <c r="X668"/>
  <c r="X664"/>
  <c r="X660"/>
  <c r="X656"/>
  <c r="X648"/>
  <c r="X644"/>
  <c r="X640"/>
  <c r="X636"/>
  <c r="X632"/>
  <c r="X628"/>
  <c r="X624"/>
  <c r="X616"/>
  <c r="X612"/>
  <c r="X608"/>
  <c r="X604"/>
  <c r="X600"/>
  <c r="X596"/>
  <c r="X592"/>
  <c r="X588"/>
  <c r="X584"/>
  <c r="X580"/>
  <c r="X576"/>
  <c r="X572"/>
  <c r="X568"/>
  <c r="X564"/>
  <c r="X560"/>
  <c r="X556"/>
  <c r="X552"/>
  <c r="X548"/>
  <c r="X544"/>
  <c r="X540"/>
  <c r="X536"/>
  <c r="X532"/>
  <c r="X528"/>
  <c r="X524"/>
  <c r="X520"/>
  <c r="X516"/>
  <c r="X512"/>
  <c r="X508"/>
  <c r="X504"/>
  <c r="X500"/>
  <c r="X496"/>
  <c r="X488"/>
  <c r="X484"/>
  <c r="X480"/>
  <c r="X476"/>
  <c r="X472"/>
  <c r="X468"/>
  <c r="X464"/>
  <c r="X460"/>
  <c r="X456"/>
  <c r="X452"/>
  <c r="X448"/>
  <c r="X444"/>
  <c r="X440"/>
  <c r="X436"/>
  <c r="X432"/>
  <c r="X428"/>
  <c r="X424"/>
  <c r="X420"/>
  <c r="X416"/>
  <c r="X412"/>
  <c r="X408"/>
  <c r="X404"/>
  <c r="X400"/>
  <c r="X396"/>
  <c r="X392"/>
  <c r="X388"/>
  <c r="X384"/>
  <c r="X380"/>
  <c r="X376"/>
  <c r="X372"/>
  <c r="X368"/>
  <c r="X360"/>
  <c r="X356"/>
  <c r="X352"/>
  <c r="X348"/>
  <c r="X344"/>
  <c r="X340"/>
  <c r="X336"/>
  <c r="X332"/>
  <c r="X328"/>
  <c r="X324"/>
  <c r="X320"/>
  <c r="X316"/>
  <c r="X312"/>
  <c r="X308"/>
  <c r="X304"/>
  <c r="X300"/>
  <c r="X296"/>
  <c r="X292"/>
  <c r="X288"/>
  <c r="X284"/>
  <c r="X280"/>
  <c r="X276"/>
  <c r="X272"/>
  <c r="X268"/>
  <c r="X264"/>
  <c r="X260"/>
  <c r="X256"/>
  <c r="X252"/>
  <c r="X248"/>
  <c r="X244"/>
  <c r="X240"/>
  <c r="X232"/>
  <c r="X228"/>
  <c r="X224"/>
  <c r="X220"/>
  <c r="X216"/>
  <c r="X212"/>
  <c r="X208"/>
  <c r="X204"/>
  <c r="X200"/>
  <c r="X196"/>
  <c r="X192"/>
  <c r="X188"/>
  <c r="X184"/>
  <c r="X180"/>
  <c r="X176"/>
  <c r="X172"/>
  <c r="X168"/>
  <c r="X164"/>
  <c r="X160"/>
  <c r="X156"/>
  <c r="X152"/>
  <c r="X148"/>
  <c r="X144"/>
  <c r="X140"/>
  <c r="X136"/>
  <c r="X132"/>
  <c r="X128"/>
  <c r="X124"/>
  <c r="X120"/>
  <c r="X116"/>
  <c r="X112"/>
  <c r="X104"/>
  <c r="X100"/>
  <c r="X96"/>
  <c r="X92"/>
  <c r="X88"/>
  <c r="X84"/>
  <c r="X80"/>
  <c r="X76"/>
  <c r="X72"/>
  <c r="X68"/>
  <c r="X64"/>
  <c r="X60"/>
  <c r="X56"/>
  <c r="X52"/>
  <c r="X48"/>
  <c r="X44"/>
  <c r="X40"/>
  <c r="X36"/>
  <c r="X32"/>
  <c r="X28"/>
  <c r="X24"/>
  <c r="X20"/>
  <c r="X16"/>
  <c r="X12"/>
  <c r="C19" i="10"/>
  <c r="C83"/>
  <c r="C147"/>
  <c r="D11"/>
  <c r="D13"/>
  <c r="C16"/>
  <c r="D21"/>
  <c r="D25"/>
  <c r="D29"/>
  <c r="C32"/>
  <c r="D37"/>
  <c r="C40"/>
  <c r="D45"/>
  <c r="C48"/>
  <c r="D53"/>
  <c r="C56"/>
  <c r="C60"/>
  <c r="D65"/>
  <c r="C68"/>
  <c r="D69"/>
  <c r="D73"/>
  <c r="C76"/>
  <c r="D81"/>
  <c r="C84"/>
  <c r="D89"/>
  <c r="C92"/>
  <c r="D97"/>
  <c r="C100"/>
  <c r="D105"/>
  <c r="C108"/>
  <c r="D117"/>
  <c r="C120"/>
  <c r="D125"/>
  <c r="D133"/>
  <c r="D137"/>
  <c r="C140"/>
  <c r="D145"/>
  <c r="C148"/>
  <c r="D157"/>
  <c r="C13"/>
  <c r="D14"/>
  <c r="C17"/>
  <c r="D18"/>
  <c r="C21"/>
  <c r="D22"/>
  <c r="C25"/>
  <c r="D26"/>
  <c r="C29"/>
  <c r="D30"/>
  <c r="C33"/>
  <c r="D34"/>
  <c r="C37"/>
  <c r="D38"/>
  <c r="C41"/>
  <c r="D42"/>
  <c r="C45"/>
  <c r="D46"/>
  <c r="C49"/>
  <c r="D50"/>
  <c r="C53"/>
  <c r="D54"/>
  <c r="C57"/>
  <c r="D58"/>
  <c r="C61"/>
  <c r="D62"/>
  <c r="C65"/>
  <c r="D66"/>
  <c r="C69"/>
  <c r="D70"/>
  <c r="C73"/>
  <c r="D74"/>
  <c r="C77"/>
  <c r="D78"/>
  <c r="C81"/>
  <c r="D82"/>
  <c r="C85"/>
  <c r="D86"/>
  <c r="C89"/>
  <c r="D90"/>
  <c r="C93"/>
  <c r="D94"/>
  <c r="C97"/>
  <c r="D98"/>
  <c r="C101"/>
  <c r="D102"/>
  <c r="C105"/>
  <c r="D106"/>
  <c r="C109"/>
  <c r="D110"/>
  <c r="C113"/>
  <c r="D114"/>
  <c r="C117"/>
  <c r="D118"/>
  <c r="C121"/>
  <c r="D122"/>
  <c r="C125"/>
  <c r="D126"/>
  <c r="C129"/>
  <c r="D130"/>
  <c r="C133"/>
  <c r="D134"/>
  <c r="C137"/>
  <c r="D138"/>
  <c r="C141"/>
  <c r="D142"/>
  <c r="C145"/>
  <c r="D146"/>
  <c r="C149"/>
  <c r="D150"/>
  <c r="C153"/>
  <c r="D154"/>
  <c r="C157"/>
  <c r="D158"/>
  <c r="C12"/>
  <c r="D17"/>
  <c r="C20"/>
  <c r="C24"/>
  <c r="C28"/>
  <c r="D33"/>
  <c r="C36"/>
  <c r="D41"/>
  <c r="C44"/>
  <c r="D49"/>
  <c r="C52"/>
  <c r="D57"/>
  <c r="D61"/>
  <c r="C64"/>
  <c r="C72"/>
  <c r="D77"/>
  <c r="C80"/>
  <c r="D85"/>
  <c r="C88"/>
  <c r="D93"/>
  <c r="C96"/>
  <c r="D101"/>
  <c r="C104"/>
  <c r="D109"/>
  <c r="C112"/>
  <c r="D113"/>
  <c r="C116"/>
  <c r="D121"/>
  <c r="C124"/>
  <c r="C128"/>
  <c r="D129"/>
  <c r="C132"/>
  <c r="C136"/>
  <c r="D141"/>
  <c r="C144"/>
  <c r="D149"/>
  <c r="C152"/>
  <c r="D153"/>
  <c r="C156"/>
  <c r="C14"/>
  <c r="D15"/>
  <c r="C18"/>
  <c r="D19"/>
  <c r="C22"/>
  <c r="D23"/>
  <c r="C26"/>
  <c r="D27"/>
  <c r="C30"/>
  <c r="D31"/>
  <c r="C34"/>
  <c r="D35"/>
  <c r="C38"/>
  <c r="D39"/>
  <c r="C42"/>
  <c r="D43"/>
  <c r="C46"/>
  <c r="D47"/>
  <c r="C50"/>
  <c r="D51"/>
  <c r="C54"/>
  <c r="D55"/>
  <c r="C58"/>
  <c r="D59"/>
  <c r="C62"/>
  <c r="D63"/>
  <c r="C66"/>
  <c r="D67"/>
  <c r="C70"/>
  <c r="D71"/>
  <c r="C74"/>
  <c r="D75"/>
  <c r="C78"/>
  <c r="D79"/>
  <c r="C82"/>
  <c r="D83"/>
  <c r="C86"/>
  <c r="D87"/>
  <c r="C90"/>
  <c r="D91"/>
  <c r="C94"/>
  <c r="D95"/>
  <c r="C98"/>
  <c r="D99"/>
  <c r="C102"/>
  <c r="D103"/>
  <c r="C106"/>
  <c r="D107"/>
  <c r="C110"/>
  <c r="D111"/>
  <c r="C114"/>
  <c r="D115"/>
  <c r="C118"/>
  <c r="D119"/>
  <c r="C122"/>
  <c r="D123"/>
  <c r="C126"/>
  <c r="D127"/>
  <c r="C130"/>
  <c r="D131"/>
  <c r="C134"/>
  <c r="D135"/>
  <c r="C138"/>
  <c r="D139"/>
  <c r="C142"/>
  <c r="D143"/>
  <c r="C146"/>
  <c r="D147"/>
  <c r="C150"/>
  <c r="D151"/>
  <c r="C154"/>
  <c r="D155"/>
  <c r="C158"/>
  <c r="R916" i="2"/>
  <c r="T916" s="1"/>
  <c r="J94" i="8"/>
  <c r="J847" i="6"/>
  <c r="L589"/>
  <c r="L847" s="1"/>
  <c r="V12" i="5"/>
  <c r="T864"/>
  <c r="V13" i="7"/>
  <c r="M14" i="8" s="1"/>
  <c r="R980" i="2"/>
  <c r="T980" s="1"/>
  <c r="R996"/>
  <c r="T996" s="1"/>
  <c r="R964"/>
  <c r="T964" s="1"/>
  <c r="R948"/>
  <c r="T948" s="1"/>
  <c r="R932"/>
  <c r="T932" s="1"/>
  <c r="R900"/>
  <c r="T900" s="1"/>
  <c r="R884"/>
  <c r="T884" s="1"/>
  <c r="R868"/>
  <c r="T868" s="1"/>
  <c r="R850"/>
  <c r="T850" s="1"/>
  <c r="R274"/>
  <c r="T274" s="1"/>
  <c r="R82"/>
  <c r="T82" s="1"/>
  <c r="X1004" i="1"/>
  <c r="X1000"/>
  <c r="X996"/>
  <c r="X992"/>
  <c r="X988"/>
  <c r="X984"/>
  <c r="X980"/>
  <c r="X976"/>
  <c r="X972"/>
  <c r="X968"/>
  <c r="X964"/>
  <c r="X960"/>
  <c r="X956"/>
  <c r="X952"/>
  <c r="X948"/>
  <c r="X944"/>
  <c r="X940"/>
  <c r="X936"/>
  <c r="X932"/>
  <c r="X928"/>
  <c r="X924"/>
  <c r="X920"/>
  <c r="X916"/>
  <c r="X912"/>
  <c r="X908"/>
  <c r="X904"/>
  <c r="X900"/>
  <c r="X896"/>
  <c r="X892"/>
  <c r="X888"/>
  <c r="X884"/>
  <c r="X880"/>
  <c r="X876"/>
  <c r="X872"/>
  <c r="X868"/>
  <c r="X864"/>
  <c r="X860"/>
  <c r="X854"/>
  <c r="X850"/>
  <c r="X846"/>
  <c r="X842"/>
  <c r="X838"/>
  <c r="X834"/>
  <c r="X830"/>
  <c r="X826"/>
  <c r="X822"/>
  <c r="X818"/>
  <c r="X814"/>
  <c r="X810"/>
  <c r="X806"/>
  <c r="X802"/>
  <c r="X798"/>
  <c r="X794"/>
  <c r="X790"/>
  <c r="X786"/>
  <c r="X782"/>
  <c r="X778"/>
  <c r="X774"/>
  <c r="X770"/>
  <c r="X762"/>
  <c r="X754"/>
  <c r="X746"/>
  <c r="X738"/>
  <c r="X730"/>
  <c r="X722"/>
  <c r="X714"/>
  <c r="X706"/>
  <c r="X698"/>
  <c r="X690"/>
  <c r="X682"/>
  <c r="X674"/>
  <c r="X666"/>
  <c r="X658"/>
  <c r="X650"/>
  <c r="X642"/>
  <c r="X634"/>
  <c r="X626"/>
  <c r="X618"/>
  <c r="X606"/>
  <c r="X594"/>
  <c r="X586"/>
  <c r="X582"/>
  <c r="X562"/>
  <c r="X554"/>
  <c r="X542"/>
  <c r="X530"/>
  <c r="X522"/>
  <c r="X518"/>
  <c r="X498"/>
  <c r="X490"/>
  <c r="X478"/>
  <c r="X466"/>
  <c r="X458"/>
  <c r="X454"/>
  <c r="X434"/>
  <c r="X426"/>
  <c r="X414"/>
  <c r="X402"/>
  <c r="X394"/>
  <c r="X390"/>
  <c r="X370"/>
  <c r="X362"/>
  <c r="X350"/>
  <c r="X338"/>
  <c r="X330"/>
  <c r="X326"/>
  <c r="X306"/>
  <c r="X298"/>
  <c r="X286"/>
  <c r="X274"/>
  <c r="X266"/>
  <c r="X262"/>
  <c r="X242"/>
  <c r="X234"/>
  <c r="X222"/>
  <c r="X210"/>
  <c r="X202"/>
  <c r="X198"/>
  <c r="X178"/>
  <c r="X170"/>
  <c r="X158"/>
  <c r="X146"/>
  <c r="X138"/>
  <c r="X134"/>
  <c r="X114"/>
  <c r="X106"/>
  <c r="X94"/>
  <c r="X82"/>
  <c r="X74"/>
  <c r="X70"/>
  <c r="X50"/>
  <c r="X42"/>
  <c r="X30"/>
  <c r="X18"/>
  <c r="E824" i="5"/>
  <c r="U824" s="1"/>
  <c r="X999" i="1"/>
  <c r="X991"/>
  <c r="X983"/>
  <c r="X975"/>
  <c r="X967"/>
  <c r="X955"/>
  <c r="X947"/>
  <c r="X939"/>
  <c r="X931"/>
  <c r="X923"/>
  <c r="X919"/>
  <c r="X911"/>
  <c r="X907"/>
  <c r="X899"/>
  <c r="X895"/>
  <c r="X891"/>
  <c r="X887"/>
  <c r="X883"/>
  <c r="X879"/>
  <c r="X875"/>
  <c r="X871"/>
  <c r="X867"/>
  <c r="X863"/>
  <c r="X859"/>
  <c r="X6"/>
  <c r="X853"/>
  <c r="X849"/>
  <c r="X845"/>
  <c r="X841"/>
  <c r="X837"/>
  <c r="X833"/>
  <c r="X829"/>
  <c r="X825"/>
  <c r="X821"/>
  <c r="X817"/>
  <c r="X813"/>
  <c r="X809"/>
  <c r="X805"/>
  <c r="X801"/>
  <c r="X797"/>
  <c r="X793"/>
  <c r="X789"/>
  <c r="X785"/>
  <c r="X781"/>
  <c r="X777"/>
  <c r="X773"/>
  <c r="X1003"/>
  <c r="X995"/>
  <c r="X987"/>
  <c r="X979"/>
  <c r="X971"/>
  <c r="X963"/>
  <c r="X959"/>
  <c r="X951"/>
  <c r="X943"/>
  <c r="X935"/>
  <c r="X927"/>
  <c r="X915"/>
  <c r="X903"/>
  <c r="X766"/>
  <c r="X758"/>
  <c r="X750"/>
  <c r="X742"/>
  <c r="X734"/>
  <c r="X726"/>
  <c r="X718"/>
  <c r="X710"/>
  <c r="X702"/>
  <c r="X694"/>
  <c r="X686"/>
  <c r="X678"/>
  <c r="X670"/>
  <c r="X662"/>
  <c r="X654"/>
  <c r="X646"/>
  <c r="X638"/>
  <c r="X630"/>
  <c r="X622"/>
  <c r="X610"/>
  <c r="X602"/>
  <c r="X598"/>
  <c r="X590"/>
  <c r="X578"/>
  <c r="X570"/>
  <c r="X566"/>
  <c r="X558"/>
  <c r="X546"/>
  <c r="X538"/>
  <c r="X534"/>
  <c r="X526"/>
  <c r="X514"/>
  <c r="X506"/>
  <c r="X502"/>
  <c r="X494"/>
  <c r="X482"/>
  <c r="X474"/>
  <c r="X470"/>
  <c r="X462"/>
  <c r="X450"/>
  <c r="X442"/>
  <c r="X438"/>
  <c r="X430"/>
  <c r="X418"/>
  <c r="X410"/>
  <c r="X406"/>
  <c r="X398"/>
  <c r="X386"/>
  <c r="X378"/>
  <c r="X374"/>
  <c r="X366"/>
  <c r="X354"/>
  <c r="X346"/>
  <c r="X342"/>
  <c r="X334"/>
  <c r="X322"/>
  <c r="X314"/>
  <c r="X310"/>
  <c r="X302"/>
  <c r="X290"/>
  <c r="X282"/>
  <c r="X278"/>
  <c r="X270"/>
  <c r="X258"/>
  <c r="X250"/>
  <c r="X246"/>
  <c r="X238"/>
  <c r="X226"/>
  <c r="X218"/>
  <c r="X214"/>
  <c r="X206"/>
  <c r="X194"/>
  <c r="X186"/>
  <c r="X182"/>
  <c r="X174"/>
  <c r="X162"/>
  <c r="X154"/>
  <c r="X150"/>
  <c r="X142"/>
  <c r="X130"/>
  <c r="X122"/>
  <c r="X118"/>
  <c r="X110"/>
  <c r="X98"/>
  <c r="X90"/>
  <c r="X86"/>
  <c r="X78"/>
  <c r="X66"/>
  <c r="X58"/>
  <c r="X54"/>
  <c r="X46"/>
  <c r="X34"/>
  <c r="X26"/>
  <c r="X22"/>
  <c r="X1005"/>
  <c r="X1001"/>
  <c r="X997"/>
  <c r="X993"/>
  <c r="X989"/>
  <c r="X985"/>
  <c r="X981"/>
  <c r="X977"/>
  <c r="X973"/>
  <c r="X969"/>
  <c r="X965"/>
  <c r="X961"/>
  <c r="X957"/>
  <c r="X953"/>
  <c r="X949"/>
  <c r="X945"/>
  <c r="X941"/>
  <c r="X937"/>
  <c r="X933"/>
  <c r="X929"/>
  <c r="X925"/>
  <c r="X921"/>
  <c r="X917"/>
  <c r="X913"/>
  <c r="X909"/>
  <c r="X905"/>
  <c r="X901"/>
  <c r="X897"/>
  <c r="X893"/>
  <c r="X889"/>
  <c r="X885"/>
  <c r="X881"/>
  <c r="X877"/>
  <c r="X873"/>
  <c r="X869"/>
  <c r="X865"/>
  <c r="X861"/>
  <c r="X11"/>
  <c r="X769"/>
  <c r="X761"/>
  <c r="X753"/>
  <c r="X745"/>
  <c r="X737"/>
  <c r="X729"/>
  <c r="X721"/>
  <c r="X713"/>
  <c r="X705"/>
  <c r="X697"/>
  <c r="X689"/>
  <c r="X681"/>
  <c r="X673"/>
  <c r="X665"/>
  <c r="X657"/>
  <c r="X645"/>
  <c r="X637"/>
  <c r="X629"/>
  <c r="X621"/>
  <c r="X613"/>
  <c r="X605"/>
  <c r="X597"/>
  <c r="X589"/>
  <c r="X581"/>
  <c r="X569"/>
  <c r="X561"/>
  <c r="X553"/>
  <c r="X545"/>
  <c r="X537"/>
  <c r="X529"/>
  <c r="X521"/>
  <c r="X513"/>
  <c r="X505"/>
  <c r="X497"/>
  <c r="X489"/>
  <c r="X481"/>
  <c r="X473"/>
  <c r="X465"/>
  <c r="X457"/>
  <c r="X449"/>
  <c r="X437"/>
  <c r="X429"/>
  <c r="X421"/>
  <c r="X413"/>
  <c r="X405"/>
  <c r="X397"/>
  <c r="X385"/>
  <c r="X377"/>
  <c r="X369"/>
  <c r="X361"/>
  <c r="X353"/>
  <c r="X345"/>
  <c r="X337"/>
  <c r="X333"/>
  <c r="X325"/>
  <c r="X317"/>
  <c r="X313"/>
  <c r="X309"/>
  <c r="X305"/>
  <c r="X301"/>
  <c r="X297"/>
  <c r="X293"/>
  <c r="X289"/>
  <c r="X285"/>
  <c r="X277"/>
  <c r="X273"/>
  <c r="X269"/>
  <c r="X265"/>
  <c r="X261"/>
  <c r="X257"/>
  <c r="X253"/>
  <c r="X249"/>
  <c r="X245"/>
  <c r="X241"/>
  <c r="X237"/>
  <c r="X233"/>
  <c r="X229"/>
  <c r="X225"/>
  <c r="X221"/>
  <c r="X217"/>
  <c r="X213"/>
  <c r="X209"/>
  <c r="X205"/>
  <c r="X201"/>
  <c r="X197"/>
  <c r="X193"/>
  <c r="X189"/>
  <c r="X185"/>
  <c r="X181"/>
  <c r="X177"/>
  <c r="X173"/>
  <c r="X169"/>
  <c r="X165"/>
  <c r="X161"/>
  <c r="X157"/>
  <c r="X153"/>
  <c r="X149"/>
  <c r="X145"/>
  <c r="X141"/>
  <c r="X137"/>
  <c r="X133"/>
  <c r="X129"/>
  <c r="X125"/>
  <c r="X121"/>
  <c r="X117"/>
  <c r="X113"/>
  <c r="X109"/>
  <c r="X105"/>
  <c r="X101"/>
  <c r="X97"/>
  <c r="X93"/>
  <c r="X89"/>
  <c r="X85"/>
  <c r="X81"/>
  <c r="X77"/>
  <c r="X73"/>
  <c r="X69"/>
  <c r="X65"/>
  <c r="X61"/>
  <c r="X57"/>
  <c r="X53"/>
  <c r="X49"/>
  <c r="X45"/>
  <c r="X41"/>
  <c r="X37"/>
  <c r="X33"/>
  <c r="X29"/>
  <c r="X25"/>
  <c r="X21"/>
  <c r="X17"/>
  <c r="X13"/>
  <c r="X7"/>
  <c r="X765"/>
  <c r="X757"/>
  <c r="X749"/>
  <c r="X741"/>
  <c r="X733"/>
  <c r="X725"/>
  <c r="X717"/>
  <c r="X709"/>
  <c r="X701"/>
  <c r="X693"/>
  <c r="X685"/>
  <c r="X677"/>
  <c r="X669"/>
  <c r="X661"/>
  <c r="X653"/>
  <c r="X649"/>
  <c r="X641"/>
  <c r="X633"/>
  <c r="X625"/>
  <c r="X617"/>
  <c r="X609"/>
  <c r="X601"/>
  <c r="X593"/>
  <c r="X585"/>
  <c r="X577"/>
  <c r="X573"/>
  <c r="X565"/>
  <c r="X557"/>
  <c r="X549"/>
  <c r="X541"/>
  <c r="X533"/>
  <c r="X525"/>
  <c r="X517"/>
  <c r="X509"/>
  <c r="X501"/>
  <c r="X493"/>
  <c r="X485"/>
  <c r="X477"/>
  <c r="X469"/>
  <c r="X461"/>
  <c r="X453"/>
  <c r="X445"/>
  <c r="X441"/>
  <c r="X433"/>
  <c r="X425"/>
  <c r="X417"/>
  <c r="X409"/>
  <c r="X401"/>
  <c r="X393"/>
  <c r="X389"/>
  <c r="X381"/>
  <c r="X373"/>
  <c r="X365"/>
  <c r="X357"/>
  <c r="X349"/>
  <c r="X341"/>
  <c r="X329"/>
  <c r="X321"/>
  <c r="X281"/>
  <c r="X8"/>
  <c r="X14"/>
  <c r="T862" i="2"/>
  <c r="R722"/>
  <c r="T722" s="1"/>
  <c r="R466"/>
  <c r="T466" s="1"/>
  <c r="R338"/>
  <c r="T338" s="1"/>
  <c r="R210"/>
  <c r="T210" s="1"/>
  <c r="R146"/>
  <c r="T146" s="1"/>
  <c r="R114"/>
  <c r="T114" s="1"/>
  <c r="R50"/>
  <c r="T50" s="1"/>
  <c r="R18"/>
  <c r="T18" s="1"/>
  <c r="R863"/>
  <c r="T863" s="1"/>
  <c r="R1008"/>
  <c r="T1008" s="1"/>
  <c r="R1004"/>
  <c r="T1004" s="1"/>
  <c r="R1000"/>
  <c r="T1000" s="1"/>
  <c r="R992"/>
  <c r="T992" s="1"/>
  <c r="R988"/>
  <c r="T988" s="1"/>
  <c r="R984"/>
  <c r="T984" s="1"/>
  <c r="R976"/>
  <c r="T976" s="1"/>
  <c r="R972"/>
  <c r="T972" s="1"/>
  <c r="R968"/>
  <c r="T968" s="1"/>
  <c r="R960"/>
  <c r="T960" s="1"/>
  <c r="R956"/>
  <c r="T956" s="1"/>
  <c r="R952"/>
  <c r="T952" s="1"/>
  <c r="R944"/>
  <c r="T944" s="1"/>
  <c r="R940"/>
  <c r="T940" s="1"/>
  <c r="R936"/>
  <c r="T936" s="1"/>
  <c r="R928"/>
  <c r="T928" s="1"/>
  <c r="R924"/>
  <c r="T924" s="1"/>
  <c r="R920"/>
  <c r="T920" s="1"/>
  <c r="R912"/>
  <c r="T912" s="1"/>
  <c r="R908"/>
  <c r="T908" s="1"/>
  <c r="R904"/>
  <c r="T904" s="1"/>
  <c r="R896"/>
  <c r="T896" s="1"/>
  <c r="R892"/>
  <c r="T892" s="1"/>
  <c r="R888"/>
  <c r="T888" s="1"/>
  <c r="R880"/>
  <c r="T880" s="1"/>
  <c r="R876"/>
  <c r="T876" s="1"/>
  <c r="R872"/>
  <c r="T872" s="1"/>
  <c r="R864"/>
  <c r="T864" s="1"/>
  <c r="R11"/>
  <c r="T11" s="1"/>
  <c r="R834"/>
  <c r="T834" s="1"/>
  <c r="R806"/>
  <c r="T806" s="1"/>
  <c r="R774"/>
  <c r="T774" s="1"/>
  <c r="R658"/>
  <c r="T658" s="1"/>
  <c r="R594"/>
  <c r="T594" s="1"/>
  <c r="R530"/>
  <c r="T530" s="1"/>
  <c r="R402"/>
  <c r="T402" s="1"/>
  <c r="M1012"/>
  <c r="R322"/>
  <c r="T322" s="1"/>
  <c r="R306"/>
  <c r="T306" s="1"/>
  <c r="R290"/>
  <c r="T290" s="1"/>
  <c r="R258"/>
  <c r="T258" s="1"/>
  <c r="R242"/>
  <c r="T242" s="1"/>
  <c r="R226"/>
  <c r="T226" s="1"/>
  <c r="R194"/>
  <c r="T194" s="1"/>
  <c r="R178"/>
  <c r="T178" s="1"/>
  <c r="R162"/>
  <c r="T162" s="1"/>
  <c r="R130"/>
  <c r="T130" s="1"/>
  <c r="R98"/>
  <c r="T98" s="1"/>
  <c r="R66"/>
  <c r="T66" s="1"/>
  <c r="R34"/>
  <c r="T34" s="1"/>
  <c r="R1010"/>
  <c r="T1010" s="1"/>
  <c r="R1009"/>
  <c r="T1009" s="1"/>
  <c r="R1007"/>
  <c r="T1007" s="1"/>
  <c r="R1006"/>
  <c r="T1006" s="1"/>
  <c r="R1005"/>
  <c r="T1005" s="1"/>
  <c r="R1003"/>
  <c r="T1003" s="1"/>
  <c r="R1002"/>
  <c r="T1002" s="1"/>
  <c r="R1001"/>
  <c r="T1001" s="1"/>
  <c r="R999"/>
  <c r="T999" s="1"/>
  <c r="R998"/>
  <c r="T998" s="1"/>
  <c r="R997"/>
  <c r="T997" s="1"/>
  <c r="R995"/>
  <c r="T995" s="1"/>
  <c r="R994"/>
  <c r="T994" s="1"/>
  <c r="R993"/>
  <c r="T993" s="1"/>
  <c r="R991"/>
  <c r="T991" s="1"/>
  <c r="R990"/>
  <c r="T990" s="1"/>
  <c r="R989"/>
  <c r="T989" s="1"/>
  <c r="R987"/>
  <c r="T987" s="1"/>
  <c r="R986"/>
  <c r="T986" s="1"/>
  <c r="R985"/>
  <c r="T985" s="1"/>
  <c r="R983"/>
  <c r="T983" s="1"/>
  <c r="R982"/>
  <c r="T982" s="1"/>
  <c r="R981"/>
  <c r="T981" s="1"/>
  <c r="R979"/>
  <c r="T979" s="1"/>
  <c r="R978"/>
  <c r="T978" s="1"/>
  <c r="R977"/>
  <c r="T977" s="1"/>
  <c r="R975"/>
  <c r="T975" s="1"/>
  <c r="R974"/>
  <c r="T974" s="1"/>
  <c r="R973"/>
  <c r="T973" s="1"/>
  <c r="R971"/>
  <c r="T971" s="1"/>
  <c r="R970"/>
  <c r="T970" s="1"/>
  <c r="R969"/>
  <c r="T969" s="1"/>
  <c r="R967"/>
  <c r="T967" s="1"/>
  <c r="R966"/>
  <c r="T966" s="1"/>
  <c r="R965"/>
  <c r="T965" s="1"/>
  <c r="R963"/>
  <c r="T963" s="1"/>
  <c r="R962"/>
  <c r="T962" s="1"/>
  <c r="R959"/>
  <c r="T959" s="1"/>
  <c r="R958"/>
  <c r="T958" s="1"/>
  <c r="R957"/>
  <c r="T957" s="1"/>
  <c r="R955"/>
  <c r="T955" s="1"/>
  <c r="R954"/>
  <c r="T954" s="1"/>
  <c r="R953"/>
  <c r="T953" s="1"/>
  <c r="R951"/>
  <c r="T951" s="1"/>
  <c r="R950"/>
  <c r="T950" s="1"/>
  <c r="R949"/>
  <c r="T949" s="1"/>
  <c r="R947"/>
  <c r="T947" s="1"/>
  <c r="R946"/>
  <c r="T946" s="1"/>
  <c r="R945"/>
  <c r="T945" s="1"/>
  <c r="R943"/>
  <c r="T943" s="1"/>
  <c r="R942"/>
  <c r="T942" s="1"/>
  <c r="R941"/>
  <c r="T941" s="1"/>
  <c r="R939"/>
  <c r="T939" s="1"/>
  <c r="R938"/>
  <c r="T938" s="1"/>
  <c r="R937"/>
  <c r="T937" s="1"/>
  <c r="R935"/>
  <c r="T935" s="1"/>
  <c r="R934"/>
  <c r="T934" s="1"/>
  <c r="R933"/>
  <c r="T933" s="1"/>
  <c r="R931"/>
  <c r="T931" s="1"/>
  <c r="R930"/>
  <c r="T930" s="1"/>
  <c r="R929"/>
  <c r="T929" s="1"/>
  <c r="R927"/>
  <c r="T927" s="1"/>
  <c r="R926"/>
  <c r="T926" s="1"/>
  <c r="R925"/>
  <c r="T925" s="1"/>
  <c r="R923"/>
  <c r="T923" s="1"/>
  <c r="R922"/>
  <c r="T922" s="1"/>
  <c r="R921"/>
  <c r="T921" s="1"/>
  <c r="R919"/>
  <c r="T919" s="1"/>
  <c r="R918"/>
  <c r="T918" s="1"/>
  <c r="R917"/>
  <c r="T917" s="1"/>
  <c r="R915"/>
  <c r="T915" s="1"/>
  <c r="R914"/>
  <c r="T914" s="1"/>
  <c r="R913"/>
  <c r="T913" s="1"/>
  <c r="R911"/>
  <c r="T911" s="1"/>
  <c r="R910"/>
  <c r="T910" s="1"/>
  <c r="R909"/>
  <c r="T909" s="1"/>
  <c r="R907"/>
  <c r="T907" s="1"/>
  <c r="R906"/>
  <c r="T906" s="1"/>
  <c r="R905"/>
  <c r="T905" s="1"/>
  <c r="R903"/>
  <c r="T903" s="1"/>
  <c r="R902"/>
  <c r="T902" s="1"/>
  <c r="R901"/>
  <c r="T901" s="1"/>
  <c r="R899"/>
  <c r="T899" s="1"/>
  <c r="R898"/>
  <c r="T898" s="1"/>
  <c r="R897"/>
  <c r="T897" s="1"/>
  <c r="R895"/>
  <c r="T895" s="1"/>
  <c r="R894"/>
  <c r="T894" s="1"/>
  <c r="R893"/>
  <c r="T893" s="1"/>
  <c r="R890"/>
  <c r="T890" s="1"/>
  <c r="R889"/>
  <c r="T889" s="1"/>
  <c r="R887"/>
  <c r="T887" s="1"/>
  <c r="R886"/>
  <c r="T886" s="1"/>
  <c r="R885"/>
  <c r="T885" s="1"/>
  <c r="R883"/>
  <c r="T883" s="1"/>
  <c r="R882"/>
  <c r="T882" s="1"/>
  <c r="R881"/>
  <c r="T881" s="1"/>
  <c r="R879"/>
  <c r="T879" s="1"/>
  <c r="R878"/>
  <c r="T878" s="1"/>
  <c r="R877"/>
  <c r="T877" s="1"/>
  <c r="R875"/>
  <c r="T875" s="1"/>
  <c r="R874"/>
  <c r="T874" s="1"/>
  <c r="R873"/>
  <c r="T873" s="1"/>
  <c r="R871"/>
  <c r="T871" s="1"/>
  <c r="R870"/>
  <c r="T870" s="1"/>
  <c r="R869"/>
  <c r="T869" s="1"/>
  <c r="R867"/>
  <c r="T867" s="1"/>
  <c r="R866"/>
  <c r="T866" s="1"/>
  <c r="R865"/>
  <c r="T865" s="1"/>
  <c r="M17" i="3"/>
  <c r="Q9"/>
  <c r="P9"/>
  <c r="Q16"/>
  <c r="V863" i="5"/>
  <c r="A8" i="1"/>
  <c r="B13" i="5"/>
  <c r="B12" i="2"/>
  <c r="R860"/>
  <c r="T860" s="1"/>
  <c r="R859"/>
  <c r="T859" s="1"/>
  <c r="R858"/>
  <c r="R856"/>
  <c r="T856" s="1"/>
  <c r="R855"/>
  <c r="T855" s="1"/>
  <c r="R854"/>
  <c r="T854" s="1"/>
  <c r="R852"/>
  <c r="T852" s="1"/>
  <c r="R851"/>
  <c r="T851" s="1"/>
  <c r="R848"/>
  <c r="T848" s="1"/>
  <c r="R847"/>
  <c r="T847" s="1"/>
  <c r="R846"/>
  <c r="T846" s="1"/>
  <c r="R844"/>
  <c r="T844" s="1"/>
  <c r="R843"/>
  <c r="T843" s="1"/>
  <c r="R842"/>
  <c r="T842" s="1"/>
  <c r="R840"/>
  <c r="T840" s="1"/>
  <c r="R839"/>
  <c r="T839" s="1"/>
  <c r="R838"/>
  <c r="T838" s="1"/>
  <c r="R836"/>
  <c r="T836" s="1"/>
  <c r="R835"/>
  <c r="T835" s="1"/>
  <c r="R832"/>
  <c r="T832" s="1"/>
  <c r="R831"/>
  <c r="T831" s="1"/>
  <c r="R830"/>
  <c r="T830" s="1"/>
  <c r="R828"/>
  <c r="T828" s="1"/>
  <c r="R827"/>
  <c r="T827" s="1"/>
  <c r="R826"/>
  <c r="T826" s="1"/>
  <c r="R824"/>
  <c r="T824" s="1"/>
  <c r="R823"/>
  <c r="T823" s="1"/>
  <c r="R822"/>
  <c r="T822" s="1"/>
  <c r="R820"/>
  <c r="T820" s="1"/>
  <c r="R819"/>
  <c r="T819" s="1"/>
  <c r="R818"/>
  <c r="T818" s="1"/>
  <c r="R816"/>
  <c r="T816" s="1"/>
  <c r="R815"/>
  <c r="T815" s="1"/>
  <c r="R814"/>
  <c r="T814" s="1"/>
  <c r="R812"/>
  <c r="T812" s="1"/>
  <c r="R811"/>
  <c r="T811" s="1"/>
  <c r="R810"/>
  <c r="T810" s="1"/>
  <c r="R808"/>
  <c r="T808" s="1"/>
  <c r="R807"/>
  <c r="T807" s="1"/>
  <c r="R804"/>
  <c r="T804" s="1"/>
  <c r="R803"/>
  <c r="T803" s="1"/>
  <c r="R802"/>
  <c r="T802" s="1"/>
  <c r="R800"/>
  <c r="T800" s="1"/>
  <c r="R799"/>
  <c r="T799" s="1"/>
  <c r="R798"/>
  <c r="T798" s="1"/>
  <c r="R796"/>
  <c r="T796" s="1"/>
  <c r="R795"/>
  <c r="T795" s="1"/>
  <c r="R794"/>
  <c r="T794" s="1"/>
  <c r="R792"/>
  <c r="T792" s="1"/>
  <c r="R791"/>
  <c r="T791" s="1"/>
  <c r="R790"/>
  <c r="T790" s="1"/>
  <c r="R788"/>
  <c r="T788" s="1"/>
  <c r="R787"/>
  <c r="T787" s="1"/>
  <c r="R786"/>
  <c r="T786" s="1"/>
  <c r="R784"/>
  <c r="T784" s="1"/>
  <c r="R783"/>
  <c r="T783" s="1"/>
  <c r="R782"/>
  <c r="T782" s="1"/>
  <c r="R780"/>
  <c r="T780" s="1"/>
  <c r="R779"/>
  <c r="T779" s="1"/>
  <c r="R778"/>
  <c r="T778" s="1"/>
  <c r="R776"/>
  <c r="T776" s="1"/>
  <c r="R775"/>
  <c r="T775" s="1"/>
  <c r="R772"/>
  <c r="T772" s="1"/>
  <c r="R771"/>
  <c r="T771" s="1"/>
  <c r="R770"/>
  <c r="T770" s="1"/>
  <c r="R768"/>
  <c r="T768" s="1"/>
  <c r="R767"/>
  <c r="T767" s="1"/>
  <c r="R766"/>
  <c r="T766" s="1"/>
  <c r="R764"/>
  <c r="T764" s="1"/>
  <c r="R763"/>
  <c r="T763" s="1"/>
  <c r="R762"/>
  <c r="R761"/>
  <c r="T761" s="1"/>
  <c r="R760"/>
  <c r="T760" s="1"/>
  <c r="R759"/>
  <c r="T759" s="1"/>
  <c r="R758"/>
  <c r="T758" s="1"/>
  <c r="R757"/>
  <c r="T757" s="1"/>
  <c r="R756"/>
  <c r="T756" s="1"/>
  <c r="R755"/>
  <c r="T755" s="1"/>
  <c r="R754"/>
  <c r="T754" s="1"/>
  <c r="R752"/>
  <c r="T752" s="1"/>
  <c r="R751"/>
  <c r="T751" s="1"/>
  <c r="R750"/>
  <c r="T750" s="1"/>
  <c r="R749"/>
  <c r="T749" s="1"/>
  <c r="R748"/>
  <c r="T748" s="1"/>
  <c r="R747"/>
  <c r="T747" s="1"/>
  <c r="R746"/>
  <c r="T746" s="1"/>
  <c r="R744"/>
  <c r="T744" s="1"/>
  <c r="R743"/>
  <c r="T743" s="1"/>
  <c r="R742"/>
  <c r="T742" s="1"/>
  <c r="R741"/>
  <c r="T741" s="1"/>
  <c r="R740"/>
  <c r="T740" s="1"/>
  <c r="R739"/>
  <c r="T739" s="1"/>
  <c r="R738"/>
  <c r="T738" s="1"/>
  <c r="R736"/>
  <c r="T736" s="1"/>
  <c r="R735"/>
  <c r="T735" s="1"/>
  <c r="R734"/>
  <c r="T734" s="1"/>
  <c r="R733"/>
  <c r="T733" s="1"/>
  <c r="R732"/>
  <c r="T732" s="1"/>
  <c r="R731"/>
  <c r="T731" s="1"/>
  <c r="R730"/>
  <c r="T730" s="1"/>
  <c r="R728"/>
  <c r="T728" s="1"/>
  <c r="R727"/>
  <c r="T727" s="1"/>
  <c r="R726"/>
  <c r="T726" s="1"/>
  <c r="R725"/>
  <c r="T725" s="1"/>
  <c r="R724"/>
  <c r="T724" s="1"/>
  <c r="R723"/>
  <c r="T723" s="1"/>
  <c r="R720"/>
  <c r="T720" s="1"/>
  <c r="R719"/>
  <c r="T719" s="1"/>
  <c r="R718"/>
  <c r="T718" s="1"/>
  <c r="R717"/>
  <c r="T717" s="1"/>
  <c r="R716"/>
  <c r="T716" s="1"/>
  <c r="R715"/>
  <c r="T715" s="1"/>
  <c r="R714"/>
  <c r="T714" s="1"/>
  <c r="R712"/>
  <c r="T712" s="1"/>
  <c r="R711"/>
  <c r="T711" s="1"/>
  <c r="R710"/>
  <c r="T710" s="1"/>
  <c r="R709"/>
  <c r="T709" s="1"/>
  <c r="R708"/>
  <c r="T708" s="1"/>
  <c r="R707"/>
  <c r="T707" s="1"/>
  <c r="R706"/>
  <c r="T706" s="1"/>
  <c r="R704"/>
  <c r="T704" s="1"/>
  <c r="R703"/>
  <c r="T703" s="1"/>
  <c r="R702"/>
  <c r="T702" s="1"/>
  <c r="R701"/>
  <c r="T701" s="1"/>
  <c r="R700"/>
  <c r="T700" s="1"/>
  <c r="R699"/>
  <c r="T699" s="1"/>
  <c r="R698"/>
  <c r="R696"/>
  <c r="T696" s="1"/>
  <c r="R695"/>
  <c r="T695" s="1"/>
  <c r="R694"/>
  <c r="T694" s="1"/>
  <c r="R693"/>
  <c r="T693" s="1"/>
  <c r="R692"/>
  <c r="T692" s="1"/>
  <c r="R691"/>
  <c r="T691" s="1"/>
  <c r="R690"/>
  <c r="T690" s="1"/>
  <c r="R688"/>
  <c r="T688" s="1"/>
  <c r="R687"/>
  <c r="T687" s="1"/>
  <c r="R686"/>
  <c r="T686" s="1"/>
  <c r="R685"/>
  <c r="T685" s="1"/>
  <c r="R684"/>
  <c r="T684" s="1"/>
  <c r="R683"/>
  <c r="T683" s="1"/>
  <c r="R682"/>
  <c r="T682" s="1"/>
  <c r="R680"/>
  <c r="T680" s="1"/>
  <c r="R679"/>
  <c r="T679" s="1"/>
  <c r="R678"/>
  <c r="T678" s="1"/>
  <c r="R677"/>
  <c r="T677" s="1"/>
  <c r="R676"/>
  <c r="T676" s="1"/>
  <c r="R675"/>
  <c r="T675" s="1"/>
  <c r="R674"/>
  <c r="T674" s="1"/>
  <c r="R672"/>
  <c r="T672" s="1"/>
  <c r="R671"/>
  <c r="T671" s="1"/>
  <c r="R670"/>
  <c r="T670" s="1"/>
  <c r="R669"/>
  <c r="T669" s="1"/>
  <c r="R668"/>
  <c r="T668" s="1"/>
  <c r="R667"/>
  <c r="T667" s="1"/>
  <c r="R666"/>
  <c r="R664"/>
  <c r="T664" s="1"/>
  <c r="R663"/>
  <c r="T663" s="1"/>
  <c r="R662"/>
  <c r="T662" s="1"/>
  <c r="R661"/>
  <c r="T661" s="1"/>
  <c r="R660"/>
  <c r="T660" s="1"/>
  <c r="R659"/>
  <c r="T659" s="1"/>
  <c r="R656"/>
  <c r="T656" s="1"/>
  <c r="R655"/>
  <c r="T655" s="1"/>
  <c r="R654"/>
  <c r="T654" s="1"/>
  <c r="R653"/>
  <c r="T653" s="1"/>
  <c r="R652"/>
  <c r="T652" s="1"/>
  <c r="R651"/>
  <c r="T651" s="1"/>
  <c r="R650"/>
  <c r="T650" s="1"/>
  <c r="R648"/>
  <c r="T648" s="1"/>
  <c r="R647"/>
  <c r="T647" s="1"/>
  <c r="R646"/>
  <c r="T646" s="1"/>
  <c r="R645"/>
  <c r="T645" s="1"/>
  <c r="R644"/>
  <c r="T644" s="1"/>
  <c r="R643"/>
  <c r="T643" s="1"/>
  <c r="R642"/>
  <c r="T642" s="1"/>
  <c r="R640"/>
  <c r="T640" s="1"/>
  <c r="R639"/>
  <c r="T639" s="1"/>
  <c r="R638"/>
  <c r="T638" s="1"/>
  <c r="R637"/>
  <c r="T637" s="1"/>
  <c r="R636"/>
  <c r="T636" s="1"/>
  <c r="R635"/>
  <c r="T635" s="1"/>
  <c r="R634"/>
  <c r="T634" s="1"/>
  <c r="R632"/>
  <c r="T632" s="1"/>
  <c r="R631"/>
  <c r="T631" s="1"/>
  <c r="R630"/>
  <c r="T630" s="1"/>
  <c r="R629"/>
  <c r="T629" s="1"/>
  <c r="R628"/>
  <c r="T628" s="1"/>
  <c r="R627"/>
  <c r="T627" s="1"/>
  <c r="R626"/>
  <c r="T626" s="1"/>
  <c r="R624"/>
  <c r="T624" s="1"/>
  <c r="R623"/>
  <c r="T623" s="1"/>
  <c r="R622"/>
  <c r="T622" s="1"/>
  <c r="R621"/>
  <c r="T621" s="1"/>
  <c r="R620"/>
  <c r="T620" s="1"/>
  <c r="R619"/>
  <c r="T619" s="1"/>
  <c r="R618"/>
  <c r="T618" s="1"/>
  <c r="R616"/>
  <c r="T616" s="1"/>
  <c r="R615"/>
  <c r="T615" s="1"/>
  <c r="R614"/>
  <c r="T614" s="1"/>
  <c r="R613"/>
  <c r="T613" s="1"/>
  <c r="R612"/>
  <c r="T612" s="1"/>
  <c r="R611"/>
  <c r="T611" s="1"/>
  <c r="R610"/>
  <c r="T610" s="1"/>
  <c r="R608"/>
  <c r="T608" s="1"/>
  <c r="R607"/>
  <c r="T607" s="1"/>
  <c r="R606"/>
  <c r="T606" s="1"/>
  <c r="R605"/>
  <c r="T605" s="1"/>
  <c r="R604"/>
  <c r="T604" s="1"/>
  <c r="R603"/>
  <c r="T603" s="1"/>
  <c r="R602"/>
  <c r="T602" s="1"/>
  <c r="R600"/>
  <c r="T600" s="1"/>
  <c r="R599"/>
  <c r="T599" s="1"/>
  <c r="R598"/>
  <c r="T598" s="1"/>
  <c r="R597"/>
  <c r="T597" s="1"/>
  <c r="R596"/>
  <c r="T596" s="1"/>
  <c r="R595"/>
  <c r="T595" s="1"/>
  <c r="R592"/>
  <c r="T592" s="1"/>
  <c r="R591"/>
  <c r="T591" s="1"/>
  <c r="R590"/>
  <c r="T590" s="1"/>
  <c r="R589"/>
  <c r="T589" s="1"/>
  <c r="R588"/>
  <c r="T588" s="1"/>
  <c r="R587"/>
  <c r="T587" s="1"/>
  <c r="R586"/>
  <c r="R584"/>
  <c r="T584" s="1"/>
  <c r="R583"/>
  <c r="T583" s="1"/>
  <c r="R582"/>
  <c r="T582" s="1"/>
  <c r="R581"/>
  <c r="T581" s="1"/>
  <c r="R580"/>
  <c r="T580" s="1"/>
  <c r="R579"/>
  <c r="T579" s="1"/>
  <c r="R578"/>
  <c r="T578" s="1"/>
  <c r="R576"/>
  <c r="T576" s="1"/>
  <c r="R575"/>
  <c r="T575" s="1"/>
  <c r="R574"/>
  <c r="T574" s="1"/>
  <c r="R573"/>
  <c r="T573" s="1"/>
  <c r="R572"/>
  <c r="T572" s="1"/>
  <c r="R571"/>
  <c r="T571" s="1"/>
  <c r="R570"/>
  <c r="T570" s="1"/>
  <c r="R568"/>
  <c r="T568" s="1"/>
  <c r="R567"/>
  <c r="T567" s="1"/>
  <c r="R566"/>
  <c r="T566" s="1"/>
  <c r="R565"/>
  <c r="T565" s="1"/>
  <c r="R564"/>
  <c r="T564" s="1"/>
  <c r="R563"/>
  <c r="T563" s="1"/>
  <c r="R562"/>
  <c r="T562" s="1"/>
  <c r="R560"/>
  <c r="T560" s="1"/>
  <c r="R559"/>
  <c r="T559" s="1"/>
  <c r="R558"/>
  <c r="T558" s="1"/>
  <c r="R557"/>
  <c r="T557" s="1"/>
  <c r="R556"/>
  <c r="T556" s="1"/>
  <c r="R555"/>
  <c r="T555" s="1"/>
  <c r="R554"/>
  <c r="R552"/>
  <c r="T552" s="1"/>
  <c r="R551"/>
  <c r="T551" s="1"/>
  <c r="R550"/>
  <c r="T550" s="1"/>
  <c r="R549"/>
  <c r="T549" s="1"/>
  <c r="R548"/>
  <c r="T548" s="1"/>
  <c r="R547"/>
  <c r="T547" s="1"/>
  <c r="R546"/>
  <c r="T546" s="1"/>
  <c r="R544"/>
  <c r="T544" s="1"/>
  <c r="R543"/>
  <c r="T543" s="1"/>
  <c r="R542"/>
  <c r="T542" s="1"/>
  <c r="R541"/>
  <c r="T541" s="1"/>
  <c r="R540"/>
  <c r="T540" s="1"/>
  <c r="R539"/>
  <c r="T539" s="1"/>
  <c r="R538"/>
  <c r="T538" s="1"/>
  <c r="R536"/>
  <c r="T536" s="1"/>
  <c r="R535"/>
  <c r="T535" s="1"/>
  <c r="R534"/>
  <c r="T534" s="1"/>
  <c r="R533"/>
  <c r="T533" s="1"/>
  <c r="R532"/>
  <c r="T532" s="1"/>
  <c r="R531"/>
  <c r="T531" s="1"/>
  <c r="R528"/>
  <c r="T528" s="1"/>
  <c r="R527"/>
  <c r="T527" s="1"/>
  <c r="R526"/>
  <c r="T526" s="1"/>
  <c r="R525"/>
  <c r="T525" s="1"/>
  <c r="R524"/>
  <c r="T524" s="1"/>
  <c r="R523"/>
  <c r="T523" s="1"/>
  <c r="R522"/>
  <c r="T522" s="1"/>
  <c r="R520"/>
  <c r="T520" s="1"/>
  <c r="R519"/>
  <c r="T519" s="1"/>
  <c r="R518"/>
  <c r="T518" s="1"/>
  <c r="R517"/>
  <c r="T517" s="1"/>
  <c r="R516"/>
  <c r="T516" s="1"/>
  <c r="R515"/>
  <c r="T515" s="1"/>
  <c r="R514"/>
  <c r="T514" s="1"/>
  <c r="R512"/>
  <c r="T512" s="1"/>
  <c r="R511"/>
  <c r="T511" s="1"/>
  <c r="R510"/>
  <c r="T510" s="1"/>
  <c r="R509"/>
  <c r="T509" s="1"/>
  <c r="R508"/>
  <c r="T508" s="1"/>
  <c r="R507"/>
  <c r="T507" s="1"/>
  <c r="R506"/>
  <c r="T506" s="1"/>
  <c r="R504"/>
  <c r="T504" s="1"/>
  <c r="R503"/>
  <c r="T503" s="1"/>
  <c r="R502"/>
  <c r="T502" s="1"/>
  <c r="R501"/>
  <c r="T501" s="1"/>
  <c r="R500"/>
  <c r="T500" s="1"/>
  <c r="R499"/>
  <c r="T499" s="1"/>
  <c r="R498"/>
  <c r="T498" s="1"/>
  <c r="R496"/>
  <c r="T496" s="1"/>
  <c r="R495"/>
  <c r="T495" s="1"/>
  <c r="R494"/>
  <c r="T494" s="1"/>
  <c r="R493"/>
  <c r="T493" s="1"/>
  <c r="R492"/>
  <c r="T492" s="1"/>
  <c r="R491"/>
  <c r="T491" s="1"/>
  <c r="R490"/>
  <c r="T490" s="1"/>
  <c r="R488"/>
  <c r="T488" s="1"/>
  <c r="R487"/>
  <c r="T487" s="1"/>
  <c r="R486"/>
  <c r="T486" s="1"/>
  <c r="R485"/>
  <c r="T485" s="1"/>
  <c r="R484"/>
  <c r="T484" s="1"/>
  <c r="R483"/>
  <c r="T483" s="1"/>
  <c r="R482"/>
  <c r="T482" s="1"/>
  <c r="R480"/>
  <c r="T480" s="1"/>
  <c r="R479"/>
  <c r="T479" s="1"/>
  <c r="R478"/>
  <c r="T478" s="1"/>
  <c r="R477"/>
  <c r="T477" s="1"/>
  <c r="R476"/>
  <c r="T476" s="1"/>
  <c r="R475"/>
  <c r="T475" s="1"/>
  <c r="R474"/>
  <c r="T474" s="1"/>
  <c r="R472"/>
  <c r="T472" s="1"/>
  <c r="R471"/>
  <c r="T471" s="1"/>
  <c r="R470"/>
  <c r="T470" s="1"/>
  <c r="R469"/>
  <c r="T469" s="1"/>
  <c r="R468"/>
  <c r="T468" s="1"/>
  <c r="R467"/>
  <c r="T467" s="1"/>
  <c r="R464"/>
  <c r="T464" s="1"/>
  <c r="R463"/>
  <c r="T463" s="1"/>
  <c r="R462"/>
  <c r="T462" s="1"/>
  <c r="R461"/>
  <c r="T461" s="1"/>
  <c r="R460"/>
  <c r="T460" s="1"/>
  <c r="R459"/>
  <c r="T459" s="1"/>
  <c r="R458"/>
  <c r="T458" s="1"/>
  <c r="R456"/>
  <c r="T456" s="1"/>
  <c r="R455"/>
  <c r="T455" s="1"/>
  <c r="R454"/>
  <c r="T454" s="1"/>
  <c r="R453"/>
  <c r="T453" s="1"/>
  <c r="R452"/>
  <c r="T452" s="1"/>
  <c r="R451"/>
  <c r="T451" s="1"/>
  <c r="R450"/>
  <c r="T450" s="1"/>
  <c r="R448"/>
  <c r="T448" s="1"/>
  <c r="R447"/>
  <c r="T447" s="1"/>
  <c r="R446"/>
  <c r="T446" s="1"/>
  <c r="R445"/>
  <c r="T445" s="1"/>
  <c r="R444"/>
  <c r="T444" s="1"/>
  <c r="R443"/>
  <c r="T443" s="1"/>
  <c r="R442"/>
  <c r="R440"/>
  <c r="T440" s="1"/>
  <c r="R439"/>
  <c r="T439" s="1"/>
  <c r="R438"/>
  <c r="T438" s="1"/>
  <c r="R437"/>
  <c r="T437" s="1"/>
  <c r="R436"/>
  <c r="T436" s="1"/>
  <c r="R435"/>
  <c r="T435" s="1"/>
  <c r="R434"/>
  <c r="T434" s="1"/>
  <c r="R432"/>
  <c r="T432" s="1"/>
  <c r="R431"/>
  <c r="T431" s="1"/>
  <c r="R430"/>
  <c r="T430" s="1"/>
  <c r="R429"/>
  <c r="T429" s="1"/>
  <c r="R428"/>
  <c r="T428" s="1"/>
  <c r="R427"/>
  <c r="T427" s="1"/>
  <c r="R426"/>
  <c r="T426" s="1"/>
  <c r="R424"/>
  <c r="T424" s="1"/>
  <c r="R423"/>
  <c r="T423" s="1"/>
  <c r="R422"/>
  <c r="T422" s="1"/>
  <c r="R421"/>
  <c r="T421" s="1"/>
  <c r="R420"/>
  <c r="T420" s="1"/>
  <c r="R419"/>
  <c r="T419" s="1"/>
  <c r="R418"/>
  <c r="T418" s="1"/>
  <c r="R416"/>
  <c r="T416" s="1"/>
  <c r="R415"/>
  <c r="T415" s="1"/>
  <c r="R414"/>
  <c r="T414" s="1"/>
  <c r="R413"/>
  <c r="T413" s="1"/>
  <c r="R412"/>
  <c r="T412" s="1"/>
  <c r="R411"/>
  <c r="T411" s="1"/>
  <c r="R410"/>
  <c r="R408"/>
  <c r="T408" s="1"/>
  <c r="R407"/>
  <c r="T407" s="1"/>
  <c r="R406"/>
  <c r="T406" s="1"/>
  <c r="R405"/>
  <c r="T405" s="1"/>
  <c r="R404"/>
  <c r="T404" s="1"/>
  <c r="R403"/>
  <c r="T403" s="1"/>
  <c r="R400"/>
  <c r="T400" s="1"/>
  <c r="R399"/>
  <c r="T399" s="1"/>
  <c r="R398"/>
  <c r="T398" s="1"/>
  <c r="R397"/>
  <c r="T397" s="1"/>
  <c r="R396"/>
  <c r="T396" s="1"/>
  <c r="R395"/>
  <c r="T395" s="1"/>
  <c r="R394"/>
  <c r="T394" s="1"/>
  <c r="R392"/>
  <c r="T392" s="1"/>
  <c r="R391"/>
  <c r="T391" s="1"/>
  <c r="R390"/>
  <c r="T390" s="1"/>
  <c r="R389"/>
  <c r="T389" s="1"/>
  <c r="R388"/>
  <c r="T388" s="1"/>
  <c r="R387"/>
  <c r="T387" s="1"/>
  <c r="R386"/>
  <c r="T386" s="1"/>
  <c r="R384"/>
  <c r="T384" s="1"/>
  <c r="R383"/>
  <c r="T383" s="1"/>
  <c r="R382"/>
  <c r="T382" s="1"/>
  <c r="R381"/>
  <c r="T381" s="1"/>
  <c r="R380"/>
  <c r="T380" s="1"/>
  <c r="R379"/>
  <c r="T379" s="1"/>
  <c r="R378"/>
  <c r="T378" s="1"/>
  <c r="R376"/>
  <c r="T376" s="1"/>
  <c r="R375"/>
  <c r="T375" s="1"/>
  <c r="R374"/>
  <c r="T374" s="1"/>
  <c r="R373"/>
  <c r="T373" s="1"/>
  <c r="R372"/>
  <c r="T372" s="1"/>
  <c r="R371"/>
  <c r="T371" s="1"/>
  <c r="R370"/>
  <c r="T370" s="1"/>
  <c r="R368"/>
  <c r="T368" s="1"/>
  <c r="R367"/>
  <c r="T367" s="1"/>
  <c r="R366"/>
  <c r="T366" s="1"/>
  <c r="R365"/>
  <c r="T365" s="1"/>
  <c r="R364"/>
  <c r="T364" s="1"/>
  <c r="R363"/>
  <c r="T363" s="1"/>
  <c r="R362"/>
  <c r="T362" s="1"/>
  <c r="R360"/>
  <c r="T360" s="1"/>
  <c r="R359"/>
  <c r="T359" s="1"/>
  <c r="R358"/>
  <c r="T358" s="1"/>
  <c r="R357"/>
  <c r="T357" s="1"/>
  <c r="R356"/>
  <c r="T356" s="1"/>
  <c r="R355"/>
  <c r="T355" s="1"/>
  <c r="R354"/>
  <c r="T354" s="1"/>
  <c r="R352"/>
  <c r="T352" s="1"/>
  <c r="I1012"/>
  <c r="R14"/>
  <c r="T14" s="1"/>
  <c r="G1012"/>
  <c r="R13"/>
  <c r="T13" s="1"/>
  <c r="H1012"/>
  <c r="R351"/>
  <c r="T351" s="1"/>
  <c r="R350"/>
  <c r="T350" s="1"/>
  <c r="R349"/>
  <c r="T349" s="1"/>
  <c r="R348"/>
  <c r="T348" s="1"/>
  <c r="R347"/>
  <c r="T347" s="1"/>
  <c r="R346"/>
  <c r="T346" s="1"/>
  <c r="R344"/>
  <c r="T344" s="1"/>
  <c r="R343"/>
  <c r="T343" s="1"/>
  <c r="R342"/>
  <c r="T342" s="1"/>
  <c r="R341"/>
  <c r="T341" s="1"/>
  <c r="R340"/>
  <c r="T340" s="1"/>
  <c r="R339"/>
  <c r="T339" s="1"/>
  <c r="R336"/>
  <c r="T336" s="1"/>
  <c r="R335"/>
  <c r="T335" s="1"/>
  <c r="R334"/>
  <c r="T334" s="1"/>
  <c r="R333"/>
  <c r="T333" s="1"/>
  <c r="R332"/>
  <c r="T332" s="1"/>
  <c r="R331"/>
  <c r="T331" s="1"/>
  <c r="R330"/>
  <c r="T330" s="1"/>
  <c r="R328"/>
  <c r="T328" s="1"/>
  <c r="R327"/>
  <c r="T327" s="1"/>
  <c r="R326"/>
  <c r="T326" s="1"/>
  <c r="R325"/>
  <c r="T325" s="1"/>
  <c r="R324"/>
  <c r="T324" s="1"/>
  <c r="R323"/>
  <c r="T323" s="1"/>
  <c r="R320"/>
  <c r="T320" s="1"/>
  <c r="R319"/>
  <c r="T319" s="1"/>
  <c r="R318"/>
  <c r="T318" s="1"/>
  <c r="R317"/>
  <c r="T317" s="1"/>
  <c r="R316"/>
  <c r="T316" s="1"/>
  <c r="R315"/>
  <c r="T315" s="1"/>
  <c r="R314"/>
  <c r="T314" s="1"/>
  <c r="R312"/>
  <c r="T312" s="1"/>
  <c r="R311"/>
  <c r="T311" s="1"/>
  <c r="R310"/>
  <c r="T310" s="1"/>
  <c r="R309"/>
  <c r="T309" s="1"/>
  <c r="R308"/>
  <c r="T308" s="1"/>
  <c r="R307"/>
  <c r="T307" s="1"/>
  <c r="R304"/>
  <c r="T304" s="1"/>
  <c r="R303"/>
  <c r="T303" s="1"/>
  <c r="R302"/>
  <c r="T302" s="1"/>
  <c r="R301"/>
  <c r="T301" s="1"/>
  <c r="R300"/>
  <c r="T300" s="1"/>
  <c r="R299"/>
  <c r="T299" s="1"/>
  <c r="R298"/>
  <c r="R296"/>
  <c r="T296" s="1"/>
  <c r="R295"/>
  <c r="T295" s="1"/>
  <c r="R294"/>
  <c r="T294" s="1"/>
  <c r="R293"/>
  <c r="T293" s="1"/>
  <c r="R292"/>
  <c r="T292" s="1"/>
  <c r="R291"/>
  <c r="T291" s="1"/>
  <c r="R288"/>
  <c r="T288" s="1"/>
  <c r="R287"/>
  <c r="T287" s="1"/>
  <c r="R286"/>
  <c r="T286" s="1"/>
  <c r="R285"/>
  <c r="T285" s="1"/>
  <c r="R284"/>
  <c r="T284" s="1"/>
  <c r="R283"/>
  <c r="T283" s="1"/>
  <c r="R282"/>
  <c r="T282" s="1"/>
  <c r="R280"/>
  <c r="T280" s="1"/>
  <c r="R279"/>
  <c r="T279" s="1"/>
  <c r="R278"/>
  <c r="T278" s="1"/>
  <c r="R277"/>
  <c r="T277" s="1"/>
  <c r="R276"/>
  <c r="T276" s="1"/>
  <c r="R275"/>
  <c r="T275" s="1"/>
  <c r="R272"/>
  <c r="T272" s="1"/>
  <c r="R271"/>
  <c r="T271" s="1"/>
  <c r="R270"/>
  <c r="T270" s="1"/>
  <c r="R269"/>
  <c r="T269" s="1"/>
  <c r="R268"/>
  <c r="T268" s="1"/>
  <c r="R267"/>
  <c r="T267" s="1"/>
  <c r="R266"/>
  <c r="T266" s="1"/>
  <c r="R264"/>
  <c r="T264" s="1"/>
  <c r="R263"/>
  <c r="T263" s="1"/>
  <c r="R262"/>
  <c r="T262" s="1"/>
  <c r="R261"/>
  <c r="T261" s="1"/>
  <c r="R260"/>
  <c r="T260" s="1"/>
  <c r="R259"/>
  <c r="R256"/>
  <c r="T256" s="1"/>
  <c r="R255"/>
  <c r="T255" s="1"/>
  <c r="R254"/>
  <c r="T254" s="1"/>
  <c r="R253"/>
  <c r="T253" s="1"/>
  <c r="R252"/>
  <c r="T252" s="1"/>
  <c r="R251"/>
  <c r="T251" s="1"/>
  <c r="R250"/>
  <c r="T250" s="1"/>
  <c r="R248"/>
  <c r="T248" s="1"/>
  <c r="R247"/>
  <c r="T247" s="1"/>
  <c r="R246"/>
  <c r="T246" s="1"/>
  <c r="R245"/>
  <c r="T245" s="1"/>
  <c r="R244"/>
  <c r="T244" s="1"/>
  <c r="R243"/>
  <c r="T243" s="1"/>
  <c r="R240"/>
  <c r="T240" s="1"/>
  <c r="R239"/>
  <c r="T239" s="1"/>
  <c r="R238"/>
  <c r="T238" s="1"/>
  <c r="R237"/>
  <c r="T237" s="1"/>
  <c r="R236"/>
  <c r="T236" s="1"/>
  <c r="R235"/>
  <c r="T235" s="1"/>
  <c r="R234"/>
  <c r="R232"/>
  <c r="T232" s="1"/>
  <c r="R231"/>
  <c r="T231" s="1"/>
  <c r="R230"/>
  <c r="T230" s="1"/>
  <c r="R229"/>
  <c r="R228"/>
  <c r="T228" s="1"/>
  <c r="R227"/>
  <c r="T227" s="1"/>
  <c r="R224"/>
  <c r="T224" s="1"/>
  <c r="R223"/>
  <c r="T223" s="1"/>
  <c r="R222"/>
  <c r="T222" s="1"/>
  <c r="R221"/>
  <c r="T221" s="1"/>
  <c r="R220"/>
  <c r="T220" s="1"/>
  <c r="R219"/>
  <c r="T219" s="1"/>
  <c r="R218"/>
  <c r="T218" s="1"/>
  <c r="R216"/>
  <c r="T216" s="1"/>
  <c r="R215"/>
  <c r="T215" s="1"/>
  <c r="R214"/>
  <c r="T214" s="1"/>
  <c r="R213"/>
  <c r="T213" s="1"/>
  <c r="R212"/>
  <c r="T212" s="1"/>
  <c r="R211"/>
  <c r="T211" s="1"/>
  <c r="R208"/>
  <c r="T208" s="1"/>
  <c r="R207"/>
  <c r="T207" s="1"/>
  <c r="R206"/>
  <c r="T206" s="1"/>
  <c r="R205"/>
  <c r="T205" s="1"/>
  <c r="R204"/>
  <c r="T204" s="1"/>
  <c r="R203"/>
  <c r="T203" s="1"/>
  <c r="R202"/>
  <c r="T202" s="1"/>
  <c r="R200"/>
  <c r="T200" s="1"/>
  <c r="R199"/>
  <c r="T199" s="1"/>
  <c r="R198"/>
  <c r="T198" s="1"/>
  <c r="R197"/>
  <c r="T197" s="1"/>
  <c r="R196"/>
  <c r="T196" s="1"/>
  <c r="R195"/>
  <c r="R192"/>
  <c r="T192" s="1"/>
  <c r="R191"/>
  <c r="T191" s="1"/>
  <c r="R190"/>
  <c r="T190" s="1"/>
  <c r="R189"/>
  <c r="T189" s="1"/>
  <c r="R188"/>
  <c r="T188" s="1"/>
  <c r="R187"/>
  <c r="T187" s="1"/>
  <c r="R186"/>
  <c r="T186" s="1"/>
  <c r="R184"/>
  <c r="T184" s="1"/>
  <c r="R183"/>
  <c r="T183" s="1"/>
  <c r="R182"/>
  <c r="T182" s="1"/>
  <c r="R181"/>
  <c r="T181" s="1"/>
  <c r="R180"/>
  <c r="T180" s="1"/>
  <c r="R179"/>
  <c r="T179" s="1"/>
  <c r="R176"/>
  <c r="T176" s="1"/>
  <c r="R175"/>
  <c r="T175" s="1"/>
  <c r="R174"/>
  <c r="T174" s="1"/>
  <c r="R173"/>
  <c r="T173" s="1"/>
  <c r="R172"/>
  <c r="T172" s="1"/>
  <c r="R171"/>
  <c r="T171" s="1"/>
  <c r="R170"/>
  <c r="R168"/>
  <c r="T168" s="1"/>
  <c r="R167"/>
  <c r="T167" s="1"/>
  <c r="R166"/>
  <c r="T166" s="1"/>
  <c r="R165"/>
  <c r="T165" s="1"/>
  <c r="R164"/>
  <c r="T164" s="1"/>
  <c r="R163"/>
  <c r="T163" s="1"/>
  <c r="R160"/>
  <c r="T160" s="1"/>
  <c r="R159"/>
  <c r="T159" s="1"/>
  <c r="R158"/>
  <c r="T158" s="1"/>
  <c r="R157"/>
  <c r="T157" s="1"/>
  <c r="R156"/>
  <c r="T156" s="1"/>
  <c r="R155"/>
  <c r="T155" s="1"/>
  <c r="R154"/>
  <c r="T154" s="1"/>
  <c r="R152"/>
  <c r="T152" s="1"/>
  <c r="R151"/>
  <c r="T151" s="1"/>
  <c r="R150"/>
  <c r="T150" s="1"/>
  <c r="R149"/>
  <c r="T149" s="1"/>
  <c r="R148"/>
  <c r="T148" s="1"/>
  <c r="R147"/>
  <c r="T147" s="1"/>
  <c r="R144"/>
  <c r="T144" s="1"/>
  <c r="R143"/>
  <c r="T143" s="1"/>
  <c r="R142"/>
  <c r="T142" s="1"/>
  <c r="R141"/>
  <c r="T141" s="1"/>
  <c r="R140"/>
  <c r="T140" s="1"/>
  <c r="R139"/>
  <c r="T139" s="1"/>
  <c r="R138"/>
  <c r="T138" s="1"/>
  <c r="R136"/>
  <c r="T136" s="1"/>
  <c r="R135"/>
  <c r="T135" s="1"/>
  <c r="R134"/>
  <c r="T134" s="1"/>
  <c r="R133"/>
  <c r="T133" s="1"/>
  <c r="R132"/>
  <c r="T132" s="1"/>
  <c r="R131"/>
  <c r="T131" s="1"/>
  <c r="R128"/>
  <c r="T128" s="1"/>
  <c r="R127"/>
  <c r="T127" s="1"/>
  <c r="R126"/>
  <c r="T126" s="1"/>
  <c r="R125"/>
  <c r="T125" s="1"/>
  <c r="R124"/>
  <c r="T124" s="1"/>
  <c r="R123"/>
  <c r="T123" s="1"/>
  <c r="R122"/>
  <c r="T122" s="1"/>
  <c r="R120"/>
  <c r="T120" s="1"/>
  <c r="R119"/>
  <c r="T119" s="1"/>
  <c r="R118"/>
  <c r="T118" s="1"/>
  <c r="R117"/>
  <c r="T117" s="1"/>
  <c r="R116"/>
  <c r="T116" s="1"/>
  <c r="R115"/>
  <c r="T115" s="1"/>
  <c r="R112"/>
  <c r="T112" s="1"/>
  <c r="R111"/>
  <c r="T111" s="1"/>
  <c r="R110"/>
  <c r="T110" s="1"/>
  <c r="R109"/>
  <c r="T109" s="1"/>
  <c r="R108"/>
  <c r="T108" s="1"/>
  <c r="R107"/>
  <c r="T107" s="1"/>
  <c r="R106"/>
  <c r="R104"/>
  <c r="T104" s="1"/>
  <c r="R103"/>
  <c r="T103" s="1"/>
  <c r="R102"/>
  <c r="T102" s="1"/>
  <c r="R101"/>
  <c r="T101" s="1"/>
  <c r="R100"/>
  <c r="T100" s="1"/>
  <c r="R99"/>
  <c r="T99" s="1"/>
  <c r="R96"/>
  <c r="T96" s="1"/>
  <c r="R95"/>
  <c r="T95" s="1"/>
  <c r="R94"/>
  <c r="T94" s="1"/>
  <c r="R93"/>
  <c r="T93" s="1"/>
  <c r="R92"/>
  <c r="T92" s="1"/>
  <c r="R91"/>
  <c r="T91" s="1"/>
  <c r="R90"/>
  <c r="T90" s="1"/>
  <c r="R88"/>
  <c r="T88" s="1"/>
  <c r="R87"/>
  <c r="T87" s="1"/>
  <c r="R86"/>
  <c r="T86" s="1"/>
  <c r="R85"/>
  <c r="T85" s="1"/>
  <c r="R84"/>
  <c r="T84" s="1"/>
  <c r="R83"/>
  <c r="T83" s="1"/>
  <c r="R80"/>
  <c r="T80" s="1"/>
  <c r="R79"/>
  <c r="T79" s="1"/>
  <c r="R78"/>
  <c r="T78" s="1"/>
  <c r="R77"/>
  <c r="T77" s="1"/>
  <c r="R76"/>
  <c r="T76" s="1"/>
  <c r="R75"/>
  <c r="T75" s="1"/>
  <c r="R74"/>
  <c r="T74" s="1"/>
  <c r="R72"/>
  <c r="T72" s="1"/>
  <c r="R71"/>
  <c r="T71" s="1"/>
  <c r="R70"/>
  <c r="T70" s="1"/>
  <c r="R69"/>
  <c r="T69" s="1"/>
  <c r="R68"/>
  <c r="T68" s="1"/>
  <c r="R67"/>
  <c r="R64"/>
  <c r="T64" s="1"/>
  <c r="R63"/>
  <c r="T63" s="1"/>
  <c r="R62"/>
  <c r="T62" s="1"/>
  <c r="R61"/>
  <c r="T61" s="1"/>
  <c r="R60"/>
  <c r="T60" s="1"/>
  <c r="R59"/>
  <c r="T59" s="1"/>
  <c r="R58"/>
  <c r="T58" s="1"/>
  <c r="R56"/>
  <c r="T56" s="1"/>
  <c r="R55"/>
  <c r="T55" s="1"/>
  <c r="R54"/>
  <c r="T54" s="1"/>
  <c r="R53"/>
  <c r="T53" s="1"/>
  <c r="R52"/>
  <c r="T52" s="1"/>
  <c r="R51"/>
  <c r="T51" s="1"/>
  <c r="R48"/>
  <c r="T48" s="1"/>
  <c r="R47"/>
  <c r="T47" s="1"/>
  <c r="R46"/>
  <c r="T46" s="1"/>
  <c r="R45"/>
  <c r="T45" s="1"/>
  <c r="R44"/>
  <c r="T44" s="1"/>
  <c r="R43"/>
  <c r="T43" s="1"/>
  <c r="R42"/>
  <c r="R40"/>
  <c r="T40" s="1"/>
  <c r="R39"/>
  <c r="T39" s="1"/>
  <c r="R38"/>
  <c r="T38" s="1"/>
  <c r="R37"/>
  <c r="T37" s="1"/>
  <c r="R36"/>
  <c r="T36" s="1"/>
  <c r="R35"/>
  <c r="T35" s="1"/>
  <c r="R32"/>
  <c r="T32" s="1"/>
  <c r="R31"/>
  <c r="T31" s="1"/>
  <c r="R30"/>
  <c r="T30" s="1"/>
  <c r="R29"/>
  <c r="T29" s="1"/>
  <c r="R28"/>
  <c r="T28" s="1"/>
  <c r="R27"/>
  <c r="T27" s="1"/>
  <c r="R26"/>
  <c r="T26" s="1"/>
  <c r="R24"/>
  <c r="T24" s="1"/>
  <c r="R23"/>
  <c r="T23" s="1"/>
  <c r="R22"/>
  <c r="T22" s="1"/>
  <c r="R21"/>
  <c r="T21" s="1"/>
  <c r="R20"/>
  <c r="T20" s="1"/>
  <c r="R19"/>
  <c r="T19" s="1"/>
  <c r="R16"/>
  <c r="T16" s="1"/>
  <c r="R15"/>
  <c r="T15" s="1"/>
  <c r="O1012"/>
  <c r="K1012"/>
  <c r="P1012"/>
  <c r="L1012"/>
  <c r="R12"/>
  <c r="T12" s="1"/>
  <c r="R861"/>
  <c r="T861" s="1"/>
  <c r="R857"/>
  <c r="T857" s="1"/>
  <c r="R853"/>
  <c r="T853" s="1"/>
  <c r="R849"/>
  <c r="T849" s="1"/>
  <c r="R845"/>
  <c r="T845" s="1"/>
  <c r="R841"/>
  <c r="T841" s="1"/>
  <c r="R837"/>
  <c r="T837" s="1"/>
  <c r="R833"/>
  <c r="T833" s="1"/>
  <c r="R829"/>
  <c r="T829" s="1"/>
  <c r="R825"/>
  <c r="T825" s="1"/>
  <c r="R821"/>
  <c r="T821" s="1"/>
  <c r="R817"/>
  <c r="T817" s="1"/>
  <c r="R813"/>
  <c r="T813" s="1"/>
  <c r="R809"/>
  <c r="T809" s="1"/>
  <c r="R805"/>
  <c r="T805" s="1"/>
  <c r="R801"/>
  <c r="T801" s="1"/>
  <c r="R797"/>
  <c r="T797" s="1"/>
  <c r="R793"/>
  <c r="T793" s="1"/>
  <c r="R789"/>
  <c r="T789" s="1"/>
  <c r="R785"/>
  <c r="T785" s="1"/>
  <c r="R781"/>
  <c r="T781" s="1"/>
  <c r="R777"/>
  <c r="T777" s="1"/>
  <c r="R773"/>
  <c r="T773" s="1"/>
  <c r="R769"/>
  <c r="R765"/>
  <c r="T765" s="1"/>
  <c r="R753"/>
  <c r="T753" s="1"/>
  <c r="R745"/>
  <c r="T745" s="1"/>
  <c r="R737"/>
  <c r="T737" s="1"/>
  <c r="R729"/>
  <c r="T729" s="1"/>
  <c r="R721"/>
  <c r="T721" s="1"/>
  <c r="R713"/>
  <c r="T713" s="1"/>
  <c r="R705"/>
  <c r="T705" s="1"/>
  <c r="R697"/>
  <c r="T697" s="1"/>
  <c r="R689"/>
  <c r="T689" s="1"/>
  <c r="R681"/>
  <c r="T681" s="1"/>
  <c r="R673"/>
  <c r="T673" s="1"/>
  <c r="R665"/>
  <c r="T665" s="1"/>
  <c r="R657"/>
  <c r="T657" s="1"/>
  <c r="R649"/>
  <c r="T649" s="1"/>
  <c r="R641"/>
  <c r="T641" s="1"/>
  <c r="R633"/>
  <c r="T633" s="1"/>
  <c r="R625"/>
  <c r="T625" s="1"/>
  <c r="R617"/>
  <c r="T617" s="1"/>
  <c r="R609"/>
  <c r="T609" s="1"/>
  <c r="R601"/>
  <c r="T601" s="1"/>
  <c r="R593"/>
  <c r="T593" s="1"/>
  <c r="R585"/>
  <c r="T585" s="1"/>
  <c r="R577"/>
  <c r="T577" s="1"/>
  <c r="R569"/>
  <c r="T569" s="1"/>
  <c r="R561"/>
  <c r="T561" s="1"/>
  <c r="R553"/>
  <c r="T553" s="1"/>
  <c r="R545"/>
  <c r="T545" s="1"/>
  <c r="R537"/>
  <c r="T537" s="1"/>
  <c r="R529"/>
  <c r="T529" s="1"/>
  <c r="R521"/>
  <c r="T521" s="1"/>
  <c r="R513"/>
  <c r="T513" s="1"/>
  <c r="R505"/>
  <c r="T505" s="1"/>
  <c r="R497"/>
  <c r="T497" s="1"/>
  <c r="R489"/>
  <c r="T489" s="1"/>
  <c r="R481"/>
  <c r="T481" s="1"/>
  <c r="R473"/>
  <c r="T473" s="1"/>
  <c r="R465"/>
  <c r="T465" s="1"/>
  <c r="R457"/>
  <c r="T457" s="1"/>
  <c r="R449"/>
  <c r="T449" s="1"/>
  <c r="R441"/>
  <c r="T441" s="1"/>
  <c r="R433"/>
  <c r="T433" s="1"/>
  <c r="R425"/>
  <c r="T425" s="1"/>
  <c r="R417"/>
  <c r="T417" s="1"/>
  <c r="R409"/>
  <c r="T409" s="1"/>
  <c r="R401"/>
  <c r="T401" s="1"/>
  <c r="R393"/>
  <c r="T393" s="1"/>
  <c r="R385"/>
  <c r="T385" s="1"/>
  <c r="R377"/>
  <c r="T377" s="1"/>
  <c r="R369"/>
  <c r="T369" s="1"/>
  <c r="R361"/>
  <c r="T361" s="1"/>
  <c r="R353"/>
  <c r="T353" s="1"/>
  <c r="R345"/>
  <c r="T345" s="1"/>
  <c r="R337"/>
  <c r="T337" s="1"/>
  <c r="R329"/>
  <c r="T329" s="1"/>
  <c r="R321"/>
  <c r="T321" s="1"/>
  <c r="R313"/>
  <c r="T313" s="1"/>
  <c r="R305"/>
  <c r="T305" s="1"/>
  <c r="R297"/>
  <c r="T297" s="1"/>
  <c r="R289"/>
  <c r="T289" s="1"/>
  <c r="R281"/>
  <c r="T281" s="1"/>
  <c r="R273"/>
  <c r="T273" s="1"/>
  <c r="R265"/>
  <c r="T265" s="1"/>
  <c r="R257"/>
  <c r="T257" s="1"/>
  <c r="R249"/>
  <c r="T249" s="1"/>
  <c r="R241"/>
  <c r="T241" s="1"/>
  <c r="R233"/>
  <c r="T233" s="1"/>
  <c r="R225"/>
  <c r="T225" s="1"/>
  <c r="R217"/>
  <c r="T217" s="1"/>
  <c r="R209"/>
  <c r="T209" s="1"/>
  <c r="R201"/>
  <c r="T201" s="1"/>
  <c r="R193"/>
  <c r="T193" s="1"/>
  <c r="R185"/>
  <c r="T185" s="1"/>
  <c r="R177"/>
  <c r="T177" s="1"/>
  <c r="R169"/>
  <c r="T169" s="1"/>
  <c r="R161"/>
  <c r="T161" s="1"/>
  <c r="R153"/>
  <c r="T153" s="1"/>
  <c r="R145"/>
  <c r="T145" s="1"/>
  <c r="R137"/>
  <c r="T137" s="1"/>
  <c r="R129"/>
  <c r="T129" s="1"/>
  <c r="R121"/>
  <c r="T121" s="1"/>
  <c r="R113"/>
  <c r="T113" s="1"/>
  <c r="R105"/>
  <c r="T105" s="1"/>
  <c r="R97"/>
  <c r="T97" s="1"/>
  <c r="R89"/>
  <c r="T89" s="1"/>
  <c r="R81"/>
  <c r="T81" s="1"/>
  <c r="R73"/>
  <c r="T73" s="1"/>
  <c r="R65"/>
  <c r="T65" s="1"/>
  <c r="R57"/>
  <c r="T57" s="1"/>
  <c r="R49"/>
  <c r="T49" s="1"/>
  <c r="R41"/>
  <c r="T41" s="1"/>
  <c r="R33"/>
  <c r="T33" s="1"/>
  <c r="R25"/>
  <c r="T25" s="1"/>
  <c r="R17"/>
  <c r="T17" s="1"/>
  <c r="N1012"/>
  <c r="J1012"/>
  <c r="F1012"/>
  <c r="E1012"/>
  <c r="L93" i="8"/>
  <c r="M93" s="1"/>
  <c r="K93"/>
  <c r="L22"/>
  <c r="M22" s="1"/>
  <c r="L26"/>
  <c r="M26" s="1"/>
  <c r="L30"/>
  <c r="M30" s="1"/>
  <c r="L34"/>
  <c r="M34" s="1"/>
  <c r="L36"/>
  <c r="M36" s="1"/>
  <c r="L38"/>
  <c r="M38" s="1"/>
  <c r="L56"/>
  <c r="M56" s="1"/>
  <c r="P1019" i="1"/>
  <c r="N1019"/>
  <c r="R1019"/>
  <c r="L1019"/>
  <c r="W1019"/>
  <c r="U11" i="24" l="1"/>
  <c r="U160" s="1"/>
  <c r="E160"/>
  <c r="B13" i="20"/>
  <c r="B13" i="19"/>
  <c r="B13" i="17"/>
  <c r="B13" i="18"/>
  <c r="U354" i="20"/>
  <c r="U354" i="19"/>
  <c r="E355" i="16"/>
  <c r="U355" s="1"/>
  <c r="U354" i="18"/>
  <c r="U354" i="17"/>
  <c r="U446" i="20"/>
  <c r="U446" i="19"/>
  <c r="U446" i="18"/>
  <c r="E447" i="16"/>
  <c r="U447" s="1"/>
  <c r="U446" i="17"/>
  <c r="U570" i="20"/>
  <c r="U570" i="19"/>
  <c r="U570" i="18"/>
  <c r="U570" i="17"/>
  <c r="E571" i="16"/>
  <c r="U571" s="1"/>
  <c r="U690" i="20"/>
  <c r="U690" i="19"/>
  <c r="U690" i="18"/>
  <c r="E691" i="16"/>
  <c r="U691" s="1"/>
  <c r="U690" i="17"/>
  <c r="E33" i="9"/>
  <c r="U34" i="20"/>
  <c r="U34" i="19"/>
  <c r="U34" i="17"/>
  <c r="E35" i="16"/>
  <c r="U35" s="1"/>
  <c r="U34" i="18"/>
  <c r="E81" i="9"/>
  <c r="U82" i="20"/>
  <c r="U82" i="19"/>
  <c r="U82" i="17"/>
  <c r="E83" i="16"/>
  <c r="U83" s="1"/>
  <c r="U82" i="18"/>
  <c r="E161" i="9"/>
  <c r="U162" i="20"/>
  <c r="U162" i="17"/>
  <c r="U162" i="18"/>
  <c r="E163" i="16"/>
  <c r="U163" s="1"/>
  <c r="U162" i="19"/>
  <c r="E193" i="9"/>
  <c r="U194" i="20"/>
  <c r="U194" i="19"/>
  <c r="U194" i="18"/>
  <c r="U194" i="17"/>
  <c r="E195" i="16"/>
  <c r="U195" s="1"/>
  <c r="E257" i="9"/>
  <c r="U258" i="20"/>
  <c r="U258" i="19"/>
  <c r="U258" i="18"/>
  <c r="U258" i="17"/>
  <c r="E259" i="16"/>
  <c r="U259" s="1"/>
  <c r="U310" i="20"/>
  <c r="U310" i="19"/>
  <c r="U310" i="17"/>
  <c r="E311" i="16"/>
  <c r="U311" s="1"/>
  <c r="U310" i="18"/>
  <c r="U426" i="20"/>
  <c r="U426" i="19"/>
  <c r="U426" i="18"/>
  <c r="E427" i="16"/>
  <c r="U427" s="1"/>
  <c r="U426" i="17"/>
  <c r="U526" i="20"/>
  <c r="U526" i="19"/>
  <c r="U526" i="18"/>
  <c r="U526" i="17"/>
  <c r="E527" i="16"/>
  <c r="U527" s="1"/>
  <c r="U662" i="20"/>
  <c r="U662" i="19"/>
  <c r="U662" i="18"/>
  <c r="U662" i="17"/>
  <c r="E663" i="16"/>
  <c r="U663" s="1"/>
  <c r="U758" i="20"/>
  <c r="U758" i="19"/>
  <c r="U758" i="18"/>
  <c r="U758" i="17"/>
  <c r="E759" i="16"/>
  <c r="U759" s="1"/>
  <c r="E62" i="13"/>
  <c r="U62" s="1"/>
  <c r="E62" i="12"/>
  <c r="U62" s="1"/>
  <c r="E126" i="13"/>
  <c r="U126" s="1"/>
  <c r="E126" i="12"/>
  <c r="U126" s="1"/>
  <c r="E82" i="9"/>
  <c r="U83" i="20"/>
  <c r="U83" i="19"/>
  <c r="U83" i="17"/>
  <c r="E84" i="16"/>
  <c r="U84" s="1"/>
  <c r="U83" i="18"/>
  <c r="E210" i="9"/>
  <c r="U211" i="20"/>
  <c r="U211" i="19"/>
  <c r="U211" i="18"/>
  <c r="U211" i="17"/>
  <c r="E212" i="16"/>
  <c r="U212" s="1"/>
  <c r="E338" i="9"/>
  <c r="U339" i="19"/>
  <c r="U339" i="20"/>
  <c r="U339" i="18"/>
  <c r="U339" i="17"/>
  <c r="E340" i="16"/>
  <c r="U340" s="1"/>
  <c r="E466" i="9"/>
  <c r="U467" i="20"/>
  <c r="U467" i="18"/>
  <c r="U467" i="19"/>
  <c r="U467" i="17"/>
  <c r="E468" i="16"/>
  <c r="U468" s="1"/>
  <c r="E594" i="9"/>
  <c r="U595" i="20"/>
  <c r="U595" i="18"/>
  <c r="U595" i="19"/>
  <c r="U595" i="17"/>
  <c r="E596" i="16"/>
  <c r="U596" s="1"/>
  <c r="U691" i="20"/>
  <c r="U691" i="19"/>
  <c r="U691" i="18"/>
  <c r="E692" i="16"/>
  <c r="U692" s="1"/>
  <c r="U691" i="17"/>
  <c r="E104" i="12"/>
  <c r="U104" s="1"/>
  <c r="E104" i="13"/>
  <c r="U104" s="1"/>
  <c r="E793" i="9"/>
  <c r="U794" i="20"/>
  <c r="U794" i="19"/>
  <c r="E795" i="16"/>
  <c r="U795" s="1"/>
  <c r="U794" i="17"/>
  <c r="U794" i="18"/>
  <c r="E841" i="9"/>
  <c r="U842" i="20"/>
  <c r="U842" i="19"/>
  <c r="U842" i="18"/>
  <c r="U842" i="17"/>
  <c r="E843" i="16"/>
  <c r="U843" s="1"/>
  <c r="E52" i="12"/>
  <c r="U52" s="1"/>
  <c r="E52" i="13"/>
  <c r="U52" s="1"/>
  <c r="U79" i="2"/>
  <c r="S79" s="1"/>
  <c r="U79" i="20"/>
  <c r="U79" i="18"/>
  <c r="U79" i="17"/>
  <c r="E80" i="16"/>
  <c r="U80" s="1"/>
  <c r="U79" i="19"/>
  <c r="U207" i="20"/>
  <c r="U207" i="19"/>
  <c r="U207" i="18"/>
  <c r="U207" i="17"/>
  <c r="E208" i="16"/>
  <c r="U208" s="1"/>
  <c r="U335" i="2"/>
  <c r="S335" s="1"/>
  <c r="U335" i="20"/>
  <c r="U335" i="19"/>
  <c r="U335" i="18"/>
  <c r="U335" i="17"/>
  <c r="E336" i="16"/>
  <c r="U336" s="1"/>
  <c r="U547" i="20"/>
  <c r="U547" i="18"/>
  <c r="U547" i="19"/>
  <c r="U547" i="17"/>
  <c r="E548" i="16"/>
  <c r="U548" s="1"/>
  <c r="U663" i="2"/>
  <c r="S663" s="1"/>
  <c r="U663" i="20"/>
  <c r="U663" i="19"/>
  <c r="U663" i="18"/>
  <c r="E664" i="16"/>
  <c r="U664" s="1"/>
  <c r="U663" i="17"/>
  <c r="U783" i="20"/>
  <c r="U783" i="19"/>
  <c r="U783" i="18"/>
  <c r="E784" i="16"/>
  <c r="U784" s="1"/>
  <c r="U783" i="17"/>
  <c r="U847" i="20"/>
  <c r="U847" i="19"/>
  <c r="U847" i="18"/>
  <c r="E848" i="16"/>
  <c r="U848" s="1"/>
  <c r="U847" i="17"/>
  <c r="E61" i="13"/>
  <c r="U61" s="1"/>
  <c r="E61" i="12"/>
  <c r="U61" s="1"/>
  <c r="U977" i="2"/>
  <c r="S977" s="1"/>
  <c r="E125" i="13"/>
  <c r="U125" s="1"/>
  <c r="E125" i="12"/>
  <c r="U125" s="1"/>
  <c r="E64" i="9"/>
  <c r="U65" i="20"/>
  <c r="U65" i="19"/>
  <c r="U65" i="18"/>
  <c r="U65" i="17"/>
  <c r="E66" i="16"/>
  <c r="U66" s="1"/>
  <c r="E96" i="9"/>
  <c r="U97" i="20"/>
  <c r="U97" i="19"/>
  <c r="U97" i="18"/>
  <c r="U97" i="17"/>
  <c r="E98" i="16"/>
  <c r="U98" s="1"/>
  <c r="E148" i="9"/>
  <c r="U149" i="20"/>
  <c r="U149" i="19"/>
  <c r="U149" i="18"/>
  <c r="U149" i="17"/>
  <c r="E150" i="16"/>
  <c r="U150" s="1"/>
  <c r="E212" i="9"/>
  <c r="U213" i="20"/>
  <c r="U213" i="18"/>
  <c r="U213" i="19"/>
  <c r="U213" i="17"/>
  <c r="E214" i="16"/>
  <c r="U214" s="1"/>
  <c r="E280" i="9"/>
  <c r="U281" i="20"/>
  <c r="U281" i="18"/>
  <c r="U281" i="19"/>
  <c r="U281" i="17"/>
  <c r="E282" i="16"/>
  <c r="U282" s="1"/>
  <c r="E360" i="9"/>
  <c r="U361" i="20"/>
  <c r="U361" i="19"/>
  <c r="U361" i="18"/>
  <c r="E362" i="16"/>
  <c r="U362" s="1"/>
  <c r="U361" i="17"/>
  <c r="E430" i="5"/>
  <c r="U430" s="1"/>
  <c r="U429" i="20"/>
  <c r="U429" i="19"/>
  <c r="U429" i="18"/>
  <c r="U429" i="17"/>
  <c r="E430" i="16"/>
  <c r="U430" s="1"/>
  <c r="E494" i="5"/>
  <c r="U494" s="1"/>
  <c r="U493" i="20"/>
  <c r="U493" i="19"/>
  <c r="U493" i="18"/>
  <c r="U493" i="17"/>
  <c r="E494" i="16"/>
  <c r="U494" s="1"/>
  <c r="E544" i="9"/>
  <c r="U545" i="20"/>
  <c r="U545" i="19"/>
  <c r="U545" i="18"/>
  <c r="E546" i="16"/>
  <c r="U546" s="1"/>
  <c r="U545" i="17"/>
  <c r="E592" i="9"/>
  <c r="U593" i="20"/>
  <c r="U593" i="19"/>
  <c r="U593" i="17"/>
  <c r="E594" i="16"/>
  <c r="U594" s="1"/>
  <c r="U593" i="18"/>
  <c r="E644" i="9"/>
  <c r="U645" i="20"/>
  <c r="U645" i="19"/>
  <c r="E646" i="16"/>
  <c r="U646" s="1"/>
  <c r="U645" i="17"/>
  <c r="U645" i="18"/>
  <c r="U717" i="20"/>
  <c r="U717" i="19"/>
  <c r="U717" i="18"/>
  <c r="U717" i="17"/>
  <c r="E718" i="16"/>
  <c r="U718" s="1"/>
  <c r="E772" i="9"/>
  <c r="U773" i="20"/>
  <c r="U773" i="19"/>
  <c r="U773" i="18"/>
  <c r="U773" i="17"/>
  <c r="E774" i="16"/>
  <c r="U774" s="1"/>
  <c r="U857" i="20"/>
  <c r="U857" i="19"/>
  <c r="U857" i="18"/>
  <c r="U857" i="17"/>
  <c r="E858" i="16"/>
  <c r="U858" s="1"/>
  <c r="U891" i="2"/>
  <c r="S891" s="1"/>
  <c r="E39" i="12"/>
  <c r="U39" s="1"/>
  <c r="E39" i="13"/>
  <c r="U39" s="1"/>
  <c r="E119"/>
  <c r="U119" s="1"/>
  <c r="E119" i="12"/>
  <c r="U119" s="1"/>
  <c r="E39" i="9"/>
  <c r="U40" i="20"/>
  <c r="U40" i="19"/>
  <c r="U40" i="18"/>
  <c r="U40" i="17"/>
  <c r="E41" i="16"/>
  <c r="U41" s="1"/>
  <c r="E103" i="9"/>
  <c r="U104" i="20"/>
  <c r="U104" i="19"/>
  <c r="U104" i="18"/>
  <c r="E105" i="16"/>
  <c r="U105" s="1"/>
  <c r="U104" i="17"/>
  <c r="E151" i="9"/>
  <c r="U152" i="20"/>
  <c r="U152" i="19"/>
  <c r="U152" i="18"/>
  <c r="E153" i="16"/>
  <c r="U153" s="1"/>
  <c r="U152" i="17"/>
  <c r="E215" i="9"/>
  <c r="U216" i="20"/>
  <c r="U216" i="18"/>
  <c r="U216" i="19"/>
  <c r="U216" i="17"/>
  <c r="E217" i="16"/>
  <c r="U217" s="1"/>
  <c r="E279" i="9"/>
  <c r="U280" i="20"/>
  <c r="U280" i="19"/>
  <c r="U280" i="18"/>
  <c r="U280" i="17"/>
  <c r="E281" i="16"/>
  <c r="U281" s="1"/>
  <c r="E343" i="9"/>
  <c r="U344" i="20"/>
  <c r="U344" i="19"/>
  <c r="U344" i="18"/>
  <c r="E345" i="16"/>
  <c r="U345" s="1"/>
  <c r="U344" i="17"/>
  <c r="E391" i="9"/>
  <c r="U392" i="20"/>
  <c r="U392" i="19"/>
  <c r="U392" i="18"/>
  <c r="U392" i="17"/>
  <c r="E393" i="16"/>
  <c r="U393" s="1"/>
  <c r="E439" i="9"/>
  <c r="U440" i="20"/>
  <c r="U440" i="19"/>
  <c r="U440" i="18"/>
  <c r="U440" i="17"/>
  <c r="E441" i="16"/>
  <c r="U441" s="1"/>
  <c r="E487" i="9"/>
  <c r="U488" i="20"/>
  <c r="U488" i="19"/>
  <c r="U488" i="18"/>
  <c r="U488" i="17"/>
  <c r="E489" i="16"/>
  <c r="U489" s="1"/>
  <c r="E535" i="9"/>
  <c r="U536" i="20"/>
  <c r="U536" i="19"/>
  <c r="U536" i="18"/>
  <c r="U536" i="17"/>
  <c r="E537" i="16"/>
  <c r="U537" s="1"/>
  <c r="E599" i="9"/>
  <c r="U600" i="20"/>
  <c r="U600" i="19"/>
  <c r="U600" i="18"/>
  <c r="E601" i="16"/>
  <c r="U601" s="1"/>
  <c r="U600" i="17"/>
  <c r="E663" i="9"/>
  <c r="U664" i="20"/>
  <c r="U664" i="19"/>
  <c r="U664" i="18"/>
  <c r="U664" i="17"/>
  <c r="E665" i="16"/>
  <c r="U665" s="1"/>
  <c r="U728" i="20"/>
  <c r="U728" i="19"/>
  <c r="E729" i="16"/>
  <c r="U729" s="1"/>
  <c r="U728" i="17"/>
  <c r="U728" i="18"/>
  <c r="E775" i="9"/>
  <c r="U776" i="20"/>
  <c r="U776" i="19"/>
  <c r="U776" i="18"/>
  <c r="U776" i="17"/>
  <c r="E777" i="16"/>
  <c r="U777" s="1"/>
  <c r="U860" i="2"/>
  <c r="S860" s="1"/>
  <c r="U860" i="20"/>
  <c r="U860" i="19"/>
  <c r="U860" i="18"/>
  <c r="U860" i="17"/>
  <c r="E861" i="16"/>
  <c r="U861" s="1"/>
  <c r="E844" i="9"/>
  <c r="U845" i="20"/>
  <c r="U845" i="19"/>
  <c r="U845" i="18"/>
  <c r="U845" i="17"/>
  <c r="E846" i="16"/>
  <c r="U846" s="1"/>
  <c r="E194" i="9"/>
  <c r="U195" i="20"/>
  <c r="U195" i="19"/>
  <c r="U195" i="18"/>
  <c r="U195" i="17"/>
  <c r="E196" i="16"/>
  <c r="U196" s="1"/>
  <c r="U286" i="20"/>
  <c r="U286" i="19"/>
  <c r="U286" i="18"/>
  <c r="E287" i="16"/>
  <c r="U287" s="1"/>
  <c r="U286" i="17"/>
  <c r="E413" i="9"/>
  <c r="U414" i="20"/>
  <c r="U414" i="19"/>
  <c r="U414" i="18"/>
  <c r="U414" i="17"/>
  <c r="E415" i="16"/>
  <c r="U415" s="1"/>
  <c r="U538" i="20"/>
  <c r="U538" i="19"/>
  <c r="U538" i="18"/>
  <c r="E539" i="16"/>
  <c r="U539" s="1"/>
  <c r="U538" i="17"/>
  <c r="U658" i="20"/>
  <c r="U658" i="19"/>
  <c r="U658" i="18"/>
  <c r="E659" i="16"/>
  <c r="U659" s="1"/>
  <c r="U658" i="17"/>
  <c r="U18" i="20"/>
  <c r="U18" i="19"/>
  <c r="U18" i="18"/>
  <c r="U18" i="17"/>
  <c r="E19" i="16"/>
  <c r="U19" s="1"/>
  <c r="E97" i="9"/>
  <c r="U98" i="20"/>
  <c r="U98" i="19"/>
  <c r="U98" i="18"/>
  <c r="U98" i="17"/>
  <c r="E99" i="16"/>
  <c r="U99" s="1"/>
  <c r="E145" i="9"/>
  <c r="U146" i="20"/>
  <c r="U146" i="19"/>
  <c r="U146" i="17"/>
  <c r="U146" i="18"/>
  <c r="E147" i="16"/>
  <c r="U147" s="1"/>
  <c r="E225" i="9"/>
  <c r="U226" i="19"/>
  <c r="U226" i="20"/>
  <c r="U226" i="18"/>
  <c r="E227" i="16"/>
  <c r="U227" s="1"/>
  <c r="U226" i="17"/>
  <c r="E273" i="9"/>
  <c r="U274" i="20"/>
  <c r="U274" i="19"/>
  <c r="U274" i="18"/>
  <c r="E275" i="16"/>
  <c r="U275" s="1"/>
  <c r="U274" i="17"/>
  <c r="U358" i="20"/>
  <c r="U358" i="19"/>
  <c r="U358" i="18"/>
  <c r="E359" i="16"/>
  <c r="U359" s="1"/>
  <c r="U358" i="17"/>
  <c r="U462" i="20"/>
  <c r="U462" i="19"/>
  <c r="U462" i="18"/>
  <c r="U462" i="17"/>
  <c r="E463" i="16"/>
  <c r="U463" s="1"/>
  <c r="U594" i="20"/>
  <c r="U594" i="19"/>
  <c r="U594" i="18"/>
  <c r="U594" i="17"/>
  <c r="E595" i="16"/>
  <c r="U595" s="1"/>
  <c r="E693" i="9"/>
  <c r="U694" i="20"/>
  <c r="U694" i="19"/>
  <c r="U694" i="18"/>
  <c r="E695" i="16"/>
  <c r="U695" s="1"/>
  <c r="U694" i="17"/>
  <c r="E30" i="13"/>
  <c r="U30" s="1"/>
  <c r="E30" i="12"/>
  <c r="U30" s="1"/>
  <c r="E78" i="13"/>
  <c r="U78" s="1"/>
  <c r="E78" i="12"/>
  <c r="U78" s="1"/>
  <c r="E110" i="13"/>
  <c r="U110" s="1"/>
  <c r="E110" i="12"/>
  <c r="U110" s="1"/>
  <c r="E158"/>
  <c r="U158" s="1"/>
  <c r="E158" i="13"/>
  <c r="U158" s="1"/>
  <c r="U147" i="20"/>
  <c r="U147" i="19"/>
  <c r="E148" i="16"/>
  <c r="U148" s="1"/>
  <c r="U147" i="18"/>
  <c r="U147" i="17"/>
  <c r="U275" i="20"/>
  <c r="U275" i="19"/>
  <c r="U275" i="18"/>
  <c r="U275" i="17"/>
  <c r="E276" i="16"/>
  <c r="U276" s="1"/>
  <c r="U403" i="20"/>
  <c r="U403" i="19"/>
  <c r="U403" i="18"/>
  <c r="U403" i="17"/>
  <c r="E404" i="16"/>
  <c r="U404" s="1"/>
  <c r="U531" i="20"/>
  <c r="U531" i="18"/>
  <c r="U531" i="19"/>
  <c r="U531" i="17"/>
  <c r="E532" i="16"/>
  <c r="U532" s="1"/>
  <c r="U627" i="20"/>
  <c r="U627" i="19"/>
  <c r="U627" i="18"/>
  <c r="U627" i="17"/>
  <c r="E628" i="16"/>
  <c r="U628" s="1"/>
  <c r="U755" i="20"/>
  <c r="U755" i="18"/>
  <c r="U755" i="19"/>
  <c r="E756" i="16"/>
  <c r="U756" s="1"/>
  <c r="U755" i="17"/>
  <c r="E132" i="12"/>
  <c r="U132" s="1"/>
  <c r="E132" i="13"/>
  <c r="U132" s="1"/>
  <c r="E825" i="9"/>
  <c r="U826" i="20"/>
  <c r="U826" i="19"/>
  <c r="U826" i="18"/>
  <c r="E827" i="16"/>
  <c r="U827" s="1"/>
  <c r="U826" i="17"/>
  <c r="E20" i="12"/>
  <c r="U20" s="1"/>
  <c r="E20" i="13"/>
  <c r="U20" s="1"/>
  <c r="E108" i="12"/>
  <c r="U108" s="1"/>
  <c r="E108" i="13"/>
  <c r="U108" s="1"/>
  <c r="E120" i="5"/>
  <c r="U120" s="1"/>
  <c r="U119" i="20"/>
  <c r="U119" i="19"/>
  <c r="U119" i="18"/>
  <c r="U119" i="17"/>
  <c r="E120" i="16"/>
  <c r="U120" s="1"/>
  <c r="E248" i="5"/>
  <c r="U248" s="1"/>
  <c r="U247" i="20"/>
  <c r="U247" i="19"/>
  <c r="U247" i="18"/>
  <c r="U247" i="17"/>
  <c r="E248" i="16"/>
  <c r="U248" s="1"/>
  <c r="E420" i="5"/>
  <c r="U420" s="1"/>
  <c r="U419" i="20"/>
  <c r="U419" i="19"/>
  <c r="U419" i="18"/>
  <c r="E420" i="16"/>
  <c r="U420" s="1"/>
  <c r="U419" i="17"/>
  <c r="U503" i="2"/>
  <c r="S503" s="1"/>
  <c r="U503" i="20"/>
  <c r="U503" i="18"/>
  <c r="U503" i="17"/>
  <c r="E504" i="16"/>
  <c r="U504" s="1"/>
  <c r="U503" i="19"/>
  <c r="E696" i="5"/>
  <c r="U696" s="1"/>
  <c r="U695" i="20"/>
  <c r="U695" i="19"/>
  <c r="U695" i="18"/>
  <c r="E696" i="16"/>
  <c r="U696" s="1"/>
  <c r="U695" i="17"/>
  <c r="U759" i="2"/>
  <c r="S759" s="1"/>
  <c r="U759" i="20"/>
  <c r="U759" i="19"/>
  <c r="U759" i="18"/>
  <c r="U759" i="17"/>
  <c r="E760" i="16"/>
  <c r="U760" s="1"/>
  <c r="E816" i="5"/>
  <c r="U816" s="1"/>
  <c r="U815" i="20"/>
  <c r="U815" i="19"/>
  <c r="U815" i="18"/>
  <c r="E816" i="16"/>
  <c r="U816" s="1"/>
  <c r="U815" i="17"/>
  <c r="E29" i="13"/>
  <c r="U29" s="1"/>
  <c r="E29" i="12"/>
  <c r="U29" s="1"/>
  <c r="E93" i="13"/>
  <c r="U93" s="1"/>
  <c r="E93" i="12"/>
  <c r="U93" s="1"/>
  <c r="U993" i="2"/>
  <c r="S993" s="1"/>
  <c r="E141" i="12"/>
  <c r="U141" s="1"/>
  <c r="E141" i="13"/>
  <c r="U141" s="1"/>
  <c r="E48" i="9"/>
  <c r="U49" i="20"/>
  <c r="U49" i="19"/>
  <c r="U49" i="18"/>
  <c r="U49" i="17"/>
  <c r="E50" i="16"/>
  <c r="U50" s="1"/>
  <c r="E116" i="9"/>
  <c r="U117" i="20"/>
  <c r="U117" i="19"/>
  <c r="U117" i="18"/>
  <c r="U117" i="17"/>
  <c r="E118" i="16"/>
  <c r="U118" s="1"/>
  <c r="E180" i="9"/>
  <c r="U181" i="20"/>
  <c r="U181" i="19"/>
  <c r="U181" i="18"/>
  <c r="E182" i="16"/>
  <c r="U182" s="1"/>
  <c r="U181" i="17"/>
  <c r="E228" i="9"/>
  <c r="U229" i="20"/>
  <c r="U229" i="19"/>
  <c r="U229" i="17"/>
  <c r="E230" i="16"/>
  <c r="U230" s="1"/>
  <c r="U229" i="18"/>
  <c r="E296" i="9"/>
  <c r="U297" i="20"/>
  <c r="U297" i="18"/>
  <c r="U297" i="17"/>
  <c r="E298" i="16"/>
  <c r="U298" s="1"/>
  <c r="U297" i="19"/>
  <c r="E344" i="9"/>
  <c r="U345" i="20"/>
  <c r="U345" i="18"/>
  <c r="U345" i="17"/>
  <c r="U345" i="19"/>
  <c r="E346" i="16"/>
  <c r="U346" s="1"/>
  <c r="E412" i="9"/>
  <c r="U413" i="19"/>
  <c r="U413" i="18"/>
  <c r="U413" i="20"/>
  <c r="E414" i="16"/>
  <c r="U414" s="1"/>
  <c r="U413" i="17"/>
  <c r="U461" i="2"/>
  <c r="S461" s="1"/>
  <c r="U461" i="20"/>
  <c r="U461" i="19"/>
  <c r="U461" i="18"/>
  <c r="E462" i="16"/>
  <c r="U462" s="1"/>
  <c r="U461" i="17"/>
  <c r="E528" i="9"/>
  <c r="U529" i="20"/>
  <c r="U529" i="19"/>
  <c r="U529" i="18"/>
  <c r="U529" i="17"/>
  <c r="E530" i="16"/>
  <c r="U530" s="1"/>
  <c r="E608" i="9"/>
  <c r="U609" i="20"/>
  <c r="U609" i="19"/>
  <c r="U609" i="18"/>
  <c r="E610" i="16"/>
  <c r="U610" s="1"/>
  <c r="U609" i="17"/>
  <c r="E664" i="9"/>
  <c r="U665" i="20"/>
  <c r="U665" i="19"/>
  <c r="U665" i="17"/>
  <c r="E666" i="16"/>
  <c r="U666" s="1"/>
  <c r="U665" i="18"/>
  <c r="E736" i="9"/>
  <c r="U737" i="20"/>
  <c r="U737" i="18"/>
  <c r="U737" i="19"/>
  <c r="U737" i="17"/>
  <c r="E738" i="16"/>
  <c r="U738" s="1"/>
  <c r="E816" i="9"/>
  <c r="U817" i="20"/>
  <c r="U817" i="19"/>
  <c r="U817" i="18"/>
  <c r="U817" i="17"/>
  <c r="E818" i="16"/>
  <c r="U818" s="1"/>
  <c r="U907" i="2"/>
  <c r="S907" s="1"/>
  <c r="E55" i="12"/>
  <c r="U55" s="1"/>
  <c r="E55" i="13"/>
  <c r="U55" s="1"/>
  <c r="E103"/>
  <c r="U103" s="1"/>
  <c r="E103" i="12"/>
  <c r="U103" s="1"/>
  <c r="E23" i="9"/>
  <c r="U24" i="20"/>
  <c r="U24" i="19"/>
  <c r="U24" i="18"/>
  <c r="U24" i="17"/>
  <c r="E25" i="16"/>
  <c r="U25" s="1"/>
  <c r="E87" i="9"/>
  <c r="U88" i="20"/>
  <c r="U88" i="19"/>
  <c r="U88" i="17"/>
  <c r="U88" i="18"/>
  <c r="E89" i="16"/>
  <c r="U89" s="1"/>
  <c r="E135" i="9"/>
  <c r="U136" i="20"/>
  <c r="U136" i="19"/>
  <c r="U136" i="18"/>
  <c r="E137" i="16"/>
  <c r="U137" s="1"/>
  <c r="U136" i="17"/>
  <c r="E199" i="9"/>
  <c r="U200" i="20"/>
  <c r="U200" i="18"/>
  <c r="U200" i="19"/>
  <c r="U200" i="17"/>
  <c r="E201" i="16"/>
  <c r="U201" s="1"/>
  <c r="E263" i="9"/>
  <c r="U264" i="20"/>
  <c r="U264" i="19"/>
  <c r="U264" i="17"/>
  <c r="E265" i="16"/>
  <c r="U265" s="1"/>
  <c r="U264" i="18"/>
  <c r="E311" i="9"/>
  <c r="U312" i="20"/>
  <c r="U312" i="19"/>
  <c r="U312" i="17"/>
  <c r="U312" i="18"/>
  <c r="E313" i="16"/>
  <c r="U313" s="1"/>
  <c r="E375" i="9"/>
  <c r="U376" i="20"/>
  <c r="U376" i="19"/>
  <c r="U376" i="17"/>
  <c r="U376" i="18"/>
  <c r="E377" i="16"/>
  <c r="U377" s="1"/>
  <c r="E455" i="9"/>
  <c r="U456" i="20"/>
  <c r="U456" i="19"/>
  <c r="U456" i="18"/>
  <c r="E457" i="16"/>
  <c r="U457" s="1"/>
  <c r="U456" i="17"/>
  <c r="E503" i="9"/>
  <c r="U504" i="20"/>
  <c r="U504" i="19"/>
  <c r="U504" i="18"/>
  <c r="U504" i="17"/>
  <c r="E505" i="16"/>
  <c r="U505" s="1"/>
  <c r="E567" i="9"/>
  <c r="U568" i="20"/>
  <c r="U568" i="19"/>
  <c r="U568" i="18"/>
  <c r="U568" i="17"/>
  <c r="E569" i="16"/>
  <c r="U569" s="1"/>
  <c r="E631" i="9"/>
  <c r="U632" i="20"/>
  <c r="U632" i="19"/>
  <c r="U632" i="18"/>
  <c r="E633" i="16"/>
  <c r="U633" s="1"/>
  <c r="U632" i="17"/>
  <c r="E695" i="9"/>
  <c r="U696" i="20"/>
  <c r="U696" i="19"/>
  <c r="U696" i="18"/>
  <c r="U696" i="17"/>
  <c r="E697" i="16"/>
  <c r="U697" s="1"/>
  <c r="E743" i="9"/>
  <c r="U744" i="20"/>
  <c r="U744" i="19"/>
  <c r="U744" i="17"/>
  <c r="U744" i="18"/>
  <c r="E745" i="16"/>
  <c r="U745" s="1"/>
  <c r="E807" i="9"/>
  <c r="U808" i="20"/>
  <c r="U808" i="19"/>
  <c r="U808" i="18"/>
  <c r="U808" i="17"/>
  <c r="E809" i="16"/>
  <c r="U809" s="1"/>
  <c r="E656" i="9"/>
  <c r="U657" i="20"/>
  <c r="U657" i="18"/>
  <c r="E658" i="16"/>
  <c r="U658" s="1"/>
  <c r="U657" i="19"/>
  <c r="U657" i="17"/>
  <c r="E240" i="9"/>
  <c r="U241" i="20"/>
  <c r="U241" i="19"/>
  <c r="U241" i="18"/>
  <c r="U241" i="17"/>
  <c r="E242" i="16"/>
  <c r="U242" s="1"/>
  <c r="B12" i="9"/>
  <c r="B14" i="16"/>
  <c r="U386" i="20"/>
  <c r="U386" i="19"/>
  <c r="U386" i="18"/>
  <c r="E387" i="16"/>
  <c r="U387" s="1"/>
  <c r="U386" i="17"/>
  <c r="U474" i="20"/>
  <c r="U474" i="19"/>
  <c r="U474" i="18"/>
  <c r="E475" i="16"/>
  <c r="U475" s="1"/>
  <c r="U474" i="17"/>
  <c r="U506" i="20"/>
  <c r="U506" i="19"/>
  <c r="U506" i="18"/>
  <c r="U506" i="17"/>
  <c r="E507" i="16"/>
  <c r="U507" s="1"/>
  <c r="U598" i="20"/>
  <c r="U598" i="18"/>
  <c r="U598" i="19"/>
  <c r="U598" i="17"/>
  <c r="E599" i="16"/>
  <c r="U599" s="1"/>
  <c r="E629" i="9"/>
  <c r="U630" i="19"/>
  <c r="U630" i="20"/>
  <c r="U630" i="18"/>
  <c r="U630" i="17"/>
  <c r="E631" i="16"/>
  <c r="U631" s="1"/>
  <c r="E723" i="5"/>
  <c r="U723" s="1"/>
  <c r="U722" i="20"/>
  <c r="U722" i="19"/>
  <c r="U722" i="18"/>
  <c r="U722" i="17"/>
  <c r="E723" i="16"/>
  <c r="U723" s="1"/>
  <c r="U754" i="20"/>
  <c r="U754" i="19"/>
  <c r="U754" i="18"/>
  <c r="U754" i="17"/>
  <c r="E755" i="16"/>
  <c r="U755" s="1"/>
  <c r="E49" i="9"/>
  <c r="U50" i="20"/>
  <c r="U50" i="19"/>
  <c r="U50" i="18"/>
  <c r="U50" i="17"/>
  <c r="E51" i="16"/>
  <c r="U51" s="1"/>
  <c r="E65" i="9"/>
  <c r="U66" i="20"/>
  <c r="U66" i="19"/>
  <c r="E67" i="16"/>
  <c r="U67" s="1"/>
  <c r="U66" i="17"/>
  <c r="U66" i="18"/>
  <c r="E113" i="9"/>
  <c r="U114" i="20"/>
  <c r="U114" i="19"/>
  <c r="U114" i="18"/>
  <c r="E115" i="16"/>
  <c r="U115" s="1"/>
  <c r="U114" i="17"/>
  <c r="E129" i="9"/>
  <c r="U130" i="20"/>
  <c r="U130" i="19"/>
  <c r="U130" i="18"/>
  <c r="U130" i="17"/>
  <c r="E131" i="16"/>
  <c r="U131" s="1"/>
  <c r="E177" i="9"/>
  <c r="U178" i="20"/>
  <c r="U178" i="19"/>
  <c r="U178" i="18"/>
  <c r="U178" i="17"/>
  <c r="E179" i="16"/>
  <c r="U179" s="1"/>
  <c r="E209" i="9"/>
  <c r="U210" i="20"/>
  <c r="U210" i="19"/>
  <c r="U210" i="18"/>
  <c r="U210" i="17"/>
  <c r="E211" i="16"/>
  <c r="U211" s="1"/>
  <c r="E241" i="9"/>
  <c r="U242" i="20"/>
  <c r="U242" i="19"/>
  <c r="U242" i="18"/>
  <c r="U242" i="17"/>
  <c r="E243" i="16"/>
  <c r="U243" s="1"/>
  <c r="E293" i="9"/>
  <c r="U294" i="20"/>
  <c r="U294" i="19"/>
  <c r="U294" i="18"/>
  <c r="E295" i="16"/>
  <c r="U295" s="1"/>
  <c r="U294" i="17"/>
  <c r="U330" i="20"/>
  <c r="U330" i="19"/>
  <c r="E331" i="16"/>
  <c r="U331" s="1"/>
  <c r="U330" i="18"/>
  <c r="U330" i="17"/>
  <c r="E389" i="9"/>
  <c r="U390" i="20"/>
  <c r="U390" i="19"/>
  <c r="E391" i="16"/>
  <c r="U391" s="1"/>
  <c r="U390" i="18"/>
  <c r="U390" i="17"/>
  <c r="U494" i="20"/>
  <c r="U494" i="19"/>
  <c r="U494" i="18"/>
  <c r="U494" i="17"/>
  <c r="E495" i="16"/>
  <c r="U495" s="1"/>
  <c r="U558" i="20"/>
  <c r="U558" i="19"/>
  <c r="U558" i="17"/>
  <c r="U558" i="18"/>
  <c r="E559" i="16"/>
  <c r="U559" s="1"/>
  <c r="U626" i="20"/>
  <c r="U626" i="19"/>
  <c r="U626" i="18"/>
  <c r="U626" i="17"/>
  <c r="E627" i="16"/>
  <c r="U627" s="1"/>
  <c r="E727" i="5"/>
  <c r="U727" s="1"/>
  <c r="U726" i="20"/>
  <c r="U726" i="19"/>
  <c r="U726" i="18"/>
  <c r="E727" i="16"/>
  <c r="U727" s="1"/>
  <c r="U726" i="17"/>
  <c r="E14" i="13"/>
  <c r="U14" s="1"/>
  <c r="E14" i="12"/>
  <c r="U14" s="1"/>
  <c r="E46" i="13"/>
  <c r="U46" s="1"/>
  <c r="E46" i="12"/>
  <c r="U46" s="1"/>
  <c r="E94" i="13"/>
  <c r="U94" s="1"/>
  <c r="E94" i="12"/>
  <c r="U94" s="1"/>
  <c r="E142"/>
  <c r="U142" s="1"/>
  <c r="E142" i="13"/>
  <c r="U142" s="1"/>
  <c r="U51" i="20"/>
  <c r="U51" i="18"/>
  <c r="U51" i="19"/>
  <c r="E52" i="16"/>
  <c r="U52" s="1"/>
  <c r="U51" i="17"/>
  <c r="U115" i="20"/>
  <c r="U115" i="19"/>
  <c r="U115" i="18"/>
  <c r="U115" i="17"/>
  <c r="E116" i="16"/>
  <c r="U116" s="1"/>
  <c r="U179" i="20"/>
  <c r="U179" i="19"/>
  <c r="U179" i="18"/>
  <c r="U179" i="17"/>
  <c r="E180" i="16"/>
  <c r="U180" s="1"/>
  <c r="U243" i="20"/>
  <c r="U243" i="19"/>
  <c r="U243" i="17"/>
  <c r="U243" i="18"/>
  <c r="E244" i="16"/>
  <c r="U244" s="1"/>
  <c r="U307" i="20"/>
  <c r="U307" i="19"/>
  <c r="U307" i="18"/>
  <c r="U307" i="17"/>
  <c r="E308" i="16"/>
  <c r="U308" s="1"/>
  <c r="U371" i="20"/>
  <c r="U371" i="18"/>
  <c r="U371" i="19"/>
  <c r="E372" i="16"/>
  <c r="U372" s="1"/>
  <c r="U371" i="17"/>
  <c r="U435" i="20"/>
  <c r="U435" i="18"/>
  <c r="U435" i="19"/>
  <c r="E436" i="16"/>
  <c r="U436" s="1"/>
  <c r="U435" i="17"/>
  <c r="U499" i="20"/>
  <c r="U499" i="18"/>
  <c r="U499" i="19"/>
  <c r="U499" i="17"/>
  <c r="E500" i="16"/>
  <c r="U500" s="1"/>
  <c r="U563" i="20"/>
  <c r="U563" i="18"/>
  <c r="U563" i="19"/>
  <c r="U563" i="17"/>
  <c r="E564" i="16"/>
  <c r="U564" s="1"/>
  <c r="U659" i="20"/>
  <c r="U659" i="19"/>
  <c r="U659" i="17"/>
  <c r="E660" i="16"/>
  <c r="U660" s="1"/>
  <c r="U659" i="18"/>
  <c r="E724" i="5"/>
  <c r="U723" i="20"/>
  <c r="U723" i="18"/>
  <c r="U723" i="17"/>
  <c r="E724" i="16"/>
  <c r="U724" s="1"/>
  <c r="U723" i="19"/>
  <c r="E777" i="9"/>
  <c r="U778" i="20"/>
  <c r="U778" i="19"/>
  <c r="E779" i="16"/>
  <c r="U779" s="1"/>
  <c r="U778" i="17"/>
  <c r="U778" i="18"/>
  <c r="E809" i="9"/>
  <c r="U810" i="20"/>
  <c r="U810" i="19"/>
  <c r="U810" i="18"/>
  <c r="E811" i="16"/>
  <c r="U811" s="1"/>
  <c r="U810" i="17"/>
  <c r="U858" i="2"/>
  <c r="S858" s="1"/>
  <c r="U858" i="20"/>
  <c r="U858" i="19"/>
  <c r="U858" i="18"/>
  <c r="U858" i="17"/>
  <c r="E859" i="16"/>
  <c r="U859" s="1"/>
  <c r="U888" i="2"/>
  <c r="S888" s="1"/>
  <c r="E36" i="12"/>
  <c r="U36" s="1"/>
  <c r="E36" i="13"/>
  <c r="U36" s="1"/>
  <c r="E76" i="12"/>
  <c r="U76" s="1"/>
  <c r="E76" i="13"/>
  <c r="U76" s="1"/>
  <c r="E144" i="12"/>
  <c r="U144" s="1"/>
  <c r="E144" i="13"/>
  <c r="U144" s="1"/>
  <c r="E36" i="5"/>
  <c r="U36" s="1"/>
  <c r="U35" i="20"/>
  <c r="U35" i="18"/>
  <c r="U35" i="19"/>
  <c r="E36" i="16"/>
  <c r="U36" s="1"/>
  <c r="U35" i="17"/>
  <c r="U163" i="20"/>
  <c r="U163" i="19"/>
  <c r="U163" i="18"/>
  <c r="U163" i="17"/>
  <c r="E164" i="16"/>
  <c r="U164" s="1"/>
  <c r="E292" i="5"/>
  <c r="U292" s="1"/>
  <c r="U291" i="20"/>
  <c r="U291" i="19"/>
  <c r="U291" i="18"/>
  <c r="E292" i="16"/>
  <c r="U292" s="1"/>
  <c r="U291" i="17"/>
  <c r="U375" i="2"/>
  <c r="S375" s="1"/>
  <c r="U375" i="20"/>
  <c r="E376" i="16"/>
  <c r="U376" s="1"/>
  <c r="U375" i="17"/>
  <c r="U375" i="18"/>
  <c r="U375" i="19"/>
  <c r="E464" i="5"/>
  <c r="U464" s="1"/>
  <c r="U463" i="20"/>
  <c r="U463" i="18"/>
  <c r="U463" i="19"/>
  <c r="E464" i="16"/>
  <c r="U464" s="1"/>
  <c r="U463" i="17"/>
  <c r="E592" i="5"/>
  <c r="U592" s="1"/>
  <c r="U591" i="20"/>
  <c r="U591" i="18"/>
  <c r="U591" i="19"/>
  <c r="U591" i="17"/>
  <c r="E592" i="16"/>
  <c r="U592" s="1"/>
  <c r="E632" i="5"/>
  <c r="U632" s="1"/>
  <c r="U631" i="19"/>
  <c r="U631" i="20"/>
  <c r="E632" i="16"/>
  <c r="U632" s="1"/>
  <c r="U631" i="18"/>
  <c r="U631" i="17"/>
  <c r="U727" i="20"/>
  <c r="U727" i="19"/>
  <c r="U727" i="18"/>
  <c r="U727" i="17"/>
  <c r="E728" i="16"/>
  <c r="U728" s="1"/>
  <c r="E800" i="5"/>
  <c r="U800" s="1"/>
  <c r="U799" i="20"/>
  <c r="U799" i="19"/>
  <c r="U799" i="18"/>
  <c r="U799" i="17"/>
  <c r="E800" i="16"/>
  <c r="U800" s="1"/>
  <c r="E832" i="5"/>
  <c r="U832" s="1"/>
  <c r="U831" i="20"/>
  <c r="U831" i="19"/>
  <c r="U831" i="18"/>
  <c r="E832" i="16"/>
  <c r="U832" s="1"/>
  <c r="U831" i="17"/>
  <c r="E13" i="13"/>
  <c r="U13" s="1"/>
  <c r="E13" i="12"/>
  <c r="U13" s="1"/>
  <c r="E45" i="13"/>
  <c r="U45" s="1"/>
  <c r="E45" i="12"/>
  <c r="U45" s="1"/>
  <c r="U929" i="2"/>
  <c r="S929" s="1"/>
  <c r="E77" i="13"/>
  <c r="U77" s="1"/>
  <c r="E77" i="12"/>
  <c r="U77" s="1"/>
  <c r="U961" i="2"/>
  <c r="S961" s="1"/>
  <c r="E109" i="12"/>
  <c r="U109" s="1"/>
  <c r="E109" i="13"/>
  <c r="U109" s="1"/>
  <c r="E157"/>
  <c r="U157" s="1"/>
  <c r="E157" i="12"/>
  <c r="U157" s="1"/>
  <c r="E16" i="9"/>
  <c r="U17" i="20"/>
  <c r="U17" i="19"/>
  <c r="U17" i="17"/>
  <c r="E18" i="16"/>
  <c r="U18" s="1"/>
  <c r="U17" i="18"/>
  <c r="E32" i="9"/>
  <c r="U33" i="20"/>
  <c r="U33" i="19"/>
  <c r="U33" i="17"/>
  <c r="U33" i="18"/>
  <c r="E34" i="16"/>
  <c r="U34" s="1"/>
  <c r="E80" i="9"/>
  <c r="U81" i="20"/>
  <c r="U81" i="19"/>
  <c r="U81" i="17"/>
  <c r="E82" i="16"/>
  <c r="U82" s="1"/>
  <c r="U81" i="18"/>
  <c r="E132" i="9"/>
  <c r="U133" i="19"/>
  <c r="U133" i="18"/>
  <c r="U133" i="20"/>
  <c r="U133" i="17"/>
  <c r="E134" i="16"/>
  <c r="U134" s="1"/>
  <c r="E164" i="9"/>
  <c r="U165" i="20"/>
  <c r="U165" i="19"/>
  <c r="U165" i="17"/>
  <c r="U165" i="18"/>
  <c r="E166" i="16"/>
  <c r="U166" s="1"/>
  <c r="E196" i="9"/>
  <c r="U197" i="20"/>
  <c r="U197" i="19"/>
  <c r="U197" i="18"/>
  <c r="U197" i="17"/>
  <c r="E198" i="16"/>
  <c r="U198" s="1"/>
  <c r="E248" i="9"/>
  <c r="U249" i="20"/>
  <c r="U249" i="17"/>
  <c r="U249" i="19"/>
  <c r="U249" i="18"/>
  <c r="E250" i="16"/>
  <c r="U250" s="1"/>
  <c r="E264" i="9"/>
  <c r="U265" i="20"/>
  <c r="U265" i="18"/>
  <c r="U265" i="17"/>
  <c r="U265" i="19"/>
  <c r="E266" i="16"/>
  <c r="U266" s="1"/>
  <c r="E312" i="9"/>
  <c r="U313" i="20"/>
  <c r="U313" i="18"/>
  <c r="U313" i="19"/>
  <c r="U313" i="17"/>
  <c r="E314" i="16"/>
  <c r="U314" s="1"/>
  <c r="E328" i="9"/>
  <c r="U329" i="20"/>
  <c r="U329" i="18"/>
  <c r="U329" i="17"/>
  <c r="U329" i="19"/>
  <c r="E330" i="16"/>
  <c r="U330" s="1"/>
  <c r="E380" i="9"/>
  <c r="U381" i="20"/>
  <c r="U381" i="19"/>
  <c r="U381" i="18"/>
  <c r="U381" i="17"/>
  <c r="E382" i="16"/>
  <c r="U382" s="1"/>
  <c r="E398" i="5"/>
  <c r="U398" s="1"/>
  <c r="U397" i="20"/>
  <c r="U397" i="19"/>
  <c r="U397" i="18"/>
  <c r="U397" i="17"/>
  <c r="E398" i="16"/>
  <c r="U398" s="1"/>
  <c r="E444" i="9"/>
  <c r="U445" i="20"/>
  <c r="U445" i="19"/>
  <c r="E446" i="16"/>
  <c r="U446" s="1"/>
  <c r="U445" i="18"/>
  <c r="U445" i="17"/>
  <c r="E476" i="9"/>
  <c r="U477" i="20"/>
  <c r="U477" i="19"/>
  <c r="U477" i="18"/>
  <c r="E478" i="16"/>
  <c r="U478" s="1"/>
  <c r="U477" i="17"/>
  <c r="E512" i="9"/>
  <c r="U513" i="20"/>
  <c r="U513" i="19"/>
  <c r="U513" i="18"/>
  <c r="E514" i="16"/>
  <c r="U514" s="1"/>
  <c r="U513" i="17"/>
  <c r="E560" i="9"/>
  <c r="U561" i="20"/>
  <c r="U561" i="19"/>
  <c r="U561" i="18"/>
  <c r="U561" i="17"/>
  <c r="E562" i="16"/>
  <c r="U562" s="1"/>
  <c r="E576" i="9"/>
  <c r="U577" i="20"/>
  <c r="U577" i="19"/>
  <c r="U577" i="18"/>
  <c r="E578" i="16"/>
  <c r="U578" s="1"/>
  <c r="U577" i="17"/>
  <c r="E628" i="9"/>
  <c r="U629" i="20"/>
  <c r="U629" i="19"/>
  <c r="U629" i="17"/>
  <c r="U629" i="18"/>
  <c r="E630" i="16"/>
  <c r="U630" s="1"/>
  <c r="E680" i="9"/>
  <c r="U681" i="20"/>
  <c r="U681" i="17"/>
  <c r="U681" i="19"/>
  <c r="U681" i="18"/>
  <c r="E682" i="16"/>
  <c r="U682" s="1"/>
  <c r="E700" i="9"/>
  <c r="U701" i="20"/>
  <c r="U701" i="19"/>
  <c r="U701" i="18"/>
  <c r="E702" i="16"/>
  <c r="U702" s="1"/>
  <c r="U701" i="17"/>
  <c r="E756" i="9"/>
  <c r="U757" i="20"/>
  <c r="U757" i="19"/>
  <c r="U757" i="18"/>
  <c r="U757" i="17"/>
  <c r="E758" i="16"/>
  <c r="U758" s="1"/>
  <c r="E792" i="9"/>
  <c r="U793" i="20"/>
  <c r="U793" i="19"/>
  <c r="U793" i="18"/>
  <c r="E794" i="16"/>
  <c r="U794" s="1"/>
  <c r="U793" i="17"/>
  <c r="E836" i="9"/>
  <c r="U837" i="20"/>
  <c r="U837" i="19"/>
  <c r="U837" i="18"/>
  <c r="U837" i="17"/>
  <c r="E838" i="16"/>
  <c r="U838" s="1"/>
  <c r="E843" i="9"/>
  <c r="U844" i="20"/>
  <c r="U844" i="19"/>
  <c r="U844" i="18"/>
  <c r="E845" i="16"/>
  <c r="U845" s="1"/>
  <c r="U844" i="17"/>
  <c r="U875" i="2"/>
  <c r="S875" s="1"/>
  <c r="E23" i="12"/>
  <c r="U23" s="1"/>
  <c r="E23" i="13"/>
  <c r="U23" s="1"/>
  <c r="U923" i="2"/>
  <c r="S923" s="1"/>
  <c r="E71" i="13"/>
  <c r="U71" s="1"/>
  <c r="E71" i="12"/>
  <c r="U71" s="1"/>
  <c r="U939" i="2"/>
  <c r="S939" s="1"/>
  <c r="E87" i="12"/>
  <c r="U87" s="1"/>
  <c r="E87" i="13"/>
  <c r="U87" s="1"/>
  <c r="U987" i="2"/>
  <c r="S987" s="1"/>
  <c r="E135" i="12"/>
  <c r="U135" s="1"/>
  <c r="E135" i="13"/>
  <c r="U135" s="1"/>
  <c r="U1003" i="2"/>
  <c r="S1003" s="1"/>
  <c r="E151" i="12"/>
  <c r="U151" s="1"/>
  <c r="E151" i="13"/>
  <c r="U151" s="1"/>
  <c r="E55" i="9"/>
  <c r="U56" i="20"/>
  <c r="U56" i="19"/>
  <c r="U56" i="18"/>
  <c r="U56" i="17"/>
  <c r="E57" i="16"/>
  <c r="U57" s="1"/>
  <c r="E71" i="9"/>
  <c r="U72" i="20"/>
  <c r="U72" i="19"/>
  <c r="U72" i="18"/>
  <c r="U72" i="17"/>
  <c r="E73" i="16"/>
  <c r="U73" s="1"/>
  <c r="E119" i="9"/>
  <c r="U120" i="20"/>
  <c r="U120" i="19"/>
  <c r="U120" i="18"/>
  <c r="U120" i="17"/>
  <c r="E121" i="16"/>
  <c r="U121" s="1"/>
  <c r="E167" i="9"/>
  <c r="U168" i="20"/>
  <c r="U168" i="18"/>
  <c r="U168" i="19"/>
  <c r="E169" i="16"/>
  <c r="U169" s="1"/>
  <c r="U168" i="17"/>
  <c r="E183" i="9"/>
  <c r="U184" i="19"/>
  <c r="U184" i="20"/>
  <c r="U184" i="18"/>
  <c r="U184" i="17"/>
  <c r="E185" i="16"/>
  <c r="U185" s="1"/>
  <c r="E231" i="9"/>
  <c r="U232" i="20"/>
  <c r="U232" i="17"/>
  <c r="U232" i="18"/>
  <c r="U232" i="19"/>
  <c r="E233" i="16"/>
  <c r="U233" s="1"/>
  <c r="E247" i="9"/>
  <c r="U248" i="20"/>
  <c r="U248" i="19"/>
  <c r="U248" i="18"/>
  <c r="E249" i="16"/>
  <c r="U249" s="1"/>
  <c r="U248" i="17"/>
  <c r="E295" i="9"/>
  <c r="U296" i="20"/>
  <c r="U296" i="19"/>
  <c r="U296" i="17"/>
  <c r="E297" i="16"/>
  <c r="U297" s="1"/>
  <c r="U296" i="18"/>
  <c r="E327" i="9"/>
  <c r="U328" i="20"/>
  <c r="U328" i="19"/>
  <c r="U328" i="18"/>
  <c r="U328" i="17"/>
  <c r="E329" i="16"/>
  <c r="U329" s="1"/>
  <c r="E359" i="9"/>
  <c r="U360" i="20"/>
  <c r="U360" i="19"/>
  <c r="U360" i="17"/>
  <c r="E361" i="16"/>
  <c r="U361" s="1"/>
  <c r="U360" i="18"/>
  <c r="E407" i="9"/>
  <c r="U408" i="19"/>
  <c r="U408" i="18"/>
  <c r="U408" i="20"/>
  <c r="E409" i="16"/>
  <c r="U409" s="1"/>
  <c r="U408" i="17"/>
  <c r="E423" i="9"/>
  <c r="U424" i="20"/>
  <c r="U424" i="19"/>
  <c r="U424" i="18"/>
  <c r="U424" i="17"/>
  <c r="E425" i="16"/>
  <c r="U425" s="1"/>
  <c r="E471" i="9"/>
  <c r="U472" i="20"/>
  <c r="U472" i="19"/>
  <c r="U472" i="18"/>
  <c r="U472" i="17"/>
  <c r="E473" i="16"/>
  <c r="U473" s="1"/>
  <c r="E519" i="9"/>
  <c r="U520" i="20"/>
  <c r="U520" i="19"/>
  <c r="U520" i="18"/>
  <c r="U520" i="17"/>
  <c r="E521" i="16"/>
  <c r="U521" s="1"/>
  <c r="E551" i="9"/>
  <c r="U552" i="20"/>
  <c r="U552" i="19"/>
  <c r="U552" i="18"/>
  <c r="U552" i="17"/>
  <c r="E553" i="16"/>
  <c r="U553" s="1"/>
  <c r="E583" i="9"/>
  <c r="U584" i="20"/>
  <c r="U584" i="19"/>
  <c r="E585" i="16"/>
  <c r="U585" s="1"/>
  <c r="U584" i="18"/>
  <c r="U584" i="17"/>
  <c r="E615" i="9"/>
  <c r="U616" i="19"/>
  <c r="U616" i="20"/>
  <c r="U616" i="18"/>
  <c r="E617" i="16"/>
  <c r="U617" s="1"/>
  <c r="U616" i="17"/>
  <c r="E647" i="9"/>
  <c r="U648" i="20"/>
  <c r="U648" i="19"/>
  <c r="U648" i="18"/>
  <c r="U648" i="17"/>
  <c r="E649" i="16"/>
  <c r="U649" s="1"/>
  <c r="E679" i="9"/>
  <c r="U680" i="20"/>
  <c r="U680" i="19"/>
  <c r="U680" i="18"/>
  <c r="U680" i="17"/>
  <c r="E681" i="16"/>
  <c r="U681" s="1"/>
  <c r="U712" i="20"/>
  <c r="U712" i="19"/>
  <c r="U712" i="18"/>
  <c r="E713" i="16"/>
  <c r="U713" s="1"/>
  <c r="U712" i="17"/>
  <c r="E759" i="9"/>
  <c r="U760" i="20"/>
  <c r="U760" i="19"/>
  <c r="U760" i="18"/>
  <c r="U760" i="17"/>
  <c r="E761" i="16"/>
  <c r="U761" s="1"/>
  <c r="E791" i="9"/>
  <c r="U792" i="20"/>
  <c r="U792" i="19"/>
  <c r="U792" i="18"/>
  <c r="U792" i="17"/>
  <c r="E793" i="16"/>
  <c r="U793" s="1"/>
  <c r="E827" i="9"/>
  <c r="U828" i="19"/>
  <c r="U828" i="20"/>
  <c r="U828" i="18"/>
  <c r="E829" i="16"/>
  <c r="U829" s="1"/>
  <c r="U828" i="17"/>
  <c r="E66" i="9"/>
  <c r="U67" i="20"/>
  <c r="U67" i="17"/>
  <c r="E68" i="16"/>
  <c r="U68" s="1"/>
  <c r="U67" i="19"/>
  <c r="U67" i="18"/>
  <c r="E618" i="9"/>
  <c r="U619" i="20"/>
  <c r="U619" i="19"/>
  <c r="U619" i="18"/>
  <c r="E620" i="16"/>
  <c r="U620" s="1"/>
  <c r="U619" i="17"/>
  <c r="E12" i="9"/>
  <c r="U13" i="20"/>
  <c r="U13" i="19"/>
  <c r="U13" i="17"/>
  <c r="E14" i="16"/>
  <c r="U14" s="1"/>
  <c r="U13" i="18"/>
  <c r="E345" i="9"/>
  <c r="U346" i="19"/>
  <c r="U346" i="18"/>
  <c r="U346" i="20"/>
  <c r="U346" i="17"/>
  <c r="E347" i="16"/>
  <c r="U347" s="1"/>
  <c r="E377" i="9"/>
  <c r="U378" i="20"/>
  <c r="U378" i="19"/>
  <c r="U378" i="17"/>
  <c r="E379" i="16"/>
  <c r="U379" s="1"/>
  <c r="U378" i="18"/>
  <c r="U406" i="20"/>
  <c r="U406" i="19"/>
  <c r="U406" i="18"/>
  <c r="E407" i="16"/>
  <c r="U407" s="1"/>
  <c r="U406" i="17"/>
  <c r="E437" i="9"/>
  <c r="U438" i="20"/>
  <c r="U438" i="19"/>
  <c r="U438" i="18"/>
  <c r="U438" i="17"/>
  <c r="E439" i="16"/>
  <c r="U439" s="1"/>
  <c r="E465" i="9"/>
  <c r="U466" i="20"/>
  <c r="U466" i="19"/>
  <c r="U466" i="18"/>
  <c r="U466" i="17"/>
  <c r="E467" i="16"/>
  <c r="U467" s="1"/>
  <c r="E497" i="9"/>
  <c r="U498" i="20"/>
  <c r="U498" i="19"/>
  <c r="U498" i="18"/>
  <c r="U498" i="17"/>
  <c r="E499" i="16"/>
  <c r="U499" s="1"/>
  <c r="E529" i="9"/>
  <c r="U530" i="20"/>
  <c r="U530" i="19"/>
  <c r="U530" i="17"/>
  <c r="E531" i="16"/>
  <c r="U531" s="1"/>
  <c r="U530" i="18"/>
  <c r="E561" i="9"/>
  <c r="U562" i="20"/>
  <c r="U562" i="19"/>
  <c r="U562" i="18"/>
  <c r="U562" i="17"/>
  <c r="E563" i="16"/>
  <c r="U563" s="1"/>
  <c r="E589" i="9"/>
  <c r="U590" i="20"/>
  <c r="U590" i="19"/>
  <c r="U590" i="18"/>
  <c r="U590" i="17"/>
  <c r="E591" i="16"/>
  <c r="U591" s="1"/>
  <c r="U622" i="19"/>
  <c r="U622" i="20"/>
  <c r="U622" i="18"/>
  <c r="U622" i="17"/>
  <c r="E623" i="16"/>
  <c r="U623" s="1"/>
  <c r="E653" i="9"/>
  <c r="U654" i="20"/>
  <c r="U654" i="19"/>
  <c r="U654" i="18"/>
  <c r="E655" i="16"/>
  <c r="U655" s="1"/>
  <c r="U654" i="17"/>
  <c r="E681" i="9"/>
  <c r="U682" i="20"/>
  <c r="U682" i="19"/>
  <c r="E683" i="16"/>
  <c r="U683" s="1"/>
  <c r="U682" i="18"/>
  <c r="U682" i="17"/>
  <c r="U714" i="20"/>
  <c r="U714" i="19"/>
  <c r="U714" i="18"/>
  <c r="U714" i="17"/>
  <c r="E715" i="16"/>
  <c r="U715" s="1"/>
  <c r="U746" i="20"/>
  <c r="U746" i="19"/>
  <c r="U746" i="18"/>
  <c r="U746" i="17"/>
  <c r="E747" i="16"/>
  <c r="U747" s="1"/>
  <c r="E11" i="9"/>
  <c r="U12" i="20"/>
  <c r="U12" i="17"/>
  <c r="U12" i="19"/>
  <c r="U12" i="18"/>
  <c r="E13" i="16"/>
  <c r="U13" s="1"/>
  <c r="E29" i="9"/>
  <c r="U30" i="20"/>
  <c r="U30" i="19"/>
  <c r="U30" i="17"/>
  <c r="U30" i="18"/>
  <c r="E31" i="16"/>
  <c r="U31" s="1"/>
  <c r="E45" i="9"/>
  <c r="U46" i="20"/>
  <c r="U46" i="19"/>
  <c r="U46" i="18"/>
  <c r="U46" i="17"/>
  <c r="E47" i="16"/>
  <c r="U47" s="1"/>
  <c r="E61" i="9"/>
  <c r="U62" i="20"/>
  <c r="U62" i="19"/>
  <c r="U62" i="18"/>
  <c r="E63" i="16"/>
  <c r="U63" s="1"/>
  <c r="U62" i="17"/>
  <c r="E77" i="9"/>
  <c r="U78" i="20"/>
  <c r="U78" i="19"/>
  <c r="U78" i="18"/>
  <c r="E79" i="16"/>
  <c r="U79" s="1"/>
  <c r="U78" i="17"/>
  <c r="E93" i="9"/>
  <c r="U94" i="20"/>
  <c r="U94" i="19"/>
  <c r="U94" i="17"/>
  <c r="U94" i="18"/>
  <c r="E95" i="16"/>
  <c r="U95" s="1"/>
  <c r="E109" i="9"/>
  <c r="U110" i="20"/>
  <c r="U110" i="19"/>
  <c r="U110" i="18"/>
  <c r="U110" i="17"/>
  <c r="E111" i="16"/>
  <c r="U111" s="1"/>
  <c r="E125" i="9"/>
  <c r="U126" i="20"/>
  <c r="U126" i="19"/>
  <c r="U126" i="17"/>
  <c r="U126" i="18"/>
  <c r="E127" i="16"/>
  <c r="U127" s="1"/>
  <c r="E141" i="9"/>
  <c r="U142" i="19"/>
  <c r="U142" i="17"/>
  <c r="U142" i="20"/>
  <c r="U142" i="18"/>
  <c r="E143" i="16"/>
  <c r="U143" s="1"/>
  <c r="E157" i="9"/>
  <c r="U158" i="20"/>
  <c r="U158" i="19"/>
  <c r="U158" i="17"/>
  <c r="U158" i="18"/>
  <c r="E159" i="16"/>
  <c r="U159" s="1"/>
  <c r="E173" i="9"/>
  <c r="U174" i="20"/>
  <c r="U174" i="19"/>
  <c r="U174" i="18"/>
  <c r="E175" i="16"/>
  <c r="U175" s="1"/>
  <c r="U174" i="17"/>
  <c r="E189" i="9"/>
  <c r="U190" i="19"/>
  <c r="U190" i="20"/>
  <c r="U190" i="17"/>
  <c r="U190" i="18"/>
  <c r="E191" i="16"/>
  <c r="U191" s="1"/>
  <c r="E205" i="9"/>
  <c r="U206" i="20"/>
  <c r="U206" i="19"/>
  <c r="U206" i="18"/>
  <c r="U206" i="17"/>
  <c r="E207" i="16"/>
  <c r="U207" s="1"/>
  <c r="E221" i="9"/>
  <c r="U222" i="20"/>
  <c r="U222" i="19"/>
  <c r="U222" i="17"/>
  <c r="U222" i="18"/>
  <c r="E223" i="16"/>
  <c r="U223" s="1"/>
  <c r="E237" i="9"/>
  <c r="U238" i="20"/>
  <c r="U238" i="19"/>
  <c r="U238" i="18"/>
  <c r="U238" i="17"/>
  <c r="E239" i="16"/>
  <c r="U239" s="1"/>
  <c r="E253" i="9"/>
  <c r="U254" i="20"/>
  <c r="U254" i="19"/>
  <c r="U254" i="17"/>
  <c r="U254" i="18"/>
  <c r="E255" i="16"/>
  <c r="U255" s="1"/>
  <c r="E269" i="9"/>
  <c r="U270" i="20"/>
  <c r="U270" i="19"/>
  <c r="U270" i="17"/>
  <c r="U270" i="18"/>
  <c r="E271" i="16"/>
  <c r="U271" s="1"/>
  <c r="E289" i="9"/>
  <c r="U290" i="20"/>
  <c r="U290" i="19"/>
  <c r="U290" i="18"/>
  <c r="E291" i="16"/>
  <c r="U291" s="1"/>
  <c r="U290" i="17"/>
  <c r="E305" i="9"/>
  <c r="U306" i="20"/>
  <c r="U306" i="19"/>
  <c r="U306" i="18"/>
  <c r="E307" i="16"/>
  <c r="U307" s="1"/>
  <c r="U306" i="17"/>
  <c r="E321" i="9"/>
  <c r="U322" i="20"/>
  <c r="U322" i="19"/>
  <c r="E323" i="16"/>
  <c r="U323" s="1"/>
  <c r="U322" i="17"/>
  <c r="U322" i="18"/>
  <c r="E349" i="9"/>
  <c r="U350" i="20"/>
  <c r="U350" i="19"/>
  <c r="E351" i="16"/>
  <c r="U351" s="1"/>
  <c r="U350" i="17"/>
  <c r="U350" i="18"/>
  <c r="U382" i="20"/>
  <c r="U382" i="19"/>
  <c r="U382" i="17"/>
  <c r="E383" i="16"/>
  <c r="U383" s="1"/>
  <c r="U382" i="18"/>
  <c r="E417" i="9"/>
  <c r="U418" i="20"/>
  <c r="U418" i="19"/>
  <c r="U418" i="18"/>
  <c r="E419" i="16"/>
  <c r="U419" s="1"/>
  <c r="U418" i="17"/>
  <c r="E453" i="9"/>
  <c r="U454" i="20"/>
  <c r="U454" i="18"/>
  <c r="U454" i="19"/>
  <c r="U454" i="17"/>
  <c r="E455" i="16"/>
  <c r="U455" s="1"/>
  <c r="U486" i="20"/>
  <c r="U486" i="19"/>
  <c r="U486" i="18"/>
  <c r="E487" i="16"/>
  <c r="U487" s="1"/>
  <c r="U486" i="17"/>
  <c r="E517" i="9"/>
  <c r="U518" i="20"/>
  <c r="U518" i="19"/>
  <c r="U518" i="18"/>
  <c r="U518" i="17"/>
  <c r="E519" i="16"/>
  <c r="U519" s="1"/>
  <c r="U550" i="20"/>
  <c r="U550" i="18"/>
  <c r="U550" i="19"/>
  <c r="U550" i="17"/>
  <c r="E551" i="16"/>
  <c r="U551" s="1"/>
  <c r="E585" i="9"/>
  <c r="U586" i="20"/>
  <c r="U586" i="19"/>
  <c r="U586" i="18"/>
  <c r="U586" i="17"/>
  <c r="E587" i="16"/>
  <c r="U587" s="1"/>
  <c r="E617" i="9"/>
  <c r="U618" i="20"/>
  <c r="U618" i="19"/>
  <c r="U618" i="18"/>
  <c r="U618" i="17"/>
  <c r="E619" i="16"/>
  <c r="U619" s="1"/>
  <c r="E649" i="9"/>
  <c r="U650" i="20"/>
  <c r="U650" i="19"/>
  <c r="U650" i="18"/>
  <c r="E651" i="16"/>
  <c r="U651" s="1"/>
  <c r="U650" i="17"/>
  <c r="U686" i="20"/>
  <c r="U686" i="19"/>
  <c r="U686" i="18"/>
  <c r="E687" i="16"/>
  <c r="U687" s="1"/>
  <c r="U686" i="17"/>
  <c r="U718" i="20"/>
  <c r="U718" i="19"/>
  <c r="U718" i="18"/>
  <c r="E719" i="16"/>
  <c r="U719" s="1"/>
  <c r="U718" i="17"/>
  <c r="E749" i="9"/>
  <c r="U750" i="20"/>
  <c r="U750" i="19"/>
  <c r="U750" i="18"/>
  <c r="U750" i="17"/>
  <c r="E751" i="16"/>
  <c r="U751" s="1"/>
  <c r="E15" i="9"/>
  <c r="U16" i="20"/>
  <c r="U16" i="19"/>
  <c r="U16" i="18"/>
  <c r="U16" i="17"/>
  <c r="E17" i="16"/>
  <c r="U17" s="1"/>
  <c r="E26" i="13"/>
  <c r="U26" s="1"/>
  <c r="E26" i="12"/>
  <c r="U26" s="1"/>
  <c r="E42" i="13"/>
  <c r="U42" s="1"/>
  <c r="E42" i="12"/>
  <c r="U42" s="1"/>
  <c r="E58" i="13"/>
  <c r="U58" s="1"/>
  <c r="E58" i="12"/>
  <c r="U58" s="1"/>
  <c r="E74" i="13"/>
  <c r="U74" s="1"/>
  <c r="E74" i="12"/>
  <c r="U74" s="1"/>
  <c r="E90" i="13"/>
  <c r="U90" s="1"/>
  <c r="E90" i="12"/>
  <c r="U90" s="1"/>
  <c r="E106" i="13"/>
  <c r="U106" s="1"/>
  <c r="E106" i="12"/>
  <c r="U106" s="1"/>
  <c r="E122" i="13"/>
  <c r="U122" s="1"/>
  <c r="E122" i="12"/>
  <c r="U122" s="1"/>
  <c r="E138"/>
  <c r="U138" s="1"/>
  <c r="E138" i="13"/>
  <c r="U138" s="1"/>
  <c r="E154" i="12"/>
  <c r="U154" s="1"/>
  <c r="E154" i="13"/>
  <c r="U154" s="1"/>
  <c r="E38" i="9"/>
  <c r="U39" i="20"/>
  <c r="U39" i="18"/>
  <c r="U39" i="19"/>
  <c r="E40" i="16"/>
  <c r="U40" s="1"/>
  <c r="U39" i="17"/>
  <c r="E70" i="9"/>
  <c r="U71" i="20"/>
  <c r="U71" i="17"/>
  <c r="U71" i="18"/>
  <c r="E72" i="16"/>
  <c r="U72" s="1"/>
  <c r="U71" i="19"/>
  <c r="E102" i="9"/>
  <c r="U103" i="20"/>
  <c r="U103" i="18"/>
  <c r="U103" i="19"/>
  <c r="U103" i="17"/>
  <c r="E104" i="16"/>
  <c r="U104" s="1"/>
  <c r="E134" i="9"/>
  <c r="U135" i="20"/>
  <c r="E136" i="16"/>
  <c r="U136" s="1"/>
  <c r="U135" i="18"/>
  <c r="U135" i="19"/>
  <c r="U135" i="17"/>
  <c r="E166" i="9"/>
  <c r="U167" i="20"/>
  <c r="U167" i="19"/>
  <c r="U167" i="18"/>
  <c r="E168" i="16"/>
  <c r="U168" s="1"/>
  <c r="U167" i="17"/>
  <c r="E198" i="9"/>
  <c r="U199" i="20"/>
  <c r="U199" i="18"/>
  <c r="U199" i="19"/>
  <c r="U199" i="17"/>
  <c r="E200" i="16"/>
  <c r="U200" s="1"/>
  <c r="E230" i="9"/>
  <c r="U231" i="20"/>
  <c r="U231" i="18"/>
  <c r="U231" i="19"/>
  <c r="U231" i="17"/>
  <c r="E232" i="16"/>
  <c r="U232" s="1"/>
  <c r="E262" i="9"/>
  <c r="U263" i="20"/>
  <c r="U263" i="19"/>
  <c r="E264" i="16"/>
  <c r="U264" s="1"/>
  <c r="U263" i="18"/>
  <c r="U263" i="17"/>
  <c r="E294" i="9"/>
  <c r="U295" i="20"/>
  <c r="U295" i="19"/>
  <c r="U295" i="18"/>
  <c r="E296" i="16"/>
  <c r="U296" s="1"/>
  <c r="U295" i="17"/>
  <c r="E326" i="9"/>
  <c r="U327" i="19"/>
  <c r="U327" i="20"/>
  <c r="U327" i="18"/>
  <c r="E328" i="16"/>
  <c r="U328" s="1"/>
  <c r="U327" i="17"/>
  <c r="E358" i="9"/>
  <c r="U359" i="20"/>
  <c r="U359" i="18"/>
  <c r="U359" i="19"/>
  <c r="U359" i="17"/>
  <c r="E360" i="16"/>
  <c r="U360" s="1"/>
  <c r="E390" i="9"/>
  <c r="U391" i="20"/>
  <c r="U391" i="18"/>
  <c r="U391" i="19"/>
  <c r="E392" i="16"/>
  <c r="U392" s="1"/>
  <c r="U391" i="17"/>
  <c r="E422" i="9"/>
  <c r="U423" i="20"/>
  <c r="U423" i="18"/>
  <c r="U423" i="19"/>
  <c r="U423" i="17"/>
  <c r="E424" i="16"/>
  <c r="U424" s="1"/>
  <c r="E454" i="9"/>
  <c r="U455" i="20"/>
  <c r="U455" i="19"/>
  <c r="U455" i="17"/>
  <c r="U455" i="18"/>
  <c r="E456" i="16"/>
  <c r="U456" s="1"/>
  <c r="E486" i="9"/>
  <c r="U487" i="20"/>
  <c r="U487" i="19"/>
  <c r="U487" i="18"/>
  <c r="U487" i="17"/>
  <c r="E488" i="16"/>
  <c r="U488" s="1"/>
  <c r="E518" i="9"/>
  <c r="U519" i="20"/>
  <c r="U519" i="19"/>
  <c r="U519" i="18"/>
  <c r="U519" i="17"/>
  <c r="E520" i="16"/>
  <c r="U520" s="1"/>
  <c r="E550" i="9"/>
  <c r="U551" i="20"/>
  <c r="U551" i="18"/>
  <c r="U551" i="19"/>
  <c r="U551" i="17"/>
  <c r="E552" i="16"/>
  <c r="U552" s="1"/>
  <c r="E582" i="9"/>
  <c r="U583" i="20"/>
  <c r="U583" i="18"/>
  <c r="U583" i="19"/>
  <c r="U583" i="17"/>
  <c r="E584" i="16"/>
  <c r="U584" s="1"/>
  <c r="E614" i="9"/>
  <c r="U615" i="20"/>
  <c r="U615" i="18"/>
  <c r="U615" i="19"/>
  <c r="E616" i="16"/>
  <c r="U616" s="1"/>
  <c r="U615" i="17"/>
  <c r="U651" i="20"/>
  <c r="U651" i="19"/>
  <c r="U651" i="18"/>
  <c r="U651" i="17"/>
  <c r="E652" i="16"/>
  <c r="U652" s="1"/>
  <c r="U683" i="20"/>
  <c r="U683" i="19"/>
  <c r="U683" i="18"/>
  <c r="U683" i="17"/>
  <c r="E684" i="16"/>
  <c r="U684" s="1"/>
  <c r="E716" i="5"/>
  <c r="U716" s="1"/>
  <c r="U715" i="20"/>
  <c r="U715" i="19"/>
  <c r="U715" i="18"/>
  <c r="E716" i="16"/>
  <c r="U716" s="1"/>
  <c r="U715" i="17"/>
  <c r="U747" i="20"/>
  <c r="U747" i="18"/>
  <c r="U747" i="19"/>
  <c r="E748" i="16"/>
  <c r="U748" s="1"/>
  <c r="U747" i="17"/>
  <c r="E56" i="12"/>
  <c r="U56" s="1"/>
  <c r="E56" i="13"/>
  <c r="U56" s="1"/>
  <c r="E96" i="12"/>
  <c r="U96" s="1"/>
  <c r="E96" i="13"/>
  <c r="U96" s="1"/>
  <c r="E124" i="12"/>
  <c r="U124" s="1"/>
  <c r="E124" i="13"/>
  <c r="U124" s="1"/>
  <c r="U1008" i="2"/>
  <c r="S1008" s="1"/>
  <c r="E156" i="12"/>
  <c r="U156" s="1"/>
  <c r="E156" i="13"/>
  <c r="U156" s="1"/>
  <c r="U790" i="20"/>
  <c r="U790" i="19"/>
  <c r="U790" i="18"/>
  <c r="E791" i="16"/>
  <c r="U791" s="1"/>
  <c r="U790" i="17"/>
  <c r="U806" i="20"/>
  <c r="U806" i="19"/>
  <c r="U806" i="18"/>
  <c r="U806" i="17"/>
  <c r="E807" i="16"/>
  <c r="U807" s="1"/>
  <c r="U822" i="20"/>
  <c r="U822" i="19"/>
  <c r="E823" i="16"/>
  <c r="U823" s="1"/>
  <c r="U822" i="17"/>
  <c r="U822" i="18"/>
  <c r="U838" i="20"/>
  <c r="U838" i="19"/>
  <c r="U838" i="17"/>
  <c r="U838" i="18"/>
  <c r="E839" i="16"/>
  <c r="U839" s="1"/>
  <c r="U854" i="20"/>
  <c r="U854" i="19"/>
  <c r="U854" i="18"/>
  <c r="U854" i="17"/>
  <c r="E855" i="16"/>
  <c r="U855" s="1"/>
  <c r="E16" i="12"/>
  <c r="U16" s="1"/>
  <c r="E16" i="13"/>
  <c r="U16" s="1"/>
  <c r="E32" i="12"/>
  <c r="U32" s="1"/>
  <c r="E32" i="13"/>
  <c r="U32" s="1"/>
  <c r="E48" i="12"/>
  <c r="U48" s="1"/>
  <c r="E48" i="13"/>
  <c r="U48" s="1"/>
  <c r="U924" i="2"/>
  <c r="S924" s="1"/>
  <c r="E72" i="12"/>
  <c r="U72" s="1"/>
  <c r="E72" i="13"/>
  <c r="U72" s="1"/>
  <c r="E100" i="12"/>
  <c r="U100" s="1"/>
  <c r="E100" i="13"/>
  <c r="U100" s="1"/>
  <c r="E136" i="12"/>
  <c r="U136" s="1"/>
  <c r="E136" i="13"/>
  <c r="U136" s="1"/>
  <c r="E22" i="9"/>
  <c r="U23" i="20"/>
  <c r="U23" i="17"/>
  <c r="U23" i="19"/>
  <c r="U23" i="18"/>
  <c r="E24" i="16"/>
  <c r="U24" s="1"/>
  <c r="E74" i="9"/>
  <c r="U75" i="20"/>
  <c r="U75" i="17"/>
  <c r="U75" i="19"/>
  <c r="U75" i="18"/>
  <c r="E76" i="16"/>
  <c r="U76" s="1"/>
  <c r="E110" i="9"/>
  <c r="U111" i="20"/>
  <c r="U111" i="18"/>
  <c r="E112" i="16"/>
  <c r="U112" s="1"/>
  <c r="U111" i="19"/>
  <c r="U111" i="17"/>
  <c r="E150" i="9"/>
  <c r="U151" i="20"/>
  <c r="U151" i="18"/>
  <c r="U151" i="19"/>
  <c r="E152" i="16"/>
  <c r="U152" s="1"/>
  <c r="U151" i="17"/>
  <c r="E202" i="9"/>
  <c r="U203" i="20"/>
  <c r="U203" i="19"/>
  <c r="U203" i="18"/>
  <c r="U203" i="17"/>
  <c r="E204" i="16"/>
  <c r="U204" s="1"/>
  <c r="E238" i="9"/>
  <c r="U239" i="20"/>
  <c r="U239" i="19"/>
  <c r="U239" i="18"/>
  <c r="U239" i="17"/>
  <c r="E240" i="16"/>
  <c r="U240" s="1"/>
  <c r="E278" i="9"/>
  <c r="U279" i="20"/>
  <c r="U279" i="19"/>
  <c r="U279" i="18"/>
  <c r="U279" i="17"/>
  <c r="E280" i="16"/>
  <c r="U280" s="1"/>
  <c r="E330" i="9"/>
  <c r="U331" i="20"/>
  <c r="U331" i="19"/>
  <c r="U331" i="18"/>
  <c r="U331" i="17"/>
  <c r="E332" i="16"/>
  <c r="U332" s="1"/>
  <c r="E366" i="9"/>
  <c r="U367" i="20"/>
  <c r="U367" i="19"/>
  <c r="U367" i="18"/>
  <c r="U367" i="17"/>
  <c r="E368" i="16"/>
  <c r="U368" s="1"/>
  <c r="E406" i="9"/>
  <c r="U407" i="20"/>
  <c r="U407" i="18"/>
  <c r="U407" i="17"/>
  <c r="E408" i="16"/>
  <c r="U408" s="1"/>
  <c r="U407" i="19"/>
  <c r="E458" i="9"/>
  <c r="U459" i="20"/>
  <c r="U459" i="18"/>
  <c r="U459" i="17"/>
  <c r="U459" i="19"/>
  <c r="E460" i="16"/>
  <c r="U460" s="1"/>
  <c r="E494" i="9"/>
  <c r="U495" i="20"/>
  <c r="U495" i="18"/>
  <c r="U495" i="19"/>
  <c r="U495" i="17"/>
  <c r="E496" i="16"/>
  <c r="U496" s="1"/>
  <c r="E534" i="9"/>
  <c r="U535" i="20"/>
  <c r="U535" i="18"/>
  <c r="U535" i="19"/>
  <c r="U535" i="17"/>
  <c r="E536" i="16"/>
  <c r="U536" s="1"/>
  <c r="E586" i="9"/>
  <c r="U587" i="20"/>
  <c r="U587" i="18"/>
  <c r="U587" i="17"/>
  <c r="U587" i="19"/>
  <c r="E588" i="16"/>
  <c r="U588" s="1"/>
  <c r="E622" i="9"/>
  <c r="U623" i="20"/>
  <c r="U623" i="19"/>
  <c r="U623" i="18"/>
  <c r="E624" i="16"/>
  <c r="U624" s="1"/>
  <c r="U623" i="17"/>
  <c r="E654" i="9"/>
  <c r="U655" i="20"/>
  <c r="U655" i="19"/>
  <c r="U655" i="18"/>
  <c r="U655" i="17"/>
  <c r="E656" i="16"/>
  <c r="U656" s="1"/>
  <c r="E686" i="9"/>
  <c r="U687" i="19"/>
  <c r="U687" i="20"/>
  <c r="U687" i="18"/>
  <c r="E688" i="16"/>
  <c r="U688" s="1"/>
  <c r="U687" i="17"/>
  <c r="U719" i="20"/>
  <c r="U719" i="19"/>
  <c r="U719" i="18"/>
  <c r="E720" i="16"/>
  <c r="U720" s="1"/>
  <c r="U719" i="17"/>
  <c r="E750" i="9"/>
  <c r="U751" i="20"/>
  <c r="U751" i="19"/>
  <c r="U751" i="18"/>
  <c r="E752" i="16"/>
  <c r="U752" s="1"/>
  <c r="U751" i="17"/>
  <c r="E778" i="9"/>
  <c r="U779" i="20"/>
  <c r="U779" i="18"/>
  <c r="E780" i="16"/>
  <c r="U780" s="1"/>
  <c r="U779" i="17"/>
  <c r="U779" i="19"/>
  <c r="E794" i="9"/>
  <c r="U795" i="20"/>
  <c r="U795" i="18"/>
  <c r="U795" i="19"/>
  <c r="U795" i="17"/>
  <c r="E796" i="16"/>
  <c r="U796" s="1"/>
  <c r="E810" i="9"/>
  <c r="U811" i="20"/>
  <c r="U811" i="19"/>
  <c r="U811" i="18"/>
  <c r="E812" i="16"/>
  <c r="U812" s="1"/>
  <c r="U811" i="17"/>
  <c r="E826" i="9"/>
  <c r="U827" i="20"/>
  <c r="U827" i="17"/>
  <c r="U827" i="19"/>
  <c r="U827" i="18"/>
  <c r="E828" i="16"/>
  <c r="U828" s="1"/>
  <c r="E842" i="9"/>
  <c r="U843" i="20"/>
  <c r="U843" i="18"/>
  <c r="U843" i="19"/>
  <c r="E844" i="16"/>
  <c r="U844" s="1"/>
  <c r="U843" i="17"/>
  <c r="U859" i="2"/>
  <c r="S859" s="1"/>
  <c r="U859" i="20"/>
  <c r="U859" i="19"/>
  <c r="U859" i="18"/>
  <c r="U859" i="17"/>
  <c r="E860" i="16"/>
  <c r="U860" s="1"/>
  <c r="U877" i="2"/>
  <c r="S877" s="1"/>
  <c r="E25" i="12"/>
  <c r="U25" s="1"/>
  <c r="E25" i="13"/>
  <c r="U25" s="1"/>
  <c r="U893" i="2"/>
  <c r="S893" s="1"/>
  <c r="E41" i="12"/>
  <c r="E41" i="13"/>
  <c r="U909" i="2"/>
  <c r="S909" s="1"/>
  <c r="E57" i="12"/>
  <c r="U57" s="1"/>
  <c r="E57" i="13"/>
  <c r="U57" s="1"/>
  <c r="U925" i="2"/>
  <c r="S925" s="1"/>
  <c r="E73" i="12"/>
  <c r="U73" s="1"/>
  <c r="E73" i="13"/>
  <c r="U73" s="1"/>
  <c r="U941" i="2"/>
  <c r="S941" s="1"/>
  <c r="E89" i="12"/>
  <c r="U89" s="1"/>
  <c r="E89" i="13"/>
  <c r="U89" s="1"/>
  <c r="U957" i="2"/>
  <c r="S957" s="1"/>
  <c r="E105" i="12"/>
  <c r="U105" s="1"/>
  <c r="E105" i="13"/>
  <c r="U105" s="1"/>
  <c r="U973" i="2"/>
  <c r="S973" s="1"/>
  <c r="E121" i="12"/>
  <c r="U121" s="1"/>
  <c r="E121" i="13"/>
  <c r="U121" s="1"/>
  <c r="U989" i="2"/>
  <c r="S989" s="1"/>
  <c r="E137" i="12"/>
  <c r="U137" s="1"/>
  <c r="E137" i="13"/>
  <c r="U137" s="1"/>
  <c r="U1005" i="2"/>
  <c r="S1005" s="1"/>
  <c r="E153" i="13"/>
  <c r="U153" s="1"/>
  <c r="E153" i="12"/>
  <c r="U153" s="1"/>
  <c r="E28" i="9"/>
  <c r="U29" i="20"/>
  <c r="U29" i="19"/>
  <c r="U29" i="18"/>
  <c r="U29" i="17"/>
  <c r="E30" i="16"/>
  <c r="U30" s="1"/>
  <c r="E46" i="5"/>
  <c r="U46" s="1"/>
  <c r="U45" i="20"/>
  <c r="U45" i="19"/>
  <c r="U45" i="18"/>
  <c r="U45" i="17"/>
  <c r="E46" i="16"/>
  <c r="U46" s="1"/>
  <c r="E60" i="9"/>
  <c r="U61" i="20"/>
  <c r="U61" i="19"/>
  <c r="U61" i="18"/>
  <c r="U61" i="17"/>
  <c r="E62" i="16"/>
  <c r="U62" s="1"/>
  <c r="E78" i="5"/>
  <c r="U78" s="1"/>
  <c r="U77" i="20"/>
  <c r="U77" i="19"/>
  <c r="U77" i="18"/>
  <c r="U77" i="17"/>
  <c r="E78" i="16"/>
  <c r="U78" s="1"/>
  <c r="E92" i="9"/>
  <c r="U93" i="20"/>
  <c r="U93" i="19"/>
  <c r="U93" i="18"/>
  <c r="U93" i="17"/>
  <c r="E94" i="16"/>
  <c r="U94" s="1"/>
  <c r="E110" i="5"/>
  <c r="U110" s="1"/>
  <c r="U109" i="20"/>
  <c r="U109" i="19"/>
  <c r="U109" i="18"/>
  <c r="U109" i="17"/>
  <c r="E110" i="16"/>
  <c r="U110" s="1"/>
  <c r="E128" i="9"/>
  <c r="U129" i="19"/>
  <c r="U129" i="20"/>
  <c r="U129" i="18"/>
  <c r="U129" i="17"/>
  <c r="E130" i="16"/>
  <c r="U130" s="1"/>
  <c r="E144" i="9"/>
  <c r="U145" i="20"/>
  <c r="U145" i="19"/>
  <c r="U145" i="18"/>
  <c r="U145" i="17"/>
  <c r="E146" i="16"/>
  <c r="U146" s="1"/>
  <c r="E160" i="9"/>
  <c r="U161" i="20"/>
  <c r="U161" i="19"/>
  <c r="U161" i="18"/>
  <c r="U161" i="17"/>
  <c r="E162" i="16"/>
  <c r="U162" s="1"/>
  <c r="E176" i="9"/>
  <c r="U177" i="20"/>
  <c r="U177" i="19"/>
  <c r="U177" i="18"/>
  <c r="E178" i="16"/>
  <c r="U178" s="1"/>
  <c r="U177" i="17"/>
  <c r="E192" i="9"/>
  <c r="U193" i="20"/>
  <c r="U193" i="19"/>
  <c r="U193" i="18"/>
  <c r="U193" i="17"/>
  <c r="E194" i="16"/>
  <c r="U194" s="1"/>
  <c r="E208" i="9"/>
  <c r="U209" i="20"/>
  <c r="U209" i="19"/>
  <c r="E210" i="16"/>
  <c r="U210" s="1"/>
  <c r="U209" i="18"/>
  <c r="U209" i="17"/>
  <c r="E224" i="9"/>
  <c r="U225" i="20"/>
  <c r="U225" i="19"/>
  <c r="U225" i="18"/>
  <c r="U225" i="17"/>
  <c r="E226" i="16"/>
  <c r="U226" s="1"/>
  <c r="E244" i="9"/>
  <c r="U245" i="20"/>
  <c r="U245" i="18"/>
  <c r="U245" i="19"/>
  <c r="U245" i="17"/>
  <c r="E246" i="16"/>
  <c r="U246" s="1"/>
  <c r="E260" i="9"/>
  <c r="U261" i="20"/>
  <c r="U261" i="19"/>
  <c r="U261" i="18"/>
  <c r="U261" i="17"/>
  <c r="E262" i="16"/>
  <c r="U262" s="1"/>
  <c r="E276" i="9"/>
  <c r="U277" i="20"/>
  <c r="U277" i="18"/>
  <c r="U277" i="17"/>
  <c r="U277" i="19"/>
  <c r="E278" i="16"/>
  <c r="U278" s="1"/>
  <c r="E292" i="9"/>
  <c r="U293" i="20"/>
  <c r="U293" i="19"/>
  <c r="U293" i="18"/>
  <c r="U293" i="17"/>
  <c r="E294" i="16"/>
  <c r="U294" s="1"/>
  <c r="E308" i="9"/>
  <c r="U309" i="20"/>
  <c r="U309" i="18"/>
  <c r="U309" i="19"/>
  <c r="U309" i="17"/>
  <c r="E310" i="16"/>
  <c r="U310" s="1"/>
  <c r="E324" i="9"/>
  <c r="U325" i="20"/>
  <c r="U325" i="19"/>
  <c r="U325" i="18"/>
  <c r="U325" i="17"/>
  <c r="E326" i="16"/>
  <c r="U326" s="1"/>
  <c r="E340" i="9"/>
  <c r="U341" i="20"/>
  <c r="U341" i="18"/>
  <c r="U341" i="17"/>
  <c r="E342" i="16"/>
  <c r="U342" s="1"/>
  <c r="U341" i="19"/>
  <c r="E356" i="9"/>
  <c r="U357" i="20"/>
  <c r="U357" i="19"/>
  <c r="U357" i="18"/>
  <c r="E358" i="16"/>
  <c r="U358" s="1"/>
  <c r="U357" i="17"/>
  <c r="E376" i="9"/>
  <c r="U377" i="20"/>
  <c r="U377" i="19"/>
  <c r="U377" i="18"/>
  <c r="U377" i="17"/>
  <c r="E378" i="16"/>
  <c r="U378" s="1"/>
  <c r="E392" i="9"/>
  <c r="U393" i="20"/>
  <c r="U393" i="19"/>
  <c r="U393" i="18"/>
  <c r="U393" i="17"/>
  <c r="E394" i="16"/>
  <c r="U394" s="1"/>
  <c r="E408" i="9"/>
  <c r="U409" i="20"/>
  <c r="U409" i="19"/>
  <c r="U409" i="18"/>
  <c r="E410" i="16"/>
  <c r="U410" s="1"/>
  <c r="U409" i="17"/>
  <c r="E424" i="9"/>
  <c r="U425" i="20"/>
  <c r="U425" i="19"/>
  <c r="U425" i="18"/>
  <c r="U425" i="17"/>
  <c r="E426" i="16"/>
  <c r="U426" s="1"/>
  <c r="E440" i="9"/>
  <c r="U441" i="20"/>
  <c r="U441" i="19"/>
  <c r="U441" i="18"/>
  <c r="U441" i="17"/>
  <c r="E442" i="16"/>
  <c r="U442" s="1"/>
  <c r="E456" i="9"/>
  <c r="U457" i="20"/>
  <c r="U457" i="19"/>
  <c r="U457" i="18"/>
  <c r="E458" i="16"/>
  <c r="U458" s="1"/>
  <c r="U457" i="17"/>
  <c r="E472" i="9"/>
  <c r="U473" i="20"/>
  <c r="U473" i="19"/>
  <c r="U473" i="18"/>
  <c r="U473" i="17"/>
  <c r="E474" i="16"/>
  <c r="U474" s="1"/>
  <c r="E488" i="9"/>
  <c r="U489" i="20"/>
  <c r="U489" i="19"/>
  <c r="U489" i="18"/>
  <c r="U489" i="17"/>
  <c r="E490" i="16"/>
  <c r="U490" s="1"/>
  <c r="E508" i="9"/>
  <c r="U509" i="20"/>
  <c r="U509" i="19"/>
  <c r="U509" i="18"/>
  <c r="E510" i="16"/>
  <c r="U510" s="1"/>
  <c r="U509" i="17"/>
  <c r="U525" i="2"/>
  <c r="S525" s="1"/>
  <c r="U525" i="20"/>
  <c r="U525" i="19"/>
  <c r="U525" i="18"/>
  <c r="U525" i="17"/>
  <c r="E526" i="16"/>
  <c r="U526" s="1"/>
  <c r="E540" i="9"/>
  <c r="U541" i="20"/>
  <c r="U541" i="19"/>
  <c r="U541" i="18"/>
  <c r="E542" i="16"/>
  <c r="U542" s="1"/>
  <c r="U541" i="17"/>
  <c r="E556" i="9"/>
  <c r="U557" i="20"/>
  <c r="U557" i="19"/>
  <c r="U557" i="18"/>
  <c r="U557" i="17"/>
  <c r="E558" i="16"/>
  <c r="U558" s="1"/>
  <c r="E572" i="9"/>
  <c r="U573" i="20"/>
  <c r="U573" i="19"/>
  <c r="U573" i="18"/>
  <c r="U573" i="17"/>
  <c r="E574" i="16"/>
  <c r="U574" s="1"/>
  <c r="E588" i="9"/>
  <c r="U589" i="20"/>
  <c r="U589" i="19"/>
  <c r="U589" i="18"/>
  <c r="U589" i="17"/>
  <c r="E590" i="16"/>
  <c r="U590" s="1"/>
  <c r="E604" i="9"/>
  <c r="U605" i="20"/>
  <c r="U605" i="19"/>
  <c r="U605" i="18"/>
  <c r="E606" i="16"/>
  <c r="U606" s="1"/>
  <c r="U605" i="17"/>
  <c r="E620" i="9"/>
  <c r="U621" i="20"/>
  <c r="U621" i="19"/>
  <c r="U621" i="18"/>
  <c r="U621" i="17"/>
  <c r="E622" i="16"/>
  <c r="U622" s="1"/>
  <c r="E640" i="9"/>
  <c r="U641" i="20"/>
  <c r="U641" i="18"/>
  <c r="U641" i="19"/>
  <c r="E642" i="16"/>
  <c r="U642" s="1"/>
  <c r="U641" i="17"/>
  <c r="E660" i="9"/>
  <c r="U661" i="20"/>
  <c r="U661" i="19"/>
  <c r="U661" i="18"/>
  <c r="U661" i="17"/>
  <c r="E662" i="16"/>
  <c r="U662" s="1"/>
  <c r="E676" i="9"/>
  <c r="U677" i="20"/>
  <c r="U677" i="19"/>
  <c r="U677" i="18"/>
  <c r="U677" i="17"/>
  <c r="E678" i="16"/>
  <c r="U678" s="1"/>
  <c r="E696" i="9"/>
  <c r="U697" i="20"/>
  <c r="U697" i="18"/>
  <c r="U697" i="17"/>
  <c r="U697" i="19"/>
  <c r="E698" i="16"/>
  <c r="U698" s="1"/>
  <c r="U713" i="20"/>
  <c r="U713" i="18"/>
  <c r="U713" i="19"/>
  <c r="U713" i="17"/>
  <c r="E714" i="16"/>
  <c r="U714" s="1"/>
  <c r="U733" i="20"/>
  <c r="U733" i="19"/>
  <c r="U733" i="18"/>
  <c r="E734" i="16"/>
  <c r="U734" s="1"/>
  <c r="U733" i="17"/>
  <c r="E748" i="9"/>
  <c r="U749" i="20"/>
  <c r="U749" i="19"/>
  <c r="U749" i="18"/>
  <c r="U749" i="17"/>
  <c r="E750" i="16"/>
  <c r="U750" s="1"/>
  <c r="E768" i="9"/>
  <c r="U769" i="20"/>
  <c r="U769" i="19"/>
  <c r="U769" i="18"/>
  <c r="U769" i="17"/>
  <c r="E770" i="16"/>
  <c r="U770" s="1"/>
  <c r="E788" i="9"/>
  <c r="U789" i="20"/>
  <c r="U789" i="19"/>
  <c r="U789" i="18"/>
  <c r="U789" i="17"/>
  <c r="E790" i="16"/>
  <c r="U790" s="1"/>
  <c r="E808" i="9"/>
  <c r="U809" i="20"/>
  <c r="U809" i="18"/>
  <c r="U809" i="19"/>
  <c r="U809" i="17"/>
  <c r="E810" i="16"/>
  <c r="U810" s="1"/>
  <c r="E832" i="9"/>
  <c r="U833" i="20"/>
  <c r="U833" i="19"/>
  <c r="U833" i="18"/>
  <c r="U833" i="17"/>
  <c r="E834" i="16"/>
  <c r="U834" s="1"/>
  <c r="U853" i="2"/>
  <c r="S853" s="1"/>
  <c r="U853" i="20"/>
  <c r="U853" i="19"/>
  <c r="U853" i="18"/>
  <c r="U853" i="17"/>
  <c r="E854" i="16"/>
  <c r="U854" s="1"/>
  <c r="E835" i="9"/>
  <c r="U836" i="20"/>
  <c r="U836" i="19"/>
  <c r="U836" i="18"/>
  <c r="E837" i="16"/>
  <c r="U837" s="1"/>
  <c r="U836" i="17"/>
  <c r="E13" i="9"/>
  <c r="U14" i="19"/>
  <c r="U14" i="20"/>
  <c r="U14" i="18"/>
  <c r="U14" i="17"/>
  <c r="E15" i="16"/>
  <c r="U15" s="1"/>
  <c r="U871" i="2"/>
  <c r="S871" s="1"/>
  <c r="E19" i="12"/>
  <c r="U19" s="1"/>
  <c r="E19" i="13"/>
  <c r="U19" s="1"/>
  <c r="U887" i="2"/>
  <c r="S887" s="1"/>
  <c r="E35" i="12"/>
  <c r="U35" s="1"/>
  <c r="E35" i="13"/>
  <c r="U35" s="1"/>
  <c r="E51" i="12"/>
  <c r="U51" s="1"/>
  <c r="E51" i="13"/>
  <c r="U51" s="1"/>
  <c r="U919" i="2"/>
  <c r="S919" s="1"/>
  <c r="E67" i="12"/>
  <c r="U67" s="1"/>
  <c r="E67" i="13"/>
  <c r="U67" s="1"/>
  <c r="E83"/>
  <c r="U83" s="1"/>
  <c r="E83" i="12"/>
  <c r="U83" s="1"/>
  <c r="E99" i="13"/>
  <c r="U99" s="1"/>
  <c r="E99" i="12"/>
  <c r="U99" s="1"/>
  <c r="E115"/>
  <c r="U115" s="1"/>
  <c r="E115" i="13"/>
  <c r="U115" s="1"/>
  <c r="E131"/>
  <c r="U131" s="1"/>
  <c r="E131" i="12"/>
  <c r="U131" s="1"/>
  <c r="E147" i="13"/>
  <c r="U147" s="1"/>
  <c r="W147" s="1"/>
  <c r="W160" s="1"/>
  <c r="E147" i="12"/>
  <c r="U147" s="1"/>
  <c r="W147" s="1"/>
  <c r="W160" s="1"/>
  <c r="E19" i="9"/>
  <c r="U20" i="20"/>
  <c r="U20" i="18"/>
  <c r="U20" i="19"/>
  <c r="U20" i="17"/>
  <c r="E21" i="16"/>
  <c r="U21" s="1"/>
  <c r="E35" i="9"/>
  <c r="U36" i="20"/>
  <c r="U36" i="18"/>
  <c r="U36" i="19"/>
  <c r="U36" i="17"/>
  <c r="E37" i="16"/>
  <c r="U37" s="1"/>
  <c r="E51" i="9"/>
  <c r="U52" i="20"/>
  <c r="U52" i="19"/>
  <c r="U52" i="17"/>
  <c r="U52" i="18"/>
  <c r="E53" i="16"/>
  <c r="U53" s="1"/>
  <c r="E67" i="9"/>
  <c r="U68" i="20"/>
  <c r="U68" i="17"/>
  <c r="U68" i="19"/>
  <c r="U68" i="18"/>
  <c r="E69" i="16"/>
  <c r="U69" s="1"/>
  <c r="E83" i="9"/>
  <c r="U84" i="20"/>
  <c r="U84" i="18"/>
  <c r="U84" i="19"/>
  <c r="U84" i="17"/>
  <c r="E85" i="16"/>
  <c r="U85" s="1"/>
  <c r="E99" i="9"/>
  <c r="U100" i="20"/>
  <c r="U100" i="18"/>
  <c r="E101" i="16"/>
  <c r="U101" s="1"/>
  <c r="U100" i="19"/>
  <c r="U100" i="17"/>
  <c r="E115" i="9"/>
  <c r="U116" i="20"/>
  <c r="U116" i="19"/>
  <c r="U116" i="18"/>
  <c r="U116" i="17"/>
  <c r="E117" i="16"/>
  <c r="U117" s="1"/>
  <c r="E131" i="9"/>
  <c r="U132" i="20"/>
  <c r="U132" i="18"/>
  <c r="E133" i="16"/>
  <c r="U133" s="1"/>
  <c r="U132" i="19"/>
  <c r="U132" i="17"/>
  <c r="E147" i="9"/>
  <c r="U148" i="20"/>
  <c r="U148" i="18"/>
  <c r="U148" i="19"/>
  <c r="E149" i="16"/>
  <c r="U149" s="1"/>
  <c r="U148" i="17"/>
  <c r="E163" i="9"/>
  <c r="U164" i="20"/>
  <c r="U164" i="19"/>
  <c r="U164" i="18"/>
  <c r="U164" i="17"/>
  <c r="E165" i="16"/>
  <c r="U165" s="1"/>
  <c r="E179" i="9"/>
  <c r="U180" i="19"/>
  <c r="U180" i="18"/>
  <c r="U180" i="20"/>
  <c r="U180" i="17"/>
  <c r="E181" i="16"/>
  <c r="U181" s="1"/>
  <c r="E195" i="9"/>
  <c r="U196" i="20"/>
  <c r="U196" i="19"/>
  <c r="U196" i="18"/>
  <c r="U196" i="17"/>
  <c r="E197" i="16"/>
  <c r="U197" s="1"/>
  <c r="E211" i="9"/>
  <c r="U212" i="20"/>
  <c r="U212" i="19"/>
  <c r="U212" i="18"/>
  <c r="E213" i="16"/>
  <c r="U213" s="1"/>
  <c r="U212" i="17"/>
  <c r="E227" i="9"/>
  <c r="U228" i="20"/>
  <c r="U228" i="19"/>
  <c r="U228" i="18"/>
  <c r="U228" i="17"/>
  <c r="E229" i="16"/>
  <c r="U229" s="1"/>
  <c r="E243" i="9"/>
  <c r="U244" i="20"/>
  <c r="U244" i="19"/>
  <c r="U244" i="18"/>
  <c r="E245" i="16"/>
  <c r="U245" s="1"/>
  <c r="U244" i="17"/>
  <c r="E259" i="9"/>
  <c r="U260" i="20"/>
  <c r="U260" i="19"/>
  <c r="U260" i="18"/>
  <c r="U260" i="17"/>
  <c r="E261" i="16"/>
  <c r="U261" s="1"/>
  <c r="E275" i="9"/>
  <c r="U276" i="20"/>
  <c r="U276" i="19"/>
  <c r="U276" i="18"/>
  <c r="U276" i="17"/>
  <c r="E277" i="16"/>
  <c r="U277" s="1"/>
  <c r="E291" i="9"/>
  <c r="U292" i="20"/>
  <c r="U292" i="19"/>
  <c r="U292" i="18"/>
  <c r="U292" i="17"/>
  <c r="E293" i="16"/>
  <c r="U293" s="1"/>
  <c r="E307" i="9"/>
  <c r="U308" i="20"/>
  <c r="U308" i="19"/>
  <c r="U308" i="18"/>
  <c r="U308" i="17"/>
  <c r="E309" i="16"/>
  <c r="U309" s="1"/>
  <c r="E323" i="9"/>
  <c r="U324" i="20"/>
  <c r="U324" i="19"/>
  <c r="U324" i="18"/>
  <c r="U324" i="17"/>
  <c r="E325" i="16"/>
  <c r="U325" s="1"/>
  <c r="E339" i="9"/>
  <c r="U340" i="20"/>
  <c r="U340" i="19"/>
  <c r="U340" i="18"/>
  <c r="E341" i="16"/>
  <c r="U341" s="1"/>
  <c r="U340" i="17"/>
  <c r="E355" i="9"/>
  <c r="U356" i="19"/>
  <c r="U356" i="20"/>
  <c r="U356" i="18"/>
  <c r="U356" i="17"/>
  <c r="E357" i="16"/>
  <c r="U357" s="1"/>
  <c r="E371" i="9"/>
  <c r="U372" i="20"/>
  <c r="U372" i="19"/>
  <c r="U372" i="18"/>
  <c r="U372" i="17"/>
  <c r="E373" i="16"/>
  <c r="U373" s="1"/>
  <c r="E387" i="9"/>
  <c r="U388" i="20"/>
  <c r="U388" i="19"/>
  <c r="U388" i="17"/>
  <c r="U388" i="18"/>
  <c r="E389" i="16"/>
  <c r="U389" s="1"/>
  <c r="E403" i="9"/>
  <c r="U404" i="20"/>
  <c r="U404" i="19"/>
  <c r="U404" i="18"/>
  <c r="E405" i="16"/>
  <c r="U405" s="1"/>
  <c r="U404" i="17"/>
  <c r="E419" i="9"/>
  <c r="U420" i="19"/>
  <c r="U420" i="20"/>
  <c r="U420" i="18"/>
  <c r="E421" i="16"/>
  <c r="U421" s="1"/>
  <c r="U420" i="17"/>
  <c r="E435" i="9"/>
  <c r="U436" i="20"/>
  <c r="U436" i="19"/>
  <c r="U436" i="18"/>
  <c r="E437" i="16"/>
  <c r="U437" s="1"/>
  <c r="U436" i="17"/>
  <c r="E451" i="9"/>
  <c r="U452" i="20"/>
  <c r="U452" i="19"/>
  <c r="U452" i="18"/>
  <c r="E453" i="16"/>
  <c r="U453" s="1"/>
  <c r="U452" i="17"/>
  <c r="E467" i="9"/>
  <c r="U468" i="20"/>
  <c r="U468" i="19"/>
  <c r="U468" i="18"/>
  <c r="U468" i="17"/>
  <c r="E469" i="16"/>
  <c r="U469" s="1"/>
  <c r="E483" i="9"/>
  <c r="U484" i="20"/>
  <c r="U484" i="19"/>
  <c r="U484" i="18"/>
  <c r="U484" i="17"/>
  <c r="E485" i="16"/>
  <c r="U485" s="1"/>
  <c r="E499" i="9"/>
  <c r="U500" i="20"/>
  <c r="U500" i="19"/>
  <c r="U500" i="18"/>
  <c r="U500" i="17"/>
  <c r="E501" i="16"/>
  <c r="U501" s="1"/>
  <c r="E515" i="9"/>
  <c r="U516" i="20"/>
  <c r="U516" i="19"/>
  <c r="U516" i="18"/>
  <c r="U516" i="17"/>
  <c r="E517" i="16"/>
  <c r="U517" s="1"/>
  <c r="E531" i="9"/>
  <c r="U532" i="20"/>
  <c r="U532" i="19"/>
  <c r="U532" i="18"/>
  <c r="U532" i="17"/>
  <c r="E533" i="16"/>
  <c r="U533" s="1"/>
  <c r="E547" i="9"/>
  <c r="U548" i="20"/>
  <c r="U548" i="19"/>
  <c r="U548" i="18"/>
  <c r="U548" i="17"/>
  <c r="E549" i="16"/>
  <c r="U549" s="1"/>
  <c r="E563" i="9"/>
  <c r="U564" i="20"/>
  <c r="U564" i="19"/>
  <c r="U564" i="18"/>
  <c r="U564" i="17"/>
  <c r="E565" i="16"/>
  <c r="U565" s="1"/>
  <c r="E579" i="9"/>
  <c r="U580" i="20"/>
  <c r="U580" i="19"/>
  <c r="U580" i="18"/>
  <c r="E581" i="16"/>
  <c r="U581" s="1"/>
  <c r="U580" i="17"/>
  <c r="E595" i="9"/>
  <c r="U596" i="20"/>
  <c r="U596" i="19"/>
  <c r="U596" i="18"/>
  <c r="U596" i="17"/>
  <c r="E597" i="16"/>
  <c r="U597" s="1"/>
  <c r="E611" i="9"/>
  <c r="U612" i="20"/>
  <c r="U612" i="19"/>
  <c r="U612" i="18"/>
  <c r="E613" i="16"/>
  <c r="U613" s="1"/>
  <c r="U612" i="17"/>
  <c r="E627" i="9"/>
  <c r="U628" i="20"/>
  <c r="U628" i="19"/>
  <c r="U628" i="17"/>
  <c r="E629" i="16"/>
  <c r="U629" s="1"/>
  <c r="U628" i="18"/>
  <c r="E643" i="9"/>
  <c r="U644" i="19"/>
  <c r="U644" i="18"/>
  <c r="U644" i="17"/>
  <c r="E645" i="16"/>
  <c r="U645" s="1"/>
  <c r="U644" i="20"/>
  <c r="E659" i="9"/>
  <c r="U660" i="20"/>
  <c r="U660" i="19"/>
  <c r="E661" i="16"/>
  <c r="U661" s="1"/>
  <c r="U660" i="17"/>
  <c r="U660" i="18"/>
  <c r="E675" i="9"/>
  <c r="U676" i="20"/>
  <c r="U676" i="19"/>
  <c r="U676" i="18"/>
  <c r="U676" i="17"/>
  <c r="E677" i="16"/>
  <c r="U677" s="1"/>
  <c r="E691" i="9"/>
  <c r="E693" i="16"/>
  <c r="U708" i="20"/>
  <c r="U708" i="19"/>
  <c r="U708" i="18"/>
  <c r="E709" i="16"/>
  <c r="U709" s="1"/>
  <c r="U708" i="17"/>
  <c r="U724" i="20"/>
  <c r="U724" i="19"/>
  <c r="U724" i="17"/>
  <c r="U724" i="18"/>
  <c r="E725" i="16"/>
  <c r="U725" s="1"/>
  <c r="E739" i="9"/>
  <c r="U740" i="20"/>
  <c r="U740" i="19"/>
  <c r="U740" i="18"/>
  <c r="E741" i="16"/>
  <c r="U741" s="1"/>
  <c r="U740" i="17"/>
  <c r="E755" i="9"/>
  <c r="U756" i="20"/>
  <c r="U756" i="19"/>
  <c r="U756" i="18"/>
  <c r="U756" i="17"/>
  <c r="E757" i="16"/>
  <c r="U757" s="1"/>
  <c r="E771" i="9"/>
  <c r="U772" i="20"/>
  <c r="U772" i="19"/>
  <c r="U772" i="18"/>
  <c r="E773" i="16"/>
  <c r="U773" s="1"/>
  <c r="U772" i="17"/>
  <c r="E787" i="9"/>
  <c r="U788" i="20"/>
  <c r="U788" i="19"/>
  <c r="U788" i="18"/>
  <c r="U788" i="17"/>
  <c r="E789" i="16"/>
  <c r="U789" s="1"/>
  <c r="E803" i="9"/>
  <c r="U804" i="20"/>
  <c r="U804" i="19"/>
  <c r="U804" i="18"/>
  <c r="E805" i="16"/>
  <c r="U805" s="1"/>
  <c r="U804" i="17"/>
  <c r="E819" i="9"/>
  <c r="U820" i="20"/>
  <c r="U820" i="19"/>
  <c r="U820" i="18"/>
  <c r="U820" i="17"/>
  <c r="E821" i="16"/>
  <c r="U821" s="1"/>
  <c r="U852" i="2"/>
  <c r="S852" s="1"/>
  <c r="U852" i="20"/>
  <c r="U852" i="19"/>
  <c r="E853" i="16"/>
  <c r="U853" s="1"/>
  <c r="U852" i="18"/>
  <c r="U852" i="17"/>
  <c r="E624" i="9"/>
  <c r="U625" i="20"/>
  <c r="U625" i="18"/>
  <c r="U625" i="19"/>
  <c r="U625" i="17"/>
  <c r="E626" i="16"/>
  <c r="U626" s="1"/>
  <c r="E828" i="9"/>
  <c r="U829" i="20"/>
  <c r="U829" i="19"/>
  <c r="E830" i="16"/>
  <c r="U830" s="1"/>
  <c r="U829" i="17"/>
  <c r="U829" i="18"/>
  <c r="E42" i="9"/>
  <c r="U43" i="20"/>
  <c r="U43" i="18"/>
  <c r="U43" i="19"/>
  <c r="U43" i="17"/>
  <c r="E44" i="16"/>
  <c r="U44" s="1"/>
  <c r="E170" i="9"/>
  <c r="U171" i="20"/>
  <c r="U171" i="19"/>
  <c r="U171" i="18"/>
  <c r="E172" i="16"/>
  <c r="U172" s="1"/>
  <c r="U171" i="17"/>
  <c r="E322" i="9"/>
  <c r="U323" i="19"/>
  <c r="U323" i="20"/>
  <c r="U323" i="18"/>
  <c r="E324" i="16"/>
  <c r="U324" s="1"/>
  <c r="U323" i="17"/>
  <c r="E450" i="9"/>
  <c r="U451" i="20"/>
  <c r="U451" i="19"/>
  <c r="U451" i="18"/>
  <c r="U451" i="17"/>
  <c r="E452" i="16"/>
  <c r="U452" s="1"/>
  <c r="E578" i="9"/>
  <c r="U579" i="20"/>
  <c r="U579" i="18"/>
  <c r="U579" i="19"/>
  <c r="U579" i="17"/>
  <c r="E580" i="16"/>
  <c r="U580" s="1"/>
  <c r="E688" i="9"/>
  <c r="U689" i="20"/>
  <c r="U689" i="18"/>
  <c r="U689" i="19"/>
  <c r="U689" i="17"/>
  <c r="E690" i="16"/>
  <c r="U690" s="1"/>
  <c r="E490" i="9"/>
  <c r="U491" i="20"/>
  <c r="U491" i="18"/>
  <c r="U491" i="17"/>
  <c r="E492" i="16"/>
  <c r="U492" s="1"/>
  <c r="U491" i="19"/>
  <c r="E18" i="9"/>
  <c r="U19" i="20"/>
  <c r="U19" i="19"/>
  <c r="U19" i="18"/>
  <c r="U19" i="17"/>
  <c r="E20" i="16"/>
  <c r="U20" s="1"/>
  <c r="E397" i="9"/>
  <c r="U398" i="18"/>
  <c r="U398" i="19"/>
  <c r="U398" i="20"/>
  <c r="E399" i="16"/>
  <c r="U399" s="1"/>
  <c r="U398" i="17"/>
  <c r="E457" i="9"/>
  <c r="U458" i="20"/>
  <c r="U458" i="19"/>
  <c r="U458" i="18"/>
  <c r="U458" i="17"/>
  <c r="E459" i="16"/>
  <c r="U459" s="1"/>
  <c r="E521" i="9"/>
  <c r="U522" i="20"/>
  <c r="U522" i="19"/>
  <c r="U522" i="18"/>
  <c r="U522" i="17"/>
  <c r="E523" i="16"/>
  <c r="U523" s="1"/>
  <c r="E553" i="9"/>
  <c r="U554" i="20"/>
  <c r="U554" i="19"/>
  <c r="U554" i="18"/>
  <c r="U554" i="17"/>
  <c r="E555" i="16"/>
  <c r="U555" s="1"/>
  <c r="E581" i="9"/>
  <c r="U582" i="20"/>
  <c r="U582" i="19"/>
  <c r="U582" i="17"/>
  <c r="E583" i="16"/>
  <c r="U583" s="1"/>
  <c r="U582" i="18"/>
  <c r="E613" i="9"/>
  <c r="U614" i="20"/>
  <c r="U614" i="19"/>
  <c r="U614" i="17"/>
  <c r="E615" i="16"/>
  <c r="U615" s="1"/>
  <c r="U614" i="18"/>
  <c r="E645" i="9"/>
  <c r="U646" i="19"/>
  <c r="U646" i="18"/>
  <c r="E647" i="16"/>
  <c r="U647" s="1"/>
  <c r="U646" i="20"/>
  <c r="U646" i="17"/>
  <c r="E673" i="9"/>
  <c r="U674" i="20"/>
  <c r="U674" i="19"/>
  <c r="E675" i="16"/>
  <c r="U675" s="1"/>
  <c r="U674" i="18"/>
  <c r="U674" i="17"/>
  <c r="U706" i="20"/>
  <c r="U706" i="19"/>
  <c r="U706" i="18"/>
  <c r="U706" i="17"/>
  <c r="E707" i="16"/>
  <c r="U707" s="1"/>
  <c r="E737" i="9"/>
  <c r="U738" i="20"/>
  <c r="U738" i="19"/>
  <c r="U738" i="18"/>
  <c r="U738" i="17"/>
  <c r="E739" i="16"/>
  <c r="U739" s="1"/>
  <c r="E769" i="9"/>
  <c r="U770" i="20"/>
  <c r="U770" i="19"/>
  <c r="U770" i="18"/>
  <c r="U770" i="17"/>
  <c r="E771" i="16"/>
  <c r="U771" s="1"/>
  <c r="E25" i="9"/>
  <c r="U26" i="20"/>
  <c r="U26" i="19"/>
  <c r="U26" i="17"/>
  <c r="E27" i="16"/>
  <c r="U27" s="1"/>
  <c r="U26" i="18"/>
  <c r="E41" i="9"/>
  <c r="U42" i="20"/>
  <c r="U42" i="19"/>
  <c r="E43" i="16"/>
  <c r="U43" s="1"/>
  <c r="U42" i="18"/>
  <c r="U42" i="17"/>
  <c r="E57" i="9"/>
  <c r="U58" i="19"/>
  <c r="U58" i="18"/>
  <c r="U58" i="20"/>
  <c r="U58" i="17"/>
  <c r="E59" i="16"/>
  <c r="U59" s="1"/>
  <c r="E89" i="9"/>
  <c r="U90" i="20"/>
  <c r="U90" i="19"/>
  <c r="U90" i="18"/>
  <c r="U90" i="17"/>
  <c r="E91" i="16"/>
  <c r="U91" s="1"/>
  <c r="E105" i="9"/>
  <c r="U106" i="20"/>
  <c r="U106" i="19"/>
  <c r="U106" i="17"/>
  <c r="U106" i="18"/>
  <c r="E107" i="16"/>
  <c r="U107" s="1"/>
  <c r="E121" i="9"/>
  <c r="U122" i="20"/>
  <c r="U122" i="19"/>
  <c r="U122" i="18"/>
  <c r="U122" i="17"/>
  <c r="E123" i="16"/>
  <c r="U123" s="1"/>
  <c r="E137" i="9"/>
  <c r="U138" i="20"/>
  <c r="U138" i="19"/>
  <c r="U138" i="18"/>
  <c r="U138" i="17"/>
  <c r="E139" i="16"/>
  <c r="U139" s="1"/>
  <c r="E153" i="9"/>
  <c r="U154" i="20"/>
  <c r="U154" i="19"/>
  <c r="U154" i="17"/>
  <c r="U154" i="18"/>
  <c r="E155" i="16"/>
  <c r="U155" s="1"/>
  <c r="E169" i="9"/>
  <c r="U170" i="20"/>
  <c r="U170" i="19"/>
  <c r="U170" i="17"/>
  <c r="U170" i="18"/>
  <c r="E171" i="16"/>
  <c r="U171" s="1"/>
  <c r="E185" i="9"/>
  <c r="U186" i="20"/>
  <c r="U186" i="19"/>
  <c r="U186" i="18"/>
  <c r="U186" i="17"/>
  <c r="E187" i="16"/>
  <c r="U187" s="1"/>
  <c r="E201" i="9"/>
  <c r="U202" i="20"/>
  <c r="U202" i="19"/>
  <c r="U202" i="18"/>
  <c r="U202" i="17"/>
  <c r="E203" i="16"/>
  <c r="U203" s="1"/>
  <c r="E217" i="9"/>
  <c r="U218" i="20"/>
  <c r="U218" i="19"/>
  <c r="U218" i="17"/>
  <c r="U218" i="18"/>
  <c r="E219" i="16"/>
  <c r="U219" s="1"/>
  <c r="E233" i="9"/>
  <c r="U234" i="19"/>
  <c r="U234" i="20"/>
  <c r="U234" i="18"/>
  <c r="U234" i="17"/>
  <c r="E235" i="16"/>
  <c r="U235" s="1"/>
  <c r="E249" i="9"/>
  <c r="U250" i="20"/>
  <c r="U250" i="19"/>
  <c r="U250" i="18"/>
  <c r="U250" i="17"/>
  <c r="E251" i="16"/>
  <c r="U251" s="1"/>
  <c r="E265" i="9"/>
  <c r="U266" i="20"/>
  <c r="U266" i="19"/>
  <c r="U266" i="18"/>
  <c r="U266" i="17"/>
  <c r="E267" i="16"/>
  <c r="U267" s="1"/>
  <c r="E281" i="9"/>
  <c r="U282" i="20"/>
  <c r="U282" i="19"/>
  <c r="U282" i="18"/>
  <c r="U282" i="17"/>
  <c r="E283" i="16"/>
  <c r="U283" s="1"/>
  <c r="E301" i="9"/>
  <c r="U302" i="20"/>
  <c r="U302" i="19"/>
  <c r="U302" i="18"/>
  <c r="E303" i="16"/>
  <c r="U303" s="1"/>
  <c r="U302" i="17"/>
  <c r="E317" i="9"/>
  <c r="U318" i="20"/>
  <c r="U318" i="19"/>
  <c r="U318" i="18"/>
  <c r="E319" i="16"/>
  <c r="U319" s="1"/>
  <c r="U318" i="17"/>
  <c r="E341" i="9"/>
  <c r="U342" i="20"/>
  <c r="U342" i="19"/>
  <c r="U342" i="18"/>
  <c r="U342" i="17"/>
  <c r="E343" i="16"/>
  <c r="U343" s="1"/>
  <c r="E373" i="9"/>
  <c r="U374" i="20"/>
  <c r="U374" i="19"/>
  <c r="U374" i="18"/>
  <c r="E375" i="16"/>
  <c r="U375" s="1"/>
  <c r="U374" i="17"/>
  <c r="E409" i="9"/>
  <c r="U410" i="20"/>
  <c r="U410" i="19"/>
  <c r="U410" i="18"/>
  <c r="U410" i="17"/>
  <c r="E411" i="16"/>
  <c r="U411" s="1"/>
  <c r="E441" i="9"/>
  <c r="U442" i="20"/>
  <c r="U442" i="19"/>
  <c r="U442" i="18"/>
  <c r="E443" i="16"/>
  <c r="U443" s="1"/>
  <c r="U442" i="17"/>
  <c r="E477" i="9"/>
  <c r="U478" i="20"/>
  <c r="U478" i="18"/>
  <c r="U478" i="19"/>
  <c r="E479" i="16"/>
  <c r="U479" s="1"/>
  <c r="U478" i="17"/>
  <c r="E509" i="9"/>
  <c r="U510" i="20"/>
  <c r="U510" i="19"/>
  <c r="U510" i="18"/>
  <c r="U510" i="17"/>
  <c r="E511" i="16"/>
  <c r="U511" s="1"/>
  <c r="E541" i="9"/>
  <c r="U542" i="20"/>
  <c r="U542" i="19"/>
  <c r="U542" i="18"/>
  <c r="E543" i="16"/>
  <c r="U543" s="1"/>
  <c r="U542" i="17"/>
  <c r="E573" i="9"/>
  <c r="U574" i="20"/>
  <c r="U574" i="19"/>
  <c r="U574" i="18"/>
  <c r="U574" i="17"/>
  <c r="E575" i="16"/>
  <c r="U575" s="1"/>
  <c r="E609" i="9"/>
  <c r="U610" i="20"/>
  <c r="U610" i="19"/>
  <c r="U610" i="18"/>
  <c r="U610" i="17"/>
  <c r="E611" i="16"/>
  <c r="U611" s="1"/>
  <c r="E641" i="9"/>
  <c r="U642" i="20"/>
  <c r="U642" i="19"/>
  <c r="U642" i="18"/>
  <c r="E643" i="16"/>
  <c r="U643" s="1"/>
  <c r="U642" i="17"/>
  <c r="E677" i="9"/>
  <c r="U678" i="20"/>
  <c r="U678" i="19"/>
  <c r="U678" i="18"/>
  <c r="E679" i="16"/>
  <c r="U679" s="1"/>
  <c r="U678" i="17"/>
  <c r="U710" i="19"/>
  <c r="U710" i="20"/>
  <c r="U710" i="18"/>
  <c r="U710" i="17"/>
  <c r="E711" i="16"/>
  <c r="U711" s="1"/>
  <c r="E741" i="9"/>
  <c r="U742" i="20"/>
  <c r="U742" i="19"/>
  <c r="U742" i="18"/>
  <c r="U742" i="17"/>
  <c r="E743" i="16"/>
  <c r="U743" s="1"/>
  <c r="E773" i="9"/>
  <c r="U774" i="20"/>
  <c r="U774" i="19"/>
  <c r="U774" i="18"/>
  <c r="U774" i="17"/>
  <c r="E775" i="16"/>
  <c r="U775" s="1"/>
  <c r="U874" i="2"/>
  <c r="S874" s="1"/>
  <c r="E22" i="13"/>
  <c r="U22" s="1"/>
  <c r="E22" i="12"/>
  <c r="U22" s="1"/>
  <c r="U890" i="2"/>
  <c r="S890" s="1"/>
  <c r="E38" i="13"/>
  <c r="U38" s="1"/>
  <c r="E38" i="12"/>
  <c r="U38" s="1"/>
  <c r="U906" i="2"/>
  <c r="S906" s="1"/>
  <c r="E54" i="13"/>
  <c r="U54" s="1"/>
  <c r="E54" i="12"/>
  <c r="U54" s="1"/>
  <c r="U922" i="2"/>
  <c r="S922" s="1"/>
  <c r="E70" i="13"/>
  <c r="U70" s="1"/>
  <c r="E70" i="12"/>
  <c r="U70" s="1"/>
  <c r="U938" i="2"/>
  <c r="S938" s="1"/>
  <c r="E86" i="13"/>
  <c r="U86" s="1"/>
  <c r="E86" i="12"/>
  <c r="U86" s="1"/>
  <c r="U954" i="2"/>
  <c r="S954" s="1"/>
  <c r="E102" i="13"/>
  <c r="U102" s="1"/>
  <c r="E102" i="12"/>
  <c r="U102" s="1"/>
  <c r="U970" i="2"/>
  <c r="S970" s="1"/>
  <c r="E118" i="13"/>
  <c r="U118" s="1"/>
  <c r="E118" i="12"/>
  <c r="U118" s="1"/>
  <c r="U986" i="2"/>
  <c r="S986" s="1"/>
  <c r="E134" i="12"/>
  <c r="U134" s="1"/>
  <c r="E134" i="13"/>
  <c r="U134" s="1"/>
  <c r="U1002" i="2"/>
  <c r="S1002" s="1"/>
  <c r="E150" i="12"/>
  <c r="U150" s="1"/>
  <c r="E150" i="13"/>
  <c r="U150" s="1"/>
  <c r="E30" i="9"/>
  <c r="U31" i="20"/>
  <c r="U31" i="18"/>
  <c r="U31" i="19"/>
  <c r="U31" i="17"/>
  <c r="E32" i="16"/>
  <c r="U32" s="1"/>
  <c r="E62" i="9"/>
  <c r="U63" i="20"/>
  <c r="U63" i="19"/>
  <c r="U63" i="17"/>
  <c r="U63" i="18"/>
  <c r="E64" i="16"/>
  <c r="U64" s="1"/>
  <c r="E94" i="9"/>
  <c r="U95" i="20"/>
  <c r="U95" i="19"/>
  <c r="U95" i="18"/>
  <c r="U95" i="17"/>
  <c r="E96" i="16"/>
  <c r="U96" s="1"/>
  <c r="E126" i="9"/>
  <c r="U127" i="20"/>
  <c r="U127" i="19"/>
  <c r="U127" i="17"/>
  <c r="E128" i="16"/>
  <c r="U128" s="1"/>
  <c r="U127" i="18"/>
  <c r="E158" i="9"/>
  <c r="U159" i="20"/>
  <c r="U159" i="19"/>
  <c r="U159" i="18"/>
  <c r="E160" i="16"/>
  <c r="U160" s="1"/>
  <c r="U159" i="17"/>
  <c r="E190" i="9"/>
  <c r="U191" i="20"/>
  <c r="U191" i="18"/>
  <c r="U191" i="19"/>
  <c r="U191" i="17"/>
  <c r="E192" i="16"/>
  <c r="U192" s="1"/>
  <c r="E222" i="9"/>
  <c r="U223" i="20"/>
  <c r="U223" i="19"/>
  <c r="U223" i="18"/>
  <c r="U223" i="17"/>
  <c r="E224" i="16"/>
  <c r="U224" s="1"/>
  <c r="E254" i="9"/>
  <c r="U255" i="20"/>
  <c r="U255" i="19"/>
  <c r="U255" i="18"/>
  <c r="E256" i="16"/>
  <c r="U256" s="1"/>
  <c r="U255" i="17"/>
  <c r="E286" i="9"/>
  <c r="U287" i="19"/>
  <c r="U287" i="20"/>
  <c r="U287" i="18"/>
  <c r="E288" i="16"/>
  <c r="U288" s="1"/>
  <c r="U287" i="17"/>
  <c r="E318" i="9"/>
  <c r="U319" i="20"/>
  <c r="U319" i="19"/>
  <c r="E320" i="16"/>
  <c r="U320" s="1"/>
  <c r="U319" i="17"/>
  <c r="U319" i="18"/>
  <c r="E350" i="9"/>
  <c r="U351" i="20"/>
  <c r="U351" i="19"/>
  <c r="U351" i="17"/>
  <c r="E352" i="16"/>
  <c r="U352" s="1"/>
  <c r="U351" i="18"/>
  <c r="E382" i="9"/>
  <c r="U383" i="20"/>
  <c r="U383" i="19"/>
  <c r="U383" i="18"/>
  <c r="U383" i="17"/>
  <c r="E384" i="16"/>
  <c r="U384" s="1"/>
  <c r="E414" i="9"/>
  <c r="U415" i="20"/>
  <c r="U415" i="19"/>
  <c r="U415" i="18"/>
  <c r="E416" i="16"/>
  <c r="U416" s="1"/>
  <c r="U415" i="17"/>
  <c r="E446" i="9"/>
  <c r="U447" i="20"/>
  <c r="U447" i="19"/>
  <c r="U447" i="17"/>
  <c r="U447" i="18"/>
  <c r="E448" i="16"/>
  <c r="U448" s="1"/>
  <c r="E478" i="9"/>
  <c r="U479" i="20"/>
  <c r="U479" i="19"/>
  <c r="U479" i="18"/>
  <c r="U479" i="17"/>
  <c r="E480" i="16"/>
  <c r="U480" s="1"/>
  <c r="E510" i="9"/>
  <c r="U511" i="20"/>
  <c r="U511" i="19"/>
  <c r="U511" i="18"/>
  <c r="U511" i="17"/>
  <c r="E512" i="16"/>
  <c r="U512" s="1"/>
  <c r="E542" i="9"/>
  <c r="U543" i="20"/>
  <c r="U543" i="19"/>
  <c r="U543" i="18"/>
  <c r="U543" i="17"/>
  <c r="E544" i="16"/>
  <c r="U544" s="1"/>
  <c r="E574" i="9"/>
  <c r="U575" i="20"/>
  <c r="U575" i="18"/>
  <c r="U575" i="19"/>
  <c r="U575" i="17"/>
  <c r="E576" i="16"/>
  <c r="U576" s="1"/>
  <c r="E606" i="9"/>
  <c r="U607" i="20"/>
  <c r="U607" i="19"/>
  <c r="U607" i="17"/>
  <c r="U607" i="18"/>
  <c r="E608" i="16"/>
  <c r="U608" s="1"/>
  <c r="E642" i="9"/>
  <c r="U643" i="20"/>
  <c r="U643" i="19"/>
  <c r="U643" i="18"/>
  <c r="E644" i="16"/>
  <c r="U644" s="1"/>
  <c r="U643" i="17"/>
  <c r="E674" i="9"/>
  <c r="U675" i="20"/>
  <c r="U675" i="19"/>
  <c r="U675" i="18"/>
  <c r="E676" i="16"/>
  <c r="U676" s="1"/>
  <c r="U675" i="17"/>
  <c r="U707" i="20"/>
  <c r="U707" i="19"/>
  <c r="U707" i="18"/>
  <c r="E708" i="16"/>
  <c r="U708" s="1"/>
  <c r="U707" i="17"/>
  <c r="E738" i="9"/>
  <c r="U739" i="20"/>
  <c r="U739" i="18"/>
  <c r="U739" i="19"/>
  <c r="E740" i="16"/>
  <c r="U740" s="1"/>
  <c r="U739" i="17"/>
  <c r="E770" i="9"/>
  <c r="U771" i="20"/>
  <c r="U771" i="19"/>
  <c r="U771" i="18"/>
  <c r="E772" i="16"/>
  <c r="U772" s="1"/>
  <c r="U771" i="17"/>
  <c r="E88" i="12"/>
  <c r="U88" s="1"/>
  <c r="E88" i="13"/>
  <c r="U88" s="1"/>
  <c r="E116" i="12"/>
  <c r="U116" s="1"/>
  <c r="E116" i="13"/>
  <c r="U116" s="1"/>
  <c r="E148" i="12"/>
  <c r="U148" s="1"/>
  <c r="E148" i="13"/>
  <c r="U148" s="1"/>
  <c r="E785" i="9"/>
  <c r="U786" i="20"/>
  <c r="U786" i="19"/>
  <c r="U786" i="18"/>
  <c r="E787" i="16"/>
  <c r="U787" s="1"/>
  <c r="U786" i="17"/>
  <c r="U802" i="20"/>
  <c r="U802" i="19"/>
  <c r="U802" i="18"/>
  <c r="U802" i="17"/>
  <c r="E803" i="16"/>
  <c r="U803" s="1"/>
  <c r="E817" i="9"/>
  <c r="U818" i="19"/>
  <c r="U818" i="20"/>
  <c r="U818" i="18"/>
  <c r="E819" i="16"/>
  <c r="U819" s="1"/>
  <c r="U818" i="17"/>
  <c r="U834" i="20"/>
  <c r="U834" i="19"/>
  <c r="U834" i="18"/>
  <c r="U834" i="17"/>
  <c r="E835" i="16"/>
  <c r="U835" s="1"/>
  <c r="U850" i="2"/>
  <c r="S850" s="1"/>
  <c r="U850" i="19"/>
  <c r="U850" i="20"/>
  <c r="U850" i="18"/>
  <c r="E851" i="16"/>
  <c r="U851" s="1"/>
  <c r="U850" i="17"/>
  <c r="E12" i="12"/>
  <c r="U12" s="1"/>
  <c r="E12" i="13"/>
  <c r="U12" s="1"/>
  <c r="E28" i="12"/>
  <c r="U28" s="1"/>
  <c r="E28" i="13"/>
  <c r="U28" s="1"/>
  <c r="E44" i="12"/>
  <c r="U44" s="1"/>
  <c r="E44" i="13"/>
  <c r="U44" s="1"/>
  <c r="E64" i="12"/>
  <c r="U64" s="1"/>
  <c r="E64" i="13"/>
  <c r="U64" s="1"/>
  <c r="U944" i="2"/>
  <c r="S944" s="1"/>
  <c r="E92" i="12"/>
  <c r="U92" s="1"/>
  <c r="E92" i="13"/>
  <c r="U92" s="1"/>
  <c r="E128" i="12"/>
  <c r="U128" s="1"/>
  <c r="E128" i="13"/>
  <c r="U128" s="1"/>
  <c r="E54" i="9"/>
  <c r="U55" i="18"/>
  <c r="U55" i="19"/>
  <c r="E56" i="16"/>
  <c r="U56" s="1"/>
  <c r="U55" i="20"/>
  <c r="U55" i="17"/>
  <c r="E98" i="9"/>
  <c r="U99" i="20"/>
  <c r="U99" i="19"/>
  <c r="U99" i="17"/>
  <c r="U99" i="18"/>
  <c r="E100" i="16"/>
  <c r="U100" s="1"/>
  <c r="E142" i="9"/>
  <c r="U143" i="20"/>
  <c r="U143" i="18"/>
  <c r="E144" i="16"/>
  <c r="U144" s="1"/>
  <c r="U143" i="19"/>
  <c r="U143" i="17"/>
  <c r="E182" i="9"/>
  <c r="U183" i="20"/>
  <c r="U183" i="19"/>
  <c r="U183" i="18"/>
  <c r="U183" i="17"/>
  <c r="E184" i="16"/>
  <c r="U184" s="1"/>
  <c r="E226" i="9"/>
  <c r="U227" i="20"/>
  <c r="U227" i="19"/>
  <c r="U227" i="18"/>
  <c r="U227" i="17"/>
  <c r="E228" i="16"/>
  <c r="U228" s="1"/>
  <c r="E270" i="9"/>
  <c r="U271" i="20"/>
  <c r="U271" i="19"/>
  <c r="U271" i="18"/>
  <c r="E272" i="16"/>
  <c r="U272" s="1"/>
  <c r="U271" i="17"/>
  <c r="E310" i="9"/>
  <c r="U311" i="20"/>
  <c r="U311" i="19"/>
  <c r="U311" i="18"/>
  <c r="U311" i="17"/>
  <c r="E312" i="16"/>
  <c r="U312" s="1"/>
  <c r="E354" i="9"/>
  <c r="U355" i="20"/>
  <c r="U355" i="19"/>
  <c r="U355" i="17"/>
  <c r="E356" i="16"/>
  <c r="U356" s="1"/>
  <c r="U355" i="18"/>
  <c r="E398" i="9"/>
  <c r="U399" i="20"/>
  <c r="U399" i="18"/>
  <c r="U399" i="19"/>
  <c r="U399" i="17"/>
  <c r="E400" i="16"/>
  <c r="U400" s="1"/>
  <c r="E438" i="9"/>
  <c r="U439" i="20"/>
  <c r="U439" i="18"/>
  <c r="U439" i="17"/>
  <c r="U439" i="19"/>
  <c r="E440" i="16"/>
  <c r="U440" s="1"/>
  <c r="E482" i="9"/>
  <c r="U483" i="20"/>
  <c r="U483" i="19"/>
  <c r="U483" i="18"/>
  <c r="U483" i="17"/>
  <c r="E484" i="16"/>
  <c r="U484" s="1"/>
  <c r="E526" i="9"/>
  <c r="U527" i="20"/>
  <c r="U527" i="19"/>
  <c r="U527" i="18"/>
  <c r="E528" i="16"/>
  <c r="U528" s="1"/>
  <c r="U527" i="17"/>
  <c r="E566" i="9"/>
  <c r="U567" i="20"/>
  <c r="U567" i="18"/>
  <c r="U567" i="17"/>
  <c r="U567" i="19"/>
  <c r="E568" i="16"/>
  <c r="U568" s="1"/>
  <c r="E610" i="9"/>
  <c r="U611" i="20"/>
  <c r="U611" i="19"/>
  <c r="U611" i="18"/>
  <c r="E612" i="16"/>
  <c r="U612" s="1"/>
  <c r="U611" i="17"/>
  <c r="E646" i="9"/>
  <c r="U647" i="19"/>
  <c r="U647" i="18"/>
  <c r="U647" i="17"/>
  <c r="E648" i="16"/>
  <c r="U648" s="1"/>
  <c r="U647" i="20"/>
  <c r="E678" i="9"/>
  <c r="U679" i="20"/>
  <c r="U679" i="19"/>
  <c r="U679" i="18"/>
  <c r="E680" i="16"/>
  <c r="U680" s="1"/>
  <c r="U679" i="17"/>
  <c r="U711" i="20"/>
  <c r="U711" i="19"/>
  <c r="E712" i="16"/>
  <c r="U712" s="1"/>
  <c r="U711" i="18"/>
  <c r="U711" i="17"/>
  <c r="E742" i="9"/>
  <c r="U743" i="20"/>
  <c r="U743" i="19"/>
  <c r="U743" i="18"/>
  <c r="E744" i="16"/>
  <c r="U744" s="1"/>
  <c r="U743" i="17"/>
  <c r="E774" i="9"/>
  <c r="U775" i="20"/>
  <c r="U775" i="19"/>
  <c r="U775" i="18"/>
  <c r="E776" i="16"/>
  <c r="U776" s="1"/>
  <c r="U775" i="17"/>
  <c r="E790" i="9"/>
  <c r="U791" i="20"/>
  <c r="U791" i="19"/>
  <c r="U791" i="18"/>
  <c r="U791" i="17"/>
  <c r="E792" i="16"/>
  <c r="U792" s="1"/>
  <c r="E806" i="9"/>
  <c r="U807" i="20"/>
  <c r="U807" i="19"/>
  <c r="U807" i="18"/>
  <c r="E808" i="16"/>
  <c r="U808" s="1"/>
  <c r="U807" i="17"/>
  <c r="E822" i="9"/>
  <c r="U823" i="20"/>
  <c r="U823" i="19"/>
  <c r="U823" i="18"/>
  <c r="U823" i="17"/>
  <c r="E824" i="16"/>
  <c r="U824" s="1"/>
  <c r="E838" i="9"/>
  <c r="U839" i="20"/>
  <c r="U839" i="19"/>
  <c r="U839" i="18"/>
  <c r="E840" i="16"/>
  <c r="U840" s="1"/>
  <c r="U839" i="17"/>
  <c r="U855" i="2"/>
  <c r="S855" s="1"/>
  <c r="U855" i="20"/>
  <c r="U855" i="18"/>
  <c r="U855" i="17"/>
  <c r="E856" i="16"/>
  <c r="U856" s="1"/>
  <c r="U855" i="19"/>
  <c r="U873" i="2"/>
  <c r="S873" s="1"/>
  <c r="E21" i="13"/>
  <c r="U21" s="1"/>
  <c r="E21" i="12"/>
  <c r="U21" s="1"/>
  <c r="U889" i="2"/>
  <c r="S889" s="1"/>
  <c r="E37" i="13"/>
  <c r="U37" s="1"/>
  <c r="E37" i="12"/>
  <c r="U37" s="1"/>
  <c r="U905" i="2"/>
  <c r="S905" s="1"/>
  <c r="E53" i="13"/>
  <c r="U53" s="1"/>
  <c r="E53" i="12"/>
  <c r="U53" s="1"/>
  <c r="U921" i="2"/>
  <c r="S921" s="1"/>
  <c r="E69" i="13"/>
  <c r="U69" s="1"/>
  <c r="E69" i="12"/>
  <c r="U69" s="1"/>
  <c r="U937" i="2"/>
  <c r="S937" s="1"/>
  <c r="E85" i="13"/>
  <c r="U85" s="1"/>
  <c r="E85" i="12"/>
  <c r="U85" s="1"/>
  <c r="U953" i="2"/>
  <c r="S953" s="1"/>
  <c r="E101" i="13"/>
  <c r="U101" s="1"/>
  <c r="E101" i="12"/>
  <c r="U101" s="1"/>
  <c r="U969" i="2"/>
  <c r="S969" s="1"/>
  <c r="E117" i="13"/>
  <c r="U117" s="1"/>
  <c r="E117" i="12"/>
  <c r="U117" s="1"/>
  <c r="U985" i="2"/>
  <c r="S985" s="1"/>
  <c r="E133" i="12"/>
  <c r="U133" s="1"/>
  <c r="E133" i="13"/>
  <c r="U133" s="1"/>
  <c r="U1001" i="2"/>
  <c r="S1001" s="1"/>
  <c r="E149" i="13"/>
  <c r="U149" s="1"/>
  <c r="E149" i="12"/>
  <c r="U149" s="1"/>
  <c r="E24" i="9"/>
  <c r="U25" i="20"/>
  <c r="U25" i="19"/>
  <c r="U25" i="18"/>
  <c r="E26" i="16"/>
  <c r="U26" s="1"/>
  <c r="U25" i="17"/>
  <c r="E40" i="9"/>
  <c r="U41" i="20"/>
  <c r="U41" i="19"/>
  <c r="U41" i="17"/>
  <c r="U41" i="18"/>
  <c r="E42" i="16"/>
  <c r="U42" s="1"/>
  <c r="E56" i="9"/>
  <c r="U57" i="19"/>
  <c r="U57" i="18"/>
  <c r="U57" i="17"/>
  <c r="U57" i="20"/>
  <c r="E58" i="16"/>
  <c r="U58" s="1"/>
  <c r="E72" i="9"/>
  <c r="U73" i="20"/>
  <c r="U73" i="19"/>
  <c r="U73" i="18"/>
  <c r="U73" i="17"/>
  <c r="E74" i="16"/>
  <c r="U74" s="1"/>
  <c r="E88" i="9"/>
  <c r="U89" i="20"/>
  <c r="U89" i="19"/>
  <c r="U89" i="17"/>
  <c r="E90" i="16"/>
  <c r="U90" s="1"/>
  <c r="U89" i="18"/>
  <c r="E104" i="9"/>
  <c r="U105" i="20"/>
  <c r="U105" i="19"/>
  <c r="U105" i="17"/>
  <c r="E106" i="16"/>
  <c r="U106" s="1"/>
  <c r="U105" i="18"/>
  <c r="E124" i="9"/>
  <c r="U125" i="20"/>
  <c r="U125" i="19"/>
  <c r="U125" i="17"/>
  <c r="U125" i="18"/>
  <c r="E126" i="16"/>
  <c r="U126" s="1"/>
  <c r="U141" i="2"/>
  <c r="S141" s="1"/>
  <c r="U141" i="20"/>
  <c r="U141" i="19"/>
  <c r="U141" i="17"/>
  <c r="U141" i="18"/>
  <c r="E142" i="16"/>
  <c r="U142" s="1"/>
  <c r="E156" i="9"/>
  <c r="U157" i="20"/>
  <c r="U157" i="19"/>
  <c r="U157" i="18"/>
  <c r="U157" i="17"/>
  <c r="E158" i="16"/>
  <c r="U158" s="1"/>
  <c r="E174" i="5"/>
  <c r="U174" s="1"/>
  <c r="U173" i="20"/>
  <c r="U173" i="19"/>
  <c r="U173" i="17"/>
  <c r="U173" i="18"/>
  <c r="E174" i="16"/>
  <c r="U174" s="1"/>
  <c r="E188" i="9"/>
  <c r="U189" i="20"/>
  <c r="U189" i="18"/>
  <c r="U189" i="17"/>
  <c r="U189" i="19"/>
  <c r="E190" i="16"/>
  <c r="U190" s="1"/>
  <c r="U205" i="2"/>
  <c r="S205" s="1"/>
  <c r="U205" i="20"/>
  <c r="U205" i="19"/>
  <c r="U205" i="18"/>
  <c r="E206" i="16"/>
  <c r="U206" s="1"/>
  <c r="U205" i="17"/>
  <c r="E220" i="9"/>
  <c r="U221" i="20"/>
  <c r="U221" i="18"/>
  <c r="U221" i="17"/>
  <c r="E222" i="16"/>
  <c r="U222" s="1"/>
  <c r="U221" i="19"/>
  <c r="U237" i="2"/>
  <c r="S237" s="1"/>
  <c r="U237" i="20"/>
  <c r="U237" i="19"/>
  <c r="U237" i="18"/>
  <c r="U237" i="17"/>
  <c r="E238" i="16"/>
  <c r="U238" s="1"/>
  <c r="E256" i="9"/>
  <c r="U257" i="20"/>
  <c r="U257" i="18"/>
  <c r="U257" i="19"/>
  <c r="U257" i="17"/>
  <c r="E258" i="16"/>
  <c r="U258" s="1"/>
  <c r="E272" i="9"/>
  <c r="U273" i="20"/>
  <c r="U273" i="19"/>
  <c r="U273" i="18"/>
  <c r="U273" i="17"/>
  <c r="E274" i="16"/>
  <c r="U274" s="1"/>
  <c r="E288" i="9"/>
  <c r="U289" i="20"/>
  <c r="U289" i="19"/>
  <c r="U289" i="18"/>
  <c r="U289" i="17"/>
  <c r="E290" i="16"/>
  <c r="U290" s="1"/>
  <c r="E304" i="9"/>
  <c r="U305" i="20"/>
  <c r="U305" i="19"/>
  <c r="U305" i="18"/>
  <c r="E306" i="16"/>
  <c r="U306" s="1"/>
  <c r="U305" i="17"/>
  <c r="E320" i="9"/>
  <c r="U321" i="20"/>
  <c r="U321" i="19"/>
  <c r="U321" i="18"/>
  <c r="U321" i="17"/>
  <c r="E322" i="16"/>
  <c r="U322" s="1"/>
  <c r="E336" i="9"/>
  <c r="U337" i="20"/>
  <c r="U337" i="19"/>
  <c r="U337" i="18"/>
  <c r="E338" i="16"/>
  <c r="U338" s="1"/>
  <c r="U337" i="17"/>
  <c r="E352" i="9"/>
  <c r="U353" i="20"/>
  <c r="U353" i="19"/>
  <c r="E354" i="16"/>
  <c r="U354" s="1"/>
  <c r="U353" i="18"/>
  <c r="U353" i="17"/>
  <c r="E372" i="9"/>
  <c r="U373" i="20"/>
  <c r="U373" i="19"/>
  <c r="U373" i="18"/>
  <c r="U373" i="17"/>
  <c r="E374" i="16"/>
  <c r="U374" s="1"/>
  <c r="E388" i="9"/>
  <c r="U389" i="20"/>
  <c r="U389" i="19"/>
  <c r="U389" i="18"/>
  <c r="U389" i="17"/>
  <c r="E390" i="16"/>
  <c r="U390" s="1"/>
  <c r="E404" i="9"/>
  <c r="U405" i="20"/>
  <c r="U405" i="19"/>
  <c r="U405" i="18"/>
  <c r="E406" i="16"/>
  <c r="U406" s="1"/>
  <c r="U405" i="17"/>
  <c r="E420" i="9"/>
  <c r="U421" i="20"/>
  <c r="U421" i="19"/>
  <c r="U421" i="18"/>
  <c r="U421" i="17"/>
  <c r="E422" i="16"/>
  <c r="U422" s="1"/>
  <c r="E436" i="9"/>
  <c r="U437" i="20"/>
  <c r="U437" i="19"/>
  <c r="U437" i="18"/>
  <c r="U437" i="17"/>
  <c r="E438" i="16"/>
  <c r="U438" s="1"/>
  <c r="E452" i="9"/>
  <c r="U453" i="20"/>
  <c r="U453" i="19"/>
  <c r="E454" i="16"/>
  <c r="U454" s="1"/>
  <c r="U453" i="17"/>
  <c r="U453" i="18"/>
  <c r="E468" i="9"/>
  <c r="U469" i="20"/>
  <c r="U469" i="19"/>
  <c r="U469" i="18"/>
  <c r="E470" i="16"/>
  <c r="U470" s="1"/>
  <c r="U469" i="17"/>
  <c r="E484" i="9"/>
  <c r="U485" i="20"/>
  <c r="U485" i="19"/>
  <c r="U485" i="18"/>
  <c r="E486" i="16"/>
  <c r="U486" s="1"/>
  <c r="U485" i="17"/>
  <c r="E504" i="9"/>
  <c r="U505" i="20"/>
  <c r="U505" i="19"/>
  <c r="U505" i="18"/>
  <c r="E506" i="16"/>
  <c r="U506" s="1"/>
  <c r="U505" i="17"/>
  <c r="E520" i="9"/>
  <c r="U521" i="20"/>
  <c r="U521" i="19"/>
  <c r="E522" i="16"/>
  <c r="U522" s="1"/>
  <c r="U521" i="17"/>
  <c r="U521" i="18"/>
  <c r="E536" i="9"/>
  <c r="U537" i="20"/>
  <c r="U537" i="19"/>
  <c r="U537" i="18"/>
  <c r="E538" i="16"/>
  <c r="U538" s="1"/>
  <c r="U537" i="17"/>
  <c r="E552" i="9"/>
  <c r="U553" i="20"/>
  <c r="U553" i="19"/>
  <c r="U553" i="18"/>
  <c r="E554" i="16"/>
  <c r="U554" s="1"/>
  <c r="U553" i="17"/>
  <c r="U569" i="2"/>
  <c r="S569" s="1"/>
  <c r="U569" i="20"/>
  <c r="U569" i="19"/>
  <c r="U569" i="17"/>
  <c r="E570" i="16"/>
  <c r="U570" s="1"/>
  <c r="U569" i="18"/>
  <c r="E584" i="9"/>
  <c r="U585" i="20"/>
  <c r="U585" i="19"/>
  <c r="U585" i="18"/>
  <c r="E586" i="16"/>
  <c r="U586" s="1"/>
  <c r="U585" i="17"/>
  <c r="E602" i="5"/>
  <c r="U602" s="1"/>
  <c r="U601" i="20"/>
  <c r="U601" i="19"/>
  <c r="U601" i="18"/>
  <c r="E602" i="16"/>
  <c r="U602" s="1"/>
  <c r="U601" i="17"/>
  <c r="E616" i="9"/>
  <c r="U617" i="20"/>
  <c r="U617" i="17"/>
  <c r="U617" i="18"/>
  <c r="U617" i="19"/>
  <c r="E618" i="16"/>
  <c r="U618" s="1"/>
  <c r="E636" i="9"/>
  <c r="U637" i="20"/>
  <c r="U637" i="19"/>
  <c r="U637" i="18"/>
  <c r="U637" i="17"/>
  <c r="E638" i="16"/>
  <c r="U638" s="1"/>
  <c r="E652" i="9"/>
  <c r="U653" i="20"/>
  <c r="U653" i="19"/>
  <c r="U653" i="18"/>
  <c r="E654" i="16"/>
  <c r="U654" s="1"/>
  <c r="U653" i="17"/>
  <c r="E672" i="9"/>
  <c r="U673" i="20"/>
  <c r="U673" i="19"/>
  <c r="U673" i="17"/>
  <c r="U673" i="18"/>
  <c r="E674" i="16"/>
  <c r="U674" s="1"/>
  <c r="E692" i="9"/>
  <c r="U693" i="20"/>
  <c r="U693" i="19"/>
  <c r="U693" i="18"/>
  <c r="U693" i="17"/>
  <c r="E694" i="16"/>
  <c r="U694" s="1"/>
  <c r="U709" i="20"/>
  <c r="U709" i="19"/>
  <c r="U709" i="18"/>
  <c r="U709" i="17"/>
  <c r="E710" i="16"/>
  <c r="U710" s="1"/>
  <c r="U729" i="20"/>
  <c r="U729" i="18"/>
  <c r="U729" i="19"/>
  <c r="E730" i="16"/>
  <c r="U730" s="1"/>
  <c r="U729" i="17"/>
  <c r="E744" i="9"/>
  <c r="U745" i="20"/>
  <c r="U745" i="19"/>
  <c r="U745" i="17"/>
  <c r="U745" i="18"/>
  <c r="E746" i="16"/>
  <c r="U746" s="1"/>
  <c r="E764" i="9"/>
  <c r="U765" i="20"/>
  <c r="U765" i="19"/>
  <c r="U765" i="17"/>
  <c r="U765" i="18"/>
  <c r="E766" i="16"/>
  <c r="U766" s="1"/>
  <c r="E784" i="9"/>
  <c r="U785" i="20"/>
  <c r="U785" i="19"/>
  <c r="U785" i="18"/>
  <c r="U785" i="17"/>
  <c r="E786" i="16"/>
  <c r="U786" s="1"/>
  <c r="E804" i="9"/>
  <c r="U805" i="20"/>
  <c r="U805" i="19"/>
  <c r="U805" i="18"/>
  <c r="U805" i="17"/>
  <c r="E806" i="16"/>
  <c r="U806" s="1"/>
  <c r="E824" i="9"/>
  <c r="U825" i="20"/>
  <c r="U825" i="18"/>
  <c r="U825" i="19"/>
  <c r="U825" i="17"/>
  <c r="E826" i="16"/>
  <c r="U826" s="1"/>
  <c r="U849" i="2"/>
  <c r="S849" s="1"/>
  <c r="U849" i="20"/>
  <c r="U849" i="19"/>
  <c r="U849" i="18"/>
  <c r="U849" i="17"/>
  <c r="E850" i="16"/>
  <c r="U850" s="1"/>
  <c r="E823" i="9"/>
  <c r="U824" i="20"/>
  <c r="U824" i="19"/>
  <c r="U824" i="18"/>
  <c r="U824" i="17"/>
  <c r="E825" i="16"/>
  <c r="U825" s="1"/>
  <c r="U856" i="2"/>
  <c r="S856" s="1"/>
  <c r="U856" i="20"/>
  <c r="U856" i="19"/>
  <c r="U856" i="18"/>
  <c r="U856" i="17"/>
  <c r="E857" i="16"/>
  <c r="U857" s="1"/>
  <c r="U867" i="2"/>
  <c r="S867" s="1"/>
  <c r="E15" i="12"/>
  <c r="U15" s="1"/>
  <c r="E15" i="13"/>
  <c r="U15" s="1"/>
  <c r="U883" i="2"/>
  <c r="S883" s="1"/>
  <c r="E31" i="12"/>
  <c r="U31" s="1"/>
  <c r="E31" i="13"/>
  <c r="U31" s="1"/>
  <c r="U899" i="2"/>
  <c r="S899" s="1"/>
  <c r="E47" i="12"/>
  <c r="U47" s="1"/>
  <c r="E47" i="13"/>
  <c r="U47" s="1"/>
  <c r="U915" i="2"/>
  <c r="S915" s="1"/>
  <c r="E63" i="12"/>
  <c r="U63" s="1"/>
  <c r="E63" i="13"/>
  <c r="U63" s="1"/>
  <c r="U931" i="2"/>
  <c r="S931" s="1"/>
  <c r="E79" i="13"/>
  <c r="U79" s="1"/>
  <c r="E79" i="12"/>
  <c r="U79" s="1"/>
  <c r="U947" i="2"/>
  <c r="S947" s="1"/>
  <c r="E95" i="13"/>
  <c r="U95" s="1"/>
  <c r="E95" i="12"/>
  <c r="U95" s="1"/>
  <c r="U963" i="2"/>
  <c r="S963" s="1"/>
  <c r="E111" i="13"/>
  <c r="U111" s="1"/>
  <c r="E111" i="12"/>
  <c r="U111" s="1"/>
  <c r="U979" i="2"/>
  <c r="S979" s="1"/>
  <c r="E127" i="13"/>
  <c r="U127" s="1"/>
  <c r="E127" i="12"/>
  <c r="U127" s="1"/>
  <c r="U995" i="2"/>
  <c r="S995" s="1"/>
  <c r="E143" i="13"/>
  <c r="U143" s="1"/>
  <c r="E143" i="12"/>
  <c r="U143" s="1"/>
  <c r="U863" i="2"/>
  <c r="S863" s="1"/>
  <c r="E11" i="13"/>
  <c r="E11" i="12"/>
  <c r="U11" s="1"/>
  <c r="E31" i="9"/>
  <c r="U32" i="20"/>
  <c r="U32" i="19"/>
  <c r="U32" i="18"/>
  <c r="E33" i="16"/>
  <c r="U33" s="1"/>
  <c r="U32" i="17"/>
  <c r="E47" i="9"/>
  <c r="U48" i="20"/>
  <c r="U48" i="19"/>
  <c r="U48" i="17"/>
  <c r="U48" i="18"/>
  <c r="E49" i="16"/>
  <c r="U49" s="1"/>
  <c r="E63" i="9"/>
  <c r="U64" i="20"/>
  <c r="U64" i="19"/>
  <c r="U64" i="18"/>
  <c r="U64" i="17"/>
  <c r="E65" i="16"/>
  <c r="U65" s="1"/>
  <c r="E79" i="9"/>
  <c r="U80" i="20"/>
  <c r="U80" i="19"/>
  <c r="U80" i="18"/>
  <c r="U80" i="17"/>
  <c r="E81" i="16"/>
  <c r="U81" s="1"/>
  <c r="E95" i="9"/>
  <c r="U96" i="20"/>
  <c r="U96" i="19"/>
  <c r="U96" i="18"/>
  <c r="E97" i="16"/>
  <c r="U97" s="1"/>
  <c r="U96" i="17"/>
  <c r="E111" i="9"/>
  <c r="U112" i="20"/>
  <c r="U112" i="19"/>
  <c r="U112" i="17"/>
  <c r="U112" i="18"/>
  <c r="E113" i="16"/>
  <c r="U113" s="1"/>
  <c r="E127" i="9"/>
  <c r="U128" i="19"/>
  <c r="U128" i="20"/>
  <c r="U128" i="18"/>
  <c r="E129" i="16"/>
  <c r="U129" s="1"/>
  <c r="U128" i="17"/>
  <c r="E143" i="9"/>
  <c r="U144" i="20"/>
  <c r="U144" i="19"/>
  <c r="U144" i="18"/>
  <c r="E145" i="16"/>
  <c r="U145" s="1"/>
  <c r="U144" i="17"/>
  <c r="E159" i="9"/>
  <c r="U160" i="20"/>
  <c r="U160" i="18"/>
  <c r="U160" i="19"/>
  <c r="U160" i="17"/>
  <c r="E161" i="16"/>
  <c r="U161" s="1"/>
  <c r="E175" i="9"/>
  <c r="U176" i="20"/>
  <c r="U176" i="19"/>
  <c r="U176" i="18"/>
  <c r="U176" i="17"/>
  <c r="E177" i="16"/>
  <c r="U177" s="1"/>
  <c r="E191" i="9"/>
  <c r="U192" i="20"/>
  <c r="U192" i="19"/>
  <c r="U192" i="18"/>
  <c r="U192" i="17"/>
  <c r="E193" i="16"/>
  <c r="U193" s="1"/>
  <c r="E207" i="9"/>
  <c r="U208" i="20"/>
  <c r="U208" i="19"/>
  <c r="E209" i="16"/>
  <c r="U209" s="1"/>
  <c r="U208" i="18"/>
  <c r="U208" i="17"/>
  <c r="E223" i="9"/>
  <c r="U224" i="20"/>
  <c r="U224" i="19"/>
  <c r="U224" i="18"/>
  <c r="U224" i="17"/>
  <c r="E225" i="16"/>
  <c r="U225" s="1"/>
  <c r="E239" i="9"/>
  <c r="U240" i="20"/>
  <c r="U240" i="19"/>
  <c r="U240" i="18"/>
  <c r="U240" i="17"/>
  <c r="E241" i="16"/>
  <c r="U241" s="1"/>
  <c r="E255" i="9"/>
  <c r="U256" i="20"/>
  <c r="U256" i="19"/>
  <c r="U256" i="18"/>
  <c r="U256" i="17"/>
  <c r="E257" i="16"/>
  <c r="U257" s="1"/>
  <c r="E271" i="9"/>
  <c r="U272" i="20"/>
  <c r="U272" i="19"/>
  <c r="U272" i="18"/>
  <c r="U272" i="17"/>
  <c r="E273" i="16"/>
  <c r="U273" s="1"/>
  <c r="E287" i="9"/>
  <c r="U288" i="20"/>
  <c r="U288" i="19"/>
  <c r="U288" i="18"/>
  <c r="U288" i="17"/>
  <c r="E289" i="16"/>
  <c r="U289" s="1"/>
  <c r="E303" i="9"/>
  <c r="U304" i="20"/>
  <c r="U304" i="19"/>
  <c r="U304" i="18"/>
  <c r="U304" i="17"/>
  <c r="E305" i="16"/>
  <c r="U305" s="1"/>
  <c r="E319" i="9"/>
  <c r="U320" i="20"/>
  <c r="U320" i="19"/>
  <c r="U320" i="18"/>
  <c r="U320" i="17"/>
  <c r="E321" i="16"/>
  <c r="U321" s="1"/>
  <c r="E335" i="9"/>
  <c r="U336" i="20"/>
  <c r="U336" i="19"/>
  <c r="U336" i="18"/>
  <c r="E337" i="16"/>
  <c r="U337" s="1"/>
  <c r="U336" i="17"/>
  <c r="E351" i="9"/>
  <c r="U352" i="20"/>
  <c r="U352" i="19"/>
  <c r="U352" i="18"/>
  <c r="U352" i="17"/>
  <c r="E353" i="16"/>
  <c r="U353" s="1"/>
  <c r="E367" i="9"/>
  <c r="U368" i="20"/>
  <c r="U368" i="19"/>
  <c r="U368" i="18"/>
  <c r="U368" i="17"/>
  <c r="E369" i="16"/>
  <c r="U369" s="1"/>
  <c r="E383" i="9"/>
  <c r="U384" i="20"/>
  <c r="U384" i="19"/>
  <c r="U384" i="18"/>
  <c r="U384" i="17"/>
  <c r="E385" i="16"/>
  <c r="U385" s="1"/>
  <c r="E399" i="9"/>
  <c r="U400" i="20"/>
  <c r="U400" i="19"/>
  <c r="U400" i="18"/>
  <c r="E401" i="16"/>
  <c r="U401" s="1"/>
  <c r="U400" i="17"/>
  <c r="E415" i="9"/>
  <c r="U416" i="20"/>
  <c r="U416" i="19"/>
  <c r="U416" i="18"/>
  <c r="E417" i="16"/>
  <c r="U417" s="1"/>
  <c r="U416" i="17"/>
  <c r="E431" i="9"/>
  <c r="U432" i="20"/>
  <c r="U432" i="19"/>
  <c r="E433" i="16"/>
  <c r="U433" s="1"/>
  <c r="U432" i="17"/>
  <c r="U432" i="18"/>
  <c r="E447" i="9"/>
  <c r="U448" i="19"/>
  <c r="U448" i="18"/>
  <c r="U448" i="17"/>
  <c r="U448" i="20"/>
  <c r="E449" i="16"/>
  <c r="U449" s="1"/>
  <c r="E463" i="9"/>
  <c r="U464" i="20"/>
  <c r="U464" i="19"/>
  <c r="U464" i="18"/>
  <c r="E465" i="16"/>
  <c r="U465" s="1"/>
  <c r="U464" i="17"/>
  <c r="E479" i="9"/>
  <c r="U480" i="20"/>
  <c r="U480" i="19"/>
  <c r="U480" i="18"/>
  <c r="E481" i="16"/>
  <c r="U481" s="1"/>
  <c r="U480" i="17"/>
  <c r="E495" i="9"/>
  <c r="U496" i="20"/>
  <c r="U496" i="19"/>
  <c r="U496" i="18"/>
  <c r="U496" i="17"/>
  <c r="E497" i="16"/>
  <c r="U497" s="1"/>
  <c r="E511" i="9"/>
  <c r="U512" i="20"/>
  <c r="U512" i="19"/>
  <c r="U512" i="18"/>
  <c r="U512" i="17"/>
  <c r="E513" i="16"/>
  <c r="U513" s="1"/>
  <c r="E527" i="9"/>
  <c r="U528" i="20"/>
  <c r="U528" i="19"/>
  <c r="U528" i="18"/>
  <c r="U528" i="17"/>
  <c r="E529" i="16"/>
  <c r="U529" s="1"/>
  <c r="E543" i="9"/>
  <c r="U544" i="20"/>
  <c r="U544" i="19"/>
  <c r="U544" i="18"/>
  <c r="U544" i="17"/>
  <c r="E545" i="16"/>
  <c r="U545" s="1"/>
  <c r="E559" i="9"/>
  <c r="U560" i="20"/>
  <c r="U560" i="19"/>
  <c r="E561" i="16"/>
  <c r="U561" s="1"/>
  <c r="U560" i="17"/>
  <c r="U560" i="18"/>
  <c r="E575" i="9"/>
  <c r="U576" i="20"/>
  <c r="U576" i="19"/>
  <c r="E577" i="16"/>
  <c r="U577" s="1"/>
  <c r="U576" i="17"/>
  <c r="U576" i="18"/>
  <c r="E591" i="9"/>
  <c r="U592" i="20"/>
  <c r="U592" i="19"/>
  <c r="U592" i="18"/>
  <c r="U592" i="17"/>
  <c r="E593" i="16"/>
  <c r="U593" s="1"/>
  <c r="E607" i="9"/>
  <c r="U608" i="20"/>
  <c r="U608" i="19"/>
  <c r="U608" i="18"/>
  <c r="E609" i="16"/>
  <c r="U609" s="1"/>
  <c r="U608" i="17"/>
  <c r="E623" i="9"/>
  <c r="U624" i="20"/>
  <c r="U624" i="19"/>
  <c r="U624" i="18"/>
  <c r="U624" i="17"/>
  <c r="E625" i="16"/>
  <c r="U625" s="1"/>
  <c r="E639" i="9"/>
  <c r="U640" i="20"/>
  <c r="U640" i="19"/>
  <c r="U640" i="17"/>
  <c r="E641" i="16"/>
  <c r="U641" s="1"/>
  <c r="U640" i="18"/>
  <c r="E655" i="9"/>
  <c r="U656" i="20"/>
  <c r="U656" i="19"/>
  <c r="U656" i="18"/>
  <c r="U656" i="17"/>
  <c r="E657" i="16"/>
  <c r="U657" s="1"/>
  <c r="E671" i="9"/>
  <c r="U672" i="19"/>
  <c r="U672" i="18"/>
  <c r="U672" i="20"/>
  <c r="U672" i="17"/>
  <c r="E673" i="16"/>
  <c r="U673" s="1"/>
  <c r="E687" i="9"/>
  <c r="U688" i="20"/>
  <c r="U688" i="19"/>
  <c r="U688" i="18"/>
  <c r="U688" i="17"/>
  <c r="E689" i="16"/>
  <c r="U689" s="1"/>
  <c r="U704" i="20"/>
  <c r="U704" i="19"/>
  <c r="U704" i="18"/>
  <c r="E705" i="16"/>
  <c r="U705" s="1"/>
  <c r="U704" i="17"/>
  <c r="U720" i="20"/>
  <c r="U720" i="19"/>
  <c r="U720" i="18"/>
  <c r="U720" i="17"/>
  <c r="E721" i="16"/>
  <c r="U721" s="1"/>
  <c r="E735" i="9"/>
  <c r="U736" i="20"/>
  <c r="U736" i="19"/>
  <c r="U736" i="18"/>
  <c r="E737" i="16"/>
  <c r="U737" s="1"/>
  <c r="U736" i="17"/>
  <c r="E751" i="9"/>
  <c r="U752" i="20"/>
  <c r="U752" i="19"/>
  <c r="U752" i="18"/>
  <c r="U752" i="17"/>
  <c r="E753" i="16"/>
  <c r="U753" s="1"/>
  <c r="E767" i="9"/>
  <c r="U768" i="20"/>
  <c r="U768" i="19"/>
  <c r="E769" i="16"/>
  <c r="U769" s="1"/>
  <c r="U768" i="18"/>
  <c r="U768" i="17"/>
  <c r="E783" i="9"/>
  <c r="U784" i="20"/>
  <c r="U784" i="19"/>
  <c r="U784" i="18"/>
  <c r="U784" i="17"/>
  <c r="E785" i="16"/>
  <c r="U785" s="1"/>
  <c r="E799" i="9"/>
  <c r="U800" i="20"/>
  <c r="U800" i="19"/>
  <c r="U800" i="18"/>
  <c r="U800" i="17"/>
  <c r="E801" i="16"/>
  <c r="U801" s="1"/>
  <c r="E815" i="9"/>
  <c r="U816" i="19"/>
  <c r="U816" i="20"/>
  <c r="U816" i="18"/>
  <c r="U816" i="17"/>
  <c r="E817" i="16"/>
  <c r="U817" s="1"/>
  <c r="E839" i="9"/>
  <c r="U840" i="20"/>
  <c r="U840" i="19"/>
  <c r="U840" i="18"/>
  <c r="E841" i="16"/>
  <c r="U841" s="1"/>
  <c r="U840" i="17"/>
  <c r="E496" i="9"/>
  <c r="U497" i="20"/>
  <c r="U497" i="19"/>
  <c r="U497" i="17"/>
  <c r="U497" i="18"/>
  <c r="E498" i="16"/>
  <c r="U498" s="1"/>
  <c r="E780" i="9"/>
  <c r="U781" i="20"/>
  <c r="U781" i="19"/>
  <c r="U781" i="17"/>
  <c r="E782" i="16"/>
  <c r="U782" s="1"/>
  <c r="U781" i="18"/>
  <c r="E812" i="9"/>
  <c r="U813" i="20"/>
  <c r="U813" i="19"/>
  <c r="U813" i="18"/>
  <c r="U813" i="17"/>
  <c r="E814" i="16"/>
  <c r="U814" s="1"/>
  <c r="E130" i="9"/>
  <c r="U131" i="20"/>
  <c r="U131" i="17"/>
  <c r="E132" i="16"/>
  <c r="U132" s="1"/>
  <c r="U131" i="18"/>
  <c r="U131" i="19"/>
  <c r="E258" i="9"/>
  <c r="U259" i="20"/>
  <c r="U259" i="19"/>
  <c r="U259" i="18"/>
  <c r="E260" i="16"/>
  <c r="U260" s="1"/>
  <c r="U259" i="17"/>
  <c r="E426" i="9"/>
  <c r="U427" i="20"/>
  <c r="U427" i="18"/>
  <c r="U427" i="17"/>
  <c r="E428" i="16"/>
  <c r="U428" s="1"/>
  <c r="U427" i="19"/>
  <c r="E554" i="9"/>
  <c r="U555" i="20"/>
  <c r="U555" i="18"/>
  <c r="U555" i="17"/>
  <c r="U555" i="19"/>
  <c r="E556" i="16"/>
  <c r="U556" s="1"/>
  <c r="E368" i="9"/>
  <c r="U369" i="20"/>
  <c r="U369" i="19"/>
  <c r="U369" i="18"/>
  <c r="U369" i="17"/>
  <c r="E370" i="16"/>
  <c r="U370" s="1"/>
  <c r="E362" i="9"/>
  <c r="U363" i="20"/>
  <c r="U363" i="18"/>
  <c r="E364" i="16"/>
  <c r="U364" s="1"/>
  <c r="U363" i="17"/>
  <c r="U363" i="19"/>
  <c r="E796" i="9"/>
  <c r="U797" i="20"/>
  <c r="U797" i="19"/>
  <c r="U797" i="18"/>
  <c r="E798" i="16"/>
  <c r="U798" s="1"/>
  <c r="U797" i="17"/>
  <c r="E333" i="9"/>
  <c r="U334" i="20"/>
  <c r="U334" i="19"/>
  <c r="U334" i="18"/>
  <c r="U334" i="17"/>
  <c r="E335" i="16"/>
  <c r="U335" s="1"/>
  <c r="E369" i="9"/>
  <c r="U370" i="20"/>
  <c r="U370" i="19"/>
  <c r="E371" i="16"/>
  <c r="U371" s="1"/>
  <c r="U370" i="17"/>
  <c r="U370" i="18"/>
  <c r="E429" i="9"/>
  <c r="U430" i="20"/>
  <c r="U430" i="18"/>
  <c r="U430" i="19"/>
  <c r="E431" i="16"/>
  <c r="U431" s="1"/>
  <c r="U430" i="17"/>
  <c r="E489" i="9"/>
  <c r="U490" i="20"/>
  <c r="U490" i="19"/>
  <c r="U490" i="17"/>
  <c r="E491" i="16"/>
  <c r="U491" s="1"/>
  <c r="U490" i="18"/>
  <c r="E73" i="9"/>
  <c r="U74" i="20"/>
  <c r="U74" i="19"/>
  <c r="E75" i="16"/>
  <c r="U75" s="1"/>
  <c r="U74" i="18"/>
  <c r="U74" i="17"/>
  <c r="E325" i="9"/>
  <c r="U326" i="20"/>
  <c r="U326" i="19"/>
  <c r="U326" i="18"/>
  <c r="E327" i="16"/>
  <c r="U327" s="1"/>
  <c r="U326" i="17"/>
  <c r="E361" i="9"/>
  <c r="U362" i="20"/>
  <c r="U362" i="19"/>
  <c r="U362" i="18"/>
  <c r="U362" i="17"/>
  <c r="E363" i="16"/>
  <c r="U363" s="1"/>
  <c r="E393" i="9"/>
  <c r="U394" i="20"/>
  <c r="U394" i="19"/>
  <c r="U394" i="18"/>
  <c r="E395" i="16"/>
  <c r="U395" s="1"/>
  <c r="U394" i="17"/>
  <c r="E421" i="9"/>
  <c r="U422" i="20"/>
  <c r="U422" i="19"/>
  <c r="U422" i="18"/>
  <c r="E423" i="16"/>
  <c r="U423" s="1"/>
  <c r="U422" i="17"/>
  <c r="U450" i="20"/>
  <c r="U450" i="19"/>
  <c r="U450" i="18"/>
  <c r="U450" i="17"/>
  <c r="E451" i="16"/>
  <c r="U451" s="1"/>
  <c r="U482" i="20"/>
  <c r="U482" i="19"/>
  <c r="U482" i="18"/>
  <c r="U482" i="17"/>
  <c r="E483" i="16"/>
  <c r="U483" s="1"/>
  <c r="U514" i="20"/>
  <c r="U514" i="19"/>
  <c r="U514" i="18"/>
  <c r="U514" i="17"/>
  <c r="E515" i="16"/>
  <c r="U515" s="1"/>
  <c r="U546" i="20"/>
  <c r="U546" i="19"/>
  <c r="U546" i="17"/>
  <c r="E547" i="16"/>
  <c r="U547" s="1"/>
  <c r="U546" i="18"/>
  <c r="U578" i="20"/>
  <c r="U578" i="19"/>
  <c r="U578" i="18"/>
  <c r="U578" i="17"/>
  <c r="E579" i="16"/>
  <c r="U579" s="1"/>
  <c r="E605" i="9"/>
  <c r="U606" i="20"/>
  <c r="U606" i="19"/>
  <c r="U606" i="18"/>
  <c r="U606" i="17"/>
  <c r="E607" i="16"/>
  <c r="U607" s="1"/>
  <c r="E637" i="9"/>
  <c r="U638" i="20"/>
  <c r="U638" i="19"/>
  <c r="E639" i="16"/>
  <c r="U639" s="1"/>
  <c r="U638" i="18"/>
  <c r="U638" i="17"/>
  <c r="E665" i="9"/>
  <c r="U666" i="20"/>
  <c r="U666" i="19"/>
  <c r="U666" i="18"/>
  <c r="U666" i="17"/>
  <c r="E667" i="16"/>
  <c r="U667" s="1"/>
  <c r="E697" i="9"/>
  <c r="U698" i="20"/>
  <c r="U698" i="19"/>
  <c r="U698" i="18"/>
  <c r="E699" i="16"/>
  <c r="U699" s="1"/>
  <c r="U698" i="17"/>
  <c r="U730" i="20"/>
  <c r="U730" i="19"/>
  <c r="U730" i="18"/>
  <c r="U730" i="17"/>
  <c r="E731" i="16"/>
  <c r="U731" s="1"/>
  <c r="E761" i="9"/>
  <c r="U762" i="20"/>
  <c r="U762" i="19"/>
  <c r="U762" i="18"/>
  <c r="U762" i="17"/>
  <c r="E763" i="16"/>
  <c r="U763" s="1"/>
  <c r="E21" i="9"/>
  <c r="U22" i="19"/>
  <c r="U22" i="20"/>
  <c r="U22" i="18"/>
  <c r="U22" i="17"/>
  <c r="E23" i="16"/>
  <c r="U23" s="1"/>
  <c r="E37" i="9"/>
  <c r="U38" i="20"/>
  <c r="U38" i="19"/>
  <c r="U38" i="17"/>
  <c r="E39" i="16"/>
  <c r="U39" s="1"/>
  <c r="U38" i="18"/>
  <c r="E53" i="9"/>
  <c r="U54" i="20"/>
  <c r="U54" i="19"/>
  <c r="U54" i="18"/>
  <c r="E55" i="16"/>
  <c r="U55" s="1"/>
  <c r="U54" i="17"/>
  <c r="E69" i="9"/>
  <c r="U70" i="20"/>
  <c r="U70" i="19"/>
  <c r="U70" i="18"/>
  <c r="E71" i="16"/>
  <c r="U71" s="1"/>
  <c r="U70" i="17"/>
  <c r="E85" i="9"/>
  <c r="U86" i="20"/>
  <c r="U86" i="19"/>
  <c r="U86" i="17"/>
  <c r="U86" i="18"/>
  <c r="E87" i="16"/>
  <c r="U87" s="1"/>
  <c r="E101" i="9"/>
  <c r="U102" i="19"/>
  <c r="U102" i="18"/>
  <c r="U102" i="17"/>
  <c r="U102" i="20"/>
  <c r="E103" i="16"/>
  <c r="U103" s="1"/>
  <c r="E117" i="9"/>
  <c r="U118" i="20"/>
  <c r="U118" i="19"/>
  <c r="U118" i="18"/>
  <c r="U118" i="17"/>
  <c r="E119" i="16"/>
  <c r="U119" s="1"/>
  <c r="E133" i="9"/>
  <c r="U134" i="19"/>
  <c r="U134" i="17"/>
  <c r="U134" i="18"/>
  <c r="U134" i="20"/>
  <c r="E135" i="16"/>
  <c r="U135" s="1"/>
  <c r="E149" i="9"/>
  <c r="U150" i="20"/>
  <c r="U150" i="19"/>
  <c r="U150" i="18"/>
  <c r="U150" i="17"/>
  <c r="E151" i="16"/>
  <c r="U151" s="1"/>
  <c r="E165" i="9"/>
  <c r="U166" i="20"/>
  <c r="U166" i="19"/>
  <c r="U166" i="17"/>
  <c r="U166" i="18"/>
  <c r="E167" i="16"/>
  <c r="U167" s="1"/>
  <c r="E181" i="9"/>
  <c r="U182" i="20"/>
  <c r="U182" i="19"/>
  <c r="U182" i="18"/>
  <c r="U182" i="17"/>
  <c r="E183" i="16"/>
  <c r="U183" s="1"/>
  <c r="E197" i="9"/>
  <c r="U198" i="20"/>
  <c r="U198" i="19"/>
  <c r="U198" i="18"/>
  <c r="U198" i="17"/>
  <c r="E199" i="16"/>
  <c r="U199" s="1"/>
  <c r="E213" i="9"/>
  <c r="U214" i="20"/>
  <c r="U214" i="19"/>
  <c r="U214" i="18"/>
  <c r="U214" i="17"/>
  <c r="E215" i="16"/>
  <c r="U215" s="1"/>
  <c r="E229" i="9"/>
  <c r="U230" i="20"/>
  <c r="U230" i="19"/>
  <c r="U230" i="18"/>
  <c r="E231" i="16"/>
  <c r="U231" s="1"/>
  <c r="U230" i="17"/>
  <c r="E245" i="9"/>
  <c r="U246" i="20"/>
  <c r="U246" i="19"/>
  <c r="U246" i="17"/>
  <c r="U246" i="18"/>
  <c r="E247" i="16"/>
  <c r="U247" s="1"/>
  <c r="E261" i="9"/>
  <c r="U262" i="20"/>
  <c r="U262" i="19"/>
  <c r="U262" i="18"/>
  <c r="U262" i="17"/>
  <c r="E263" i="16"/>
  <c r="U263" s="1"/>
  <c r="E277" i="9"/>
  <c r="U278" i="20"/>
  <c r="U278" i="19"/>
  <c r="U278" i="18"/>
  <c r="U278" i="17"/>
  <c r="E279" i="16"/>
  <c r="U279" s="1"/>
  <c r="E297" i="9"/>
  <c r="U298" i="20"/>
  <c r="U298" i="19"/>
  <c r="U298" i="18"/>
  <c r="E299" i="16"/>
  <c r="U299" s="1"/>
  <c r="U298" i="17"/>
  <c r="E313" i="9"/>
  <c r="U314" i="20"/>
  <c r="U314" i="19"/>
  <c r="U314" i="18"/>
  <c r="U314" i="17"/>
  <c r="E315" i="16"/>
  <c r="U315" s="1"/>
  <c r="U338" i="20"/>
  <c r="U338" i="19"/>
  <c r="U338" i="18"/>
  <c r="U338" i="17"/>
  <c r="E339" i="16"/>
  <c r="U339" s="1"/>
  <c r="E365" i="9"/>
  <c r="U366" i="20"/>
  <c r="U366" i="19"/>
  <c r="U366" i="17"/>
  <c r="E367" i="16"/>
  <c r="U367" s="1"/>
  <c r="U366" i="18"/>
  <c r="U402" i="20"/>
  <c r="U402" i="19"/>
  <c r="U402" i="18"/>
  <c r="E403" i="16"/>
  <c r="U403" s="1"/>
  <c r="U402" i="17"/>
  <c r="U434" i="20"/>
  <c r="U434" i="19"/>
  <c r="E435" i="16"/>
  <c r="U435" s="1"/>
  <c r="U434" i="17"/>
  <c r="U434" i="18"/>
  <c r="E469" i="9"/>
  <c r="U470" i="20"/>
  <c r="U470" i="18"/>
  <c r="U470" i="19"/>
  <c r="U470" i="17"/>
  <c r="E471" i="16"/>
  <c r="U471" s="1"/>
  <c r="E501" i="9"/>
  <c r="U502" i="20"/>
  <c r="U502" i="18"/>
  <c r="U502" i="19"/>
  <c r="U502" i="17"/>
  <c r="E503" i="16"/>
  <c r="U503" s="1"/>
  <c r="E533" i="9"/>
  <c r="U534" i="20"/>
  <c r="U534" i="19"/>
  <c r="U534" i="18"/>
  <c r="E535" i="16"/>
  <c r="U535" s="1"/>
  <c r="U534" i="17"/>
  <c r="E565" i="9"/>
  <c r="U566" i="20"/>
  <c r="U566" i="19"/>
  <c r="U566" i="18"/>
  <c r="U566" i="17"/>
  <c r="E567" i="16"/>
  <c r="U567" s="1"/>
  <c r="E601" i="9"/>
  <c r="U602" i="20"/>
  <c r="U602" i="19"/>
  <c r="U602" i="18"/>
  <c r="U602" i="17"/>
  <c r="E603" i="16"/>
  <c r="U603" s="1"/>
  <c r="E633" i="9"/>
  <c r="U634" i="20"/>
  <c r="U634" i="19"/>
  <c r="E635" i="16"/>
  <c r="U635" s="1"/>
  <c r="U634" i="17"/>
  <c r="U634" i="18"/>
  <c r="E669" i="9"/>
  <c r="U670" i="20"/>
  <c r="U670" i="19"/>
  <c r="U670" i="18"/>
  <c r="E671" i="16"/>
  <c r="U671" s="1"/>
  <c r="U670" i="17"/>
  <c r="U702" i="20"/>
  <c r="U702" i="19"/>
  <c r="U702" i="18"/>
  <c r="E703" i="16"/>
  <c r="U703" s="1"/>
  <c r="U702" i="17"/>
  <c r="U734" i="20"/>
  <c r="U734" i="19"/>
  <c r="U734" i="18"/>
  <c r="U734" i="17"/>
  <c r="E735" i="16"/>
  <c r="U735" s="1"/>
  <c r="E765" i="9"/>
  <c r="U766" i="20"/>
  <c r="U766" i="19"/>
  <c r="U766" i="18"/>
  <c r="U766" i="17"/>
  <c r="E767" i="16"/>
  <c r="U767" s="1"/>
  <c r="E18" i="13"/>
  <c r="U18" s="1"/>
  <c r="E18" i="12"/>
  <c r="U18" s="1"/>
  <c r="E34" i="13"/>
  <c r="U34" s="1"/>
  <c r="E34" i="12"/>
  <c r="U34" s="1"/>
  <c r="E50" i="13"/>
  <c r="U50" s="1"/>
  <c r="E50" i="12"/>
  <c r="U50" s="1"/>
  <c r="E66" i="13"/>
  <c r="U66" s="1"/>
  <c r="E66" i="12"/>
  <c r="U66" s="1"/>
  <c r="E82" i="13"/>
  <c r="U82" s="1"/>
  <c r="E82" i="12"/>
  <c r="U82" s="1"/>
  <c r="E98" i="13"/>
  <c r="U98" s="1"/>
  <c r="E98" i="12"/>
  <c r="U98" s="1"/>
  <c r="E114" i="13"/>
  <c r="U114" s="1"/>
  <c r="E114" i="12"/>
  <c r="U114" s="1"/>
  <c r="E130"/>
  <c r="U130" s="1"/>
  <c r="E130" i="13"/>
  <c r="U130" s="1"/>
  <c r="E146" i="12"/>
  <c r="U146" s="1"/>
  <c r="E146" i="13"/>
  <c r="U146" s="1"/>
  <c r="E26" i="9"/>
  <c r="U27" i="20"/>
  <c r="U27" i="17"/>
  <c r="U27" i="19"/>
  <c r="E28" i="16"/>
  <c r="U28" s="1"/>
  <c r="U27" i="18"/>
  <c r="E58" i="9"/>
  <c r="U59" i="20"/>
  <c r="E60" i="16"/>
  <c r="U60" s="1"/>
  <c r="U59" i="19"/>
  <c r="U59" i="18"/>
  <c r="U59" i="17"/>
  <c r="E90" i="9"/>
  <c r="U91" i="18"/>
  <c r="U91" i="17"/>
  <c r="U91" i="19"/>
  <c r="U91" i="20"/>
  <c r="E92" i="16"/>
  <c r="U92" s="1"/>
  <c r="E122" i="9"/>
  <c r="U123" i="20"/>
  <c r="U123" i="18"/>
  <c r="U123" i="17"/>
  <c r="U123" i="19"/>
  <c r="E124" i="16"/>
  <c r="U124" s="1"/>
  <c r="E154" i="9"/>
  <c r="U155" i="20"/>
  <c r="U155" i="19"/>
  <c r="U155" i="18"/>
  <c r="E156" i="16"/>
  <c r="U156" s="1"/>
  <c r="U155" i="17"/>
  <c r="E186" i="9"/>
  <c r="U187" i="20"/>
  <c r="U187" i="19"/>
  <c r="U187" i="17"/>
  <c r="U187" i="18"/>
  <c r="E188" i="16"/>
  <c r="U188" s="1"/>
  <c r="E218" i="9"/>
  <c r="U219" i="20"/>
  <c r="U219" i="19"/>
  <c r="U219" i="18"/>
  <c r="U219" i="17"/>
  <c r="E220" i="16"/>
  <c r="U220" s="1"/>
  <c r="E250" i="9"/>
  <c r="U251" i="20"/>
  <c r="U251" i="19"/>
  <c r="U251" i="18"/>
  <c r="U251" i="17"/>
  <c r="E252" i="16"/>
  <c r="U252" s="1"/>
  <c r="E282" i="9"/>
  <c r="U283" i="20"/>
  <c r="U283" i="19"/>
  <c r="U283" i="18"/>
  <c r="U283" i="17"/>
  <c r="E284" i="16"/>
  <c r="U284" s="1"/>
  <c r="E314" i="9"/>
  <c r="U315" i="20"/>
  <c r="U315" i="19"/>
  <c r="U315" i="17"/>
  <c r="E316" i="16"/>
  <c r="U316" s="1"/>
  <c r="U315" i="18"/>
  <c r="E346" i="9"/>
  <c r="U347" i="20"/>
  <c r="U347" i="19"/>
  <c r="U347" i="18"/>
  <c r="U347" i="17"/>
  <c r="E348" i="16"/>
  <c r="U348" s="1"/>
  <c r="E378" i="9"/>
  <c r="U379" i="18"/>
  <c r="U379" i="20"/>
  <c r="U379" i="19"/>
  <c r="U379" i="17"/>
  <c r="E380" i="16"/>
  <c r="U380" s="1"/>
  <c r="E410" i="9"/>
  <c r="U411" i="20"/>
  <c r="U411" i="18"/>
  <c r="U411" i="19"/>
  <c r="U411" i="17"/>
  <c r="E412" i="16"/>
  <c r="U412" s="1"/>
  <c r="E442" i="9"/>
  <c r="U443" i="20"/>
  <c r="U443" i="18"/>
  <c r="U443" i="17"/>
  <c r="U443" i="19"/>
  <c r="E444" i="16"/>
  <c r="U444" s="1"/>
  <c r="E474" i="9"/>
  <c r="U475" i="20"/>
  <c r="U475" i="18"/>
  <c r="U475" i="17"/>
  <c r="U475" i="19"/>
  <c r="E476" i="16"/>
  <c r="U476" s="1"/>
  <c r="E506" i="9"/>
  <c r="U507" i="20"/>
  <c r="U507" i="18"/>
  <c r="U507" i="19"/>
  <c r="U507" i="17"/>
  <c r="E508" i="16"/>
  <c r="U508" s="1"/>
  <c r="E538" i="9"/>
  <c r="U539" i="20"/>
  <c r="U539" i="19"/>
  <c r="U539" i="18"/>
  <c r="U539" i="17"/>
  <c r="E540" i="16"/>
  <c r="U540" s="1"/>
  <c r="E570" i="9"/>
  <c r="U571" i="20"/>
  <c r="U571" i="18"/>
  <c r="U571" i="19"/>
  <c r="U571" i="17"/>
  <c r="E572" i="16"/>
  <c r="U572" s="1"/>
  <c r="E602" i="9"/>
  <c r="U603" i="20"/>
  <c r="U603" i="18"/>
  <c r="U603" i="17"/>
  <c r="U603" i="19"/>
  <c r="E604" i="16"/>
  <c r="U604" s="1"/>
  <c r="E634" i="9"/>
  <c r="U635" i="20"/>
  <c r="U635" i="19"/>
  <c r="U635" i="18"/>
  <c r="E636" i="16"/>
  <c r="U636" s="1"/>
  <c r="U635" i="17"/>
  <c r="E666" i="9"/>
  <c r="U667" i="20"/>
  <c r="U667" i="19"/>
  <c r="E668" i="16"/>
  <c r="U668" s="1"/>
  <c r="U667" i="18"/>
  <c r="U667" i="17"/>
  <c r="E698" i="9"/>
  <c r="U699" i="20"/>
  <c r="U699" i="18"/>
  <c r="U699" i="17"/>
  <c r="U699" i="19"/>
  <c r="E700" i="16"/>
  <c r="U700" s="1"/>
  <c r="U731" i="20"/>
  <c r="U731" i="18"/>
  <c r="U731" i="17"/>
  <c r="U731" i="19"/>
  <c r="E732" i="16"/>
  <c r="U732" s="1"/>
  <c r="E762" i="9"/>
  <c r="U763" i="20"/>
  <c r="U763" i="18"/>
  <c r="U763" i="17"/>
  <c r="E764" i="16"/>
  <c r="U764" s="1"/>
  <c r="U763" i="19"/>
  <c r="U932" i="2"/>
  <c r="S932" s="1"/>
  <c r="E80" i="12"/>
  <c r="U80" s="1"/>
  <c r="E80" i="13"/>
  <c r="U80" s="1"/>
  <c r="U964" i="2"/>
  <c r="S964" s="1"/>
  <c r="E112" i="12"/>
  <c r="U112" s="1"/>
  <c r="E112" i="13"/>
  <c r="U112" s="1"/>
  <c r="E140" i="12"/>
  <c r="U140" s="1"/>
  <c r="E140" i="13"/>
  <c r="U140" s="1"/>
  <c r="E781" i="9"/>
  <c r="U782" i="20"/>
  <c r="U782" i="19"/>
  <c r="U782" i="18"/>
  <c r="E783" i="16"/>
  <c r="U783" s="1"/>
  <c r="U782" i="17"/>
  <c r="E797" i="9"/>
  <c r="U798" i="20"/>
  <c r="U798" i="19"/>
  <c r="U798" i="18"/>
  <c r="E799" i="16"/>
  <c r="U799" s="1"/>
  <c r="U798" i="17"/>
  <c r="E813" i="9"/>
  <c r="U814" i="19"/>
  <c r="U814" i="20"/>
  <c r="E815" i="16"/>
  <c r="U815" s="1"/>
  <c r="U814" i="17"/>
  <c r="U814" i="18"/>
  <c r="E829" i="9"/>
  <c r="U830" i="20"/>
  <c r="U830" i="19"/>
  <c r="U830" i="17"/>
  <c r="U830" i="18"/>
  <c r="E831" i="16"/>
  <c r="U831" s="1"/>
  <c r="E845" i="9"/>
  <c r="U846" i="20"/>
  <c r="U846" i="19"/>
  <c r="U846" i="18"/>
  <c r="U846" i="17"/>
  <c r="E847" i="16"/>
  <c r="U847" s="1"/>
  <c r="E10" i="9"/>
  <c r="E12" i="16"/>
  <c r="E24" i="12"/>
  <c r="U24" s="1"/>
  <c r="E24" i="13"/>
  <c r="U24" s="1"/>
  <c r="E40" i="12"/>
  <c r="U40" s="1"/>
  <c r="E40" i="13"/>
  <c r="U40" s="1"/>
  <c r="E60" i="12"/>
  <c r="U60" s="1"/>
  <c r="E60" i="13"/>
  <c r="U60" s="1"/>
  <c r="E84" i="12"/>
  <c r="U84" s="1"/>
  <c r="E84" i="13"/>
  <c r="U84" s="1"/>
  <c r="E120" i="12"/>
  <c r="U120" s="1"/>
  <c r="E120" i="13"/>
  <c r="U120" s="1"/>
  <c r="U1004" i="2"/>
  <c r="S1004" s="1"/>
  <c r="E152" i="12"/>
  <c r="U152" s="1"/>
  <c r="E152" i="13"/>
  <c r="U152" s="1"/>
  <c r="U47" i="2"/>
  <c r="S47" s="1"/>
  <c r="U47" i="20"/>
  <c r="E48" i="16"/>
  <c r="U48" s="1"/>
  <c r="U47" i="19"/>
  <c r="U47" i="18"/>
  <c r="U47" i="17"/>
  <c r="U87" i="20"/>
  <c r="U87" i="18"/>
  <c r="U87" i="19"/>
  <c r="U87" i="17"/>
  <c r="E88" i="16"/>
  <c r="U88" s="1"/>
  <c r="U139" i="20"/>
  <c r="U139" i="18"/>
  <c r="U139" i="19"/>
  <c r="E140" i="16"/>
  <c r="U140" s="1"/>
  <c r="U139" i="17"/>
  <c r="U175" i="2"/>
  <c r="S175" s="1"/>
  <c r="U175" i="20"/>
  <c r="U175" i="19"/>
  <c r="U175" i="18"/>
  <c r="E176" i="16"/>
  <c r="U176" s="1"/>
  <c r="U175" i="17"/>
  <c r="U215" i="20"/>
  <c r="U215" i="19"/>
  <c r="U215" i="17"/>
  <c r="U215" i="18"/>
  <c r="E216" i="16"/>
  <c r="U216" s="1"/>
  <c r="U267" i="2"/>
  <c r="S267" s="1"/>
  <c r="U267" i="20"/>
  <c r="U267" i="19"/>
  <c r="U267" i="18"/>
  <c r="E268" i="16"/>
  <c r="U268" s="1"/>
  <c r="U267" i="17"/>
  <c r="U303" i="20"/>
  <c r="U303" i="19"/>
  <c r="U303" i="17"/>
  <c r="E304" i="16"/>
  <c r="U304" s="1"/>
  <c r="U303" i="18"/>
  <c r="U343" i="20"/>
  <c r="U343" i="19"/>
  <c r="U343" i="18"/>
  <c r="U343" i="17"/>
  <c r="E344" i="16"/>
  <c r="U344" s="1"/>
  <c r="U395" i="20"/>
  <c r="E396" i="16"/>
  <c r="U396" s="1"/>
  <c r="U395" i="18"/>
  <c r="U395" i="17"/>
  <c r="U395" i="19"/>
  <c r="U431" i="20"/>
  <c r="U431" i="19"/>
  <c r="E432" i="16"/>
  <c r="U432" s="1"/>
  <c r="U431" i="18"/>
  <c r="U431" i="17"/>
  <c r="U471" i="20"/>
  <c r="U471" i="18"/>
  <c r="U471" i="17"/>
  <c r="U471" i="19"/>
  <c r="E472" i="16"/>
  <c r="U472" s="1"/>
  <c r="U523" i="20"/>
  <c r="E524" i="16"/>
  <c r="U524" s="1"/>
  <c r="U523" i="17"/>
  <c r="U523" i="18"/>
  <c r="U523" i="19"/>
  <c r="U559" i="20"/>
  <c r="U559" i="18"/>
  <c r="U559" i="19"/>
  <c r="U559" i="17"/>
  <c r="E560" i="16"/>
  <c r="U560" s="1"/>
  <c r="U599" i="20"/>
  <c r="U599" i="18"/>
  <c r="U599" i="17"/>
  <c r="U599" i="19"/>
  <c r="E600" i="16"/>
  <c r="U600" s="1"/>
  <c r="U639" i="20"/>
  <c r="U639" i="19"/>
  <c r="U639" i="18"/>
  <c r="E640" i="16"/>
  <c r="U640" s="1"/>
  <c r="U639" i="17"/>
  <c r="U671" i="20"/>
  <c r="U671" i="19"/>
  <c r="U671" i="18"/>
  <c r="E672" i="16"/>
  <c r="U672" s="1"/>
  <c r="U671" i="17"/>
  <c r="E704" i="5"/>
  <c r="U704" s="1"/>
  <c r="U703" i="20"/>
  <c r="U703" i="18"/>
  <c r="U703" i="19"/>
  <c r="U703" i="17"/>
  <c r="E704" i="16"/>
  <c r="U704" s="1"/>
  <c r="U735" i="20"/>
  <c r="U735" i="19"/>
  <c r="U735" i="17"/>
  <c r="U735" i="18"/>
  <c r="E736" i="16"/>
  <c r="U736" s="1"/>
  <c r="U767" i="20"/>
  <c r="U767" i="19"/>
  <c r="U767" i="18"/>
  <c r="U767" i="17"/>
  <c r="E768" i="16"/>
  <c r="U768" s="1"/>
  <c r="U787" i="20"/>
  <c r="U787" i="18"/>
  <c r="U787" i="19"/>
  <c r="E788" i="16"/>
  <c r="U788" s="1"/>
  <c r="U787" i="17"/>
  <c r="U803" i="20"/>
  <c r="U803" i="19"/>
  <c r="U803" i="17"/>
  <c r="E804" i="16"/>
  <c r="U804" s="1"/>
  <c r="U803" i="18"/>
  <c r="U819" i="20"/>
  <c r="U819" i="18"/>
  <c r="U819" i="19"/>
  <c r="U819" i="17"/>
  <c r="E820" i="16"/>
  <c r="U820" s="1"/>
  <c r="U835" i="20"/>
  <c r="U835" i="19"/>
  <c r="U835" i="18"/>
  <c r="E836" i="16"/>
  <c r="U836" s="1"/>
  <c r="U835" i="17"/>
  <c r="U851" i="20"/>
  <c r="U851" i="19"/>
  <c r="U851" i="18"/>
  <c r="E852" i="16"/>
  <c r="U852" s="1"/>
  <c r="U851" i="17"/>
  <c r="E17" i="12"/>
  <c r="U17" s="1"/>
  <c r="E17" i="13"/>
  <c r="U17" s="1"/>
  <c r="E33"/>
  <c r="U33" s="1"/>
  <c r="E33" i="12"/>
  <c r="U33" s="1"/>
  <c r="E49" i="13"/>
  <c r="U49" s="1"/>
  <c r="E49" i="12"/>
  <c r="U49" s="1"/>
  <c r="E65" i="13"/>
  <c r="U65" s="1"/>
  <c r="E65" i="12"/>
  <c r="U65" s="1"/>
  <c r="E81"/>
  <c r="U81" s="1"/>
  <c r="E81" i="13"/>
  <c r="U81" s="1"/>
  <c r="E97" i="12"/>
  <c r="U97" s="1"/>
  <c r="E97" i="13"/>
  <c r="U97" s="1"/>
  <c r="E113"/>
  <c r="U113" s="1"/>
  <c r="E113" i="12"/>
  <c r="U113" s="1"/>
  <c r="E129"/>
  <c r="U129" s="1"/>
  <c r="E129" i="13"/>
  <c r="U129" s="1"/>
  <c r="E145" i="12"/>
  <c r="U145" s="1"/>
  <c r="E145" i="13"/>
  <c r="U145" s="1"/>
  <c r="E20" i="9"/>
  <c r="U21" i="20"/>
  <c r="U21" i="19"/>
  <c r="U21" i="18"/>
  <c r="E22" i="16"/>
  <c r="U22" s="1"/>
  <c r="U21" i="17"/>
  <c r="E36" i="9"/>
  <c r="U37" i="19"/>
  <c r="U37" i="20"/>
  <c r="U37" i="17"/>
  <c r="U37" i="18"/>
  <c r="E38" i="16"/>
  <c r="U38" s="1"/>
  <c r="E52" i="9"/>
  <c r="U53" i="20"/>
  <c r="U53" i="19"/>
  <c r="U53" i="18"/>
  <c r="U53" i="17"/>
  <c r="E54" i="16"/>
  <c r="U54" s="1"/>
  <c r="E68" i="9"/>
  <c r="U69" i="20"/>
  <c r="U69" i="19"/>
  <c r="U69" i="18"/>
  <c r="U69" i="17"/>
  <c r="E70" i="16"/>
  <c r="U70" s="1"/>
  <c r="E84" i="9"/>
  <c r="U85" i="19"/>
  <c r="U85" i="20"/>
  <c r="U85" i="18"/>
  <c r="U85" i="17"/>
  <c r="E86" i="16"/>
  <c r="U86" s="1"/>
  <c r="E100" i="9"/>
  <c r="U101" i="20"/>
  <c r="U101" i="19"/>
  <c r="U101" i="17"/>
  <c r="E102" i="16"/>
  <c r="U102" s="1"/>
  <c r="U101" i="18"/>
  <c r="E120" i="9"/>
  <c r="U121" i="20"/>
  <c r="U121" i="19"/>
  <c r="U121" i="17"/>
  <c r="E122" i="16"/>
  <c r="U122" s="1"/>
  <c r="U121" i="18"/>
  <c r="E136" i="9"/>
  <c r="U137" i="20"/>
  <c r="U137" i="19"/>
  <c r="U137" i="17"/>
  <c r="U137" i="18"/>
  <c r="E138" i="16"/>
  <c r="U138" s="1"/>
  <c r="E152" i="9"/>
  <c r="U153" i="20"/>
  <c r="U153" i="19"/>
  <c r="U153" i="17"/>
  <c r="U153" i="18"/>
  <c r="E154" i="16"/>
  <c r="U154" s="1"/>
  <c r="E168" i="9"/>
  <c r="U169" i="20"/>
  <c r="U169" i="19"/>
  <c r="U169" i="17"/>
  <c r="U169" i="18"/>
  <c r="E170" i="16"/>
  <c r="U170" s="1"/>
  <c r="E184" i="9"/>
  <c r="U185" i="20"/>
  <c r="U185" i="19"/>
  <c r="U185" i="17"/>
  <c r="U185" i="18"/>
  <c r="E186" i="16"/>
  <c r="U186" s="1"/>
  <c r="E200" i="9"/>
  <c r="U201" i="20"/>
  <c r="U201" i="19"/>
  <c r="U201" i="18"/>
  <c r="E202" i="16"/>
  <c r="U202" s="1"/>
  <c r="U201" i="17"/>
  <c r="E216" i="9"/>
  <c r="U217" i="20"/>
  <c r="U217" i="19"/>
  <c r="U217" i="18"/>
  <c r="U217" i="17"/>
  <c r="E218" i="16"/>
  <c r="U218" s="1"/>
  <c r="E232" i="9"/>
  <c r="U233" i="20"/>
  <c r="U233" i="19"/>
  <c r="U233" i="18"/>
  <c r="U233" i="17"/>
  <c r="E234" i="16"/>
  <c r="U234" s="1"/>
  <c r="E252" i="9"/>
  <c r="U253" i="20"/>
  <c r="U253" i="19"/>
  <c r="U253" i="18"/>
  <c r="U253" i="17"/>
  <c r="E254" i="16"/>
  <c r="U254" s="1"/>
  <c r="U269" i="2"/>
  <c r="S269" s="1"/>
  <c r="U269" i="20"/>
  <c r="U269" i="19"/>
  <c r="U269" i="18"/>
  <c r="U269" i="17"/>
  <c r="E270" i="16"/>
  <c r="U270" s="1"/>
  <c r="E284" i="9"/>
  <c r="U285" i="20"/>
  <c r="U285" i="19"/>
  <c r="U285" i="18"/>
  <c r="U285" i="17"/>
  <c r="E286" i="16"/>
  <c r="U286" s="1"/>
  <c r="U301" i="2"/>
  <c r="S301" s="1"/>
  <c r="U301" i="20"/>
  <c r="U301" i="19"/>
  <c r="U301" i="18"/>
  <c r="E302" i="16"/>
  <c r="U302" s="1"/>
  <c r="U301" i="17"/>
  <c r="E316" i="9"/>
  <c r="U317" i="20"/>
  <c r="U317" i="19"/>
  <c r="U317" i="18"/>
  <c r="U317" i="17"/>
  <c r="E318" i="16"/>
  <c r="U318" s="1"/>
  <c r="U333" i="2"/>
  <c r="S333" s="1"/>
  <c r="U333" i="20"/>
  <c r="U333" i="19"/>
  <c r="E334" i="16"/>
  <c r="U334" s="1"/>
  <c r="U333" i="17"/>
  <c r="U333" i="18"/>
  <c r="E348" i="9"/>
  <c r="U349" i="19"/>
  <c r="U349" i="18"/>
  <c r="U349" i="20"/>
  <c r="U349" i="17"/>
  <c r="E350" i="16"/>
  <c r="U350" s="1"/>
  <c r="U365" i="2"/>
  <c r="S365" s="1"/>
  <c r="U365" i="20"/>
  <c r="U365" i="19"/>
  <c r="U365" i="18"/>
  <c r="U365" i="17"/>
  <c r="E366" i="16"/>
  <c r="U366" s="1"/>
  <c r="E384" i="9"/>
  <c r="U385" i="20"/>
  <c r="U385" i="19"/>
  <c r="U385" i="18"/>
  <c r="E386" i="16"/>
  <c r="U386" s="1"/>
  <c r="U385" i="17"/>
  <c r="E400" i="9"/>
  <c r="U401" i="19"/>
  <c r="U401" i="18"/>
  <c r="U401" i="20"/>
  <c r="E402" i="16"/>
  <c r="U402" s="1"/>
  <c r="U401" i="17"/>
  <c r="E416" i="9"/>
  <c r="U417" i="20"/>
  <c r="U417" i="19"/>
  <c r="U417" i="18"/>
  <c r="U417" i="17"/>
  <c r="E418" i="16"/>
  <c r="U418" s="1"/>
  <c r="E432" i="9"/>
  <c r="U433" i="20"/>
  <c r="U433" i="19"/>
  <c r="U433" i="18"/>
  <c r="U433" i="17"/>
  <c r="E434" i="16"/>
  <c r="U434" s="1"/>
  <c r="E448" i="9"/>
  <c r="U449" i="20"/>
  <c r="U449" i="19"/>
  <c r="U449" i="18"/>
  <c r="E450" i="16"/>
  <c r="U450" s="1"/>
  <c r="U449" i="17"/>
  <c r="E464" i="9"/>
  <c r="U465" i="20"/>
  <c r="U465" i="19"/>
  <c r="U465" i="18"/>
  <c r="U465" i="17"/>
  <c r="E466" i="16"/>
  <c r="U466" s="1"/>
  <c r="E480" i="9"/>
  <c r="U481" i="20"/>
  <c r="U481" i="19"/>
  <c r="U481" i="18"/>
  <c r="E482" i="16"/>
  <c r="U482" s="1"/>
  <c r="U481" i="17"/>
  <c r="E500" i="9"/>
  <c r="U501" i="20"/>
  <c r="U501" i="19"/>
  <c r="U501" i="18"/>
  <c r="E502" i="16"/>
  <c r="U502" s="1"/>
  <c r="U501" i="17"/>
  <c r="E516" i="9"/>
  <c r="U517" i="20"/>
  <c r="U517" i="19"/>
  <c r="U517" i="18"/>
  <c r="E518" i="16"/>
  <c r="U518" s="1"/>
  <c r="U517" i="17"/>
  <c r="E532" i="9"/>
  <c r="U533" i="20"/>
  <c r="U533" i="19"/>
  <c r="U533" i="18"/>
  <c r="E534" i="16"/>
  <c r="U534" s="1"/>
  <c r="U533" i="17"/>
  <c r="E548" i="9"/>
  <c r="U549" i="20"/>
  <c r="U549" i="19"/>
  <c r="U549" i="18"/>
  <c r="E550" i="16"/>
  <c r="U550" s="1"/>
  <c r="U549" i="17"/>
  <c r="E564" i="9"/>
  <c r="U565" i="20"/>
  <c r="U565" i="19"/>
  <c r="U565" i="17"/>
  <c r="E566" i="16"/>
  <c r="U566" s="1"/>
  <c r="U565" i="18"/>
  <c r="E580" i="9"/>
  <c r="U581" i="20"/>
  <c r="U581" i="19"/>
  <c r="U581" i="18"/>
  <c r="E582" i="16"/>
  <c r="U582" s="1"/>
  <c r="U581" i="17"/>
  <c r="E596" i="9"/>
  <c r="U597" i="20"/>
  <c r="U597" i="19"/>
  <c r="U597" i="18"/>
  <c r="U597" i="17"/>
  <c r="E598" i="16"/>
  <c r="U598" s="1"/>
  <c r="E612" i="9"/>
  <c r="U613" i="20"/>
  <c r="U613" i="19"/>
  <c r="U613" i="18"/>
  <c r="U613" i="17"/>
  <c r="E614" i="16"/>
  <c r="U614" s="1"/>
  <c r="E632" i="9"/>
  <c r="U633" i="20"/>
  <c r="U633" i="18"/>
  <c r="U633" i="19"/>
  <c r="E634" i="16"/>
  <c r="U634" s="1"/>
  <c r="U633" i="17"/>
  <c r="E648" i="9"/>
  <c r="U649" i="20"/>
  <c r="E650" i="16"/>
  <c r="U650" s="1"/>
  <c r="U649" i="19"/>
  <c r="U649" i="18"/>
  <c r="U649" i="17"/>
  <c r="E668" i="9"/>
  <c r="U669" i="20"/>
  <c r="U669" i="19"/>
  <c r="U669" i="17"/>
  <c r="U669" i="18"/>
  <c r="E670" i="16"/>
  <c r="U670" s="1"/>
  <c r="E684" i="9"/>
  <c r="U685" i="20"/>
  <c r="U685" i="19"/>
  <c r="U685" i="18"/>
  <c r="U685" i="17"/>
  <c r="E686" i="16"/>
  <c r="U686" s="1"/>
  <c r="U705" i="20"/>
  <c r="U705" i="19"/>
  <c r="U705" i="18"/>
  <c r="E706" i="16"/>
  <c r="U706" s="1"/>
  <c r="U705" i="17"/>
  <c r="U725" i="20"/>
  <c r="U725" i="19"/>
  <c r="U725" i="18"/>
  <c r="E726" i="16"/>
  <c r="U726" s="1"/>
  <c r="U725" i="17"/>
  <c r="E740" i="9"/>
  <c r="U741" i="20"/>
  <c r="U741" i="19"/>
  <c r="U741" i="18"/>
  <c r="U741" i="17"/>
  <c r="E742" i="16"/>
  <c r="U742" s="1"/>
  <c r="E760" i="9"/>
  <c r="U761" i="20"/>
  <c r="U761" i="18"/>
  <c r="U761" i="17"/>
  <c r="U761" i="19"/>
  <c r="E762" i="16"/>
  <c r="U762" s="1"/>
  <c r="E776" i="9"/>
  <c r="U777" i="20"/>
  <c r="U777" i="18"/>
  <c r="U777" i="17"/>
  <c r="E778" i="16"/>
  <c r="U778" s="1"/>
  <c r="U777" i="19"/>
  <c r="E800" i="9"/>
  <c r="U801" i="20"/>
  <c r="U801" i="19"/>
  <c r="E802" i="16"/>
  <c r="U802" s="1"/>
  <c r="U801" i="18"/>
  <c r="U801" i="17"/>
  <c r="E820" i="9"/>
  <c r="U821" i="20"/>
  <c r="U821" i="19"/>
  <c r="U821" i="18"/>
  <c r="U821" i="17"/>
  <c r="E822" i="16"/>
  <c r="U822" s="1"/>
  <c r="E840" i="9"/>
  <c r="U841" i="20"/>
  <c r="U841" i="18"/>
  <c r="U841" i="19"/>
  <c r="U841" i="17"/>
  <c r="E842" i="16"/>
  <c r="U842" s="1"/>
  <c r="E14" i="9"/>
  <c r="U15" i="20"/>
  <c r="U15" i="17"/>
  <c r="U15" i="19"/>
  <c r="U15" i="18"/>
  <c r="E16" i="16"/>
  <c r="U16" s="1"/>
  <c r="U848" i="2"/>
  <c r="S848" s="1"/>
  <c r="U848" i="20"/>
  <c r="U848" i="19"/>
  <c r="U848" i="18"/>
  <c r="E849" i="16"/>
  <c r="U849" s="1"/>
  <c r="U848" i="17"/>
  <c r="U879" i="2"/>
  <c r="S879" s="1"/>
  <c r="E27" i="12"/>
  <c r="U27" s="1"/>
  <c r="E27" i="13"/>
  <c r="U27" s="1"/>
  <c r="U895" i="2"/>
  <c r="S895" s="1"/>
  <c r="E43" i="12"/>
  <c r="U43" s="1"/>
  <c r="E43" i="13"/>
  <c r="U43" s="1"/>
  <c r="U911" i="2"/>
  <c r="S911" s="1"/>
  <c r="E59" i="12"/>
  <c r="U59" s="1"/>
  <c r="E59" i="13"/>
  <c r="U59" s="1"/>
  <c r="U927" i="2"/>
  <c r="S927" s="1"/>
  <c r="E75" i="13"/>
  <c r="U75" s="1"/>
  <c r="E75" i="12"/>
  <c r="U75" s="1"/>
  <c r="U943" i="2"/>
  <c r="S943" s="1"/>
  <c r="E91" i="13"/>
  <c r="U91" s="1"/>
  <c r="E91" i="12"/>
  <c r="U91" s="1"/>
  <c r="U959" i="2"/>
  <c r="S959" s="1"/>
  <c r="E107" i="13"/>
  <c r="U107" s="1"/>
  <c r="E107" i="12"/>
  <c r="U107" s="1"/>
  <c r="U975" i="2"/>
  <c r="S975" s="1"/>
  <c r="E123" i="13"/>
  <c r="U123" s="1"/>
  <c r="E123" i="12"/>
  <c r="U123" s="1"/>
  <c r="U991" i="2"/>
  <c r="S991" s="1"/>
  <c r="E139" i="13"/>
  <c r="U139" s="1"/>
  <c r="E139" i="12"/>
  <c r="U139" s="1"/>
  <c r="U1007" i="2"/>
  <c r="S1007" s="1"/>
  <c r="E155" i="13"/>
  <c r="U155" s="1"/>
  <c r="E155" i="12"/>
  <c r="U155" s="1"/>
  <c r="E27" i="9"/>
  <c r="U28" i="20"/>
  <c r="U28" i="18"/>
  <c r="U28" i="19"/>
  <c r="E29" i="16"/>
  <c r="U29" s="1"/>
  <c r="U28" i="17"/>
  <c r="E43" i="9"/>
  <c r="U44" i="20"/>
  <c r="U44" i="17"/>
  <c r="U44" i="19"/>
  <c r="E45" i="16"/>
  <c r="U45" s="1"/>
  <c r="U44" i="18"/>
  <c r="E59" i="9"/>
  <c r="U60" i="20"/>
  <c r="U60" i="17"/>
  <c r="U60" i="18"/>
  <c r="E61" i="16"/>
  <c r="U61" s="1"/>
  <c r="U60" i="19"/>
  <c r="E75" i="9"/>
  <c r="U76" i="20"/>
  <c r="U76" i="18"/>
  <c r="U76" i="19"/>
  <c r="U76" i="17"/>
  <c r="E77" i="16"/>
  <c r="U77" s="1"/>
  <c r="E91" i="9"/>
  <c r="U92" i="20"/>
  <c r="U92" i="18"/>
  <c r="U92" i="19"/>
  <c r="U92" i="17"/>
  <c r="E93" i="16"/>
  <c r="U93" s="1"/>
  <c r="E107" i="9"/>
  <c r="U108" i="20"/>
  <c r="U108" i="19"/>
  <c r="E109" i="16"/>
  <c r="U109" s="1"/>
  <c r="U108" i="18"/>
  <c r="U108" i="17"/>
  <c r="E123" i="9"/>
  <c r="U124" i="20"/>
  <c r="U124" i="17"/>
  <c r="U124" i="18"/>
  <c r="E125" i="16"/>
  <c r="U125" s="1"/>
  <c r="U124" i="19"/>
  <c r="E139" i="9"/>
  <c r="U140" i="20"/>
  <c r="U140" i="19"/>
  <c r="U140" i="18"/>
  <c r="E141" i="16"/>
  <c r="U141" s="1"/>
  <c r="U140" i="17"/>
  <c r="E155" i="9"/>
  <c r="U156" i="20"/>
  <c r="U156" i="19"/>
  <c r="U156" i="18"/>
  <c r="E157" i="16"/>
  <c r="U157" s="1"/>
  <c r="U156" i="17"/>
  <c r="E171" i="9"/>
  <c r="U172" i="20"/>
  <c r="U172" i="19"/>
  <c r="U172" i="17"/>
  <c r="U172" i="18"/>
  <c r="E173" i="16"/>
  <c r="U173" s="1"/>
  <c r="E187" i="9"/>
  <c r="U188" i="20"/>
  <c r="U188" i="19"/>
  <c r="U188" i="18"/>
  <c r="E189" i="16"/>
  <c r="U189" s="1"/>
  <c r="U188" i="17"/>
  <c r="E203" i="9"/>
  <c r="U204" i="20"/>
  <c r="U204" i="19"/>
  <c r="U204" i="17"/>
  <c r="U204" i="18"/>
  <c r="E205" i="16"/>
  <c r="U205" s="1"/>
  <c r="E219" i="9"/>
  <c r="U220" i="20"/>
  <c r="U220" i="19"/>
  <c r="U220" i="18"/>
  <c r="U220" i="17"/>
  <c r="E221" i="16"/>
  <c r="U221" s="1"/>
  <c r="E235" i="9"/>
  <c r="U236" i="20"/>
  <c r="U236" i="19"/>
  <c r="U236" i="18"/>
  <c r="U236" i="17"/>
  <c r="E237" i="16"/>
  <c r="U237" s="1"/>
  <c r="E251" i="9"/>
  <c r="U252" i="20"/>
  <c r="U252" i="19"/>
  <c r="U252" i="18"/>
  <c r="E253" i="16"/>
  <c r="U253" s="1"/>
  <c r="U252" i="17"/>
  <c r="E267" i="9"/>
  <c r="U268" i="20"/>
  <c r="U268" i="19"/>
  <c r="U268" i="18"/>
  <c r="U268" i="17"/>
  <c r="E269" i="16"/>
  <c r="U269" s="1"/>
  <c r="E283" i="9"/>
  <c r="U284" i="20"/>
  <c r="U284" i="19"/>
  <c r="U284" i="18"/>
  <c r="U284" i="17"/>
  <c r="E285" i="16"/>
  <c r="U285" s="1"/>
  <c r="E299" i="9"/>
  <c r="U300" i="20"/>
  <c r="U300" i="19"/>
  <c r="U300" i="17"/>
  <c r="E301" i="16"/>
  <c r="U301" s="1"/>
  <c r="U300" i="18"/>
  <c r="E315" i="9"/>
  <c r="U316" i="20"/>
  <c r="U316" i="19"/>
  <c r="U316" i="18"/>
  <c r="U316" i="17"/>
  <c r="E317" i="16"/>
  <c r="U317" s="1"/>
  <c r="E331" i="9"/>
  <c r="U332" i="20"/>
  <c r="U332" i="19"/>
  <c r="U332" i="17"/>
  <c r="U332" i="18"/>
  <c r="E333" i="16"/>
  <c r="U333" s="1"/>
  <c r="E347" i="9"/>
  <c r="U348" i="20"/>
  <c r="U348" i="19"/>
  <c r="U348" i="18"/>
  <c r="U348" i="17"/>
  <c r="E349" i="16"/>
  <c r="U349" s="1"/>
  <c r="E363" i="9"/>
  <c r="U364" i="20"/>
  <c r="U364" i="19"/>
  <c r="U364" i="18"/>
  <c r="U364" i="17"/>
  <c r="E365" i="16"/>
  <c r="U365" s="1"/>
  <c r="E379" i="9"/>
  <c r="U380" i="20"/>
  <c r="U380" i="19"/>
  <c r="U380" i="18"/>
  <c r="U380" i="17"/>
  <c r="E381" i="16"/>
  <c r="U381" s="1"/>
  <c r="E395" i="9"/>
  <c r="U396" i="20"/>
  <c r="U396" i="19"/>
  <c r="U396" i="17"/>
  <c r="E397" i="16"/>
  <c r="U397" s="1"/>
  <c r="U396" i="18"/>
  <c r="E411" i="9"/>
  <c r="U412" i="20"/>
  <c r="U412" i="19"/>
  <c r="U412" i="18"/>
  <c r="E413" i="16"/>
  <c r="U413" s="1"/>
  <c r="U412" i="17"/>
  <c r="E427" i="9"/>
  <c r="U428" i="20"/>
  <c r="U428" i="19"/>
  <c r="U428" i="18"/>
  <c r="U428" i="17"/>
  <c r="E429" i="16"/>
  <c r="U429" s="1"/>
  <c r="E443" i="9"/>
  <c r="U444" i="20"/>
  <c r="U444" i="19"/>
  <c r="U444" i="18"/>
  <c r="U444" i="17"/>
  <c r="E445" i="16"/>
  <c r="U445" s="1"/>
  <c r="E459" i="9"/>
  <c r="U460" i="20"/>
  <c r="U460" i="19"/>
  <c r="U460" i="18"/>
  <c r="E461" i="16"/>
  <c r="U461" s="1"/>
  <c r="U460" i="17"/>
  <c r="E475" i="9"/>
  <c r="U476" i="20"/>
  <c r="U476" i="19"/>
  <c r="U476" i="17"/>
  <c r="U476" i="18"/>
  <c r="E477" i="16"/>
  <c r="U477" s="1"/>
  <c r="E491" i="9"/>
  <c r="U492" i="20"/>
  <c r="U492" i="19"/>
  <c r="U492" i="18"/>
  <c r="U492" i="17"/>
  <c r="E493" i="16"/>
  <c r="U493" s="1"/>
  <c r="E507" i="9"/>
  <c r="U508" i="20"/>
  <c r="U508" i="19"/>
  <c r="U508" i="18"/>
  <c r="U508" i="17"/>
  <c r="E509" i="16"/>
  <c r="U509" s="1"/>
  <c r="E523" i="9"/>
  <c r="U524" i="20"/>
  <c r="U524" i="19"/>
  <c r="U524" i="18"/>
  <c r="E525" i="16"/>
  <c r="U525" s="1"/>
  <c r="U524" i="17"/>
  <c r="E539" i="9"/>
  <c r="U540" i="20"/>
  <c r="U540" i="19"/>
  <c r="U540" i="18"/>
  <c r="U540" i="17"/>
  <c r="E541" i="16"/>
  <c r="U541" s="1"/>
  <c r="E555" i="9"/>
  <c r="U556" i="20"/>
  <c r="U556" i="19"/>
  <c r="U556" i="18"/>
  <c r="E557" i="16"/>
  <c r="U557" s="1"/>
  <c r="U556" i="17"/>
  <c r="E571" i="9"/>
  <c r="U572" i="20"/>
  <c r="U572" i="19"/>
  <c r="U572" i="18"/>
  <c r="U572" i="17"/>
  <c r="E573" i="16"/>
  <c r="U573" s="1"/>
  <c r="E587" i="9"/>
  <c r="U588" i="20"/>
  <c r="U588" i="19"/>
  <c r="U588" i="18"/>
  <c r="E589" i="16"/>
  <c r="U589" s="1"/>
  <c r="U588" i="17"/>
  <c r="E603" i="9"/>
  <c r="U604" i="19"/>
  <c r="U604" i="20"/>
  <c r="U604" i="18"/>
  <c r="E605" i="16"/>
  <c r="U605" s="1"/>
  <c r="U604" i="17"/>
  <c r="E619" i="9"/>
  <c r="U620" i="20"/>
  <c r="U620" i="19"/>
  <c r="U620" i="18"/>
  <c r="E621" i="16"/>
  <c r="U621" s="1"/>
  <c r="U620" i="17"/>
  <c r="E635" i="9"/>
  <c r="U636" i="20"/>
  <c r="U636" i="19"/>
  <c r="U636" i="18"/>
  <c r="E637" i="16"/>
  <c r="U637" s="1"/>
  <c r="U636" i="17"/>
  <c r="E651" i="9"/>
  <c r="U652" i="20"/>
  <c r="U652" i="19"/>
  <c r="U652" i="18"/>
  <c r="U652" i="17"/>
  <c r="E653" i="16"/>
  <c r="U653" s="1"/>
  <c r="E667" i="9"/>
  <c r="U668" i="20"/>
  <c r="U668" i="19"/>
  <c r="U668" i="18"/>
  <c r="U668" i="17"/>
  <c r="E669" i="16"/>
  <c r="U669" s="1"/>
  <c r="E683" i="9"/>
  <c r="U684" i="20"/>
  <c r="U684" i="19"/>
  <c r="U684" i="18"/>
  <c r="U684" i="17"/>
  <c r="E685" i="16"/>
  <c r="U685" s="1"/>
  <c r="E699" i="9"/>
  <c r="U700" i="20"/>
  <c r="U700" i="19"/>
  <c r="U700" i="18"/>
  <c r="U700" i="17"/>
  <c r="E701" i="16"/>
  <c r="U701" s="1"/>
  <c r="U716" i="20"/>
  <c r="U716" i="19"/>
  <c r="U716" i="18"/>
  <c r="E717" i="16"/>
  <c r="U717" s="1"/>
  <c r="U716" i="17"/>
  <c r="U732" i="19"/>
  <c r="U732" i="20"/>
  <c r="U732" i="18"/>
  <c r="E733" i="16"/>
  <c r="U733" s="1"/>
  <c r="U732" i="17"/>
  <c r="E747" i="9"/>
  <c r="U748" i="20"/>
  <c r="U748" i="19"/>
  <c r="U748" i="18"/>
  <c r="U748" i="17"/>
  <c r="E749" i="16"/>
  <c r="U749" s="1"/>
  <c r="E763" i="9"/>
  <c r="U764" i="20"/>
  <c r="U764" i="19"/>
  <c r="U764" i="18"/>
  <c r="U764" i="17"/>
  <c r="E765" i="16"/>
  <c r="U765" s="1"/>
  <c r="E779" i="9"/>
  <c r="U780" i="20"/>
  <c r="U780" i="19"/>
  <c r="U780" i="17"/>
  <c r="E781" i="16"/>
  <c r="U781" s="1"/>
  <c r="U780" i="18"/>
  <c r="E795" i="9"/>
  <c r="U796" i="20"/>
  <c r="U796" i="19"/>
  <c r="U796" i="18"/>
  <c r="U796" i="17"/>
  <c r="E797" i="16"/>
  <c r="U797" s="1"/>
  <c r="E811" i="9"/>
  <c r="U812" i="20"/>
  <c r="U812" i="19"/>
  <c r="U812" i="18"/>
  <c r="U812" i="17"/>
  <c r="E813" i="16"/>
  <c r="U813" s="1"/>
  <c r="E831" i="9"/>
  <c r="U832" i="20"/>
  <c r="U832" i="19"/>
  <c r="U832" i="18"/>
  <c r="U832" i="17"/>
  <c r="E833" i="16"/>
  <c r="U833" s="1"/>
  <c r="E112" i="9"/>
  <c r="U113" i="20"/>
  <c r="U113" i="19"/>
  <c r="U113" i="18"/>
  <c r="U113" i="17"/>
  <c r="E114" i="16"/>
  <c r="U114" s="1"/>
  <c r="E752" i="9"/>
  <c r="U753" i="20"/>
  <c r="U753" i="19"/>
  <c r="U753" i="18"/>
  <c r="E754" i="16"/>
  <c r="U754" s="1"/>
  <c r="U753" i="17"/>
  <c r="U721" i="20"/>
  <c r="U721" i="18"/>
  <c r="U721" i="17"/>
  <c r="E722" i="16"/>
  <c r="U722" s="1"/>
  <c r="U721" i="19"/>
  <c r="E106" i="9"/>
  <c r="U107" i="20"/>
  <c r="U107" i="18"/>
  <c r="U107" i="19"/>
  <c r="U107" i="17"/>
  <c r="E108" i="16"/>
  <c r="U108" s="1"/>
  <c r="E234" i="9"/>
  <c r="U235" i="20"/>
  <c r="U235" i="19"/>
  <c r="U235" i="17"/>
  <c r="U235" i="18"/>
  <c r="E236" i="16"/>
  <c r="U236" s="1"/>
  <c r="E386" i="9"/>
  <c r="U387" i="20"/>
  <c r="U387" i="19"/>
  <c r="U387" i="18"/>
  <c r="U387" i="17"/>
  <c r="E388" i="16"/>
  <c r="U388" s="1"/>
  <c r="E514" i="9"/>
  <c r="U515" i="20"/>
  <c r="U515" i="19"/>
  <c r="U515" i="18"/>
  <c r="U515" i="17"/>
  <c r="E516" i="16"/>
  <c r="U516" s="1"/>
  <c r="E298" i="9"/>
  <c r="U299" i="20"/>
  <c r="U299" i="19"/>
  <c r="U299" i="17"/>
  <c r="E300" i="16"/>
  <c r="U300" s="1"/>
  <c r="U299" i="18"/>
  <c r="E862" i="5"/>
  <c r="U862" s="1"/>
  <c r="U861" i="20"/>
  <c r="U861" i="19"/>
  <c r="U861" i="18"/>
  <c r="E862" i="16"/>
  <c r="U862" s="1"/>
  <c r="U861" i="17"/>
  <c r="V864" i="5"/>
  <c r="X12"/>
  <c r="E733" i="9"/>
  <c r="E735" i="5"/>
  <c r="E730" i="9"/>
  <c r="E732" i="5"/>
  <c r="U732" s="1"/>
  <c r="E704" i="9"/>
  <c r="E706" i="5"/>
  <c r="U706" s="1"/>
  <c r="E724" i="9"/>
  <c r="E726" i="5"/>
  <c r="U726" s="1"/>
  <c r="E715" i="9"/>
  <c r="E717" i="5"/>
  <c r="U717" s="1"/>
  <c r="E731" i="9"/>
  <c r="E733" i="5"/>
  <c r="U733" s="1"/>
  <c r="E720" i="9"/>
  <c r="E722" i="5"/>
  <c r="U722" s="1"/>
  <c r="E728"/>
  <c r="U728" s="1"/>
  <c r="E716" i="9"/>
  <c r="E718" i="5"/>
  <c r="U718" s="1"/>
  <c r="E711" i="9"/>
  <c r="E713" i="5"/>
  <c r="U713" s="1"/>
  <c r="E727" i="9"/>
  <c r="E729" i="5"/>
  <c r="U729" s="1"/>
  <c r="E701" i="9"/>
  <c r="E703" i="5"/>
  <c r="U703" s="1"/>
  <c r="E713" i="9"/>
  <c r="E715" i="5"/>
  <c r="U715" s="1"/>
  <c r="E717" i="9"/>
  <c r="E719" i="5"/>
  <c r="U719" s="1"/>
  <c r="E718" i="9"/>
  <c r="E720" i="5"/>
  <c r="U720" s="1"/>
  <c r="E712" i="9"/>
  <c r="E714" i="5"/>
  <c r="U714" s="1"/>
  <c r="E732" i="9"/>
  <c r="E734" i="5"/>
  <c r="U734" s="1"/>
  <c r="E707" i="9"/>
  <c r="E709" i="5"/>
  <c r="U709" s="1"/>
  <c r="E723" i="9"/>
  <c r="E725" i="5"/>
  <c r="U725" s="1"/>
  <c r="E729" i="9"/>
  <c r="E731" i="5"/>
  <c r="U731" s="1"/>
  <c r="E705" i="9"/>
  <c r="E707" i="5"/>
  <c r="U707" s="1"/>
  <c r="E709" i="9"/>
  <c r="E711" i="5"/>
  <c r="U711" s="1"/>
  <c r="E706" i="9"/>
  <c r="E708" i="5"/>
  <c r="U708" s="1"/>
  <c r="E710" i="9"/>
  <c r="E712" i="5"/>
  <c r="U712" s="1"/>
  <c r="E708" i="9"/>
  <c r="E710" i="5"/>
  <c r="U710" s="1"/>
  <c r="E728" i="9"/>
  <c r="E730" i="5"/>
  <c r="U730" s="1"/>
  <c r="E703" i="9"/>
  <c r="E705" i="5"/>
  <c r="U705" s="1"/>
  <c r="E719" i="9"/>
  <c r="E721" i="5"/>
  <c r="U903" i="2"/>
  <c r="S903" s="1"/>
  <c r="E51" i="7"/>
  <c r="U51" s="1"/>
  <c r="P17" i="3"/>
  <c r="Q17"/>
  <c r="S160" i="7"/>
  <c r="Q891" i="2"/>
  <c r="T39" i="7"/>
  <c r="L94" i="8"/>
  <c r="M94" s="1"/>
  <c r="E478" i="5"/>
  <c r="U478" s="1"/>
  <c r="E356" i="6"/>
  <c r="K356" s="1"/>
  <c r="U410" i="2"/>
  <c r="S410" s="1"/>
  <c r="U171"/>
  <c r="S171" s="1"/>
  <c r="E687" i="6"/>
  <c r="K687" s="1"/>
  <c r="U360" i="2"/>
  <c r="S360" s="1"/>
  <c r="E44" i="5"/>
  <c r="U44" s="1"/>
  <c r="U645" i="2"/>
  <c r="S645" s="1"/>
  <c r="U611"/>
  <c r="S611" s="1"/>
  <c r="E785" i="5"/>
  <c r="U785" s="1"/>
  <c r="U271" i="2"/>
  <c r="S271" s="1"/>
  <c r="E172" i="5"/>
  <c r="U172" s="1"/>
  <c r="E690"/>
  <c r="U690" s="1"/>
  <c r="E568" i="6"/>
  <c r="K568" s="1"/>
  <c r="E860" i="9"/>
  <c r="U451" i="2"/>
  <c r="S451" s="1"/>
  <c r="U344"/>
  <c r="S344" s="1"/>
  <c r="U823"/>
  <c r="S823" s="1"/>
  <c r="E452" i="5"/>
  <c r="U452" s="1"/>
  <c r="E228" i="6"/>
  <c r="K228" s="1"/>
  <c r="E805"/>
  <c r="K805" s="1"/>
  <c r="U323" i="2"/>
  <c r="S323" s="1"/>
  <c r="U689"/>
  <c r="S689" s="1"/>
  <c r="U711"/>
  <c r="S711" s="1"/>
  <c r="E580" i="5"/>
  <c r="U580" s="1"/>
  <c r="E324" i="6"/>
  <c r="K324" s="1"/>
  <c r="E612" i="5"/>
  <c r="U612" s="1"/>
  <c r="U90" i="2"/>
  <c r="S90" s="1"/>
  <c r="E205" i="5"/>
  <c r="U205" s="1"/>
  <c r="U332" i="2"/>
  <c r="S332" s="1"/>
  <c r="U389"/>
  <c r="S389" s="1"/>
  <c r="E337" i="6"/>
  <c r="K337" s="1"/>
  <c r="E390"/>
  <c r="K390" s="1"/>
  <c r="E145" i="5"/>
  <c r="U145" s="1"/>
  <c r="U218" i="2"/>
  <c r="S218" s="1"/>
  <c r="U742"/>
  <c r="S742" s="1"/>
  <c r="U191"/>
  <c r="S191" s="1"/>
  <c r="U383"/>
  <c r="S383" s="1"/>
  <c r="U15"/>
  <c r="S15" s="1"/>
  <c r="U780"/>
  <c r="S780" s="1"/>
  <c r="U154"/>
  <c r="S154" s="1"/>
  <c r="U614"/>
  <c r="S614" s="1"/>
  <c r="U511"/>
  <c r="S511" s="1"/>
  <c r="U127"/>
  <c r="S127" s="1"/>
  <c r="U319"/>
  <c r="S319" s="1"/>
  <c r="U385"/>
  <c r="S385" s="1"/>
  <c r="U26"/>
  <c r="S26" s="1"/>
  <c r="U282"/>
  <c r="S282" s="1"/>
  <c r="U140"/>
  <c r="S140" s="1"/>
  <c r="U619"/>
  <c r="S619" s="1"/>
  <c r="E429" i="5"/>
  <c r="U429" s="1"/>
  <c r="U721"/>
  <c r="E577"/>
  <c r="U577" s="1"/>
  <c r="U192" i="2"/>
  <c r="S192" s="1"/>
  <c r="U608"/>
  <c r="S608" s="1"/>
  <c r="E449" i="5"/>
  <c r="U449" s="1"/>
  <c r="E354"/>
  <c r="U354" s="1"/>
  <c r="E605" i="6"/>
  <c r="K605" s="1"/>
  <c r="E434"/>
  <c r="K434" s="1"/>
  <c r="E317"/>
  <c r="K317" s="1"/>
  <c r="E746"/>
  <c r="K746" s="1"/>
  <c r="E550" i="5"/>
  <c r="U550" s="1"/>
  <c r="E493"/>
  <c r="U493" s="1"/>
  <c r="U37" i="2"/>
  <c r="S37" s="1"/>
  <c r="E670" i="5"/>
  <c r="U670" s="1"/>
  <c r="E77"/>
  <c r="U77" s="1"/>
  <c r="E402" i="6"/>
  <c r="K402" s="1"/>
  <c r="U160" i="2"/>
  <c r="S160" s="1"/>
  <c r="E719" i="6"/>
  <c r="K719" s="1"/>
  <c r="E272" i="5"/>
  <c r="U272" s="1"/>
  <c r="E677" i="6"/>
  <c r="K677" s="1"/>
  <c r="U595" i="2"/>
  <c r="S595" s="1"/>
  <c r="U840"/>
  <c r="S840" s="1"/>
  <c r="E86" i="5"/>
  <c r="U86" s="1"/>
  <c r="U188" i="2"/>
  <c r="S188" s="1"/>
  <c r="U652"/>
  <c r="S652" s="1"/>
  <c r="E141" i="5"/>
  <c r="U141" s="1"/>
  <c r="E381" i="6"/>
  <c r="K381" s="1"/>
  <c r="E682"/>
  <c r="K682" s="1"/>
  <c r="E482" i="5"/>
  <c r="U482" s="1"/>
  <c r="E795" i="6"/>
  <c r="K795" s="1"/>
  <c r="E541"/>
  <c r="K541" s="1"/>
  <c r="E138"/>
  <c r="K138" s="1"/>
  <c r="U153" i="2"/>
  <c r="S153" s="1"/>
  <c r="U76"/>
  <c r="S76" s="1"/>
  <c r="U204"/>
  <c r="S204" s="1"/>
  <c r="U508"/>
  <c r="S508" s="1"/>
  <c r="U725"/>
  <c r="S725" s="1"/>
  <c r="E186" i="6"/>
  <c r="K186" s="1"/>
  <c r="E819"/>
  <c r="K819" s="1"/>
  <c r="E253"/>
  <c r="K253" s="1"/>
  <c r="E810"/>
  <c r="K810" s="1"/>
  <c r="E218"/>
  <c r="K218" s="1"/>
  <c r="E723"/>
  <c r="K723" s="1"/>
  <c r="E759"/>
  <c r="K759" s="1"/>
  <c r="U101" i="2"/>
  <c r="S101" s="1"/>
  <c r="U633"/>
  <c r="S633" s="1"/>
  <c r="U44"/>
  <c r="S44" s="1"/>
  <c r="U540"/>
  <c r="S540" s="1"/>
  <c r="U748"/>
  <c r="S748" s="1"/>
  <c r="U517"/>
  <c r="S517" s="1"/>
  <c r="E350" i="6"/>
  <c r="K350" s="1"/>
  <c r="E598" i="5"/>
  <c r="U598" s="1"/>
  <c r="E242"/>
  <c r="U242" s="1"/>
  <c r="E109"/>
  <c r="U109" s="1"/>
  <c r="E237"/>
  <c r="U237" s="1"/>
  <c r="E349" i="6"/>
  <c r="K349" s="1"/>
  <c r="E714"/>
  <c r="K714" s="1"/>
  <c r="E122"/>
  <c r="K122" s="1"/>
  <c r="E386" i="5"/>
  <c r="U386" s="1"/>
  <c r="E582" i="6"/>
  <c r="K582" s="1"/>
  <c r="E364" i="5"/>
  <c r="U364" s="1"/>
  <c r="E703" i="6"/>
  <c r="K703" s="1"/>
  <c r="E461" i="5"/>
  <c r="U461" s="1"/>
  <c r="E573" i="6"/>
  <c r="K573" s="1"/>
  <c r="E634" i="5"/>
  <c r="U634" s="1"/>
  <c r="U67" i="2"/>
  <c r="S67" s="1"/>
  <c r="U217"/>
  <c r="S217" s="1"/>
  <c r="U761"/>
  <c r="S761" s="1"/>
  <c r="U236"/>
  <c r="S236" s="1"/>
  <c r="U412"/>
  <c r="S412" s="1"/>
  <c r="U620"/>
  <c r="S620" s="1"/>
  <c r="U549"/>
  <c r="S549" s="1"/>
  <c r="E22" i="5"/>
  <c r="U22" s="1"/>
  <c r="E450"/>
  <c r="U450" s="1"/>
  <c r="E114"/>
  <c r="U114" s="1"/>
  <c r="E492" i="6"/>
  <c r="K492" s="1"/>
  <c r="E45" i="5"/>
  <c r="U45" s="1"/>
  <c r="E173"/>
  <c r="U173" s="1"/>
  <c r="E285" i="6"/>
  <c r="K285" s="1"/>
  <c r="E405" i="5"/>
  <c r="U405" s="1"/>
  <c r="E669"/>
  <c r="U669" s="1"/>
  <c r="E778" i="6"/>
  <c r="K778" s="1"/>
  <c r="E54"/>
  <c r="K54" s="1"/>
  <c r="E318"/>
  <c r="K318" s="1"/>
  <c r="E518"/>
  <c r="K518" s="1"/>
  <c r="E509"/>
  <c r="K509" s="1"/>
  <c r="E637"/>
  <c r="K637" s="1"/>
  <c r="E202" i="5"/>
  <c r="U202" s="1"/>
  <c r="E802"/>
  <c r="U802" s="1"/>
  <c r="U31" i="2"/>
  <c r="S31" s="1"/>
  <c r="U69"/>
  <c r="S69" s="1"/>
  <c r="U185"/>
  <c r="S185" s="1"/>
  <c r="U481"/>
  <c r="S481" s="1"/>
  <c r="U60"/>
  <c r="S60" s="1"/>
  <c r="U172"/>
  <c r="S172" s="1"/>
  <c r="U220"/>
  <c r="S220" s="1"/>
  <c r="U492"/>
  <c r="S492" s="1"/>
  <c r="U668"/>
  <c r="S668" s="1"/>
  <c r="U796"/>
  <c r="S796" s="1"/>
  <c r="U565"/>
  <c r="S565" s="1"/>
  <c r="U587"/>
  <c r="S587" s="1"/>
  <c r="U687"/>
  <c r="S687" s="1"/>
  <c r="E302" i="5"/>
  <c r="U302" s="1"/>
  <c r="E286"/>
  <c r="U286" s="1"/>
  <c r="E742"/>
  <c r="U742" s="1"/>
  <c r="E428" i="6"/>
  <c r="K428" s="1"/>
  <c r="E556" i="5"/>
  <c r="U556" s="1"/>
  <c r="E29" i="6"/>
  <c r="K29" s="1"/>
  <c r="E93"/>
  <c r="K93" s="1"/>
  <c r="E157"/>
  <c r="K157" s="1"/>
  <c r="E221"/>
  <c r="K221" s="1"/>
  <c r="E269" i="5"/>
  <c r="U269" s="1"/>
  <c r="E333"/>
  <c r="U333" s="1"/>
  <c r="E397"/>
  <c r="U397" s="1"/>
  <c r="E674" i="6"/>
  <c r="K674" s="1"/>
  <c r="E797" i="5"/>
  <c r="U797" s="1"/>
  <c r="E366"/>
  <c r="U366" s="1"/>
  <c r="E102" i="6"/>
  <c r="K102" s="1"/>
  <c r="E254"/>
  <c r="K254" s="1"/>
  <c r="E418" i="5"/>
  <c r="U418" s="1"/>
  <c r="E534" i="6"/>
  <c r="K534" s="1"/>
  <c r="E683"/>
  <c r="K683" s="1"/>
  <c r="E477"/>
  <c r="K477" s="1"/>
  <c r="E525" i="5"/>
  <c r="U525" s="1"/>
  <c r="E589"/>
  <c r="U589" s="1"/>
  <c r="E170"/>
  <c r="U170" s="1"/>
  <c r="E466" i="6"/>
  <c r="K466" s="1"/>
  <c r="E775"/>
  <c r="K775" s="1"/>
  <c r="U83" i="2"/>
  <c r="S83" s="1"/>
  <c r="U121"/>
  <c r="S121" s="1"/>
  <c r="U293"/>
  <c r="S293" s="1"/>
  <c r="U28"/>
  <c r="S28" s="1"/>
  <c r="U156"/>
  <c r="S156" s="1"/>
  <c r="U252"/>
  <c r="S252" s="1"/>
  <c r="U380"/>
  <c r="S380" s="1"/>
  <c r="U524"/>
  <c r="S524" s="1"/>
  <c r="U636"/>
  <c r="S636" s="1"/>
  <c r="U764"/>
  <c r="S764" s="1"/>
  <c r="U749"/>
  <c r="S749" s="1"/>
  <c r="U495"/>
  <c r="S495" s="1"/>
  <c r="U719"/>
  <c r="S719" s="1"/>
  <c r="E38" i="6"/>
  <c r="K38" s="1"/>
  <c r="E614"/>
  <c r="K614" s="1"/>
  <c r="E492" i="5"/>
  <c r="U492" s="1"/>
  <c r="E61" i="6"/>
  <c r="K61" s="1"/>
  <c r="E125"/>
  <c r="K125" s="1"/>
  <c r="E189"/>
  <c r="K189" s="1"/>
  <c r="E245" i="5"/>
  <c r="U245" s="1"/>
  <c r="E301"/>
  <c r="U301" s="1"/>
  <c r="E365"/>
  <c r="U365" s="1"/>
  <c r="E413" i="6"/>
  <c r="K413" s="1"/>
  <c r="E651"/>
  <c r="K651" s="1"/>
  <c r="E701" i="5"/>
  <c r="U701" s="1"/>
  <c r="E765"/>
  <c r="U765" s="1"/>
  <c r="E70"/>
  <c r="U70" s="1"/>
  <c r="E154" i="6"/>
  <c r="K154" s="1"/>
  <c r="E502" i="5"/>
  <c r="U502" s="1"/>
  <c r="E566"/>
  <c r="U566" s="1"/>
  <c r="E16"/>
  <c r="U16" s="1"/>
  <c r="E751" i="6"/>
  <c r="K751" s="1"/>
  <c r="E445"/>
  <c r="K445" s="1"/>
  <c r="E501" i="5"/>
  <c r="U501" s="1"/>
  <c r="E557"/>
  <c r="U557" s="1"/>
  <c r="E621"/>
  <c r="U621" s="1"/>
  <c r="E833"/>
  <c r="U833" s="1"/>
  <c r="E234" i="6"/>
  <c r="K234" s="1"/>
  <c r="E650" i="5"/>
  <c r="U650" s="1"/>
  <c r="E842"/>
  <c r="U842" s="1"/>
  <c r="U131" i="2"/>
  <c r="S131" s="1"/>
  <c r="U427"/>
  <c r="S427" s="1"/>
  <c r="U804"/>
  <c r="S804" s="1"/>
  <c r="U138"/>
  <c r="S138" s="1"/>
  <c r="U266"/>
  <c r="S266" s="1"/>
  <c r="U574"/>
  <c r="S574" s="1"/>
  <c r="U507"/>
  <c r="S507" s="1"/>
  <c r="E428" i="5"/>
  <c r="U428" s="1"/>
  <c r="E117"/>
  <c r="U117" s="1"/>
  <c r="E277"/>
  <c r="U277" s="1"/>
  <c r="U259" i="2"/>
  <c r="S259" s="1"/>
  <c r="U369"/>
  <c r="S369" s="1"/>
  <c r="U585"/>
  <c r="S585" s="1"/>
  <c r="U116"/>
  <c r="S116" s="1"/>
  <c r="U224"/>
  <c r="S224" s="1"/>
  <c r="U320"/>
  <c r="S320" s="1"/>
  <c r="U544"/>
  <c r="S544" s="1"/>
  <c r="U800"/>
  <c r="S800" s="1"/>
  <c r="U58"/>
  <c r="S58" s="1"/>
  <c r="U122"/>
  <c r="S122" s="1"/>
  <c r="U186"/>
  <c r="S186" s="1"/>
  <c r="U250"/>
  <c r="S250" s="1"/>
  <c r="U334"/>
  <c r="S334" s="1"/>
  <c r="U542"/>
  <c r="S542" s="1"/>
  <c r="U674"/>
  <c r="S674" s="1"/>
  <c r="U432"/>
  <c r="S432" s="1"/>
  <c r="U605"/>
  <c r="S605" s="1"/>
  <c r="U774"/>
  <c r="S774" s="1"/>
  <c r="E238" i="5"/>
  <c r="U238" s="1"/>
  <c r="E158"/>
  <c r="U158" s="1"/>
  <c r="E260" i="6"/>
  <c r="K260" s="1"/>
  <c r="E438" i="5"/>
  <c r="U438" s="1"/>
  <c r="E132"/>
  <c r="U132" s="1"/>
  <c r="E370"/>
  <c r="U370" s="1"/>
  <c r="E273" i="6"/>
  <c r="K273" s="1"/>
  <c r="U548" i="2"/>
  <c r="S548" s="1"/>
  <c r="U74"/>
  <c r="S74" s="1"/>
  <c r="U202"/>
  <c r="S202" s="1"/>
  <c r="U374"/>
  <c r="S374" s="1"/>
  <c r="U706"/>
  <c r="S706" s="1"/>
  <c r="E132" i="6"/>
  <c r="K132" s="1"/>
  <c r="E370"/>
  <c r="K370" s="1"/>
  <c r="E811"/>
  <c r="K811" s="1"/>
  <c r="U19" i="2"/>
  <c r="S19" s="1"/>
  <c r="U91"/>
  <c r="S91" s="1"/>
  <c r="U357"/>
  <c r="S357" s="1"/>
  <c r="U393"/>
  <c r="S393" s="1"/>
  <c r="U745"/>
  <c r="S745" s="1"/>
  <c r="U256"/>
  <c r="S256" s="1"/>
  <c r="U352"/>
  <c r="S352" s="1"/>
  <c r="U452"/>
  <c r="S452" s="1"/>
  <c r="U708"/>
  <c r="S708" s="1"/>
  <c r="U42"/>
  <c r="S42" s="1"/>
  <c r="U106"/>
  <c r="S106" s="1"/>
  <c r="U170"/>
  <c r="S170" s="1"/>
  <c r="U234"/>
  <c r="S234" s="1"/>
  <c r="U302"/>
  <c r="S302" s="1"/>
  <c r="U490"/>
  <c r="S490" s="1"/>
  <c r="U646"/>
  <c r="S646" s="1"/>
  <c r="U861"/>
  <c r="S861" s="1"/>
  <c r="U463"/>
  <c r="S463" s="1"/>
  <c r="U555"/>
  <c r="S555" s="1"/>
  <c r="E322" i="6"/>
  <c r="K322" s="1"/>
  <c r="E260" i="5"/>
  <c r="U260" s="1"/>
  <c r="E556" i="6"/>
  <c r="K556" s="1"/>
  <c r="E609" i="5"/>
  <c r="U609" s="1"/>
  <c r="E802" i="6"/>
  <c r="K802" s="1"/>
  <c r="E516" i="5"/>
  <c r="U516" s="1"/>
  <c r="E177"/>
  <c r="U177" s="1"/>
  <c r="E629"/>
  <c r="U629" s="1"/>
  <c r="E274"/>
  <c r="U274" s="1"/>
  <c r="U107" i="2"/>
  <c r="S107" s="1"/>
  <c r="U341"/>
  <c r="S341" s="1"/>
  <c r="U441"/>
  <c r="S441" s="1"/>
  <c r="U308"/>
  <c r="S308" s="1"/>
  <c r="U436"/>
  <c r="S436" s="1"/>
  <c r="U596"/>
  <c r="S596" s="1"/>
  <c r="U692"/>
  <c r="S692" s="1"/>
  <c r="E30" i="5"/>
  <c r="U30" s="1"/>
  <c r="E388" i="6"/>
  <c r="K388" s="1"/>
  <c r="E21" i="5"/>
  <c r="U21" s="1"/>
  <c r="E437"/>
  <c r="U437" s="1"/>
  <c r="E706" i="6"/>
  <c r="K706" s="1"/>
  <c r="E246" i="5"/>
  <c r="U246" s="1"/>
  <c r="E15"/>
  <c r="U15" s="1"/>
  <c r="E458" i="6"/>
  <c r="K458" s="1"/>
  <c r="E807"/>
  <c r="K807" s="1"/>
  <c r="U63" i="2"/>
  <c r="S63" s="1"/>
  <c r="U95"/>
  <c r="S95" s="1"/>
  <c r="U159"/>
  <c r="S159" s="1"/>
  <c r="U247"/>
  <c r="S247" s="1"/>
  <c r="U299"/>
  <c r="S299" s="1"/>
  <c r="U363"/>
  <c r="S363" s="1"/>
  <c r="U261"/>
  <c r="S261" s="1"/>
  <c r="U325"/>
  <c r="S325" s="1"/>
  <c r="U425"/>
  <c r="S425" s="1"/>
  <c r="U537"/>
  <c r="S537" s="1"/>
  <c r="U713"/>
  <c r="S713" s="1"/>
  <c r="U809"/>
  <c r="S809" s="1"/>
  <c r="U84"/>
  <c r="S84" s="1"/>
  <c r="U144"/>
  <c r="S144" s="1"/>
  <c r="U176"/>
  <c r="S176" s="1"/>
  <c r="U208"/>
  <c r="S208" s="1"/>
  <c r="U240"/>
  <c r="S240" s="1"/>
  <c r="U292"/>
  <c r="S292" s="1"/>
  <c r="U480"/>
  <c r="S480" s="1"/>
  <c r="U580"/>
  <c r="S580" s="1"/>
  <c r="U676"/>
  <c r="S676" s="1"/>
  <c r="U736"/>
  <c r="S736" s="1"/>
  <c r="U836"/>
  <c r="S836" s="1"/>
  <c r="U518"/>
  <c r="S518" s="1"/>
  <c r="U677"/>
  <c r="S677" s="1"/>
  <c r="U797"/>
  <c r="S797" s="1"/>
  <c r="U543"/>
  <c r="S543" s="1"/>
  <c r="U607"/>
  <c r="S607" s="1"/>
  <c r="U771"/>
  <c r="S771" s="1"/>
  <c r="E126" i="6"/>
  <c r="K126" s="1"/>
  <c r="E675"/>
  <c r="K675" s="1"/>
  <c r="E236" i="5"/>
  <c r="U236" s="1"/>
  <c r="E300" i="6"/>
  <c r="K300" s="1"/>
  <c r="E620"/>
  <c r="K620" s="1"/>
  <c r="E53" i="5"/>
  <c r="U53" s="1"/>
  <c r="E181"/>
  <c r="U181" s="1"/>
  <c r="E257" i="6"/>
  <c r="K257" s="1"/>
  <c r="E341" i="5"/>
  <c r="U341" s="1"/>
  <c r="E513"/>
  <c r="U513" s="1"/>
  <c r="E738" i="6"/>
  <c r="K738" s="1"/>
  <c r="E834"/>
  <c r="K834" s="1"/>
  <c r="E510" i="5"/>
  <c r="U510" s="1"/>
  <c r="E68" i="6"/>
  <c r="K68" s="1"/>
  <c r="E196" i="5"/>
  <c r="U196" s="1"/>
  <c r="E798"/>
  <c r="U798" s="1"/>
  <c r="E113"/>
  <c r="U113" s="1"/>
  <c r="E261"/>
  <c r="U261" s="1"/>
  <c r="E401" i="6"/>
  <c r="K401" s="1"/>
  <c r="E565" i="5"/>
  <c r="U565" s="1"/>
  <c r="E670" i="6"/>
  <c r="K670" s="1"/>
  <c r="E760" i="5"/>
  <c r="U760" s="1"/>
  <c r="E42"/>
  <c r="U42" s="1"/>
  <c r="E210"/>
  <c r="U210" s="1"/>
  <c r="E618"/>
  <c r="U618" s="1"/>
  <c r="E727" i="6"/>
  <c r="K727" s="1"/>
  <c r="U277" i="2"/>
  <c r="S277" s="1"/>
  <c r="U457"/>
  <c r="S457" s="1"/>
  <c r="U100"/>
  <c r="S100" s="1"/>
  <c r="E294" i="5"/>
  <c r="U294" s="1"/>
  <c r="E606" i="6"/>
  <c r="K606" s="1"/>
  <c r="E642"/>
  <c r="K642" s="1"/>
  <c r="E149" i="5"/>
  <c r="U149" s="1"/>
  <c r="E309"/>
  <c r="U309" s="1"/>
  <c r="E574"/>
  <c r="U574" s="1"/>
  <c r="E108" i="6"/>
  <c r="K108" s="1"/>
  <c r="E533" i="5"/>
  <c r="U533" s="1"/>
  <c r="U195" i="2"/>
  <c r="S195" s="1"/>
  <c r="U287"/>
  <c r="S287" s="1"/>
  <c r="U351"/>
  <c r="S351" s="1"/>
  <c r="U245"/>
  <c r="S245" s="1"/>
  <c r="U309"/>
  <c r="S309" s="1"/>
  <c r="U409"/>
  <c r="S409" s="1"/>
  <c r="U497"/>
  <c r="S497" s="1"/>
  <c r="U785"/>
  <c r="S785" s="1"/>
  <c r="U80"/>
  <c r="S80" s="1"/>
  <c r="U132"/>
  <c r="S132" s="1"/>
  <c r="U276"/>
  <c r="S276" s="1"/>
  <c r="U468"/>
  <c r="S468" s="1"/>
  <c r="U564"/>
  <c r="S564" s="1"/>
  <c r="U672"/>
  <c r="S672" s="1"/>
  <c r="U724"/>
  <c r="S724" s="1"/>
  <c r="U820"/>
  <c r="S820" s="1"/>
  <c r="U637"/>
  <c r="S637" s="1"/>
  <c r="U765"/>
  <c r="S765" s="1"/>
  <c r="U491"/>
  <c r="S491" s="1"/>
  <c r="U515"/>
  <c r="S515" s="1"/>
  <c r="U643"/>
  <c r="S643" s="1"/>
  <c r="E90" i="5"/>
  <c r="U90" s="1"/>
  <c r="E222"/>
  <c r="U222" s="1"/>
  <c r="E342" i="6"/>
  <c r="K342" s="1"/>
  <c r="E498" i="5"/>
  <c r="U498" s="1"/>
  <c r="E620"/>
  <c r="U620" s="1"/>
  <c r="E779" i="6"/>
  <c r="K779" s="1"/>
  <c r="E85" i="5"/>
  <c r="U85" s="1"/>
  <c r="E213"/>
  <c r="U213" s="1"/>
  <c r="E373"/>
  <c r="U373" s="1"/>
  <c r="E481"/>
  <c r="U481" s="1"/>
  <c r="E641"/>
  <c r="U641" s="1"/>
  <c r="E770" i="6"/>
  <c r="K770" s="1"/>
  <c r="E94"/>
  <c r="K94" s="1"/>
  <c r="E190" i="5"/>
  <c r="U190" s="1"/>
  <c r="E310"/>
  <c r="U310" s="1"/>
  <c r="E406" i="6"/>
  <c r="K406" s="1"/>
  <c r="E662" i="5"/>
  <c r="U662" s="1"/>
  <c r="E626" i="6"/>
  <c r="K626" s="1"/>
  <c r="E49" i="5"/>
  <c r="U49" s="1"/>
  <c r="E241"/>
  <c r="U241" s="1"/>
  <c r="E369" i="6"/>
  <c r="K369" s="1"/>
  <c r="E469" i="5"/>
  <c r="U469" s="1"/>
  <c r="E597"/>
  <c r="U597" s="1"/>
  <c r="E798" i="6"/>
  <c r="K798" s="1"/>
  <c r="E394" i="5"/>
  <c r="U394" s="1"/>
  <c r="E554" i="6"/>
  <c r="K554" s="1"/>
  <c r="E698" i="5"/>
  <c r="U698" s="1"/>
  <c r="E783" i="6"/>
  <c r="K783" s="1"/>
  <c r="U43" i="2"/>
  <c r="S43" s="1"/>
  <c r="U355"/>
  <c r="S355" s="1"/>
  <c r="U387"/>
  <c r="S387" s="1"/>
  <c r="U21"/>
  <c r="S21" s="1"/>
  <c r="U85"/>
  <c r="S85" s="1"/>
  <c r="U137"/>
  <c r="S137" s="1"/>
  <c r="U201"/>
  <c r="S201" s="1"/>
  <c r="U253"/>
  <c r="S253" s="1"/>
  <c r="U285"/>
  <c r="S285" s="1"/>
  <c r="U317"/>
  <c r="S317" s="1"/>
  <c r="U349"/>
  <c r="S349" s="1"/>
  <c r="U377"/>
  <c r="S377" s="1"/>
  <c r="U401"/>
  <c r="S401" s="1"/>
  <c r="U433"/>
  <c r="S433" s="1"/>
  <c r="U14"/>
  <c r="S14" s="1"/>
  <c r="U465"/>
  <c r="S465" s="1"/>
  <c r="U649"/>
  <c r="S649" s="1"/>
  <c r="U721"/>
  <c r="S721" s="1"/>
  <c r="U777"/>
  <c r="S777" s="1"/>
  <c r="U841"/>
  <c r="S841" s="1"/>
  <c r="U20"/>
  <c r="S20" s="1"/>
  <c r="U52"/>
  <c r="S52" s="1"/>
  <c r="U108"/>
  <c r="S108" s="1"/>
  <c r="U284"/>
  <c r="S284" s="1"/>
  <c r="U316"/>
  <c r="S316" s="1"/>
  <c r="U340"/>
  <c r="S340" s="1"/>
  <c r="U356"/>
  <c r="S356" s="1"/>
  <c r="U396"/>
  <c r="S396" s="1"/>
  <c r="U444"/>
  <c r="S444" s="1"/>
  <c r="U476"/>
  <c r="S476" s="1"/>
  <c r="U500"/>
  <c r="S500" s="1"/>
  <c r="U532"/>
  <c r="S532" s="1"/>
  <c r="U556"/>
  <c r="S556" s="1"/>
  <c r="U588"/>
  <c r="S588" s="1"/>
  <c r="U612"/>
  <c r="S612" s="1"/>
  <c r="U644"/>
  <c r="S644" s="1"/>
  <c r="U700"/>
  <c r="S700" s="1"/>
  <c r="U732"/>
  <c r="S732" s="1"/>
  <c r="U756"/>
  <c r="S756" s="1"/>
  <c r="U788"/>
  <c r="S788" s="1"/>
  <c r="U812"/>
  <c r="S812" s="1"/>
  <c r="U268"/>
  <c r="S268" s="1"/>
  <c r="U501"/>
  <c r="S501" s="1"/>
  <c r="U557"/>
  <c r="S557" s="1"/>
  <c r="U613"/>
  <c r="S613" s="1"/>
  <c r="U685"/>
  <c r="S685" s="1"/>
  <c r="U579"/>
  <c r="S579" s="1"/>
  <c r="U647"/>
  <c r="S647" s="1"/>
  <c r="U695"/>
  <c r="S695" s="1"/>
  <c r="U775"/>
  <c r="S775" s="1"/>
  <c r="E22" i="6"/>
  <c r="K22" s="1"/>
  <c r="E186" i="5"/>
  <c r="U186" s="1"/>
  <c r="E262"/>
  <c r="U262" s="1"/>
  <c r="E358" i="6"/>
  <c r="K358" s="1"/>
  <c r="E450"/>
  <c r="K450" s="1"/>
  <c r="E598"/>
  <c r="K598" s="1"/>
  <c r="E622"/>
  <c r="K622" s="1"/>
  <c r="E114"/>
  <c r="K114" s="1"/>
  <c r="E236"/>
  <c r="K236" s="1"/>
  <c r="E300" i="5"/>
  <c r="U300" s="1"/>
  <c r="E770"/>
  <c r="U770" s="1"/>
  <c r="E830"/>
  <c r="U830" s="1"/>
  <c r="E37"/>
  <c r="U37" s="1"/>
  <c r="E61"/>
  <c r="U61" s="1"/>
  <c r="E77" i="6"/>
  <c r="K77" s="1"/>
  <c r="E101" i="5"/>
  <c r="U101" s="1"/>
  <c r="E125"/>
  <c r="U125" s="1"/>
  <c r="E141" i="6"/>
  <c r="K141" s="1"/>
  <c r="E165" i="5"/>
  <c r="U165" s="1"/>
  <c r="E189"/>
  <c r="U189" s="1"/>
  <c r="E205" i="6"/>
  <c r="K205" s="1"/>
  <c r="E229" i="5"/>
  <c r="U229" s="1"/>
  <c r="E253"/>
  <c r="U253" s="1"/>
  <c r="E269" i="6"/>
  <c r="K269" s="1"/>
  <c r="E293" i="5"/>
  <c r="U293" s="1"/>
  <c r="E317"/>
  <c r="U317" s="1"/>
  <c r="E333" i="6"/>
  <c r="K333" s="1"/>
  <c r="E357" i="5"/>
  <c r="U357" s="1"/>
  <c r="E381"/>
  <c r="U381" s="1"/>
  <c r="E397" i="6"/>
  <c r="K397" s="1"/>
  <c r="E421" i="5"/>
  <c r="U421" s="1"/>
  <c r="E659" i="6"/>
  <c r="K659" s="1"/>
  <c r="E685" i="5"/>
  <c r="U685" s="1"/>
  <c r="E698" i="6"/>
  <c r="K698" s="1"/>
  <c r="E722"/>
  <c r="K722" s="1"/>
  <c r="E749" i="5"/>
  <c r="U749" s="1"/>
  <c r="E762" i="6"/>
  <c r="K762" s="1"/>
  <c r="E786"/>
  <c r="K786" s="1"/>
  <c r="E813" i="5"/>
  <c r="U813" s="1"/>
  <c r="E270"/>
  <c r="U270" s="1"/>
  <c r="E54"/>
  <c r="U54" s="1"/>
  <c r="E70" i="6"/>
  <c r="K70" s="1"/>
  <c r="E102" i="5"/>
  <c r="U102" s="1"/>
  <c r="E154"/>
  <c r="U154" s="1"/>
  <c r="E218"/>
  <c r="U218" s="1"/>
  <c r="E254"/>
  <c r="U254" s="1"/>
  <c r="E318"/>
  <c r="U318" s="1"/>
  <c r="E378" i="6"/>
  <c r="K378" s="1"/>
  <c r="E410" i="5"/>
  <c r="U410" s="1"/>
  <c r="E474" i="6"/>
  <c r="K474" s="1"/>
  <c r="E502"/>
  <c r="K502" s="1"/>
  <c r="E534" i="5"/>
  <c r="U534" s="1"/>
  <c r="E550" i="6"/>
  <c r="K550" s="1"/>
  <c r="E582" i="5"/>
  <c r="U582" s="1"/>
  <c r="E686"/>
  <c r="U686" s="1"/>
  <c r="E747" i="6"/>
  <c r="K747" s="1"/>
  <c r="E44"/>
  <c r="K44" s="1"/>
  <c r="E324" i="5"/>
  <c r="U324" s="1"/>
  <c r="E516" i="6"/>
  <c r="K516" s="1"/>
  <c r="E787"/>
  <c r="K787" s="1"/>
  <c r="E453" i="5"/>
  <c r="U453" s="1"/>
  <c r="E477"/>
  <c r="U477" s="1"/>
  <c r="E493" i="6"/>
  <c r="K493" s="1"/>
  <c r="E517" i="5"/>
  <c r="U517" s="1"/>
  <c r="E541"/>
  <c r="U541" s="1"/>
  <c r="E557" i="6"/>
  <c r="K557" s="1"/>
  <c r="E581" i="5"/>
  <c r="U581" s="1"/>
  <c r="E605"/>
  <c r="U605" s="1"/>
  <c r="E621" i="6"/>
  <c r="K621" s="1"/>
  <c r="E645" i="5"/>
  <c r="U645" s="1"/>
  <c r="E80"/>
  <c r="U80" s="1"/>
  <c r="E312"/>
  <c r="U312" s="1"/>
  <c r="E568"/>
  <c r="U568" s="1"/>
  <c r="E612" i="6"/>
  <c r="K612" s="1"/>
  <c r="E840" i="5"/>
  <c r="U840" s="1"/>
  <c r="E146" i="6"/>
  <c r="K146" s="1"/>
  <c r="E202"/>
  <c r="K202" s="1"/>
  <c r="E426" i="5"/>
  <c r="U426" s="1"/>
  <c r="E490" i="6"/>
  <c r="K490" s="1"/>
  <c r="E634"/>
  <c r="K634" s="1"/>
  <c r="E711"/>
  <c r="K711" s="1"/>
  <c r="E778" i="5"/>
  <c r="U778" s="1"/>
  <c r="E799" i="6"/>
  <c r="K799" s="1"/>
  <c r="E839"/>
  <c r="K839" s="1"/>
  <c r="E334" i="5"/>
  <c r="U334" s="1"/>
  <c r="U235" i="2"/>
  <c r="S235" s="1"/>
  <c r="U439"/>
  <c r="S439" s="1"/>
  <c r="U53"/>
  <c r="S53" s="1"/>
  <c r="U113"/>
  <c r="S113" s="1"/>
  <c r="U169"/>
  <c r="S169" s="1"/>
  <c r="U233"/>
  <c r="S233" s="1"/>
  <c r="U417"/>
  <c r="S417" s="1"/>
  <c r="U449"/>
  <c r="S449" s="1"/>
  <c r="U489"/>
  <c r="S489" s="1"/>
  <c r="U625"/>
  <c r="S625" s="1"/>
  <c r="U705"/>
  <c r="S705" s="1"/>
  <c r="U753"/>
  <c r="S753" s="1"/>
  <c r="U801"/>
  <c r="S801" s="1"/>
  <c r="U36"/>
  <c r="S36" s="1"/>
  <c r="U68"/>
  <c r="S68" s="1"/>
  <c r="U92"/>
  <c r="S92" s="1"/>
  <c r="U124"/>
  <c r="S124" s="1"/>
  <c r="U300"/>
  <c r="S300" s="1"/>
  <c r="U324"/>
  <c r="S324" s="1"/>
  <c r="U348"/>
  <c r="S348" s="1"/>
  <c r="U364"/>
  <c r="S364" s="1"/>
  <c r="U428"/>
  <c r="S428" s="1"/>
  <c r="U460"/>
  <c r="S460" s="1"/>
  <c r="U484"/>
  <c r="S484" s="1"/>
  <c r="U516"/>
  <c r="S516" s="1"/>
  <c r="U572"/>
  <c r="S572" s="1"/>
  <c r="U604"/>
  <c r="S604" s="1"/>
  <c r="U628"/>
  <c r="S628" s="1"/>
  <c r="U660"/>
  <c r="S660" s="1"/>
  <c r="U684"/>
  <c r="S684" s="1"/>
  <c r="U716"/>
  <c r="S716" s="1"/>
  <c r="U740"/>
  <c r="S740" s="1"/>
  <c r="U772"/>
  <c r="S772" s="1"/>
  <c r="U832"/>
  <c r="S832" s="1"/>
  <c r="U533"/>
  <c r="S533" s="1"/>
  <c r="U597"/>
  <c r="S597" s="1"/>
  <c r="U669"/>
  <c r="S669" s="1"/>
  <c r="U741"/>
  <c r="S741" s="1"/>
  <c r="U821"/>
  <c r="S821" s="1"/>
  <c r="U591"/>
  <c r="S591" s="1"/>
  <c r="U679"/>
  <c r="S679" s="1"/>
  <c r="U839"/>
  <c r="S839" s="1"/>
  <c r="U581"/>
  <c r="S581" s="1"/>
  <c r="E38" i="5"/>
  <c r="U38" s="1"/>
  <c r="E130"/>
  <c r="U130" s="1"/>
  <c r="E194" i="6"/>
  <c r="K194" s="1"/>
  <c r="E286"/>
  <c r="K286" s="1"/>
  <c r="E350" i="5"/>
  <c r="U350" s="1"/>
  <c r="E442" i="6"/>
  <c r="K442" s="1"/>
  <c r="E558" i="5"/>
  <c r="U558" s="1"/>
  <c r="E614"/>
  <c r="U614" s="1"/>
  <c r="E668" i="6"/>
  <c r="K668" s="1"/>
  <c r="E739"/>
  <c r="K739" s="1"/>
  <c r="E172"/>
  <c r="K172" s="1"/>
  <c r="E388" i="5"/>
  <c r="U388" s="1"/>
  <c r="E434"/>
  <c r="U434" s="1"/>
  <c r="E580" i="6"/>
  <c r="K580" s="1"/>
  <c r="E822" i="5"/>
  <c r="U822" s="1"/>
  <c r="E29"/>
  <c r="U29" s="1"/>
  <c r="E45" i="6"/>
  <c r="K45" s="1"/>
  <c r="E69" i="5"/>
  <c r="U69" s="1"/>
  <c r="E93"/>
  <c r="U93" s="1"/>
  <c r="E109" i="6"/>
  <c r="K109" s="1"/>
  <c r="E133" i="5"/>
  <c r="U133" s="1"/>
  <c r="E157"/>
  <c r="U157" s="1"/>
  <c r="E173" i="6"/>
  <c r="K173" s="1"/>
  <c r="E197" i="5"/>
  <c r="U197" s="1"/>
  <c r="E221"/>
  <c r="U221" s="1"/>
  <c r="E237" i="6"/>
  <c r="K237" s="1"/>
  <c r="E285" i="5"/>
  <c r="U285" s="1"/>
  <c r="E301" i="6"/>
  <c r="K301" s="1"/>
  <c r="E325" i="5"/>
  <c r="U325" s="1"/>
  <c r="E349"/>
  <c r="U349" s="1"/>
  <c r="E365" i="6"/>
  <c r="K365" s="1"/>
  <c r="E389" i="5"/>
  <c r="U389" s="1"/>
  <c r="E413"/>
  <c r="U413" s="1"/>
  <c r="E429" i="6"/>
  <c r="K429" s="1"/>
  <c r="E653" i="5"/>
  <c r="U653" s="1"/>
  <c r="E667" i="6"/>
  <c r="K667" s="1"/>
  <c r="E690"/>
  <c r="K690" s="1"/>
  <c r="E730"/>
  <c r="K730" s="1"/>
  <c r="E754"/>
  <c r="K754" s="1"/>
  <c r="E781" i="5"/>
  <c r="U781" s="1"/>
  <c r="E794" i="6"/>
  <c r="K794" s="1"/>
  <c r="E818"/>
  <c r="K818" s="1"/>
  <c r="E62" i="5"/>
  <c r="U62" s="1"/>
  <c r="E86" i="6"/>
  <c r="K86" s="1"/>
  <c r="E122" i="5"/>
  <c r="U122" s="1"/>
  <c r="E162"/>
  <c r="U162" s="1"/>
  <c r="E226" i="6"/>
  <c r="K226" s="1"/>
  <c r="E278"/>
  <c r="K278" s="1"/>
  <c r="E326" i="5"/>
  <c r="U326" s="1"/>
  <c r="E386" i="6"/>
  <c r="K386" s="1"/>
  <c r="E418"/>
  <c r="K418" s="1"/>
  <c r="E482"/>
  <c r="K482" s="1"/>
  <c r="E518" i="5"/>
  <c r="U518" s="1"/>
  <c r="E542" i="6"/>
  <c r="K542" s="1"/>
  <c r="E566"/>
  <c r="K566" s="1"/>
  <c r="E590" i="5"/>
  <c r="U590" s="1"/>
  <c r="E16" i="6"/>
  <c r="K16" s="1"/>
  <c r="E108" i="5"/>
  <c r="U108" s="1"/>
  <c r="E178"/>
  <c r="U178" s="1"/>
  <c r="E452" i="6"/>
  <c r="K452" s="1"/>
  <c r="E754" i="5"/>
  <c r="U754" s="1"/>
  <c r="E445"/>
  <c r="U445" s="1"/>
  <c r="E461" i="6"/>
  <c r="K461" s="1"/>
  <c r="E485" i="5"/>
  <c r="U485" s="1"/>
  <c r="E509"/>
  <c r="U509" s="1"/>
  <c r="E525" i="6"/>
  <c r="K525" s="1"/>
  <c r="E549" i="5"/>
  <c r="U549" s="1"/>
  <c r="E573"/>
  <c r="U573" s="1"/>
  <c r="E589" i="6"/>
  <c r="K589" s="1"/>
  <c r="E613" i="5"/>
  <c r="U613" s="1"/>
  <c r="E637"/>
  <c r="U637" s="1"/>
  <c r="E830" i="6"/>
  <c r="K830" s="1"/>
  <c r="E228" i="5"/>
  <c r="U228" s="1"/>
  <c r="E272" i="6"/>
  <c r="K272" s="1"/>
  <c r="E648" i="5"/>
  <c r="U648" s="1"/>
  <c r="E808"/>
  <c r="U808" s="1"/>
  <c r="E821" i="6"/>
  <c r="K821" s="1"/>
  <c r="E138" i="5"/>
  <c r="U138" s="1"/>
  <c r="E170" i="6"/>
  <c r="K170" s="1"/>
  <c r="E234" i="5"/>
  <c r="U234" s="1"/>
  <c r="E402"/>
  <c r="U402" s="1"/>
  <c r="E466"/>
  <c r="U466" s="1"/>
  <c r="E648" i="6"/>
  <c r="K648" s="1"/>
  <c r="E762" i="5"/>
  <c r="U762" s="1"/>
  <c r="E834"/>
  <c r="U834" s="1"/>
  <c r="U111" i="2"/>
  <c r="S111" s="1"/>
  <c r="E134" i="5"/>
  <c r="U134" s="1"/>
  <c r="E460"/>
  <c r="U460" s="1"/>
  <c r="E717" i="6"/>
  <c r="K717" s="1"/>
  <c r="E752" i="5"/>
  <c r="U752" s="1"/>
  <c r="U183" i="2"/>
  <c r="S183" s="1"/>
  <c r="U311"/>
  <c r="S311" s="1"/>
  <c r="U743"/>
  <c r="S743" s="1"/>
  <c r="E761" i="5"/>
  <c r="U761" s="1"/>
  <c r="E56" i="6"/>
  <c r="K56" s="1"/>
  <c r="E100"/>
  <c r="K100" s="1"/>
  <c r="E184"/>
  <c r="K184" s="1"/>
  <c r="E400"/>
  <c r="K400" s="1"/>
  <c r="E440"/>
  <c r="K440" s="1"/>
  <c r="E528"/>
  <c r="K528" s="1"/>
  <c r="E709"/>
  <c r="K709" s="1"/>
  <c r="E741"/>
  <c r="K741" s="1"/>
  <c r="E789"/>
  <c r="K789" s="1"/>
  <c r="U151" i="2"/>
  <c r="S151" s="1"/>
  <c r="U717"/>
  <c r="S717" s="1"/>
  <c r="E697" i="5"/>
  <c r="U697" s="1"/>
  <c r="E76" i="6"/>
  <c r="K76" s="1"/>
  <c r="E112" i="5"/>
  <c r="U112" s="1"/>
  <c r="E408" i="6"/>
  <c r="K408" s="1"/>
  <c r="E818" i="5"/>
  <c r="U818" s="1"/>
  <c r="U55" i="2"/>
  <c r="S55" s="1"/>
  <c r="U143"/>
  <c r="S143" s="1"/>
  <c r="U227"/>
  <c r="S227" s="1"/>
  <c r="U415"/>
  <c r="S415" s="1"/>
  <c r="U470"/>
  <c r="S470" s="1"/>
  <c r="U483"/>
  <c r="S483" s="1"/>
  <c r="U535"/>
  <c r="S535" s="1"/>
  <c r="U575"/>
  <c r="S575" s="1"/>
  <c r="U623"/>
  <c r="S623" s="1"/>
  <c r="U675"/>
  <c r="S675" s="1"/>
  <c r="U707"/>
  <c r="S707" s="1"/>
  <c r="U807"/>
  <c r="S807" s="1"/>
  <c r="U75"/>
  <c r="S75" s="1"/>
  <c r="U99"/>
  <c r="S99" s="1"/>
  <c r="U223"/>
  <c r="S223" s="1"/>
  <c r="U255"/>
  <c r="S255" s="1"/>
  <c r="U331"/>
  <c r="S331" s="1"/>
  <c r="U399"/>
  <c r="S399" s="1"/>
  <c r="U447"/>
  <c r="S447" s="1"/>
  <c r="U438"/>
  <c r="S438" s="1"/>
  <c r="U493"/>
  <c r="S493" s="1"/>
  <c r="U794"/>
  <c r="S794" s="1"/>
  <c r="U479"/>
  <c r="S479" s="1"/>
  <c r="U527"/>
  <c r="S527" s="1"/>
  <c r="U567"/>
  <c r="S567" s="1"/>
  <c r="U739"/>
  <c r="S739" s="1"/>
  <c r="U791"/>
  <c r="S791" s="1"/>
  <c r="E506" i="6"/>
  <c r="K506" s="1"/>
  <c r="E654" i="5"/>
  <c r="U654" s="1"/>
  <c r="E691" i="6"/>
  <c r="K691" s="1"/>
  <c r="E545" i="5"/>
  <c r="U545" s="1"/>
  <c r="E68"/>
  <c r="U68" s="1"/>
  <c r="E196" i="6"/>
  <c r="K196" s="1"/>
  <c r="E364"/>
  <c r="K364" s="1"/>
  <c r="E674" i="5"/>
  <c r="U674" s="1"/>
  <c r="E81"/>
  <c r="U81" s="1"/>
  <c r="E209"/>
  <c r="U209" s="1"/>
  <c r="E305" i="6"/>
  <c r="K305" s="1"/>
  <c r="E433"/>
  <c r="K433" s="1"/>
  <c r="E657" i="5"/>
  <c r="U657" s="1"/>
  <c r="E734" i="6"/>
  <c r="K734" s="1"/>
  <c r="E825" i="5"/>
  <c r="U825" s="1"/>
  <c r="E56"/>
  <c r="U56" s="1"/>
  <c r="E100"/>
  <c r="U100" s="1"/>
  <c r="E144"/>
  <c r="U144" s="1"/>
  <c r="E240" i="6"/>
  <c r="K240" s="1"/>
  <c r="E280" i="5"/>
  <c r="U280" s="1"/>
  <c r="E400"/>
  <c r="U400" s="1"/>
  <c r="E440"/>
  <c r="U440" s="1"/>
  <c r="E484"/>
  <c r="U484" s="1"/>
  <c r="E588" i="6"/>
  <c r="K588" s="1"/>
  <c r="E624" i="5"/>
  <c r="U624" s="1"/>
  <c r="E744"/>
  <c r="U744" s="1"/>
  <c r="E776"/>
  <c r="U776" s="1"/>
  <c r="E809" i="6"/>
  <c r="K809" s="1"/>
  <c r="E828" i="5"/>
  <c r="U828" s="1"/>
  <c r="E82"/>
  <c r="U82" s="1"/>
  <c r="E338" i="6"/>
  <c r="K338" s="1"/>
  <c r="U654" i="2"/>
  <c r="S654" s="1"/>
  <c r="U41"/>
  <c r="S41" s="1"/>
  <c r="U73"/>
  <c r="S73" s="1"/>
  <c r="U105"/>
  <c r="S105" s="1"/>
  <c r="U249"/>
  <c r="S249" s="1"/>
  <c r="U265"/>
  <c r="S265" s="1"/>
  <c r="U281"/>
  <c r="S281" s="1"/>
  <c r="U297"/>
  <c r="S297" s="1"/>
  <c r="U313"/>
  <c r="S313" s="1"/>
  <c r="U329"/>
  <c r="S329" s="1"/>
  <c r="U345"/>
  <c r="S345" s="1"/>
  <c r="U361"/>
  <c r="S361" s="1"/>
  <c r="U521"/>
  <c r="S521" s="1"/>
  <c r="U601"/>
  <c r="S601" s="1"/>
  <c r="U673"/>
  <c r="S673" s="1"/>
  <c r="U825"/>
  <c r="S825" s="1"/>
  <c r="U288"/>
  <c r="S288" s="1"/>
  <c r="U512"/>
  <c r="S512" s="1"/>
  <c r="U640"/>
  <c r="S640" s="1"/>
  <c r="U768"/>
  <c r="S768" s="1"/>
  <c r="U46"/>
  <c r="S46" s="1"/>
  <c r="U78"/>
  <c r="S78" s="1"/>
  <c r="U110"/>
  <c r="S110" s="1"/>
  <c r="U142"/>
  <c r="S142" s="1"/>
  <c r="U174"/>
  <c r="S174" s="1"/>
  <c r="U206"/>
  <c r="S206" s="1"/>
  <c r="U238"/>
  <c r="S238" s="1"/>
  <c r="U270"/>
  <c r="S270" s="1"/>
  <c r="U350"/>
  <c r="S350" s="1"/>
  <c r="U454"/>
  <c r="S454" s="1"/>
  <c r="U718"/>
  <c r="S718" s="1"/>
  <c r="U368"/>
  <c r="S368" s="1"/>
  <c r="U469"/>
  <c r="S469" s="1"/>
  <c r="U779"/>
  <c r="S779" s="1"/>
  <c r="U811"/>
  <c r="S811" s="1"/>
  <c r="U843"/>
  <c r="S843" s="1"/>
  <c r="E58" i="5"/>
  <c r="U58" s="1"/>
  <c r="E374" i="6"/>
  <c r="K374" s="1"/>
  <c r="E486"/>
  <c r="K486" s="1"/>
  <c r="E707"/>
  <c r="K707" s="1"/>
  <c r="E766" i="5"/>
  <c r="U766" s="1"/>
  <c r="E306"/>
  <c r="U306" s="1"/>
  <c r="E562"/>
  <c r="U562" s="1"/>
  <c r="E497"/>
  <c r="U497" s="1"/>
  <c r="E561"/>
  <c r="U561" s="1"/>
  <c r="E625"/>
  <c r="U625" s="1"/>
  <c r="E142"/>
  <c r="U142" s="1"/>
  <c r="E290"/>
  <c r="U290" s="1"/>
  <c r="E50"/>
  <c r="U50" s="1"/>
  <c r="E33"/>
  <c r="U33" s="1"/>
  <c r="E97"/>
  <c r="U97" s="1"/>
  <c r="E161"/>
  <c r="U161" s="1"/>
  <c r="E225"/>
  <c r="U225" s="1"/>
  <c r="E289" i="6"/>
  <c r="K289" s="1"/>
  <c r="E353"/>
  <c r="K353" s="1"/>
  <c r="E417"/>
  <c r="K417" s="1"/>
  <c r="E689" i="5"/>
  <c r="U689" s="1"/>
  <c r="E766" i="6"/>
  <c r="K766" s="1"/>
  <c r="E817" i="5"/>
  <c r="U817" s="1"/>
  <c r="E841"/>
  <c r="U841" s="1"/>
  <c r="E152"/>
  <c r="U152" s="1"/>
  <c r="E332"/>
  <c r="U332" s="1"/>
  <c r="E496"/>
  <c r="U496" s="1"/>
  <c r="E656"/>
  <c r="U656" s="1"/>
  <c r="E780"/>
  <c r="U780" s="1"/>
  <c r="E844"/>
  <c r="U844" s="1"/>
  <c r="E106" i="6"/>
  <c r="K106" s="1"/>
  <c r="E298" i="5"/>
  <c r="U298" s="1"/>
  <c r="E586" i="6"/>
  <c r="K586" s="1"/>
  <c r="E823"/>
  <c r="K823" s="1"/>
  <c r="U25" i="2"/>
  <c r="S25" s="1"/>
  <c r="U57"/>
  <c r="S57" s="1"/>
  <c r="U89"/>
  <c r="S89" s="1"/>
  <c r="U241"/>
  <c r="S241" s="1"/>
  <c r="U257"/>
  <c r="S257" s="1"/>
  <c r="U273"/>
  <c r="S273" s="1"/>
  <c r="U289"/>
  <c r="S289" s="1"/>
  <c r="U305"/>
  <c r="S305" s="1"/>
  <c r="U321"/>
  <c r="S321" s="1"/>
  <c r="U337"/>
  <c r="S337" s="1"/>
  <c r="U353"/>
  <c r="S353" s="1"/>
  <c r="U421"/>
  <c r="S421" s="1"/>
  <c r="U561"/>
  <c r="S561" s="1"/>
  <c r="U48"/>
  <c r="S48" s="1"/>
  <c r="U416"/>
  <c r="S416" s="1"/>
  <c r="U448"/>
  <c r="S448" s="1"/>
  <c r="U576"/>
  <c r="S576" s="1"/>
  <c r="U704"/>
  <c r="S704" s="1"/>
  <c r="U30"/>
  <c r="S30" s="1"/>
  <c r="U62"/>
  <c r="S62" s="1"/>
  <c r="U94"/>
  <c r="S94" s="1"/>
  <c r="U126"/>
  <c r="S126" s="1"/>
  <c r="U158"/>
  <c r="S158" s="1"/>
  <c r="U190"/>
  <c r="S190" s="1"/>
  <c r="U222"/>
  <c r="S222" s="1"/>
  <c r="U254"/>
  <c r="S254" s="1"/>
  <c r="U590"/>
  <c r="S590" s="1"/>
  <c r="U826"/>
  <c r="S826" s="1"/>
  <c r="U795"/>
  <c r="S795" s="1"/>
  <c r="U827"/>
  <c r="S827" s="1"/>
  <c r="E118" i="5"/>
  <c r="U118" s="1"/>
  <c r="E230"/>
  <c r="U230" s="1"/>
  <c r="E422" i="6"/>
  <c r="K422" s="1"/>
  <c r="E470" i="5"/>
  <c r="U470" s="1"/>
  <c r="E538" i="6"/>
  <c r="K538" s="1"/>
  <c r="E638" i="5"/>
  <c r="U638" s="1"/>
  <c r="E803" i="6"/>
  <c r="K803" s="1"/>
  <c r="E465" i="5"/>
  <c r="U465" s="1"/>
  <c r="E529"/>
  <c r="U529" s="1"/>
  <c r="E593"/>
  <c r="U593" s="1"/>
  <c r="E26" i="6"/>
  <c r="K26" s="1"/>
  <c r="E258" i="5"/>
  <c r="U258" s="1"/>
  <c r="E454"/>
  <c r="U454" s="1"/>
  <c r="E65"/>
  <c r="U65" s="1"/>
  <c r="E129"/>
  <c r="U129" s="1"/>
  <c r="E193"/>
  <c r="U193" s="1"/>
  <c r="E321" i="6"/>
  <c r="K321" s="1"/>
  <c r="E385"/>
  <c r="K385" s="1"/>
  <c r="E665" i="5"/>
  <c r="U665" s="1"/>
  <c r="E702" i="6"/>
  <c r="K702" s="1"/>
  <c r="E753" i="5"/>
  <c r="U753" s="1"/>
  <c r="E793"/>
  <c r="U793" s="1"/>
  <c r="E24" i="6"/>
  <c r="K24" s="1"/>
  <c r="E204"/>
  <c r="K204" s="1"/>
  <c r="E368"/>
  <c r="K368" s="1"/>
  <c r="E536"/>
  <c r="K536" s="1"/>
  <c r="E685"/>
  <c r="K685" s="1"/>
  <c r="E793"/>
  <c r="K793" s="1"/>
  <c r="E74" i="5"/>
  <c r="U74" s="1"/>
  <c r="E522" i="6"/>
  <c r="K522" s="1"/>
  <c r="E666" i="5"/>
  <c r="U666" s="1"/>
  <c r="E743" i="6"/>
  <c r="K743" s="1"/>
  <c r="U23" i="2"/>
  <c r="S23" s="1"/>
  <c r="U203"/>
  <c r="S203" s="1"/>
  <c r="U239"/>
  <c r="S239" s="1"/>
  <c r="U379"/>
  <c r="S379" s="1"/>
  <c r="U407"/>
  <c r="S407" s="1"/>
  <c r="U125"/>
  <c r="S125" s="1"/>
  <c r="U157"/>
  <c r="S157" s="1"/>
  <c r="U189"/>
  <c r="S189" s="1"/>
  <c r="U221"/>
  <c r="S221" s="1"/>
  <c r="U373"/>
  <c r="S373" s="1"/>
  <c r="U437"/>
  <c r="S437" s="1"/>
  <c r="U505"/>
  <c r="S505" s="1"/>
  <c r="U553"/>
  <c r="S553" s="1"/>
  <c r="U593"/>
  <c r="S593" s="1"/>
  <c r="U729"/>
  <c r="S729" s="1"/>
  <c r="U817"/>
  <c r="S817" s="1"/>
  <c r="U64"/>
  <c r="S64" s="1"/>
  <c r="U104"/>
  <c r="S104" s="1"/>
  <c r="U120"/>
  <c r="S120" s="1"/>
  <c r="U136"/>
  <c r="S136" s="1"/>
  <c r="U272"/>
  <c r="S272" s="1"/>
  <c r="U384"/>
  <c r="S384" s="1"/>
  <c r="U496"/>
  <c r="S496" s="1"/>
  <c r="U560"/>
  <c r="S560" s="1"/>
  <c r="U624"/>
  <c r="S624" s="1"/>
  <c r="U688"/>
  <c r="S688" s="1"/>
  <c r="U752"/>
  <c r="S752" s="1"/>
  <c r="U816"/>
  <c r="S816" s="1"/>
  <c r="U294"/>
  <c r="S294" s="1"/>
  <c r="U342"/>
  <c r="S342" s="1"/>
  <c r="U398"/>
  <c r="S398" s="1"/>
  <c r="U442"/>
  <c r="S442" s="1"/>
  <c r="U478"/>
  <c r="S478" s="1"/>
  <c r="U522"/>
  <c r="S522" s="1"/>
  <c r="U582"/>
  <c r="S582" s="1"/>
  <c r="U642"/>
  <c r="S642" s="1"/>
  <c r="U678"/>
  <c r="S678" s="1"/>
  <c r="U738"/>
  <c r="S738" s="1"/>
  <c r="U216"/>
  <c r="S216" s="1"/>
  <c r="U400"/>
  <c r="S400" s="1"/>
  <c r="U781"/>
  <c r="S781" s="1"/>
  <c r="U786"/>
  <c r="S786" s="1"/>
  <c r="U842"/>
  <c r="S842" s="1"/>
  <c r="U813"/>
  <c r="S813" s="1"/>
  <c r="U655"/>
  <c r="S655" s="1"/>
  <c r="U751"/>
  <c r="S751" s="1"/>
  <c r="U453"/>
  <c r="S453" s="1"/>
  <c r="E58" i="6"/>
  <c r="K58" s="1"/>
  <c r="E126" i="5"/>
  <c r="U126" s="1"/>
  <c r="E158" i="6"/>
  <c r="K158" s="1"/>
  <c r="E214" i="5"/>
  <c r="U214" s="1"/>
  <c r="E322"/>
  <c r="U322" s="1"/>
  <c r="E390"/>
  <c r="U390" s="1"/>
  <c r="E470" i="6"/>
  <c r="K470" s="1"/>
  <c r="E506" i="5"/>
  <c r="U506" s="1"/>
  <c r="E638" i="6"/>
  <c r="K638" s="1"/>
  <c r="E306"/>
  <c r="K306" s="1"/>
  <c r="E806" i="5"/>
  <c r="U806" s="1"/>
  <c r="E465" i="6"/>
  <c r="K465" s="1"/>
  <c r="E497"/>
  <c r="K497" s="1"/>
  <c r="E529"/>
  <c r="K529" s="1"/>
  <c r="E561"/>
  <c r="K561" s="1"/>
  <c r="E593"/>
  <c r="K593" s="1"/>
  <c r="E625"/>
  <c r="K625" s="1"/>
  <c r="E829" i="5"/>
  <c r="U829" s="1"/>
  <c r="E34"/>
  <c r="U34" s="1"/>
  <c r="E282"/>
  <c r="U282" s="1"/>
  <c r="E354" i="6"/>
  <c r="K354" s="1"/>
  <c r="E406" i="5"/>
  <c r="U406" s="1"/>
  <c r="E454" i="6"/>
  <c r="K454" s="1"/>
  <c r="E630" i="5"/>
  <c r="U630" s="1"/>
  <c r="E702"/>
  <c r="U702" s="1"/>
  <c r="E758"/>
  <c r="U758" s="1"/>
  <c r="E671" i="6"/>
  <c r="K671" s="1"/>
  <c r="E838" i="5"/>
  <c r="U838" s="1"/>
  <c r="E49" i="6"/>
  <c r="K49" s="1"/>
  <c r="E81"/>
  <c r="K81" s="1"/>
  <c r="E113"/>
  <c r="K113" s="1"/>
  <c r="E145"/>
  <c r="K145" s="1"/>
  <c r="E177"/>
  <c r="K177" s="1"/>
  <c r="E209"/>
  <c r="K209" s="1"/>
  <c r="E241"/>
  <c r="K241" s="1"/>
  <c r="E289" i="5"/>
  <c r="U289" s="1"/>
  <c r="E321"/>
  <c r="U321" s="1"/>
  <c r="E353"/>
  <c r="U353" s="1"/>
  <c r="E385"/>
  <c r="U385" s="1"/>
  <c r="E417"/>
  <c r="U417" s="1"/>
  <c r="E655" i="6"/>
  <c r="K655" s="1"/>
  <c r="E681" i="5"/>
  <c r="U681" s="1"/>
  <c r="E718" i="6"/>
  <c r="K718" s="1"/>
  <c r="E745" i="5"/>
  <c r="U745" s="1"/>
  <c r="E769"/>
  <c r="U769" s="1"/>
  <c r="E782" i="6"/>
  <c r="K782" s="1"/>
  <c r="E809" i="5"/>
  <c r="U809" s="1"/>
  <c r="E822" i="6"/>
  <c r="K822" s="1"/>
  <c r="E838"/>
  <c r="K838" s="1"/>
  <c r="E112"/>
  <c r="K112" s="1"/>
  <c r="E152"/>
  <c r="K152" s="1"/>
  <c r="E280"/>
  <c r="K280" s="1"/>
  <c r="E332"/>
  <c r="K332" s="1"/>
  <c r="E460"/>
  <c r="K460" s="1"/>
  <c r="E496"/>
  <c r="K496" s="1"/>
  <c r="E624"/>
  <c r="K624" s="1"/>
  <c r="E654"/>
  <c r="K654" s="1"/>
  <c r="E749"/>
  <c r="K749" s="1"/>
  <c r="E777"/>
  <c r="K777" s="1"/>
  <c r="E825"/>
  <c r="K825" s="1"/>
  <c r="E841"/>
  <c r="K841" s="1"/>
  <c r="E74"/>
  <c r="K74" s="1"/>
  <c r="E274"/>
  <c r="K274" s="1"/>
  <c r="E522" i="5"/>
  <c r="U522" s="1"/>
  <c r="E586"/>
  <c r="U586" s="1"/>
  <c r="E618" i="6"/>
  <c r="K618" s="1"/>
  <c r="E786" i="5"/>
  <c r="U786" s="1"/>
  <c r="E570"/>
  <c r="U570" s="1"/>
  <c r="U155" i="2"/>
  <c r="S155" s="1"/>
  <c r="U279"/>
  <c r="S279" s="1"/>
  <c r="U315"/>
  <c r="S315" s="1"/>
  <c r="U367"/>
  <c r="S367" s="1"/>
  <c r="U173"/>
  <c r="S173" s="1"/>
  <c r="U405"/>
  <c r="S405" s="1"/>
  <c r="U529"/>
  <c r="S529" s="1"/>
  <c r="U617"/>
  <c r="S617" s="1"/>
  <c r="U657"/>
  <c r="S657" s="1"/>
  <c r="U32"/>
  <c r="S32" s="1"/>
  <c r="U96"/>
  <c r="S96" s="1"/>
  <c r="U112"/>
  <c r="S112" s="1"/>
  <c r="U128"/>
  <c r="S128" s="1"/>
  <c r="U304"/>
  <c r="S304" s="1"/>
  <c r="U464"/>
  <c r="S464" s="1"/>
  <c r="U528"/>
  <c r="S528" s="1"/>
  <c r="U592"/>
  <c r="S592" s="1"/>
  <c r="U656"/>
  <c r="S656" s="1"/>
  <c r="U720"/>
  <c r="S720" s="1"/>
  <c r="U784"/>
  <c r="S784" s="1"/>
  <c r="U824"/>
  <c r="S824" s="1"/>
  <c r="U318"/>
  <c r="S318" s="1"/>
  <c r="U370"/>
  <c r="S370" s="1"/>
  <c r="U430"/>
  <c r="S430" s="1"/>
  <c r="U458"/>
  <c r="S458" s="1"/>
  <c r="U510"/>
  <c r="S510" s="1"/>
  <c r="U554"/>
  <c r="S554" s="1"/>
  <c r="U610"/>
  <c r="S610" s="1"/>
  <c r="U710"/>
  <c r="S710" s="1"/>
  <c r="U336"/>
  <c r="S336" s="1"/>
  <c r="U485"/>
  <c r="S485" s="1"/>
  <c r="U653"/>
  <c r="S653" s="1"/>
  <c r="U693"/>
  <c r="S693" s="1"/>
  <c r="U805"/>
  <c r="S805" s="1"/>
  <c r="U770"/>
  <c r="S770" s="1"/>
  <c r="U818"/>
  <c r="S818" s="1"/>
  <c r="U459"/>
  <c r="S459" s="1"/>
  <c r="U667"/>
  <c r="S667" s="1"/>
  <c r="U709"/>
  <c r="S709" s="1"/>
  <c r="E90" i="6"/>
  <c r="K90" s="1"/>
  <c r="E222"/>
  <c r="K222" s="1"/>
  <c r="E374" i="5"/>
  <c r="U374" s="1"/>
  <c r="E422"/>
  <c r="U422" s="1"/>
  <c r="E486"/>
  <c r="U486" s="1"/>
  <c r="E538"/>
  <c r="U538" s="1"/>
  <c r="E652" i="6"/>
  <c r="K652" s="1"/>
  <c r="E694" i="5"/>
  <c r="U694" s="1"/>
  <c r="E763" i="6"/>
  <c r="K763" s="1"/>
  <c r="E242"/>
  <c r="K242" s="1"/>
  <c r="E498"/>
  <c r="K498" s="1"/>
  <c r="E782" i="5"/>
  <c r="U782" s="1"/>
  <c r="E257"/>
  <c r="U257" s="1"/>
  <c r="E449" i="6"/>
  <c r="K449" s="1"/>
  <c r="E481"/>
  <c r="K481" s="1"/>
  <c r="E513"/>
  <c r="K513" s="1"/>
  <c r="E545"/>
  <c r="K545" s="1"/>
  <c r="E577"/>
  <c r="K577" s="1"/>
  <c r="E609"/>
  <c r="K609" s="1"/>
  <c r="E641"/>
  <c r="K641" s="1"/>
  <c r="E845" i="5"/>
  <c r="U845" s="1"/>
  <c r="E26"/>
  <c r="U26" s="1"/>
  <c r="E190" i="6"/>
  <c r="K190" s="1"/>
  <c r="E258"/>
  <c r="K258" s="1"/>
  <c r="E290"/>
  <c r="K290" s="1"/>
  <c r="E438"/>
  <c r="K438" s="1"/>
  <c r="E658" i="5"/>
  <c r="U658" s="1"/>
  <c r="E814"/>
  <c r="U814" s="1"/>
  <c r="E33" i="6"/>
  <c r="K33" s="1"/>
  <c r="E65"/>
  <c r="K65" s="1"/>
  <c r="E97"/>
  <c r="K97" s="1"/>
  <c r="E129"/>
  <c r="K129" s="1"/>
  <c r="E161"/>
  <c r="K161" s="1"/>
  <c r="E193"/>
  <c r="K193" s="1"/>
  <c r="E225"/>
  <c r="K225" s="1"/>
  <c r="E273" i="5"/>
  <c r="U273" s="1"/>
  <c r="E305"/>
  <c r="U305" s="1"/>
  <c r="E337"/>
  <c r="U337" s="1"/>
  <c r="E369"/>
  <c r="U369" s="1"/>
  <c r="E401"/>
  <c r="U401" s="1"/>
  <c r="E433"/>
  <c r="U433" s="1"/>
  <c r="E673"/>
  <c r="U673" s="1"/>
  <c r="E686" i="6"/>
  <c r="K686" s="1"/>
  <c r="E737" i="5"/>
  <c r="U737" s="1"/>
  <c r="E750" i="6"/>
  <c r="K750" s="1"/>
  <c r="E777" i="5"/>
  <c r="U777" s="1"/>
  <c r="E801"/>
  <c r="U801" s="1"/>
  <c r="E814" i="6"/>
  <c r="K814" s="1"/>
  <c r="E24" i="5"/>
  <c r="U24" s="1"/>
  <c r="E76"/>
  <c r="U76" s="1"/>
  <c r="E204"/>
  <c r="U204" s="1"/>
  <c r="E240"/>
  <c r="U240" s="1"/>
  <c r="E368"/>
  <c r="U368" s="1"/>
  <c r="E408"/>
  <c r="U408" s="1"/>
  <c r="E536"/>
  <c r="U536" s="1"/>
  <c r="E588"/>
  <c r="U588" s="1"/>
  <c r="E688"/>
  <c r="U688" s="1"/>
  <c r="E796"/>
  <c r="U796" s="1"/>
  <c r="E812"/>
  <c r="U812" s="1"/>
  <c r="E42" i="6"/>
  <c r="K42" s="1"/>
  <c r="E106" i="5"/>
  <c r="U106" s="1"/>
  <c r="E266"/>
  <c r="U266" s="1"/>
  <c r="E338"/>
  <c r="U338" s="1"/>
  <c r="E554"/>
  <c r="U554" s="1"/>
  <c r="E594"/>
  <c r="U594" s="1"/>
  <c r="E746"/>
  <c r="U746" s="1"/>
  <c r="E826"/>
  <c r="U826" s="1"/>
  <c r="U482" i="2"/>
  <c r="S482" s="1"/>
  <c r="E481" i="9"/>
  <c r="U546" i="2"/>
  <c r="S546" s="1"/>
  <c r="E545" i="9"/>
  <c r="U338" i="2"/>
  <c r="S338" s="1"/>
  <c r="E337" i="9"/>
  <c r="U402" i="2"/>
  <c r="S402" s="1"/>
  <c r="E401" i="9"/>
  <c r="E34" i="7"/>
  <c r="U34" s="1"/>
  <c r="E34" i="10"/>
  <c r="E35" i="8"/>
  <c r="K35" s="1"/>
  <c r="E66" i="7"/>
  <c r="U66" s="1"/>
  <c r="E66" i="10"/>
  <c r="E67" i="8"/>
  <c r="K67" s="1"/>
  <c r="E98" i="7"/>
  <c r="U98" s="1"/>
  <c r="E98" i="10"/>
  <c r="E130" i="7"/>
  <c r="U130" s="1"/>
  <c r="E130" i="10"/>
  <c r="E116" i="7"/>
  <c r="U116" s="1"/>
  <c r="E116" i="10"/>
  <c r="E36" i="7"/>
  <c r="U36" s="1"/>
  <c r="E36" i="10"/>
  <c r="E37" i="8"/>
  <c r="K37" s="1"/>
  <c r="E76" i="7"/>
  <c r="U76" s="1"/>
  <c r="E76" i="10"/>
  <c r="E76" i="8"/>
  <c r="K76" s="1"/>
  <c r="E144" i="7"/>
  <c r="U144" s="1"/>
  <c r="E144" i="10"/>
  <c r="E48" i="6"/>
  <c r="K48" s="1"/>
  <c r="E46" i="9"/>
  <c r="E140" i="6"/>
  <c r="K140" s="1"/>
  <c r="E138" i="9"/>
  <c r="U215" i="2"/>
  <c r="S215" s="1"/>
  <c r="E214" i="9"/>
  <c r="E304" i="5"/>
  <c r="U304" s="1"/>
  <c r="E302" i="9"/>
  <c r="E396" i="6"/>
  <c r="K396" s="1"/>
  <c r="E394" i="9"/>
  <c r="U471" i="2"/>
  <c r="S471" s="1"/>
  <c r="E470" i="9"/>
  <c r="U599" i="2"/>
  <c r="S599" s="1"/>
  <c r="E598" i="9"/>
  <c r="E669" i="6"/>
  <c r="K669" s="1"/>
  <c r="E670" i="9"/>
  <c r="E733" i="6"/>
  <c r="K733" s="1"/>
  <c r="E734" i="9"/>
  <c r="E788" i="5"/>
  <c r="U788" s="1"/>
  <c r="E786" i="9"/>
  <c r="E820" i="5"/>
  <c r="U820" s="1"/>
  <c r="E818" i="9"/>
  <c r="E852" i="5"/>
  <c r="U852" s="1"/>
  <c r="E850" i="9"/>
  <c r="E33" i="7"/>
  <c r="U33" s="1"/>
  <c r="E33" i="10"/>
  <c r="E34" i="8"/>
  <c r="K34" s="1"/>
  <c r="E65" i="7"/>
  <c r="U65" s="1"/>
  <c r="E65" i="10"/>
  <c r="E66" i="8"/>
  <c r="K66" s="1"/>
  <c r="E97" i="7"/>
  <c r="U97" s="1"/>
  <c r="E97" i="10"/>
  <c r="E129" i="7"/>
  <c r="U129" s="1"/>
  <c r="E129" i="10"/>
  <c r="U286" i="2"/>
  <c r="S286" s="1"/>
  <c r="E285" i="9"/>
  <c r="U386" i="2"/>
  <c r="S386" s="1"/>
  <c r="E385" i="9"/>
  <c r="U446" i="2"/>
  <c r="S446" s="1"/>
  <c r="E445" i="9"/>
  <c r="U506" i="2"/>
  <c r="S506" s="1"/>
  <c r="E505" i="9"/>
  <c r="U570" i="2"/>
  <c r="S570" s="1"/>
  <c r="E569" i="9"/>
  <c r="U598" i="2"/>
  <c r="S598" s="1"/>
  <c r="E597" i="9"/>
  <c r="U658" i="2"/>
  <c r="S658" s="1"/>
  <c r="E657" i="9"/>
  <c r="U722" i="2"/>
  <c r="S722" s="1"/>
  <c r="E721" i="9"/>
  <c r="U18" i="2"/>
  <c r="S18" s="1"/>
  <c r="E17" i="9"/>
  <c r="U310" i="2"/>
  <c r="S310" s="1"/>
  <c r="E309" i="9"/>
  <c r="U358" i="2"/>
  <c r="S358" s="1"/>
  <c r="E357" i="9"/>
  <c r="U426" i="2"/>
  <c r="S426" s="1"/>
  <c r="E425" i="9"/>
  <c r="U494" i="2"/>
  <c r="S494" s="1"/>
  <c r="E493" i="9"/>
  <c r="U558" i="2"/>
  <c r="S558" s="1"/>
  <c r="E557" i="9"/>
  <c r="U626" i="2"/>
  <c r="S626" s="1"/>
  <c r="E625" i="9"/>
  <c r="U758" i="2"/>
  <c r="S758" s="1"/>
  <c r="E757" i="9"/>
  <c r="E14" i="7"/>
  <c r="U14" s="1"/>
  <c r="E14" i="10"/>
  <c r="E15" i="8"/>
  <c r="K15" s="1"/>
  <c r="E46" i="7"/>
  <c r="U46" s="1"/>
  <c r="E46" i="10"/>
  <c r="E47" i="8"/>
  <c r="K47" s="1"/>
  <c r="E78" i="7"/>
  <c r="U78" s="1"/>
  <c r="E78" i="10"/>
  <c r="E78" i="8"/>
  <c r="K78" s="1"/>
  <c r="E110" i="7"/>
  <c r="U110" s="1"/>
  <c r="E110" i="10"/>
  <c r="E142" i="7"/>
  <c r="U142" s="1"/>
  <c r="E142" i="10"/>
  <c r="U147" i="2"/>
  <c r="S147" s="1"/>
  <c r="E146" i="9"/>
  <c r="U243" i="2"/>
  <c r="S243" s="1"/>
  <c r="E242" i="9"/>
  <c r="U307" i="2"/>
  <c r="S307" s="1"/>
  <c r="E306" i="9"/>
  <c r="U371" i="2"/>
  <c r="S371" s="1"/>
  <c r="E370" i="9"/>
  <c r="U435" i="2"/>
  <c r="S435" s="1"/>
  <c r="E434" i="9"/>
  <c r="U499" i="2"/>
  <c r="S499" s="1"/>
  <c r="E498" i="9"/>
  <c r="U563" i="2"/>
  <c r="S563" s="1"/>
  <c r="E562" i="9"/>
  <c r="U627" i="2"/>
  <c r="S627" s="1"/>
  <c r="E626" i="9"/>
  <c r="U691" i="2"/>
  <c r="S691" s="1"/>
  <c r="E690" i="9"/>
  <c r="U755" i="2"/>
  <c r="S755" s="1"/>
  <c r="E754" i="9"/>
  <c r="E80" i="7"/>
  <c r="U80" s="1"/>
  <c r="E80" i="10"/>
  <c r="E80" i="8"/>
  <c r="K80" s="1"/>
  <c r="E140" i="7"/>
  <c r="U140" s="1"/>
  <c r="E140" i="10"/>
  <c r="E16" i="7"/>
  <c r="U16" s="1"/>
  <c r="E16" i="10"/>
  <c r="E17" i="8"/>
  <c r="K17" s="1"/>
  <c r="E48" i="7"/>
  <c r="U48" s="1"/>
  <c r="E48" i="10"/>
  <c r="E49" i="8"/>
  <c r="K49" s="1"/>
  <c r="E100" i="7"/>
  <c r="U100" s="1"/>
  <c r="E100" i="10"/>
  <c r="E120" i="6"/>
  <c r="K120" s="1"/>
  <c r="E118" i="9"/>
  <c r="E208" i="6"/>
  <c r="K208" s="1"/>
  <c r="E206" i="9"/>
  <c r="E292" i="6"/>
  <c r="K292" s="1"/>
  <c r="E290" i="9"/>
  <c r="E376" i="6"/>
  <c r="K376" s="1"/>
  <c r="E374" i="9"/>
  <c r="E464" i="6"/>
  <c r="K464" s="1"/>
  <c r="E462" i="9"/>
  <c r="E548" i="6"/>
  <c r="K548" s="1"/>
  <c r="E546" i="9"/>
  <c r="E632" i="6"/>
  <c r="K632" s="1"/>
  <c r="E630" i="9"/>
  <c r="E662" i="6"/>
  <c r="K662" s="1"/>
  <c r="E662" i="9"/>
  <c r="E725" i="6"/>
  <c r="K725" s="1"/>
  <c r="E726" i="9"/>
  <c r="E781" i="6"/>
  <c r="K781" s="1"/>
  <c r="E782" i="9"/>
  <c r="E813" i="6"/>
  <c r="K813" s="1"/>
  <c r="E814" i="9"/>
  <c r="E845" i="6"/>
  <c r="K845" s="1"/>
  <c r="E846" i="9"/>
  <c r="E29" i="7"/>
  <c r="U29" s="1"/>
  <c r="E30" i="8"/>
  <c r="K30" s="1"/>
  <c r="E29" i="10"/>
  <c r="E61" i="7"/>
  <c r="U61" s="1"/>
  <c r="E61" i="10"/>
  <c r="E62" i="8"/>
  <c r="K62" s="1"/>
  <c r="E93" i="7"/>
  <c r="U93" s="1"/>
  <c r="E93" i="10"/>
  <c r="E125" i="7"/>
  <c r="U125" s="1"/>
  <c r="E125" i="10"/>
  <c r="E157" i="7"/>
  <c r="U157" s="1"/>
  <c r="E157" i="10"/>
  <c r="E854" i="5"/>
  <c r="U854" s="1"/>
  <c r="E852" i="9"/>
  <c r="E19" i="7"/>
  <c r="U19" s="1"/>
  <c r="E19" i="10"/>
  <c r="E20" i="8"/>
  <c r="K20" s="1"/>
  <c r="E35" i="7"/>
  <c r="U35" s="1"/>
  <c r="E35" i="10"/>
  <c r="E36" i="8"/>
  <c r="K36" s="1"/>
  <c r="E51" i="10"/>
  <c r="E52" i="8"/>
  <c r="K52" s="1"/>
  <c r="E67" i="7"/>
  <c r="U67" s="1"/>
  <c r="E67" i="10"/>
  <c r="E68" i="8"/>
  <c r="K68" s="1"/>
  <c r="E83" i="7"/>
  <c r="U83" s="1"/>
  <c r="E83" i="10"/>
  <c r="E83" i="8"/>
  <c r="K83" s="1"/>
  <c r="E99" i="7"/>
  <c r="U99" s="1"/>
  <c r="E99" i="10"/>
  <c r="E115" i="7"/>
  <c r="U115" s="1"/>
  <c r="E115" i="10"/>
  <c r="E131" i="7"/>
  <c r="U131" s="1"/>
  <c r="E131" i="10"/>
  <c r="E147" i="7"/>
  <c r="U147" s="1"/>
  <c r="W147" s="1"/>
  <c r="W160" s="1"/>
  <c r="E147" i="10"/>
  <c r="E853" i="5"/>
  <c r="U853" s="1"/>
  <c r="E851" i="9"/>
  <c r="U406" i="2"/>
  <c r="S406" s="1"/>
  <c r="E405" i="9"/>
  <c r="U622" i="2"/>
  <c r="S622" s="1"/>
  <c r="E621" i="9"/>
  <c r="U746" i="2"/>
  <c r="S746" s="1"/>
  <c r="E745" i="9"/>
  <c r="U382" i="2"/>
  <c r="S382" s="1"/>
  <c r="E381" i="9"/>
  <c r="U486" i="2"/>
  <c r="S486" s="1"/>
  <c r="E485" i="9"/>
  <c r="U550" i="2"/>
  <c r="S550" s="1"/>
  <c r="E549" i="9"/>
  <c r="U686" i="2"/>
  <c r="S686" s="1"/>
  <c r="E685" i="9"/>
  <c r="E26" i="7"/>
  <c r="U26" s="1"/>
  <c r="E26" i="10"/>
  <c r="E27" i="8"/>
  <c r="K27" s="1"/>
  <c r="E42" i="7"/>
  <c r="U42" s="1"/>
  <c r="E42" i="10"/>
  <c r="E43" i="8"/>
  <c r="K43" s="1"/>
  <c r="E58" i="7"/>
  <c r="U58" s="1"/>
  <c r="E58" i="10"/>
  <c r="E59" i="8"/>
  <c r="K59" s="1"/>
  <c r="E74" i="7"/>
  <c r="U74" s="1"/>
  <c r="E74" i="10"/>
  <c r="E74" i="8"/>
  <c r="K74" s="1"/>
  <c r="E90" i="7"/>
  <c r="U90" s="1"/>
  <c r="E90" i="10"/>
  <c r="E90" i="8"/>
  <c r="K90" s="1"/>
  <c r="E106" i="7"/>
  <c r="U106" s="1"/>
  <c r="E106" i="10"/>
  <c r="E122" i="7"/>
  <c r="U122" s="1"/>
  <c r="E122" i="10"/>
  <c r="E138" i="7"/>
  <c r="U138" s="1"/>
  <c r="E138" i="10"/>
  <c r="E154" i="7"/>
  <c r="U154" s="1"/>
  <c r="E154" i="10"/>
  <c r="U651" i="2"/>
  <c r="S651" s="1"/>
  <c r="E650" i="9"/>
  <c r="U683" i="2"/>
  <c r="S683" s="1"/>
  <c r="E682" i="9"/>
  <c r="U715" i="2"/>
  <c r="S715" s="1"/>
  <c r="E714" i="9"/>
  <c r="U747" i="2"/>
  <c r="S747" s="1"/>
  <c r="E746" i="9"/>
  <c r="U68" i="7"/>
  <c r="E68" i="10"/>
  <c r="E69" i="8"/>
  <c r="K69" s="1"/>
  <c r="E104" i="7"/>
  <c r="U104" s="1"/>
  <c r="E104" i="10"/>
  <c r="E132" i="7"/>
  <c r="U132" s="1"/>
  <c r="E132" i="10"/>
  <c r="U790" i="2"/>
  <c r="S790" s="1"/>
  <c r="E789" i="9"/>
  <c r="U806" i="2"/>
  <c r="S806" s="1"/>
  <c r="E805" i="9"/>
  <c r="U822" i="2"/>
  <c r="S822" s="1"/>
  <c r="E821" i="9"/>
  <c r="U838" i="2"/>
  <c r="S838" s="1"/>
  <c r="E837" i="9"/>
  <c r="E855" i="5"/>
  <c r="U855" s="1"/>
  <c r="E853" i="9"/>
  <c r="E12" i="7"/>
  <c r="U12" s="1"/>
  <c r="E12" i="10"/>
  <c r="E13" i="8"/>
  <c r="K13" s="1"/>
  <c r="E28" i="7"/>
  <c r="U28" s="1"/>
  <c r="E28" i="10"/>
  <c r="E29" i="8"/>
  <c r="K29" s="1"/>
  <c r="E44" i="7"/>
  <c r="U44" s="1"/>
  <c r="E44" i="10"/>
  <c r="E45" i="8"/>
  <c r="K45" s="1"/>
  <c r="E64" i="7"/>
  <c r="U64" s="1"/>
  <c r="E64" i="10"/>
  <c r="E65" i="8"/>
  <c r="K65" s="1"/>
  <c r="E92" i="7"/>
  <c r="U92" s="1"/>
  <c r="E92" i="10"/>
  <c r="E92" i="8"/>
  <c r="K92" s="1"/>
  <c r="E128" i="7"/>
  <c r="U128" s="1"/>
  <c r="E128" i="10"/>
  <c r="E860" i="5"/>
  <c r="U860" s="1"/>
  <c r="E858" i="9"/>
  <c r="E25" i="7"/>
  <c r="U25" s="1"/>
  <c r="E25" i="10"/>
  <c r="E26" i="8"/>
  <c r="K26" s="1"/>
  <c r="E41" i="7"/>
  <c r="U41" s="1"/>
  <c r="E41" i="10"/>
  <c r="E42" i="8"/>
  <c r="K42" s="1"/>
  <c r="E57" i="7"/>
  <c r="U57" s="1"/>
  <c r="E57" i="10"/>
  <c r="E58" i="8"/>
  <c r="K58" s="1"/>
  <c r="E73" i="7"/>
  <c r="U73" s="1"/>
  <c r="E73" i="10"/>
  <c r="E89" i="7"/>
  <c r="U89" s="1"/>
  <c r="E89" i="10"/>
  <c r="E89" i="8"/>
  <c r="K89" s="1"/>
  <c r="E105" i="7"/>
  <c r="U105" s="1"/>
  <c r="E105" i="10"/>
  <c r="E121" i="7"/>
  <c r="U121" s="1"/>
  <c r="E121" i="10"/>
  <c r="E137" i="7"/>
  <c r="U137" s="1"/>
  <c r="E137" i="10"/>
  <c r="E153" i="7"/>
  <c r="U153" s="1"/>
  <c r="E153" i="10"/>
  <c r="E142" i="6"/>
  <c r="K142" s="1"/>
  <c r="E140" i="9"/>
  <c r="E174" i="6"/>
  <c r="K174" s="1"/>
  <c r="E172" i="9"/>
  <c r="E206" i="6"/>
  <c r="K206" s="1"/>
  <c r="E204" i="9"/>
  <c r="E206" i="5"/>
  <c r="U206" s="1"/>
  <c r="E238" i="6"/>
  <c r="K238" s="1"/>
  <c r="E236" i="9"/>
  <c r="E570" i="6"/>
  <c r="K570" s="1"/>
  <c r="E568" i="9"/>
  <c r="E602" i="6"/>
  <c r="K602" s="1"/>
  <c r="E600" i="9"/>
  <c r="E850" i="5"/>
  <c r="U850" s="1"/>
  <c r="E848" i="9"/>
  <c r="E857" i="5"/>
  <c r="U857" s="1"/>
  <c r="E855" i="9"/>
  <c r="E15" i="7"/>
  <c r="U15" s="1"/>
  <c r="E15" i="10"/>
  <c r="E16" i="8"/>
  <c r="K16" s="1"/>
  <c r="E31" i="7"/>
  <c r="U31" s="1"/>
  <c r="E31" i="10"/>
  <c r="E32" i="8"/>
  <c r="K32" s="1"/>
  <c r="E47" i="7"/>
  <c r="U47" s="1"/>
  <c r="E47" i="10"/>
  <c r="E48" i="8"/>
  <c r="K48" s="1"/>
  <c r="E63" i="7"/>
  <c r="U63" s="1"/>
  <c r="E63" i="10"/>
  <c r="E64" i="8"/>
  <c r="K64" s="1"/>
  <c r="E79" i="7"/>
  <c r="U79" s="1"/>
  <c r="E79" i="10"/>
  <c r="E79" i="8"/>
  <c r="K79" s="1"/>
  <c r="E95" i="7"/>
  <c r="U95" s="1"/>
  <c r="E95" i="10"/>
  <c r="E111" i="7"/>
  <c r="U111" s="1"/>
  <c r="E111" i="10"/>
  <c r="E127" i="7"/>
  <c r="U127" s="1"/>
  <c r="E127" i="10"/>
  <c r="E143" i="7"/>
  <c r="U143" s="1"/>
  <c r="E143" i="10"/>
  <c r="E11" i="7"/>
  <c r="U11" s="1"/>
  <c r="E11" i="10"/>
  <c r="E12" i="8"/>
  <c r="K12" s="1"/>
  <c r="U219" i="2"/>
  <c r="S219" s="1"/>
  <c r="U117"/>
  <c r="S117" s="1"/>
  <c r="U165"/>
  <c r="S165" s="1"/>
  <c r="U197"/>
  <c r="S197" s="1"/>
  <c r="U168"/>
  <c r="S168" s="1"/>
  <c r="U200"/>
  <c r="S200" s="1"/>
  <c r="U392"/>
  <c r="S392" s="1"/>
  <c r="U928"/>
  <c r="S928" s="1"/>
  <c r="U996"/>
  <c r="S996" s="1"/>
  <c r="U366"/>
  <c r="S366" s="1"/>
  <c r="U502"/>
  <c r="S502" s="1"/>
  <c r="U534"/>
  <c r="S534" s="1"/>
  <c r="U629"/>
  <c r="S629" s="1"/>
  <c r="U571"/>
  <c r="S571" s="1"/>
  <c r="E98" i="6"/>
  <c r="K98" s="1"/>
  <c r="E150"/>
  <c r="K150" s="1"/>
  <c r="E546"/>
  <c r="K546" s="1"/>
  <c r="E441"/>
  <c r="K441" s="1"/>
  <c r="E473"/>
  <c r="K473" s="1"/>
  <c r="E505"/>
  <c r="K505" s="1"/>
  <c r="E537"/>
  <c r="K537" s="1"/>
  <c r="E553"/>
  <c r="K553" s="1"/>
  <c r="E585"/>
  <c r="K585" s="1"/>
  <c r="E617"/>
  <c r="K617" s="1"/>
  <c r="E198"/>
  <c r="K198" s="1"/>
  <c r="E446"/>
  <c r="K446" s="1"/>
  <c r="E644"/>
  <c r="K644" s="1"/>
  <c r="E771"/>
  <c r="K771" s="1"/>
  <c r="E41"/>
  <c r="K41" s="1"/>
  <c r="E73"/>
  <c r="K73" s="1"/>
  <c r="E105"/>
  <c r="K105" s="1"/>
  <c r="E137"/>
  <c r="K137" s="1"/>
  <c r="E169"/>
  <c r="K169" s="1"/>
  <c r="E201"/>
  <c r="K201" s="1"/>
  <c r="E233"/>
  <c r="K233" s="1"/>
  <c r="E265"/>
  <c r="K265" s="1"/>
  <c r="E297"/>
  <c r="K297" s="1"/>
  <c r="E329"/>
  <c r="K329" s="1"/>
  <c r="E361"/>
  <c r="K361" s="1"/>
  <c r="E393"/>
  <c r="K393" s="1"/>
  <c r="E425"/>
  <c r="K425" s="1"/>
  <c r="E362"/>
  <c r="K362" s="1"/>
  <c r="E530"/>
  <c r="K530" s="1"/>
  <c r="U59" i="2"/>
  <c r="S59" s="1"/>
  <c r="U123"/>
  <c r="S123" s="1"/>
  <c r="U211"/>
  <c r="S211" s="1"/>
  <c r="U303"/>
  <c r="S303" s="1"/>
  <c r="U347"/>
  <c r="S347" s="1"/>
  <c r="U411"/>
  <c r="S411" s="1"/>
  <c r="U17"/>
  <c r="S17" s="1"/>
  <c r="U33"/>
  <c r="S33" s="1"/>
  <c r="U49"/>
  <c r="S49" s="1"/>
  <c r="U65"/>
  <c r="S65" s="1"/>
  <c r="U81"/>
  <c r="S81" s="1"/>
  <c r="U97"/>
  <c r="S97" s="1"/>
  <c r="U129"/>
  <c r="S129" s="1"/>
  <c r="U145"/>
  <c r="S145" s="1"/>
  <c r="U161"/>
  <c r="S161" s="1"/>
  <c r="U177"/>
  <c r="S177" s="1"/>
  <c r="U193"/>
  <c r="S193" s="1"/>
  <c r="U209"/>
  <c r="S209" s="1"/>
  <c r="U225"/>
  <c r="S225" s="1"/>
  <c r="U513"/>
  <c r="S513" s="1"/>
  <c r="U545"/>
  <c r="S545" s="1"/>
  <c r="U577"/>
  <c r="S577" s="1"/>
  <c r="U609"/>
  <c r="S609" s="1"/>
  <c r="U641"/>
  <c r="S641" s="1"/>
  <c r="U737"/>
  <c r="S737" s="1"/>
  <c r="U769"/>
  <c r="S769" s="1"/>
  <c r="U833"/>
  <c r="S833" s="1"/>
  <c r="U935"/>
  <c r="S935" s="1"/>
  <c r="U951"/>
  <c r="S951" s="1"/>
  <c r="U967"/>
  <c r="S967" s="1"/>
  <c r="U983"/>
  <c r="S983" s="1"/>
  <c r="U148"/>
  <c r="S148" s="1"/>
  <c r="U164"/>
  <c r="S164" s="1"/>
  <c r="U180"/>
  <c r="S180" s="1"/>
  <c r="U196"/>
  <c r="S196" s="1"/>
  <c r="U212"/>
  <c r="S212" s="1"/>
  <c r="U232"/>
  <c r="S232" s="1"/>
  <c r="U248"/>
  <c r="S248" s="1"/>
  <c r="U264"/>
  <c r="S264" s="1"/>
  <c r="U372"/>
  <c r="S372" s="1"/>
  <c r="U388"/>
  <c r="S388" s="1"/>
  <c r="U408"/>
  <c r="S408" s="1"/>
  <c r="U424"/>
  <c r="S424" s="1"/>
  <c r="U828"/>
  <c r="S828" s="1"/>
  <c r="U844"/>
  <c r="S844" s="1"/>
  <c r="U992"/>
  <c r="S992" s="1"/>
  <c r="U22"/>
  <c r="S22" s="1"/>
  <c r="U38"/>
  <c r="S38" s="1"/>
  <c r="U54"/>
  <c r="S54" s="1"/>
  <c r="U70"/>
  <c r="S70" s="1"/>
  <c r="U86"/>
  <c r="S86" s="1"/>
  <c r="U102"/>
  <c r="S102" s="1"/>
  <c r="U118"/>
  <c r="S118" s="1"/>
  <c r="U134"/>
  <c r="S134" s="1"/>
  <c r="U150"/>
  <c r="S150" s="1"/>
  <c r="U166"/>
  <c r="S166" s="1"/>
  <c r="U182"/>
  <c r="S182" s="1"/>
  <c r="U198"/>
  <c r="S198" s="1"/>
  <c r="U214"/>
  <c r="S214" s="1"/>
  <c r="U230"/>
  <c r="S230" s="1"/>
  <c r="U246"/>
  <c r="S246" s="1"/>
  <c r="U262"/>
  <c r="S262" s="1"/>
  <c r="U278"/>
  <c r="S278" s="1"/>
  <c r="U390"/>
  <c r="S390" s="1"/>
  <c r="U422"/>
  <c r="S422" s="1"/>
  <c r="U566"/>
  <c r="S566" s="1"/>
  <c r="U606"/>
  <c r="S606" s="1"/>
  <c r="U638"/>
  <c r="S638" s="1"/>
  <c r="U670"/>
  <c r="S670" s="1"/>
  <c r="U702"/>
  <c r="S702" s="1"/>
  <c r="U734"/>
  <c r="S734" s="1"/>
  <c r="U88"/>
  <c r="S88" s="1"/>
  <c r="U477"/>
  <c r="S477" s="1"/>
  <c r="U509"/>
  <c r="S509" s="1"/>
  <c r="U589"/>
  <c r="S589" s="1"/>
  <c r="U621"/>
  <c r="S621" s="1"/>
  <c r="U661"/>
  <c r="S661" s="1"/>
  <c r="U733"/>
  <c r="S733" s="1"/>
  <c r="U837"/>
  <c r="S837" s="1"/>
  <c r="U913"/>
  <c r="S913" s="1"/>
  <c r="U778"/>
  <c r="S778" s="1"/>
  <c r="U475"/>
  <c r="S475" s="1"/>
  <c r="U539"/>
  <c r="S539" s="1"/>
  <c r="U631"/>
  <c r="S631" s="1"/>
  <c r="U731"/>
  <c r="S731" s="1"/>
  <c r="E66" i="5"/>
  <c r="U66" s="1"/>
  <c r="E98"/>
  <c r="U98" s="1"/>
  <c r="E150"/>
  <c r="U150" s="1"/>
  <c r="E166"/>
  <c r="U166" s="1"/>
  <c r="E194"/>
  <c r="U194" s="1"/>
  <c r="E250"/>
  <c r="U250" s="1"/>
  <c r="E314"/>
  <c r="U314" s="1"/>
  <c r="E342"/>
  <c r="U342" s="1"/>
  <c r="E358"/>
  <c r="U358" s="1"/>
  <c r="E382"/>
  <c r="U382" s="1"/>
  <c r="E414"/>
  <c r="U414" s="1"/>
  <c r="E442"/>
  <c r="U442" s="1"/>
  <c r="E514"/>
  <c r="U514" s="1"/>
  <c r="E546"/>
  <c r="U546" s="1"/>
  <c r="E578"/>
  <c r="U578" s="1"/>
  <c r="E606"/>
  <c r="U606" s="1"/>
  <c r="E622"/>
  <c r="U622" s="1"/>
  <c r="E678"/>
  <c r="U678" s="1"/>
  <c r="E642"/>
  <c r="U642" s="1"/>
  <c r="E738"/>
  <c r="U738" s="1"/>
  <c r="E846"/>
  <c r="U846" s="1"/>
  <c r="E441"/>
  <c r="U441" s="1"/>
  <c r="E457"/>
  <c r="U457" s="1"/>
  <c r="E473"/>
  <c r="U473" s="1"/>
  <c r="E489"/>
  <c r="U489" s="1"/>
  <c r="E505"/>
  <c r="U505" s="1"/>
  <c r="E521"/>
  <c r="U521" s="1"/>
  <c r="E537"/>
  <c r="U537" s="1"/>
  <c r="E553"/>
  <c r="U553" s="1"/>
  <c r="E569"/>
  <c r="U569" s="1"/>
  <c r="E585"/>
  <c r="U585" s="1"/>
  <c r="E601"/>
  <c r="U601" s="1"/>
  <c r="E617"/>
  <c r="U617" s="1"/>
  <c r="E633"/>
  <c r="U633" s="1"/>
  <c r="E649"/>
  <c r="U649" s="1"/>
  <c r="E661"/>
  <c r="U661" s="1"/>
  <c r="E677"/>
  <c r="U677" s="1"/>
  <c r="E693"/>
  <c r="E741"/>
  <c r="U741" s="1"/>
  <c r="E757"/>
  <c r="U757" s="1"/>
  <c r="E773"/>
  <c r="U773" s="1"/>
  <c r="E789"/>
  <c r="U789" s="1"/>
  <c r="E805"/>
  <c r="U805" s="1"/>
  <c r="E821"/>
  <c r="U821" s="1"/>
  <c r="E837"/>
  <c r="U837" s="1"/>
  <c r="E94"/>
  <c r="U94" s="1"/>
  <c r="E182"/>
  <c r="U182" s="1"/>
  <c r="E198"/>
  <c r="U198" s="1"/>
  <c r="E226"/>
  <c r="U226" s="1"/>
  <c r="E278"/>
  <c r="U278" s="1"/>
  <c r="E346"/>
  <c r="U346" s="1"/>
  <c r="E378"/>
  <c r="U378" s="1"/>
  <c r="E446"/>
  <c r="U446" s="1"/>
  <c r="E474"/>
  <c r="U474" s="1"/>
  <c r="E542"/>
  <c r="U542" s="1"/>
  <c r="E610"/>
  <c r="U610" s="1"/>
  <c r="E646"/>
  <c r="U646" s="1"/>
  <c r="E750"/>
  <c r="U750" s="1"/>
  <c r="E774"/>
  <c r="U774" s="1"/>
  <c r="E626"/>
  <c r="U626" s="1"/>
  <c r="E790"/>
  <c r="U790" s="1"/>
  <c r="E25"/>
  <c r="U25" s="1"/>
  <c r="E41"/>
  <c r="U41" s="1"/>
  <c r="E57"/>
  <c r="U57" s="1"/>
  <c r="E73"/>
  <c r="U73" s="1"/>
  <c r="E89"/>
  <c r="U89" s="1"/>
  <c r="E105"/>
  <c r="U105" s="1"/>
  <c r="E121"/>
  <c r="U121" s="1"/>
  <c r="E137"/>
  <c r="U137" s="1"/>
  <c r="E153"/>
  <c r="U153" s="1"/>
  <c r="E169"/>
  <c r="U169" s="1"/>
  <c r="E185"/>
  <c r="U185" s="1"/>
  <c r="E201"/>
  <c r="U201" s="1"/>
  <c r="E217"/>
  <c r="U217" s="1"/>
  <c r="E233"/>
  <c r="U233" s="1"/>
  <c r="E249"/>
  <c r="U249" s="1"/>
  <c r="E265"/>
  <c r="U265" s="1"/>
  <c r="E281"/>
  <c r="U281" s="1"/>
  <c r="E297"/>
  <c r="U297" s="1"/>
  <c r="E313"/>
  <c r="U313" s="1"/>
  <c r="E329"/>
  <c r="U329" s="1"/>
  <c r="E345"/>
  <c r="U345" s="1"/>
  <c r="E361"/>
  <c r="U361" s="1"/>
  <c r="E377"/>
  <c r="U377" s="1"/>
  <c r="E393"/>
  <c r="U393" s="1"/>
  <c r="E409"/>
  <c r="U409" s="1"/>
  <c r="E425"/>
  <c r="U425" s="1"/>
  <c r="E15" i="6"/>
  <c r="K15" s="1"/>
  <c r="E144"/>
  <c r="K144" s="1"/>
  <c r="E184" i="5"/>
  <c r="U184" s="1"/>
  <c r="E208"/>
  <c r="U208" s="1"/>
  <c r="E312" i="6"/>
  <c r="K312" s="1"/>
  <c r="E356" i="5"/>
  <c r="U356" s="1"/>
  <c r="E376"/>
  <c r="U376" s="1"/>
  <c r="E484" i="6"/>
  <c r="K484" s="1"/>
  <c r="E528" i="5"/>
  <c r="U528" s="1"/>
  <c r="E548"/>
  <c r="U548" s="1"/>
  <c r="E646" i="6"/>
  <c r="K646" s="1"/>
  <c r="E680" i="5"/>
  <c r="U680" s="1"/>
  <c r="E773" i="6"/>
  <c r="K773" s="1"/>
  <c r="E792" i="5"/>
  <c r="U792" s="1"/>
  <c r="E837" i="6"/>
  <c r="K837" s="1"/>
  <c r="E18" i="5"/>
  <c r="U18" s="1"/>
  <c r="E146"/>
  <c r="U146" s="1"/>
  <c r="E330"/>
  <c r="U330" s="1"/>
  <c r="E362"/>
  <c r="U362" s="1"/>
  <c r="E458"/>
  <c r="U458" s="1"/>
  <c r="E490"/>
  <c r="U490" s="1"/>
  <c r="E530"/>
  <c r="U530" s="1"/>
  <c r="E682"/>
  <c r="U682" s="1"/>
  <c r="E794"/>
  <c r="U794" s="1"/>
  <c r="E810"/>
  <c r="U810" s="1"/>
  <c r="U450" i="2"/>
  <c r="S450" s="1"/>
  <c r="E449" i="9"/>
  <c r="U514" i="2"/>
  <c r="S514" s="1"/>
  <c r="E513" i="9"/>
  <c r="U578" i="2"/>
  <c r="S578" s="1"/>
  <c r="E577" i="9"/>
  <c r="U434" i="2"/>
  <c r="S434" s="1"/>
  <c r="E433" i="9"/>
  <c r="E18" i="7"/>
  <c r="U18" s="1"/>
  <c r="E18" i="10"/>
  <c r="E19" i="8"/>
  <c r="K19" s="1"/>
  <c r="E50" i="7"/>
  <c r="U50" s="1"/>
  <c r="E50" i="10"/>
  <c r="E51" i="8"/>
  <c r="K51" s="1"/>
  <c r="E82" i="7"/>
  <c r="U82" s="1"/>
  <c r="E82" i="10"/>
  <c r="E82" i="8"/>
  <c r="K82" s="1"/>
  <c r="E114" i="7"/>
  <c r="U114" s="1"/>
  <c r="E114" i="10"/>
  <c r="E146" i="7"/>
  <c r="U146" s="1"/>
  <c r="E146" i="10"/>
  <c r="E88" i="7"/>
  <c r="U88" s="1"/>
  <c r="E88" i="10"/>
  <c r="E88" i="8"/>
  <c r="K88" s="1"/>
  <c r="E148" i="7"/>
  <c r="U148" s="1"/>
  <c r="E148" i="10"/>
  <c r="E20" i="7"/>
  <c r="U20" s="1"/>
  <c r="E20" i="10"/>
  <c r="E21" i="8"/>
  <c r="K21" s="1"/>
  <c r="E52" i="7"/>
  <c r="U52" s="1"/>
  <c r="E52" i="10"/>
  <c r="E53" i="8"/>
  <c r="K53" s="1"/>
  <c r="E108" i="7"/>
  <c r="U108" s="1"/>
  <c r="E108" i="10"/>
  <c r="U87" i="2"/>
  <c r="S87" s="1"/>
  <c r="E86" i="9"/>
  <c r="E176" i="5"/>
  <c r="U176" s="1"/>
  <c r="E174" i="9"/>
  <c r="E268" i="5"/>
  <c r="U268" s="1"/>
  <c r="E266" i="9"/>
  <c r="U343" i="2"/>
  <c r="S343" s="1"/>
  <c r="E342" i="9"/>
  <c r="E432" i="6"/>
  <c r="K432" s="1"/>
  <c r="E430" i="9"/>
  <c r="E524" i="6"/>
  <c r="K524" s="1"/>
  <c r="E522" i="9"/>
  <c r="E560" i="5"/>
  <c r="U560" s="1"/>
  <c r="E558" i="9"/>
  <c r="E640" i="6"/>
  <c r="K640" s="1"/>
  <c r="E638" i="9"/>
  <c r="E702"/>
  <c r="U767" i="2"/>
  <c r="S767" s="1"/>
  <c r="E766" i="9"/>
  <c r="E804" i="5"/>
  <c r="U804" s="1"/>
  <c r="E802" i="9"/>
  <c r="E836" i="5"/>
  <c r="U836" s="1"/>
  <c r="E834" i="9"/>
  <c r="E17" i="7"/>
  <c r="U17" s="1"/>
  <c r="E17" i="10"/>
  <c r="E18" i="8"/>
  <c r="K18" s="1"/>
  <c r="E49" i="7"/>
  <c r="U49" s="1"/>
  <c r="E49" i="10"/>
  <c r="E50" i="8"/>
  <c r="K50" s="1"/>
  <c r="E81" i="7"/>
  <c r="U81" s="1"/>
  <c r="E81" i="10"/>
  <c r="E81" i="8"/>
  <c r="K81" s="1"/>
  <c r="E113" i="7"/>
  <c r="U113" s="1"/>
  <c r="E113" i="10"/>
  <c r="E145" i="7"/>
  <c r="U145" s="1"/>
  <c r="E145" i="10"/>
  <c r="E398" i="6"/>
  <c r="K398" s="1"/>
  <c r="E396" i="9"/>
  <c r="E430" i="6"/>
  <c r="K430" s="1"/>
  <c r="E428" i="9"/>
  <c r="E462" i="6"/>
  <c r="K462" s="1"/>
  <c r="E462" i="5"/>
  <c r="U462" s="1"/>
  <c r="E460" i="9"/>
  <c r="E494" i="6"/>
  <c r="K494" s="1"/>
  <c r="E492" i="9"/>
  <c r="E858" i="5"/>
  <c r="U858" s="1"/>
  <c r="E856" i="9"/>
  <c r="E23" i="7"/>
  <c r="U23" s="1"/>
  <c r="E23" i="10"/>
  <c r="E24" i="8"/>
  <c r="K24" s="1"/>
  <c r="E39" i="7"/>
  <c r="U39" s="1"/>
  <c r="E39" i="10"/>
  <c r="E40" i="8"/>
  <c r="K40" s="1"/>
  <c r="E55" i="7"/>
  <c r="U55" s="1"/>
  <c r="E55" i="10"/>
  <c r="E56" i="8"/>
  <c r="K56" s="1"/>
  <c r="E71" i="7"/>
  <c r="U71" s="1"/>
  <c r="E71" i="10"/>
  <c r="E72" i="8"/>
  <c r="K72" s="1"/>
  <c r="E87" i="7"/>
  <c r="U87" s="1"/>
  <c r="E87" i="10"/>
  <c r="E87" i="8"/>
  <c r="K87" s="1"/>
  <c r="E103" i="7"/>
  <c r="U103" s="1"/>
  <c r="E103" i="10"/>
  <c r="E119" i="7"/>
  <c r="U119" s="1"/>
  <c r="E119" i="10"/>
  <c r="E135" i="7"/>
  <c r="U135" s="1"/>
  <c r="E135" i="10"/>
  <c r="E151" i="7"/>
  <c r="U151" s="1"/>
  <c r="E151" i="10"/>
  <c r="E861" i="5"/>
  <c r="U861" s="1"/>
  <c r="E859" i="9"/>
  <c r="U354" i="2"/>
  <c r="S354" s="1"/>
  <c r="E353" i="9"/>
  <c r="U474" i="2"/>
  <c r="S474" s="1"/>
  <c r="E473" i="9"/>
  <c r="U538" i="2"/>
  <c r="S538" s="1"/>
  <c r="E537" i="9"/>
  <c r="U690" i="2"/>
  <c r="S690" s="1"/>
  <c r="E689" i="9"/>
  <c r="U754" i="2"/>
  <c r="S754" s="1"/>
  <c r="E753" i="9"/>
  <c r="U330" i="2"/>
  <c r="S330" s="1"/>
  <c r="E329" i="9"/>
  <c r="U462" i="2"/>
  <c r="S462" s="1"/>
  <c r="E461" i="9"/>
  <c r="U526" i="2"/>
  <c r="S526" s="1"/>
  <c r="E525" i="9"/>
  <c r="U594" i="2"/>
  <c r="S594" s="1"/>
  <c r="E593" i="9"/>
  <c r="U662" i="2"/>
  <c r="S662" s="1"/>
  <c r="E661" i="9"/>
  <c r="U726" i="2"/>
  <c r="S726" s="1"/>
  <c r="E725" i="9"/>
  <c r="E30" i="7"/>
  <c r="U30" s="1"/>
  <c r="E30" i="10"/>
  <c r="E31" i="8"/>
  <c r="K31" s="1"/>
  <c r="E62" i="7"/>
  <c r="U62" s="1"/>
  <c r="E62" i="10"/>
  <c r="E63" i="8"/>
  <c r="K63" s="1"/>
  <c r="E94" i="7"/>
  <c r="U94" s="1"/>
  <c r="E94" i="10"/>
  <c r="E126" i="7"/>
  <c r="U126" s="1"/>
  <c r="E126" i="10"/>
  <c r="E158" i="7"/>
  <c r="U158" s="1"/>
  <c r="E158" i="10"/>
  <c r="U51" i="2"/>
  <c r="S51" s="1"/>
  <c r="E50" i="9"/>
  <c r="U115" i="2"/>
  <c r="S115" s="1"/>
  <c r="E114" i="9"/>
  <c r="U179" i="2"/>
  <c r="S179" s="1"/>
  <c r="E178" i="9"/>
  <c r="U275" i="2"/>
  <c r="S275" s="1"/>
  <c r="E274" i="9"/>
  <c r="U403" i="2"/>
  <c r="S403" s="1"/>
  <c r="E402" i="9"/>
  <c r="U531" i="2"/>
  <c r="S531" s="1"/>
  <c r="E530" i="9"/>
  <c r="U659" i="2"/>
  <c r="S659" s="1"/>
  <c r="E658" i="9"/>
  <c r="U723" i="2"/>
  <c r="S723" s="1"/>
  <c r="E722" i="9"/>
  <c r="E112" i="7"/>
  <c r="U112" s="1"/>
  <c r="E112" i="10"/>
  <c r="E859" i="5"/>
  <c r="U859" s="1"/>
  <c r="E857" i="9"/>
  <c r="E32" i="7"/>
  <c r="U32" s="1"/>
  <c r="E32" i="10"/>
  <c r="E33" i="8"/>
  <c r="K33" s="1"/>
  <c r="E72" i="7"/>
  <c r="U72" s="1"/>
  <c r="E72" i="10"/>
  <c r="E73" i="8"/>
  <c r="K73" s="1"/>
  <c r="E136" i="7"/>
  <c r="U136" s="1"/>
  <c r="E136" i="10"/>
  <c r="E36" i="6"/>
  <c r="K36" s="1"/>
  <c r="E34" i="9"/>
  <c r="E80" i="6"/>
  <c r="K80" s="1"/>
  <c r="E78" i="9"/>
  <c r="E164" i="6"/>
  <c r="K164" s="1"/>
  <c r="E162" i="9"/>
  <c r="E248" i="6"/>
  <c r="K248" s="1"/>
  <c r="E246" i="9"/>
  <c r="E336" i="6"/>
  <c r="K336" s="1"/>
  <c r="E334" i="9"/>
  <c r="E420" i="6"/>
  <c r="K420" s="1"/>
  <c r="E418" i="9"/>
  <c r="E504" i="6"/>
  <c r="K504" s="1"/>
  <c r="E502" i="9"/>
  <c r="E592" i="6"/>
  <c r="K592" s="1"/>
  <c r="E590" i="9"/>
  <c r="E693" i="6"/>
  <c r="K693" s="1"/>
  <c r="E694" i="9"/>
  <c r="E757" i="6"/>
  <c r="K757" s="1"/>
  <c r="E758" i="9"/>
  <c r="E797" i="6"/>
  <c r="K797" s="1"/>
  <c r="E798" i="9"/>
  <c r="E829" i="6"/>
  <c r="K829" s="1"/>
  <c r="E830" i="9"/>
  <c r="E13" i="7"/>
  <c r="U13" s="1"/>
  <c r="E13" i="10"/>
  <c r="E14" i="8"/>
  <c r="K14" s="1"/>
  <c r="E45" i="7"/>
  <c r="U45" s="1"/>
  <c r="E45" i="10"/>
  <c r="E46" i="8"/>
  <c r="K46" s="1"/>
  <c r="E77" i="7"/>
  <c r="U77" s="1"/>
  <c r="E77" i="10"/>
  <c r="E77" i="8"/>
  <c r="K77" s="1"/>
  <c r="E109" i="7"/>
  <c r="U109" s="1"/>
  <c r="E109" i="10"/>
  <c r="E141" i="7"/>
  <c r="U141" s="1"/>
  <c r="E141" i="10"/>
  <c r="E46" i="6"/>
  <c r="K46" s="1"/>
  <c r="E44" i="9"/>
  <c r="E78" i="6"/>
  <c r="K78" s="1"/>
  <c r="E76" i="9"/>
  <c r="E110" i="6"/>
  <c r="K110" s="1"/>
  <c r="E108" i="9"/>
  <c r="E526" i="6"/>
  <c r="K526" s="1"/>
  <c r="E524" i="9"/>
  <c r="E22" i="7"/>
  <c r="U22" s="1"/>
  <c r="E22" i="10"/>
  <c r="E23" i="8"/>
  <c r="K23" s="1"/>
  <c r="E38" i="7"/>
  <c r="U38" s="1"/>
  <c r="E38" i="10"/>
  <c r="E39" i="8"/>
  <c r="K39" s="1"/>
  <c r="E54" i="7"/>
  <c r="U54" s="1"/>
  <c r="E54" i="10"/>
  <c r="E55" i="8"/>
  <c r="K55" s="1"/>
  <c r="E70" i="7"/>
  <c r="U70" s="1"/>
  <c r="E70" i="10"/>
  <c r="E71" i="8"/>
  <c r="K71" s="1"/>
  <c r="E86" i="7"/>
  <c r="U86" s="1"/>
  <c r="E86" i="10"/>
  <c r="E86" i="8"/>
  <c r="K86" s="1"/>
  <c r="E102" i="7"/>
  <c r="U102" s="1"/>
  <c r="E102" i="10"/>
  <c r="E118" i="7"/>
  <c r="U118" s="1"/>
  <c r="E118" i="10"/>
  <c r="E134" i="7"/>
  <c r="U134" s="1"/>
  <c r="E134" i="10"/>
  <c r="E150" i="7"/>
  <c r="U150" s="1"/>
  <c r="E150" i="10"/>
  <c r="E56" i="7"/>
  <c r="U56" s="1"/>
  <c r="E56" i="10"/>
  <c r="E57" i="8"/>
  <c r="K57" s="1"/>
  <c r="E96" i="7"/>
  <c r="U96" s="1"/>
  <c r="E96" i="10"/>
  <c r="E124" i="7"/>
  <c r="U124" s="1"/>
  <c r="E124" i="10"/>
  <c r="E156" i="7"/>
  <c r="U156" s="1"/>
  <c r="E156" i="10"/>
  <c r="U802" i="2"/>
  <c r="S802" s="1"/>
  <c r="E801" i="9"/>
  <c r="U834" i="2"/>
  <c r="S834" s="1"/>
  <c r="E833" i="9"/>
  <c r="E851" i="5"/>
  <c r="U851" s="1"/>
  <c r="E849" i="9"/>
  <c r="E24" i="7"/>
  <c r="U24" s="1"/>
  <c r="E24" i="10"/>
  <c r="E25" i="8"/>
  <c r="K25" s="1"/>
  <c r="E40" i="7"/>
  <c r="U40" s="1"/>
  <c r="E40" i="10"/>
  <c r="E41" i="8"/>
  <c r="K41" s="1"/>
  <c r="E60" i="7"/>
  <c r="U60" s="1"/>
  <c r="E60" i="10"/>
  <c r="E61" i="8"/>
  <c r="K61" s="1"/>
  <c r="E84" i="7"/>
  <c r="U84" s="1"/>
  <c r="E84" i="10"/>
  <c r="E84" i="8"/>
  <c r="K84" s="1"/>
  <c r="E120" i="7"/>
  <c r="U120" s="1"/>
  <c r="E120" i="10"/>
  <c r="E152" i="7"/>
  <c r="U152" s="1"/>
  <c r="E152" i="10"/>
  <c r="E856" i="5"/>
  <c r="U856" s="1"/>
  <c r="E854" i="9"/>
  <c r="E21" i="7"/>
  <c r="U21" s="1"/>
  <c r="E21" i="10"/>
  <c r="E22" i="8"/>
  <c r="K22" s="1"/>
  <c r="E37" i="7"/>
  <c r="U37" s="1"/>
  <c r="E37" i="10"/>
  <c r="E38" i="8"/>
  <c r="K38" s="1"/>
  <c r="E53" i="7"/>
  <c r="U53" s="1"/>
  <c r="E53" i="10"/>
  <c r="E54" i="8"/>
  <c r="K54" s="1"/>
  <c r="E69" i="7"/>
  <c r="U69" s="1"/>
  <c r="E69" i="10"/>
  <c r="E70" i="8"/>
  <c r="K70" s="1"/>
  <c r="E85" i="7"/>
  <c r="U85" s="1"/>
  <c r="E85" i="10"/>
  <c r="E85" i="8"/>
  <c r="K85" s="1"/>
  <c r="E101" i="7"/>
  <c r="U101" s="1"/>
  <c r="E101" i="10"/>
  <c r="E117" i="7"/>
  <c r="U117" s="1"/>
  <c r="E117" i="10"/>
  <c r="E133" i="7"/>
  <c r="U133" s="1"/>
  <c r="E133" i="10"/>
  <c r="E149" i="7"/>
  <c r="U149" s="1"/>
  <c r="E149" i="10"/>
  <c r="E270" i="6"/>
  <c r="K270" s="1"/>
  <c r="E268" i="9"/>
  <c r="E302" i="6"/>
  <c r="K302" s="1"/>
  <c r="E300" i="9"/>
  <c r="E334" i="6"/>
  <c r="K334" s="1"/>
  <c r="E332" i="9"/>
  <c r="E366" i="6"/>
  <c r="K366" s="1"/>
  <c r="E364" i="9"/>
  <c r="E849" i="5"/>
  <c r="U849" s="1"/>
  <c r="E847" i="9"/>
  <c r="E27" i="7"/>
  <c r="U27" s="1"/>
  <c r="E27" i="10"/>
  <c r="E28" i="8"/>
  <c r="K28" s="1"/>
  <c r="E43" i="7"/>
  <c r="U43" s="1"/>
  <c r="E43" i="10"/>
  <c r="E44" i="8"/>
  <c r="K44" s="1"/>
  <c r="E59" i="7"/>
  <c r="U59" s="1"/>
  <c r="E59" i="10"/>
  <c r="E60" i="8"/>
  <c r="K60" s="1"/>
  <c r="E75" i="7"/>
  <c r="U75" s="1"/>
  <c r="E75" i="10"/>
  <c r="E75" i="8"/>
  <c r="K75" s="1"/>
  <c r="E91" i="7"/>
  <c r="U91" s="1"/>
  <c r="E91" i="10"/>
  <c r="E91" i="8"/>
  <c r="K91" s="1"/>
  <c r="E107" i="7"/>
  <c r="U107" s="1"/>
  <c r="E107" i="10"/>
  <c r="E123" i="7"/>
  <c r="U123" s="1"/>
  <c r="E123" i="10"/>
  <c r="E139" i="7"/>
  <c r="U139" s="1"/>
  <c r="E139" i="10"/>
  <c r="E155" i="7"/>
  <c r="U155" s="1"/>
  <c r="E155" i="10"/>
  <c r="U283" i="2"/>
  <c r="S283" s="1"/>
  <c r="U395"/>
  <c r="S395" s="1"/>
  <c r="U443"/>
  <c r="S443" s="1"/>
  <c r="U133"/>
  <c r="S133" s="1"/>
  <c r="U149"/>
  <c r="S149" s="1"/>
  <c r="U181"/>
  <c r="S181" s="1"/>
  <c r="U213"/>
  <c r="S213" s="1"/>
  <c r="U229"/>
  <c r="S229" s="1"/>
  <c r="U681"/>
  <c r="S681" s="1"/>
  <c r="U955"/>
  <c r="S955" s="1"/>
  <c r="U971"/>
  <c r="S971" s="1"/>
  <c r="U152"/>
  <c r="S152" s="1"/>
  <c r="U184"/>
  <c r="S184" s="1"/>
  <c r="U376"/>
  <c r="S376" s="1"/>
  <c r="U872"/>
  <c r="S872" s="1"/>
  <c r="U960"/>
  <c r="S960" s="1"/>
  <c r="U326"/>
  <c r="S326" s="1"/>
  <c r="U701"/>
  <c r="S701" s="1"/>
  <c r="U773"/>
  <c r="S773" s="1"/>
  <c r="U845"/>
  <c r="S845" s="1"/>
  <c r="U762"/>
  <c r="S762" s="1"/>
  <c r="U523"/>
  <c r="S523" s="1"/>
  <c r="U635"/>
  <c r="S635" s="1"/>
  <c r="E66" i="6"/>
  <c r="K66" s="1"/>
  <c r="E166"/>
  <c r="K166" s="1"/>
  <c r="E250"/>
  <c r="K250" s="1"/>
  <c r="E314"/>
  <c r="K314" s="1"/>
  <c r="E382"/>
  <c r="K382" s="1"/>
  <c r="E414"/>
  <c r="K414" s="1"/>
  <c r="E514"/>
  <c r="K514" s="1"/>
  <c r="E578"/>
  <c r="K578" s="1"/>
  <c r="E735"/>
  <c r="K735" s="1"/>
  <c r="E843"/>
  <c r="K843" s="1"/>
  <c r="E457"/>
  <c r="K457" s="1"/>
  <c r="E489"/>
  <c r="K489" s="1"/>
  <c r="E521"/>
  <c r="K521" s="1"/>
  <c r="E569"/>
  <c r="K569" s="1"/>
  <c r="E601"/>
  <c r="K601" s="1"/>
  <c r="E633"/>
  <c r="K633" s="1"/>
  <c r="E647"/>
  <c r="K647" s="1"/>
  <c r="E182"/>
  <c r="K182" s="1"/>
  <c r="E346"/>
  <c r="K346" s="1"/>
  <c r="E610"/>
  <c r="K610" s="1"/>
  <c r="E715"/>
  <c r="K715" s="1"/>
  <c r="E25"/>
  <c r="K25" s="1"/>
  <c r="E57"/>
  <c r="K57" s="1"/>
  <c r="E89"/>
  <c r="K89" s="1"/>
  <c r="E121"/>
  <c r="K121" s="1"/>
  <c r="E153"/>
  <c r="K153" s="1"/>
  <c r="E185"/>
  <c r="K185" s="1"/>
  <c r="E217"/>
  <c r="K217" s="1"/>
  <c r="E249"/>
  <c r="K249" s="1"/>
  <c r="E281"/>
  <c r="K281" s="1"/>
  <c r="E313"/>
  <c r="K313" s="1"/>
  <c r="E345"/>
  <c r="K345" s="1"/>
  <c r="E377"/>
  <c r="K377" s="1"/>
  <c r="E409"/>
  <c r="K409" s="1"/>
  <c r="E18"/>
  <c r="K18" s="1"/>
  <c r="E330"/>
  <c r="K330" s="1"/>
  <c r="E679"/>
  <c r="K679" s="1"/>
  <c r="E791"/>
  <c r="K791" s="1"/>
  <c r="U27" i="2"/>
  <c r="S27" s="1"/>
  <c r="U119"/>
  <c r="S119" s="1"/>
  <c r="U139"/>
  <c r="S139" s="1"/>
  <c r="U187"/>
  <c r="S187" s="1"/>
  <c r="U207"/>
  <c r="S207" s="1"/>
  <c r="U251"/>
  <c r="S251" s="1"/>
  <c r="U339"/>
  <c r="S339" s="1"/>
  <c r="U431"/>
  <c r="S431" s="1"/>
  <c r="U29"/>
  <c r="S29" s="1"/>
  <c r="U45"/>
  <c r="S45" s="1"/>
  <c r="U61"/>
  <c r="S61" s="1"/>
  <c r="U77"/>
  <c r="S77" s="1"/>
  <c r="U93"/>
  <c r="S93" s="1"/>
  <c r="U109"/>
  <c r="S109" s="1"/>
  <c r="U381"/>
  <c r="S381" s="1"/>
  <c r="U397"/>
  <c r="S397" s="1"/>
  <c r="U413"/>
  <c r="S413" s="1"/>
  <c r="U429"/>
  <c r="S429" s="1"/>
  <c r="U445"/>
  <c r="S445" s="1"/>
  <c r="U473"/>
  <c r="S473" s="1"/>
  <c r="U665"/>
  <c r="S665" s="1"/>
  <c r="U697"/>
  <c r="S697" s="1"/>
  <c r="U793"/>
  <c r="S793" s="1"/>
  <c r="U857"/>
  <c r="S857" s="1"/>
  <c r="U999"/>
  <c r="S999" s="1"/>
  <c r="U24"/>
  <c r="S24" s="1"/>
  <c r="U40"/>
  <c r="S40" s="1"/>
  <c r="U56"/>
  <c r="S56" s="1"/>
  <c r="U72"/>
  <c r="S72" s="1"/>
  <c r="U228"/>
  <c r="S228" s="1"/>
  <c r="U244"/>
  <c r="S244" s="1"/>
  <c r="U260"/>
  <c r="S260" s="1"/>
  <c r="U280"/>
  <c r="S280" s="1"/>
  <c r="U296"/>
  <c r="S296" s="1"/>
  <c r="U312"/>
  <c r="S312" s="1"/>
  <c r="U328"/>
  <c r="S328" s="1"/>
  <c r="U404"/>
  <c r="S404" s="1"/>
  <c r="U420"/>
  <c r="S420" s="1"/>
  <c r="U440"/>
  <c r="S440" s="1"/>
  <c r="U456"/>
  <c r="S456" s="1"/>
  <c r="U472"/>
  <c r="S472" s="1"/>
  <c r="U488"/>
  <c r="S488" s="1"/>
  <c r="U504"/>
  <c r="S504" s="1"/>
  <c r="U520"/>
  <c r="S520" s="1"/>
  <c r="U536"/>
  <c r="S536" s="1"/>
  <c r="U552"/>
  <c r="S552" s="1"/>
  <c r="U568"/>
  <c r="S568" s="1"/>
  <c r="U584"/>
  <c r="S584" s="1"/>
  <c r="U600"/>
  <c r="S600" s="1"/>
  <c r="U616"/>
  <c r="S616" s="1"/>
  <c r="U632"/>
  <c r="S632" s="1"/>
  <c r="U648"/>
  <c r="S648" s="1"/>
  <c r="U664"/>
  <c r="S664" s="1"/>
  <c r="U680"/>
  <c r="S680" s="1"/>
  <c r="U696"/>
  <c r="S696" s="1"/>
  <c r="U712"/>
  <c r="S712" s="1"/>
  <c r="U728"/>
  <c r="S728" s="1"/>
  <c r="U744"/>
  <c r="S744" s="1"/>
  <c r="U760"/>
  <c r="S760" s="1"/>
  <c r="U776"/>
  <c r="S776" s="1"/>
  <c r="U792"/>
  <c r="S792" s="1"/>
  <c r="U808"/>
  <c r="S808" s="1"/>
  <c r="U904"/>
  <c r="S904" s="1"/>
  <c r="U940"/>
  <c r="S940" s="1"/>
  <c r="U988"/>
  <c r="S988" s="1"/>
  <c r="U945"/>
  <c r="S945" s="1"/>
  <c r="U1009"/>
  <c r="S1009" s="1"/>
  <c r="U34"/>
  <c r="S34" s="1"/>
  <c r="U50"/>
  <c r="S50" s="1"/>
  <c r="U66"/>
  <c r="S66" s="1"/>
  <c r="U82"/>
  <c r="S82" s="1"/>
  <c r="U98"/>
  <c r="S98" s="1"/>
  <c r="U114"/>
  <c r="S114" s="1"/>
  <c r="U130"/>
  <c r="S130" s="1"/>
  <c r="U146"/>
  <c r="S146" s="1"/>
  <c r="U162"/>
  <c r="S162" s="1"/>
  <c r="U178"/>
  <c r="S178" s="1"/>
  <c r="U194"/>
  <c r="S194" s="1"/>
  <c r="U210"/>
  <c r="S210" s="1"/>
  <c r="U226"/>
  <c r="S226" s="1"/>
  <c r="U242"/>
  <c r="S242" s="1"/>
  <c r="U258"/>
  <c r="S258" s="1"/>
  <c r="U274"/>
  <c r="S274" s="1"/>
  <c r="U414"/>
  <c r="S414" s="1"/>
  <c r="U630"/>
  <c r="S630" s="1"/>
  <c r="U694"/>
  <c r="S694" s="1"/>
  <c r="U541"/>
  <c r="S541" s="1"/>
  <c r="U573"/>
  <c r="S573" s="1"/>
  <c r="U757"/>
  <c r="S757" s="1"/>
  <c r="U789"/>
  <c r="S789" s="1"/>
  <c r="U829"/>
  <c r="S829" s="1"/>
  <c r="U810"/>
  <c r="S810" s="1"/>
  <c r="U467"/>
  <c r="S467" s="1"/>
  <c r="U559"/>
  <c r="S559" s="1"/>
  <c r="U603"/>
  <c r="S603" s="1"/>
  <c r="U699"/>
  <c r="S699" s="1"/>
  <c r="U727"/>
  <c r="S727" s="1"/>
  <c r="E30" i="6"/>
  <c r="K30" s="1"/>
  <c r="E118"/>
  <c r="K118" s="1"/>
  <c r="E130"/>
  <c r="K130" s="1"/>
  <c r="E214"/>
  <c r="K214" s="1"/>
  <c r="E230"/>
  <c r="K230" s="1"/>
  <c r="E262"/>
  <c r="K262" s="1"/>
  <c r="E294"/>
  <c r="K294" s="1"/>
  <c r="E478"/>
  <c r="K478" s="1"/>
  <c r="E558"/>
  <c r="K558" s="1"/>
  <c r="E731"/>
  <c r="K731" s="1"/>
  <c r="E562"/>
  <c r="K562" s="1"/>
  <c r="E767"/>
  <c r="K767" s="1"/>
  <c r="E827"/>
  <c r="K827" s="1"/>
  <c r="E21"/>
  <c r="K21" s="1"/>
  <c r="E37"/>
  <c r="K37" s="1"/>
  <c r="E53"/>
  <c r="K53" s="1"/>
  <c r="E69"/>
  <c r="K69" s="1"/>
  <c r="E85"/>
  <c r="K85" s="1"/>
  <c r="E101"/>
  <c r="K101" s="1"/>
  <c r="E117"/>
  <c r="K117" s="1"/>
  <c r="E133"/>
  <c r="K133" s="1"/>
  <c r="E149"/>
  <c r="K149" s="1"/>
  <c r="E165"/>
  <c r="K165" s="1"/>
  <c r="E181"/>
  <c r="K181" s="1"/>
  <c r="E197"/>
  <c r="K197" s="1"/>
  <c r="E213"/>
  <c r="K213" s="1"/>
  <c r="E229"/>
  <c r="K229" s="1"/>
  <c r="E245"/>
  <c r="K245" s="1"/>
  <c r="E277"/>
  <c r="K277" s="1"/>
  <c r="E293"/>
  <c r="K293" s="1"/>
  <c r="E309"/>
  <c r="K309" s="1"/>
  <c r="E325"/>
  <c r="K325" s="1"/>
  <c r="E341"/>
  <c r="K341" s="1"/>
  <c r="E357"/>
  <c r="K357" s="1"/>
  <c r="E373"/>
  <c r="K373" s="1"/>
  <c r="E389"/>
  <c r="K389" s="1"/>
  <c r="E405"/>
  <c r="K405" s="1"/>
  <c r="E421"/>
  <c r="K421" s="1"/>
  <c r="E437"/>
  <c r="K437" s="1"/>
  <c r="E826"/>
  <c r="K826" s="1"/>
  <c r="E842"/>
  <c r="K842" s="1"/>
  <c r="E526" i="5"/>
  <c r="U526" s="1"/>
  <c r="E34" i="6"/>
  <c r="K34" s="1"/>
  <c r="E62"/>
  <c r="K62" s="1"/>
  <c r="E134"/>
  <c r="K134" s="1"/>
  <c r="E162"/>
  <c r="K162" s="1"/>
  <c r="E246"/>
  <c r="K246" s="1"/>
  <c r="E282"/>
  <c r="K282" s="1"/>
  <c r="E310"/>
  <c r="K310" s="1"/>
  <c r="E326"/>
  <c r="K326" s="1"/>
  <c r="E410"/>
  <c r="K410" s="1"/>
  <c r="E510"/>
  <c r="K510" s="1"/>
  <c r="E574"/>
  <c r="K574" s="1"/>
  <c r="E590"/>
  <c r="K590" s="1"/>
  <c r="E630"/>
  <c r="K630" s="1"/>
  <c r="E660"/>
  <c r="K660" s="1"/>
  <c r="E699"/>
  <c r="K699" s="1"/>
  <c r="E755"/>
  <c r="K755" s="1"/>
  <c r="E50"/>
  <c r="K50" s="1"/>
  <c r="E178"/>
  <c r="K178" s="1"/>
  <c r="E656"/>
  <c r="K656" s="1"/>
  <c r="E835"/>
  <c r="K835" s="1"/>
  <c r="E261"/>
  <c r="K261" s="1"/>
  <c r="E453"/>
  <c r="K453" s="1"/>
  <c r="E469"/>
  <c r="K469" s="1"/>
  <c r="E485"/>
  <c r="K485" s="1"/>
  <c r="E501"/>
  <c r="K501" s="1"/>
  <c r="E517"/>
  <c r="K517" s="1"/>
  <c r="E533"/>
  <c r="K533" s="1"/>
  <c r="E549"/>
  <c r="K549" s="1"/>
  <c r="E565"/>
  <c r="K565" s="1"/>
  <c r="E581"/>
  <c r="K581" s="1"/>
  <c r="E597"/>
  <c r="K597" s="1"/>
  <c r="E613"/>
  <c r="K613" s="1"/>
  <c r="E629"/>
  <c r="K629" s="1"/>
  <c r="E643"/>
  <c r="K643" s="1"/>
  <c r="E663"/>
  <c r="K663" s="1"/>
  <c r="E678"/>
  <c r="K678" s="1"/>
  <c r="E694"/>
  <c r="K694" s="1"/>
  <c r="E710"/>
  <c r="K710" s="1"/>
  <c r="E726"/>
  <c r="K726" s="1"/>
  <c r="E742"/>
  <c r="K742" s="1"/>
  <c r="E758"/>
  <c r="K758" s="1"/>
  <c r="E774"/>
  <c r="K774" s="1"/>
  <c r="E790"/>
  <c r="K790" s="1"/>
  <c r="E806"/>
  <c r="K806" s="1"/>
  <c r="E164" i="5"/>
  <c r="U164" s="1"/>
  <c r="E336"/>
  <c r="U336" s="1"/>
  <c r="E504"/>
  <c r="U504" s="1"/>
  <c r="E664"/>
  <c r="U664" s="1"/>
  <c r="E784"/>
  <c r="U784" s="1"/>
  <c r="E848"/>
  <c r="U848" s="1"/>
  <c r="E82" i="6"/>
  <c r="K82" s="1"/>
  <c r="E210"/>
  <c r="K210" s="1"/>
  <c r="E266"/>
  <c r="K266" s="1"/>
  <c r="E298"/>
  <c r="K298" s="1"/>
  <c r="E394"/>
  <c r="K394" s="1"/>
  <c r="E426"/>
  <c r="K426" s="1"/>
  <c r="E594"/>
  <c r="K594" s="1"/>
  <c r="E664"/>
  <c r="K664" s="1"/>
  <c r="E695"/>
  <c r="K695" s="1"/>
  <c r="E815"/>
  <c r="K815" s="1"/>
  <c r="E831"/>
  <c r="K831" s="1"/>
  <c r="U866" i="2"/>
  <c r="S866" s="1"/>
  <c r="U930"/>
  <c r="S930" s="1"/>
  <c r="U994"/>
  <c r="S994" s="1"/>
  <c r="U896"/>
  <c r="S896" s="1"/>
  <c r="U916"/>
  <c r="S916" s="1"/>
  <c r="E88" i="6"/>
  <c r="K88" s="1"/>
  <c r="E176"/>
  <c r="K176" s="1"/>
  <c r="E216"/>
  <c r="K216" s="1"/>
  <c r="E268"/>
  <c r="K268" s="1"/>
  <c r="E304"/>
  <c r="K304" s="1"/>
  <c r="E344"/>
  <c r="K344" s="1"/>
  <c r="E472"/>
  <c r="K472" s="1"/>
  <c r="E560"/>
  <c r="K560" s="1"/>
  <c r="E600"/>
  <c r="K600" s="1"/>
  <c r="E701"/>
  <c r="K701" s="1"/>
  <c r="E765"/>
  <c r="K765" s="1"/>
  <c r="E785"/>
  <c r="K785" s="1"/>
  <c r="E801"/>
  <c r="K801" s="1"/>
  <c r="E817"/>
  <c r="K817" s="1"/>
  <c r="E833"/>
  <c r="K833" s="1"/>
  <c r="U35" i="2"/>
  <c r="S35" s="1"/>
  <c r="U163"/>
  <c r="S163" s="1"/>
  <c r="U291"/>
  <c r="S291" s="1"/>
  <c r="U419"/>
  <c r="S419" s="1"/>
  <c r="U912"/>
  <c r="S912" s="1"/>
  <c r="U956"/>
  <c r="S956" s="1"/>
  <c r="U976"/>
  <c r="S976" s="1"/>
  <c r="U869"/>
  <c r="S869" s="1"/>
  <c r="U885"/>
  <c r="S885" s="1"/>
  <c r="U901"/>
  <c r="S901" s="1"/>
  <c r="U547"/>
  <c r="S547" s="1"/>
  <c r="U639"/>
  <c r="S639" s="1"/>
  <c r="U671"/>
  <c r="S671" s="1"/>
  <c r="U703"/>
  <c r="S703" s="1"/>
  <c r="U735"/>
  <c r="S735" s="1"/>
  <c r="U787"/>
  <c r="S787" s="1"/>
  <c r="U803"/>
  <c r="S803" s="1"/>
  <c r="U819"/>
  <c r="S819" s="1"/>
  <c r="U835"/>
  <c r="S835" s="1"/>
  <c r="U851"/>
  <c r="S851" s="1"/>
  <c r="E48" i="5"/>
  <c r="U48" s="1"/>
  <c r="E88"/>
  <c r="U88" s="1"/>
  <c r="E140"/>
  <c r="U140" s="1"/>
  <c r="E216"/>
  <c r="U216" s="1"/>
  <c r="E344"/>
  <c r="U344" s="1"/>
  <c r="E396"/>
  <c r="U396" s="1"/>
  <c r="E432"/>
  <c r="U432" s="1"/>
  <c r="E472"/>
  <c r="U472" s="1"/>
  <c r="E524"/>
  <c r="U524" s="1"/>
  <c r="E600"/>
  <c r="U600" s="1"/>
  <c r="E640"/>
  <c r="U640" s="1"/>
  <c r="E672"/>
  <c r="U672" s="1"/>
  <c r="E736"/>
  <c r="U736" s="1"/>
  <c r="E768"/>
  <c r="U768" s="1"/>
  <c r="U898" i="2"/>
  <c r="S898" s="1"/>
  <c r="U962"/>
  <c r="S962" s="1"/>
  <c r="U864"/>
  <c r="S864" s="1"/>
  <c r="U980"/>
  <c r="S980" s="1"/>
  <c r="U920"/>
  <c r="S920" s="1"/>
  <c r="U882"/>
  <c r="S882" s="1"/>
  <c r="U914"/>
  <c r="S914" s="1"/>
  <c r="U946"/>
  <c r="S946" s="1"/>
  <c r="U978"/>
  <c r="S978" s="1"/>
  <c r="U1010"/>
  <c r="S1010" s="1"/>
  <c r="U880"/>
  <c r="S880" s="1"/>
  <c r="U908"/>
  <c r="S908" s="1"/>
  <c r="U948"/>
  <c r="S948" s="1"/>
  <c r="U972"/>
  <c r="S972" s="1"/>
  <c r="U865"/>
  <c r="S865" s="1"/>
  <c r="U881"/>
  <c r="S881" s="1"/>
  <c r="U897"/>
  <c r="S897" s="1"/>
  <c r="U917"/>
  <c r="S917" s="1"/>
  <c r="U933"/>
  <c r="S933" s="1"/>
  <c r="U949"/>
  <c r="S949" s="1"/>
  <c r="U965"/>
  <c r="S965" s="1"/>
  <c r="U981"/>
  <c r="S981" s="1"/>
  <c r="U997"/>
  <c r="S997" s="1"/>
  <c r="U783"/>
  <c r="S783" s="1"/>
  <c r="U799"/>
  <c r="S799" s="1"/>
  <c r="U815"/>
  <c r="S815" s="1"/>
  <c r="U831"/>
  <c r="S831" s="1"/>
  <c r="U847"/>
  <c r="S847" s="1"/>
  <c r="E14" i="6"/>
  <c r="K14" s="1"/>
  <c r="E14" i="5"/>
  <c r="U14" s="1"/>
  <c r="E347"/>
  <c r="U347" s="1"/>
  <c r="E347" i="6"/>
  <c r="K347" s="1"/>
  <c r="E379" i="5"/>
  <c r="U379" s="1"/>
  <c r="E379" i="6"/>
  <c r="K379" s="1"/>
  <c r="E407" i="5"/>
  <c r="U407" s="1"/>
  <c r="E407" i="6"/>
  <c r="K407" s="1"/>
  <c r="E439" i="5"/>
  <c r="U439" s="1"/>
  <c r="E439" i="6"/>
  <c r="K439" s="1"/>
  <c r="E467" i="5"/>
  <c r="U467" s="1"/>
  <c r="E467" i="6"/>
  <c r="K467" s="1"/>
  <c r="E499" i="5"/>
  <c r="U499" s="1"/>
  <c r="E499" i="6"/>
  <c r="K499" s="1"/>
  <c r="E531" i="5"/>
  <c r="U531" s="1"/>
  <c r="E531" i="6"/>
  <c r="K531" s="1"/>
  <c r="E563"/>
  <c r="K563" s="1"/>
  <c r="E563" i="5"/>
  <c r="U563" s="1"/>
  <c r="E591" i="6"/>
  <c r="K591" s="1"/>
  <c r="E591" i="5"/>
  <c r="U591" s="1"/>
  <c r="E623" i="6"/>
  <c r="K623" s="1"/>
  <c r="E623" i="5"/>
  <c r="U623" s="1"/>
  <c r="E653" i="6"/>
  <c r="K653" s="1"/>
  <c r="E655" i="5"/>
  <c r="U655" s="1"/>
  <c r="E680" i="6"/>
  <c r="K680" s="1"/>
  <c r="E683" i="5"/>
  <c r="U683" s="1"/>
  <c r="E712" i="6"/>
  <c r="K712" s="1"/>
  <c r="E744"/>
  <c r="K744" s="1"/>
  <c r="E747" i="5"/>
  <c r="U747" s="1"/>
  <c r="E13" i="6"/>
  <c r="K13" s="1"/>
  <c r="E13" i="5"/>
  <c r="U13" s="1"/>
  <c r="E31"/>
  <c r="U31" s="1"/>
  <c r="E31" i="6"/>
  <c r="K31" s="1"/>
  <c r="E47" i="5"/>
  <c r="U47" s="1"/>
  <c r="E47" i="6"/>
  <c r="K47" s="1"/>
  <c r="E63" i="5"/>
  <c r="U63" s="1"/>
  <c r="E63" i="6"/>
  <c r="K63" s="1"/>
  <c r="E79" i="5"/>
  <c r="U79" s="1"/>
  <c r="E79" i="6"/>
  <c r="K79" s="1"/>
  <c r="E95" i="5"/>
  <c r="U95" s="1"/>
  <c r="E95" i="6"/>
  <c r="K95" s="1"/>
  <c r="E111" i="5"/>
  <c r="U111" s="1"/>
  <c r="E111" i="6"/>
  <c r="K111" s="1"/>
  <c r="E127" i="5"/>
  <c r="U127" s="1"/>
  <c r="E127" i="6"/>
  <c r="K127" s="1"/>
  <c r="E143" i="5"/>
  <c r="U143" s="1"/>
  <c r="E143" i="6"/>
  <c r="K143" s="1"/>
  <c r="E159" i="5"/>
  <c r="U159" s="1"/>
  <c r="E159" i="6"/>
  <c r="K159" s="1"/>
  <c r="E175" i="5"/>
  <c r="U175" s="1"/>
  <c r="E175" i="6"/>
  <c r="K175" s="1"/>
  <c r="E191" i="5"/>
  <c r="U191" s="1"/>
  <c r="E191" i="6"/>
  <c r="K191" s="1"/>
  <c r="E207" i="5"/>
  <c r="U207" s="1"/>
  <c r="E207" i="6"/>
  <c r="K207" s="1"/>
  <c r="E223" i="5"/>
  <c r="U223" s="1"/>
  <c r="E223" i="6"/>
  <c r="K223" s="1"/>
  <c r="E239" i="5"/>
  <c r="U239" s="1"/>
  <c r="E239" i="6"/>
  <c r="K239" s="1"/>
  <c r="E255" i="5"/>
  <c r="U255" s="1"/>
  <c r="E255" i="6"/>
  <c r="K255" s="1"/>
  <c r="E271" i="5"/>
  <c r="U271" s="1"/>
  <c r="E271" i="6"/>
  <c r="K271" s="1"/>
  <c r="E291" i="5"/>
  <c r="U291" s="1"/>
  <c r="E291" i="6"/>
  <c r="K291" s="1"/>
  <c r="E307" i="5"/>
  <c r="U307" s="1"/>
  <c r="E307" i="6"/>
  <c r="K307" s="1"/>
  <c r="E323" i="5"/>
  <c r="U323" s="1"/>
  <c r="E323" i="6"/>
  <c r="K323" s="1"/>
  <c r="E351" i="5"/>
  <c r="U351" s="1"/>
  <c r="E351" i="6"/>
  <c r="K351" s="1"/>
  <c r="E383" i="5"/>
  <c r="U383" s="1"/>
  <c r="E383" i="6"/>
  <c r="K383" s="1"/>
  <c r="E419" i="5"/>
  <c r="U419" s="1"/>
  <c r="E419" i="6"/>
  <c r="K419" s="1"/>
  <c r="E455" i="5"/>
  <c r="U455" s="1"/>
  <c r="E455" i="6"/>
  <c r="K455" s="1"/>
  <c r="E487" i="5"/>
  <c r="U487" s="1"/>
  <c r="E487" i="6"/>
  <c r="K487" s="1"/>
  <c r="E519" i="5"/>
  <c r="U519" s="1"/>
  <c r="E519" i="6"/>
  <c r="K519" s="1"/>
  <c r="E551" i="5"/>
  <c r="U551" s="1"/>
  <c r="E551" i="6"/>
  <c r="K551" s="1"/>
  <c r="E587"/>
  <c r="K587" s="1"/>
  <c r="E587" i="5"/>
  <c r="U587" s="1"/>
  <c r="E619" i="6"/>
  <c r="K619" s="1"/>
  <c r="E619" i="5"/>
  <c r="U619" s="1"/>
  <c r="E649" i="6"/>
  <c r="K649" s="1"/>
  <c r="E651" i="5"/>
  <c r="U651" s="1"/>
  <c r="E684" i="6"/>
  <c r="K684" s="1"/>
  <c r="E687" i="5"/>
  <c r="U687" s="1"/>
  <c r="E716" i="6"/>
  <c r="K716" s="1"/>
  <c r="E748"/>
  <c r="K748" s="1"/>
  <c r="E751" i="5"/>
  <c r="U751" s="1"/>
  <c r="E17" i="6"/>
  <c r="K17" s="1"/>
  <c r="E17" i="5"/>
  <c r="U17" s="1"/>
  <c r="E40" i="6"/>
  <c r="K40" s="1"/>
  <c r="E40" i="5"/>
  <c r="U40" s="1"/>
  <c r="E72" i="6"/>
  <c r="K72" s="1"/>
  <c r="E72" i="5"/>
  <c r="U72" s="1"/>
  <c r="E104" i="6"/>
  <c r="K104" s="1"/>
  <c r="E104" i="5"/>
  <c r="U104" s="1"/>
  <c r="E136" i="6"/>
  <c r="K136" s="1"/>
  <c r="E136" i="5"/>
  <c r="U136" s="1"/>
  <c r="E168" i="6"/>
  <c r="K168" s="1"/>
  <c r="E168" i="5"/>
  <c r="U168" s="1"/>
  <c r="E200" i="6"/>
  <c r="K200" s="1"/>
  <c r="E200" i="5"/>
  <c r="U200" s="1"/>
  <c r="E232" i="6"/>
  <c r="K232" s="1"/>
  <c r="E232" i="5"/>
  <c r="U232" s="1"/>
  <c r="E264" i="6"/>
  <c r="K264" s="1"/>
  <c r="E264" i="5"/>
  <c r="U264" s="1"/>
  <c r="E296" i="6"/>
  <c r="K296" s="1"/>
  <c r="E296" i="5"/>
  <c r="U296" s="1"/>
  <c r="E328" i="6"/>
  <c r="K328" s="1"/>
  <c r="E328" i="5"/>
  <c r="U328" s="1"/>
  <c r="E360" i="6"/>
  <c r="K360" s="1"/>
  <c r="E360" i="5"/>
  <c r="U360" s="1"/>
  <c r="E392" i="6"/>
  <c r="K392" s="1"/>
  <c r="E392" i="5"/>
  <c r="U392" s="1"/>
  <c r="E424" i="6"/>
  <c r="K424" s="1"/>
  <c r="E424" i="5"/>
  <c r="U424" s="1"/>
  <c r="E456" i="6"/>
  <c r="K456" s="1"/>
  <c r="E456" i="5"/>
  <c r="U456" s="1"/>
  <c r="E488" i="6"/>
  <c r="K488" s="1"/>
  <c r="E488" i="5"/>
  <c r="U488" s="1"/>
  <c r="E520" i="6"/>
  <c r="K520" s="1"/>
  <c r="E520" i="5"/>
  <c r="U520" s="1"/>
  <c r="E552" i="6"/>
  <c r="K552" s="1"/>
  <c r="E552" i="5"/>
  <c r="U552" s="1"/>
  <c r="E584" i="6"/>
  <c r="K584" s="1"/>
  <c r="E584" i="5"/>
  <c r="U584" s="1"/>
  <c r="E616" i="6"/>
  <c r="K616" s="1"/>
  <c r="E616" i="5"/>
  <c r="U616" s="1"/>
  <c r="E650" i="6"/>
  <c r="K650" s="1"/>
  <c r="E652" i="5"/>
  <c r="U652" s="1"/>
  <c r="E681" i="6"/>
  <c r="K681" s="1"/>
  <c r="E684" i="5"/>
  <c r="U684" s="1"/>
  <c r="E713" i="6"/>
  <c r="K713" s="1"/>
  <c r="E745"/>
  <c r="K745" s="1"/>
  <c r="E748" i="5"/>
  <c r="U748" s="1"/>
  <c r="E780" i="6"/>
  <c r="K780" s="1"/>
  <c r="E783" i="5"/>
  <c r="U783" s="1"/>
  <c r="E796" i="6"/>
  <c r="K796" s="1"/>
  <c r="E799" i="5"/>
  <c r="U799" s="1"/>
  <c r="E812" i="6"/>
  <c r="K812" s="1"/>
  <c r="E815" i="5"/>
  <c r="U815" s="1"/>
  <c r="E828" i="6"/>
  <c r="K828" s="1"/>
  <c r="E831" i="5"/>
  <c r="U831" s="1"/>
  <c r="E844" i="6"/>
  <c r="K844" s="1"/>
  <c r="E847" i="5"/>
  <c r="U847" s="1"/>
  <c r="E12" i="6"/>
  <c r="K12" s="1"/>
  <c r="E12" i="5"/>
  <c r="U12" s="1"/>
  <c r="E20" i="6"/>
  <c r="K20" s="1"/>
  <c r="E20" i="5"/>
  <c r="U20" s="1"/>
  <c r="E335"/>
  <c r="U335" s="1"/>
  <c r="E335" i="6"/>
  <c r="K335" s="1"/>
  <c r="E371" i="5"/>
  <c r="U371" s="1"/>
  <c r="E371" i="6"/>
  <c r="K371" s="1"/>
  <c r="E399" i="5"/>
  <c r="U399" s="1"/>
  <c r="E399" i="6"/>
  <c r="K399" s="1"/>
  <c r="E431" i="5"/>
  <c r="U431" s="1"/>
  <c r="E431" i="6"/>
  <c r="K431" s="1"/>
  <c r="E459" i="5"/>
  <c r="U459" s="1"/>
  <c r="E459" i="6"/>
  <c r="K459" s="1"/>
  <c r="E491" i="5"/>
  <c r="U491" s="1"/>
  <c r="E491" i="6"/>
  <c r="K491" s="1"/>
  <c r="E523" i="5"/>
  <c r="U523" s="1"/>
  <c r="E523" i="6"/>
  <c r="K523" s="1"/>
  <c r="E555" i="5"/>
  <c r="U555" s="1"/>
  <c r="E555" i="6"/>
  <c r="K555" s="1"/>
  <c r="E583" i="5"/>
  <c r="U583" s="1"/>
  <c r="E583" i="6"/>
  <c r="K583" s="1"/>
  <c r="E615" i="5"/>
  <c r="U615" s="1"/>
  <c r="E615" i="6"/>
  <c r="K615" s="1"/>
  <c r="E647" i="5"/>
  <c r="U647" s="1"/>
  <c r="E645" i="6"/>
  <c r="K645" s="1"/>
  <c r="E672"/>
  <c r="K672" s="1"/>
  <c r="E675" i="5"/>
  <c r="U675" s="1"/>
  <c r="E704" i="6"/>
  <c r="K704" s="1"/>
  <c r="E736"/>
  <c r="K736" s="1"/>
  <c r="E739" i="5"/>
  <c r="U739" s="1"/>
  <c r="E768" i="6"/>
  <c r="K768" s="1"/>
  <c r="E771" i="5"/>
  <c r="U771" s="1"/>
  <c r="E27"/>
  <c r="U27" s="1"/>
  <c r="E27" i="6"/>
  <c r="K27" s="1"/>
  <c r="E43" i="5"/>
  <c r="U43" s="1"/>
  <c r="E43" i="6"/>
  <c r="K43" s="1"/>
  <c r="E59" i="5"/>
  <c r="U59" s="1"/>
  <c r="E59" i="6"/>
  <c r="K59" s="1"/>
  <c r="E75" i="5"/>
  <c r="U75" s="1"/>
  <c r="E75" i="6"/>
  <c r="K75" s="1"/>
  <c r="E91" i="5"/>
  <c r="U91" s="1"/>
  <c r="E91" i="6"/>
  <c r="K91" s="1"/>
  <c r="E107" i="5"/>
  <c r="U107" s="1"/>
  <c r="E107" i="6"/>
  <c r="K107" s="1"/>
  <c r="E123" i="5"/>
  <c r="U123" s="1"/>
  <c r="E123" i="6"/>
  <c r="K123" s="1"/>
  <c r="E139" i="5"/>
  <c r="U139" s="1"/>
  <c r="E139" i="6"/>
  <c r="K139" s="1"/>
  <c r="E155" i="5"/>
  <c r="U155" s="1"/>
  <c r="E155" i="6"/>
  <c r="K155" s="1"/>
  <c r="E171" i="5"/>
  <c r="U171" s="1"/>
  <c r="E171" i="6"/>
  <c r="K171" s="1"/>
  <c r="E187" i="5"/>
  <c r="U187" s="1"/>
  <c r="E187" i="6"/>
  <c r="K187" s="1"/>
  <c r="E203" i="5"/>
  <c r="U203" s="1"/>
  <c r="E203" i="6"/>
  <c r="K203" s="1"/>
  <c r="E219" i="5"/>
  <c r="U219" s="1"/>
  <c r="E219" i="6"/>
  <c r="K219" s="1"/>
  <c r="E235" i="5"/>
  <c r="U235" s="1"/>
  <c r="E235" i="6"/>
  <c r="K235" s="1"/>
  <c r="E251" i="5"/>
  <c r="U251" s="1"/>
  <c r="E251" i="6"/>
  <c r="K251" s="1"/>
  <c r="E267" i="5"/>
  <c r="U267" s="1"/>
  <c r="E267" i="6"/>
  <c r="K267" s="1"/>
  <c r="E283" i="5"/>
  <c r="U283" s="1"/>
  <c r="E283" i="6"/>
  <c r="K283" s="1"/>
  <c r="E303" i="5"/>
  <c r="U303" s="1"/>
  <c r="E303" i="6"/>
  <c r="K303" s="1"/>
  <c r="E319" i="5"/>
  <c r="U319" s="1"/>
  <c r="E319" i="6"/>
  <c r="K319" s="1"/>
  <c r="E343" i="5"/>
  <c r="U343" s="1"/>
  <c r="E343" i="6"/>
  <c r="K343" s="1"/>
  <c r="E375" i="5"/>
  <c r="U375" s="1"/>
  <c r="E375" i="6"/>
  <c r="K375" s="1"/>
  <c r="E411" i="5"/>
  <c r="U411" s="1"/>
  <c r="E411" i="6"/>
  <c r="K411" s="1"/>
  <c r="E443" i="5"/>
  <c r="U443" s="1"/>
  <c r="E443" i="6"/>
  <c r="K443" s="1"/>
  <c r="E479" i="5"/>
  <c r="U479" s="1"/>
  <c r="E479" i="6"/>
  <c r="K479" s="1"/>
  <c r="E511" i="5"/>
  <c r="U511" s="1"/>
  <c r="E511" i="6"/>
  <c r="K511" s="1"/>
  <c r="E543" i="5"/>
  <c r="U543" s="1"/>
  <c r="E543" i="6"/>
  <c r="K543" s="1"/>
  <c r="E575"/>
  <c r="K575" s="1"/>
  <c r="E575" i="5"/>
  <c r="U575" s="1"/>
  <c r="E611" i="6"/>
  <c r="K611" s="1"/>
  <c r="E611" i="5"/>
  <c r="U611" s="1"/>
  <c r="E643"/>
  <c r="U643" s="1"/>
  <c r="E679"/>
  <c r="U679" s="1"/>
  <c r="E676" i="6"/>
  <c r="K676" s="1"/>
  <c r="E708"/>
  <c r="K708" s="1"/>
  <c r="E743" i="5"/>
  <c r="U743" s="1"/>
  <c r="E740" i="6"/>
  <c r="K740" s="1"/>
  <c r="E775" i="5"/>
  <c r="U775" s="1"/>
  <c r="E772" i="6"/>
  <c r="K772" s="1"/>
  <c r="E32"/>
  <c r="K32" s="1"/>
  <c r="E32" i="5"/>
  <c r="U32" s="1"/>
  <c r="E64" i="6"/>
  <c r="K64" s="1"/>
  <c r="E64" i="5"/>
  <c r="U64" s="1"/>
  <c r="E96" i="6"/>
  <c r="K96" s="1"/>
  <c r="E96" i="5"/>
  <c r="U96" s="1"/>
  <c r="E128" i="6"/>
  <c r="K128" s="1"/>
  <c r="E128" i="5"/>
  <c r="U128" s="1"/>
  <c r="E160" i="6"/>
  <c r="K160" s="1"/>
  <c r="E160" i="5"/>
  <c r="U160" s="1"/>
  <c r="E192" i="6"/>
  <c r="K192" s="1"/>
  <c r="E192" i="5"/>
  <c r="U192" s="1"/>
  <c r="E224" i="6"/>
  <c r="K224" s="1"/>
  <c r="E224" i="5"/>
  <c r="U224" s="1"/>
  <c r="E256" i="6"/>
  <c r="K256" s="1"/>
  <c r="E256" i="5"/>
  <c r="U256" s="1"/>
  <c r="E288" i="6"/>
  <c r="K288" s="1"/>
  <c r="E288" i="5"/>
  <c r="U288" s="1"/>
  <c r="E320" i="6"/>
  <c r="K320" s="1"/>
  <c r="E320" i="5"/>
  <c r="U320" s="1"/>
  <c r="E352" i="6"/>
  <c r="K352" s="1"/>
  <c r="E352" i="5"/>
  <c r="U352" s="1"/>
  <c r="E384" i="6"/>
  <c r="K384" s="1"/>
  <c r="E384" i="5"/>
  <c r="U384" s="1"/>
  <c r="E416" i="6"/>
  <c r="K416" s="1"/>
  <c r="E416" i="5"/>
  <c r="U416" s="1"/>
  <c r="E448" i="6"/>
  <c r="K448" s="1"/>
  <c r="E448" i="5"/>
  <c r="U448" s="1"/>
  <c r="E480" i="6"/>
  <c r="K480" s="1"/>
  <c r="E480" i="5"/>
  <c r="U480" s="1"/>
  <c r="E512" i="6"/>
  <c r="K512" s="1"/>
  <c r="E512" i="5"/>
  <c r="U512" s="1"/>
  <c r="E544" i="6"/>
  <c r="K544" s="1"/>
  <c r="E544" i="5"/>
  <c r="U544" s="1"/>
  <c r="E576" i="6"/>
  <c r="K576" s="1"/>
  <c r="E576" i="5"/>
  <c r="U576" s="1"/>
  <c r="E608" i="6"/>
  <c r="K608" s="1"/>
  <c r="E608" i="5"/>
  <c r="U608" s="1"/>
  <c r="E644"/>
  <c r="U644" s="1"/>
  <c r="E673" i="6"/>
  <c r="K673" s="1"/>
  <c r="E676" i="5"/>
  <c r="U676" s="1"/>
  <c r="E705" i="6"/>
  <c r="K705" s="1"/>
  <c r="E737"/>
  <c r="K737" s="1"/>
  <c r="E740" i="5"/>
  <c r="U740" s="1"/>
  <c r="E769" i="6"/>
  <c r="K769" s="1"/>
  <c r="E772" i="5"/>
  <c r="U772" s="1"/>
  <c r="E776" i="6"/>
  <c r="K776" s="1"/>
  <c r="E779" i="5"/>
  <c r="U779" s="1"/>
  <c r="E792" i="6"/>
  <c r="K792" s="1"/>
  <c r="E795" i="5"/>
  <c r="U795" s="1"/>
  <c r="E808" i="6"/>
  <c r="K808" s="1"/>
  <c r="E811" i="5"/>
  <c r="U811" s="1"/>
  <c r="E824" i="6"/>
  <c r="K824" s="1"/>
  <c r="E827" i="5"/>
  <c r="U827" s="1"/>
  <c r="E840" i="6"/>
  <c r="K840" s="1"/>
  <c r="E843" i="5"/>
  <c r="U843" s="1"/>
  <c r="U870" i="2"/>
  <c r="S870" s="1"/>
  <c r="U886"/>
  <c r="S886" s="1"/>
  <c r="U902"/>
  <c r="S902" s="1"/>
  <c r="U918"/>
  <c r="S918" s="1"/>
  <c r="U934"/>
  <c r="S934" s="1"/>
  <c r="U950"/>
  <c r="S950" s="1"/>
  <c r="U966"/>
  <c r="S966" s="1"/>
  <c r="U982"/>
  <c r="S982" s="1"/>
  <c r="U998"/>
  <c r="S998" s="1"/>
  <c r="U12"/>
  <c r="S12" s="1"/>
  <c r="U11"/>
  <c r="S11" s="1"/>
  <c r="U876"/>
  <c r="S876" s="1"/>
  <c r="U892"/>
  <c r="S892" s="1"/>
  <c r="U290"/>
  <c r="S290" s="1"/>
  <c r="U306"/>
  <c r="S306" s="1"/>
  <c r="U322"/>
  <c r="S322" s="1"/>
  <c r="U418"/>
  <c r="S418" s="1"/>
  <c r="U466"/>
  <c r="S466" s="1"/>
  <c r="U498"/>
  <c r="S498" s="1"/>
  <c r="U530"/>
  <c r="S530" s="1"/>
  <c r="U562"/>
  <c r="S562" s="1"/>
  <c r="U854"/>
  <c r="S854" s="1"/>
  <c r="U455"/>
  <c r="S455" s="1"/>
  <c r="U487"/>
  <c r="S487" s="1"/>
  <c r="U519"/>
  <c r="S519" s="1"/>
  <c r="U551"/>
  <c r="S551" s="1"/>
  <c r="U583"/>
  <c r="S583" s="1"/>
  <c r="U615"/>
  <c r="S615" s="1"/>
  <c r="E327" i="5"/>
  <c r="U327" s="1"/>
  <c r="E327" i="6"/>
  <c r="K327" s="1"/>
  <c r="E363" i="5"/>
  <c r="U363" s="1"/>
  <c r="E363" i="6"/>
  <c r="K363" s="1"/>
  <c r="E395" i="5"/>
  <c r="U395" s="1"/>
  <c r="E395" i="6"/>
  <c r="K395" s="1"/>
  <c r="E423" i="5"/>
  <c r="U423" s="1"/>
  <c r="E423" i="6"/>
  <c r="K423" s="1"/>
  <c r="E451" i="5"/>
  <c r="U451" s="1"/>
  <c r="E451" i="6"/>
  <c r="K451" s="1"/>
  <c r="E483" i="5"/>
  <c r="U483" s="1"/>
  <c r="E483" i="6"/>
  <c r="K483" s="1"/>
  <c r="E515" i="5"/>
  <c r="U515" s="1"/>
  <c r="E515" i="6"/>
  <c r="K515" s="1"/>
  <c r="E547" i="5"/>
  <c r="U547" s="1"/>
  <c r="E547" i="6"/>
  <c r="K547" s="1"/>
  <c r="E579"/>
  <c r="K579" s="1"/>
  <c r="E579" i="5"/>
  <c r="U579" s="1"/>
  <c r="E607" i="6"/>
  <c r="K607" s="1"/>
  <c r="E607" i="5"/>
  <c r="U607" s="1"/>
  <c r="E639" i="6"/>
  <c r="K639" s="1"/>
  <c r="E639" i="5"/>
  <c r="U639" s="1"/>
  <c r="E665" i="6"/>
  <c r="K665" s="1"/>
  <c r="E667" i="5"/>
  <c r="U667" s="1"/>
  <c r="E696" i="6"/>
  <c r="K696" s="1"/>
  <c r="E699" i="5"/>
  <c r="U699" s="1"/>
  <c r="E728" i="6"/>
  <c r="K728" s="1"/>
  <c r="E760"/>
  <c r="K760" s="1"/>
  <c r="E763" i="5"/>
  <c r="U763" s="1"/>
  <c r="E23"/>
  <c r="U23" s="1"/>
  <c r="E23" i="6"/>
  <c r="K23" s="1"/>
  <c r="E39" i="5"/>
  <c r="U39" s="1"/>
  <c r="E39" i="6"/>
  <c r="K39" s="1"/>
  <c r="E55" i="5"/>
  <c r="U55" s="1"/>
  <c r="E55" i="6"/>
  <c r="K55" s="1"/>
  <c r="E71" i="5"/>
  <c r="U71" s="1"/>
  <c r="E71" i="6"/>
  <c r="K71" s="1"/>
  <c r="E87" i="5"/>
  <c r="U87" s="1"/>
  <c r="E87" i="6"/>
  <c r="K87" s="1"/>
  <c r="E103" i="5"/>
  <c r="U103" s="1"/>
  <c r="E103" i="6"/>
  <c r="K103" s="1"/>
  <c r="E119" i="5"/>
  <c r="U119" s="1"/>
  <c r="E119" i="6"/>
  <c r="K119" s="1"/>
  <c r="E135" i="5"/>
  <c r="U135" s="1"/>
  <c r="E135" i="6"/>
  <c r="K135" s="1"/>
  <c r="E151" i="5"/>
  <c r="U151" s="1"/>
  <c r="E151" i="6"/>
  <c r="K151" s="1"/>
  <c r="E167" i="5"/>
  <c r="U167" s="1"/>
  <c r="E167" i="6"/>
  <c r="K167" s="1"/>
  <c r="E183" i="5"/>
  <c r="U183" s="1"/>
  <c r="E183" i="6"/>
  <c r="K183" s="1"/>
  <c r="E199" i="5"/>
  <c r="U199" s="1"/>
  <c r="E199" i="6"/>
  <c r="K199" s="1"/>
  <c r="E215" i="5"/>
  <c r="U215" s="1"/>
  <c r="E215" i="6"/>
  <c r="K215" s="1"/>
  <c r="E231" i="5"/>
  <c r="U231" s="1"/>
  <c r="E231" i="6"/>
  <c r="K231" s="1"/>
  <c r="E247" i="5"/>
  <c r="U247" s="1"/>
  <c r="E247" i="6"/>
  <c r="K247" s="1"/>
  <c r="E263" i="5"/>
  <c r="U263" s="1"/>
  <c r="E263" i="6"/>
  <c r="K263" s="1"/>
  <c r="E279" i="5"/>
  <c r="U279" s="1"/>
  <c r="E279" i="6"/>
  <c r="K279" s="1"/>
  <c r="E299" i="5"/>
  <c r="U299" s="1"/>
  <c r="E299" i="6"/>
  <c r="K299" s="1"/>
  <c r="E315" i="5"/>
  <c r="U315" s="1"/>
  <c r="E315" i="6"/>
  <c r="K315" s="1"/>
  <c r="E339" i="5"/>
  <c r="U339" s="1"/>
  <c r="E339" i="6"/>
  <c r="K339" s="1"/>
  <c r="E367" i="5"/>
  <c r="U367" s="1"/>
  <c r="E367" i="6"/>
  <c r="K367" s="1"/>
  <c r="E403" i="5"/>
  <c r="U403" s="1"/>
  <c r="E403" i="6"/>
  <c r="K403" s="1"/>
  <c r="E435" i="5"/>
  <c r="U435" s="1"/>
  <c r="E435" i="6"/>
  <c r="K435" s="1"/>
  <c r="E471" i="5"/>
  <c r="U471" s="1"/>
  <c r="E471" i="6"/>
  <c r="K471" s="1"/>
  <c r="E503" i="5"/>
  <c r="U503" s="1"/>
  <c r="E503" i="6"/>
  <c r="K503" s="1"/>
  <c r="E535" i="5"/>
  <c r="U535" s="1"/>
  <c r="E535" i="6"/>
  <c r="K535" s="1"/>
  <c r="E567" i="5"/>
  <c r="U567" s="1"/>
  <c r="E567" i="6"/>
  <c r="K567" s="1"/>
  <c r="E603"/>
  <c r="K603" s="1"/>
  <c r="E603" i="5"/>
  <c r="U603" s="1"/>
  <c r="E635" i="6"/>
  <c r="K635" s="1"/>
  <c r="E635" i="5"/>
  <c r="U635" s="1"/>
  <c r="E671"/>
  <c r="U671" s="1"/>
  <c r="E700" i="6"/>
  <c r="K700" s="1"/>
  <c r="E732"/>
  <c r="K732" s="1"/>
  <c r="U735" i="5"/>
  <c r="E764" i="6"/>
  <c r="K764" s="1"/>
  <c r="E767" i="5"/>
  <c r="U767" s="1"/>
  <c r="E28" i="6"/>
  <c r="K28" s="1"/>
  <c r="E28" i="5"/>
  <c r="U28" s="1"/>
  <c r="E60" i="6"/>
  <c r="K60" s="1"/>
  <c r="E60" i="5"/>
  <c r="U60" s="1"/>
  <c r="E92" i="6"/>
  <c r="K92" s="1"/>
  <c r="E92" i="5"/>
  <c r="U92" s="1"/>
  <c r="E124" i="6"/>
  <c r="K124" s="1"/>
  <c r="E124" i="5"/>
  <c r="U124" s="1"/>
  <c r="E156" i="6"/>
  <c r="K156" s="1"/>
  <c r="E156" i="5"/>
  <c r="U156" s="1"/>
  <c r="E188" i="6"/>
  <c r="K188" s="1"/>
  <c r="E188" i="5"/>
  <c r="U188" s="1"/>
  <c r="E220" i="6"/>
  <c r="K220" s="1"/>
  <c r="E220" i="5"/>
  <c r="U220" s="1"/>
  <c r="E252" i="6"/>
  <c r="K252" s="1"/>
  <c r="E252" i="5"/>
  <c r="U252" s="1"/>
  <c r="E284" i="6"/>
  <c r="K284" s="1"/>
  <c r="E284" i="5"/>
  <c r="U284" s="1"/>
  <c r="E316" i="6"/>
  <c r="K316" s="1"/>
  <c r="E316" i="5"/>
  <c r="U316" s="1"/>
  <c r="E348" i="6"/>
  <c r="K348" s="1"/>
  <c r="E348" i="5"/>
  <c r="U348" s="1"/>
  <c r="E380" i="6"/>
  <c r="K380" s="1"/>
  <c r="E380" i="5"/>
  <c r="U380" s="1"/>
  <c r="E412" i="6"/>
  <c r="K412" s="1"/>
  <c r="E412" i="5"/>
  <c r="U412" s="1"/>
  <c r="E444" i="6"/>
  <c r="K444" s="1"/>
  <c r="E444" i="5"/>
  <c r="U444" s="1"/>
  <c r="E476" i="6"/>
  <c r="K476" s="1"/>
  <c r="E476" i="5"/>
  <c r="U476" s="1"/>
  <c r="E508" i="6"/>
  <c r="K508" s="1"/>
  <c r="E508" i="5"/>
  <c r="U508" s="1"/>
  <c r="E540" i="6"/>
  <c r="K540" s="1"/>
  <c r="E540" i="5"/>
  <c r="U540" s="1"/>
  <c r="E572" i="6"/>
  <c r="K572" s="1"/>
  <c r="E572" i="5"/>
  <c r="U572" s="1"/>
  <c r="E604" i="6"/>
  <c r="K604" s="1"/>
  <c r="E604" i="5"/>
  <c r="U604" s="1"/>
  <c r="E636" i="6"/>
  <c r="K636" s="1"/>
  <c r="E636" i="5"/>
  <c r="U636" s="1"/>
  <c r="E666" i="6"/>
  <c r="K666" s="1"/>
  <c r="E668" i="5"/>
  <c r="U668" s="1"/>
  <c r="E697" i="6"/>
  <c r="K697" s="1"/>
  <c r="E700" i="5"/>
  <c r="U700" s="1"/>
  <c r="E729" i="6"/>
  <c r="K729" s="1"/>
  <c r="E761"/>
  <c r="K761" s="1"/>
  <c r="E764" i="5"/>
  <c r="U764" s="1"/>
  <c r="E791"/>
  <c r="U791" s="1"/>
  <c r="E788" i="6"/>
  <c r="K788" s="1"/>
  <c r="E807" i="5"/>
  <c r="U807" s="1"/>
  <c r="E804" i="6"/>
  <c r="K804" s="1"/>
  <c r="E823" i="5"/>
  <c r="U823" s="1"/>
  <c r="E820" i="6"/>
  <c r="K820" s="1"/>
  <c r="E839" i="5"/>
  <c r="U839" s="1"/>
  <c r="E836" i="6"/>
  <c r="K836" s="1"/>
  <c r="E287" i="5"/>
  <c r="U287" s="1"/>
  <c r="E287" i="6"/>
  <c r="K287" s="1"/>
  <c r="E355" i="5"/>
  <c r="U355" s="1"/>
  <c r="E355" i="6"/>
  <c r="K355" s="1"/>
  <c r="E387" i="5"/>
  <c r="U387" s="1"/>
  <c r="E387" i="6"/>
  <c r="K387" s="1"/>
  <c r="E415" i="5"/>
  <c r="U415" s="1"/>
  <c r="E415" i="6"/>
  <c r="K415" s="1"/>
  <c r="E447" i="5"/>
  <c r="U447" s="1"/>
  <c r="E447" i="6"/>
  <c r="K447" s="1"/>
  <c r="E475" i="5"/>
  <c r="U475" s="1"/>
  <c r="E475" i="6"/>
  <c r="K475" s="1"/>
  <c r="E507" i="5"/>
  <c r="U507" s="1"/>
  <c r="E507" i="6"/>
  <c r="K507" s="1"/>
  <c r="E539" i="5"/>
  <c r="U539" s="1"/>
  <c r="E539" i="6"/>
  <c r="K539" s="1"/>
  <c r="E571"/>
  <c r="K571" s="1"/>
  <c r="E571" i="5"/>
  <c r="U571" s="1"/>
  <c r="E599"/>
  <c r="U599" s="1"/>
  <c r="E599" i="6"/>
  <c r="K599" s="1"/>
  <c r="E631" i="5"/>
  <c r="U631" s="1"/>
  <c r="E631" i="6"/>
  <c r="K631" s="1"/>
  <c r="E657"/>
  <c r="K657" s="1"/>
  <c r="E659" i="5"/>
  <c r="U659" s="1"/>
  <c r="E688" i="6"/>
  <c r="K688" s="1"/>
  <c r="E691" i="5"/>
  <c r="U691" s="1"/>
  <c r="E720" i="6"/>
  <c r="K720" s="1"/>
  <c r="E752"/>
  <c r="K752" s="1"/>
  <c r="E755" i="5"/>
  <c r="U755" s="1"/>
  <c r="E19"/>
  <c r="U19" s="1"/>
  <c r="E19" i="6"/>
  <c r="K19" s="1"/>
  <c r="E35" i="5"/>
  <c r="U35" s="1"/>
  <c r="E35" i="6"/>
  <c r="K35" s="1"/>
  <c r="E51" i="5"/>
  <c r="U51" s="1"/>
  <c r="E51" i="6"/>
  <c r="K51" s="1"/>
  <c r="E67" i="5"/>
  <c r="U67" s="1"/>
  <c r="E67" i="6"/>
  <c r="K67" s="1"/>
  <c r="E83" i="5"/>
  <c r="U83" s="1"/>
  <c r="E83" i="6"/>
  <c r="K83" s="1"/>
  <c r="E99" i="5"/>
  <c r="U99" s="1"/>
  <c r="E99" i="6"/>
  <c r="K99" s="1"/>
  <c r="E115" i="5"/>
  <c r="U115" s="1"/>
  <c r="E115" i="6"/>
  <c r="K115" s="1"/>
  <c r="E131" i="5"/>
  <c r="U131" s="1"/>
  <c r="E131" i="6"/>
  <c r="K131" s="1"/>
  <c r="E147" i="5"/>
  <c r="U147" s="1"/>
  <c r="E147" i="6"/>
  <c r="K147" s="1"/>
  <c r="E163" i="5"/>
  <c r="U163" s="1"/>
  <c r="E163" i="6"/>
  <c r="K163" s="1"/>
  <c r="E179" i="5"/>
  <c r="U179" s="1"/>
  <c r="E179" i="6"/>
  <c r="K179" s="1"/>
  <c r="E195" i="5"/>
  <c r="U195" s="1"/>
  <c r="E195" i="6"/>
  <c r="K195" s="1"/>
  <c r="E211" i="5"/>
  <c r="U211" s="1"/>
  <c r="E211" i="6"/>
  <c r="K211" s="1"/>
  <c r="E227" i="5"/>
  <c r="U227" s="1"/>
  <c r="E227" i="6"/>
  <c r="K227" s="1"/>
  <c r="E243" i="5"/>
  <c r="U243" s="1"/>
  <c r="E243" i="6"/>
  <c r="K243" s="1"/>
  <c r="E259" i="5"/>
  <c r="U259" s="1"/>
  <c r="E259" i="6"/>
  <c r="K259" s="1"/>
  <c r="E275" i="5"/>
  <c r="U275" s="1"/>
  <c r="E275" i="6"/>
  <c r="K275" s="1"/>
  <c r="E295" i="5"/>
  <c r="U295" s="1"/>
  <c r="E295" i="6"/>
  <c r="K295" s="1"/>
  <c r="E311" i="5"/>
  <c r="U311" s="1"/>
  <c r="E311" i="6"/>
  <c r="K311" s="1"/>
  <c r="E331" i="5"/>
  <c r="U331" s="1"/>
  <c r="E331" i="6"/>
  <c r="K331" s="1"/>
  <c r="E359" i="5"/>
  <c r="U359" s="1"/>
  <c r="E359" i="6"/>
  <c r="K359" s="1"/>
  <c r="E391" i="5"/>
  <c r="U391" s="1"/>
  <c r="E391" i="6"/>
  <c r="K391" s="1"/>
  <c r="E427" i="5"/>
  <c r="U427" s="1"/>
  <c r="E427" i="6"/>
  <c r="K427" s="1"/>
  <c r="E463" i="5"/>
  <c r="U463" s="1"/>
  <c r="E463" i="6"/>
  <c r="K463" s="1"/>
  <c r="E495" i="5"/>
  <c r="U495" s="1"/>
  <c r="E495" i="6"/>
  <c r="K495" s="1"/>
  <c r="E527" i="5"/>
  <c r="U527" s="1"/>
  <c r="E527" i="6"/>
  <c r="K527" s="1"/>
  <c r="E559" i="5"/>
  <c r="U559" s="1"/>
  <c r="E559" i="6"/>
  <c r="K559" s="1"/>
  <c r="E595"/>
  <c r="K595" s="1"/>
  <c r="E595" i="5"/>
  <c r="U595" s="1"/>
  <c r="E627" i="6"/>
  <c r="K627" s="1"/>
  <c r="E627" i="5"/>
  <c r="U627" s="1"/>
  <c r="E663"/>
  <c r="U663" s="1"/>
  <c r="E661" i="6"/>
  <c r="K661" s="1"/>
  <c r="E695" i="5"/>
  <c r="U695" s="1"/>
  <c r="E692" i="6"/>
  <c r="K692" s="1"/>
  <c r="E724"/>
  <c r="K724" s="1"/>
  <c r="E759" i="5"/>
  <c r="U759" s="1"/>
  <c r="E756" i="6"/>
  <c r="K756" s="1"/>
  <c r="E52"/>
  <c r="K52" s="1"/>
  <c r="E52" i="5"/>
  <c r="U52" s="1"/>
  <c r="E84" i="6"/>
  <c r="K84" s="1"/>
  <c r="E84" i="5"/>
  <c r="U84" s="1"/>
  <c r="E116" i="6"/>
  <c r="K116" s="1"/>
  <c r="E116" i="5"/>
  <c r="U116" s="1"/>
  <c r="E148" i="6"/>
  <c r="K148" s="1"/>
  <c r="E148" i="5"/>
  <c r="U148" s="1"/>
  <c r="E180" i="6"/>
  <c r="K180" s="1"/>
  <c r="E180" i="5"/>
  <c r="U180" s="1"/>
  <c r="E212" i="6"/>
  <c r="K212" s="1"/>
  <c r="E212" i="5"/>
  <c r="U212" s="1"/>
  <c r="E244" i="6"/>
  <c r="K244" s="1"/>
  <c r="E244" i="5"/>
  <c r="U244" s="1"/>
  <c r="E276" i="6"/>
  <c r="K276" s="1"/>
  <c r="E276" i="5"/>
  <c r="U276" s="1"/>
  <c r="E308" i="6"/>
  <c r="K308" s="1"/>
  <c r="E308" i="5"/>
  <c r="U308" s="1"/>
  <c r="E340" i="6"/>
  <c r="K340" s="1"/>
  <c r="E340" i="5"/>
  <c r="U340" s="1"/>
  <c r="E372" i="6"/>
  <c r="K372" s="1"/>
  <c r="E372" i="5"/>
  <c r="U372" s="1"/>
  <c r="E404" i="6"/>
  <c r="K404" s="1"/>
  <c r="E404" i="5"/>
  <c r="U404" s="1"/>
  <c r="E436" i="6"/>
  <c r="K436" s="1"/>
  <c r="E436" i="5"/>
  <c r="U436" s="1"/>
  <c r="E468" i="6"/>
  <c r="K468" s="1"/>
  <c r="E468" i="5"/>
  <c r="U468" s="1"/>
  <c r="E500" i="6"/>
  <c r="K500" s="1"/>
  <c r="E500" i="5"/>
  <c r="U500" s="1"/>
  <c r="E532" i="6"/>
  <c r="K532" s="1"/>
  <c r="E532" i="5"/>
  <c r="U532" s="1"/>
  <c r="E564" i="6"/>
  <c r="K564" s="1"/>
  <c r="E564" i="5"/>
  <c r="U564" s="1"/>
  <c r="E596" i="6"/>
  <c r="K596" s="1"/>
  <c r="E596" i="5"/>
  <c r="U596" s="1"/>
  <c r="E628" i="6"/>
  <c r="K628" s="1"/>
  <c r="E628" i="5"/>
  <c r="U628" s="1"/>
  <c r="E658" i="6"/>
  <c r="K658" s="1"/>
  <c r="E660" i="5"/>
  <c r="U660" s="1"/>
  <c r="E689" i="6"/>
  <c r="K689" s="1"/>
  <c r="E692" i="5"/>
  <c r="U692" s="1"/>
  <c r="E721" i="6"/>
  <c r="K721" s="1"/>
  <c r="U724" i="5"/>
  <c r="E753" i="6"/>
  <c r="K753" s="1"/>
  <c r="E756" i="5"/>
  <c r="U756" s="1"/>
  <c r="E784" i="6"/>
  <c r="K784" s="1"/>
  <c r="E787" i="5"/>
  <c r="U787" s="1"/>
  <c r="E800" i="6"/>
  <c r="K800" s="1"/>
  <c r="E803" i="5"/>
  <c r="U803" s="1"/>
  <c r="E816" i="6"/>
  <c r="K816" s="1"/>
  <c r="E819" i="5"/>
  <c r="U819" s="1"/>
  <c r="E832" i="6"/>
  <c r="K832" s="1"/>
  <c r="E835" i="5"/>
  <c r="U835" s="1"/>
  <c r="U13" i="2"/>
  <c r="S13" s="1"/>
  <c r="U878"/>
  <c r="S878" s="1"/>
  <c r="U894"/>
  <c r="S894" s="1"/>
  <c r="U910"/>
  <c r="S910" s="1"/>
  <c r="U926"/>
  <c r="S926" s="1"/>
  <c r="U942"/>
  <c r="S942" s="1"/>
  <c r="U958"/>
  <c r="S958" s="1"/>
  <c r="U974"/>
  <c r="S974" s="1"/>
  <c r="U990"/>
  <c r="S990" s="1"/>
  <c r="U1006"/>
  <c r="S1006" s="1"/>
  <c r="U39"/>
  <c r="S39" s="1"/>
  <c r="U71"/>
  <c r="S71" s="1"/>
  <c r="U103"/>
  <c r="S103" s="1"/>
  <c r="U135"/>
  <c r="S135" s="1"/>
  <c r="U167"/>
  <c r="S167" s="1"/>
  <c r="U199"/>
  <c r="S199" s="1"/>
  <c r="U231"/>
  <c r="S231" s="1"/>
  <c r="U263"/>
  <c r="S263" s="1"/>
  <c r="U295"/>
  <c r="S295" s="1"/>
  <c r="U327"/>
  <c r="S327" s="1"/>
  <c r="U359"/>
  <c r="S359" s="1"/>
  <c r="U391"/>
  <c r="S391" s="1"/>
  <c r="U423"/>
  <c r="S423" s="1"/>
  <c r="U763"/>
  <c r="S763" s="1"/>
  <c r="U868"/>
  <c r="S868" s="1"/>
  <c r="U884"/>
  <c r="S884" s="1"/>
  <c r="U900"/>
  <c r="S900" s="1"/>
  <c r="U936"/>
  <c r="S936" s="1"/>
  <c r="U952"/>
  <c r="S952" s="1"/>
  <c r="U968"/>
  <c r="S968" s="1"/>
  <c r="U984"/>
  <c r="S984" s="1"/>
  <c r="U1000"/>
  <c r="S1000" s="1"/>
  <c r="U298"/>
  <c r="S298" s="1"/>
  <c r="U314"/>
  <c r="S314" s="1"/>
  <c r="U346"/>
  <c r="S346" s="1"/>
  <c r="U362"/>
  <c r="S362" s="1"/>
  <c r="U378"/>
  <c r="S378" s="1"/>
  <c r="U394"/>
  <c r="S394" s="1"/>
  <c r="U586"/>
  <c r="S586" s="1"/>
  <c r="U602"/>
  <c r="S602" s="1"/>
  <c r="U618"/>
  <c r="S618" s="1"/>
  <c r="U634"/>
  <c r="S634" s="1"/>
  <c r="U650"/>
  <c r="S650" s="1"/>
  <c r="U666"/>
  <c r="S666" s="1"/>
  <c r="U682"/>
  <c r="S682" s="1"/>
  <c r="U698"/>
  <c r="S698" s="1"/>
  <c r="U714"/>
  <c r="S714" s="1"/>
  <c r="U730"/>
  <c r="S730" s="1"/>
  <c r="U750"/>
  <c r="S750" s="1"/>
  <c r="U766"/>
  <c r="S766" s="1"/>
  <c r="U782"/>
  <c r="S782" s="1"/>
  <c r="U798"/>
  <c r="S798" s="1"/>
  <c r="U814"/>
  <c r="S814" s="1"/>
  <c r="U830"/>
  <c r="S830" s="1"/>
  <c r="U846"/>
  <c r="S846" s="1"/>
  <c r="U16"/>
  <c r="S16" s="1"/>
  <c r="A9" i="1"/>
  <c r="B14" i="5"/>
  <c r="B13" i="2"/>
  <c r="T42"/>
  <c r="T106"/>
  <c r="T298"/>
  <c r="T410"/>
  <c r="T442"/>
  <c r="T698"/>
  <c r="T762"/>
  <c r="T67"/>
  <c r="T195"/>
  <c r="T259"/>
  <c r="T229"/>
  <c r="T769"/>
  <c r="T170"/>
  <c r="T234"/>
  <c r="T554"/>
  <c r="T586"/>
  <c r="T666"/>
  <c r="T858"/>
  <c r="X1019" i="1"/>
  <c r="U11" i="13" l="1"/>
  <c r="AC160"/>
  <c r="B14" i="19"/>
  <c r="B14" i="20"/>
  <c r="B14" i="17"/>
  <c r="B14" i="18"/>
  <c r="E863" i="20"/>
  <c r="U11"/>
  <c r="U863" s="1"/>
  <c r="U11" i="19"/>
  <c r="U863" s="1"/>
  <c r="E863"/>
  <c r="U12" i="16"/>
  <c r="U864" s="1"/>
  <c r="E864"/>
  <c r="B13" i="9"/>
  <c r="B15" i="16"/>
  <c r="U11" i="18"/>
  <c r="U863" s="1"/>
  <c r="E863"/>
  <c r="E160" i="12"/>
  <c r="U41"/>
  <c r="U160" s="1"/>
  <c r="U11" i="17"/>
  <c r="U863" s="1"/>
  <c r="E863"/>
  <c r="U41" i="13"/>
  <c r="U160" s="1"/>
  <c r="E160"/>
  <c r="V39" i="7"/>
  <c r="T109"/>
  <c r="V109" s="1"/>
  <c r="Q961" i="2"/>
  <c r="R961" s="1"/>
  <c r="T961" s="1"/>
  <c r="R891"/>
  <c r="U160" i="7"/>
  <c r="E862" i="9"/>
  <c r="E160" i="10"/>
  <c r="K847" i="6"/>
  <c r="U864" i="5"/>
  <c r="E847" i="6"/>
  <c r="E864" i="5"/>
  <c r="U1012" i="2"/>
  <c r="S1012" s="1"/>
  <c r="E160" i="7"/>
  <c r="A10" i="1"/>
  <c r="B15" i="5"/>
  <c r="B14" i="2"/>
  <c r="E94" i="8"/>
  <c r="B15" i="20" l="1"/>
  <c r="B15" i="19"/>
  <c r="B15" i="18"/>
  <c r="B15" i="17"/>
  <c r="B14" i="9"/>
  <c r="B16" i="16"/>
  <c r="Q1012" i="2"/>
  <c r="T160" i="7"/>
  <c r="T891" i="2"/>
  <c r="R1012"/>
  <c r="T1012" s="1"/>
  <c r="M40" i="8"/>
  <c r="V160" i="7"/>
  <c r="K94" i="8"/>
  <c r="A11" i="1"/>
  <c r="B16" i="5"/>
  <c r="B15" i="2"/>
  <c r="B16" i="20" l="1"/>
  <c r="B16" i="18"/>
  <c r="B16" i="19"/>
  <c r="B16" i="17"/>
  <c r="B15" i="9"/>
  <c r="B17" i="16"/>
  <c r="A12" i="1"/>
  <c r="B16" i="2"/>
  <c r="B17" i="5"/>
  <c r="B17" i="20" l="1"/>
  <c r="B17" i="19"/>
  <c r="B17" i="17"/>
  <c r="B17" i="18"/>
  <c r="B16" i="9"/>
  <c r="B18" i="16"/>
  <c r="A13" i="1"/>
  <c r="B18" i="5"/>
  <c r="B17" i="2"/>
  <c r="B18" i="20" l="1"/>
  <c r="B18" i="17"/>
  <c r="B18" i="19"/>
  <c r="B18" i="18"/>
  <c r="B17" i="9"/>
  <c r="B19" i="16"/>
  <c r="A14" i="1"/>
  <c r="B18" i="2"/>
  <c r="B19" i="5"/>
  <c r="B19" i="20" l="1"/>
  <c r="B19" i="19"/>
  <c r="B19" i="18"/>
  <c r="B19" i="17"/>
  <c r="B18" i="9"/>
  <c r="B20" i="16"/>
  <c r="A15" i="1"/>
  <c r="B20" i="5"/>
  <c r="B19" i="2"/>
  <c r="B20" i="20" l="1"/>
  <c r="B20" i="19"/>
  <c r="B20" i="17"/>
  <c r="B20" i="18"/>
  <c r="B19" i="9"/>
  <c r="B21" i="16"/>
  <c r="A16" i="1"/>
  <c r="B21" i="5"/>
  <c r="B20" i="2"/>
  <c r="B21" i="20" l="1"/>
  <c r="B21" i="19"/>
  <c r="B21" i="17"/>
  <c r="B21" i="18"/>
  <c r="B20" i="9"/>
  <c r="B22" i="16"/>
  <c r="A17" i="1"/>
  <c r="B22" i="5"/>
  <c r="B21" i="2"/>
  <c r="B22" i="20" l="1"/>
  <c r="B22" i="19"/>
  <c r="B22" i="18"/>
  <c r="B22" i="17"/>
  <c r="B21" i="9"/>
  <c r="B23" i="16"/>
  <c r="A18" i="1"/>
  <c r="B22" i="2"/>
  <c r="B23" i="5"/>
  <c r="B23" i="20" l="1"/>
  <c r="B23" i="19"/>
  <c r="B23" i="18"/>
  <c r="B23" i="17"/>
  <c r="B22" i="9"/>
  <c r="B24" i="16"/>
  <c r="A19" i="1"/>
  <c r="B24" i="5"/>
  <c r="B23" i="2"/>
  <c r="B24" i="20" l="1"/>
  <c r="B24" i="19"/>
  <c r="B24" i="18"/>
  <c r="B24" i="17"/>
  <c r="B23" i="9"/>
  <c r="B25" i="16"/>
  <c r="A20" i="1"/>
  <c r="B24" i="2"/>
  <c r="B25" i="5"/>
  <c r="B25" i="20" l="1"/>
  <c r="B25" i="19"/>
  <c r="B25" i="18"/>
  <c r="B25" i="17"/>
  <c r="B24" i="9"/>
  <c r="B26" i="16"/>
  <c r="A21" i="1"/>
  <c r="B26" i="5"/>
  <c r="B25" i="2"/>
  <c r="B26" i="20" l="1"/>
  <c r="B26" i="18"/>
  <c r="B26" i="17"/>
  <c r="B26" i="19"/>
  <c r="B25" i="9"/>
  <c r="B27" i="16"/>
  <c r="A22" i="1"/>
  <c r="B26" i="2"/>
  <c r="B27" i="5"/>
  <c r="B27" i="20" l="1"/>
  <c r="B27" i="19"/>
  <c r="B27" i="18"/>
  <c r="B27" i="17"/>
  <c r="B26" i="9"/>
  <c r="B28" i="16"/>
  <c r="A23" i="1"/>
  <c r="B28" i="5"/>
  <c r="B27" i="2"/>
  <c r="B28" i="20" l="1"/>
  <c r="B28" i="18"/>
  <c r="B28" i="19"/>
  <c r="B28" i="17"/>
  <c r="B27" i="9"/>
  <c r="B29" i="16"/>
  <c r="A24" i="1"/>
  <c r="B29" i="5"/>
  <c r="B28" i="2"/>
  <c r="B29" i="20" l="1"/>
  <c r="B29" i="19"/>
  <c r="B29" i="17"/>
  <c r="B29" i="18"/>
  <c r="B28" i="9"/>
  <c r="B30" i="16"/>
  <c r="A25" i="1"/>
  <c r="B30" i="5"/>
  <c r="B29" i="2"/>
  <c r="B30" i="20" l="1"/>
  <c r="B30" i="19"/>
  <c r="B30" i="17"/>
  <c r="B30" i="18"/>
  <c r="B29" i="9"/>
  <c r="B31" i="16"/>
  <c r="A26" i="1"/>
  <c r="B31" i="5"/>
  <c r="B30" i="2"/>
  <c r="B31" i="20" l="1"/>
  <c r="B31" i="19"/>
  <c r="B31" i="18"/>
  <c r="B31" i="17"/>
  <c r="B30" i="9"/>
  <c r="B32" i="16"/>
  <c r="A27" i="1"/>
  <c r="B32" i="5"/>
  <c r="B31" i="2"/>
  <c r="B32" i="20" l="1"/>
  <c r="B32" i="18"/>
  <c r="B32" i="19"/>
  <c r="B32" i="17"/>
  <c r="B31" i="9"/>
  <c r="B33" i="16"/>
  <c r="A28" i="1"/>
  <c r="B32" i="2"/>
  <c r="B33" i="5"/>
  <c r="B33" i="20" l="1"/>
  <c r="B33" i="19"/>
  <c r="B33" i="17"/>
  <c r="B33" i="18"/>
  <c r="B32" i="9"/>
  <c r="B34" i="16"/>
  <c r="A29" i="1"/>
  <c r="B34" i="5"/>
  <c r="B33" i="2"/>
  <c r="B34" i="20" l="1"/>
  <c r="B34" i="17"/>
  <c r="B34" i="19"/>
  <c r="B34" i="18"/>
  <c r="B33" i="9"/>
  <c r="B35" i="16"/>
  <c r="A30" i="1"/>
  <c r="B34" i="2"/>
  <c r="B35" i="5"/>
  <c r="B35" i="20" l="1"/>
  <c r="B35" i="19"/>
  <c r="B35" i="18"/>
  <c r="B35" i="17"/>
  <c r="B34" i="9"/>
  <c r="B36" i="16"/>
  <c r="A31" i="1"/>
  <c r="B36" i="5"/>
  <c r="B35" i="2"/>
  <c r="B36" i="20" l="1"/>
  <c r="B36" i="19"/>
  <c r="B36" i="18"/>
  <c r="B36" i="17"/>
  <c r="B35" i="9"/>
  <c r="B37" i="16"/>
  <c r="A32" i="1"/>
  <c r="B37" i="5"/>
  <c r="B36" i="2"/>
  <c r="B37" i="20" l="1"/>
  <c r="B37" i="19"/>
  <c r="B37" i="17"/>
  <c r="B37" i="18"/>
  <c r="B36" i="9"/>
  <c r="B38" i="16"/>
  <c r="A33" i="1"/>
  <c r="B38" i="5"/>
  <c r="B37" i="2"/>
  <c r="B38" i="20" l="1"/>
  <c r="B38" i="19"/>
  <c r="B38" i="18"/>
  <c r="B38" i="17"/>
  <c r="B37" i="9"/>
  <c r="B39" i="16"/>
  <c r="A34" i="1"/>
  <c r="B38" i="2"/>
  <c r="B39" i="5"/>
  <c r="B39" i="20" l="1"/>
  <c r="B39" i="19"/>
  <c r="B39" i="18"/>
  <c r="B39" i="17"/>
  <c r="B38" i="9"/>
  <c r="B40" i="16"/>
  <c r="A35" i="1"/>
  <c r="B40" i="5"/>
  <c r="B39" i="2"/>
  <c r="B40" i="20" l="1"/>
  <c r="B40" i="17"/>
  <c r="B40" i="19"/>
  <c r="B40" i="18"/>
  <c r="B39" i="9"/>
  <c r="B41" i="16"/>
  <c r="A36" i="1"/>
  <c r="B40" i="2"/>
  <c r="B41" i="5"/>
  <c r="B41" i="20" l="1"/>
  <c r="B41" i="19"/>
  <c r="B41" i="18"/>
  <c r="B41" i="17"/>
  <c r="B40" i="9"/>
  <c r="B42" i="16"/>
  <c r="A37" i="1"/>
  <c r="B42" i="5"/>
  <c r="B41" i="2"/>
  <c r="B42" i="20" l="1"/>
  <c r="B42" i="18"/>
  <c r="B42" i="17"/>
  <c r="B42" i="19"/>
  <c r="B41" i="9"/>
  <c r="B43" i="16"/>
  <c r="A38" i="1"/>
  <c r="B43" i="5"/>
  <c r="B42" i="2"/>
  <c r="B43" i="20" l="1"/>
  <c r="B43" i="19"/>
  <c r="B43" i="18"/>
  <c r="B43" i="17"/>
  <c r="B42" i="9"/>
  <c r="B44" i="16"/>
  <c r="A39" i="1"/>
  <c r="B44" i="5"/>
  <c r="B43" i="2"/>
  <c r="B44" i="20" l="1"/>
  <c r="B44" i="18"/>
  <c r="B44" i="19"/>
  <c r="B44" i="17"/>
  <c r="B43" i="9"/>
  <c r="B45" i="16"/>
  <c r="A40" i="1"/>
  <c r="B44" i="2"/>
  <c r="B45" i="5"/>
  <c r="B45" i="20" l="1"/>
  <c r="B45" i="19"/>
  <c r="B45" i="17"/>
  <c r="B45" i="18"/>
  <c r="B44" i="9"/>
  <c r="B46" i="16"/>
  <c r="A41" i="1"/>
  <c r="B46" i="5"/>
  <c r="B45" i="2"/>
  <c r="B46" i="19" l="1"/>
  <c r="B46" i="17"/>
  <c r="B46" i="18"/>
  <c r="B46" i="20"/>
  <c r="B45" i="9"/>
  <c r="B47" i="16"/>
  <c r="A42" i="1"/>
  <c r="B46" i="2"/>
  <c r="B47" i="5"/>
  <c r="B47" i="20" l="1"/>
  <c r="B47" i="19"/>
  <c r="B47" i="18"/>
  <c r="B47" i="17"/>
  <c r="B46" i="9"/>
  <c r="B48" i="16"/>
  <c r="A43" i="1"/>
  <c r="B48" i="5"/>
  <c r="B47" i="2"/>
  <c r="B48" i="20" l="1"/>
  <c r="B48" i="18"/>
  <c r="B48" i="17"/>
  <c r="B48" i="19"/>
  <c r="B47" i="9"/>
  <c r="B49" i="16"/>
  <c r="A44" i="1"/>
  <c r="B48" i="2"/>
  <c r="B49" i="5"/>
  <c r="B49" i="20" l="1"/>
  <c r="B49" i="19"/>
  <c r="B49" i="17"/>
  <c r="B49" i="18"/>
  <c r="B48" i="9"/>
  <c r="B50" i="16"/>
  <c r="A45" i="1"/>
  <c r="B50" i="5"/>
  <c r="B49" i="2"/>
  <c r="B50" i="20" l="1"/>
  <c r="B50" i="17"/>
  <c r="B50" i="19"/>
  <c r="B50" i="18"/>
  <c r="B49" i="9"/>
  <c r="B51" i="16"/>
  <c r="A46" i="1"/>
  <c r="B51" i="5"/>
  <c r="B50" i="2"/>
  <c r="B51" i="20" l="1"/>
  <c r="B51" i="19"/>
  <c r="B51" i="18"/>
  <c r="B51" i="17"/>
  <c r="B50" i="9"/>
  <c r="B52" i="16"/>
  <c r="A47" i="1"/>
  <c r="B52" i="5"/>
  <c r="B51" i="2"/>
  <c r="B52" i="20" l="1"/>
  <c r="B52" i="19"/>
  <c r="B52" i="18"/>
  <c r="B52" i="17"/>
  <c r="B51" i="9"/>
  <c r="B53" i="16"/>
  <c r="A48" i="1"/>
  <c r="B52" i="2"/>
  <c r="B53" i="5"/>
  <c r="B53" i="20" l="1"/>
  <c r="B53" i="19"/>
  <c r="B53" i="17"/>
  <c r="B53" i="18"/>
  <c r="B52" i="9"/>
  <c r="B54" i="16"/>
  <c r="A49" i="1"/>
  <c r="B54" i="5"/>
  <c r="B53" i="2"/>
  <c r="B54" i="20" l="1"/>
  <c r="B54" i="19"/>
  <c r="B54" i="18"/>
  <c r="B54" i="17"/>
  <c r="B53" i="9"/>
  <c r="B55" i="16"/>
  <c r="A50" i="1"/>
  <c r="B54" i="2"/>
  <c r="B55" i="5"/>
  <c r="B55" i="20" l="1"/>
  <c r="B55" i="19"/>
  <c r="B55" i="18"/>
  <c r="B55" i="17"/>
  <c r="B54" i="9"/>
  <c r="B56" i="16"/>
  <c r="A51" i="1"/>
  <c r="B56" i="5"/>
  <c r="B55" i="2"/>
  <c r="B56" i="20" l="1"/>
  <c r="B56" i="19"/>
  <c r="B56" i="18"/>
  <c r="B56" i="17"/>
  <c r="B55" i="9"/>
  <c r="B57" i="16"/>
  <c r="A52" i="1"/>
  <c r="B56" i="2"/>
  <c r="B57" i="5"/>
  <c r="B57" i="20" l="1"/>
  <c r="B57" i="19"/>
  <c r="B57" i="18"/>
  <c r="B57" i="17"/>
  <c r="B56" i="9"/>
  <c r="B58" i="16"/>
  <c r="A53" i="1"/>
  <c r="B58" i="5"/>
  <c r="B57" i="2"/>
  <c r="B58" i="20" l="1"/>
  <c r="B58" i="18"/>
  <c r="B58" i="17"/>
  <c r="B58" i="19"/>
  <c r="B57" i="9"/>
  <c r="B59" i="16"/>
  <c r="A54" i="1"/>
  <c r="B59" i="5"/>
  <c r="B58" i="2"/>
  <c r="B59" i="20" l="1"/>
  <c r="B59" i="19"/>
  <c r="B59" i="18"/>
  <c r="B59" i="17"/>
  <c r="B58" i="9"/>
  <c r="B60" i="16"/>
  <c r="A55" i="1"/>
  <c r="B60" i="5"/>
  <c r="B59" i="2"/>
  <c r="B60" i="20" l="1"/>
  <c r="B60" i="18"/>
  <c r="B60" i="19"/>
  <c r="B60" i="17"/>
  <c r="B59" i="9"/>
  <c r="B61" i="16"/>
  <c r="A56" i="1"/>
  <c r="B60" i="2"/>
  <c r="B61" i="5"/>
  <c r="B61" i="20" l="1"/>
  <c r="B61" i="19"/>
  <c r="B61" i="17"/>
  <c r="B61" i="18"/>
  <c r="B60" i="9"/>
  <c r="B62" i="16"/>
  <c r="A57" i="1"/>
  <c r="B62" i="5"/>
  <c r="B61" i="2"/>
  <c r="B62" i="19" l="1"/>
  <c r="B62" i="17"/>
  <c r="B62" i="20"/>
  <c r="B62" i="18"/>
  <c r="B61" i="9"/>
  <c r="B63" i="16"/>
  <c r="A58" i="1"/>
  <c r="B62" i="2"/>
  <c r="B63" i="5"/>
  <c r="B63" i="20" l="1"/>
  <c r="B63" i="19"/>
  <c r="B63" i="18"/>
  <c r="B63" i="17"/>
  <c r="B62" i="9"/>
  <c r="B64" i="16"/>
  <c r="A59" i="1"/>
  <c r="B64" i="5"/>
  <c r="B63" i="2"/>
  <c r="B64" i="20" l="1"/>
  <c r="B64" i="18"/>
  <c r="B64" i="19"/>
  <c r="B64" i="17"/>
  <c r="B63" i="9"/>
  <c r="B65" i="16"/>
  <c r="A60" i="1"/>
  <c r="B64" i="2"/>
  <c r="B65" i="5"/>
  <c r="B65" i="20" l="1"/>
  <c r="B65" i="19"/>
  <c r="B65" i="17"/>
  <c r="B65" i="18"/>
  <c r="B64" i="9"/>
  <c r="B66" i="16"/>
  <c r="A61" i="1"/>
  <c r="B66" i="5"/>
  <c r="B65" i="2"/>
  <c r="B66" i="20" l="1"/>
  <c r="B66" i="17"/>
  <c r="B66" i="19"/>
  <c r="B66" i="18"/>
  <c r="B65" i="9"/>
  <c r="B67" i="16"/>
  <c r="A62" i="1"/>
  <c r="B67" i="5"/>
  <c r="B66" i="2"/>
  <c r="B67" i="20" l="1"/>
  <c r="B67" i="19"/>
  <c r="B67" i="18"/>
  <c r="B67" i="17"/>
  <c r="B66" i="9"/>
  <c r="B68" i="16"/>
  <c r="A63" i="1"/>
  <c r="B68" i="5"/>
  <c r="B67" i="2"/>
  <c r="B68" i="20" l="1"/>
  <c r="B68" i="19"/>
  <c r="B68" i="18"/>
  <c r="B68" i="17"/>
  <c r="B67" i="9"/>
  <c r="B69" i="16"/>
  <c r="A64" i="1"/>
  <c r="B68" i="2"/>
  <c r="B69" i="5"/>
  <c r="B69" i="20" l="1"/>
  <c r="B69" i="19"/>
  <c r="B69" i="17"/>
  <c r="B69" i="18"/>
  <c r="B68" i="9"/>
  <c r="B70" i="16"/>
  <c r="A65" i="1"/>
  <c r="B70" i="5"/>
  <c r="B69" i="2"/>
  <c r="B70" i="20" l="1"/>
  <c r="B70" i="19"/>
  <c r="B70" i="18"/>
  <c r="B70" i="17"/>
  <c r="B69" i="9"/>
  <c r="B71" i="16"/>
  <c r="A66" i="1"/>
  <c r="B70" i="2"/>
  <c r="B71" i="5"/>
  <c r="B71" i="20" l="1"/>
  <c r="B71" i="19"/>
  <c r="B71" i="18"/>
  <c r="B71" i="17"/>
  <c r="B70" i="9"/>
  <c r="B72" i="16"/>
  <c r="A67" i="1"/>
  <c r="B72" i="5"/>
  <c r="B71" i="2"/>
  <c r="B72" i="20" l="1"/>
  <c r="B72" i="17"/>
  <c r="B72" i="19"/>
  <c r="B72" i="18"/>
  <c r="B71" i="9"/>
  <c r="B73" i="16"/>
  <c r="A68" i="1"/>
  <c r="B72" i="2"/>
  <c r="B73" i="5"/>
  <c r="B73" i="20" l="1"/>
  <c r="B73" i="19"/>
  <c r="B73" i="18"/>
  <c r="B73" i="17"/>
  <c r="B72" i="9"/>
  <c r="B74" i="16"/>
  <c r="A69" i="1"/>
  <c r="B74" i="5"/>
  <c r="B73" i="2"/>
  <c r="B74" i="20" l="1"/>
  <c r="B74" i="18"/>
  <c r="B74" i="17"/>
  <c r="B74" i="19"/>
  <c r="B73" i="9"/>
  <c r="B75" i="16"/>
  <c r="A70" i="1"/>
  <c r="B75" i="5"/>
  <c r="B74" i="2"/>
  <c r="B75" i="20" l="1"/>
  <c r="B75" i="19"/>
  <c r="B75" i="18"/>
  <c r="B75" i="17"/>
  <c r="B74" i="9"/>
  <c r="B76" i="16"/>
  <c r="A71" i="1"/>
  <c r="B76" i="5"/>
  <c r="B75" i="2"/>
  <c r="B76" i="20" l="1"/>
  <c r="B76" i="18"/>
  <c r="B76" i="19"/>
  <c r="B76" i="17"/>
  <c r="B75" i="9"/>
  <c r="B77" i="16"/>
  <c r="A72" i="1"/>
  <c r="B76" i="2"/>
  <c r="B77" i="5"/>
  <c r="B77" i="20" l="1"/>
  <c r="B77" i="19"/>
  <c r="B77" i="17"/>
  <c r="B77" i="18"/>
  <c r="B76" i="9"/>
  <c r="B78" i="16"/>
  <c r="A73" i="1"/>
  <c r="B78" i="5"/>
  <c r="B77" i="2"/>
  <c r="B78" i="19" l="1"/>
  <c r="B78" i="20"/>
  <c r="B78" i="17"/>
  <c r="B78" i="18"/>
  <c r="B77" i="9"/>
  <c r="B79" i="16"/>
  <c r="A74" i="1"/>
  <c r="B78" i="2"/>
  <c r="B79" i="5"/>
  <c r="B79" i="20" l="1"/>
  <c r="B79" i="19"/>
  <c r="B79" i="18"/>
  <c r="B79" i="17"/>
  <c r="B78" i="9"/>
  <c r="B80" i="16"/>
  <c r="A75" i="1"/>
  <c r="B80" i="5"/>
  <c r="B79" i="2"/>
  <c r="B80" i="20" l="1"/>
  <c r="B80" i="18"/>
  <c r="B80" i="19"/>
  <c r="B80" i="17"/>
  <c r="B79" i="9"/>
  <c r="B81" i="16"/>
  <c r="A76" i="1"/>
  <c r="B80" i="2"/>
  <c r="B81" i="5"/>
  <c r="B81" i="20" l="1"/>
  <c r="B81" i="19"/>
  <c r="B81" i="17"/>
  <c r="B81" i="18"/>
  <c r="B80" i="9"/>
  <c r="B82" i="16"/>
  <c r="A77" i="1"/>
  <c r="B82" i="5"/>
  <c r="B81" i="2"/>
  <c r="B82" i="20" l="1"/>
  <c r="B82" i="17"/>
  <c r="B82" i="19"/>
  <c r="B82" i="18"/>
  <c r="B81" i="9"/>
  <c r="B83" i="16"/>
  <c r="A78" i="1"/>
  <c r="B83" i="5"/>
  <c r="B82" i="2"/>
  <c r="B83" i="20" l="1"/>
  <c r="B83" i="19"/>
  <c r="B83" i="18"/>
  <c r="B83" i="17"/>
  <c r="B82" i="9"/>
  <c r="B84" i="16"/>
  <c r="A79" i="1"/>
  <c r="B84" i="5"/>
  <c r="B83" i="2"/>
  <c r="B84" i="20" l="1"/>
  <c r="B84" i="19"/>
  <c r="B84" i="18"/>
  <c r="B84" i="17"/>
  <c r="B83" i="9"/>
  <c r="B85" i="16"/>
  <c r="A80" i="1"/>
  <c r="B84" i="2"/>
  <c r="B85" i="5"/>
  <c r="B85" i="20" l="1"/>
  <c r="B85" i="19"/>
  <c r="B85" i="17"/>
  <c r="B85" i="18"/>
  <c r="B84" i="9"/>
  <c r="B86" i="16"/>
  <c r="A81" i="1"/>
  <c r="B86" i="5"/>
  <c r="B85" i="2"/>
  <c r="B86" i="20" l="1"/>
  <c r="B86" i="19"/>
  <c r="B86" i="18"/>
  <c r="B86" i="17"/>
  <c r="B85" i="9"/>
  <c r="B87" i="16"/>
  <c r="A82" i="1"/>
  <c r="B86" i="2"/>
  <c r="B87" i="5"/>
  <c r="B87" i="20" l="1"/>
  <c r="B87" i="19"/>
  <c r="B87" i="18"/>
  <c r="B87" i="17"/>
  <c r="B86" i="9"/>
  <c r="B88" i="16"/>
  <c r="A83" i="1"/>
  <c r="B88" i="5"/>
  <c r="B87" i="2"/>
  <c r="B88" i="20" l="1"/>
  <c r="B88" i="17"/>
  <c r="B88" i="19"/>
  <c r="B88" i="18"/>
  <c r="B87" i="9"/>
  <c r="B89" i="16"/>
  <c r="A84" i="1"/>
  <c r="B88" i="2"/>
  <c r="B89" i="5"/>
  <c r="B89" i="20" l="1"/>
  <c r="B89" i="19"/>
  <c r="B89" i="18"/>
  <c r="B89" i="17"/>
  <c r="B88" i="9"/>
  <c r="B90" i="16"/>
  <c r="A85" i="1"/>
  <c r="B90" i="5"/>
  <c r="B89" i="2"/>
  <c r="B90" i="20" l="1"/>
  <c r="B90" i="18"/>
  <c r="B90" i="17"/>
  <c r="B90" i="19"/>
  <c r="B89" i="9"/>
  <c r="B91" i="16"/>
  <c r="A86" i="1"/>
  <c r="B91" i="5"/>
  <c r="B90" i="2"/>
  <c r="B91" i="20" l="1"/>
  <c r="B91" i="19"/>
  <c r="B91" i="18"/>
  <c r="B91" i="17"/>
  <c r="B90" i="9"/>
  <c r="B92" i="16"/>
  <c r="A87" i="1"/>
  <c r="B92" i="5"/>
  <c r="B91" i="2"/>
  <c r="B92" i="20" l="1"/>
  <c r="B92" i="18"/>
  <c r="B92" i="19"/>
  <c r="B92" i="17"/>
  <c r="B91" i="9"/>
  <c r="B93" i="16"/>
  <c r="A88" i="1"/>
  <c r="B92" i="2"/>
  <c r="B93" i="5"/>
  <c r="B93" i="20" l="1"/>
  <c r="B93" i="19"/>
  <c r="B93" i="17"/>
  <c r="B93" i="18"/>
  <c r="B92" i="9"/>
  <c r="B94" i="16"/>
  <c r="A89" i="1"/>
  <c r="B94" i="5"/>
  <c r="B93" i="2"/>
  <c r="B94" i="20" l="1"/>
  <c r="B94" i="19"/>
  <c r="B94" i="17"/>
  <c r="B94" i="18"/>
  <c r="B93" i="9"/>
  <c r="B95" i="16"/>
  <c r="A90" i="1"/>
  <c r="B94" i="2"/>
  <c r="B95" i="5"/>
  <c r="B95" i="20" l="1"/>
  <c r="B95" i="19"/>
  <c r="B95" i="18"/>
  <c r="B95" i="17"/>
  <c r="B94" i="9"/>
  <c r="B96" i="16"/>
  <c r="A91" i="1"/>
  <c r="B96" i="5"/>
  <c r="B95" i="2"/>
  <c r="B96" i="20" l="1"/>
  <c r="B96" i="18"/>
  <c r="B96" i="17"/>
  <c r="B96" i="19"/>
  <c r="B95" i="9"/>
  <c r="B97" i="16"/>
  <c r="A92" i="1"/>
  <c r="B96" i="2"/>
  <c r="B97" i="5"/>
  <c r="B97" i="20" l="1"/>
  <c r="B97" i="19"/>
  <c r="B97" i="17"/>
  <c r="B97" i="18"/>
  <c r="B96" i="9"/>
  <c r="B98" i="16"/>
  <c r="A93" i="1"/>
  <c r="B98" i="5"/>
  <c r="B97" i="2"/>
  <c r="B98" i="20" l="1"/>
  <c r="B98" i="17"/>
  <c r="B98" i="19"/>
  <c r="B98" i="18"/>
  <c r="B97" i="9"/>
  <c r="B99" i="16"/>
  <c r="A94" i="1"/>
  <c r="B99" i="5"/>
  <c r="B98" i="2"/>
  <c r="B99" i="20" l="1"/>
  <c r="B99" i="19"/>
  <c r="B99" i="18"/>
  <c r="B99" i="17"/>
  <c r="B98" i="9"/>
  <c r="B100" i="16"/>
  <c r="A95" i="1"/>
  <c r="B100" i="5"/>
  <c r="B99" i="2"/>
  <c r="B100" i="20" l="1"/>
  <c r="B100" i="19"/>
  <c r="B100" i="17"/>
  <c r="B100" i="18"/>
  <c r="B99" i="9"/>
  <c r="B101" i="16"/>
  <c r="A96" i="1"/>
  <c r="B100" i="2"/>
  <c r="B101" i="5"/>
  <c r="B101" i="20" l="1"/>
  <c r="B101" i="19"/>
  <c r="B101" i="17"/>
  <c r="B101" i="18"/>
  <c r="B100" i="9"/>
  <c r="B102" i="16"/>
  <c r="A97" i="1"/>
  <c r="B102" i="5"/>
  <c r="B101" i="2"/>
  <c r="B102" i="20" l="1"/>
  <c r="B102" i="19"/>
  <c r="B102" i="18"/>
  <c r="B102" i="17"/>
  <c r="B101" i="9"/>
  <c r="B103" i="16"/>
  <c r="A98" i="1"/>
  <c r="B102" i="2"/>
  <c r="B103" i="5"/>
  <c r="B103" i="20" l="1"/>
  <c r="B103" i="19"/>
  <c r="B103" i="18"/>
  <c r="B103" i="17"/>
  <c r="B102" i="9"/>
  <c r="B104" i="16"/>
  <c r="A99" i="1"/>
  <c r="B104" i="5"/>
  <c r="B103" i="2"/>
  <c r="B104" i="20" l="1"/>
  <c r="B104" i="19"/>
  <c r="B104" i="18"/>
  <c r="B104" i="17"/>
  <c r="B103" i="9"/>
  <c r="B105" i="16"/>
  <c r="A100" i="1"/>
  <c r="B104" i="2"/>
  <c r="B105" i="5"/>
  <c r="B105" i="20" l="1"/>
  <c r="B105" i="19"/>
  <c r="B105" i="18"/>
  <c r="B105" i="17"/>
  <c r="B104" i="9"/>
  <c r="B106" i="16"/>
  <c r="A101" i="1"/>
  <c r="B106" i="5"/>
  <c r="B105" i="2"/>
  <c r="B106" i="20" l="1"/>
  <c r="B106" i="18"/>
  <c r="B106" i="17"/>
  <c r="B106" i="19"/>
  <c r="B105" i="9"/>
  <c r="B107" i="16"/>
  <c r="A102" i="1"/>
  <c r="B107" i="5"/>
  <c r="B106" i="2"/>
  <c r="B107" i="20" l="1"/>
  <c r="B107" i="19"/>
  <c r="B107" i="18"/>
  <c r="B107" i="17"/>
  <c r="B106" i="9"/>
  <c r="B108" i="16"/>
  <c r="A103" i="1"/>
  <c r="B108" i="5"/>
  <c r="B107" i="2"/>
  <c r="B108" i="20" l="1"/>
  <c r="B108" i="18"/>
  <c r="B108" i="19"/>
  <c r="B108" i="17"/>
  <c r="B107" i="9"/>
  <c r="B109" i="16"/>
  <c r="A104" i="1"/>
  <c r="B108" i="2"/>
  <c r="B109" i="5"/>
  <c r="B109" i="20" l="1"/>
  <c r="B109" i="19"/>
  <c r="B109" i="17"/>
  <c r="B109" i="18"/>
  <c r="B108" i="9"/>
  <c r="B110" i="16"/>
  <c r="A105" i="1"/>
  <c r="B110" i="5"/>
  <c r="B109" i="2"/>
  <c r="B110" i="19" l="1"/>
  <c r="B110" i="17"/>
  <c r="B110" i="18"/>
  <c r="B110" i="20"/>
  <c r="B109" i="9"/>
  <c r="B111" i="16"/>
  <c r="A106" i="1"/>
  <c r="B110" i="2"/>
  <c r="B111" i="5"/>
  <c r="B111" i="20" l="1"/>
  <c r="B111" i="19"/>
  <c r="B111" i="18"/>
  <c r="B111" i="17"/>
  <c r="B110" i="9"/>
  <c r="B112" i="16"/>
  <c r="A107" i="1"/>
  <c r="B112" i="5"/>
  <c r="B111" i="2"/>
  <c r="B112" i="20" l="1"/>
  <c r="B112" i="18"/>
  <c r="B112" i="19"/>
  <c r="B112" i="17"/>
  <c r="B111" i="9"/>
  <c r="B113" i="16"/>
  <c r="A108" i="1"/>
  <c r="B112" i="2"/>
  <c r="B113" i="5"/>
  <c r="B113" i="20" l="1"/>
  <c r="B113" i="19"/>
  <c r="B113" i="17"/>
  <c r="B113" i="18"/>
  <c r="B112" i="9"/>
  <c r="B114" i="16"/>
  <c r="A109" i="1"/>
  <c r="B114" i="5"/>
  <c r="B113" i="2"/>
  <c r="B114" i="20" l="1"/>
  <c r="B114" i="17"/>
  <c r="B114" i="19"/>
  <c r="B114" i="18"/>
  <c r="B113" i="9"/>
  <c r="B115" i="16"/>
  <c r="A110" i="1"/>
  <c r="B115" i="5"/>
  <c r="B114" i="2"/>
  <c r="B115" i="20" l="1"/>
  <c r="B115" i="19"/>
  <c r="B115" i="18"/>
  <c r="B115" i="17"/>
  <c r="B114" i="9"/>
  <c r="B116" i="16"/>
  <c r="A111" i="1"/>
  <c r="B116" i="5"/>
  <c r="B115" i="2"/>
  <c r="B116" i="20" l="1"/>
  <c r="B116" i="19"/>
  <c r="B116" i="17"/>
  <c r="B116" i="18"/>
  <c r="B115" i="9"/>
  <c r="B117" i="16"/>
  <c r="A112" i="1"/>
  <c r="B116" i="2"/>
  <c r="B117" i="5"/>
  <c r="B117" i="20" l="1"/>
  <c r="B117" i="19"/>
  <c r="B117" i="17"/>
  <c r="B117" i="18"/>
  <c r="B116" i="9"/>
  <c r="B118" i="16"/>
  <c r="A113" i="1"/>
  <c r="B118" i="5"/>
  <c r="B117" i="2"/>
  <c r="B118" i="20" l="1"/>
  <c r="B118" i="19"/>
  <c r="B118" i="18"/>
  <c r="B118" i="17"/>
  <c r="B117" i="9"/>
  <c r="B119" i="16"/>
  <c r="A114" i="1"/>
  <c r="B118" i="2"/>
  <c r="B119" i="5"/>
  <c r="B119" i="20" l="1"/>
  <c r="B119" i="19"/>
  <c r="B119" i="18"/>
  <c r="B119" i="17"/>
  <c r="B118" i="9"/>
  <c r="B120" i="16"/>
  <c r="A115" i="1"/>
  <c r="B120" i="5"/>
  <c r="B119" i="2"/>
  <c r="B120" i="20" l="1"/>
  <c r="B120" i="19"/>
  <c r="B120" i="18"/>
  <c r="B120" i="17"/>
  <c r="B119" i="9"/>
  <c r="B121" i="16"/>
  <c r="A116" i="1"/>
  <c r="B120" i="2"/>
  <c r="B121" i="5"/>
  <c r="B121" i="20" l="1"/>
  <c r="B121" i="19"/>
  <c r="B121" i="18"/>
  <c r="B121" i="17"/>
  <c r="B120" i="9"/>
  <c r="B122" i="16"/>
  <c r="A117" i="1"/>
  <c r="B122" i="5"/>
  <c r="B121" i="2"/>
  <c r="B122" i="20" l="1"/>
  <c r="B122" i="18"/>
  <c r="B122" i="17"/>
  <c r="B122" i="19"/>
  <c r="B121" i="9"/>
  <c r="B123" i="16"/>
  <c r="A118" i="1"/>
  <c r="B123" i="5"/>
  <c r="B122" i="2"/>
  <c r="B123" i="20" l="1"/>
  <c r="B123" i="19"/>
  <c r="B123" i="18"/>
  <c r="B123" i="17"/>
  <c r="B122" i="9"/>
  <c r="B124" i="16"/>
  <c r="A119" i="1"/>
  <c r="B124" i="5"/>
  <c r="B123" i="2"/>
  <c r="B124" i="20" l="1"/>
  <c r="B124" i="18"/>
  <c r="B124" i="19"/>
  <c r="B124" i="17"/>
  <c r="B123" i="9"/>
  <c r="B125" i="16"/>
  <c r="A120" i="1"/>
  <c r="B124" i="2"/>
  <c r="B125" i="5"/>
  <c r="B125" i="20" l="1"/>
  <c r="B125" i="19"/>
  <c r="B125" i="17"/>
  <c r="B125" i="18"/>
  <c r="B124" i="9"/>
  <c r="B126" i="16"/>
  <c r="A121" i="1"/>
  <c r="B126" i="5"/>
  <c r="B125" i="2"/>
  <c r="B126" i="19" l="1"/>
  <c r="B126" i="17"/>
  <c r="B126" i="20"/>
  <c r="B126" i="18"/>
  <c r="B125" i="9"/>
  <c r="B127" i="16"/>
  <c r="A122" i="1"/>
  <c r="B126" i="2"/>
  <c r="B127" i="5"/>
  <c r="B127" i="20" l="1"/>
  <c r="B127" i="19"/>
  <c r="B127" i="18"/>
  <c r="B127" i="17"/>
  <c r="B126" i="9"/>
  <c r="B128" i="16"/>
  <c r="A123" i="1"/>
  <c r="B128" i="5"/>
  <c r="B127" i="2"/>
  <c r="B128" i="20" l="1"/>
  <c r="B128" i="18"/>
  <c r="B128" i="17"/>
  <c r="B128" i="19"/>
  <c r="B127" i="9"/>
  <c r="B129" i="16"/>
  <c r="A124" i="1"/>
  <c r="B128" i="2"/>
  <c r="B129" i="5"/>
  <c r="B129" i="20" l="1"/>
  <c r="B129" i="19"/>
  <c r="B129" i="17"/>
  <c r="B129" i="18"/>
  <c r="B128" i="9"/>
  <c r="B130" i="16"/>
  <c r="A125" i="1"/>
  <c r="B130" i="5"/>
  <c r="B129" i="2"/>
  <c r="B130" i="20" l="1"/>
  <c r="B130" i="17"/>
  <c r="B130" i="19"/>
  <c r="B130" i="18"/>
  <c r="B129" i="9"/>
  <c r="B131" i="16"/>
  <c r="A126" i="1"/>
  <c r="B131" i="5"/>
  <c r="B130" i="2"/>
  <c r="B131" i="20" l="1"/>
  <c r="B131" i="19"/>
  <c r="B131" i="18"/>
  <c r="B131" i="17"/>
  <c r="B130" i="9"/>
  <c r="B132" i="16"/>
  <c r="A127" i="1"/>
  <c r="B132" i="5"/>
  <c r="B131" i="2"/>
  <c r="B132" i="20" l="1"/>
  <c r="B132" i="19"/>
  <c r="B132" i="18"/>
  <c r="B132" i="17"/>
  <c r="B131" i="9"/>
  <c r="B133" i="16"/>
  <c r="A128" i="1"/>
  <c r="B132" i="2"/>
  <c r="B133" i="5"/>
  <c r="B133" i="20" l="1"/>
  <c r="B133" i="19"/>
  <c r="B133" i="17"/>
  <c r="B133" i="18"/>
  <c r="B132" i="9"/>
  <c r="B134" i="16"/>
  <c r="A129" i="1"/>
  <c r="B134" i="5"/>
  <c r="B133" i="2"/>
  <c r="B134" i="20" l="1"/>
  <c r="B134" i="19"/>
  <c r="B134" i="18"/>
  <c r="B134" i="17"/>
  <c r="B133" i="9"/>
  <c r="B135" i="16"/>
  <c r="A130" i="1"/>
  <c r="B134" i="2"/>
  <c r="B135" i="5"/>
  <c r="B135" i="20" l="1"/>
  <c r="B135" i="19"/>
  <c r="B135" i="18"/>
  <c r="B135" i="17"/>
  <c r="B134" i="9"/>
  <c r="B136" i="16"/>
  <c r="A131" i="1"/>
  <c r="B136" i="5"/>
  <c r="B135" i="2"/>
  <c r="B136" i="20" l="1"/>
  <c r="B136" i="17"/>
  <c r="B136" i="19"/>
  <c r="B136" i="18"/>
  <c r="B135" i="9"/>
  <c r="B137" i="16"/>
  <c r="A132" i="1"/>
  <c r="B136" i="2"/>
  <c r="B137" i="5"/>
  <c r="B137" i="20" l="1"/>
  <c r="B137" i="19"/>
  <c r="B137" i="18"/>
  <c r="B137" i="17"/>
  <c r="B136" i="9"/>
  <c r="B138" i="16"/>
  <c r="A133" i="1"/>
  <c r="B138" i="5"/>
  <c r="B137" i="2"/>
  <c r="B138" i="20" l="1"/>
  <c r="B138" i="18"/>
  <c r="B138" i="17"/>
  <c r="B138" i="19"/>
  <c r="B137" i="9"/>
  <c r="B139" i="16"/>
  <c r="A134" i="1"/>
  <c r="B139" i="5"/>
  <c r="B138" i="2"/>
  <c r="B139" i="20" l="1"/>
  <c r="B139" i="19"/>
  <c r="B139" i="18"/>
  <c r="B139" i="17"/>
  <c r="B138" i="9"/>
  <c r="B140" i="16"/>
  <c r="A135" i="1"/>
  <c r="B140" i="5"/>
  <c r="B139" i="2"/>
  <c r="B140" i="20" l="1"/>
  <c r="B140" i="18"/>
  <c r="B140" i="19"/>
  <c r="B140" i="17"/>
  <c r="B139" i="9"/>
  <c r="B141" i="16"/>
  <c r="A136" i="1"/>
  <c r="B140" i="2"/>
  <c r="B141" i="5"/>
  <c r="B141" i="20" l="1"/>
  <c r="B141" i="19"/>
  <c r="B141" i="17"/>
  <c r="B141" i="18"/>
  <c r="B140" i="9"/>
  <c r="B142" i="16"/>
  <c r="A137" i="1"/>
  <c r="B142" i="5"/>
  <c r="B141" i="2"/>
  <c r="B142" i="19" l="1"/>
  <c r="B142" i="20"/>
  <c r="B142" i="17"/>
  <c r="B142" i="18"/>
  <c r="B141" i="9"/>
  <c r="B143" i="16"/>
  <c r="A138" i="1"/>
  <c r="B142" i="2"/>
  <c r="B143" i="5"/>
  <c r="B143" i="20" l="1"/>
  <c r="B143" i="19"/>
  <c r="B143" i="18"/>
  <c r="B143" i="17"/>
  <c r="B142" i="9"/>
  <c r="B144" i="16"/>
  <c r="A139" i="1"/>
  <c r="B144" i="5"/>
  <c r="B143" i="2"/>
  <c r="B144" i="20" l="1"/>
  <c r="B144" i="18"/>
  <c r="B144" i="17"/>
  <c r="B144" i="19"/>
  <c r="B143" i="9"/>
  <c r="B145" i="16"/>
  <c r="A140" i="1"/>
  <c r="B144" i="2"/>
  <c r="B145" i="5"/>
  <c r="B145" i="20" l="1"/>
  <c r="B145" i="19"/>
  <c r="B145" i="17"/>
  <c r="B145" i="18"/>
  <c r="B144" i="9"/>
  <c r="B146" i="16"/>
  <c r="A141" i="1"/>
  <c r="B146" i="5"/>
  <c r="B145" i="2"/>
  <c r="B146" i="20" l="1"/>
  <c r="B146" i="17"/>
  <c r="B146" i="19"/>
  <c r="B146" i="18"/>
  <c r="B145" i="9"/>
  <c r="B147" i="16"/>
  <c r="A142" i="1"/>
  <c r="B147" i="5"/>
  <c r="B146" i="2"/>
  <c r="B147" i="20" l="1"/>
  <c r="B147" i="19"/>
  <c r="B147" i="18"/>
  <c r="B147" i="17"/>
  <c r="B146" i="9"/>
  <c r="B148" i="16"/>
  <c r="A143" i="1"/>
  <c r="B148" i="5"/>
  <c r="B147" i="2"/>
  <c r="B148" i="20" l="1"/>
  <c r="B148" i="19"/>
  <c r="B148" i="18"/>
  <c r="B148" i="17"/>
  <c r="B147" i="9"/>
  <c r="B149" i="16"/>
  <c r="A144" i="1"/>
  <c r="B148" i="2"/>
  <c r="B149" i="5"/>
  <c r="B149" i="20" l="1"/>
  <c r="B149" i="19"/>
  <c r="B149" i="17"/>
  <c r="B149" i="18"/>
  <c r="B148" i="9"/>
  <c r="B150" i="16"/>
  <c r="A145" i="1"/>
  <c r="B150" i="5"/>
  <c r="B149" i="2"/>
  <c r="B150" i="20" l="1"/>
  <c r="B150" i="19"/>
  <c r="B150" i="18"/>
  <c r="B150" i="17"/>
  <c r="B149" i="9"/>
  <c r="B151" i="16"/>
  <c r="A146" i="1"/>
  <c r="B150" i="2"/>
  <c r="B151" i="5"/>
  <c r="B151" i="20" l="1"/>
  <c r="B151" i="19"/>
  <c r="B151" i="18"/>
  <c r="B151" i="17"/>
  <c r="B150" i="9"/>
  <c r="B152" i="16"/>
  <c r="A147" i="1"/>
  <c r="B152" i="5"/>
  <c r="B151" i="2"/>
  <c r="B152" i="20" l="1"/>
  <c r="B152" i="17"/>
  <c r="B152" i="19"/>
  <c r="B152" i="18"/>
  <c r="B151" i="9"/>
  <c r="B153" i="16"/>
  <c r="A148" i="1"/>
  <c r="B152" i="2"/>
  <c r="B153" i="5"/>
  <c r="B153" i="20" l="1"/>
  <c r="B153" i="19"/>
  <c r="B153" i="18"/>
  <c r="B153" i="17"/>
  <c r="B152" i="9"/>
  <c r="B154" i="16"/>
  <c r="A149" i="1"/>
  <c r="B154" i="5"/>
  <c r="B153" i="2"/>
  <c r="B154" i="20" l="1"/>
  <c r="B154" i="18"/>
  <c r="B154" i="17"/>
  <c r="B154" i="19"/>
  <c r="B153" i="9"/>
  <c r="B155" i="16"/>
  <c r="A150" i="1"/>
  <c r="B155" i="5"/>
  <c r="B154" i="2"/>
  <c r="B155" i="20" l="1"/>
  <c r="B155" i="19"/>
  <c r="B155" i="18"/>
  <c r="B155" i="17"/>
  <c r="B154" i="9"/>
  <c r="B156" i="16"/>
  <c r="A151" i="1"/>
  <c r="B156" i="5"/>
  <c r="B155" i="2"/>
  <c r="B156" i="20" l="1"/>
  <c r="B156" i="18"/>
  <c r="B156" i="19"/>
  <c r="B156" i="17"/>
  <c r="B155" i="9"/>
  <c r="B157" i="16"/>
  <c r="A152" i="1"/>
  <c r="B156" i="2"/>
  <c r="B157" i="5"/>
  <c r="B157" i="20" l="1"/>
  <c r="B157" i="19"/>
  <c r="B157" i="17"/>
  <c r="B157" i="18"/>
  <c r="B156" i="9"/>
  <c r="B158" i="16"/>
  <c r="A153" i="1"/>
  <c r="B158" i="5"/>
  <c r="B157" i="2"/>
  <c r="B158" i="20" l="1"/>
  <c r="B158" i="19"/>
  <c r="B158" i="17"/>
  <c r="B158" i="18"/>
  <c r="B157" i="9"/>
  <c r="B159" i="16"/>
  <c r="A154" i="1"/>
  <c r="B158" i="2"/>
  <c r="B159" i="5"/>
  <c r="B159" i="20" l="1"/>
  <c r="B159" i="19"/>
  <c r="B159" i="18"/>
  <c r="B159" i="17"/>
  <c r="B158" i="9"/>
  <c r="B160" i="16"/>
  <c r="A155" i="1"/>
  <c r="B160" i="5"/>
  <c r="B159" i="2"/>
  <c r="B160" i="20" l="1"/>
  <c r="B160" i="18"/>
  <c r="B160" i="19"/>
  <c r="B160" i="17"/>
  <c r="B159" i="9"/>
  <c r="B161" i="16"/>
  <c r="A156" i="1"/>
  <c r="B160" i="2"/>
  <c r="B161" i="5"/>
  <c r="B161" i="20" l="1"/>
  <c r="B161" i="19"/>
  <c r="B161" i="17"/>
  <c r="B161" i="18"/>
  <c r="B160" i="9"/>
  <c r="B162" i="16"/>
  <c r="A157" i="1"/>
  <c r="B162" i="5"/>
  <c r="B161" i="2"/>
  <c r="B162" i="20" l="1"/>
  <c r="B162" i="17"/>
  <c r="B162" i="19"/>
  <c r="B162" i="18"/>
  <c r="B161" i="9"/>
  <c r="B163" i="16"/>
  <c r="A158" i="1"/>
  <c r="B163" i="5"/>
  <c r="B162" i="2"/>
  <c r="B163" i="20" l="1"/>
  <c r="B163" i="19"/>
  <c r="B163" i="18"/>
  <c r="B163" i="17"/>
  <c r="B162" i="9"/>
  <c r="B164" i="16"/>
  <c r="A159" i="1"/>
  <c r="B164" i="5"/>
  <c r="B163" i="2"/>
  <c r="B164" i="20" l="1"/>
  <c r="B164" i="19"/>
  <c r="B164" i="17"/>
  <c r="B164" i="18"/>
  <c r="B163" i="9"/>
  <c r="B165" i="16"/>
  <c r="A160" i="1"/>
  <c r="B164" i="2"/>
  <c r="B165" i="5"/>
  <c r="B165" i="20" l="1"/>
  <c r="B165" i="19"/>
  <c r="B165" i="17"/>
  <c r="B165" i="18"/>
  <c r="B164" i="9"/>
  <c r="B166" i="16"/>
  <c r="A161" i="1"/>
  <c r="B166" i="5"/>
  <c r="B165" i="2"/>
  <c r="B166" i="20" l="1"/>
  <c r="B166" i="19"/>
  <c r="B166" i="18"/>
  <c r="B166" i="17"/>
  <c r="B165" i="9"/>
  <c r="B167" i="16"/>
  <c r="A162" i="1"/>
  <c r="B166" i="2"/>
  <c r="B167" i="5"/>
  <c r="B167" i="20" l="1"/>
  <c r="B167" i="19"/>
  <c r="B167" i="18"/>
  <c r="B167" i="17"/>
  <c r="B166" i="9"/>
  <c r="B168" i="16"/>
  <c r="A163" i="1"/>
  <c r="B168" i="5"/>
  <c r="B167" i="2"/>
  <c r="B168" i="20" l="1"/>
  <c r="B168" i="17"/>
  <c r="B168" i="19"/>
  <c r="B168" i="18"/>
  <c r="B167" i="9"/>
  <c r="B169" i="16"/>
  <c r="A164" i="1"/>
  <c r="B168" i="2"/>
  <c r="B169" i="5"/>
  <c r="B169" i="20" l="1"/>
  <c r="B169" i="19"/>
  <c r="B169" i="18"/>
  <c r="B169" i="17"/>
  <c r="B168" i="9"/>
  <c r="B170" i="16"/>
  <c r="A165" i="1"/>
  <c r="B170" i="5"/>
  <c r="B169" i="2"/>
  <c r="B170" i="20" l="1"/>
  <c r="B170" i="18"/>
  <c r="B170" i="17"/>
  <c r="B170" i="19"/>
  <c r="B169" i="9"/>
  <c r="B171" i="16"/>
  <c r="A166" i="1"/>
  <c r="B171" i="5"/>
  <c r="B170" i="2"/>
  <c r="B171" i="20" l="1"/>
  <c r="B171" i="19"/>
  <c r="B171" i="18"/>
  <c r="B171" i="17"/>
  <c r="B170" i="9"/>
  <c r="B172" i="16"/>
  <c r="A167" i="1"/>
  <c r="B172" i="5"/>
  <c r="B171" i="2"/>
  <c r="B172" i="20" l="1"/>
  <c r="B172" i="18"/>
  <c r="B172" i="19"/>
  <c r="B172" i="17"/>
  <c r="B171" i="9"/>
  <c r="B173" i="16"/>
  <c r="A168" i="1"/>
  <c r="B172" i="2"/>
  <c r="B173" i="5"/>
  <c r="B173" i="20" l="1"/>
  <c r="B173" i="19"/>
  <c r="B173" i="18"/>
  <c r="B173" i="17"/>
  <c r="B172" i="9"/>
  <c r="B174" i="16"/>
  <c r="A169" i="1"/>
  <c r="B174" i="5"/>
  <c r="B173" i="2"/>
  <c r="B174" i="19" l="1"/>
  <c r="B174" i="18"/>
  <c r="B174" i="20"/>
  <c r="B174" i="17"/>
  <c r="B173" i="9"/>
  <c r="B175" i="16"/>
  <c r="A170" i="1"/>
  <c r="B174" i="2"/>
  <c r="B175" i="5"/>
  <c r="B175" i="20" l="1"/>
  <c r="B175" i="19"/>
  <c r="B175" i="18"/>
  <c r="B175" i="17"/>
  <c r="B174" i="9"/>
  <c r="B176" i="16"/>
  <c r="A171" i="1"/>
  <c r="B176" i="5"/>
  <c r="B175" i="2"/>
  <c r="B176" i="20" l="1"/>
  <c r="B176" i="18"/>
  <c r="B176" i="19"/>
  <c r="B176" i="17"/>
  <c r="B175" i="9"/>
  <c r="B177" i="16"/>
  <c r="A172" i="1"/>
  <c r="B176" i="2"/>
  <c r="B177" i="5"/>
  <c r="B177" i="20" l="1"/>
  <c r="B177" i="19"/>
  <c r="B177" i="18"/>
  <c r="B177" i="17"/>
  <c r="B176" i="9"/>
  <c r="B178" i="16"/>
  <c r="A173" i="1"/>
  <c r="B178" i="5"/>
  <c r="B177" i="2"/>
  <c r="B178" i="20" l="1"/>
  <c r="B178" i="17"/>
  <c r="B178" i="19"/>
  <c r="B178" i="18"/>
  <c r="B177" i="9"/>
  <c r="B179" i="16"/>
  <c r="A174" i="1"/>
  <c r="B179" i="5"/>
  <c r="B178" i="2"/>
  <c r="B179" i="20" l="1"/>
  <c r="B179" i="19"/>
  <c r="B179" i="18"/>
  <c r="B179" i="17"/>
  <c r="B178" i="9"/>
  <c r="B180" i="16"/>
  <c r="A175" i="1"/>
  <c r="B180" i="5"/>
  <c r="B179" i="2"/>
  <c r="B180" i="20" l="1"/>
  <c r="B180" i="19"/>
  <c r="B180" i="17"/>
  <c r="B180" i="18"/>
  <c r="B179" i="9"/>
  <c r="B181" i="16"/>
  <c r="A176" i="1"/>
  <c r="B180" i="2"/>
  <c r="B181" i="5"/>
  <c r="B181" i="20" l="1"/>
  <c r="B181" i="19"/>
  <c r="B181" i="18"/>
  <c r="B181" i="17"/>
  <c r="B180" i="9"/>
  <c r="B182" i="16"/>
  <c r="A177" i="1"/>
  <c r="B182" i="5"/>
  <c r="B181" i="2"/>
  <c r="B182" i="20" l="1"/>
  <c r="B182" i="19"/>
  <c r="B182" i="18"/>
  <c r="B182" i="17"/>
  <c r="B181" i="9"/>
  <c r="B183" i="16"/>
  <c r="A178" i="1"/>
  <c r="B182" i="2"/>
  <c r="B183" i="5"/>
  <c r="B183" i="20" l="1"/>
  <c r="B183" i="19"/>
  <c r="B183" i="18"/>
  <c r="B183" i="17"/>
  <c r="B182" i="9"/>
  <c r="B184" i="16"/>
  <c r="A179" i="1"/>
  <c r="B184" i="5"/>
  <c r="B183" i="2"/>
  <c r="B184" i="20" l="1"/>
  <c r="B184" i="19"/>
  <c r="B184" i="18"/>
  <c r="B184" i="17"/>
  <c r="B183" i="9"/>
  <c r="B185" i="16"/>
  <c r="A180" i="1"/>
  <c r="B184" i="2"/>
  <c r="B185" i="5"/>
  <c r="B185" i="20" l="1"/>
  <c r="B185" i="19"/>
  <c r="B185" i="18"/>
  <c r="B185" i="17"/>
  <c r="B184" i="9"/>
  <c r="B186" i="16"/>
  <c r="A181" i="1"/>
  <c r="B186" i="5"/>
  <c r="B185" i="2"/>
  <c r="B186" i="20" l="1"/>
  <c r="B186" i="18"/>
  <c r="B186" i="19"/>
  <c r="B186" i="17"/>
  <c r="B185" i="9"/>
  <c r="B187" i="16"/>
  <c r="A182" i="1"/>
  <c r="B187" i="5"/>
  <c r="B186" i="2"/>
  <c r="B187" i="20" l="1"/>
  <c r="B187" i="19"/>
  <c r="B187" i="18"/>
  <c r="B187" i="17"/>
  <c r="B186" i="9"/>
  <c r="B188" i="16"/>
  <c r="A183" i="1"/>
  <c r="B188" i="5"/>
  <c r="B187" i="2"/>
  <c r="B188" i="20" l="1"/>
  <c r="B188" i="18"/>
  <c r="B188" i="19"/>
  <c r="B188" i="17"/>
  <c r="B187" i="9"/>
  <c r="B189" i="16"/>
  <c r="A184" i="1"/>
  <c r="B188" i="2"/>
  <c r="B189" i="5"/>
  <c r="B189" i="20" l="1"/>
  <c r="B189" i="19"/>
  <c r="B189" i="18"/>
  <c r="B189" i="17"/>
  <c r="B188" i="9"/>
  <c r="B190" i="16"/>
  <c r="A185" i="1"/>
  <c r="B190" i="5"/>
  <c r="B189" i="2"/>
  <c r="B190" i="19" l="1"/>
  <c r="B190" i="17"/>
  <c r="B190" i="20"/>
  <c r="B190" i="18"/>
  <c r="B189" i="9"/>
  <c r="B191" i="16"/>
  <c r="A186" i="1"/>
  <c r="B190" i="2"/>
  <c r="B191" i="5"/>
  <c r="B191" i="20" l="1"/>
  <c r="B191" i="19"/>
  <c r="B191" i="18"/>
  <c r="B191" i="17"/>
  <c r="B190" i="9"/>
  <c r="B192" i="16"/>
  <c r="A187" i="1"/>
  <c r="B192" i="5"/>
  <c r="B191" i="2"/>
  <c r="B192" i="20" l="1"/>
  <c r="B192" i="18"/>
  <c r="B192" i="17"/>
  <c r="B192" i="19"/>
  <c r="B191" i="9"/>
  <c r="B193" i="16"/>
  <c r="A188" i="1"/>
  <c r="B192" i="2"/>
  <c r="B193" i="5"/>
  <c r="B193" i="20" l="1"/>
  <c r="B193" i="19"/>
  <c r="B193" i="17"/>
  <c r="B193" i="18"/>
  <c r="B192" i="9"/>
  <c r="B194" i="16"/>
  <c r="A189" i="1"/>
  <c r="B194" i="5"/>
  <c r="B193" i="2"/>
  <c r="B194" i="20" l="1"/>
  <c r="B194" i="19"/>
  <c r="B194" i="18"/>
  <c r="B194" i="17"/>
  <c r="B193" i="9"/>
  <c r="B195" i="16"/>
  <c r="A190" i="1"/>
  <c r="B195" i="5"/>
  <c r="B194" i="2"/>
  <c r="B195" i="20" l="1"/>
  <c r="B195" i="19"/>
  <c r="B195" i="18"/>
  <c r="B195" i="17"/>
  <c r="B194" i="9"/>
  <c r="B196" i="16"/>
  <c r="A191" i="1"/>
  <c r="B196" i="5"/>
  <c r="B195" i="2"/>
  <c r="B196" i="20" l="1"/>
  <c r="B196" i="19"/>
  <c r="B196" i="17"/>
  <c r="B196" i="18"/>
  <c r="B195" i="9"/>
  <c r="B197" i="16"/>
  <c r="A192" i="1"/>
  <c r="B196" i="2"/>
  <c r="B197" i="5"/>
  <c r="B197" i="20" l="1"/>
  <c r="B197" i="19"/>
  <c r="B197" i="18"/>
  <c r="B197" i="17"/>
  <c r="B196" i="9"/>
  <c r="B198" i="16"/>
  <c r="A193" i="1"/>
  <c r="B198" i="5"/>
  <c r="B197" i="2"/>
  <c r="B198" i="20" l="1"/>
  <c r="B198" i="19"/>
  <c r="B198" i="18"/>
  <c r="B198" i="17"/>
  <c r="B197" i="9"/>
  <c r="B199" i="16"/>
  <c r="A194" i="1"/>
  <c r="B198" i="2"/>
  <c r="B199" i="5"/>
  <c r="B199" i="20" l="1"/>
  <c r="B199" i="19"/>
  <c r="B199" i="18"/>
  <c r="B199" i="17"/>
  <c r="B198" i="9"/>
  <c r="B200" i="16"/>
  <c r="A195" i="1"/>
  <c r="B200" i="5"/>
  <c r="B199" i="2"/>
  <c r="B200" i="20" l="1"/>
  <c r="B200" i="19"/>
  <c r="B200" i="18"/>
  <c r="B200" i="17"/>
  <c r="B199" i="9"/>
  <c r="B201" i="16"/>
  <c r="A196" i="1"/>
  <c r="B200" i="2"/>
  <c r="B201" i="5"/>
  <c r="B201" i="20" l="1"/>
  <c r="B201" i="19"/>
  <c r="B201" i="18"/>
  <c r="B201" i="17"/>
  <c r="B200" i="9"/>
  <c r="B202" i="16"/>
  <c r="A197" i="1"/>
  <c r="B202" i="5"/>
  <c r="B201" i="2"/>
  <c r="B202" i="20" l="1"/>
  <c r="B202" i="18"/>
  <c r="B202" i="19"/>
  <c r="B202" i="17"/>
  <c r="B201" i="9"/>
  <c r="B203" i="16"/>
  <c r="A198" i="1"/>
  <c r="B203" i="5"/>
  <c r="B202" i="2"/>
  <c r="B203" i="20" l="1"/>
  <c r="B203" i="19"/>
  <c r="B203" i="18"/>
  <c r="B203" i="17"/>
  <c r="B202" i="9"/>
  <c r="B204" i="16"/>
  <c r="A199" i="1"/>
  <c r="B204" i="5"/>
  <c r="B203" i="2"/>
  <c r="B204" i="18" l="1"/>
  <c r="B204" i="20"/>
  <c r="B204" i="19"/>
  <c r="B204" i="17"/>
  <c r="B203" i="9"/>
  <c r="B205" i="16"/>
  <c r="A200" i="1"/>
  <c r="B204" i="2"/>
  <c r="B205" i="5"/>
  <c r="B205" i="20" l="1"/>
  <c r="B205" i="19"/>
  <c r="B205" i="18"/>
  <c r="B205" i="17"/>
  <c r="B204" i="9"/>
  <c r="B206" i="16"/>
  <c r="A201" i="1"/>
  <c r="B206" i="5"/>
  <c r="B205" i="2"/>
  <c r="B206" i="20" l="1"/>
  <c r="B206" i="19"/>
  <c r="B206" i="18"/>
  <c r="B206" i="17"/>
  <c r="B205" i="9"/>
  <c r="B207" i="16"/>
  <c r="A202" i="1"/>
  <c r="B206" i="2"/>
  <c r="B207" i="5"/>
  <c r="B207" i="20" l="1"/>
  <c r="B207" i="19"/>
  <c r="B207" i="18"/>
  <c r="B207" i="17"/>
  <c r="B206" i="9"/>
  <c r="B208" i="16"/>
  <c r="A203" i="1"/>
  <c r="B208" i="5"/>
  <c r="B207" i="2"/>
  <c r="B208" i="20" l="1"/>
  <c r="B208" i="18"/>
  <c r="B208" i="19"/>
  <c r="B208" i="17"/>
  <c r="B207" i="9"/>
  <c r="B209" i="16"/>
  <c r="A204" i="1"/>
  <c r="B208" i="2"/>
  <c r="B209" i="5"/>
  <c r="B209" i="20" l="1"/>
  <c r="B209" i="19"/>
  <c r="B209" i="17"/>
  <c r="B209" i="18"/>
  <c r="B208" i="9"/>
  <c r="B210" i="16"/>
  <c r="A205" i="1"/>
  <c r="B210" i="5"/>
  <c r="B209" i="2"/>
  <c r="B210" i="20" l="1"/>
  <c r="B210" i="19"/>
  <c r="B210" i="18"/>
  <c r="B210" i="17"/>
  <c r="B209" i="9"/>
  <c r="B211" i="16"/>
  <c r="A206" i="1"/>
  <c r="B211" i="5"/>
  <c r="B210" i="2"/>
  <c r="B211" i="20" l="1"/>
  <c r="B211" i="19"/>
  <c r="B211" i="18"/>
  <c r="B211" i="17"/>
  <c r="B210" i="9"/>
  <c r="B212" i="16"/>
  <c r="A207" i="1"/>
  <c r="B212" i="5"/>
  <c r="B211" i="2"/>
  <c r="B212" i="20" l="1"/>
  <c r="B212" i="19"/>
  <c r="B212" i="18"/>
  <c r="B212" i="17"/>
  <c r="B211" i="9"/>
  <c r="B213" i="16"/>
  <c r="A208" i="1"/>
  <c r="B212" i="2"/>
  <c r="B213" i="5"/>
  <c r="B213" i="20" l="1"/>
  <c r="B213" i="19"/>
  <c r="B213" i="18"/>
  <c r="B213" i="17"/>
  <c r="B212" i="9"/>
  <c r="B214" i="16"/>
  <c r="A209" i="1"/>
  <c r="B214" i="5"/>
  <c r="B213" i="2"/>
  <c r="B214" i="20" l="1"/>
  <c r="B214" i="19"/>
  <c r="B214" i="18"/>
  <c r="B214" i="17"/>
  <c r="B213" i="9"/>
  <c r="B215" i="16"/>
  <c r="A210" i="1"/>
  <c r="B214" i="2"/>
  <c r="B215" i="5"/>
  <c r="B215" i="20" l="1"/>
  <c r="B215" i="19"/>
  <c r="B215" i="18"/>
  <c r="B215" i="17"/>
  <c r="B214" i="9"/>
  <c r="B216" i="16"/>
  <c r="A211" i="1"/>
  <c r="B216" i="5"/>
  <c r="B215" i="2"/>
  <c r="B216" i="20" l="1"/>
  <c r="B216" i="17"/>
  <c r="B216" i="19"/>
  <c r="B216" i="18"/>
  <c r="B215" i="9"/>
  <c r="B217" i="16"/>
  <c r="A212" i="1"/>
  <c r="B216" i="2"/>
  <c r="B217" i="5"/>
  <c r="B217" i="20" l="1"/>
  <c r="B217" i="19"/>
  <c r="B217" i="18"/>
  <c r="B217" i="17"/>
  <c r="B216" i="9"/>
  <c r="B218" i="16"/>
  <c r="A213" i="1"/>
  <c r="B218" i="5"/>
  <c r="B217" i="2"/>
  <c r="B218" i="20" l="1"/>
  <c r="B218" i="18"/>
  <c r="B218" i="17"/>
  <c r="B218" i="19"/>
  <c r="B217" i="9"/>
  <c r="B219" i="16"/>
  <c r="A214" i="1"/>
  <c r="B219" i="5"/>
  <c r="B218" i="2"/>
  <c r="B219" i="20" l="1"/>
  <c r="B219" i="19"/>
  <c r="B219" i="18"/>
  <c r="B219" i="17"/>
  <c r="B218" i="9"/>
  <c r="B220" i="16"/>
  <c r="A215" i="1"/>
  <c r="B220" i="5"/>
  <c r="B219" i="2"/>
  <c r="B220" i="20" l="1"/>
  <c r="B220" i="18"/>
  <c r="B220" i="19"/>
  <c r="B220" i="17"/>
  <c r="B219" i="9"/>
  <c r="B221" i="16"/>
  <c r="A216" i="1"/>
  <c r="B220" i="2"/>
  <c r="B221" i="5"/>
  <c r="B221" i="20" l="1"/>
  <c r="B221" i="19"/>
  <c r="B221" i="18"/>
  <c r="B221" i="17"/>
  <c r="B220" i="9"/>
  <c r="B222" i="16"/>
  <c r="A217" i="1"/>
  <c r="B222" i="5"/>
  <c r="B221" i="2"/>
  <c r="B222" i="20" l="1"/>
  <c r="B222" i="19"/>
  <c r="B222" i="17"/>
  <c r="B222" i="18"/>
  <c r="B221" i="9"/>
  <c r="B223" i="16"/>
  <c r="A218" i="1"/>
  <c r="B222" i="2"/>
  <c r="B223" i="5"/>
  <c r="B223" i="20" l="1"/>
  <c r="B223" i="19"/>
  <c r="B223" i="18"/>
  <c r="B223" i="17"/>
  <c r="B222" i="9"/>
  <c r="B224" i="16"/>
  <c r="A219" i="1"/>
  <c r="B224" i="5"/>
  <c r="B223" i="2"/>
  <c r="B224" i="20" l="1"/>
  <c r="B224" i="18"/>
  <c r="B224" i="19"/>
  <c r="B224" i="17"/>
  <c r="B223" i="9"/>
  <c r="B225" i="16"/>
  <c r="A220" i="1"/>
  <c r="B224" i="2"/>
  <c r="B225" i="5"/>
  <c r="B225" i="19" l="1"/>
  <c r="B225" i="20"/>
  <c r="B225" i="17"/>
  <c r="B225" i="18"/>
  <c r="B224" i="9"/>
  <c r="B226" i="16"/>
  <c r="A221" i="1"/>
  <c r="B226" i="5"/>
  <c r="B225" i="2"/>
  <c r="B226" i="20" l="1"/>
  <c r="B226" i="19"/>
  <c r="B226" i="18"/>
  <c r="B226" i="17"/>
  <c r="B225" i="9"/>
  <c r="B227" i="16"/>
  <c r="A222" i="1"/>
  <c r="B227" i="5"/>
  <c r="B226" i="2"/>
  <c r="B227" i="20" l="1"/>
  <c r="B227" i="19"/>
  <c r="B227" i="18"/>
  <c r="B227" i="17"/>
  <c r="B226" i="9"/>
  <c r="B228" i="16"/>
  <c r="A223" i="1"/>
  <c r="B228" i="5"/>
  <c r="B227" i="2"/>
  <c r="B228" i="20" l="1"/>
  <c r="B228" i="19"/>
  <c r="B228" i="18"/>
  <c r="B228" i="17"/>
  <c r="B227" i="9"/>
  <c r="B229" i="16"/>
  <c r="A224" i="1"/>
  <c r="B228" i="2"/>
  <c r="B229" i="5"/>
  <c r="B229" i="20" l="1"/>
  <c r="B229" i="19"/>
  <c r="B229" i="17"/>
  <c r="B229" i="18"/>
  <c r="B228" i="9"/>
  <c r="B230" i="16"/>
  <c r="A225" i="1"/>
  <c r="B230" i="5"/>
  <c r="B229" i="2"/>
  <c r="B230" i="20" l="1"/>
  <c r="B230" i="19"/>
  <c r="B230" i="18"/>
  <c r="B230" i="17"/>
  <c r="B229" i="9"/>
  <c r="B231" i="16"/>
  <c r="A226" i="1"/>
  <c r="B230" i="2"/>
  <c r="B231" i="5"/>
  <c r="B231" i="20" l="1"/>
  <c r="B231" i="19"/>
  <c r="B231" i="18"/>
  <c r="B231" i="17"/>
  <c r="B230" i="9"/>
  <c r="B232" i="16"/>
  <c r="A227" i="1"/>
  <c r="B232" i="5"/>
  <c r="B231" i="2"/>
  <c r="B232" i="20" l="1"/>
  <c r="B232" i="17"/>
  <c r="B232" i="19"/>
  <c r="B232" i="18"/>
  <c r="B231" i="9"/>
  <c r="B233" i="16"/>
  <c r="A228" i="1"/>
  <c r="B232" i="2"/>
  <c r="B233" i="5"/>
  <c r="B233" i="20" l="1"/>
  <c r="B233" i="19"/>
  <c r="B233" i="18"/>
  <c r="B233" i="17"/>
  <c r="B232" i="9"/>
  <c r="B234" i="16"/>
  <c r="A229" i="1"/>
  <c r="B234" i="5"/>
  <c r="B233" i="2"/>
  <c r="B234" i="20" l="1"/>
  <c r="B234" i="18"/>
  <c r="B234" i="17"/>
  <c r="B234" i="19"/>
  <c r="B233" i="9"/>
  <c r="B235" i="16"/>
  <c r="A230" i="1"/>
  <c r="B235" i="5"/>
  <c r="B234" i="2"/>
  <c r="B235" i="20" l="1"/>
  <c r="B235" i="19"/>
  <c r="B235" i="18"/>
  <c r="B235" i="17"/>
  <c r="B234" i="9"/>
  <c r="B236" i="16"/>
  <c r="A231" i="1"/>
  <c r="B236" i="5"/>
  <c r="B235" i="2"/>
  <c r="B236" i="18" l="1"/>
  <c r="B236" i="19"/>
  <c r="B236" i="17"/>
  <c r="B236" i="20"/>
  <c r="B235" i="9"/>
  <c r="B237" i="16"/>
  <c r="A232" i="1"/>
  <c r="B236" i="2"/>
  <c r="B237" i="5"/>
  <c r="B237" i="20" l="1"/>
  <c r="B237" i="19"/>
  <c r="B237" i="18"/>
  <c r="B237" i="17"/>
  <c r="B236" i="9"/>
  <c r="B238" i="16"/>
  <c r="A233" i="1"/>
  <c r="B238" i="5"/>
  <c r="B237" i="2"/>
  <c r="B238" i="20" l="1"/>
  <c r="B238" i="19"/>
  <c r="B238" i="17"/>
  <c r="B238" i="18"/>
  <c r="B237" i="9"/>
  <c r="B239" i="16"/>
  <c r="A234" i="1"/>
  <c r="B238" i="2"/>
  <c r="B239" i="5"/>
  <c r="B239" i="20" l="1"/>
  <c r="B239" i="19"/>
  <c r="B239" i="18"/>
  <c r="B239" i="17"/>
  <c r="B238" i="9"/>
  <c r="B240" i="16"/>
  <c r="A235" i="1"/>
  <c r="B240" i="5"/>
  <c r="B239" i="2"/>
  <c r="B240" i="20" l="1"/>
  <c r="B240" i="18"/>
  <c r="B240" i="19"/>
  <c r="B240" i="17"/>
  <c r="B239" i="9"/>
  <c r="B241" i="16"/>
  <c r="A236" i="1"/>
  <c r="B240" i="2"/>
  <c r="B241" i="5"/>
  <c r="B241" i="20" l="1"/>
  <c r="B241" i="19"/>
  <c r="B241" i="17"/>
  <c r="B241" i="18"/>
  <c r="B240" i="9"/>
  <c r="B242" i="16"/>
  <c r="A237" i="1"/>
  <c r="B242" i="5"/>
  <c r="B241" i="2"/>
  <c r="B242" i="20" l="1"/>
  <c r="B242" i="19"/>
  <c r="B242" i="18"/>
  <c r="B242" i="17"/>
  <c r="B241" i="9"/>
  <c r="B243" i="16"/>
  <c r="A238" i="1"/>
  <c r="B243" i="5"/>
  <c r="B242" i="2"/>
  <c r="B243" i="20" l="1"/>
  <c r="B243" i="19"/>
  <c r="B243" i="18"/>
  <c r="B243" i="17"/>
  <c r="B242" i="9"/>
  <c r="B244" i="16"/>
  <c r="A239" i="1"/>
  <c r="B244" i="5"/>
  <c r="B243" i="2"/>
  <c r="B244" i="20" l="1"/>
  <c r="B244" i="19"/>
  <c r="B244" i="18"/>
  <c r="B244" i="17"/>
  <c r="B243" i="9"/>
  <c r="B245" i="16"/>
  <c r="A240" i="1"/>
  <c r="B244" i="2"/>
  <c r="B245" i="5"/>
  <c r="B245" i="20" l="1"/>
  <c r="B245" i="19"/>
  <c r="B245" i="17"/>
  <c r="B245" i="18"/>
  <c r="B244" i="9"/>
  <c r="B246" i="16"/>
  <c r="A241" i="1"/>
  <c r="B246" i="5"/>
  <c r="B245" i="2"/>
  <c r="B246" i="19" l="1"/>
  <c r="B246" i="18"/>
  <c r="B246" i="20"/>
  <c r="B246" i="17"/>
  <c r="B245" i="9"/>
  <c r="B247" i="16"/>
  <c r="A242" i="1"/>
  <c r="B246" i="2"/>
  <c r="B247" i="5"/>
  <c r="B247" i="20" l="1"/>
  <c r="B247" i="19"/>
  <c r="B247" i="18"/>
  <c r="B247" i="17"/>
  <c r="B246" i="9"/>
  <c r="B248" i="16"/>
  <c r="A243" i="1"/>
  <c r="B248" i="5"/>
  <c r="B247" i="2"/>
  <c r="B248" i="20" l="1"/>
  <c r="B248" i="17"/>
  <c r="B248" i="19"/>
  <c r="B248" i="18"/>
  <c r="B247" i="9"/>
  <c r="B249" i="16"/>
  <c r="A244" i="1"/>
  <c r="B248" i="2"/>
  <c r="B249" i="5"/>
  <c r="B249" i="20" l="1"/>
  <c r="B249" i="19"/>
  <c r="B249" i="18"/>
  <c r="B249" i="17"/>
  <c r="B248" i="9"/>
  <c r="B250" i="16"/>
  <c r="A245" i="1"/>
  <c r="B250" i="5"/>
  <c r="B249" i="2"/>
  <c r="B250" i="20" l="1"/>
  <c r="B250" i="18"/>
  <c r="B250" i="17"/>
  <c r="B250" i="19"/>
  <c r="B249" i="9"/>
  <c r="B251" i="16"/>
  <c r="A246" i="1"/>
  <c r="B251" i="5"/>
  <c r="B250" i="2"/>
  <c r="B251" i="20" l="1"/>
  <c r="B251" i="19"/>
  <c r="B251" i="18"/>
  <c r="B251" i="17"/>
  <c r="B250" i="9"/>
  <c r="B252" i="16"/>
  <c r="A247" i="1"/>
  <c r="B252" i="5"/>
  <c r="B251" i="2"/>
  <c r="B252" i="20" l="1"/>
  <c r="B252" i="18"/>
  <c r="B252" i="19"/>
  <c r="B252" i="17"/>
  <c r="B251" i="9"/>
  <c r="B253" i="16"/>
  <c r="A248" i="1"/>
  <c r="B252" i="2"/>
  <c r="B253" i="5"/>
  <c r="B253" i="20" l="1"/>
  <c r="B253" i="19"/>
  <c r="B253" i="18"/>
  <c r="B253" i="17"/>
  <c r="B252" i="9"/>
  <c r="B254" i="16"/>
  <c r="A249" i="1"/>
  <c r="B254" i="5"/>
  <c r="B253" i="2"/>
  <c r="B254" i="20" l="1"/>
  <c r="B254" i="19"/>
  <c r="B254" i="18"/>
  <c r="B254" i="17"/>
  <c r="B253" i="9"/>
  <c r="B255" i="16"/>
  <c r="A250" i="1"/>
  <c r="B254" i="2"/>
  <c r="B255" i="5"/>
  <c r="B255" i="20" l="1"/>
  <c r="B255" i="19"/>
  <c r="B255" i="18"/>
  <c r="B255" i="17"/>
  <c r="B254" i="9"/>
  <c r="B256" i="16"/>
  <c r="A251" i="1"/>
  <c r="B256" i="5"/>
  <c r="B255" i="2"/>
  <c r="B256" i="20" l="1"/>
  <c r="B256" i="18"/>
  <c r="B256" i="17"/>
  <c r="B256" i="19"/>
  <c r="B255" i="9"/>
  <c r="B257" i="16"/>
  <c r="A252" i="1"/>
  <c r="B256" i="2"/>
  <c r="B257" i="5"/>
  <c r="B257" i="19" l="1"/>
  <c r="B257" i="17"/>
  <c r="B257" i="20"/>
  <c r="B257" i="18"/>
  <c r="B256" i="9"/>
  <c r="B258" i="16"/>
  <c r="A253" i="1"/>
  <c r="B258" i="5"/>
  <c r="B257" i="2"/>
  <c r="B258" i="20" l="1"/>
  <c r="B258" i="19"/>
  <c r="B258" i="18"/>
  <c r="B258" i="17"/>
  <c r="B257" i="9"/>
  <c r="B259" i="16"/>
  <c r="A254" i="1"/>
  <c r="B259" i="5"/>
  <c r="B258" i="2"/>
  <c r="B259" i="20" l="1"/>
  <c r="B259" i="19"/>
  <c r="B259" i="18"/>
  <c r="B259" i="17"/>
  <c r="B258" i="9"/>
  <c r="B260" i="16"/>
  <c r="A255" i="1"/>
  <c r="B260" i="5"/>
  <c r="B259" i="2"/>
  <c r="B260" i="20" l="1"/>
  <c r="B260" i="19"/>
  <c r="B260" i="17"/>
  <c r="B260" i="18"/>
  <c r="B259" i="9"/>
  <c r="B261" i="16"/>
  <c r="A256" i="1"/>
  <c r="B260" i="2"/>
  <c r="B261" i="5"/>
  <c r="B261" i="20" l="1"/>
  <c r="B261" i="19"/>
  <c r="B261" i="18"/>
  <c r="B261" i="17"/>
  <c r="B260" i="9"/>
  <c r="B262" i="16"/>
  <c r="A257" i="1"/>
  <c r="B262" i="5"/>
  <c r="B261" i="2"/>
  <c r="B262" i="20" l="1"/>
  <c r="B262" i="19"/>
  <c r="B262" i="18"/>
  <c r="B262" i="17"/>
  <c r="B261" i="9"/>
  <c r="B263" i="16"/>
  <c r="A258" i="1"/>
  <c r="B262" i="2"/>
  <c r="B263" i="5"/>
  <c r="B263" i="20" l="1"/>
  <c r="B263" i="19"/>
  <c r="B263" i="18"/>
  <c r="B263" i="17"/>
  <c r="B262" i="9"/>
  <c r="B264" i="16"/>
  <c r="A259" i="1"/>
  <c r="B264" i="5"/>
  <c r="B263" i="2"/>
  <c r="B264" i="20" l="1"/>
  <c r="B264" i="17"/>
  <c r="B264" i="19"/>
  <c r="B264" i="18"/>
  <c r="B263" i="9"/>
  <c r="B265" i="16"/>
  <c r="A260" i="1"/>
  <c r="B264" i="2"/>
  <c r="B265" i="5"/>
  <c r="B265" i="20" l="1"/>
  <c r="B265" i="19"/>
  <c r="B265" i="18"/>
  <c r="B265" i="17"/>
  <c r="B264" i="9"/>
  <c r="B266" i="16"/>
  <c r="A261" i="1"/>
  <c r="B266" i="5"/>
  <c r="B265" i="2"/>
  <c r="B266" i="20" l="1"/>
  <c r="B266" i="18"/>
  <c r="B266" i="19"/>
  <c r="B266" i="17"/>
  <c r="B265" i="9"/>
  <c r="B267" i="16"/>
  <c r="A262" i="1"/>
  <c r="B267" i="5"/>
  <c r="B266" i="2"/>
  <c r="B267" i="20" l="1"/>
  <c r="B267" i="19"/>
  <c r="B267" i="18"/>
  <c r="B267" i="17"/>
  <c r="B266" i="9"/>
  <c r="B268" i="16"/>
  <c r="A263" i="1"/>
  <c r="B268" i="5"/>
  <c r="B267" i="2"/>
  <c r="B268" i="18" l="1"/>
  <c r="B268" i="19"/>
  <c r="B268" i="17"/>
  <c r="B268" i="20"/>
  <c r="B267" i="9"/>
  <c r="B269" i="16"/>
  <c r="A264" i="1"/>
  <c r="B268" i="2"/>
  <c r="B269" i="5"/>
  <c r="B269" i="20" l="1"/>
  <c r="B269" i="19"/>
  <c r="B269" i="18"/>
  <c r="B269" i="17"/>
  <c r="B268" i="9"/>
  <c r="B270" i="16"/>
  <c r="A265" i="1"/>
  <c r="B270" i="5"/>
  <c r="B269" i="2"/>
  <c r="B270" i="20" l="1"/>
  <c r="B270" i="19"/>
  <c r="B270" i="18"/>
  <c r="B270" i="17"/>
  <c r="B269" i="9"/>
  <c r="B271" i="16"/>
  <c r="A266" i="1"/>
  <c r="B270" i="2"/>
  <c r="B271" i="5"/>
  <c r="B271" i="20" l="1"/>
  <c r="B271" i="19"/>
  <c r="B271" i="18"/>
  <c r="B271" i="17"/>
  <c r="B270" i="9"/>
  <c r="B272" i="16"/>
  <c r="A267" i="1"/>
  <c r="B272" i="5"/>
  <c r="B271" i="2"/>
  <c r="B272" i="20" l="1"/>
  <c r="B272" i="18"/>
  <c r="B272" i="19"/>
  <c r="B272" i="17"/>
  <c r="B271" i="9"/>
  <c r="B273" i="16"/>
  <c r="A268" i="1"/>
  <c r="B272" i="2"/>
  <c r="B273" i="5"/>
  <c r="B273" i="20" l="1"/>
  <c r="B273" i="19"/>
  <c r="B273" i="18"/>
  <c r="B273" i="17"/>
  <c r="B272" i="9"/>
  <c r="B274" i="16"/>
  <c r="A269" i="1"/>
  <c r="B274" i="5"/>
  <c r="B273" i="2"/>
  <c r="B274" i="20" l="1"/>
  <c r="B274" i="17"/>
  <c r="B274" i="19"/>
  <c r="B274" i="18"/>
  <c r="B273" i="9"/>
  <c r="B275" i="16"/>
  <c r="A270" i="1"/>
  <c r="B275" i="5"/>
  <c r="B274" i="2"/>
  <c r="B275" i="20" l="1"/>
  <c r="B275" i="19"/>
  <c r="B275" i="18"/>
  <c r="B275" i="17"/>
  <c r="B274" i="9"/>
  <c r="B276" i="16"/>
  <c r="A271" i="1"/>
  <c r="B276" i="5"/>
  <c r="B275" i="2"/>
  <c r="B276" i="20" l="1"/>
  <c r="B276" i="19"/>
  <c r="B276" i="17"/>
  <c r="B276" i="18"/>
  <c r="B275" i="9"/>
  <c r="B277" i="16"/>
  <c r="A272" i="1"/>
  <c r="B276" i="2"/>
  <c r="B277" i="5"/>
  <c r="B277" i="20" l="1"/>
  <c r="B277" i="19"/>
  <c r="B277" i="18"/>
  <c r="B277" i="17"/>
  <c r="B276" i="9"/>
  <c r="B278" i="16"/>
  <c r="A273" i="1"/>
  <c r="B278" i="5"/>
  <c r="B277" i="2"/>
  <c r="B278" i="19" l="1"/>
  <c r="B278" i="18"/>
  <c r="B278" i="17"/>
  <c r="B278" i="20"/>
  <c r="B277" i="9"/>
  <c r="B279" i="16"/>
  <c r="A274" i="1"/>
  <c r="B278" i="2"/>
  <c r="B279" i="5"/>
  <c r="B279" i="20" l="1"/>
  <c r="B279" i="19"/>
  <c r="B279" i="18"/>
  <c r="B279" i="17"/>
  <c r="B278" i="9"/>
  <c r="B280" i="16"/>
  <c r="A275" i="1"/>
  <c r="B280" i="5"/>
  <c r="B279" i="2"/>
  <c r="B280" i="20" l="1"/>
  <c r="B280" i="17"/>
  <c r="B280" i="19"/>
  <c r="B280" i="18"/>
  <c r="B279" i="9"/>
  <c r="B281" i="16"/>
  <c r="A276" i="1"/>
  <c r="B280" i="2"/>
  <c r="B281" i="5"/>
  <c r="B281" i="20" l="1"/>
  <c r="B281" i="19"/>
  <c r="B281" i="18"/>
  <c r="B281" i="17"/>
  <c r="B280" i="9"/>
  <c r="B282" i="16"/>
  <c r="A277" i="1"/>
  <c r="B282" i="5"/>
  <c r="B281" i="2"/>
  <c r="B282" i="20" l="1"/>
  <c r="B282" i="18"/>
  <c r="B282" i="17"/>
  <c r="B282" i="19"/>
  <c r="B281" i="9"/>
  <c r="B283" i="16"/>
  <c r="A278" i="1"/>
  <c r="B283" i="5"/>
  <c r="B282" i="2"/>
  <c r="B283" i="20" l="1"/>
  <c r="B283" i="19"/>
  <c r="B283" i="18"/>
  <c r="B283" i="17"/>
  <c r="B282" i="9"/>
  <c r="B284" i="16"/>
  <c r="A279" i="1"/>
  <c r="B284" i="5"/>
  <c r="B283" i="2"/>
  <c r="B284" i="20" l="1"/>
  <c r="B284" i="18"/>
  <c r="B284" i="19"/>
  <c r="B284" i="17"/>
  <c r="B283" i="9"/>
  <c r="B285" i="16"/>
  <c r="A280" i="1"/>
  <c r="B284" i="2"/>
  <c r="B285" i="5"/>
  <c r="B285" i="20" l="1"/>
  <c r="B285" i="19"/>
  <c r="B285" i="18"/>
  <c r="B285" i="17"/>
  <c r="B284" i="9"/>
  <c r="B286" i="16"/>
  <c r="A281" i="1"/>
  <c r="B286" i="5"/>
  <c r="B285" i="2"/>
  <c r="B286" i="20" l="1"/>
  <c r="B286" i="19"/>
  <c r="B286" i="18"/>
  <c r="B286" i="17"/>
  <c r="B285" i="9"/>
  <c r="B287" i="16"/>
  <c r="A282" i="1"/>
  <c r="B286" i="2"/>
  <c r="B287" i="5"/>
  <c r="B287" i="20" l="1"/>
  <c r="B287" i="19"/>
  <c r="B287" i="18"/>
  <c r="B287" i="17"/>
  <c r="B286" i="9"/>
  <c r="B288" i="16"/>
  <c r="A283" i="1"/>
  <c r="B288" i="5"/>
  <c r="B287" i="2"/>
  <c r="B288" i="20" l="1"/>
  <c r="B288" i="18"/>
  <c r="B288" i="17"/>
  <c r="B288" i="19"/>
  <c r="B287" i="9"/>
  <c r="B289" i="16"/>
  <c r="A284" i="1"/>
  <c r="B288" i="2"/>
  <c r="B289" i="5"/>
  <c r="B289" i="19" l="1"/>
  <c r="B289" i="18"/>
  <c r="B289" i="20"/>
  <c r="B289" i="17"/>
  <c r="B288" i="9"/>
  <c r="B290" i="16"/>
  <c r="A285" i="1"/>
  <c r="B290" i="5"/>
  <c r="B289" i="2"/>
  <c r="B290" i="20" l="1"/>
  <c r="B290" i="17"/>
  <c r="B290" i="19"/>
  <c r="B290" i="18"/>
  <c r="B289" i="9"/>
  <c r="B291" i="16"/>
  <c r="A286" i="1"/>
  <c r="B291" i="5"/>
  <c r="B290" i="2"/>
  <c r="B291" i="20" l="1"/>
  <c r="B291" i="19"/>
  <c r="B291" i="18"/>
  <c r="B291" i="17"/>
  <c r="B290" i="9"/>
  <c r="B292" i="16"/>
  <c r="A287" i="1"/>
  <c r="B292" i="5"/>
  <c r="B291" i="2"/>
  <c r="B292" i="20" l="1"/>
  <c r="B292" i="19"/>
  <c r="B292" i="17"/>
  <c r="B292" i="18"/>
  <c r="B291" i="9"/>
  <c r="B293" i="16"/>
  <c r="A288" i="1"/>
  <c r="B292" i="2"/>
  <c r="B293" i="5"/>
  <c r="B293" i="20" l="1"/>
  <c r="B293" i="19"/>
  <c r="B293" i="17"/>
  <c r="B293" i="18"/>
  <c r="B292" i="9"/>
  <c r="B294" i="16"/>
  <c r="A289" i="1"/>
  <c r="B294" i="5"/>
  <c r="B293" i="2"/>
  <c r="B294" i="20" l="1"/>
  <c r="B294" i="19"/>
  <c r="B294" i="18"/>
  <c r="B294" i="17"/>
  <c r="B293" i="9"/>
  <c r="B295" i="16"/>
  <c r="A290" i="1"/>
  <c r="B294" i="2"/>
  <c r="B295" i="5"/>
  <c r="B295" i="20" l="1"/>
  <c r="B295" i="19"/>
  <c r="B295" i="18"/>
  <c r="B295" i="17"/>
  <c r="B294" i="9"/>
  <c r="B296" i="16"/>
  <c r="A291" i="1"/>
  <c r="B296" i="5"/>
  <c r="B295" i="2"/>
  <c r="B296" i="20" l="1"/>
  <c r="B296" i="19"/>
  <c r="B296" i="18"/>
  <c r="B296" i="17"/>
  <c r="B295" i="9"/>
  <c r="B297" i="16"/>
  <c r="A292" i="1"/>
  <c r="B296" i="2"/>
  <c r="B297" i="5"/>
  <c r="B297" i="20" l="1"/>
  <c r="B297" i="19"/>
  <c r="B297" i="18"/>
  <c r="B297" i="17"/>
  <c r="B296" i="9"/>
  <c r="B298" i="16"/>
  <c r="A293" i="1"/>
  <c r="B298" i="5"/>
  <c r="B297" i="2"/>
  <c r="B298" i="20" l="1"/>
  <c r="B298" i="18"/>
  <c r="B298" i="19"/>
  <c r="B298" i="17"/>
  <c r="B297" i="9"/>
  <c r="B299" i="16"/>
  <c r="A294" i="1"/>
  <c r="B299" i="5"/>
  <c r="B298" i="2"/>
  <c r="B299" i="20" l="1"/>
  <c r="B299" i="19"/>
  <c r="B299" i="18"/>
  <c r="B299" i="17"/>
  <c r="B298" i="9"/>
  <c r="B300" i="16"/>
  <c r="A295" i="1"/>
  <c r="B300" i="5"/>
  <c r="B299" i="2"/>
  <c r="B300" i="20" l="1"/>
  <c r="B300" i="18"/>
  <c r="B300" i="19"/>
  <c r="B300" i="17"/>
  <c r="B299" i="9"/>
  <c r="B301" i="16"/>
  <c r="A296" i="1"/>
  <c r="B300" i="2"/>
  <c r="B301" i="5"/>
  <c r="B301" i="20" l="1"/>
  <c r="B301" i="19"/>
  <c r="B301" i="18"/>
  <c r="B301" i="17"/>
  <c r="B300" i="9"/>
  <c r="B302" i="16"/>
  <c r="A297" i="1"/>
  <c r="B302" i="5"/>
  <c r="B301" i="2"/>
  <c r="B302" i="20" l="1"/>
  <c r="B302" i="19"/>
  <c r="B302" i="17"/>
  <c r="B302" i="18"/>
  <c r="B301" i="9"/>
  <c r="B303" i="16"/>
  <c r="A298" i="1"/>
  <c r="B302" i="2"/>
  <c r="B303" i="5"/>
  <c r="B303" i="20" l="1"/>
  <c r="B303" i="19"/>
  <c r="B303" i="18"/>
  <c r="B303" i="17"/>
  <c r="B302" i="9"/>
  <c r="B304" i="16"/>
  <c r="A299" i="1"/>
  <c r="B304" i="5"/>
  <c r="B303" i="2"/>
  <c r="B304" i="20" l="1"/>
  <c r="B304" i="18"/>
  <c r="B304" i="17"/>
  <c r="B304" i="19"/>
  <c r="B303" i="9"/>
  <c r="B305" i="16"/>
  <c r="A300" i="1"/>
  <c r="B304" i="2"/>
  <c r="B305" i="5"/>
  <c r="B305" i="20" l="1"/>
  <c r="B305" i="19"/>
  <c r="B305" i="18"/>
  <c r="B305" i="17"/>
  <c r="B304" i="9"/>
  <c r="B306" i="16"/>
  <c r="A301" i="1"/>
  <c r="B306" i="5"/>
  <c r="B305" i="2"/>
  <c r="B306" i="20" l="1"/>
  <c r="B306" i="17"/>
  <c r="B306" i="19"/>
  <c r="B306" i="18"/>
  <c r="B305" i="9"/>
  <c r="B307" i="16"/>
  <c r="A302" i="1"/>
  <c r="B307" i="5"/>
  <c r="B306" i="2"/>
  <c r="B307" i="20" l="1"/>
  <c r="B307" i="19"/>
  <c r="B307" i="18"/>
  <c r="B307" i="17"/>
  <c r="B306" i="9"/>
  <c r="B308" i="16"/>
  <c r="A303" i="1"/>
  <c r="B308" i="5"/>
  <c r="B307" i="2"/>
  <c r="B308" i="20" l="1"/>
  <c r="B308" i="19"/>
  <c r="B308" i="18"/>
  <c r="B308" i="17"/>
  <c r="B307" i="9"/>
  <c r="B309" i="16"/>
  <c r="A304" i="1"/>
  <c r="B308" i="2"/>
  <c r="B309" i="5"/>
  <c r="B309" i="20" l="1"/>
  <c r="B309" i="19"/>
  <c r="B309" i="17"/>
  <c r="B309" i="18"/>
  <c r="B308" i="9"/>
  <c r="B310" i="16"/>
  <c r="A305" i="1"/>
  <c r="B310" i="5"/>
  <c r="B309" i="2"/>
  <c r="B310" i="19" l="1"/>
  <c r="B310" i="18"/>
  <c r="B310" i="17"/>
  <c r="B310" i="20"/>
  <c r="B309" i="9"/>
  <c r="B311" i="16"/>
  <c r="A306" i="1"/>
  <c r="B310" i="2"/>
  <c r="B311" i="5"/>
  <c r="B311" i="20" l="1"/>
  <c r="B311" i="19"/>
  <c r="B311" i="18"/>
  <c r="B311" i="17"/>
  <c r="B310" i="9"/>
  <c r="B312" i="16"/>
  <c r="A307" i="1"/>
  <c r="B312" i="5"/>
  <c r="B311" i="2"/>
  <c r="B312" i="20" l="1"/>
  <c r="B312" i="17"/>
  <c r="B312" i="19"/>
  <c r="B312" i="18"/>
  <c r="B311" i="9"/>
  <c r="B313" i="16"/>
  <c r="A308" i="1"/>
  <c r="B312" i="2"/>
  <c r="B313" i="5"/>
  <c r="B313" i="20" l="1"/>
  <c r="B313" i="19"/>
  <c r="B313" i="18"/>
  <c r="B313" i="17"/>
  <c r="B312" i="9"/>
  <c r="B314" i="16"/>
  <c r="A309" i="1"/>
  <c r="B314" i="5"/>
  <c r="B313" i="2"/>
  <c r="B314" i="20" l="1"/>
  <c r="B314" i="18"/>
  <c r="B314" i="17"/>
  <c r="B314" i="19"/>
  <c r="B313" i="9"/>
  <c r="B315" i="16"/>
  <c r="A310" i="1"/>
  <c r="B315" i="5"/>
  <c r="B314" i="2"/>
  <c r="B315" i="20" l="1"/>
  <c r="B315" i="19"/>
  <c r="B315" i="18"/>
  <c r="B315" i="17"/>
  <c r="B314" i="9"/>
  <c r="B316" i="16"/>
  <c r="A311" i="1"/>
  <c r="B316" i="5"/>
  <c r="B315" i="2"/>
  <c r="B316" i="20" l="1"/>
  <c r="B316" i="18"/>
  <c r="B316" i="19"/>
  <c r="B316" i="17"/>
  <c r="B315" i="9"/>
  <c r="B317" i="16"/>
  <c r="A312" i="1"/>
  <c r="B316" i="2"/>
  <c r="B317" i="5"/>
  <c r="B317" i="20" l="1"/>
  <c r="B317" i="19"/>
  <c r="B317" i="18"/>
  <c r="B317" i="17"/>
  <c r="B316" i="9"/>
  <c r="B318" i="16"/>
  <c r="A313" i="1"/>
  <c r="B318" i="5"/>
  <c r="B317" i="2"/>
  <c r="B318" i="20" l="1"/>
  <c r="B318" i="19"/>
  <c r="B318" i="18"/>
  <c r="B318" i="17"/>
  <c r="B317" i="9"/>
  <c r="B319" i="16"/>
  <c r="A314" i="1"/>
  <c r="B318" i="2"/>
  <c r="B319" i="5"/>
  <c r="B319" i="20" l="1"/>
  <c r="B319" i="19"/>
  <c r="B319" i="18"/>
  <c r="B319" i="17"/>
  <c r="B318" i="9"/>
  <c r="B320" i="16"/>
  <c r="A315" i="1"/>
  <c r="B320" i="5"/>
  <c r="B319" i="2"/>
  <c r="B320" i="20" l="1"/>
  <c r="B320" i="18"/>
  <c r="B320" i="19"/>
  <c r="B320" i="17"/>
  <c r="B319" i="9"/>
  <c r="B321" i="16"/>
  <c r="A316" i="1"/>
  <c r="B320" i="2"/>
  <c r="B321" i="5"/>
  <c r="B321" i="19" l="1"/>
  <c r="B321" i="20"/>
  <c r="B321" i="17"/>
  <c r="B321" i="18"/>
  <c r="B320" i="9"/>
  <c r="B322" i="16"/>
  <c r="A317" i="1"/>
  <c r="B322" i="5"/>
  <c r="B321" i="2"/>
  <c r="B322" i="20" l="1"/>
  <c r="B322" i="19"/>
  <c r="B322" i="18"/>
  <c r="B322" i="17"/>
  <c r="B321" i="9"/>
  <c r="B323" i="16"/>
  <c r="A318" i="1"/>
  <c r="B323" i="5"/>
  <c r="B322" i="2"/>
  <c r="B323" i="20" l="1"/>
  <c r="B323" i="19"/>
  <c r="B323" i="18"/>
  <c r="B323" i="17"/>
  <c r="B322" i="9"/>
  <c r="B324" i="16"/>
  <c r="A319" i="1"/>
  <c r="B324" i="5"/>
  <c r="B323" i="2"/>
  <c r="B324" i="20" l="1"/>
  <c r="B324" i="19"/>
  <c r="B324" i="17"/>
  <c r="B324" i="18"/>
  <c r="B323" i="9"/>
  <c r="B325" i="16"/>
  <c r="A320" i="1"/>
  <c r="B324" i="2"/>
  <c r="B325" i="5"/>
  <c r="B325" i="20" l="1"/>
  <c r="B325" i="19"/>
  <c r="B325" i="18"/>
  <c r="B325" i="17"/>
  <c r="B324" i="9"/>
  <c r="B326" i="16"/>
  <c r="A321" i="1"/>
  <c r="B326" i="5"/>
  <c r="B325" i="2"/>
  <c r="B326" i="20" l="1"/>
  <c r="B326" i="19"/>
  <c r="B326" i="18"/>
  <c r="B326" i="17"/>
  <c r="B325" i="9"/>
  <c r="B327" i="16"/>
  <c r="A322" i="1"/>
  <c r="B326" i="2"/>
  <c r="B327" i="5"/>
  <c r="B327" i="20" l="1"/>
  <c r="B327" i="19"/>
  <c r="B327" i="18"/>
  <c r="B327" i="17"/>
  <c r="B326" i="9"/>
  <c r="B328" i="16"/>
  <c r="A323" i="1"/>
  <c r="B328" i="5"/>
  <c r="B327" i="2"/>
  <c r="B328" i="20" l="1"/>
  <c r="B328" i="17"/>
  <c r="B328" i="19"/>
  <c r="B328" i="18"/>
  <c r="B327" i="9"/>
  <c r="B329" i="16"/>
  <c r="A324" i="1"/>
  <c r="B328" i="2"/>
  <c r="B329" i="5"/>
  <c r="B329" i="19" l="1"/>
  <c r="B329" i="18"/>
  <c r="B329" i="20"/>
  <c r="B329" i="17"/>
  <c r="B328" i="9"/>
  <c r="B330" i="16"/>
  <c r="A325" i="1"/>
  <c r="B330" i="5"/>
  <c r="B329" i="2"/>
  <c r="B330" i="20" l="1"/>
  <c r="B330" i="18"/>
  <c r="B330" i="17"/>
  <c r="B330" i="19"/>
  <c r="B329" i="9"/>
  <c r="B331" i="16"/>
  <c r="A326" i="1"/>
  <c r="B331" i="5"/>
  <c r="B330" i="2"/>
  <c r="B331" i="20" l="1"/>
  <c r="B331" i="19"/>
  <c r="B331" i="18"/>
  <c r="B331" i="17"/>
  <c r="B330" i="9"/>
  <c r="B332" i="16"/>
  <c r="A327" i="1"/>
  <c r="B332" i="5"/>
  <c r="B331" i="2"/>
  <c r="B332" i="20" l="1"/>
  <c r="B332" i="18"/>
  <c r="B332" i="19"/>
  <c r="B332" i="17"/>
  <c r="B331" i="9"/>
  <c r="B333" i="16"/>
  <c r="A328" i="1"/>
  <c r="B332" i="2"/>
  <c r="B333" i="5"/>
  <c r="B333" i="20" l="1"/>
  <c r="B333" i="19"/>
  <c r="B333" i="18"/>
  <c r="B333" i="17"/>
  <c r="B332" i="9"/>
  <c r="B334" i="16"/>
  <c r="A329" i="1"/>
  <c r="B334" i="5"/>
  <c r="B333" i="2"/>
  <c r="B334" i="20" l="1"/>
  <c r="B334" i="19"/>
  <c r="B334" i="17"/>
  <c r="B334" i="18"/>
  <c r="B333" i="9"/>
  <c r="B335" i="16"/>
  <c r="A330" i="1"/>
  <c r="B334" i="2"/>
  <c r="B335" i="5"/>
  <c r="B335" i="20" l="1"/>
  <c r="B335" i="19"/>
  <c r="B335" i="18"/>
  <c r="B335" i="17"/>
  <c r="B334" i="9"/>
  <c r="B336" i="16"/>
  <c r="A331" i="1"/>
  <c r="B336" i="5"/>
  <c r="B335" i="2"/>
  <c r="B336" i="20" l="1"/>
  <c r="B336" i="18"/>
  <c r="B336" i="17"/>
  <c r="B336" i="19"/>
  <c r="B335" i="9"/>
  <c r="B337" i="16"/>
  <c r="A332" i="1"/>
  <c r="B336" i="2"/>
  <c r="B337" i="5"/>
  <c r="B337" i="19" l="1"/>
  <c r="B337" i="17"/>
  <c r="B337" i="20"/>
  <c r="B337" i="18"/>
  <c r="B336" i="9"/>
  <c r="B338" i="16"/>
  <c r="A333" i="1"/>
  <c r="B338" i="5"/>
  <c r="B337" i="2"/>
  <c r="B338" i="20" l="1"/>
  <c r="B338" i="19"/>
  <c r="B338" i="18"/>
  <c r="B338" i="17"/>
  <c r="B337" i="9"/>
  <c r="B339" i="16"/>
  <c r="A334" i="1"/>
  <c r="B339" i="5"/>
  <c r="B338" i="2"/>
  <c r="B339" i="20" l="1"/>
  <c r="B339" i="19"/>
  <c r="B339" i="18"/>
  <c r="B339" i="17"/>
  <c r="B338" i="9"/>
  <c r="B340" i="16"/>
  <c r="A335" i="1"/>
  <c r="B340" i="5"/>
  <c r="B339" i="2"/>
  <c r="B340" i="20" l="1"/>
  <c r="B340" i="19"/>
  <c r="B340" i="18"/>
  <c r="B340" i="17"/>
  <c r="B339" i="9"/>
  <c r="B341" i="16"/>
  <c r="A336" i="1"/>
  <c r="B340" i="2"/>
  <c r="B341" i="5"/>
  <c r="B341" i="20" l="1"/>
  <c r="B341" i="19"/>
  <c r="B341" i="17"/>
  <c r="B341" i="18"/>
  <c r="B340" i="9"/>
  <c r="B342" i="16"/>
  <c r="A337" i="1"/>
  <c r="B342" i="5"/>
  <c r="B341" i="2"/>
  <c r="B342" i="20" l="1"/>
  <c r="B342" i="19"/>
  <c r="B342" i="18"/>
  <c r="B342" i="17"/>
  <c r="B341" i="9"/>
  <c r="B343" i="16"/>
  <c r="A338" i="1"/>
  <c r="B342" i="2"/>
  <c r="B343" i="5"/>
  <c r="B343" i="20" l="1"/>
  <c r="B343" i="19"/>
  <c r="B343" i="18"/>
  <c r="B343" i="17"/>
  <c r="B342" i="9"/>
  <c r="B344" i="16"/>
  <c r="A339" i="1"/>
  <c r="B344" i="5"/>
  <c r="B343" i="2"/>
  <c r="B344" i="20" l="1"/>
  <c r="B344" i="19"/>
  <c r="B344" i="18"/>
  <c r="B344" i="17"/>
  <c r="B343" i="9"/>
  <c r="B345" i="16"/>
  <c r="A340" i="1"/>
  <c r="B344" i="2"/>
  <c r="B345" i="5"/>
  <c r="B345" i="19" l="1"/>
  <c r="B345" i="18"/>
  <c r="B345" i="20"/>
  <c r="B345" i="17"/>
  <c r="B344" i="9"/>
  <c r="B346" i="16"/>
  <c r="A341" i="1"/>
  <c r="B346" i="5"/>
  <c r="B345" i="2"/>
  <c r="B346" i="20" l="1"/>
  <c r="B346" i="18"/>
  <c r="B346" i="19"/>
  <c r="B346" i="17"/>
  <c r="B345" i="9"/>
  <c r="B347" i="16"/>
  <c r="A342" i="1"/>
  <c r="B347" i="5"/>
  <c r="B346" i="2"/>
  <c r="B347" i="20" l="1"/>
  <c r="B347" i="19"/>
  <c r="B347" i="18"/>
  <c r="B347" i="17"/>
  <c r="B346" i="9"/>
  <c r="B348" i="16"/>
  <c r="A343" i="1"/>
  <c r="B348" i="5"/>
  <c r="B347" i="2"/>
  <c r="B348" i="20" l="1"/>
  <c r="B348" i="18"/>
  <c r="B348" i="19"/>
  <c r="B348" i="17"/>
  <c r="B347" i="9"/>
  <c r="B349" i="16"/>
  <c r="A344" i="1"/>
  <c r="B348" i="2"/>
  <c r="B349" i="5"/>
  <c r="B349" i="20" l="1"/>
  <c r="B349" i="19"/>
  <c r="B349" i="18"/>
  <c r="B349" i="17"/>
  <c r="B348" i="9"/>
  <c r="B350" i="16"/>
  <c r="A345" i="1"/>
  <c r="B350" i="5"/>
  <c r="B349" i="2"/>
  <c r="B350" i="20" l="1"/>
  <c r="B350" i="19"/>
  <c r="B350" i="17"/>
  <c r="B350" i="18"/>
  <c r="B349" i="9"/>
  <c r="B351" i="16"/>
  <c r="A346" i="1"/>
  <c r="B350" i="2"/>
  <c r="B351" i="5"/>
  <c r="B351" i="20" l="1"/>
  <c r="B351" i="19"/>
  <c r="B351" i="18"/>
  <c r="B351" i="17"/>
  <c r="B350" i="9"/>
  <c r="B352" i="16"/>
  <c r="A347" i="1"/>
  <c r="B352" i="5"/>
  <c r="B351" i="2"/>
  <c r="B352" i="20" l="1"/>
  <c r="B352" i="18"/>
  <c r="B352" i="17"/>
  <c r="B352" i="19"/>
  <c r="B351" i="9"/>
  <c r="B353" i="16"/>
  <c r="A348" i="1"/>
  <c r="B352" i="2"/>
  <c r="B353" i="5"/>
  <c r="B353" i="19" l="1"/>
  <c r="B353" i="20"/>
  <c r="B353" i="17"/>
  <c r="B353" i="18"/>
  <c r="B352" i="9"/>
  <c r="B354" i="16"/>
  <c r="A349" i="1"/>
  <c r="B354" i="5"/>
  <c r="B353" i="2"/>
  <c r="B354" i="20" l="1"/>
  <c r="B354" i="19"/>
  <c r="B354" i="18"/>
  <c r="B354" i="17"/>
  <c r="B353" i="9"/>
  <c r="B355" i="16"/>
  <c r="A350" i="1"/>
  <c r="B355" i="5"/>
  <c r="B354" i="2"/>
  <c r="B355" i="20" l="1"/>
  <c r="B355" i="19"/>
  <c r="B355" i="18"/>
  <c r="B355" i="17"/>
  <c r="B354" i="9"/>
  <c r="B356" i="16"/>
  <c r="A351" i="1"/>
  <c r="B356" i="5"/>
  <c r="B355" i="2"/>
  <c r="B356" i="20" l="1"/>
  <c r="B356" i="19"/>
  <c r="B356" i="17"/>
  <c r="B356" i="18"/>
  <c r="B355" i="9"/>
  <c r="B357" i="16"/>
  <c r="A352" i="1"/>
  <c r="B356" i="2"/>
  <c r="B357" i="5"/>
  <c r="B357" i="20" l="1"/>
  <c r="B357" i="19"/>
  <c r="B357" i="18"/>
  <c r="B357" i="17"/>
  <c r="B356" i="9"/>
  <c r="B358" i="16"/>
  <c r="A353" i="1"/>
  <c r="B358" i="5"/>
  <c r="B357" i="2"/>
  <c r="B358" i="20" l="1"/>
  <c r="B358" i="19"/>
  <c r="B358" i="18"/>
  <c r="B358" i="17"/>
  <c r="B357" i="9"/>
  <c r="B359" i="16"/>
  <c r="A354" i="1"/>
  <c r="B358" i="2"/>
  <c r="B359" i="5"/>
  <c r="B359" i="20" l="1"/>
  <c r="B359" i="19"/>
  <c r="B359" i="18"/>
  <c r="B359" i="17"/>
  <c r="B358" i="9"/>
  <c r="B360" i="16"/>
  <c r="A355" i="1"/>
  <c r="B360" i="5"/>
  <c r="B359" i="2"/>
  <c r="B360" i="20" l="1"/>
  <c r="B360" i="17"/>
  <c r="B360" i="19"/>
  <c r="B360" i="18"/>
  <c r="B359" i="9"/>
  <c r="B361" i="16"/>
  <c r="A356" i="1"/>
  <c r="B360" i="2"/>
  <c r="B361" i="5"/>
  <c r="B361" i="19" l="1"/>
  <c r="B361" i="18"/>
  <c r="B361" i="20"/>
  <c r="B361" i="17"/>
  <c r="B360" i="9"/>
  <c r="B362" i="16"/>
  <c r="A357" i="1"/>
  <c r="B362" i="5"/>
  <c r="B361" i="2"/>
  <c r="B362" i="20" l="1"/>
  <c r="B362" i="18"/>
  <c r="B362" i="17"/>
  <c r="B362" i="19"/>
  <c r="B361" i="9"/>
  <c r="B363" i="16"/>
  <c r="A358" i="1"/>
  <c r="B363" i="5"/>
  <c r="B362" i="2"/>
  <c r="B363" i="20" l="1"/>
  <c r="B363" i="19"/>
  <c r="B363" i="18"/>
  <c r="B363" i="17"/>
  <c r="B362" i="9"/>
  <c r="B364" i="16"/>
  <c r="A359" i="1"/>
  <c r="B364" i="5"/>
  <c r="B363" i="2"/>
  <c r="B364" i="20" l="1"/>
  <c r="B364" i="18"/>
  <c r="B364" i="19"/>
  <c r="B364" i="17"/>
  <c r="B363" i="9"/>
  <c r="B365" i="16"/>
  <c r="A360" i="1"/>
  <c r="B364" i="2"/>
  <c r="B365" i="5"/>
  <c r="B365" i="20" l="1"/>
  <c r="B365" i="19"/>
  <c r="B365" i="18"/>
  <c r="B365" i="17"/>
  <c r="B364" i="9"/>
  <c r="B366" i="16"/>
  <c r="A361" i="1"/>
  <c r="B366" i="5"/>
  <c r="B365" i="2"/>
  <c r="B366" i="20" l="1"/>
  <c r="B366" i="19"/>
  <c r="B366" i="17"/>
  <c r="B366" i="18"/>
  <c r="B365" i="9"/>
  <c r="B367" i="16"/>
  <c r="A362" i="1"/>
  <c r="B366" i="2"/>
  <c r="B367" i="5"/>
  <c r="B367" i="20" l="1"/>
  <c r="B367" i="19"/>
  <c r="B367" i="18"/>
  <c r="B367" i="17"/>
  <c r="B366" i="9"/>
  <c r="B368" i="16"/>
  <c r="A363" i="1"/>
  <c r="B368" i="5"/>
  <c r="B367" i="2"/>
  <c r="B368" i="20" l="1"/>
  <c r="B368" i="18"/>
  <c r="B368" i="17"/>
  <c r="B368" i="19"/>
  <c r="B367" i="9"/>
  <c r="B369" i="16"/>
  <c r="A364" i="1"/>
  <c r="B368" i="2"/>
  <c r="B369" i="5"/>
  <c r="B369" i="19" l="1"/>
  <c r="B369" i="17"/>
  <c r="B369" i="20"/>
  <c r="B369" i="18"/>
  <c r="B368" i="9"/>
  <c r="B370" i="16"/>
  <c r="A365" i="1"/>
  <c r="B370" i="5"/>
  <c r="B369" i="2"/>
  <c r="B370" i="20" l="1"/>
  <c r="B370" i="19"/>
  <c r="B370" i="18"/>
  <c r="B370" i="17"/>
  <c r="B369" i="9"/>
  <c r="B371" i="16"/>
  <c r="A366" i="1"/>
  <c r="B371" i="5"/>
  <c r="B370" i="2"/>
  <c r="B371" i="20" l="1"/>
  <c r="B371" i="19"/>
  <c r="B371" i="18"/>
  <c r="B371" i="17"/>
  <c r="B370" i="9"/>
  <c r="B372" i="16"/>
  <c r="A367" i="1"/>
  <c r="B372" i="5"/>
  <c r="B371" i="2"/>
  <c r="B372" i="20" l="1"/>
  <c r="B372" i="19"/>
  <c r="B372" i="18"/>
  <c r="B372" i="17"/>
  <c r="B371" i="9"/>
  <c r="B373" i="16"/>
  <c r="A368" i="1"/>
  <c r="B372" i="2"/>
  <c r="B373" i="5"/>
  <c r="B373" i="20" l="1"/>
  <c r="B373" i="19"/>
  <c r="B373" i="17"/>
  <c r="B373" i="18"/>
  <c r="B372" i="9"/>
  <c r="B374" i="16"/>
  <c r="A369" i="1"/>
  <c r="B374" i="5"/>
  <c r="B373" i="2"/>
  <c r="B374" i="20" l="1"/>
  <c r="B374" i="19"/>
  <c r="B374" i="18"/>
  <c r="B374" i="17"/>
  <c r="B373" i="9"/>
  <c r="B375" i="16"/>
  <c r="A370" i="1"/>
  <c r="B374" i="2"/>
  <c r="B375" i="5"/>
  <c r="B375" i="20" l="1"/>
  <c r="B375" i="19"/>
  <c r="B375" i="18"/>
  <c r="B375" i="17"/>
  <c r="B374" i="9"/>
  <c r="B376" i="16"/>
  <c r="A371" i="1"/>
  <c r="B376" i="5"/>
  <c r="B375" i="2"/>
  <c r="B376" i="20" l="1"/>
  <c r="B376" i="19"/>
  <c r="B376" i="18"/>
  <c r="B376" i="17"/>
  <c r="B375" i="9"/>
  <c r="B377" i="16"/>
  <c r="A372" i="1"/>
  <c r="B376" i="2"/>
  <c r="B377" i="5"/>
  <c r="B377" i="19" l="1"/>
  <c r="B377" i="18"/>
  <c r="B377" i="20"/>
  <c r="B377" i="17"/>
  <c r="B376" i="9"/>
  <c r="B378" i="16"/>
  <c r="A373" i="1"/>
  <c r="B378" i="5"/>
  <c r="B377" i="2"/>
  <c r="B378" i="20" l="1"/>
  <c r="B378" i="18"/>
  <c r="B378" i="19"/>
  <c r="B378" i="17"/>
  <c r="B377" i="9"/>
  <c r="B379" i="16"/>
  <c r="A374" i="1"/>
  <c r="B379" i="5"/>
  <c r="B378" i="2"/>
  <c r="B379" i="20" l="1"/>
  <c r="B379" i="19"/>
  <c r="B379" i="18"/>
  <c r="B379" i="17"/>
  <c r="B378" i="9"/>
  <c r="B380" i="16"/>
  <c r="A375" i="1"/>
  <c r="B380" i="5"/>
  <c r="B379" i="2"/>
  <c r="B380" i="20" l="1"/>
  <c r="B380" i="18"/>
  <c r="B380" i="19"/>
  <c r="B380" i="17"/>
  <c r="B379" i="9"/>
  <c r="B381" i="16"/>
  <c r="A376" i="1"/>
  <c r="B381" i="5"/>
  <c r="B380" i="2"/>
  <c r="B381" i="20" l="1"/>
  <c r="B381" i="19"/>
  <c r="B381" i="18"/>
  <c r="B381" i="17"/>
  <c r="B380" i="9"/>
  <c r="B382" i="16"/>
  <c r="A377" i="1"/>
  <c r="B382" i="5"/>
  <c r="B381" i="2"/>
  <c r="B382" i="20" l="1"/>
  <c r="B382" i="19"/>
  <c r="B382" i="17"/>
  <c r="B382" i="18"/>
  <c r="B381" i="9"/>
  <c r="B383" i="16"/>
  <c r="A378" i="1"/>
  <c r="B382" i="2"/>
  <c r="B383" i="5"/>
  <c r="B383" i="20" l="1"/>
  <c r="B383" i="19"/>
  <c r="B383" i="18"/>
  <c r="B383" i="17"/>
  <c r="B382" i="9"/>
  <c r="B384" i="16"/>
  <c r="A379" i="1"/>
  <c r="B384" i="5"/>
  <c r="B383" i="2"/>
  <c r="B384" i="20" l="1"/>
  <c r="B384" i="18"/>
  <c r="B384" i="19"/>
  <c r="B384" i="17"/>
  <c r="B383" i="9"/>
  <c r="B385" i="16"/>
  <c r="A380" i="1"/>
  <c r="B385" i="5"/>
  <c r="B384" i="2"/>
  <c r="B385" i="19" l="1"/>
  <c r="B385" i="20"/>
  <c r="B385" i="17"/>
  <c r="B385" i="18"/>
  <c r="B384" i="9"/>
  <c r="B386" i="16"/>
  <c r="A381" i="1"/>
  <c r="B386" i="5"/>
  <c r="B385" i="2"/>
  <c r="B386" i="20" l="1"/>
  <c r="B386" i="19"/>
  <c r="B386" i="18"/>
  <c r="B386" i="17"/>
  <c r="B385" i="9"/>
  <c r="B387" i="16"/>
  <c r="A382" i="1"/>
  <c r="B386" i="2"/>
  <c r="B387" i="5"/>
  <c r="B387" i="20" l="1"/>
  <c r="B387" i="19"/>
  <c r="B387" i="18"/>
  <c r="B387" i="17"/>
  <c r="B386" i="9"/>
  <c r="B388" i="16"/>
  <c r="A383" i="1"/>
  <c r="B388" i="5"/>
  <c r="B387" i="2"/>
  <c r="B388" i="20" l="1"/>
  <c r="B388" i="19"/>
  <c r="B388" i="18"/>
  <c r="B388" i="17"/>
  <c r="B387" i="9"/>
  <c r="B389" i="16"/>
  <c r="A384" i="1"/>
  <c r="B389" i="5"/>
  <c r="B388" i="2"/>
  <c r="B389" i="20" l="1"/>
  <c r="B389" i="19"/>
  <c r="B389" i="17"/>
  <c r="B389" i="18"/>
  <c r="B388" i="9"/>
  <c r="B390" i="16"/>
  <c r="A385" i="1"/>
  <c r="B390" i="5"/>
  <c r="B389" i="2"/>
  <c r="B390" i="20" l="1"/>
  <c r="B390" i="19"/>
  <c r="B390" i="18"/>
  <c r="B390" i="17"/>
  <c r="B389" i="9"/>
  <c r="B391" i="16"/>
  <c r="A386" i="1"/>
  <c r="B390" i="2"/>
  <c r="B391" i="5"/>
  <c r="B391" i="20" l="1"/>
  <c r="B391" i="19"/>
  <c r="B391" i="18"/>
  <c r="B391" i="17"/>
  <c r="B390" i="9"/>
  <c r="B392" i="16"/>
  <c r="A387" i="1"/>
  <c r="B392" i="5"/>
  <c r="B391" i="2"/>
  <c r="B392" i="20" l="1"/>
  <c r="B392" i="19"/>
  <c r="B392" i="18"/>
  <c r="B392" i="17"/>
  <c r="B391" i="9"/>
  <c r="B393" i="16"/>
  <c r="A388" i="1"/>
  <c r="B393" i="5"/>
  <c r="B392" i="2"/>
  <c r="B393" i="19" l="1"/>
  <c r="B393" i="18"/>
  <c r="B393" i="17"/>
  <c r="B393" i="20"/>
  <c r="B392" i="9"/>
  <c r="B394" i="16"/>
  <c r="A389" i="1"/>
  <c r="B394" i="5"/>
  <c r="B393" i="2"/>
  <c r="B394" i="20" l="1"/>
  <c r="B394" i="18"/>
  <c r="B394" i="19"/>
  <c r="B394" i="17"/>
  <c r="B393" i="9"/>
  <c r="B395" i="16"/>
  <c r="A390" i="1"/>
  <c r="B395" i="5"/>
  <c r="B394" i="2"/>
  <c r="B395" i="20" l="1"/>
  <c r="B395" i="19"/>
  <c r="B395" i="18"/>
  <c r="B395" i="17"/>
  <c r="B394" i="9"/>
  <c r="B396" i="16"/>
  <c r="A391" i="1"/>
  <c r="B396" i="5"/>
  <c r="B395" i="2"/>
  <c r="B396" i="20" l="1"/>
  <c r="B396" i="18"/>
  <c r="B396" i="19"/>
  <c r="B396" i="17"/>
  <c r="B395" i="9"/>
  <c r="B397" i="16"/>
  <c r="A392" i="1"/>
  <c r="B397" i="5"/>
  <c r="B396" i="2"/>
  <c r="B397" i="20" l="1"/>
  <c r="B397" i="19"/>
  <c r="B397" i="18"/>
  <c r="B397" i="17"/>
  <c r="B396" i="9"/>
  <c r="B398" i="16"/>
  <c r="A393" i="1"/>
  <c r="B398" i="5"/>
  <c r="B397" i="2"/>
  <c r="B398" i="20" l="1"/>
  <c r="B398" i="19"/>
  <c r="B398" i="18"/>
  <c r="B398" i="17"/>
  <c r="B397" i="9"/>
  <c r="B399" i="16"/>
  <c r="A394" i="1"/>
  <c r="B398" i="2"/>
  <c r="B399" i="5"/>
  <c r="B399" i="20" l="1"/>
  <c r="B399" i="19"/>
  <c r="B399" i="18"/>
  <c r="B399" i="17"/>
  <c r="B398" i="9"/>
  <c r="B400" i="16"/>
  <c r="A395" i="1"/>
  <c r="B400" i="5"/>
  <c r="B399" i="2"/>
  <c r="B400" i="20" l="1"/>
  <c r="B400" i="18"/>
  <c r="B400" i="19"/>
  <c r="B400" i="17"/>
  <c r="B399" i="9"/>
  <c r="B401" i="16"/>
  <c r="A396" i="1"/>
  <c r="B401" i="5"/>
  <c r="B400" i="2"/>
  <c r="B401" i="19" l="1"/>
  <c r="B401" i="17"/>
  <c r="B401" i="20"/>
  <c r="B401" i="18"/>
  <c r="B400" i="9"/>
  <c r="B402" i="16"/>
  <c r="A397" i="1"/>
  <c r="B402" i="5"/>
  <c r="B401" i="2"/>
  <c r="B402" i="20" l="1"/>
  <c r="B402" i="19"/>
  <c r="B402" i="18"/>
  <c r="B402" i="17"/>
  <c r="B401" i="9"/>
  <c r="B403" i="16"/>
  <c r="A398" i="1"/>
  <c r="B402" i="2"/>
  <c r="B403" i="5"/>
  <c r="B403" i="20" l="1"/>
  <c r="B403" i="19"/>
  <c r="B403" i="18"/>
  <c r="B403" i="17"/>
  <c r="B402" i="9"/>
  <c r="B404" i="16"/>
  <c r="A399" i="1"/>
  <c r="B404" i="5"/>
  <c r="B403" i="2"/>
  <c r="B404" i="20" l="1"/>
  <c r="B404" i="19"/>
  <c r="B404" i="18"/>
  <c r="B404" i="17"/>
  <c r="B403" i="9"/>
  <c r="B405" i="16"/>
  <c r="A400" i="1"/>
  <c r="B405" i="5"/>
  <c r="B404" i="2"/>
  <c r="B405" i="19" l="1"/>
  <c r="B405" i="20"/>
  <c r="B405" i="17"/>
  <c r="B405" i="18"/>
  <c r="B404" i="9"/>
  <c r="B406" i="16"/>
  <c r="A401" i="1"/>
  <c r="B406" i="5"/>
  <c r="B405" i="2"/>
  <c r="B406" i="20" l="1"/>
  <c r="B406" i="19"/>
  <c r="B406" i="18"/>
  <c r="B406" i="17"/>
  <c r="B405" i="9"/>
  <c r="B407" i="16"/>
  <c r="A402" i="1"/>
  <c r="B406" i="2"/>
  <c r="B407" i="5"/>
  <c r="B407" i="19" l="1"/>
  <c r="B407" i="20"/>
  <c r="B407" i="18"/>
  <c r="B407" i="17"/>
  <c r="B406" i="9"/>
  <c r="B408" i="16"/>
  <c r="A403" i="1"/>
  <c r="B408" i="5"/>
  <c r="B407" i="2"/>
  <c r="B408" i="20" l="1"/>
  <c r="B408" i="19"/>
  <c r="B408" i="18"/>
  <c r="B408" i="17"/>
  <c r="B407" i="9"/>
  <c r="B409" i="16"/>
  <c r="A404" i="1"/>
  <c r="B409" i="5"/>
  <c r="B408" i="2"/>
  <c r="B409" i="19" l="1"/>
  <c r="B409" i="20"/>
  <c r="B409" i="18"/>
  <c r="B409" i="17"/>
  <c r="B408" i="9"/>
  <c r="B410" i="16"/>
  <c r="A405" i="1"/>
  <c r="B410" i="5"/>
  <c r="B409" i="2"/>
  <c r="B410" i="20" l="1"/>
  <c r="B410" i="18"/>
  <c r="B410" i="17"/>
  <c r="B410" i="19"/>
  <c r="B409" i="9"/>
  <c r="B411" i="16"/>
  <c r="A406" i="1"/>
  <c r="B411" i="5"/>
  <c r="B410" i="2"/>
  <c r="B411" i="20" l="1"/>
  <c r="B411" i="19"/>
  <c r="B411" i="18"/>
  <c r="B411" i="17"/>
  <c r="B410" i="9"/>
  <c r="B412" i="16"/>
  <c r="A407" i="1"/>
  <c r="B412" i="5"/>
  <c r="B411" i="2"/>
  <c r="B412" i="20" l="1"/>
  <c r="B412" i="18"/>
  <c r="B412" i="19"/>
  <c r="B412" i="17"/>
  <c r="B411" i="9"/>
  <c r="B413" i="16"/>
  <c r="A408" i="1"/>
  <c r="B413" i="5"/>
  <c r="B412" i="2"/>
  <c r="B413" i="19" l="1"/>
  <c r="B413" i="18"/>
  <c r="B413" i="20"/>
  <c r="B413" i="17"/>
  <c r="B412" i="9"/>
  <c r="B414" i="16"/>
  <c r="A409" i="1"/>
  <c r="B414" i="5"/>
  <c r="B413" i="2"/>
  <c r="B414" i="20" l="1"/>
  <c r="B414" i="19"/>
  <c r="B414" i="17"/>
  <c r="B414" i="18"/>
  <c r="B413" i="9"/>
  <c r="B415" i="16"/>
  <c r="A410" i="1"/>
  <c r="B414" i="2"/>
  <c r="B415" i="5"/>
  <c r="B415" i="19" l="1"/>
  <c r="B415" i="20"/>
  <c r="B415" i="18"/>
  <c r="B415" i="17"/>
  <c r="B414" i="9"/>
  <c r="B416" i="16"/>
  <c r="A411" i="1"/>
  <c r="B416" i="5"/>
  <c r="B415" i="2"/>
  <c r="B416" i="20" l="1"/>
  <c r="B416" i="18"/>
  <c r="B416" i="17"/>
  <c r="B416" i="19"/>
  <c r="B415" i="9"/>
  <c r="B417" i="16"/>
  <c r="A412" i="1"/>
  <c r="B417" i="5"/>
  <c r="B416" i="2"/>
  <c r="B417" i="19" l="1"/>
  <c r="B417" i="17"/>
  <c r="B417" i="20"/>
  <c r="B417" i="18"/>
  <c r="B416" i="9"/>
  <c r="B418" i="16"/>
  <c r="A413" i="1"/>
  <c r="B418" i="5"/>
  <c r="B417" i="2"/>
  <c r="B418" i="20" l="1"/>
  <c r="B418" i="19"/>
  <c r="B418" i="18"/>
  <c r="B418" i="17"/>
  <c r="B417" i="9"/>
  <c r="B419" i="16"/>
  <c r="A414" i="1"/>
  <c r="B418" i="2"/>
  <c r="B419" i="5"/>
  <c r="B419" i="20" l="1"/>
  <c r="B419" i="19"/>
  <c r="B419" i="18"/>
  <c r="B419" i="17"/>
  <c r="B418" i="9"/>
  <c r="B420" i="16"/>
  <c r="A415" i="1"/>
  <c r="B420" i="5"/>
  <c r="B419" i="2"/>
  <c r="B420" i="20" l="1"/>
  <c r="B420" i="19"/>
  <c r="B420" i="17"/>
  <c r="B420" i="18"/>
  <c r="B419" i="9"/>
  <c r="B421" i="16"/>
  <c r="A416" i="1"/>
  <c r="B421" i="5"/>
  <c r="B420" i="2"/>
  <c r="B421" i="19" l="1"/>
  <c r="B421" i="20"/>
  <c r="B421" i="18"/>
  <c r="B421" i="17"/>
  <c r="B420" i="9"/>
  <c r="B422" i="16"/>
  <c r="A417" i="1"/>
  <c r="B422" i="5"/>
  <c r="B421" i="2"/>
  <c r="B422" i="20" l="1"/>
  <c r="B422" i="19"/>
  <c r="B422" i="18"/>
  <c r="B422" i="17"/>
  <c r="B421" i="9"/>
  <c r="B423" i="16"/>
  <c r="A418" i="1"/>
  <c r="B422" i="2"/>
  <c r="B423" i="5"/>
  <c r="B423" i="19" l="1"/>
  <c r="B423" i="20"/>
  <c r="B423" i="18"/>
  <c r="B423" i="17"/>
  <c r="B422" i="9"/>
  <c r="B424" i="16"/>
  <c r="A419" i="1"/>
  <c r="B424" i="5"/>
  <c r="B423" i="2"/>
  <c r="B424" i="20" l="1"/>
  <c r="B424" i="17"/>
  <c r="B424" i="19"/>
  <c r="B424" i="18"/>
  <c r="B423" i="9"/>
  <c r="B425" i="16"/>
  <c r="A420" i="1"/>
  <c r="B425" i="5"/>
  <c r="B424" i="2"/>
  <c r="B425" i="19" l="1"/>
  <c r="B425" i="20"/>
  <c r="B425" i="18"/>
  <c r="B425" i="17"/>
  <c r="B424" i="9"/>
  <c r="B426" i="16"/>
  <c r="A421" i="1"/>
  <c r="B426" i="5"/>
  <c r="B425" i="2"/>
  <c r="B426" i="20" l="1"/>
  <c r="B426" i="18"/>
  <c r="B426" i="17"/>
  <c r="B426" i="19"/>
  <c r="B425" i="9"/>
  <c r="B427" i="16"/>
  <c r="A422" i="1"/>
  <c r="B427" i="5"/>
  <c r="B426" i="2"/>
  <c r="B427" i="20" l="1"/>
  <c r="B427" i="19"/>
  <c r="B427" i="18"/>
  <c r="B427" i="17"/>
  <c r="B426" i="9"/>
  <c r="B428" i="16"/>
  <c r="A423" i="1"/>
  <c r="B428" i="5"/>
  <c r="B427" i="2"/>
  <c r="B428" i="20" l="1"/>
  <c r="B428" i="18"/>
  <c r="B428" i="19"/>
  <c r="B428" i="17"/>
  <c r="B427" i="9"/>
  <c r="B429" i="16"/>
  <c r="A424" i="1"/>
  <c r="B429" i="5"/>
  <c r="B428" i="2"/>
  <c r="B429" i="19" l="1"/>
  <c r="B429" i="18"/>
  <c r="B429" i="17"/>
  <c r="B429" i="20"/>
  <c r="B428" i="9"/>
  <c r="B430" i="16"/>
  <c r="A425" i="1"/>
  <c r="B430" i="5"/>
  <c r="B429" i="2"/>
  <c r="B430" i="20" l="1"/>
  <c r="B430" i="19"/>
  <c r="B430" i="18"/>
  <c r="B430" i="17"/>
  <c r="B429" i="9"/>
  <c r="B431" i="16"/>
  <c r="A426" i="1"/>
  <c r="B430" i="2"/>
  <c r="B431" i="5"/>
  <c r="B431" i="19" l="1"/>
  <c r="B431" i="20"/>
  <c r="B431" i="18"/>
  <c r="B431" i="17"/>
  <c r="B430" i="9"/>
  <c r="B432" i="16"/>
  <c r="A427" i="1"/>
  <c r="B432" i="5"/>
  <c r="B431" i="2"/>
  <c r="B432" i="20" l="1"/>
  <c r="B432" i="18"/>
  <c r="B432" i="17"/>
  <c r="B432" i="19"/>
  <c r="B431" i="9"/>
  <c r="B433" i="16"/>
  <c r="A428" i="1"/>
  <c r="B433" i="5"/>
  <c r="B432" i="2"/>
  <c r="B433" i="19" l="1"/>
  <c r="B433" i="20"/>
  <c r="B433" i="18"/>
  <c r="B433" i="17"/>
  <c r="B432" i="9"/>
  <c r="B434" i="16"/>
  <c r="A429" i="1"/>
  <c r="B434" i="5"/>
  <c r="B433" i="2"/>
  <c r="B434" i="20" l="1"/>
  <c r="B434" i="17"/>
  <c r="B434" i="19"/>
  <c r="B434" i="18"/>
  <c r="B433" i="9"/>
  <c r="B435" i="16"/>
  <c r="A430" i="1"/>
  <c r="B434" i="2"/>
  <c r="B435" i="5"/>
  <c r="B435" i="20" l="1"/>
  <c r="B435" i="19"/>
  <c r="B435" i="18"/>
  <c r="B435" i="17"/>
  <c r="B434" i="9"/>
  <c r="B436" i="16"/>
  <c r="A431" i="1"/>
  <c r="B436" i="5"/>
  <c r="B435" i="2"/>
  <c r="B436" i="20" l="1"/>
  <c r="B436" i="19"/>
  <c r="B436" i="17"/>
  <c r="B436" i="18"/>
  <c r="B435" i="9"/>
  <c r="B437" i="16"/>
  <c r="A432" i="1"/>
  <c r="B437" i="5"/>
  <c r="B436" i="2"/>
  <c r="B437" i="19" l="1"/>
  <c r="B437" i="20"/>
  <c r="B437" i="17"/>
  <c r="B437" i="18"/>
  <c r="B436" i="9"/>
  <c r="B438" i="16"/>
  <c r="A433" i="1"/>
  <c r="B438" i="5"/>
  <c r="B437" i="2"/>
  <c r="B438" i="20" l="1"/>
  <c r="B438" i="19"/>
  <c r="B438" i="18"/>
  <c r="B438" i="17"/>
  <c r="B437" i="9"/>
  <c r="B439" i="16"/>
  <c r="A434" i="1"/>
  <c r="B438" i="2"/>
  <c r="B439" i="5"/>
  <c r="B439" i="19" l="1"/>
  <c r="B439" i="20"/>
  <c r="B439" i="18"/>
  <c r="B439" i="17"/>
  <c r="B438" i="9"/>
  <c r="B440" i="16"/>
  <c r="A435" i="1"/>
  <c r="B440" i="5"/>
  <c r="B439" i="2"/>
  <c r="B440" i="20" l="1"/>
  <c r="B440" i="19"/>
  <c r="B440" i="18"/>
  <c r="B440" i="17"/>
  <c r="B439" i="9"/>
  <c r="B441" i="16"/>
  <c r="A436" i="1"/>
  <c r="B441" i="5"/>
  <c r="B440" i="2"/>
  <c r="B441" i="19" l="1"/>
  <c r="B441" i="20"/>
  <c r="B441" i="18"/>
  <c r="B441" i="17"/>
  <c r="B440" i="9"/>
  <c r="B442" i="16"/>
  <c r="A437" i="1"/>
  <c r="B442" i="5"/>
  <c r="B441" i="2"/>
  <c r="B442" i="20" l="1"/>
  <c r="B442" i="18"/>
  <c r="B442" i="19"/>
  <c r="B442" i="17"/>
  <c r="B441" i="9"/>
  <c r="B443" i="16"/>
  <c r="A438" i="1"/>
  <c r="B443" i="5"/>
  <c r="B442" i="2"/>
  <c r="B443" i="20" l="1"/>
  <c r="B443" i="19"/>
  <c r="B443" i="18"/>
  <c r="B443" i="17"/>
  <c r="B442" i="9"/>
  <c r="B444" i="16"/>
  <c r="A439" i="1"/>
  <c r="B444" i="5"/>
  <c r="B443" i="2"/>
  <c r="B444" i="20" l="1"/>
  <c r="B444" i="18"/>
  <c r="B444" i="19"/>
  <c r="B444" i="17"/>
  <c r="B443" i="9"/>
  <c r="B445" i="16"/>
  <c r="A440" i="1"/>
  <c r="B445" i="5"/>
  <c r="B444" i="2"/>
  <c r="B445" i="19" l="1"/>
  <c r="B445" i="18"/>
  <c r="B445" i="20"/>
  <c r="B445" i="17"/>
  <c r="B444" i="9"/>
  <c r="B446" i="16"/>
  <c r="A441" i="1"/>
  <c r="B446" i="5"/>
  <c r="B445" i="2"/>
  <c r="B446" i="20" l="1"/>
  <c r="B446" i="19"/>
  <c r="B446" i="17"/>
  <c r="B446" i="18"/>
  <c r="B445" i="9"/>
  <c r="B447" i="16"/>
  <c r="A442" i="1"/>
  <c r="B446" i="2"/>
  <c r="B447" i="5"/>
  <c r="B447" i="19" l="1"/>
  <c r="B447" i="20"/>
  <c r="B447" i="18"/>
  <c r="B447" i="17"/>
  <c r="B446" i="9"/>
  <c r="B448" i="16"/>
  <c r="A443" i="1"/>
  <c r="B448" i="5"/>
  <c r="B447" i="2"/>
  <c r="B448" i="20" l="1"/>
  <c r="B448" i="18"/>
  <c r="B448" i="17"/>
  <c r="B448" i="19"/>
  <c r="B447" i="9"/>
  <c r="B449" i="16"/>
  <c r="A444" i="1"/>
  <c r="B449" i="5"/>
  <c r="B448" i="2"/>
  <c r="B449" i="19" l="1"/>
  <c r="B449" i="20"/>
  <c r="B449" i="18"/>
  <c r="B449" i="17"/>
  <c r="B448" i="9"/>
  <c r="B450" i="16"/>
  <c r="A445" i="1"/>
  <c r="B450" i="5"/>
  <c r="B449" i="2"/>
  <c r="B450" i="20" l="1"/>
  <c r="B450" i="17"/>
  <c r="B450" i="19"/>
  <c r="B450" i="18"/>
  <c r="B449" i="9"/>
  <c r="B451" i="16"/>
  <c r="A446" i="1"/>
  <c r="B450" i="2"/>
  <c r="B451" i="5"/>
  <c r="B451" i="20" l="1"/>
  <c r="B451" i="19"/>
  <c r="B451" i="18"/>
  <c r="B451" i="17"/>
  <c r="B450" i="9"/>
  <c r="B452" i="16"/>
  <c r="A447" i="1"/>
  <c r="B452" i="5"/>
  <c r="B451" i="2"/>
  <c r="B452" i="20" l="1"/>
  <c r="B452" i="19"/>
  <c r="B452" i="17"/>
  <c r="B452" i="18"/>
  <c r="B451" i="9"/>
  <c r="B453" i="16"/>
  <c r="A448" i="1"/>
  <c r="B453" i="5"/>
  <c r="B452" i="2"/>
  <c r="B453" i="19" l="1"/>
  <c r="B453" i="20"/>
  <c r="B453" i="17"/>
  <c r="B453" i="18"/>
  <c r="B452" i="9"/>
  <c r="B454" i="16"/>
  <c r="A449" i="1"/>
  <c r="B454" i="5"/>
  <c r="B453" i="2"/>
  <c r="B454" i="20" l="1"/>
  <c r="B454" i="19"/>
  <c r="B454" i="18"/>
  <c r="B454" i="17"/>
  <c r="B453" i="9"/>
  <c r="B455" i="16"/>
  <c r="A450" i="1"/>
  <c r="B454" i="2"/>
  <c r="B455" i="5"/>
  <c r="B455" i="19" l="1"/>
  <c r="B455" i="20"/>
  <c r="B455" i="18"/>
  <c r="B455" i="17"/>
  <c r="B454" i="9"/>
  <c r="B456" i="16"/>
  <c r="A451" i="1"/>
  <c r="B456" i="5"/>
  <c r="B455" i="2"/>
  <c r="B456" i="20" l="1"/>
  <c r="B456" i="19"/>
  <c r="B456" i="18"/>
  <c r="B456" i="17"/>
  <c r="B455" i="9"/>
  <c r="B457" i="16"/>
  <c r="A452" i="1"/>
  <c r="B457" i="5"/>
  <c r="B456" i="2"/>
  <c r="B457" i="19" l="1"/>
  <c r="B457" i="20"/>
  <c r="B457" i="18"/>
  <c r="B457" i="17"/>
  <c r="B456" i="9"/>
  <c r="B458" i="16"/>
  <c r="A453" i="1"/>
  <c r="B458" i="5"/>
  <c r="B457" i="2"/>
  <c r="B458" i="20" l="1"/>
  <c r="B458" i="18"/>
  <c r="B458" i="19"/>
  <c r="B458" i="17"/>
  <c r="B457" i="9"/>
  <c r="B459" i="16"/>
  <c r="A454" i="1"/>
  <c r="B459" i="5"/>
  <c r="B458" i="2"/>
  <c r="B459" i="20" l="1"/>
  <c r="B459" i="19"/>
  <c r="B459" i="18"/>
  <c r="B459" i="17"/>
  <c r="B458" i="9"/>
  <c r="B460" i="16"/>
  <c r="A455" i="1"/>
  <c r="B460" i="5"/>
  <c r="B459" i="2"/>
  <c r="B460" i="20" l="1"/>
  <c r="B460" i="18"/>
  <c r="B460" i="19"/>
  <c r="B460" i="17"/>
  <c r="B459" i="9"/>
  <c r="B461" i="16"/>
  <c r="A456" i="1"/>
  <c r="B461" i="5"/>
  <c r="B460" i="2"/>
  <c r="B461" i="19" l="1"/>
  <c r="B461" i="18"/>
  <c r="B461" i="17"/>
  <c r="B461" i="20"/>
  <c r="B460" i="9"/>
  <c r="B462" i="16"/>
  <c r="A457" i="1"/>
  <c r="B462" i="5"/>
  <c r="B461" i="2"/>
  <c r="B462" i="20" l="1"/>
  <c r="B462" i="19"/>
  <c r="B462" i="18"/>
  <c r="B462" i="17"/>
  <c r="B461" i="9"/>
  <c r="B463" i="16"/>
  <c r="A458" i="1"/>
  <c r="B462" i="2"/>
  <c r="B463" i="5"/>
  <c r="B463" i="19" l="1"/>
  <c r="B463" i="20"/>
  <c r="B463" i="18"/>
  <c r="B463" i="17"/>
  <c r="B462" i="9"/>
  <c r="B464" i="16"/>
  <c r="A459" i="1"/>
  <c r="B464" i="5"/>
  <c r="B463" i="2"/>
  <c r="B464" i="20" l="1"/>
  <c r="B464" i="18"/>
  <c r="B464" i="19"/>
  <c r="B464" i="17"/>
  <c r="B463" i="9"/>
  <c r="B465" i="16"/>
  <c r="A460" i="1"/>
  <c r="B465" i="5"/>
  <c r="B464" i="2"/>
  <c r="B465" i="19" l="1"/>
  <c r="B465" i="20"/>
  <c r="B465" i="18"/>
  <c r="B465" i="17"/>
  <c r="B464" i="9"/>
  <c r="B466" i="16"/>
  <c r="A461" i="1"/>
  <c r="B466" i="5"/>
  <c r="B465" i="2"/>
  <c r="B466" i="20" l="1"/>
  <c r="B466" i="17"/>
  <c r="B466" i="19"/>
  <c r="B466" i="18"/>
  <c r="B465" i="9"/>
  <c r="B467" i="16"/>
  <c r="A462" i="1"/>
  <c r="B466" i="2"/>
  <c r="B467" i="5"/>
  <c r="B467" i="20" l="1"/>
  <c r="B467" i="19"/>
  <c r="B467" i="18"/>
  <c r="B467" i="17"/>
  <c r="B466" i="9"/>
  <c r="B468" i="16"/>
  <c r="A463" i="1"/>
  <c r="B468" i="5"/>
  <c r="B467" i="2"/>
  <c r="B468" i="20" l="1"/>
  <c r="B468" i="19"/>
  <c r="B468" i="17"/>
  <c r="B468" i="18"/>
  <c r="B467" i="9"/>
  <c r="B469" i="16"/>
  <c r="A464" i="1"/>
  <c r="B469" i="5"/>
  <c r="B468" i="2"/>
  <c r="B469" i="19" l="1"/>
  <c r="B469" i="20"/>
  <c r="B469" i="18"/>
  <c r="B469" i="17"/>
  <c r="B468" i="9"/>
  <c r="B470" i="16"/>
  <c r="A465" i="1"/>
  <c r="B470" i="5"/>
  <c r="B469" i="2"/>
  <c r="B470" i="20" l="1"/>
  <c r="B470" i="19"/>
  <c r="B470" i="18"/>
  <c r="B470" i="17"/>
  <c r="B469" i="9"/>
  <c r="B471" i="16"/>
  <c r="A466" i="1"/>
  <c r="B470" i="2"/>
  <c r="B471" i="5"/>
  <c r="B471" i="19" l="1"/>
  <c r="B471" i="20"/>
  <c r="B471" i="18"/>
  <c r="B471" i="17"/>
  <c r="B470" i="9"/>
  <c r="B472" i="16"/>
  <c r="A467" i="1"/>
  <c r="B472" i="5"/>
  <c r="B471" i="2"/>
  <c r="B472" i="20" l="1"/>
  <c r="B472" i="17"/>
  <c r="B472" i="19"/>
  <c r="B472" i="18"/>
  <c r="B471" i="9"/>
  <c r="B473" i="16"/>
  <c r="A468" i="1"/>
  <c r="B473" i="5"/>
  <c r="B472" i="2"/>
  <c r="B473" i="19" l="1"/>
  <c r="B473" i="20"/>
  <c r="B473" i="18"/>
  <c r="B473" i="17"/>
  <c r="B472" i="9"/>
  <c r="B474" i="16"/>
  <c r="A469" i="1"/>
  <c r="B474" i="5"/>
  <c r="B473" i="2"/>
  <c r="B474" i="20" l="1"/>
  <c r="B474" i="18"/>
  <c r="B474" i="17"/>
  <c r="B474" i="19"/>
  <c r="B473" i="9"/>
  <c r="B475" i="16"/>
  <c r="A470" i="1"/>
  <c r="B475" i="5"/>
  <c r="B474" i="2"/>
  <c r="B475" i="20" l="1"/>
  <c r="B475" i="19"/>
  <c r="B475" i="18"/>
  <c r="B475" i="17"/>
  <c r="B474" i="9"/>
  <c r="B476" i="16"/>
  <c r="A471" i="1"/>
  <c r="B476" i="5"/>
  <c r="B475" i="2"/>
  <c r="B476" i="20" l="1"/>
  <c r="B476" i="18"/>
  <c r="B476" i="19"/>
  <c r="B476" i="17"/>
  <c r="B475" i="9"/>
  <c r="B477" i="16"/>
  <c r="A472" i="1"/>
  <c r="B477" i="5"/>
  <c r="B476" i="2"/>
  <c r="B477" i="19" l="1"/>
  <c r="B477" i="18"/>
  <c r="B477" i="20"/>
  <c r="B477" i="17"/>
  <c r="B476" i="9"/>
  <c r="B478" i="16"/>
  <c r="A473" i="1"/>
  <c r="B478" i="5"/>
  <c r="B477" i="2"/>
  <c r="B478" i="20" l="1"/>
  <c r="B478" i="19"/>
  <c r="B478" i="17"/>
  <c r="B478" i="18"/>
  <c r="B477" i="9"/>
  <c r="B479" i="16"/>
  <c r="A474" i="1"/>
  <c r="B478" i="2"/>
  <c r="B479" i="5"/>
  <c r="B479" i="19" l="1"/>
  <c r="B479" i="20"/>
  <c r="B479" i="18"/>
  <c r="B479" i="17"/>
  <c r="B478" i="9"/>
  <c r="B480" i="16"/>
  <c r="A475" i="1"/>
  <c r="B480" i="5"/>
  <c r="B479" i="2"/>
  <c r="B480" i="20" l="1"/>
  <c r="B480" i="18"/>
  <c r="B480" i="17"/>
  <c r="B480" i="19"/>
  <c r="B479" i="9"/>
  <c r="B481" i="16"/>
  <c r="A476" i="1"/>
  <c r="B481" i="5"/>
  <c r="B480" i="2"/>
  <c r="B481" i="19" l="1"/>
  <c r="B481" i="20"/>
  <c r="B481" i="18"/>
  <c r="B481" i="17"/>
  <c r="B480" i="9"/>
  <c r="B482" i="16"/>
  <c r="A477" i="1"/>
  <c r="B482" i="5"/>
  <c r="B481" i="2"/>
  <c r="B482" i="20" l="1"/>
  <c r="B482" i="17"/>
  <c r="B482" i="19"/>
  <c r="B482" i="18"/>
  <c r="B481" i="9"/>
  <c r="B483" i="16"/>
  <c r="A478" i="1"/>
  <c r="B482" i="2"/>
  <c r="B483" i="5"/>
  <c r="B483" i="20" l="1"/>
  <c r="B483" i="19"/>
  <c r="B483" i="18"/>
  <c r="B483" i="17"/>
  <c r="B482" i="9"/>
  <c r="B484" i="16"/>
  <c r="A479" i="1"/>
  <c r="B484" i="5"/>
  <c r="B483" i="2"/>
  <c r="B484" i="20" l="1"/>
  <c r="B484" i="19"/>
  <c r="B484" i="17"/>
  <c r="B484" i="18"/>
  <c r="B483" i="9"/>
  <c r="B485" i="16"/>
  <c r="A480" i="1"/>
  <c r="B485" i="5"/>
  <c r="B484" i="2"/>
  <c r="B485" i="19" l="1"/>
  <c r="B485" i="20"/>
  <c r="B485" i="18"/>
  <c r="B485" i="17"/>
  <c r="B484" i="9"/>
  <c r="B486" i="16"/>
  <c r="A481" i="1"/>
  <c r="B486" i="5"/>
  <c r="B485" i="2"/>
  <c r="B486" i="20" l="1"/>
  <c r="B486" i="19"/>
  <c r="B486" i="18"/>
  <c r="B486" i="17"/>
  <c r="B485" i="9"/>
  <c r="B487" i="16"/>
  <c r="A482" i="1"/>
  <c r="B486" i="2"/>
  <c r="B487" i="5"/>
  <c r="B487" i="19" l="1"/>
  <c r="B487" i="20"/>
  <c r="B487" i="18"/>
  <c r="B487" i="17"/>
  <c r="B486" i="9"/>
  <c r="B488" i="16"/>
  <c r="A483" i="1"/>
  <c r="B488" i="5"/>
  <c r="B487" i="2"/>
  <c r="B488" i="20" l="1"/>
  <c r="B488" i="17"/>
  <c r="B488" i="19"/>
  <c r="B488" i="18"/>
  <c r="B487" i="9"/>
  <c r="B489" i="16"/>
  <c r="A484" i="1"/>
  <c r="B489" i="5"/>
  <c r="B488" i="2"/>
  <c r="B489" i="19" l="1"/>
  <c r="B489" i="20"/>
  <c r="B489" i="18"/>
  <c r="B489" i="17"/>
  <c r="B488" i="9"/>
  <c r="B490" i="16"/>
  <c r="A485" i="1"/>
  <c r="B490" i="5"/>
  <c r="B489" i="2"/>
  <c r="B490" i="20" l="1"/>
  <c r="B490" i="18"/>
  <c r="B490" i="17"/>
  <c r="B490" i="19"/>
  <c r="B489" i="9"/>
  <c r="B491" i="16"/>
  <c r="A486" i="1"/>
  <c r="B491" i="5"/>
  <c r="B490" i="2"/>
  <c r="B491" i="20" l="1"/>
  <c r="B491" i="19"/>
  <c r="B491" i="18"/>
  <c r="B491" i="17"/>
  <c r="B490" i="9"/>
  <c r="B492" i="16"/>
  <c r="A487" i="1"/>
  <c r="B492" i="5"/>
  <c r="B491" i="2"/>
  <c r="B492" i="20" l="1"/>
  <c r="B492" i="18"/>
  <c r="B492" i="19"/>
  <c r="B492" i="17"/>
  <c r="B491" i="9"/>
  <c r="B493" i="16"/>
  <c r="A488" i="1"/>
  <c r="B493" i="5"/>
  <c r="B492" i="2"/>
  <c r="B493" i="19" l="1"/>
  <c r="B493" i="18"/>
  <c r="B493" i="20"/>
  <c r="B493" i="17"/>
  <c r="B492" i="9"/>
  <c r="B494" i="16"/>
  <c r="A489" i="1"/>
  <c r="B494" i="5"/>
  <c r="B493" i="2"/>
  <c r="B494" i="20" l="1"/>
  <c r="B494" i="19"/>
  <c r="B494" i="17"/>
  <c r="B494" i="18"/>
  <c r="B493" i="9"/>
  <c r="B495" i="16"/>
  <c r="A490" i="1"/>
  <c r="B494" i="2"/>
  <c r="B495" i="5"/>
  <c r="B495" i="19" l="1"/>
  <c r="B495" i="20"/>
  <c r="B495" i="18"/>
  <c r="B495" i="17"/>
  <c r="B494" i="9"/>
  <c r="B496" i="16"/>
  <c r="A491" i="1"/>
  <c r="B496" i="5"/>
  <c r="B495" i="2"/>
  <c r="B496" i="20" l="1"/>
  <c r="B496" i="18"/>
  <c r="B496" i="17"/>
  <c r="B496" i="19"/>
  <c r="B495" i="9"/>
  <c r="B497" i="16"/>
  <c r="A492" i="1"/>
  <c r="B497" i="5"/>
  <c r="B496" i="2"/>
  <c r="B497" i="19" l="1"/>
  <c r="B497" i="20"/>
  <c r="B497" i="18"/>
  <c r="B497" i="17"/>
  <c r="B496" i="9"/>
  <c r="B498" i="16"/>
  <c r="A493" i="1"/>
  <c r="B498" i="5"/>
  <c r="B497" i="2"/>
  <c r="B498" i="20" l="1"/>
  <c r="B498" i="17"/>
  <c r="B498" i="19"/>
  <c r="B498" i="18"/>
  <c r="B497" i="9"/>
  <c r="B499" i="16"/>
  <c r="A494" i="1"/>
  <c r="B498" i="2"/>
  <c r="B499" i="5"/>
  <c r="B499" i="20" l="1"/>
  <c r="B499" i="19"/>
  <c r="B499" i="18"/>
  <c r="B499" i="17"/>
  <c r="B498" i="9"/>
  <c r="B500" i="16"/>
  <c r="A495" i="1"/>
  <c r="B500" i="5"/>
  <c r="B499" i="2"/>
  <c r="B500" i="20" l="1"/>
  <c r="B500" i="19"/>
  <c r="B500" i="17"/>
  <c r="B500" i="18"/>
  <c r="B499" i="9"/>
  <c r="B501" i="16"/>
  <c r="A496" i="1"/>
  <c r="B501" i="5"/>
  <c r="B500" i="2"/>
  <c r="B501" i="19" l="1"/>
  <c r="B501" i="20"/>
  <c r="B501" i="18"/>
  <c r="B501" i="17"/>
  <c r="B500" i="9"/>
  <c r="B502" i="16"/>
  <c r="A497" i="1"/>
  <c r="B502" i="5"/>
  <c r="B501" i="2"/>
  <c r="B502" i="20" l="1"/>
  <c r="B502" i="19"/>
  <c r="B502" i="18"/>
  <c r="B502" i="17"/>
  <c r="B501" i="9"/>
  <c r="B503" i="16"/>
  <c r="A498" i="1"/>
  <c r="B502" i="2"/>
  <c r="B503" i="5"/>
  <c r="B503" i="19" l="1"/>
  <c r="B503" i="20"/>
  <c r="B503" i="18"/>
  <c r="B503" i="17"/>
  <c r="B502" i="9"/>
  <c r="B504" i="16"/>
  <c r="A499" i="1"/>
  <c r="B504" i="5"/>
  <c r="B503" i="2"/>
  <c r="B504" i="20" l="1"/>
  <c r="B504" i="17"/>
  <c r="B504" i="19"/>
  <c r="B504" i="18"/>
  <c r="B503" i="9"/>
  <c r="B505" i="16"/>
  <c r="A500" i="1"/>
  <c r="B505" i="5"/>
  <c r="B504" i="2"/>
  <c r="B505" i="19" l="1"/>
  <c r="B505" i="20"/>
  <c r="B505" i="18"/>
  <c r="B505" i="17"/>
  <c r="B504" i="9"/>
  <c r="B506" i="16"/>
  <c r="A501" i="1"/>
  <c r="B506" i="5"/>
  <c r="B505" i="2"/>
  <c r="B506" i="20" l="1"/>
  <c r="B506" i="18"/>
  <c r="B506" i="17"/>
  <c r="B506" i="19"/>
  <c r="B505" i="9"/>
  <c r="B507" i="16"/>
  <c r="A502" i="1"/>
  <c r="B507" i="5"/>
  <c r="B506" i="2"/>
  <c r="B507" i="20" l="1"/>
  <c r="B507" i="19"/>
  <c r="B507" i="18"/>
  <c r="B507" i="17"/>
  <c r="B506" i="9"/>
  <c r="B508" i="16"/>
  <c r="A503" i="1"/>
  <c r="B508" i="5"/>
  <c r="B507" i="2"/>
  <c r="B508" i="20" l="1"/>
  <c r="B508" i="18"/>
  <c r="B508" i="19"/>
  <c r="B508" i="17"/>
  <c r="B507" i="9"/>
  <c r="B509" i="16"/>
  <c r="A504" i="1"/>
  <c r="B509" i="5"/>
  <c r="B508" i="2"/>
  <c r="B509" i="19" l="1"/>
  <c r="B509" i="18"/>
  <c r="B509" i="20"/>
  <c r="B509" i="17"/>
  <c r="B508" i="9"/>
  <c r="B510" i="16"/>
  <c r="A505" i="1"/>
  <c r="B510" i="5"/>
  <c r="B509" i="2"/>
  <c r="B510" i="20" l="1"/>
  <c r="B510" i="19"/>
  <c r="B510" i="17"/>
  <c r="B510" i="18"/>
  <c r="B509" i="9"/>
  <c r="B511" i="16"/>
  <c r="A506" i="1"/>
  <c r="B510" i="2"/>
  <c r="B511" i="5"/>
  <c r="B511" i="19" l="1"/>
  <c r="B511" i="20"/>
  <c r="B511" i="18"/>
  <c r="B511" i="17"/>
  <c r="B510" i="9"/>
  <c r="B512" i="16"/>
  <c r="A507" i="1"/>
  <c r="B512" i="5"/>
  <c r="B511" i="2"/>
  <c r="B512" i="20" l="1"/>
  <c r="B512" i="18"/>
  <c r="B512" i="17"/>
  <c r="B512" i="19"/>
  <c r="B511" i="9"/>
  <c r="B513" i="16"/>
  <c r="A508" i="1"/>
  <c r="B513" i="5"/>
  <c r="B512" i="2"/>
  <c r="B513" i="19" l="1"/>
  <c r="B513" i="20"/>
  <c r="B513" i="18"/>
  <c r="B513" i="17"/>
  <c r="B512" i="9"/>
  <c r="B514" i="16"/>
  <c r="A509" i="1"/>
  <c r="B514" i="5"/>
  <c r="B513" i="2"/>
  <c r="B514" i="20" l="1"/>
  <c r="B514" i="17"/>
  <c r="B514" i="19"/>
  <c r="B514" i="18"/>
  <c r="B513" i="9"/>
  <c r="B515" i="16"/>
  <c r="A510" i="1"/>
  <c r="B514" i="2"/>
  <c r="B515" i="5"/>
  <c r="B515" i="20" l="1"/>
  <c r="B515" i="19"/>
  <c r="B515" i="18"/>
  <c r="B515" i="17"/>
  <c r="B514" i="9"/>
  <c r="B516" i="16"/>
  <c r="A511" i="1"/>
  <c r="B516" i="5"/>
  <c r="B515" i="2"/>
  <c r="B516" i="20" l="1"/>
  <c r="B516" i="19"/>
  <c r="B516" i="17"/>
  <c r="B516" i="18"/>
  <c r="B515" i="9"/>
  <c r="B517" i="16"/>
  <c r="A512" i="1"/>
  <c r="B517" i="5"/>
  <c r="B516" i="2"/>
  <c r="B517" i="19" l="1"/>
  <c r="B517" i="20"/>
  <c r="B517" i="18"/>
  <c r="B517" i="17"/>
  <c r="B516" i="9"/>
  <c r="B518" i="16"/>
  <c r="A513" i="1"/>
  <c r="B518" i="5"/>
  <c r="B517" i="2"/>
  <c r="B518" i="20" l="1"/>
  <c r="B518" i="19"/>
  <c r="B518" i="18"/>
  <c r="B518" i="17"/>
  <c r="B517" i="9"/>
  <c r="B519" i="16"/>
  <c r="A514" i="1"/>
  <c r="B518" i="2"/>
  <c r="B519" i="5"/>
  <c r="B519" i="19" l="1"/>
  <c r="B519" i="20"/>
  <c r="B519" i="18"/>
  <c r="B519" i="17"/>
  <c r="B518" i="9"/>
  <c r="B520" i="16"/>
  <c r="A515" i="1"/>
  <c r="B520" i="5"/>
  <c r="B519" i="2"/>
  <c r="B520" i="20" l="1"/>
  <c r="B520" i="17"/>
  <c r="B520" i="19"/>
  <c r="B520" i="18"/>
  <c r="B519" i="9"/>
  <c r="B521" i="16"/>
  <c r="A516" i="1"/>
  <c r="B521" i="5"/>
  <c r="B520" i="2"/>
  <c r="B521" i="19" l="1"/>
  <c r="B521" i="20"/>
  <c r="B521" i="18"/>
  <c r="B521" i="17"/>
  <c r="B520" i="9"/>
  <c r="B522" i="16"/>
  <c r="A517" i="1"/>
  <c r="B522" i="5"/>
  <c r="B521" i="2"/>
  <c r="B522" i="20" l="1"/>
  <c r="B522" i="18"/>
  <c r="B522" i="17"/>
  <c r="B522" i="19"/>
  <c r="B521" i="9"/>
  <c r="B523" i="16"/>
  <c r="A518" i="1"/>
  <c r="B523" i="5"/>
  <c r="B522" i="2"/>
  <c r="B523" i="20" l="1"/>
  <c r="B523" i="19"/>
  <c r="B523" i="18"/>
  <c r="B523" i="17"/>
  <c r="B522" i="9"/>
  <c r="B524" i="16"/>
  <c r="A519" i="1"/>
  <c r="B524" i="5"/>
  <c r="B523" i="2"/>
  <c r="B524" i="20" l="1"/>
  <c r="B524" i="18"/>
  <c r="B524" i="19"/>
  <c r="B524" i="17"/>
  <c r="B523" i="9"/>
  <c r="B525" i="16"/>
  <c r="A520" i="1"/>
  <c r="B525" i="5"/>
  <c r="B524" i="2"/>
  <c r="B525" i="19" l="1"/>
  <c r="B525" i="18"/>
  <c r="B525" i="20"/>
  <c r="B525" i="17"/>
  <c r="B524" i="9"/>
  <c r="B526" i="16"/>
  <c r="A521" i="1"/>
  <c r="B526" i="5"/>
  <c r="B525" i="2"/>
  <c r="B526" i="20" l="1"/>
  <c r="B526" i="19"/>
  <c r="B526" i="17"/>
  <c r="B526" i="18"/>
  <c r="B525" i="9"/>
  <c r="B527" i="16"/>
  <c r="A522" i="1"/>
  <c r="B526" i="2"/>
  <c r="B527" i="5"/>
  <c r="B527" i="19" l="1"/>
  <c r="B527" i="20"/>
  <c r="B527" i="18"/>
  <c r="B527" i="17"/>
  <c r="B526" i="9"/>
  <c r="B528" i="16"/>
  <c r="A523" i="1"/>
  <c r="B528" i="5"/>
  <c r="B527" i="2"/>
  <c r="B528" i="20" l="1"/>
  <c r="B528" i="18"/>
  <c r="B528" i="17"/>
  <c r="B528" i="19"/>
  <c r="B527" i="9"/>
  <c r="B529" i="16"/>
  <c r="A524" i="1"/>
  <c r="B529" i="5"/>
  <c r="B528" i="2"/>
  <c r="B529" i="19" l="1"/>
  <c r="B529" i="17"/>
  <c r="B529" i="20"/>
  <c r="B529" i="18"/>
  <c r="B528" i="9"/>
  <c r="B530" i="16"/>
  <c r="A525" i="1"/>
  <c r="B530" i="5"/>
  <c r="B529" i="2"/>
  <c r="B530" i="20" l="1"/>
  <c r="B530" i="19"/>
  <c r="B530" i="18"/>
  <c r="B530" i="17"/>
  <c r="B529" i="9"/>
  <c r="B531" i="16"/>
  <c r="A526" i="1"/>
  <c r="B530" i="2"/>
  <c r="B531" i="5"/>
  <c r="B531" i="20" l="1"/>
  <c r="B531" i="19"/>
  <c r="B531" i="18"/>
  <c r="B531" i="17"/>
  <c r="B530" i="9"/>
  <c r="B532" i="16"/>
  <c r="A527" i="1"/>
  <c r="B532" i="5"/>
  <c r="B531" i="2"/>
  <c r="B532" i="20" l="1"/>
  <c r="B532" i="19"/>
  <c r="B532" i="17"/>
  <c r="B532" i="18"/>
  <c r="B531" i="9"/>
  <c r="B533" i="16"/>
  <c r="A528" i="1"/>
  <c r="B533" i="5"/>
  <c r="B532" i="2"/>
  <c r="B533" i="19" l="1"/>
  <c r="B533" i="20"/>
  <c r="B533" i="18"/>
  <c r="B533" i="17"/>
  <c r="B532" i="9"/>
  <c r="B534" i="16"/>
  <c r="A529" i="1"/>
  <c r="B534" i="5"/>
  <c r="B533" i="2"/>
  <c r="B534" i="20" l="1"/>
  <c r="B534" i="19"/>
  <c r="B534" i="18"/>
  <c r="B534" i="17"/>
  <c r="B533" i="9"/>
  <c r="B535" i="16"/>
  <c r="A530" i="1"/>
  <c r="B534" i="2"/>
  <c r="B535" i="5"/>
  <c r="B535" i="19" l="1"/>
  <c r="B535" i="20"/>
  <c r="B535" i="18"/>
  <c r="B535" i="17"/>
  <c r="B534" i="9"/>
  <c r="B536" i="16"/>
  <c r="A531" i="1"/>
  <c r="B536" i="5"/>
  <c r="B535" i="2"/>
  <c r="B536" i="20" l="1"/>
  <c r="B536" i="17"/>
  <c r="B536" i="19"/>
  <c r="B536" i="18"/>
  <c r="B535" i="9"/>
  <c r="B537" i="16"/>
  <c r="A532" i="1"/>
  <c r="B537" i="5"/>
  <c r="B536" i="2"/>
  <c r="B537" i="19" l="1"/>
  <c r="B537" i="20"/>
  <c r="B537" i="18"/>
  <c r="B537" i="17"/>
  <c r="B536" i="9"/>
  <c r="B538" i="16"/>
  <c r="A533" i="1"/>
  <c r="B538" i="5"/>
  <c r="B537" i="2"/>
  <c r="B538" i="20" l="1"/>
  <c r="B538" i="18"/>
  <c r="B538" i="17"/>
  <c r="B538" i="19"/>
  <c r="B537" i="9"/>
  <c r="B539" i="16"/>
  <c r="A534" i="1"/>
  <c r="B539" i="5"/>
  <c r="B538" i="2"/>
  <c r="B539" i="20" l="1"/>
  <c r="B539" i="19"/>
  <c r="B539" i="18"/>
  <c r="B539" i="17"/>
  <c r="B538" i="9"/>
  <c r="B540" i="16"/>
  <c r="A535" i="1"/>
  <c r="B540" i="5"/>
  <c r="B539" i="2"/>
  <c r="B540" i="20" l="1"/>
  <c r="B540" i="18"/>
  <c r="B540" i="19"/>
  <c r="B540" i="17"/>
  <c r="B539" i="9"/>
  <c r="B541" i="16"/>
  <c r="A536" i="1"/>
  <c r="B541" i="5"/>
  <c r="B540" i="2"/>
  <c r="B541" i="19" l="1"/>
  <c r="B541" i="18"/>
  <c r="B541" i="20"/>
  <c r="B541" i="17"/>
  <c r="B540" i="9"/>
  <c r="B542" i="16"/>
  <c r="A537" i="1"/>
  <c r="B542" i="5"/>
  <c r="B541" i="2"/>
  <c r="B542" i="20" l="1"/>
  <c r="B542" i="19"/>
  <c r="B542" i="17"/>
  <c r="B542" i="18"/>
  <c r="B541" i="9"/>
  <c r="B543" i="16"/>
  <c r="A538" i="1"/>
  <c r="B542" i="2"/>
  <c r="B543" i="5"/>
  <c r="B543" i="19" l="1"/>
  <c r="B543" i="20"/>
  <c r="B543" i="18"/>
  <c r="B543" i="17"/>
  <c r="B542" i="9"/>
  <c r="B544" i="16"/>
  <c r="A539" i="1"/>
  <c r="B544" i="5"/>
  <c r="B543" i="2"/>
  <c r="B544" i="20" l="1"/>
  <c r="B544" i="18"/>
  <c r="B544" i="17"/>
  <c r="B544" i="19"/>
  <c r="B543" i="9"/>
  <c r="B545" i="16"/>
  <c r="A540" i="1"/>
  <c r="B545" i="5"/>
  <c r="B544" i="2"/>
  <c r="B545" i="19" l="1"/>
  <c r="B545" i="20"/>
  <c r="B545" i="18"/>
  <c r="B545" i="17"/>
  <c r="B544" i="9"/>
  <c r="B546" i="16"/>
  <c r="A541" i="1"/>
  <c r="B546" i="5"/>
  <c r="B545" i="2"/>
  <c r="B546" i="20" l="1"/>
  <c r="B546" i="17"/>
  <c r="B546" i="19"/>
  <c r="B546" i="18"/>
  <c r="B545" i="9"/>
  <c r="B547" i="16"/>
  <c r="A542" i="1"/>
  <c r="B546" i="2"/>
  <c r="B547" i="5"/>
  <c r="B547" i="20" l="1"/>
  <c r="B547" i="19"/>
  <c r="B547" i="18"/>
  <c r="B547" i="17"/>
  <c r="B546" i="9"/>
  <c r="B548" i="16"/>
  <c r="A543" i="1"/>
  <c r="B548" i="5"/>
  <c r="B547" i="2"/>
  <c r="B548" i="20" l="1"/>
  <c r="B548" i="19"/>
  <c r="B548" i="17"/>
  <c r="B548" i="18"/>
  <c r="B547" i="9"/>
  <c r="B549" i="16"/>
  <c r="A544" i="1"/>
  <c r="B549" i="5"/>
  <c r="B548" i="2"/>
  <c r="B549" i="19" l="1"/>
  <c r="B549" i="20"/>
  <c r="B549" i="18"/>
  <c r="B549" i="17"/>
  <c r="B548" i="9"/>
  <c r="B550" i="16"/>
  <c r="A545" i="1"/>
  <c r="B550" i="5"/>
  <c r="B549" i="2"/>
  <c r="B550" i="20" l="1"/>
  <c r="B550" i="19"/>
  <c r="B550" i="18"/>
  <c r="B550" i="17"/>
  <c r="B549" i="9"/>
  <c r="B551" i="16"/>
  <c r="A546" i="1"/>
  <c r="B550" i="2"/>
  <c r="B551" i="5"/>
  <c r="B551" i="19" l="1"/>
  <c r="B551" i="20"/>
  <c r="B551" i="18"/>
  <c r="B551" i="17"/>
  <c r="B550" i="9"/>
  <c r="B552" i="16"/>
  <c r="A547" i="1"/>
  <c r="B552" i="5"/>
  <c r="B551" i="2"/>
  <c r="B552" i="20" l="1"/>
  <c r="B552" i="17"/>
  <c r="B552" i="19"/>
  <c r="B552" i="18"/>
  <c r="B551" i="9"/>
  <c r="B553" i="16"/>
  <c r="A548" i="1"/>
  <c r="B553" i="5"/>
  <c r="B552" i="2"/>
  <c r="B553" i="19" l="1"/>
  <c r="B553" i="20"/>
  <c r="B553" i="18"/>
  <c r="B553" i="17"/>
  <c r="B552" i="9"/>
  <c r="B554" i="16"/>
  <c r="A549" i="1"/>
  <c r="B554" i="5"/>
  <c r="B553" i="2"/>
  <c r="B554" i="20" l="1"/>
  <c r="B554" i="18"/>
  <c r="B554" i="19"/>
  <c r="B554" i="17"/>
  <c r="B553" i="9"/>
  <c r="B555" i="16"/>
  <c r="A550" i="1"/>
  <c r="B555" i="5"/>
  <c r="B554" i="2"/>
  <c r="B555" i="20" l="1"/>
  <c r="B555" i="19"/>
  <c r="B555" i="18"/>
  <c r="B555" i="17"/>
  <c r="B554" i="9"/>
  <c r="B556" i="16"/>
  <c r="A551" i="1"/>
  <c r="B556" i="5"/>
  <c r="B555" i="2"/>
  <c r="B556" i="20" l="1"/>
  <c r="B556" i="18"/>
  <c r="B556" i="19"/>
  <c r="B556" i="17"/>
  <c r="B555" i="9"/>
  <c r="B557" i="16"/>
  <c r="A552" i="1"/>
  <c r="B557" i="5"/>
  <c r="B556" i="2"/>
  <c r="B557" i="19" l="1"/>
  <c r="B557" i="18"/>
  <c r="B557" i="20"/>
  <c r="B557" i="17"/>
  <c r="B556" i="9"/>
  <c r="B558" i="16"/>
  <c r="A553" i="1"/>
  <c r="B558" i="5"/>
  <c r="B557" i="2"/>
  <c r="B558" i="20" l="1"/>
  <c r="B558" i="19"/>
  <c r="B558" i="17"/>
  <c r="B558" i="18"/>
  <c r="B557" i="9"/>
  <c r="B559" i="16"/>
  <c r="A554" i="1"/>
  <c r="B558" i="2"/>
  <c r="B559" i="5"/>
  <c r="B559" i="19" l="1"/>
  <c r="B559" i="20"/>
  <c r="B559" i="18"/>
  <c r="B559" i="17"/>
  <c r="B558" i="9"/>
  <c r="B560" i="16"/>
  <c r="A555" i="1"/>
  <c r="B560" i="5"/>
  <c r="B559" i="2"/>
  <c r="B560" i="20" l="1"/>
  <c r="B560" i="18"/>
  <c r="B560" i="17"/>
  <c r="B560" i="19"/>
  <c r="B559" i="9"/>
  <c r="B561" i="16"/>
  <c r="A556" i="1"/>
  <c r="B561" i="5"/>
  <c r="B560" i="2"/>
  <c r="B561" i="19" l="1"/>
  <c r="B561" i="17"/>
  <c r="B561" i="20"/>
  <c r="B561" i="18"/>
  <c r="B560" i="9"/>
  <c r="B562" i="16"/>
  <c r="A557" i="1"/>
  <c r="B562" i="5"/>
  <c r="B561" i="2"/>
  <c r="B562" i="20" l="1"/>
  <c r="B562" i="19"/>
  <c r="B562" i="18"/>
  <c r="B562" i="17"/>
  <c r="B561" i="9"/>
  <c r="B563" i="16"/>
  <c r="A558" i="1"/>
  <c r="B562" i="2"/>
  <c r="B563" i="5"/>
  <c r="B563" i="20" l="1"/>
  <c r="B563" i="19"/>
  <c r="B563" i="18"/>
  <c r="B563" i="17"/>
  <c r="B562" i="9"/>
  <c r="B564" i="16"/>
  <c r="A559" i="1"/>
  <c r="B564" i="5"/>
  <c r="B563" i="2"/>
  <c r="B564" i="20" l="1"/>
  <c r="B564" i="19"/>
  <c r="B564" i="17"/>
  <c r="B564" i="18"/>
  <c r="B563" i="9"/>
  <c r="B565" i="16"/>
  <c r="A560" i="1"/>
  <c r="B565" i="5"/>
  <c r="B564" i="2"/>
  <c r="B565" i="19" l="1"/>
  <c r="B565" i="20"/>
  <c r="B565" i="18"/>
  <c r="B565" i="17"/>
  <c r="B564" i="9"/>
  <c r="B566" i="16"/>
  <c r="A561" i="1"/>
  <c r="B566" i="5"/>
  <c r="B565" i="2"/>
  <c r="B566" i="20" l="1"/>
  <c r="B566" i="19"/>
  <c r="B566" i="18"/>
  <c r="B566" i="17"/>
  <c r="B565" i="9"/>
  <c r="B567" i="16"/>
  <c r="A562" i="1"/>
  <c r="B566" i="2"/>
  <c r="B567" i="5"/>
  <c r="B567" i="19" l="1"/>
  <c r="B567" i="20"/>
  <c r="B567" i="18"/>
  <c r="B567" i="17"/>
  <c r="B566" i="9"/>
  <c r="B568" i="16"/>
  <c r="A563" i="1"/>
  <c r="B568" i="5"/>
  <c r="B567" i="2"/>
  <c r="B568" i="20" l="1"/>
  <c r="B568" i="17"/>
  <c r="B568" i="19"/>
  <c r="B568" i="18"/>
  <c r="B567" i="9"/>
  <c r="B569" i="16"/>
  <c r="A564" i="1"/>
  <c r="B569" i="5"/>
  <c r="B568" i="2"/>
  <c r="B569" i="19" l="1"/>
  <c r="B569" i="20"/>
  <c r="B569" i="18"/>
  <c r="B569" i="17"/>
  <c r="B568" i="9"/>
  <c r="B570" i="16"/>
  <c r="A565" i="1"/>
  <c r="B570" i="5"/>
  <c r="B569" i="2"/>
  <c r="B570" i="20" l="1"/>
  <c r="B570" i="18"/>
  <c r="B570" i="17"/>
  <c r="B570" i="19"/>
  <c r="B569" i="9"/>
  <c r="B571" i="16"/>
  <c r="A566" i="1"/>
  <c r="B571" i="5"/>
  <c r="B570" i="2"/>
  <c r="B571" i="20" l="1"/>
  <c r="B571" i="19"/>
  <c r="B571" i="18"/>
  <c r="B571" i="17"/>
  <c r="B570" i="9"/>
  <c r="B572" i="16"/>
  <c r="A567" i="1"/>
  <c r="B572" i="5"/>
  <c r="B571" i="2"/>
  <c r="B572" i="20" l="1"/>
  <c r="B572" i="18"/>
  <c r="B572" i="19"/>
  <c r="B572" i="17"/>
  <c r="B571" i="9"/>
  <c r="B573" i="16"/>
  <c r="A568" i="1"/>
  <c r="B573" i="5"/>
  <c r="B572" i="2"/>
  <c r="B573" i="19" l="1"/>
  <c r="B573" i="18"/>
  <c r="B573" i="20"/>
  <c r="B573" i="17"/>
  <c r="B572" i="9"/>
  <c r="B574" i="16"/>
  <c r="A569" i="1"/>
  <c r="B574" i="5"/>
  <c r="B573" i="2"/>
  <c r="B574" i="20" l="1"/>
  <c r="B574" i="19"/>
  <c r="B574" i="17"/>
  <c r="B574" i="18"/>
  <c r="B573" i="9"/>
  <c r="B575" i="16"/>
  <c r="A570" i="1"/>
  <c r="B574" i="2"/>
  <c r="B575" i="5"/>
  <c r="B575" i="19" l="1"/>
  <c r="B575" i="20"/>
  <c r="B575" i="18"/>
  <c r="B575" i="17"/>
  <c r="B574" i="9"/>
  <c r="B576" i="16"/>
  <c r="A571" i="1"/>
  <c r="B576" i="5"/>
  <c r="B575" i="2"/>
  <c r="B576" i="20" l="1"/>
  <c r="B576" i="18"/>
  <c r="B576" i="17"/>
  <c r="B576" i="19"/>
  <c r="B575" i="9"/>
  <c r="B577" i="16"/>
  <c r="A572" i="1"/>
  <c r="B577" i="5"/>
  <c r="B576" i="2"/>
  <c r="B577" i="19" l="1"/>
  <c r="B577" i="20"/>
  <c r="B577" i="18"/>
  <c r="B577" i="17"/>
  <c r="B576" i="9"/>
  <c r="B578" i="16"/>
  <c r="A573" i="1"/>
  <c r="B578" i="5"/>
  <c r="B577" i="2"/>
  <c r="B578" i="20" l="1"/>
  <c r="B578" i="17"/>
  <c r="B578" i="19"/>
  <c r="B578" i="18"/>
  <c r="B577" i="9"/>
  <c r="B579" i="16"/>
  <c r="A574" i="1"/>
  <c r="B578" i="2"/>
  <c r="B579" i="5"/>
  <c r="B579" i="20" l="1"/>
  <c r="B579" i="19"/>
  <c r="B579" i="18"/>
  <c r="B579" i="17"/>
  <c r="B578" i="9"/>
  <c r="B580" i="16"/>
  <c r="A575" i="1"/>
  <c r="B580" i="5"/>
  <c r="B579" i="2"/>
  <c r="B580" i="20" l="1"/>
  <c r="B580" i="19"/>
  <c r="B580" i="17"/>
  <c r="B580" i="18"/>
  <c r="B579" i="9"/>
  <c r="B581" i="16"/>
  <c r="A576" i="1"/>
  <c r="B581" i="5"/>
  <c r="B580" i="2"/>
  <c r="B581" i="19" l="1"/>
  <c r="B581" i="20"/>
  <c r="B581" i="18"/>
  <c r="B581" i="17"/>
  <c r="B580" i="9"/>
  <c r="B582" i="16"/>
  <c r="A577" i="1"/>
  <c r="B582" i="5"/>
  <c r="B581" i="2"/>
  <c r="B582" i="20" l="1"/>
  <c r="B582" i="19"/>
  <c r="B582" i="18"/>
  <c r="B582" i="17"/>
  <c r="B581" i="9"/>
  <c r="B583" i="16"/>
  <c r="A578" i="1"/>
  <c r="B582" i="2"/>
  <c r="B583" i="5"/>
  <c r="B583" i="19" l="1"/>
  <c r="B583" i="20"/>
  <c r="B583" i="18"/>
  <c r="B583" i="17"/>
  <c r="B582" i="9"/>
  <c r="B584" i="16"/>
  <c r="A579" i="1"/>
  <c r="B584" i="5"/>
  <c r="B583" i="2"/>
  <c r="B584" i="20" l="1"/>
  <c r="B584" i="17"/>
  <c r="B584" i="19"/>
  <c r="B584" i="18"/>
  <c r="B583" i="9"/>
  <c r="B585" i="16"/>
  <c r="A580" i="1"/>
  <c r="B585" i="5"/>
  <c r="B584" i="2"/>
  <c r="B585" i="19" l="1"/>
  <c r="B585" i="20"/>
  <c r="B585" i="18"/>
  <c r="B585" i="17"/>
  <c r="B584" i="9"/>
  <c r="B586" i="16"/>
  <c r="A581" i="1"/>
  <c r="B586" i="5"/>
  <c r="B585" i="2"/>
  <c r="B586" i="20" l="1"/>
  <c r="B586" i="18"/>
  <c r="B586" i="17"/>
  <c r="B586" i="19"/>
  <c r="B585" i="9"/>
  <c r="B587" i="16"/>
  <c r="A582" i="1"/>
  <c r="B587" i="5"/>
  <c r="B586" i="2"/>
  <c r="B587" i="20" l="1"/>
  <c r="B587" i="19"/>
  <c r="B587" i="18"/>
  <c r="B587" i="17"/>
  <c r="B586" i="9"/>
  <c r="B588" i="16"/>
  <c r="A583" i="1"/>
  <c r="B588" i="5"/>
  <c r="B587" i="2"/>
  <c r="B588" i="20" l="1"/>
  <c r="B588" i="18"/>
  <c r="B588" i="19"/>
  <c r="B588" i="17"/>
  <c r="B587" i="9"/>
  <c r="B589" i="16"/>
  <c r="A584" i="1"/>
  <c r="B589" i="5"/>
  <c r="B588" i="2"/>
  <c r="B589" i="19" l="1"/>
  <c r="B589" i="18"/>
  <c r="B589" i="20"/>
  <c r="B589" i="17"/>
  <c r="B588" i="9"/>
  <c r="B590" i="16"/>
  <c r="A585" i="1"/>
  <c r="B590" i="5"/>
  <c r="B589" i="2"/>
  <c r="B590" i="20" l="1"/>
  <c r="B590" i="19"/>
  <c r="B590" i="17"/>
  <c r="B590" i="18"/>
  <c r="B589" i="9"/>
  <c r="B591" i="16"/>
  <c r="A586" i="1"/>
  <c r="B590" i="2"/>
  <c r="B591" i="5"/>
  <c r="B591" i="20" l="1"/>
  <c r="B591" i="18"/>
  <c r="B591" i="19"/>
  <c r="B591" i="17"/>
  <c r="B590" i="9"/>
  <c r="B592" i="16"/>
  <c r="A587" i="1"/>
  <c r="B592" i="5"/>
  <c r="B591" i="2"/>
  <c r="B592" i="20" l="1"/>
  <c r="B592" i="18"/>
  <c r="B592" i="17"/>
  <c r="B592" i="19"/>
  <c r="B591" i="9"/>
  <c r="B593" i="16"/>
  <c r="A588" i="1"/>
  <c r="B593" i="5"/>
  <c r="B592" i="2"/>
  <c r="B593" i="19" l="1"/>
  <c r="B593" i="20"/>
  <c r="B593" i="18"/>
  <c r="B593" i="17"/>
  <c r="B592" i="9"/>
  <c r="B594" i="16"/>
  <c r="A589" i="1"/>
  <c r="B594" i="5"/>
  <c r="B593" i="2"/>
  <c r="B594" i="20" l="1"/>
  <c r="B594" i="19"/>
  <c r="B594" i="17"/>
  <c r="B594" i="18"/>
  <c r="B593" i="9"/>
  <c r="B595" i="16"/>
  <c r="A590" i="1"/>
  <c r="B594" i="2"/>
  <c r="B595" i="5"/>
  <c r="B595" i="20" l="1"/>
  <c r="B595" i="18"/>
  <c r="B595" i="17"/>
  <c r="B595" i="19"/>
  <c r="B594" i="9"/>
  <c r="B596" i="16"/>
  <c r="A591" i="1"/>
  <c r="B596" i="5"/>
  <c r="B595" i="2"/>
  <c r="B596" i="20" l="1"/>
  <c r="B596" i="18"/>
  <c r="B596" i="19"/>
  <c r="B596" i="17"/>
  <c r="B595" i="9"/>
  <c r="B597" i="16"/>
  <c r="A592" i="1"/>
  <c r="B597" i="5"/>
  <c r="B596" i="2"/>
  <c r="B597" i="19" l="1"/>
  <c r="B597" i="20"/>
  <c r="B597" i="17"/>
  <c r="B597" i="18"/>
  <c r="B596" i="9"/>
  <c r="B598" i="16"/>
  <c r="A593" i="1"/>
  <c r="B598" i="5"/>
  <c r="B597" i="2"/>
  <c r="B598" i="20" l="1"/>
  <c r="B598" i="18"/>
  <c r="B598" i="19"/>
  <c r="B598" i="17"/>
  <c r="B597" i="9"/>
  <c r="B599" i="16"/>
  <c r="A594" i="1"/>
  <c r="B598" i="2"/>
  <c r="B599" i="5"/>
  <c r="B599" i="20" l="1"/>
  <c r="B599" i="18"/>
  <c r="B599" i="17"/>
  <c r="B599" i="19"/>
  <c r="B598" i="9"/>
  <c r="B600" i="16"/>
  <c r="A595" i="1"/>
  <c r="B600" i="5"/>
  <c r="B599" i="2"/>
  <c r="B600" i="20" l="1"/>
  <c r="B600" i="19"/>
  <c r="B600" i="18"/>
  <c r="B600" i="17"/>
  <c r="B599" i="9"/>
  <c r="B601" i="16"/>
  <c r="A596" i="1"/>
  <c r="B601" i="5"/>
  <c r="B600" i="2"/>
  <c r="B601" i="19" l="1"/>
  <c r="B601" i="20"/>
  <c r="B601" i="18"/>
  <c r="B601" i="17"/>
  <c r="B600" i="9"/>
  <c r="B602" i="16"/>
  <c r="A597" i="1"/>
  <c r="B602" i="5"/>
  <c r="B601" i="2"/>
  <c r="B602" i="20" l="1"/>
  <c r="B602" i="18"/>
  <c r="B602" i="19"/>
  <c r="B602" i="17"/>
  <c r="B601" i="9"/>
  <c r="B603" i="16"/>
  <c r="A598" i="1"/>
  <c r="B603" i="5"/>
  <c r="B602" i="2"/>
  <c r="B603" i="20" l="1"/>
  <c r="B603" i="18"/>
  <c r="B603" i="19"/>
  <c r="B603" i="17"/>
  <c r="B602" i="9"/>
  <c r="B604" i="16"/>
  <c r="A599" i="1"/>
  <c r="B604" i="5"/>
  <c r="B603" i="2"/>
  <c r="B604" i="20" l="1"/>
  <c r="B604" i="18"/>
  <c r="B604" i="19"/>
  <c r="B604" i="17"/>
  <c r="B603" i="9"/>
  <c r="B605" i="16"/>
  <c r="A600" i="1"/>
  <c r="B605" i="5"/>
  <c r="B604" i="2"/>
  <c r="B605" i="19" l="1"/>
  <c r="B605" i="18"/>
  <c r="B605" i="17"/>
  <c r="B605" i="20"/>
  <c r="B604" i="9"/>
  <c r="B606" i="16"/>
  <c r="A601" i="1"/>
  <c r="B606" i="5"/>
  <c r="B605" i="2"/>
  <c r="B606" i="20" l="1"/>
  <c r="B606" i="19"/>
  <c r="B606" i="18"/>
  <c r="B606" i="17"/>
  <c r="B605" i="9"/>
  <c r="B607" i="16"/>
  <c r="A602" i="1"/>
  <c r="B606" i="2"/>
  <c r="B607" i="5"/>
  <c r="B607" i="20" l="1"/>
  <c r="B607" i="18"/>
  <c r="B607" i="19"/>
  <c r="B607" i="17"/>
  <c r="B606" i="9"/>
  <c r="B608" i="16"/>
  <c r="A603" i="1"/>
  <c r="B608" i="5"/>
  <c r="B607" i="2"/>
  <c r="B608" i="20" l="1"/>
  <c r="B608" i="18"/>
  <c r="B608" i="19"/>
  <c r="B608" i="17"/>
  <c r="B607" i="9"/>
  <c r="B609" i="16"/>
  <c r="A604" i="1"/>
  <c r="B609" i="5"/>
  <c r="B608" i="2"/>
  <c r="B609" i="19" l="1"/>
  <c r="B609" i="17"/>
  <c r="B609" i="20"/>
  <c r="B609" i="18"/>
  <c r="B608" i="9"/>
  <c r="B610" i="16"/>
  <c r="A605" i="1"/>
  <c r="B610" i="5"/>
  <c r="B609" i="2"/>
  <c r="B610" i="20" l="1"/>
  <c r="B610" i="19"/>
  <c r="B610" i="18"/>
  <c r="B610" i="17"/>
  <c r="B609" i="9"/>
  <c r="B611" i="16"/>
  <c r="A606" i="1"/>
  <c r="B610" i="2"/>
  <c r="B611" i="5"/>
  <c r="B611" i="20" l="1"/>
  <c r="B611" i="18"/>
  <c r="B611" i="19"/>
  <c r="B611" i="17"/>
  <c r="B610" i="9"/>
  <c r="B612" i="16"/>
  <c r="A607" i="1"/>
  <c r="B612" i="5"/>
  <c r="B611" i="2"/>
  <c r="B612" i="20" l="1"/>
  <c r="B612" i="17"/>
  <c r="B612" i="18"/>
  <c r="B612" i="19"/>
  <c r="B611" i="9"/>
  <c r="B613" i="16"/>
  <c r="A608" i="1"/>
  <c r="B613" i="5"/>
  <c r="B612" i="2"/>
  <c r="B613" i="19" l="1"/>
  <c r="B613" i="20"/>
  <c r="B613" i="18"/>
  <c r="B613" i="17"/>
  <c r="B612" i="9"/>
  <c r="B614" i="16"/>
  <c r="A609" i="1"/>
  <c r="B614" i="5"/>
  <c r="B613" i="2"/>
  <c r="B614" i="20" l="1"/>
  <c r="B614" i="18"/>
  <c r="B614" i="17"/>
  <c r="B614" i="19"/>
  <c r="B613" i="9"/>
  <c r="B615" i="16"/>
  <c r="A610" i="1"/>
  <c r="B614" i="2"/>
  <c r="B615" i="5"/>
  <c r="B615" i="20" l="1"/>
  <c r="B615" i="18"/>
  <c r="B615" i="19"/>
  <c r="B615" i="17"/>
  <c r="B614" i="9"/>
  <c r="B616" i="16"/>
  <c r="A611" i="1"/>
  <c r="B616" i="5"/>
  <c r="B615" i="2"/>
  <c r="B616" i="20" l="1"/>
  <c r="B616" i="19"/>
  <c r="B616" i="17"/>
  <c r="B616" i="18"/>
  <c r="B615" i="9"/>
  <c r="B617" i="16"/>
  <c r="A612" i="1"/>
  <c r="B617" i="5"/>
  <c r="B616" i="2"/>
  <c r="B617" i="19" l="1"/>
  <c r="B617" i="20"/>
  <c r="B617" i="18"/>
  <c r="B617" i="17"/>
  <c r="B616" i="9"/>
  <c r="B618" i="16"/>
  <c r="A613" i="1"/>
  <c r="B618" i="5"/>
  <c r="B617" i="2"/>
  <c r="B618" i="20" l="1"/>
  <c r="B618" i="18"/>
  <c r="B618" i="17"/>
  <c r="B618" i="19"/>
  <c r="B617" i="9"/>
  <c r="B619" i="16"/>
  <c r="A614" i="1"/>
  <c r="B619" i="5"/>
  <c r="B618" i="2"/>
  <c r="B619" i="20" l="1"/>
  <c r="B619" i="18"/>
  <c r="B619" i="19"/>
  <c r="B619" i="17"/>
  <c r="B618" i="9"/>
  <c r="B620" i="16"/>
  <c r="A615" i="1"/>
  <c r="B620" i="5"/>
  <c r="B619" i="2"/>
  <c r="B620" i="20" l="1"/>
  <c r="B620" i="18"/>
  <c r="B620" i="19"/>
  <c r="B620" i="17"/>
  <c r="B619" i="9"/>
  <c r="B621" i="16"/>
  <c r="A616" i="1"/>
  <c r="B621" i="5"/>
  <c r="B620" i="2"/>
  <c r="B621" i="19" l="1"/>
  <c r="B621" i="18"/>
  <c r="B621" i="20"/>
  <c r="B621" i="17"/>
  <c r="B620" i="9"/>
  <c r="B622" i="16"/>
  <c r="A617" i="1"/>
  <c r="B622" i="5"/>
  <c r="B621" i="2"/>
  <c r="B622" i="20" l="1"/>
  <c r="B622" i="19"/>
  <c r="B622" i="17"/>
  <c r="B622" i="18"/>
  <c r="B621" i="9"/>
  <c r="B623" i="16"/>
  <c r="A618" i="1"/>
  <c r="B622" i="2"/>
  <c r="B623" i="5"/>
  <c r="B623" i="20" l="1"/>
  <c r="B623" i="18"/>
  <c r="B623" i="19"/>
  <c r="B623" i="17"/>
  <c r="B622" i="9"/>
  <c r="B624" i="16"/>
  <c r="A619" i="1"/>
  <c r="B624" i="5"/>
  <c r="B623" i="2"/>
  <c r="B624" i="20" l="1"/>
  <c r="B624" i="18"/>
  <c r="B624" i="17"/>
  <c r="B624" i="19"/>
  <c r="B623" i="9"/>
  <c r="B625" i="16"/>
  <c r="A620" i="1"/>
  <c r="B625" i="5"/>
  <c r="B624" i="2"/>
  <c r="B625" i="19" l="1"/>
  <c r="B625" i="20"/>
  <c r="B625" i="18"/>
  <c r="B625" i="17"/>
  <c r="B624" i="9"/>
  <c r="B626" i="16"/>
  <c r="A621" i="1"/>
  <c r="B626" i="5"/>
  <c r="B625" i="2"/>
  <c r="B626" i="20" l="1"/>
  <c r="B626" i="19"/>
  <c r="B626" i="17"/>
  <c r="B626" i="18"/>
  <c r="B625" i="9"/>
  <c r="B627" i="16"/>
  <c r="A622" i="1"/>
  <c r="B626" i="2"/>
  <c r="B627" i="5"/>
  <c r="B627" i="20" l="1"/>
  <c r="B627" i="18"/>
  <c r="B627" i="19"/>
  <c r="B627" i="17"/>
  <c r="B626" i="9"/>
  <c r="B628" i="16"/>
  <c r="A623" i="1"/>
  <c r="B628" i="5"/>
  <c r="B627" i="2"/>
  <c r="B628" i="20" l="1"/>
  <c r="B628" i="17"/>
  <c r="B628" i="18"/>
  <c r="B628" i="19"/>
  <c r="B627" i="9"/>
  <c r="B629" i="16"/>
  <c r="A624" i="1"/>
  <c r="B629" i="5"/>
  <c r="B628" i="2"/>
  <c r="B629" i="19" l="1"/>
  <c r="B629" i="20"/>
  <c r="B629" i="18"/>
  <c r="B629" i="17"/>
  <c r="B628" i="9"/>
  <c r="B630" i="16"/>
  <c r="A625" i="1"/>
  <c r="B630" i="5"/>
  <c r="B629" i="2"/>
  <c r="B630" i="20" l="1"/>
  <c r="B630" i="18"/>
  <c r="B630" i="17"/>
  <c r="B630" i="19"/>
  <c r="B629" i="9"/>
  <c r="B631" i="16"/>
  <c r="A626" i="1"/>
  <c r="B630" i="2"/>
  <c r="B631" i="5"/>
  <c r="B631" i="20" l="1"/>
  <c r="B631" i="18"/>
  <c r="B631" i="19"/>
  <c r="B631" i="17"/>
  <c r="B630" i="9"/>
  <c r="B632" i="16"/>
  <c r="A627" i="1"/>
  <c r="B632" i="5"/>
  <c r="B631" i="2"/>
  <c r="B632" i="20" l="1"/>
  <c r="B632" i="19"/>
  <c r="B632" i="18"/>
  <c r="B632" i="17"/>
  <c r="B631" i="9"/>
  <c r="B633" i="16"/>
  <c r="A628" i="1"/>
  <c r="B633" i="5"/>
  <c r="B632" i="2"/>
  <c r="B633" i="19" l="1"/>
  <c r="B633" i="20"/>
  <c r="B633" i="18"/>
  <c r="B633" i="17"/>
  <c r="B632" i="9"/>
  <c r="B634" i="16"/>
  <c r="A629" i="1"/>
  <c r="B634" i="5"/>
  <c r="B633" i="2"/>
  <c r="B634" i="20" l="1"/>
  <c r="B634" i="18"/>
  <c r="B634" i="17"/>
  <c r="B634" i="19"/>
  <c r="B633" i="9"/>
  <c r="B635" i="16"/>
  <c r="A630" i="1"/>
  <c r="B635" i="5"/>
  <c r="B634" i="2"/>
  <c r="B635" i="20" l="1"/>
  <c r="B635" i="18"/>
  <c r="B635" i="19"/>
  <c r="B635" i="17"/>
  <c r="B634" i="9"/>
  <c r="B636" i="16"/>
  <c r="A631" i="1"/>
  <c r="B636" i="5"/>
  <c r="B635" i="2"/>
  <c r="B636" i="20" l="1"/>
  <c r="B636" i="18"/>
  <c r="B636" i="19"/>
  <c r="B636" i="17"/>
  <c r="B635" i="9"/>
  <c r="B637" i="16"/>
  <c r="A632" i="1"/>
  <c r="B637" i="5"/>
  <c r="B636" i="2"/>
  <c r="B637" i="19" l="1"/>
  <c r="B637" i="18"/>
  <c r="B637" i="17"/>
  <c r="B637" i="20"/>
  <c r="B636" i="9"/>
  <c r="B638" i="16"/>
  <c r="A633" i="1"/>
  <c r="B638" i="5"/>
  <c r="B637" i="2"/>
  <c r="B638" i="20" l="1"/>
  <c r="B638" i="19"/>
  <c r="B638" i="18"/>
  <c r="B638" i="17"/>
  <c r="B637" i="9"/>
  <c r="B639" i="16"/>
  <c r="A634" i="1"/>
  <c r="B638" i="2"/>
  <c r="B639" i="5"/>
  <c r="B639" i="20" l="1"/>
  <c r="B639" i="18"/>
  <c r="B639" i="19"/>
  <c r="B639" i="17"/>
  <c r="B638" i="9"/>
  <c r="B640" i="16"/>
  <c r="A635" i="1"/>
  <c r="B640" i="5"/>
  <c r="B639" i="2"/>
  <c r="B640" i="20" l="1"/>
  <c r="B640" i="18"/>
  <c r="B640" i="19"/>
  <c r="B640" i="17"/>
  <c r="B639" i="9"/>
  <c r="B641" i="16"/>
  <c r="A636" i="1"/>
  <c r="B641" i="5"/>
  <c r="B640" i="2"/>
  <c r="B641" i="19" l="1"/>
  <c r="B641" i="17"/>
  <c r="B641" i="20"/>
  <c r="B641" i="18"/>
  <c r="B640" i="9"/>
  <c r="B642" i="16"/>
  <c r="A637" i="1"/>
  <c r="B642" i="5"/>
  <c r="B641" i="2"/>
  <c r="B642" i="20" l="1"/>
  <c r="B642" i="19"/>
  <c r="B642" i="18"/>
  <c r="B642" i="17"/>
  <c r="B641" i="9"/>
  <c r="B643" i="16"/>
  <c r="A638" i="1"/>
  <c r="B643" i="5"/>
  <c r="B642" i="2"/>
  <c r="B643" i="20" l="1"/>
  <c r="B643" i="18"/>
  <c r="B643" i="17"/>
  <c r="B643" i="19"/>
  <c r="B642" i="9"/>
  <c r="B644" i="16"/>
  <c r="A639" i="1"/>
  <c r="B644" i="5"/>
  <c r="B643" i="2"/>
  <c r="B644" i="20" l="1"/>
  <c r="B644" i="18"/>
  <c r="B644" i="19"/>
  <c r="B644" i="17"/>
  <c r="B643" i="9"/>
  <c r="B645" i="16"/>
  <c r="A640" i="1"/>
  <c r="B645" i="5"/>
  <c r="B644" i="2"/>
  <c r="B645" i="19" l="1"/>
  <c r="B645" i="20"/>
  <c r="B645" i="18"/>
  <c r="B645" i="17"/>
  <c r="B644" i="9"/>
  <c r="B646" i="16"/>
  <c r="A641" i="1"/>
  <c r="B646" i="5"/>
  <c r="B645" i="2"/>
  <c r="B646" i="20" l="1"/>
  <c r="B646" i="18"/>
  <c r="B646" i="19"/>
  <c r="B646" i="17"/>
  <c r="B645" i="9"/>
  <c r="B647" i="16"/>
  <c r="A642" i="1"/>
  <c r="B647" i="5"/>
  <c r="B646" i="2"/>
  <c r="B647" i="20" l="1"/>
  <c r="B647" i="18"/>
  <c r="B647" i="17"/>
  <c r="B647" i="19"/>
  <c r="B646" i="9"/>
  <c r="B648" i="16"/>
  <c r="A643" i="1"/>
  <c r="B648" i="5"/>
  <c r="B647" i="2"/>
  <c r="B648" i="20" l="1"/>
  <c r="B648" i="19"/>
  <c r="B648" i="18"/>
  <c r="B648" i="17"/>
  <c r="B647" i="9"/>
  <c r="B649" i="16"/>
  <c r="A644" i="1"/>
  <c r="B649" i="5"/>
  <c r="B648" i="2"/>
  <c r="B649" i="19" l="1"/>
  <c r="B649" i="20"/>
  <c r="B649" i="18"/>
  <c r="B649" i="17"/>
  <c r="B648" i="9"/>
  <c r="B650" i="16"/>
  <c r="A645" i="1"/>
  <c r="B650" i="5"/>
  <c r="B649" i="2"/>
  <c r="B650" i="20" l="1"/>
  <c r="B650" i="18"/>
  <c r="B650" i="19"/>
  <c r="B650" i="17"/>
  <c r="B649" i="9"/>
  <c r="B651" i="16"/>
  <c r="A646" i="1"/>
  <c r="B651" i="5"/>
  <c r="B650" i="2"/>
  <c r="B651" i="20" l="1"/>
  <c r="B651" i="18"/>
  <c r="B651" i="19"/>
  <c r="B651" i="17"/>
  <c r="B650" i="9"/>
  <c r="B652" i="16"/>
  <c r="A647" i="1"/>
  <c r="B652" i="5"/>
  <c r="B651" i="2"/>
  <c r="B652" i="20" l="1"/>
  <c r="B652" i="18"/>
  <c r="B652" i="19"/>
  <c r="B652" i="17"/>
  <c r="B651" i="9"/>
  <c r="B653" i="16"/>
  <c r="A648" i="1"/>
  <c r="B653" i="5"/>
  <c r="B652" i="2"/>
  <c r="B653" i="19" l="1"/>
  <c r="B653" i="18"/>
  <c r="B653" i="20"/>
  <c r="B653" i="17"/>
  <c r="B652" i="9"/>
  <c r="B654" i="16"/>
  <c r="A649" i="1"/>
  <c r="B654" i="5"/>
  <c r="B653" i="2"/>
  <c r="B654" i="20" l="1"/>
  <c r="B654" i="19"/>
  <c r="B654" i="17"/>
  <c r="B654" i="18"/>
  <c r="B653" i="9"/>
  <c r="B655" i="16"/>
  <c r="A650" i="1"/>
  <c r="B655" i="5"/>
  <c r="B654" i="2"/>
  <c r="B655" i="20" l="1"/>
  <c r="B655" i="18"/>
  <c r="B655" i="19"/>
  <c r="B655" i="17"/>
  <c r="B654" i="9"/>
  <c r="B656" i="16"/>
  <c r="A651" i="1"/>
  <c r="B656" i="5"/>
  <c r="B655" i="2"/>
  <c r="B656" i="20" l="1"/>
  <c r="B656" i="18"/>
  <c r="B656" i="17"/>
  <c r="B656" i="19"/>
  <c r="B655" i="9"/>
  <c r="B657" i="16"/>
  <c r="A652" i="1"/>
  <c r="B657" i="5"/>
  <c r="B656" i="2"/>
  <c r="B657" i="19" l="1"/>
  <c r="B657" i="20"/>
  <c r="B657" i="18"/>
  <c r="B657" i="17"/>
  <c r="B656" i="9"/>
  <c r="B658" i="16"/>
  <c r="A653" i="1"/>
  <c r="B658" i="5"/>
  <c r="B657" i="2"/>
  <c r="B658" i="20" l="1"/>
  <c r="B658" i="19"/>
  <c r="B658" i="18"/>
  <c r="B658" i="17"/>
  <c r="B657" i="9"/>
  <c r="B659" i="16"/>
  <c r="A654" i="1"/>
  <c r="B659" i="5"/>
  <c r="B658" i="2"/>
  <c r="B659" i="20" l="1"/>
  <c r="B659" i="18"/>
  <c r="B659" i="19"/>
  <c r="B659" i="17"/>
  <c r="B658" i="9"/>
  <c r="B660" i="16"/>
  <c r="A655" i="1"/>
  <c r="B660" i="5"/>
  <c r="B659" i="2"/>
  <c r="B660" i="20" l="1"/>
  <c r="B660" i="17"/>
  <c r="B660" i="18"/>
  <c r="B660" i="19"/>
  <c r="B659" i="9"/>
  <c r="B661" i="16"/>
  <c r="A656" i="1"/>
  <c r="B661" i="5"/>
  <c r="B660" i="2"/>
  <c r="B661" i="19" l="1"/>
  <c r="B661" i="20"/>
  <c r="B661" i="18"/>
  <c r="B661" i="17"/>
  <c r="B660" i="9"/>
  <c r="B662" i="16"/>
  <c r="A657" i="1"/>
  <c r="B662" i="5"/>
  <c r="B661" i="2"/>
  <c r="B662" i="20" l="1"/>
  <c r="B662" i="18"/>
  <c r="B662" i="17"/>
  <c r="B662" i="19"/>
  <c r="B661" i="9"/>
  <c r="B663" i="16"/>
  <c r="A658" i="1"/>
  <c r="B663" i="5"/>
  <c r="B662" i="2"/>
  <c r="B663" i="20" l="1"/>
  <c r="B663" i="18"/>
  <c r="B663" i="19"/>
  <c r="B663" i="17"/>
  <c r="B662" i="9"/>
  <c r="B664" i="16"/>
  <c r="A659" i="1"/>
  <c r="B664" i="5"/>
  <c r="B663" i="2"/>
  <c r="B664" i="20" l="1"/>
  <c r="B664" i="19"/>
  <c r="B664" i="17"/>
  <c r="B664" i="18"/>
  <c r="B663" i="9"/>
  <c r="B665" i="16"/>
  <c r="A660" i="1"/>
  <c r="B665" i="5"/>
  <c r="B664" i="2"/>
  <c r="B665" i="19" l="1"/>
  <c r="B665" i="20"/>
  <c r="B665" i="18"/>
  <c r="B665" i="17"/>
  <c r="B664" i="9"/>
  <c r="B666" i="16"/>
  <c r="A661" i="1"/>
  <c r="B666" i="5"/>
  <c r="B665" i="2"/>
  <c r="B666" i="20" l="1"/>
  <c r="B666" i="18"/>
  <c r="B666" i="19"/>
  <c r="B666" i="17"/>
  <c r="B665" i="9"/>
  <c r="B667" i="16"/>
  <c r="A662" i="1"/>
  <c r="B667" i="5"/>
  <c r="B666" i="2"/>
  <c r="B667" i="20" l="1"/>
  <c r="B667" i="18"/>
  <c r="B667" i="19"/>
  <c r="B667" i="17"/>
  <c r="B666" i="9"/>
  <c r="B668" i="16"/>
  <c r="A663" i="1"/>
  <c r="B668" i="5"/>
  <c r="B667" i="2"/>
  <c r="B668" i="20" l="1"/>
  <c r="B668" i="18"/>
  <c r="B668" i="19"/>
  <c r="B668" i="17"/>
  <c r="B667" i="9"/>
  <c r="B669" i="16"/>
  <c r="A664" i="1"/>
  <c r="B669" i="5"/>
  <c r="B668" i="2"/>
  <c r="B669" i="19" l="1"/>
  <c r="B669" i="18"/>
  <c r="B669" i="20"/>
  <c r="B669" i="17"/>
  <c r="B668" i="9"/>
  <c r="B670" i="16"/>
  <c r="A665" i="1"/>
  <c r="B670" i="5"/>
  <c r="B669" i="2"/>
  <c r="B670" i="20" l="1"/>
  <c r="B670" i="19"/>
  <c r="B670" i="17"/>
  <c r="B670" i="18"/>
  <c r="B669" i="9"/>
  <c r="B671" i="16"/>
  <c r="A666" i="1"/>
  <c r="B670" i="2"/>
  <c r="B671" i="5"/>
  <c r="B671" i="20" l="1"/>
  <c r="B671" i="18"/>
  <c r="B671" i="19"/>
  <c r="B671" i="17"/>
  <c r="B670" i="9"/>
  <c r="B672" i="16"/>
  <c r="A667" i="1"/>
  <c r="B672" i="5"/>
  <c r="B671" i="2"/>
  <c r="B672" i="20" l="1"/>
  <c r="B672" i="18"/>
  <c r="B672" i="17"/>
  <c r="B672" i="19"/>
  <c r="B671" i="9"/>
  <c r="B673" i="16"/>
  <c r="A668" i="1"/>
  <c r="B673" i="5"/>
  <c r="B672" i="2"/>
  <c r="B673" i="19" l="1"/>
  <c r="B673" i="17"/>
  <c r="B673" i="20"/>
  <c r="B673" i="18"/>
  <c r="B672" i="9"/>
  <c r="B674" i="16"/>
  <c r="A669" i="1"/>
  <c r="B674" i="5"/>
  <c r="B673" i="2"/>
  <c r="B674" i="20" l="1"/>
  <c r="B674" i="19"/>
  <c r="B674" i="18"/>
  <c r="B674" i="17"/>
  <c r="B673" i="9"/>
  <c r="B675" i="16"/>
  <c r="A670" i="1"/>
  <c r="B675" i="5"/>
  <c r="B674" i="2"/>
  <c r="B675" i="20" l="1"/>
  <c r="B675" i="18"/>
  <c r="B675" i="19"/>
  <c r="B675" i="17"/>
  <c r="B674" i="9"/>
  <c r="B676" i="16"/>
  <c r="A671" i="1"/>
  <c r="B676" i="5"/>
  <c r="B675" i="2"/>
  <c r="B676" i="20" l="1"/>
  <c r="B676" i="17"/>
  <c r="B676" i="18"/>
  <c r="B676" i="19"/>
  <c r="B675" i="9"/>
  <c r="B677" i="16"/>
  <c r="A672" i="1"/>
  <c r="B677" i="5"/>
  <c r="B676" i="2"/>
  <c r="B677" i="19" l="1"/>
  <c r="B677" i="20"/>
  <c r="B677" i="18"/>
  <c r="B677" i="17"/>
  <c r="B676" i="9"/>
  <c r="B678" i="16"/>
  <c r="A673" i="1"/>
  <c r="B678" i="5"/>
  <c r="B677" i="2"/>
  <c r="B678" i="20" l="1"/>
  <c r="B678" i="18"/>
  <c r="B678" i="17"/>
  <c r="B678" i="19"/>
  <c r="B677" i="9"/>
  <c r="B679" i="16"/>
  <c r="A674" i="1"/>
  <c r="B679" i="5"/>
  <c r="B678" i="2"/>
  <c r="B679" i="20" l="1"/>
  <c r="B679" i="18"/>
  <c r="B679" i="19"/>
  <c r="B679" i="17"/>
  <c r="B678" i="9"/>
  <c r="B680" i="16"/>
  <c r="A675" i="1"/>
  <c r="B680" i="5"/>
  <c r="B679" i="2"/>
  <c r="B680" i="20" l="1"/>
  <c r="B680" i="19"/>
  <c r="B680" i="17"/>
  <c r="B680" i="18"/>
  <c r="B679" i="9"/>
  <c r="B681" i="16"/>
  <c r="A676" i="1"/>
  <c r="B680" i="2"/>
  <c r="B681" i="5"/>
  <c r="B681" i="19" l="1"/>
  <c r="B681" i="20"/>
  <c r="B681" i="18"/>
  <c r="B681" i="17"/>
  <c r="B680" i="9"/>
  <c r="B682" i="16"/>
  <c r="A677" i="1"/>
  <c r="B682" i="5"/>
  <c r="B681" i="2"/>
  <c r="B682" i="20" l="1"/>
  <c r="B682" i="18"/>
  <c r="B682" i="17"/>
  <c r="B682" i="19"/>
  <c r="B681" i="9"/>
  <c r="B683" i="16"/>
  <c r="A678" i="1"/>
  <c r="B683" i="5"/>
  <c r="B682" i="2"/>
  <c r="B683" i="20" l="1"/>
  <c r="B683" i="18"/>
  <c r="B683" i="19"/>
  <c r="B683" i="17"/>
  <c r="B682" i="9"/>
  <c r="B684" i="16"/>
  <c r="A679" i="1"/>
  <c r="B684" i="5"/>
  <c r="B683" i="2"/>
  <c r="B684" i="20" l="1"/>
  <c r="B684" i="18"/>
  <c r="B684" i="19"/>
  <c r="B684" i="17"/>
  <c r="B683" i="9"/>
  <c r="B685" i="16"/>
  <c r="A680" i="1"/>
  <c r="B685" i="5"/>
  <c r="B684" i="2"/>
  <c r="B685" i="19" l="1"/>
  <c r="B685" i="18"/>
  <c r="B685" i="20"/>
  <c r="B685" i="17"/>
  <c r="B684" i="9"/>
  <c r="B686" i="16"/>
  <c r="A681" i="1"/>
  <c r="B686" i="5"/>
  <c r="B685" i="2"/>
  <c r="B686" i="20" l="1"/>
  <c r="B686" i="19"/>
  <c r="B686" i="17"/>
  <c r="B686" i="18"/>
  <c r="B685" i="9"/>
  <c r="B687" i="16"/>
  <c r="A682" i="1"/>
  <c r="B687" i="5"/>
  <c r="B686" i="2"/>
  <c r="B687" i="20" l="1"/>
  <c r="B687" i="18"/>
  <c r="B687" i="19"/>
  <c r="B687" i="17"/>
  <c r="B686" i="9"/>
  <c r="B688" i="16"/>
  <c r="A683" i="1"/>
  <c r="B688" i="5"/>
  <c r="B687" i="2"/>
  <c r="B688" i="20" l="1"/>
  <c r="B688" i="18"/>
  <c r="B688" i="17"/>
  <c r="B688" i="19"/>
  <c r="B687" i="9"/>
  <c r="B689" i="16"/>
  <c r="A684" i="1"/>
  <c r="B689" i="5"/>
  <c r="B688" i="2"/>
  <c r="B689" i="19" l="1"/>
  <c r="B689" i="20"/>
  <c r="B689" i="18"/>
  <c r="B689" i="17"/>
  <c r="B688" i="9"/>
  <c r="B690" i="16"/>
  <c r="A685" i="1"/>
  <c r="B690" i="5"/>
  <c r="B689" i="2"/>
  <c r="B690" i="20" l="1"/>
  <c r="B690" i="19"/>
  <c r="B690" i="17"/>
  <c r="B690" i="18"/>
  <c r="B689" i="9"/>
  <c r="B691" i="16"/>
  <c r="A686" i="1"/>
  <c r="B691" i="5"/>
  <c r="B690" i="2"/>
  <c r="B691" i="20" l="1"/>
  <c r="B691" i="18"/>
  <c r="B691" i="19"/>
  <c r="B691" i="17"/>
  <c r="B690" i="9"/>
  <c r="B692" i="16"/>
  <c r="A687" i="1"/>
  <c r="B692" i="5"/>
  <c r="B691" i="2"/>
  <c r="B692" i="20" l="1"/>
  <c r="B692" i="17"/>
  <c r="B692" i="18"/>
  <c r="B692" i="19"/>
  <c r="B691" i="9"/>
  <c r="B693" i="16"/>
  <c r="A688" i="1"/>
  <c r="B693" i="5"/>
  <c r="B692" i="2"/>
  <c r="B693" i="19" l="1"/>
  <c r="B693" i="20"/>
  <c r="B693" i="18"/>
  <c r="B693" i="17"/>
  <c r="B692" i="9"/>
  <c r="B694" i="16"/>
  <c r="A689" i="1"/>
  <c r="B694" i="5"/>
  <c r="B693" i="2"/>
  <c r="B694" i="20" l="1"/>
  <c r="B694" i="18"/>
  <c r="B694" i="17"/>
  <c r="B694" i="19"/>
  <c r="B693" i="9"/>
  <c r="B695" i="16"/>
  <c r="A690" i="1"/>
  <c r="B695" i="5"/>
  <c r="B694" i="2"/>
  <c r="B695" i="20" l="1"/>
  <c r="B695" i="18"/>
  <c r="B695" i="19"/>
  <c r="B695" i="17"/>
  <c r="B694" i="9"/>
  <c r="B696" i="16"/>
  <c r="A691" i="1"/>
  <c r="B696" i="5"/>
  <c r="B695" i="2"/>
  <c r="B696" i="20" l="1"/>
  <c r="B696" i="19"/>
  <c r="B696" i="18"/>
  <c r="B696" i="17"/>
  <c r="B695" i="9"/>
  <c r="B697" i="16"/>
  <c r="A692" i="1"/>
  <c r="B697" i="5"/>
  <c r="B696" i="2"/>
  <c r="B697" i="19" l="1"/>
  <c r="B697" i="20"/>
  <c r="B697" i="18"/>
  <c r="B697" i="17"/>
  <c r="B696" i="9"/>
  <c r="B698" i="16"/>
  <c r="A693" i="1"/>
  <c r="B698" i="5"/>
  <c r="B697" i="2"/>
  <c r="B698" i="20" l="1"/>
  <c r="B698" i="18"/>
  <c r="B698" i="17"/>
  <c r="B698" i="19"/>
  <c r="B697" i="9"/>
  <c r="B699" i="16"/>
  <c r="A694" i="1"/>
  <c r="B699" i="5"/>
  <c r="B698" i="2"/>
  <c r="B699" i="20" l="1"/>
  <c r="B699" i="18"/>
  <c r="B699" i="19"/>
  <c r="B699" i="17"/>
  <c r="B698" i="9"/>
  <c r="B700" i="16"/>
  <c r="A695" i="1"/>
  <c r="B700" i="5"/>
  <c r="B699" i="2"/>
  <c r="B700" i="20" l="1"/>
  <c r="B700" i="18"/>
  <c r="B700" i="19"/>
  <c r="B700" i="17"/>
  <c r="B699" i="9"/>
  <c r="B701" i="16"/>
  <c r="A696" i="1"/>
  <c r="B701" i="5"/>
  <c r="B700" i="2"/>
  <c r="B701" i="19" l="1"/>
  <c r="B701" i="18"/>
  <c r="B701" i="20"/>
  <c r="B701" i="17"/>
  <c r="B700" i="9"/>
  <c r="B702" i="16"/>
  <c r="A697" i="1"/>
  <c r="B702" i="5"/>
  <c r="B701" i="2"/>
  <c r="B702" i="20" l="1"/>
  <c r="B702" i="19"/>
  <c r="B702" i="17"/>
  <c r="B702" i="18"/>
  <c r="B701" i="9"/>
  <c r="B703" i="16"/>
  <c r="A698" i="1"/>
  <c r="B702" i="2"/>
  <c r="B703" i="5"/>
  <c r="B703" i="20" l="1"/>
  <c r="B703" i="18"/>
  <c r="B703" i="19"/>
  <c r="B703" i="17"/>
  <c r="B702" i="9"/>
  <c r="B704" i="16"/>
  <c r="A699" i="1"/>
  <c r="B704" i="5"/>
  <c r="B703" i="2"/>
  <c r="B704" i="20" l="1"/>
  <c r="B704" i="18"/>
  <c r="B704" i="19"/>
  <c r="B704" i="17"/>
  <c r="B703" i="9"/>
  <c r="B705" i="16"/>
  <c r="A700" i="1"/>
  <c r="B705" i="5"/>
  <c r="B704" i="2"/>
  <c r="B705" i="19" l="1"/>
  <c r="B705" i="17"/>
  <c r="B705" i="20"/>
  <c r="B705" i="18"/>
  <c r="B704" i="9"/>
  <c r="B706" i="16"/>
  <c r="A701" i="1"/>
  <c r="B706" i="5"/>
  <c r="B705" i="2"/>
  <c r="B706" i="20" l="1"/>
  <c r="B706" i="19"/>
  <c r="B706" i="18"/>
  <c r="B706" i="17"/>
  <c r="B705" i="9"/>
  <c r="B707" i="16"/>
  <c r="A702" i="1"/>
  <c r="B707" i="5"/>
  <c r="B706" i="2"/>
  <c r="B707" i="20" l="1"/>
  <c r="B707" i="18"/>
  <c r="B707" i="17"/>
  <c r="B707" i="19"/>
  <c r="B706" i="9"/>
  <c r="B708" i="16"/>
  <c r="A703" i="1"/>
  <c r="B708" i="5"/>
  <c r="B707" i="2"/>
  <c r="B708" i="20" l="1"/>
  <c r="B708" i="18"/>
  <c r="B708" i="19"/>
  <c r="B708" i="17"/>
  <c r="B707" i="9"/>
  <c r="B709" i="16"/>
  <c r="A704" i="1"/>
  <c r="B709" i="5"/>
  <c r="B708" i="2"/>
  <c r="B709" i="19" l="1"/>
  <c r="B709" i="20"/>
  <c r="B709" i="18"/>
  <c r="B709" i="17"/>
  <c r="B708" i="9"/>
  <c r="B710" i="16"/>
  <c r="A705" i="1"/>
  <c r="B710" i="5"/>
  <c r="B709" i="2"/>
  <c r="B710" i="20" l="1"/>
  <c r="B710" i="18"/>
  <c r="B710" i="19"/>
  <c r="B710" i="17"/>
  <c r="B709" i="9"/>
  <c r="B711" i="16"/>
  <c r="A706" i="1"/>
  <c r="B711" i="5"/>
  <c r="B710" i="2"/>
  <c r="B711" i="20" l="1"/>
  <c r="B711" i="18"/>
  <c r="B711" i="17"/>
  <c r="B711" i="19"/>
  <c r="B710" i="9"/>
  <c r="B712" i="16"/>
  <c r="A707" i="1"/>
  <c r="B712" i="5"/>
  <c r="B711" i="2"/>
  <c r="B712" i="20" l="1"/>
  <c r="B712" i="19"/>
  <c r="B712" i="18"/>
  <c r="B712" i="17"/>
  <c r="B711" i="9"/>
  <c r="B713" i="16"/>
  <c r="A708" i="1"/>
  <c r="B713" i="5"/>
  <c r="B712" i="2"/>
  <c r="B713" i="19" l="1"/>
  <c r="B713" i="20"/>
  <c r="B713" i="18"/>
  <c r="B713" i="17"/>
  <c r="B712" i="9"/>
  <c r="B714" i="16"/>
  <c r="A709" i="1"/>
  <c r="B714" i="5"/>
  <c r="B713" i="2"/>
  <c r="B714" i="20" l="1"/>
  <c r="B714" i="18"/>
  <c r="B714" i="17"/>
  <c r="B714" i="19"/>
  <c r="B713" i="9"/>
  <c r="B715" i="16"/>
  <c r="A710" i="1"/>
  <c r="B715" i="5"/>
  <c r="B714" i="2"/>
  <c r="B715" i="20" l="1"/>
  <c r="B715" i="18"/>
  <c r="B715" i="19"/>
  <c r="B715" i="17"/>
  <c r="B714" i="9"/>
  <c r="B716" i="16"/>
  <c r="A711" i="1"/>
  <c r="B716" i="5"/>
  <c r="B715" i="2"/>
  <c r="B716" i="20" l="1"/>
  <c r="B716" i="18"/>
  <c r="B716" i="19"/>
  <c r="B716" i="17"/>
  <c r="B715" i="9"/>
  <c r="B717" i="16"/>
  <c r="A712" i="1"/>
  <c r="B717" i="5"/>
  <c r="B716" i="2"/>
  <c r="B717" i="19" l="1"/>
  <c r="B717" i="18"/>
  <c r="B717" i="17"/>
  <c r="B717" i="20"/>
  <c r="B716" i="9"/>
  <c r="B718" i="16"/>
  <c r="A713" i="1"/>
  <c r="B718" i="5"/>
  <c r="B717" i="2"/>
  <c r="B718" i="20" l="1"/>
  <c r="B718" i="19"/>
  <c r="B718" i="18"/>
  <c r="B718" i="17"/>
  <c r="B717" i="9"/>
  <c r="B719" i="16"/>
  <c r="A714" i="1"/>
  <c r="B719" i="5"/>
  <c r="B718" i="2"/>
  <c r="B719" i="20" l="1"/>
  <c r="B719" i="18"/>
  <c r="B719" i="19"/>
  <c r="B719" i="17"/>
  <c r="B718" i="9"/>
  <c r="B720" i="16"/>
  <c r="A715" i="1"/>
  <c r="B720" i="5"/>
  <c r="B719" i="2"/>
  <c r="B720" i="20" l="1"/>
  <c r="B720" i="18"/>
  <c r="B720" i="19"/>
  <c r="B720" i="17"/>
  <c r="B719" i="9"/>
  <c r="B721" i="16"/>
  <c r="A716" i="1"/>
  <c r="B721" i="5"/>
  <c r="B720" i="2"/>
  <c r="B721" i="19" l="1"/>
  <c r="B721" i="20"/>
  <c r="B721" i="18"/>
  <c r="B721" i="17"/>
  <c r="B720" i="9"/>
  <c r="B722" i="16"/>
  <c r="A717" i="1"/>
  <c r="B722" i="5"/>
  <c r="B721" i="2"/>
  <c r="B722" i="20" l="1"/>
  <c r="B722" i="19"/>
  <c r="B722" i="18"/>
  <c r="B722" i="17"/>
  <c r="B721" i="9"/>
  <c r="B723" i="16"/>
  <c r="A718" i="1"/>
  <c r="B723" i="5"/>
  <c r="B722" i="2"/>
  <c r="B723" i="20" l="1"/>
  <c r="B723" i="18"/>
  <c r="B723" i="17"/>
  <c r="B723" i="19"/>
  <c r="B722" i="9"/>
  <c r="B724" i="16"/>
  <c r="A719" i="1"/>
  <c r="B724" i="5"/>
  <c r="B723" i="2"/>
  <c r="B724" i="20" l="1"/>
  <c r="B724" i="18"/>
  <c r="B724" i="19"/>
  <c r="B724" i="17"/>
  <c r="B723" i="9"/>
  <c r="B725" i="16"/>
  <c r="A720" i="1"/>
  <c r="B725" i="5"/>
  <c r="B724" i="2"/>
  <c r="B725" i="19" l="1"/>
  <c r="B725" i="20"/>
  <c r="B725" i="17"/>
  <c r="B725" i="18"/>
  <c r="B724" i="9"/>
  <c r="B726" i="16"/>
  <c r="A721" i="1"/>
  <c r="B726" i="5"/>
  <c r="B725" i="2"/>
  <c r="B726" i="20" l="1"/>
  <c r="B726" i="18"/>
  <c r="B726" i="19"/>
  <c r="B726" i="17"/>
  <c r="B725" i="9"/>
  <c r="B727" i="16"/>
  <c r="A722" i="1"/>
  <c r="B727" i="5"/>
  <c r="B726" i="2"/>
  <c r="B727" i="20" l="1"/>
  <c r="B727" i="18"/>
  <c r="B727" i="17"/>
  <c r="B727" i="19"/>
  <c r="B726" i="9"/>
  <c r="B728" i="16"/>
  <c r="A723" i="1"/>
  <c r="B728" i="5"/>
  <c r="B727" i="2"/>
  <c r="B728" i="20" l="1"/>
  <c r="B728" i="19"/>
  <c r="B728" i="18"/>
  <c r="B728" i="17"/>
  <c r="B727" i="9"/>
  <c r="B729" i="16"/>
  <c r="A724" i="1"/>
  <c r="B729" i="5"/>
  <c r="B728" i="2"/>
  <c r="B729" i="19" l="1"/>
  <c r="B729" i="20"/>
  <c r="B729" i="18"/>
  <c r="B729" i="17"/>
  <c r="B728" i="9"/>
  <c r="B730" i="16"/>
  <c r="A725" i="1"/>
  <c r="B730" i="5"/>
  <c r="B729" i="2"/>
  <c r="B730" i="20" l="1"/>
  <c r="B730" i="18"/>
  <c r="B730" i="17"/>
  <c r="B730" i="19"/>
  <c r="B729" i="9"/>
  <c r="B731" i="16"/>
  <c r="A726" i="1"/>
  <c r="B731" i="5"/>
  <c r="B730" i="2"/>
  <c r="B731" i="20" l="1"/>
  <c r="B731" i="18"/>
  <c r="B731" i="19"/>
  <c r="B731" i="17"/>
  <c r="B730" i="9"/>
  <c r="B732" i="16"/>
  <c r="A727" i="1"/>
  <c r="B732" i="5"/>
  <c r="B731" i="2"/>
  <c r="B732" i="20" l="1"/>
  <c r="B732" i="18"/>
  <c r="B732" i="19"/>
  <c r="B732" i="17"/>
  <c r="B731" i="9"/>
  <c r="B733" i="16"/>
  <c r="A728" i="1"/>
  <c r="B733" i="5"/>
  <c r="B732" i="2"/>
  <c r="B733" i="19" l="1"/>
  <c r="B733" i="18"/>
  <c r="B733" i="20"/>
  <c r="B733" i="17"/>
  <c r="B732" i="9"/>
  <c r="B734" i="16"/>
  <c r="A729" i="1"/>
  <c r="B734" i="5"/>
  <c r="B733" i="2"/>
  <c r="B734" i="20" l="1"/>
  <c r="B734" i="19"/>
  <c r="B734" i="17"/>
  <c r="B734" i="18"/>
  <c r="B733" i="9"/>
  <c r="B735" i="16"/>
  <c r="A730" i="1"/>
  <c r="B735" i="5"/>
  <c r="B734" i="2"/>
  <c r="B735" i="20" l="1"/>
  <c r="B735" i="18"/>
  <c r="B735" i="19"/>
  <c r="B735" i="17"/>
  <c r="B734" i="9"/>
  <c r="B736" i="16"/>
  <c r="A731" i="1"/>
  <c r="B736" i="5"/>
  <c r="B735" i="2"/>
  <c r="B736" i="20" l="1"/>
  <c r="B736" i="18"/>
  <c r="B736" i="17"/>
  <c r="B736" i="19"/>
  <c r="B735" i="9"/>
  <c r="B737" i="16"/>
  <c r="A732" i="1"/>
  <c r="B737" i="5"/>
  <c r="B736" i="2"/>
  <c r="B737" i="19" l="1"/>
  <c r="B737" i="20"/>
  <c r="B737" i="18"/>
  <c r="B737" i="17"/>
  <c r="B736" i="9"/>
  <c r="B738" i="16"/>
  <c r="A733" i="1"/>
  <c r="B738" i="5"/>
  <c r="B737" i="2"/>
  <c r="B738" i="20" l="1"/>
  <c r="B738" i="19"/>
  <c r="B738" i="17"/>
  <c r="B738" i="18"/>
  <c r="B737" i="9"/>
  <c r="B739" i="16"/>
  <c r="A734" i="1"/>
  <c r="B739" i="5"/>
  <c r="B738" i="2"/>
  <c r="B739" i="20" l="1"/>
  <c r="B739" i="18"/>
  <c r="B739" i="19"/>
  <c r="B739" i="17"/>
  <c r="B738" i="9"/>
  <c r="B740" i="16"/>
  <c r="A735" i="1"/>
  <c r="B740" i="5"/>
  <c r="B739" i="2"/>
  <c r="B740" i="20" l="1"/>
  <c r="B740" i="17"/>
  <c r="B740" i="18"/>
  <c r="B740" i="19"/>
  <c r="B739" i="9"/>
  <c r="B741" i="16"/>
  <c r="A736" i="1"/>
  <c r="B741" i="5"/>
  <c r="B740" i="2"/>
  <c r="B741" i="19" l="1"/>
  <c r="B741" i="20"/>
  <c r="B741" i="18"/>
  <c r="B741" i="17"/>
  <c r="B740" i="9"/>
  <c r="B742" i="16"/>
  <c r="A737" i="1"/>
  <c r="B742" i="5"/>
  <c r="B741" i="2"/>
  <c r="B742" i="20" l="1"/>
  <c r="B742" i="18"/>
  <c r="B742" i="17"/>
  <c r="B742" i="19"/>
  <c r="B741" i="9"/>
  <c r="B743" i="16"/>
  <c r="A738" i="1"/>
  <c r="B743" i="5"/>
  <c r="B742" i="2"/>
  <c r="B743" i="20" l="1"/>
  <c r="B743" i="18"/>
  <c r="B743" i="19"/>
  <c r="B743" i="17"/>
  <c r="B742" i="9"/>
  <c r="B744" i="16"/>
  <c r="A739" i="1"/>
  <c r="B744" i="5"/>
  <c r="B743" i="2"/>
  <c r="B744" i="20" l="1"/>
  <c r="B744" i="19"/>
  <c r="B744" i="18"/>
  <c r="B744" i="17"/>
  <c r="B743" i="9"/>
  <c r="B745" i="16"/>
  <c r="A740" i="1"/>
  <c r="B744" i="2"/>
  <c r="B745" i="5"/>
  <c r="B745" i="19" l="1"/>
  <c r="B745" i="20"/>
  <c r="B745" i="18"/>
  <c r="B745" i="17"/>
  <c r="B744" i="9"/>
  <c r="B746" i="16"/>
  <c r="A741" i="1"/>
  <c r="B746" i="5"/>
  <c r="B745" i="2"/>
  <c r="B746" i="20" l="1"/>
  <c r="B746" i="18"/>
  <c r="B746" i="19"/>
  <c r="B746" i="17"/>
  <c r="B745" i="9"/>
  <c r="B747" i="16"/>
  <c r="A742" i="1"/>
  <c r="B747" i="5"/>
  <c r="B746" i="2"/>
  <c r="B747" i="20" l="1"/>
  <c r="B747" i="18"/>
  <c r="B747" i="19"/>
  <c r="B747" i="17"/>
  <c r="B746" i="9"/>
  <c r="B748" i="16"/>
  <c r="A743" i="1"/>
  <c r="B748" i="5"/>
  <c r="B747" i="2"/>
  <c r="B748" i="20" l="1"/>
  <c r="B748" i="18"/>
  <c r="B748" i="19"/>
  <c r="B748" i="17"/>
  <c r="B747" i="9"/>
  <c r="B749" i="16"/>
  <c r="A744" i="1"/>
  <c r="B749" i="5"/>
  <c r="B748" i="2"/>
  <c r="B749" i="19" l="1"/>
  <c r="B749" i="18"/>
  <c r="B749" i="20"/>
  <c r="B749" i="17"/>
  <c r="B748" i="9"/>
  <c r="B750" i="16"/>
  <c r="A745" i="1"/>
  <c r="B750" i="5"/>
  <c r="B749" i="2"/>
  <c r="B750" i="20" l="1"/>
  <c r="B750" i="19"/>
  <c r="B750" i="18"/>
  <c r="B750" i="17"/>
  <c r="B749" i="9"/>
  <c r="B751" i="16"/>
  <c r="A746" i="1"/>
  <c r="B751" i="5"/>
  <c r="B750" i="2"/>
  <c r="B751" i="20" l="1"/>
  <c r="B751" i="18"/>
  <c r="B751" i="19"/>
  <c r="B751" i="17"/>
  <c r="B750" i="9"/>
  <c r="B752" i="16"/>
  <c r="A747" i="1"/>
  <c r="B752" i="5"/>
  <c r="B751" i="2"/>
  <c r="B752" i="20" l="1"/>
  <c r="B752" i="18"/>
  <c r="B752" i="19"/>
  <c r="B752" i="17"/>
  <c r="B751" i="9"/>
  <c r="B753" i="16"/>
  <c r="A748" i="1"/>
  <c r="B753" i="5"/>
  <c r="B752" i="2"/>
  <c r="B753" i="19" l="1"/>
  <c r="B753" i="20"/>
  <c r="B753" i="18"/>
  <c r="B753" i="17"/>
  <c r="B752" i="9"/>
  <c r="B754" i="16"/>
  <c r="A749" i="1"/>
  <c r="B754" i="5"/>
  <c r="B753" i="2"/>
  <c r="B754" i="20" l="1"/>
  <c r="B754" i="19"/>
  <c r="B754" i="18"/>
  <c r="B754" i="17"/>
  <c r="B753" i="9"/>
  <c r="B755" i="16"/>
  <c r="A750" i="1"/>
  <c r="B755" i="5"/>
  <c r="B754" i="2"/>
  <c r="B755" i="20" l="1"/>
  <c r="B755" i="18"/>
  <c r="B755" i="19"/>
  <c r="B755" i="17"/>
  <c r="B754" i="9"/>
  <c r="B756" i="16"/>
  <c r="A751" i="1"/>
  <c r="B756" i="5"/>
  <c r="B755" i="2"/>
  <c r="B756" i="20" l="1"/>
  <c r="B756" i="18"/>
  <c r="B756" i="19"/>
  <c r="B756" i="17"/>
  <c r="B755" i="9"/>
  <c r="B757" i="16"/>
  <c r="A752" i="1"/>
  <c r="B757" i="5"/>
  <c r="B756" i="2"/>
  <c r="B757" i="19" l="1"/>
  <c r="B757" i="20"/>
  <c r="B757" i="18"/>
  <c r="B757" i="17"/>
  <c r="B756" i="9"/>
  <c r="B758" i="16"/>
  <c r="A753" i="1"/>
  <c r="B758" i="5"/>
  <c r="B757" i="2"/>
  <c r="B758" i="20" l="1"/>
  <c r="B758" i="18"/>
  <c r="B758" i="19"/>
  <c r="B758" i="17"/>
  <c r="B757" i="9"/>
  <c r="B759" i="16"/>
  <c r="A754" i="1"/>
  <c r="B759" i="5"/>
  <c r="B758" i="2"/>
  <c r="B759" i="20" l="1"/>
  <c r="B759" i="18"/>
  <c r="B759" i="19"/>
  <c r="B759" i="17"/>
  <c r="B758" i="9"/>
  <c r="B760" i="16"/>
  <c r="A755" i="1"/>
  <c r="B760" i="5"/>
  <c r="B759" i="2"/>
  <c r="B760" i="20" l="1"/>
  <c r="B760" i="19"/>
  <c r="B760" i="18"/>
  <c r="B760" i="17"/>
  <c r="B759" i="9"/>
  <c r="B761" i="16"/>
  <c r="A756" i="1"/>
  <c r="B761" i="5"/>
  <c r="B760" i="2"/>
  <c r="B761" i="19" l="1"/>
  <c r="B761" i="20"/>
  <c r="B761" i="18"/>
  <c r="B761" i="17"/>
  <c r="B760" i="9"/>
  <c r="B762" i="16"/>
  <c r="A757" i="1"/>
  <c r="B762" i="5"/>
  <c r="B761" i="2"/>
  <c r="B762" i="20" l="1"/>
  <c r="B762" i="18"/>
  <c r="B762" i="19"/>
  <c r="B762" i="17"/>
  <c r="B761" i="9"/>
  <c r="B763" i="16"/>
  <c r="A758" i="1"/>
  <c r="B763" i="5"/>
  <c r="B762" i="2"/>
  <c r="B763" i="20" l="1"/>
  <c r="B763" i="18"/>
  <c r="B763" i="19"/>
  <c r="B763" i="17"/>
  <c r="B762" i="9"/>
  <c r="B764" i="16"/>
  <c r="A759" i="1"/>
  <c r="B764" i="5"/>
  <c r="B763" i="2"/>
  <c r="B764" i="20" l="1"/>
  <c r="B764" i="18"/>
  <c r="B764" i="19"/>
  <c r="B764" i="17"/>
  <c r="B763" i="9"/>
  <c r="B765" i="16"/>
  <c r="A760" i="1"/>
  <c r="B765" i="5"/>
  <c r="B764" i="2"/>
  <c r="B765" i="19" l="1"/>
  <c r="B765" i="18"/>
  <c r="B765" i="20"/>
  <c r="B765" i="17"/>
  <c r="B764" i="9"/>
  <c r="B766" i="16"/>
  <c r="A761" i="1"/>
  <c r="B766" i="5"/>
  <c r="B765" i="2"/>
  <c r="B766" i="20" l="1"/>
  <c r="B766" i="19"/>
  <c r="B766" i="18"/>
  <c r="B766" i="17"/>
  <c r="B765" i="9"/>
  <c r="B767" i="16"/>
  <c r="A762" i="1"/>
  <c r="B767" i="5"/>
  <c r="B766" i="2"/>
  <c r="B767" i="20" l="1"/>
  <c r="B767" i="18"/>
  <c r="B767" i="19"/>
  <c r="B767" i="17"/>
  <c r="B766" i="9"/>
  <c r="B768" i="16"/>
  <c r="A763" i="1"/>
  <c r="B768" i="5"/>
  <c r="B767" i="2"/>
  <c r="B768" i="20" l="1"/>
  <c r="B768" i="18"/>
  <c r="B768" i="19"/>
  <c r="B768" i="17"/>
  <c r="B767" i="9"/>
  <c r="B769" i="16"/>
  <c r="A764" i="1"/>
  <c r="B769" i="5"/>
  <c r="B768" i="2"/>
  <c r="B769" i="19" l="1"/>
  <c r="B769" i="20"/>
  <c r="B769" i="18"/>
  <c r="B769" i="17"/>
  <c r="B768" i="9"/>
  <c r="B770" i="16"/>
  <c r="A765" i="1"/>
  <c r="B770" i="5"/>
  <c r="B769" i="2"/>
  <c r="B770" i="20" l="1"/>
  <c r="B770" i="19"/>
  <c r="B770" i="18"/>
  <c r="B770" i="17"/>
  <c r="B769" i="9"/>
  <c r="B771" i="16"/>
  <c r="A766" i="1"/>
  <c r="B771" i="5"/>
  <c r="B770" i="2"/>
  <c r="B771" i="20" l="1"/>
  <c r="B771" i="18"/>
  <c r="B771" i="19"/>
  <c r="B771" i="17"/>
  <c r="B770" i="9"/>
  <c r="B772" i="16"/>
  <c r="A767" i="1"/>
  <c r="B772" i="5"/>
  <c r="B771" i="2"/>
  <c r="B772" i="20" l="1"/>
  <c r="B772" i="18"/>
  <c r="B772" i="19"/>
  <c r="B772" i="17"/>
  <c r="B771" i="9"/>
  <c r="B773" i="16"/>
  <c r="A768" i="1"/>
  <c r="B773" i="5"/>
  <c r="B772" i="2"/>
  <c r="B773" i="19" l="1"/>
  <c r="B773" i="20"/>
  <c r="B773" i="18"/>
  <c r="B773" i="17"/>
  <c r="B772" i="9"/>
  <c r="B774" i="16"/>
  <c r="A769" i="1"/>
  <c r="B774" i="5"/>
  <c r="B773" i="2"/>
  <c r="B774" i="20" l="1"/>
  <c r="B774" i="18"/>
  <c r="B774" i="19"/>
  <c r="B774" i="17"/>
  <c r="B773" i="9"/>
  <c r="B775" i="16"/>
  <c r="A770" i="1"/>
  <c r="B775" i="5"/>
  <c r="B774" i="2"/>
  <c r="B775" i="20" l="1"/>
  <c r="B775" i="18"/>
  <c r="B775" i="19"/>
  <c r="B775" i="17"/>
  <c r="B774" i="9"/>
  <c r="B776" i="16"/>
  <c r="A771" i="1"/>
  <c r="B776" i="5"/>
  <c r="B775" i="2"/>
  <c r="B776" i="20" l="1"/>
  <c r="B776" i="19"/>
  <c r="B776" i="18"/>
  <c r="B776" i="17"/>
  <c r="B775" i="9"/>
  <c r="B777" i="16"/>
  <c r="A772" i="1"/>
  <c r="B776" i="2"/>
  <c r="B777" i="5"/>
  <c r="B777" i="19" l="1"/>
  <c r="B777" i="20"/>
  <c r="B777" i="18"/>
  <c r="B777" i="17"/>
  <c r="B776" i="9"/>
  <c r="B778" i="16"/>
  <c r="A773" i="1"/>
  <c r="B778" i="5"/>
  <c r="B777" i="2"/>
  <c r="B778" i="20" l="1"/>
  <c r="B778" i="18"/>
  <c r="B778" i="19"/>
  <c r="B778" i="17"/>
  <c r="B777" i="9"/>
  <c r="B779" i="16"/>
  <c r="A774" i="1"/>
  <c r="B779" i="5"/>
  <c r="B778" i="2"/>
  <c r="B779" i="20" l="1"/>
  <c r="B779" i="18"/>
  <c r="B779" i="19"/>
  <c r="B779" i="17"/>
  <c r="B778" i="9"/>
  <c r="B780" i="16"/>
  <c r="A775" i="1"/>
  <c r="B780" i="5"/>
  <c r="B779" i="2"/>
  <c r="B780" i="20" l="1"/>
  <c r="B780" i="18"/>
  <c r="B780" i="19"/>
  <c r="B780" i="17"/>
  <c r="B779" i="9"/>
  <c r="B781" i="16"/>
  <c r="A776" i="1"/>
  <c r="B781" i="5"/>
  <c r="B780" i="2"/>
  <c r="B781" i="19" l="1"/>
  <c r="B781" i="18"/>
  <c r="B781" i="20"/>
  <c r="B781" i="17"/>
  <c r="B780" i="9"/>
  <c r="B782" i="16"/>
  <c r="A777" i="1"/>
  <c r="B782" i="5"/>
  <c r="B781" i="2"/>
  <c r="B782" i="20" l="1"/>
  <c r="B782" i="19"/>
  <c r="B782" i="18"/>
  <c r="B782" i="17"/>
  <c r="B781" i="9"/>
  <c r="B783" i="16"/>
  <c r="A778" i="1"/>
  <c r="B783" i="5"/>
  <c r="B782" i="2"/>
  <c r="B783" i="20" l="1"/>
  <c r="B783" i="18"/>
  <c r="B783" i="19"/>
  <c r="B783" i="17"/>
  <c r="B782" i="9"/>
  <c r="B784" i="16"/>
  <c r="A779" i="1"/>
  <c r="B784" i="5"/>
  <c r="B783" i="2"/>
  <c r="B784" i="20" l="1"/>
  <c r="B784" i="18"/>
  <c r="B784" i="19"/>
  <c r="B784" i="17"/>
  <c r="B783" i="9"/>
  <c r="B785" i="16"/>
  <c r="A780" i="1"/>
  <c r="B785" i="5"/>
  <c r="B784" i="2"/>
  <c r="B785" i="19" l="1"/>
  <c r="B785" i="20"/>
  <c r="B785" i="18"/>
  <c r="B785" i="17"/>
  <c r="B784" i="9"/>
  <c r="B786" i="16"/>
  <c r="A781" i="1"/>
  <c r="B786" i="5"/>
  <c r="B785" i="2"/>
  <c r="B786" i="20" l="1"/>
  <c r="B786" i="19"/>
  <c r="B786" i="18"/>
  <c r="B786" i="17"/>
  <c r="B785" i="9"/>
  <c r="B787" i="16"/>
  <c r="A782" i="1"/>
  <c r="B787" i="5"/>
  <c r="B786" i="2"/>
  <c r="B787" i="20" l="1"/>
  <c r="B787" i="18"/>
  <c r="B787" i="19"/>
  <c r="B787" i="17"/>
  <c r="B786" i="9"/>
  <c r="B788" i="16"/>
  <c r="A783" i="1"/>
  <c r="B788" i="5"/>
  <c r="B787" i="2"/>
  <c r="B788" i="20" l="1"/>
  <c r="B788" i="18"/>
  <c r="B788" i="19"/>
  <c r="B788" i="17"/>
  <c r="B787" i="9"/>
  <c r="B789" i="16"/>
  <c r="A784" i="1"/>
  <c r="B789" i="5"/>
  <c r="B788" i="2"/>
  <c r="B789" i="19" l="1"/>
  <c r="B789" i="20"/>
  <c r="B789" i="18"/>
  <c r="B789" i="17"/>
  <c r="B788" i="9"/>
  <c r="B790" i="16"/>
  <c r="A785" i="1"/>
  <c r="B790" i="5"/>
  <c r="B789" i="2"/>
  <c r="B790" i="20" l="1"/>
  <c r="B790" i="18"/>
  <c r="B790" i="19"/>
  <c r="B790" i="17"/>
  <c r="B789" i="9"/>
  <c r="B791" i="16"/>
  <c r="A786" i="1"/>
  <c r="B791" i="5"/>
  <c r="B790" i="2"/>
  <c r="B791" i="20" l="1"/>
  <c r="B791" i="18"/>
  <c r="B791" i="19"/>
  <c r="B791" i="17"/>
  <c r="B790" i="9"/>
  <c r="B792" i="16"/>
  <c r="A787" i="1"/>
  <c r="B792" i="5"/>
  <c r="B791" i="2"/>
  <c r="B792" i="20" l="1"/>
  <c r="B792" i="19"/>
  <c r="B792" i="18"/>
  <c r="B792" i="17"/>
  <c r="B791" i="9"/>
  <c r="B793" i="16"/>
  <c r="A788" i="1"/>
  <c r="B793" i="5"/>
  <c r="B792" i="2"/>
  <c r="B793" i="19" l="1"/>
  <c r="B793" i="20"/>
  <c r="B793" i="18"/>
  <c r="B793" i="17"/>
  <c r="B792" i="9"/>
  <c r="B794" i="16"/>
  <c r="A789" i="1"/>
  <c r="B794" i="5"/>
  <c r="B793" i="2"/>
  <c r="B794" i="20" l="1"/>
  <c r="B794" i="18"/>
  <c r="B794" i="19"/>
  <c r="B794" i="17"/>
  <c r="B793" i="9"/>
  <c r="B795" i="16"/>
  <c r="A790" i="1"/>
  <c r="B795" i="5"/>
  <c r="B794" i="2"/>
  <c r="B795" i="20" l="1"/>
  <c r="B795" i="18"/>
  <c r="B795" i="19"/>
  <c r="B795" i="17"/>
  <c r="B794" i="9"/>
  <c r="B796" i="16"/>
  <c r="A791" i="1"/>
  <c r="B796" i="5"/>
  <c r="B795" i="2"/>
  <c r="B796" i="20" l="1"/>
  <c r="B796" i="18"/>
  <c r="B796" i="19"/>
  <c r="B796" i="17"/>
  <c r="B795" i="9"/>
  <c r="B797" i="16"/>
  <c r="A792" i="1"/>
  <c r="B797" i="5"/>
  <c r="B796" i="2"/>
  <c r="B797" i="19" l="1"/>
  <c r="B797" i="18"/>
  <c r="B797" i="20"/>
  <c r="B797" i="17"/>
  <c r="B796" i="9"/>
  <c r="B798" i="16"/>
  <c r="A793" i="1"/>
  <c r="B798" i="5"/>
  <c r="B797" i="2"/>
  <c r="B798" i="20" l="1"/>
  <c r="B798" i="19"/>
  <c r="B798" i="18"/>
  <c r="B798" i="17"/>
  <c r="B797" i="9"/>
  <c r="B799" i="16"/>
  <c r="A794" i="1"/>
  <c r="B799" i="5"/>
  <c r="B798" i="2"/>
  <c r="B799" i="20" l="1"/>
  <c r="B799" i="18"/>
  <c r="B799" i="19"/>
  <c r="B799" i="17"/>
  <c r="B798" i="9"/>
  <c r="B800" i="16"/>
  <c r="A795" i="1"/>
  <c r="B800" i="5"/>
  <c r="B799" i="2"/>
  <c r="B800" i="20" l="1"/>
  <c r="B800" i="18"/>
  <c r="B800" i="19"/>
  <c r="B800" i="17"/>
  <c r="B799" i="9"/>
  <c r="B801" i="16"/>
  <c r="A796" i="1"/>
  <c r="B801" i="5"/>
  <c r="B800" i="2"/>
  <c r="B801" i="19" l="1"/>
  <c r="B801" i="20"/>
  <c r="B801" i="18"/>
  <c r="B801" i="17"/>
  <c r="B800" i="9"/>
  <c r="B802" i="16"/>
  <c r="A797" i="1"/>
  <c r="B802" i="5"/>
  <c r="B801" i="2"/>
  <c r="B802" i="20" l="1"/>
  <c r="B802" i="19"/>
  <c r="B802" i="18"/>
  <c r="B802" i="17"/>
  <c r="B801" i="9"/>
  <c r="B803" i="16"/>
  <c r="A798" i="1"/>
  <c r="B803" i="5"/>
  <c r="B802" i="2"/>
  <c r="B803" i="20" l="1"/>
  <c r="B803" i="18"/>
  <c r="B803" i="19"/>
  <c r="B803" i="17"/>
  <c r="B802" i="9"/>
  <c r="B804" i="16"/>
  <c r="A799" i="1"/>
  <c r="B804" i="5"/>
  <c r="B803" i="2"/>
  <c r="B804" i="20" l="1"/>
  <c r="B804" i="18"/>
  <c r="B804" i="19"/>
  <c r="B804" i="17"/>
  <c r="B803" i="9"/>
  <c r="B805" i="16"/>
  <c r="A800" i="1"/>
  <c r="B805" i="5"/>
  <c r="B804" i="2"/>
  <c r="B805" i="19" l="1"/>
  <c r="B805" i="20"/>
  <c r="B805" i="18"/>
  <c r="B805" i="17"/>
  <c r="B804" i="9"/>
  <c r="B806" i="16"/>
  <c r="A801" i="1"/>
  <c r="B806" i="5"/>
  <c r="B805" i="2"/>
  <c r="B806" i="20" l="1"/>
  <c r="B806" i="18"/>
  <c r="B806" i="19"/>
  <c r="B806" i="17"/>
  <c r="B805" i="9"/>
  <c r="B807" i="16"/>
  <c r="A802" i="1"/>
  <c r="B807" i="5"/>
  <c r="B806" i="2"/>
  <c r="B807" i="20" l="1"/>
  <c r="B807" i="18"/>
  <c r="B807" i="19"/>
  <c r="B807" i="17"/>
  <c r="B806" i="9"/>
  <c r="B808" i="16"/>
  <c r="A803" i="1"/>
  <c r="B808" i="5"/>
  <c r="B807" i="2"/>
  <c r="B808" i="20" l="1"/>
  <c r="B808" i="19"/>
  <c r="B808" i="18"/>
  <c r="B808" i="17"/>
  <c r="B807" i="9"/>
  <c r="B809" i="16"/>
  <c r="A804" i="1"/>
  <c r="B808" i="2"/>
  <c r="B809" i="5"/>
  <c r="B809" i="19" l="1"/>
  <c r="B809" i="20"/>
  <c r="B809" i="18"/>
  <c r="B809" i="17"/>
  <c r="B808" i="9"/>
  <c r="B810" i="16"/>
  <c r="A805" i="1"/>
  <c r="B810" i="5"/>
  <c r="B809" i="2"/>
  <c r="B810" i="20" l="1"/>
  <c r="B810" i="18"/>
  <c r="B810" i="19"/>
  <c r="B810" i="17"/>
  <c r="B809" i="9"/>
  <c r="B811" i="16"/>
  <c r="A806" i="1"/>
  <c r="B811" i="5"/>
  <c r="B810" i="2"/>
  <c r="B811" i="20" l="1"/>
  <c r="B811" i="18"/>
  <c r="B811" i="19"/>
  <c r="B811" i="17"/>
  <c r="B810" i="9"/>
  <c r="B812" i="16"/>
  <c r="A807" i="1"/>
  <c r="B812" i="5"/>
  <c r="B811" i="2"/>
  <c r="B812" i="20" l="1"/>
  <c r="B812" i="18"/>
  <c r="B812" i="19"/>
  <c r="B812" i="17"/>
  <c r="B811" i="9"/>
  <c r="B813" i="16"/>
  <c r="A808" i="1"/>
  <c r="B813" i="5"/>
  <c r="B812" i="2"/>
  <c r="B813" i="19" l="1"/>
  <c r="B813" i="18"/>
  <c r="B813" i="20"/>
  <c r="B813" i="17"/>
  <c r="B812" i="9"/>
  <c r="B814" i="16"/>
  <c r="A809" i="1"/>
  <c r="B814" i="5"/>
  <c r="B813" i="2"/>
  <c r="B814" i="20" l="1"/>
  <c r="B814" i="19"/>
  <c r="B814" i="18"/>
  <c r="B814" i="17"/>
  <c r="B813" i="9"/>
  <c r="B815" i="16"/>
  <c r="A810" i="1"/>
  <c r="B815" i="5"/>
  <c r="B814" i="2"/>
  <c r="B815" i="20" l="1"/>
  <c r="B815" i="18"/>
  <c r="B815" i="19"/>
  <c r="B815" i="17"/>
  <c r="B814" i="9"/>
  <c r="B816" i="16"/>
  <c r="A811" i="1"/>
  <c r="B816" i="5"/>
  <c r="B815" i="2"/>
  <c r="B816" i="20" l="1"/>
  <c r="B816" i="18"/>
  <c r="B816" i="19"/>
  <c r="B816" i="17"/>
  <c r="B815" i="9"/>
  <c r="B817" i="16"/>
  <c r="A812" i="1"/>
  <c r="B817" i="5"/>
  <c r="B816" i="2"/>
  <c r="B817" i="19" l="1"/>
  <c r="B817" i="20"/>
  <c r="B817" i="18"/>
  <c r="B817" i="17"/>
  <c r="B816" i="9"/>
  <c r="B818" i="16"/>
  <c r="A813" i="1"/>
  <c r="B818" i="5"/>
  <c r="B817" i="2"/>
  <c r="B818" i="20" l="1"/>
  <c r="B818" i="19"/>
  <c r="B818" i="18"/>
  <c r="B818" i="17"/>
  <c r="B817" i="9"/>
  <c r="B819" i="16"/>
  <c r="A814" i="1"/>
  <c r="B819" i="5"/>
  <c r="B818" i="2"/>
  <c r="B819" i="20" l="1"/>
  <c r="B819" i="18"/>
  <c r="B819" i="19"/>
  <c r="B819" i="17"/>
  <c r="B818" i="9"/>
  <c r="B820" i="16"/>
  <c r="A815" i="1"/>
  <c r="B820" i="5"/>
  <c r="B819" i="2"/>
  <c r="B820" i="20" l="1"/>
  <c r="B820" i="18"/>
  <c r="B820" i="19"/>
  <c r="B820" i="17"/>
  <c r="B819" i="9"/>
  <c r="B821" i="16"/>
  <c r="A816" i="1"/>
  <c r="B821" i="5"/>
  <c r="B820" i="2"/>
  <c r="B821" i="19" l="1"/>
  <c r="B821" i="20"/>
  <c r="B821" i="18"/>
  <c r="B821" i="17"/>
  <c r="B820" i="9"/>
  <c r="B822" i="16"/>
  <c r="A817" i="1"/>
  <c r="B822" i="5"/>
  <c r="B821" i="2"/>
  <c r="B822" i="20" l="1"/>
  <c r="B822" i="18"/>
  <c r="B822" i="19"/>
  <c r="B822" i="17"/>
  <c r="B821" i="9"/>
  <c r="B823" i="16"/>
  <c r="A818" i="1"/>
  <c r="B823" i="5"/>
  <c r="B822" i="2"/>
  <c r="B823" i="20" l="1"/>
  <c r="B823" i="18"/>
  <c r="B823" i="19"/>
  <c r="B823" i="17"/>
  <c r="B822" i="9"/>
  <c r="B824" i="16"/>
  <c r="A819" i="1"/>
  <c r="B824" i="5"/>
  <c r="B823" i="2"/>
  <c r="B824" i="20" l="1"/>
  <c r="B824" i="19"/>
  <c r="B824" i="18"/>
  <c r="B824" i="17"/>
  <c r="B823" i="9"/>
  <c r="B825" i="16"/>
  <c r="A820" i="1"/>
  <c r="B825" i="5"/>
  <c r="B824" i="2"/>
  <c r="B825" i="19" l="1"/>
  <c r="B825" i="20"/>
  <c r="B825" i="18"/>
  <c r="B825" i="17"/>
  <c r="B824" i="9"/>
  <c r="B826" i="16"/>
  <c r="A821" i="1"/>
  <c r="B826" i="5"/>
  <c r="B825" i="2"/>
  <c r="B826" i="20" l="1"/>
  <c r="B826" i="18"/>
  <c r="B826" i="19"/>
  <c r="B826" i="17"/>
  <c r="B825" i="9"/>
  <c r="B827" i="16"/>
  <c r="A822" i="1"/>
  <c r="B827" i="5"/>
  <c r="B826" i="2"/>
  <c r="B827" i="20" l="1"/>
  <c r="B827" i="19"/>
  <c r="B827" i="18"/>
  <c r="B827" i="17"/>
  <c r="B826" i="9"/>
  <c r="B828" i="16"/>
  <c r="A823" i="1"/>
  <c r="B828" i="5"/>
  <c r="B827" i="2"/>
  <c r="B828" i="20" l="1"/>
  <c r="B828" i="19"/>
  <c r="B828" i="18"/>
  <c r="B828" i="17"/>
  <c r="B827" i="9"/>
  <c r="B829" i="16"/>
  <c r="A824" i="1"/>
  <c r="B829" i="5"/>
  <c r="B828" i="2"/>
  <c r="B829" i="19" l="1"/>
  <c r="B829" i="18"/>
  <c r="B829" i="20"/>
  <c r="B829" i="17"/>
  <c r="B828" i="9"/>
  <c r="B830" i="16"/>
  <c r="A825" i="1"/>
  <c r="B830" i="5"/>
  <c r="B829" i="2"/>
  <c r="B830" i="20" l="1"/>
  <c r="B830" i="19"/>
  <c r="B830" i="18"/>
  <c r="B830" i="17"/>
  <c r="B829" i="9"/>
  <c r="B831" i="16"/>
  <c r="A826" i="1"/>
  <c r="B830" i="2"/>
  <c r="B831" i="5"/>
  <c r="B831" i="20" l="1"/>
  <c r="B831" i="19"/>
  <c r="B831" i="18"/>
  <c r="B831" i="17"/>
  <c r="B830" i="9"/>
  <c r="B832" i="16"/>
  <c r="A827" i="1"/>
  <c r="B832" i="5"/>
  <c r="B831" i="2"/>
  <c r="B832" i="20" l="1"/>
  <c r="B832" i="19"/>
  <c r="B832" i="18"/>
  <c r="B832" i="17"/>
  <c r="B831" i="9"/>
  <c r="B833" i="16"/>
  <c r="A828" i="1"/>
  <c r="B833" i="5"/>
  <c r="B832" i="2"/>
  <c r="B833" i="19" l="1"/>
  <c r="B833" i="20"/>
  <c r="B833" i="18"/>
  <c r="B833" i="17"/>
  <c r="B832" i="9"/>
  <c r="B834" i="16"/>
  <c r="A829" i="1"/>
  <c r="B834" i="5"/>
  <c r="B833" i="2"/>
  <c r="B834" i="20" l="1"/>
  <c r="B834" i="18"/>
  <c r="B834" i="19"/>
  <c r="B834" i="17"/>
  <c r="B833" i="9"/>
  <c r="B835" i="16"/>
  <c r="A830" i="1"/>
  <c r="B835" i="5"/>
  <c r="B834" i="2"/>
  <c r="B835" i="20" l="1"/>
  <c r="B835" i="18"/>
  <c r="B835" i="19"/>
  <c r="B835" i="17"/>
  <c r="B834" i="9"/>
  <c r="B836" i="16"/>
  <c r="A831" i="1"/>
  <c r="B836" i="5"/>
  <c r="B835" i="2"/>
  <c r="B836" i="20" l="1"/>
  <c r="B836" i="18"/>
  <c r="B836" i="19"/>
  <c r="B836" i="17"/>
  <c r="B835" i="9"/>
  <c r="B837" i="16"/>
  <c r="A832" i="1"/>
  <c r="B837" i="5"/>
  <c r="B836" i="2"/>
  <c r="B837" i="19" l="1"/>
  <c r="B837" i="20"/>
  <c r="B837" i="18"/>
  <c r="B837" i="17"/>
  <c r="B836" i="9"/>
  <c r="B838" i="16"/>
  <c r="A833" i="1"/>
  <c r="B838" i="5"/>
  <c r="B837" i="2"/>
  <c r="B838" i="20" l="1"/>
  <c r="B838" i="18"/>
  <c r="B838" i="19"/>
  <c r="B838" i="17"/>
  <c r="B837" i="9"/>
  <c r="B839" i="16"/>
  <c r="A834" i="1"/>
  <c r="B839" i="5"/>
  <c r="B838" i="2"/>
  <c r="B839" i="20" l="1"/>
  <c r="B839" i="18"/>
  <c r="B839" i="19"/>
  <c r="B839" i="17"/>
  <c r="B838" i="9"/>
  <c r="B840" i="16"/>
  <c r="A835" i="1"/>
  <c r="B840" i="5"/>
  <c r="B839" i="2"/>
  <c r="B840" i="20" l="1"/>
  <c r="B840" i="19"/>
  <c r="B840" i="18"/>
  <c r="B840" i="17"/>
  <c r="B839" i="9"/>
  <c r="B841" i="16"/>
  <c r="A836" i="1"/>
  <c r="B841" i="5"/>
  <c r="B840" i="2"/>
  <c r="B841" i="19" l="1"/>
  <c r="B841" i="20"/>
  <c r="B841" i="18"/>
  <c r="B841" i="17"/>
  <c r="B840" i="9"/>
  <c r="B842" i="16"/>
  <c r="A837" i="1"/>
  <c r="B842" i="5"/>
  <c r="B841" i="2"/>
  <c r="B842" i="20" l="1"/>
  <c r="B842" i="18"/>
  <c r="B842" i="19"/>
  <c r="B842" i="17"/>
  <c r="B841" i="9"/>
  <c r="B843" i="16"/>
  <c r="A838" i="1"/>
  <c r="B843" i="5"/>
  <c r="B842" i="2"/>
  <c r="B843" i="20" l="1"/>
  <c r="B843" i="19"/>
  <c r="B843" i="18"/>
  <c r="B843" i="17"/>
  <c r="B842" i="9"/>
  <c r="B844" i="16"/>
  <c r="A839" i="1"/>
  <c r="B844" i="5"/>
  <c r="B843" i="2"/>
  <c r="B844" i="20" l="1"/>
  <c r="B844" i="19"/>
  <c r="B844" i="18"/>
  <c r="B844" i="17"/>
  <c r="B843" i="9"/>
  <c r="B845" i="16"/>
  <c r="A840" i="1"/>
  <c r="B845" i="5"/>
  <c r="B844" i="2"/>
  <c r="B845" i="19" l="1"/>
  <c r="B845" i="18"/>
  <c r="B845" i="20"/>
  <c r="B845" i="17"/>
  <c r="B844" i="9"/>
  <c r="B846" i="16"/>
  <c r="A841" i="1"/>
  <c r="B846" i="5"/>
  <c r="B845" i="2"/>
  <c r="B846" i="20" l="1"/>
  <c r="B846" i="19"/>
  <c r="B846" i="18"/>
  <c r="B846" i="17"/>
  <c r="B845" i="9"/>
  <c r="B847" i="16"/>
  <c r="A842" i="1"/>
  <c r="B847" i="5"/>
  <c r="B846" i="2"/>
  <c r="B847" i="20" l="1"/>
  <c r="B847" i="19"/>
  <c r="B847" i="18"/>
  <c r="B847" i="17"/>
  <c r="B846" i="9"/>
  <c r="B848" i="16"/>
  <c r="A843" i="1"/>
  <c r="B848" i="5"/>
  <c r="B847" i="2"/>
  <c r="B848" i="20" l="1"/>
  <c r="B848" i="19"/>
  <c r="B848" i="18"/>
  <c r="B848" i="17"/>
  <c r="B847" i="9"/>
  <c r="B849" i="16"/>
  <c r="A844" i="1"/>
  <c r="B849" i="5"/>
  <c r="B848" i="2"/>
  <c r="B849" i="19" l="1"/>
  <c r="B849" i="20"/>
  <c r="B849" i="18"/>
  <c r="B849" i="17"/>
  <c r="B848" i="9"/>
  <c r="B850" i="16"/>
  <c r="A845" i="1"/>
  <c r="B850" i="5"/>
  <c r="B849" i="2"/>
  <c r="B850" i="20" l="1"/>
  <c r="B850" i="18"/>
  <c r="B850" i="19"/>
  <c r="B850" i="17"/>
  <c r="B849" i="9"/>
  <c r="B851" i="16"/>
  <c r="A846" i="1"/>
  <c r="B851" i="5"/>
  <c r="B850" i="2"/>
  <c r="B851" i="20" l="1"/>
  <c r="B851" i="18"/>
  <c r="B851" i="19"/>
  <c r="B851" i="17"/>
  <c r="B850" i="9"/>
  <c r="B852" i="16"/>
  <c r="A847" i="1"/>
  <c r="B852" i="5"/>
  <c r="B851" i="2"/>
  <c r="B852" i="20" l="1"/>
  <c r="B852" i="18"/>
  <c r="B852" i="19"/>
  <c r="B852" i="17"/>
  <c r="B851" i="9"/>
  <c r="B853" i="16"/>
  <c r="A848" i="1"/>
  <c r="B853" i="5"/>
  <c r="B852" i="2"/>
  <c r="B853" i="19" l="1"/>
  <c r="B853" i="20"/>
  <c r="B853" i="18"/>
  <c r="B853" i="17"/>
  <c r="B852" i="9"/>
  <c r="B854" i="16"/>
  <c r="A849" i="1"/>
  <c r="B854" i="5"/>
  <c r="B853" i="2"/>
  <c r="B854" i="20" l="1"/>
  <c r="B854" i="18"/>
  <c r="B854" i="19"/>
  <c r="B854" i="17"/>
  <c r="B853" i="9"/>
  <c r="B855" i="16"/>
  <c r="A850" i="1"/>
  <c r="B855" i="5"/>
  <c r="B854" i="2"/>
  <c r="B855" i="20" l="1"/>
  <c r="B855" i="18"/>
  <c r="B855" i="19"/>
  <c r="B855" i="17"/>
  <c r="B854" i="9"/>
  <c r="B856" i="16"/>
  <c r="A851" i="1"/>
  <c r="B856" i="5"/>
  <c r="B855" i="2"/>
  <c r="B856" i="20" l="1"/>
  <c r="B856" i="19"/>
  <c r="B856" i="18"/>
  <c r="B856" i="17"/>
  <c r="B855" i="9"/>
  <c r="B857" i="16"/>
  <c r="A852" i="1"/>
  <c r="B857" i="5"/>
  <c r="B856" i="2"/>
  <c r="B857" i="19" l="1"/>
  <c r="B857" i="20"/>
  <c r="B857" i="18"/>
  <c r="B857" i="17"/>
  <c r="B856" i="9"/>
  <c r="B858" i="16"/>
  <c r="A853" i="1"/>
  <c r="B858" i="5"/>
  <c r="B857" i="2"/>
  <c r="B858" i="20" l="1"/>
  <c r="B858" i="18"/>
  <c r="B858" i="19"/>
  <c r="B858" i="17"/>
  <c r="B857" i="9"/>
  <c r="B859" i="16"/>
  <c r="A854" i="1"/>
  <c r="B859" i="5"/>
  <c r="B858" i="2"/>
  <c r="B859" i="20" l="1"/>
  <c r="B859" i="19"/>
  <c r="B859" i="18"/>
  <c r="B859" i="17"/>
  <c r="B858" i="9"/>
  <c r="B860" i="16"/>
  <c r="A855" i="1"/>
  <c r="B860" i="5"/>
  <c r="B859" i="2"/>
  <c r="B860" i="20" l="1"/>
  <c r="B860" i="19"/>
  <c r="B860" i="18"/>
  <c r="B860" i="17"/>
  <c r="B859" i="9"/>
  <c r="B861" i="16"/>
  <c r="A856" i="1"/>
  <c r="B861" i="5"/>
  <c r="B860" i="2"/>
  <c r="B861" i="19" l="1"/>
  <c r="B861" i="18"/>
  <c r="B861" i="20"/>
  <c r="B861" i="17"/>
  <c r="B860" i="9"/>
  <c r="B862" i="16"/>
  <c r="A858" i="1"/>
  <c r="B862" i="5"/>
  <c r="B861" i="2"/>
  <c r="B11" i="23" l="1"/>
  <c r="B11" i="24"/>
  <c r="B11" i="21"/>
  <c r="B11" i="22"/>
  <c r="A859" i="1"/>
  <c r="B863" i="2"/>
  <c r="B12" i="23" l="1"/>
  <c r="B12" i="21"/>
  <c r="B12" i="24"/>
  <c r="B12" i="22"/>
  <c r="A860" i="1"/>
  <c r="B864" i="2"/>
  <c r="B13" i="24" l="1"/>
  <c r="B13" i="23"/>
  <c r="B13" i="21"/>
  <c r="B13" i="22"/>
  <c r="A861" i="1"/>
  <c r="B865" i="2"/>
  <c r="B14" i="24" l="1"/>
  <c r="B14" i="23"/>
  <c r="B14" i="21"/>
  <c r="B14" i="22"/>
  <c r="A862" i="1"/>
  <c r="B866" i="2"/>
  <c r="B15" i="21" l="1"/>
  <c r="B15" i="23"/>
  <c r="B15" i="24"/>
  <c r="B15" i="22"/>
  <c r="A863" i="1"/>
  <c r="B867" i="2"/>
  <c r="B16" i="24" l="1"/>
  <c r="B16" i="22"/>
  <c r="B16" i="21"/>
  <c r="B16" i="23"/>
  <c r="A864" i="1"/>
  <c r="B868" i="2"/>
  <c r="B17" i="23" l="1"/>
  <c r="B17" i="24"/>
  <c r="B17" i="22"/>
  <c r="B17" i="21"/>
  <c r="A865" i="1"/>
  <c r="B869" i="2"/>
  <c r="B18" i="23" l="1"/>
  <c r="B18" i="24"/>
  <c r="B18" i="21"/>
  <c r="B18" i="22"/>
  <c r="A866" i="1"/>
  <c r="B870" i="2"/>
  <c r="B19" i="23" l="1"/>
  <c r="B19" i="21"/>
  <c r="B19" i="22"/>
  <c r="B19" i="24"/>
  <c r="A867" i="1"/>
  <c r="B871" i="2"/>
  <c r="B20" i="24" l="1"/>
  <c r="B20" i="21"/>
  <c r="B20" i="22"/>
  <c r="B20" i="23"/>
  <c r="A868" i="1"/>
  <c r="B872" i="2"/>
  <c r="B21" i="22" l="1"/>
  <c r="B21" i="21"/>
  <c r="B21" i="24"/>
  <c r="B21" i="23"/>
  <c r="A869" i="1"/>
  <c r="B873" i="2"/>
  <c r="B22" i="23" l="1"/>
  <c r="B22" i="22"/>
  <c r="B22" i="21"/>
  <c r="B22" i="24"/>
  <c r="A870" i="1"/>
  <c r="B874" i="2"/>
  <c r="B23" i="24" l="1"/>
  <c r="B23" i="23"/>
  <c r="B23" i="22"/>
  <c r="B23" i="21"/>
  <c r="A871" i="1"/>
  <c r="B875" i="2"/>
  <c r="B24" i="24" l="1"/>
  <c r="B24" i="23"/>
  <c r="B24" i="21"/>
  <c r="B24" i="22"/>
  <c r="A872" i="1"/>
  <c r="B876" i="2"/>
  <c r="B25" i="24" l="1"/>
  <c r="B25" i="23"/>
  <c r="B25" i="21"/>
  <c r="B25" i="22"/>
  <c r="A873" i="1"/>
  <c r="B877" i="2"/>
  <c r="B26" i="24" l="1"/>
  <c r="B26" i="22"/>
  <c r="B26" i="21"/>
  <c r="B26" i="23"/>
  <c r="A874" i="1"/>
  <c r="B878" i="2"/>
  <c r="B27" i="23" l="1"/>
  <c r="B27" i="24"/>
  <c r="B27" i="21"/>
  <c r="B27" i="22"/>
  <c r="A875" i="1"/>
  <c r="B879" i="2"/>
  <c r="B28" i="23" l="1"/>
  <c r="B28" i="21"/>
  <c r="B28" i="22"/>
  <c r="B28" i="24"/>
  <c r="A876" i="1"/>
  <c r="B880" i="2"/>
  <c r="B29" i="24" l="1"/>
  <c r="B29" i="23"/>
  <c r="B29" i="21"/>
  <c r="B29" i="22"/>
  <c r="A877" i="1"/>
  <c r="B881" i="2"/>
  <c r="B30" i="24" l="1"/>
  <c r="B30" i="23"/>
  <c r="B30" i="21"/>
  <c r="B30" i="22"/>
  <c r="A878" i="1"/>
  <c r="B882" i="2"/>
  <c r="B31" i="22" l="1"/>
  <c r="B31" i="21"/>
  <c r="B31" i="23"/>
  <c r="B31" i="24"/>
  <c r="A879" i="1"/>
  <c r="B883" i="2"/>
  <c r="B32" i="24" l="1"/>
  <c r="B32" i="21"/>
  <c r="B32" i="23"/>
  <c r="B32" i="22"/>
  <c r="A880" i="1"/>
  <c r="B884" i="2"/>
  <c r="B33" i="21" l="1"/>
  <c r="B33" i="24"/>
  <c r="B33" i="23"/>
  <c r="B33" i="22"/>
  <c r="A881" i="1"/>
  <c r="B885" i="2"/>
  <c r="B34" i="21" l="1"/>
  <c r="B34" i="24"/>
  <c r="B34" i="22"/>
  <c r="B34" i="23"/>
  <c r="A882" i="1"/>
  <c r="B886" i="2"/>
  <c r="B35" i="23" l="1"/>
  <c r="B35" i="21"/>
  <c r="B35" i="24"/>
  <c r="B35" i="22"/>
  <c r="A883" i="1"/>
  <c r="B887" i="2"/>
  <c r="B36" i="24" l="1"/>
  <c r="B36" i="23"/>
  <c r="B36" i="22"/>
  <c r="B36" i="21"/>
  <c r="A884" i="1"/>
  <c r="B888" i="2"/>
  <c r="B37" i="23" l="1"/>
  <c r="B37" i="22"/>
  <c r="B37" i="21"/>
  <c r="B37" i="24"/>
  <c r="A885" i="1"/>
  <c r="B889" i="2"/>
  <c r="B38" i="21" l="1"/>
  <c r="B38" i="23"/>
  <c r="B38" i="22"/>
  <c r="B38" i="24"/>
  <c r="A886" i="1"/>
  <c r="B890" i="2"/>
  <c r="B39" i="24" l="1"/>
  <c r="B39" i="21"/>
  <c r="B39" i="23"/>
  <c r="B39" i="22"/>
  <c r="A887" i="1"/>
  <c r="B891" i="2"/>
  <c r="B40" i="23" l="1"/>
  <c r="B40" i="21"/>
  <c r="B40" i="24"/>
  <c r="B40" i="22"/>
  <c r="A888" i="1"/>
  <c r="B892" i="2"/>
  <c r="B41" i="24" l="1"/>
  <c r="B41" i="23"/>
  <c r="B41" i="22"/>
  <c r="B41" i="21"/>
  <c r="A889" i="1"/>
  <c r="B893" i="2"/>
  <c r="B42" i="24" l="1"/>
  <c r="B42" i="23"/>
  <c r="B42" i="21"/>
  <c r="B42" i="22"/>
  <c r="A890" i="1"/>
  <c r="B894" i="2"/>
  <c r="B43" i="24" l="1"/>
  <c r="B43" i="23"/>
  <c r="B43" i="21"/>
  <c r="B43" i="22"/>
  <c r="A891" i="1"/>
  <c r="B895" i="2"/>
  <c r="B44" i="23" l="1"/>
  <c r="B44" i="21"/>
  <c r="B44" i="22"/>
  <c r="B44" i="24"/>
  <c r="A892" i="1"/>
  <c r="B896" i="2"/>
  <c r="B45" i="24" l="1"/>
  <c r="B45" i="23"/>
  <c r="B45" i="21"/>
  <c r="B45" i="22"/>
  <c r="A893" i="1"/>
  <c r="B897" i="2"/>
  <c r="B46" i="24" l="1"/>
  <c r="B46" i="22"/>
  <c r="B46" i="21"/>
  <c r="B46" i="23"/>
  <c r="A894" i="1"/>
  <c r="B898" i="2"/>
  <c r="B47" i="23" l="1"/>
  <c r="B47" i="21"/>
  <c r="B47" i="24"/>
  <c r="B47" i="22"/>
  <c r="A895" i="1"/>
  <c r="B899" i="2"/>
  <c r="B48" i="24" l="1"/>
  <c r="B48" i="23"/>
  <c r="B48" i="21"/>
  <c r="B48" i="22"/>
  <c r="A896" i="1"/>
  <c r="B900" i="2"/>
  <c r="B49" i="23" l="1"/>
  <c r="B49" i="24"/>
  <c r="B49" i="21"/>
  <c r="B49" i="22"/>
  <c r="A897" i="1"/>
  <c r="B901" i="2"/>
  <c r="B50" i="24" l="1"/>
  <c r="B50" i="21"/>
  <c r="B50" i="22"/>
  <c r="B50" i="23"/>
  <c r="A898" i="1"/>
  <c r="B902" i="2"/>
  <c r="B51" i="23" l="1"/>
  <c r="B51" i="22"/>
  <c r="B51" i="21"/>
  <c r="B51" i="24"/>
  <c r="A899" i="1"/>
  <c r="B903" i="2"/>
  <c r="B52" i="24" l="1"/>
  <c r="B52" i="23"/>
  <c r="B52" i="21"/>
  <c r="B52" i="22"/>
  <c r="A900" i="1"/>
  <c r="B904" i="2"/>
  <c r="B53" i="23" l="1"/>
  <c r="B53" i="21"/>
  <c r="B53" i="22"/>
  <c r="B53" i="24"/>
  <c r="A901" i="1"/>
  <c r="B905" i="2"/>
  <c r="B54" i="21" l="1"/>
  <c r="B54" i="22"/>
  <c r="B54" i="24"/>
  <c r="B54" i="23"/>
  <c r="A902" i="1"/>
  <c r="B906" i="2"/>
  <c r="B55" i="24" l="1"/>
  <c r="B55" i="21"/>
  <c r="B55" i="22"/>
  <c r="B55" i="23"/>
  <c r="A903" i="1"/>
  <c r="B907" i="2"/>
  <c r="B56" i="23" l="1"/>
  <c r="B56" i="24"/>
  <c r="B56" i="22"/>
  <c r="B56" i="21"/>
  <c r="A904" i="1"/>
  <c r="B908" i="2"/>
  <c r="B57" i="24" l="1"/>
  <c r="B57" i="23"/>
  <c r="B57" i="21"/>
  <c r="B57" i="22"/>
  <c r="A905" i="1"/>
  <c r="B909" i="2"/>
  <c r="B58" i="24" l="1"/>
  <c r="B58" i="21"/>
  <c r="B58" i="23"/>
  <c r="B58" i="22"/>
  <c r="A906" i="1"/>
  <c r="B910" i="2"/>
  <c r="B59" i="23" l="1"/>
  <c r="B59" i="24"/>
  <c r="B59" i="22"/>
  <c r="B59" i="21"/>
  <c r="A907" i="1"/>
  <c r="B911" i="2"/>
  <c r="B60" i="23" l="1"/>
  <c r="B60" i="21"/>
  <c r="B60" i="24"/>
  <c r="B60" i="22"/>
  <c r="A908" i="1"/>
  <c r="B912" i="2"/>
  <c r="B61" i="24" l="1"/>
  <c r="B61" i="23"/>
  <c r="B61" i="21"/>
  <c r="B61" i="22"/>
  <c r="A909" i="1"/>
  <c r="B913" i="2"/>
  <c r="B62" i="24" l="1"/>
  <c r="B62" i="23"/>
  <c r="B62" i="21"/>
  <c r="B62" i="22"/>
  <c r="A910" i="1"/>
  <c r="B914" i="2"/>
  <c r="B63" i="21" l="1"/>
  <c r="B63" i="23"/>
  <c r="B63" i="24"/>
  <c r="B63" i="22"/>
  <c r="A911" i="1"/>
  <c r="B915" i="2"/>
  <c r="B64" i="24" l="1"/>
  <c r="B64" i="22"/>
  <c r="B64" i="21"/>
  <c r="B64" i="23"/>
  <c r="A912" i="1"/>
  <c r="B916" i="2"/>
  <c r="B65" i="22" l="1"/>
  <c r="B65" i="21"/>
  <c r="B65" i="24"/>
  <c r="B65" i="23"/>
  <c r="A913" i="1"/>
  <c r="B917" i="2"/>
  <c r="B66" i="21" l="1"/>
  <c r="B66" i="24"/>
  <c r="B66" i="23"/>
  <c r="B66" i="22"/>
  <c r="A914" i="1"/>
  <c r="B918" i="2"/>
  <c r="B67" i="23" l="1"/>
  <c r="B67" i="21"/>
  <c r="B67" i="22"/>
  <c r="B67" i="24"/>
  <c r="A915" i="1"/>
  <c r="B919" i="2"/>
  <c r="B68" i="24" l="1"/>
  <c r="B68" i="23"/>
  <c r="B68" i="21"/>
  <c r="B68" i="22"/>
  <c r="A916" i="1"/>
  <c r="B920" i="2"/>
  <c r="B69" i="21" l="1"/>
  <c r="B69" i="24"/>
  <c r="B69" i="23"/>
  <c r="B69" i="22"/>
  <c r="A917" i="1"/>
  <c r="B921" i="2"/>
  <c r="B70" i="21" l="1"/>
  <c r="B70" i="24"/>
  <c r="B70" i="23"/>
  <c r="B70" i="22"/>
  <c r="A918" i="1"/>
  <c r="B922" i="2"/>
  <c r="B71" i="24" l="1"/>
  <c r="B71" i="23"/>
  <c r="B71" i="21"/>
  <c r="B71" i="22"/>
  <c r="A919" i="1"/>
  <c r="B923" i="2"/>
  <c r="B72" i="23" l="1"/>
  <c r="B72" i="21"/>
  <c r="B72" i="24"/>
  <c r="B72" i="22"/>
  <c r="A920" i="1"/>
  <c r="B924" i="2"/>
  <c r="B73" i="24" l="1"/>
  <c r="B73" i="23"/>
  <c r="B73" i="21"/>
  <c r="B73" i="22"/>
  <c r="A921" i="1"/>
  <c r="B925" i="2"/>
  <c r="B74" i="24" l="1"/>
  <c r="B74" i="23"/>
  <c r="B74" i="22"/>
  <c r="B74" i="21"/>
  <c r="A922" i="1"/>
  <c r="B926" i="2"/>
  <c r="B75" i="24" l="1"/>
  <c r="B75" i="23"/>
  <c r="B75" i="21"/>
  <c r="B75" i="22"/>
  <c r="A923" i="1"/>
  <c r="B927" i="2"/>
  <c r="B76" i="21" l="1"/>
  <c r="B76" i="23"/>
  <c r="B76" i="22"/>
  <c r="B76" i="24"/>
  <c r="A924" i="1"/>
  <c r="B928" i="2"/>
  <c r="B77" i="24" l="1"/>
  <c r="B77" i="21"/>
  <c r="B77" i="23"/>
  <c r="B77" i="22"/>
  <c r="A925" i="1"/>
  <c r="B929" i="2"/>
  <c r="B78" i="24" l="1"/>
  <c r="B78" i="21"/>
  <c r="B78" i="23"/>
  <c r="B78" i="22"/>
  <c r="A926" i="1"/>
  <c r="B930" i="2"/>
  <c r="B79" i="23" l="1"/>
  <c r="B79" i="21"/>
  <c r="B79" i="24"/>
  <c r="B79" i="22"/>
  <c r="A927" i="1"/>
  <c r="B931" i="2"/>
  <c r="B80" i="24" l="1"/>
  <c r="B80" i="23"/>
  <c r="B80" i="21"/>
  <c r="B80" i="22"/>
  <c r="A928" i="1"/>
  <c r="B932" i="2"/>
  <c r="B81" i="24" l="1"/>
  <c r="B81" i="21"/>
  <c r="B81" i="23"/>
  <c r="B81" i="22"/>
  <c r="A929" i="1"/>
  <c r="B933" i="2"/>
  <c r="B82" i="24" l="1"/>
  <c r="B82" i="22"/>
  <c r="B82" i="21"/>
  <c r="B82" i="23"/>
  <c r="A930" i="1"/>
  <c r="B934" i="2"/>
  <c r="B83" i="23" l="1"/>
  <c r="B83" i="21"/>
  <c r="B83" i="22"/>
  <c r="B83" i="24"/>
  <c r="A931" i="1"/>
  <c r="B935" i="2"/>
  <c r="B84" i="24" l="1"/>
  <c r="B84" i="23"/>
  <c r="B84" i="21"/>
  <c r="B84" i="22"/>
  <c r="A932" i="1"/>
  <c r="B936" i="2"/>
  <c r="B85" i="23" l="1"/>
  <c r="B85" i="21"/>
  <c r="B85" i="22"/>
  <c r="B85" i="24"/>
  <c r="A933" i="1"/>
  <c r="B937" i="2"/>
  <c r="B86" i="21" l="1"/>
  <c r="B86" i="23"/>
  <c r="B86" i="24"/>
  <c r="B86" i="22"/>
  <c r="A934" i="1"/>
  <c r="B938" i="2"/>
  <c r="B87" i="24" l="1"/>
  <c r="B87" i="23"/>
  <c r="B87" i="21"/>
  <c r="B87" i="22"/>
  <c r="A935" i="1"/>
  <c r="B939" i="2"/>
  <c r="B88" i="23" l="1"/>
  <c r="B88" i="24"/>
  <c r="B88" i="21"/>
  <c r="B88" i="22"/>
  <c r="A936" i="1"/>
  <c r="B940" i="2"/>
  <c r="B89" i="24" l="1"/>
  <c r="B89" i="23"/>
  <c r="B89" i="21"/>
  <c r="B89" i="22"/>
  <c r="A937" i="1"/>
  <c r="B941" i="2"/>
  <c r="B90" i="24" l="1"/>
  <c r="B90" i="22"/>
  <c r="B90" i="21"/>
  <c r="B90" i="23"/>
  <c r="A938" i="1"/>
  <c r="B942" i="2"/>
  <c r="B91" i="24" l="1"/>
  <c r="B91" i="21"/>
  <c r="B91" i="23"/>
  <c r="B91" i="22"/>
  <c r="A939" i="1"/>
  <c r="B943" i="2"/>
  <c r="B92" i="23" l="1"/>
  <c r="B92" i="21"/>
  <c r="B92" i="22"/>
  <c r="B92" i="24"/>
  <c r="A940" i="1"/>
  <c r="B944" i="2"/>
  <c r="B93" i="24" l="1"/>
  <c r="B93" i="23"/>
  <c r="B93" i="21"/>
  <c r="B93" i="22"/>
  <c r="A941" i="1"/>
  <c r="B945" i="2"/>
  <c r="B94" i="23" l="1"/>
  <c r="B94" i="24"/>
  <c r="B94" i="21"/>
  <c r="B94" i="22"/>
  <c r="A942" i="1"/>
  <c r="B946" i="2"/>
  <c r="B95" i="23" l="1"/>
  <c r="B95" i="21"/>
  <c r="B95" i="24"/>
  <c r="B95" i="22"/>
  <c r="A943" i="1"/>
  <c r="B947" i="2"/>
  <c r="B96" i="24" l="1"/>
  <c r="B96" i="21"/>
  <c r="B96" i="22"/>
  <c r="B96" i="23"/>
  <c r="A944" i="1"/>
  <c r="B948" i="2"/>
  <c r="B97" i="21" l="1"/>
  <c r="B97" i="24"/>
  <c r="B97" i="22"/>
  <c r="B97" i="23"/>
  <c r="A945" i="1"/>
  <c r="B949" i="2"/>
  <c r="B98" i="22" l="1"/>
  <c r="B98" i="21"/>
  <c r="B98" i="24"/>
  <c r="B98" i="23"/>
  <c r="A946" i="1"/>
  <c r="B950" i="2"/>
  <c r="B99" i="23" l="1"/>
  <c r="B99" i="21"/>
  <c r="B99" i="24"/>
  <c r="B99" i="22"/>
  <c r="A947" i="1"/>
  <c r="B951" i="2"/>
  <c r="B100" i="24" l="1"/>
  <c r="B100" i="21"/>
  <c r="B100" i="23"/>
  <c r="B100" i="22"/>
  <c r="A948" i="1"/>
  <c r="B952" i="2"/>
  <c r="B101" i="21" l="1"/>
  <c r="B101" i="23"/>
  <c r="B101" i="22"/>
  <c r="B101" i="24"/>
  <c r="A949" i="1"/>
  <c r="B953" i="2"/>
  <c r="B102" i="21" l="1"/>
  <c r="B102" i="24"/>
  <c r="B102" i="23"/>
  <c r="B102" i="22"/>
  <c r="A950" i="1"/>
  <c r="B954" i="2"/>
  <c r="B103" i="24" l="1"/>
  <c r="B103" i="23"/>
  <c r="B103" i="21"/>
  <c r="B103" i="22"/>
  <c r="A951" i="1"/>
  <c r="B955" i="2"/>
  <c r="B104" i="23" l="1"/>
  <c r="B104" i="21"/>
  <c r="B104" i="24"/>
  <c r="B104" i="22"/>
  <c r="A952" i="1"/>
  <c r="B956" i="2"/>
  <c r="B105" i="24" l="1"/>
  <c r="B105" i="23"/>
  <c r="B105" i="22"/>
  <c r="B105" i="21"/>
  <c r="A953" i="1"/>
  <c r="B957" i="2"/>
  <c r="B106" i="24" l="1"/>
  <c r="B106" i="22"/>
  <c r="B106" i="23"/>
  <c r="B106" i="21"/>
  <c r="A954" i="1"/>
  <c r="B958" i="2"/>
  <c r="B107" i="23" l="1"/>
  <c r="B107" i="24"/>
  <c r="B107" i="21"/>
  <c r="B107" i="22"/>
  <c r="A955" i="1"/>
  <c r="B959" i="2"/>
  <c r="B108" i="23" l="1"/>
  <c r="B108" i="24"/>
  <c r="B108" i="22"/>
  <c r="B108" i="21"/>
  <c r="A956" i="1"/>
  <c r="B960" i="2"/>
  <c r="B109" i="24" l="1"/>
  <c r="B109" i="23"/>
  <c r="B109" i="21"/>
  <c r="B109" i="22"/>
  <c r="A957" i="1"/>
  <c r="B961" i="2"/>
  <c r="B110" i="22" l="1"/>
  <c r="B110" i="24"/>
  <c r="B110" i="23"/>
  <c r="B110" i="21"/>
  <c r="A958" i="1"/>
  <c r="B962" i="2"/>
  <c r="B111" i="23" l="1"/>
  <c r="B111" i="24"/>
  <c r="B111" i="22"/>
  <c r="B111" i="21"/>
  <c r="A959" i="1"/>
  <c r="B963" i="2"/>
  <c r="B112" i="24" l="1"/>
  <c r="B112" i="23"/>
  <c r="B112" i="22"/>
  <c r="B112" i="21"/>
  <c r="A960" i="1"/>
  <c r="B964" i="2"/>
  <c r="B113" i="23" l="1"/>
  <c r="B113" i="24"/>
  <c r="B113" i="22"/>
  <c r="B113" i="21"/>
  <c r="A961" i="1"/>
  <c r="B965" i="2"/>
  <c r="B114" i="23" l="1"/>
  <c r="B114" i="22"/>
  <c r="B114" i="24"/>
  <c r="B114" i="21"/>
  <c r="A962" i="1"/>
  <c r="B966" i="2"/>
  <c r="B115" i="23" l="1"/>
  <c r="B115" i="22"/>
  <c r="B115" i="21"/>
  <c r="B115" i="24"/>
  <c r="A963" i="1"/>
  <c r="B967" i="2"/>
  <c r="B116" i="23" l="1"/>
  <c r="B116" i="24"/>
  <c r="B116" i="22"/>
  <c r="B116" i="21"/>
  <c r="A964" i="1"/>
  <c r="B968" i="2"/>
  <c r="B117" i="23" l="1"/>
  <c r="B117" i="22"/>
  <c r="B117" i="21"/>
  <c r="B117" i="24"/>
  <c r="A965" i="1"/>
  <c r="B969" i="2"/>
  <c r="B118" i="22" l="1"/>
  <c r="B118" i="23"/>
  <c r="B118" i="21"/>
  <c r="B118" i="24"/>
  <c r="A966" i="1"/>
  <c r="B970" i="2"/>
  <c r="B119" i="24" l="1"/>
  <c r="B119" i="22"/>
  <c r="B119" i="21"/>
  <c r="B119" i="23"/>
  <c r="A967" i="1"/>
  <c r="B971" i="2"/>
  <c r="B120" i="23" l="1"/>
  <c r="B120" i="24"/>
  <c r="B120" i="22"/>
  <c r="B120" i="21"/>
  <c r="A968" i="1"/>
  <c r="B972" i="2"/>
  <c r="B121" i="24" l="1"/>
  <c r="B121" i="23"/>
  <c r="B121" i="21"/>
  <c r="B121" i="22"/>
  <c r="A969" i="1"/>
  <c r="B973" i="2"/>
  <c r="B122" i="24" l="1"/>
  <c r="B122" i="23"/>
  <c r="B122" i="22"/>
  <c r="B122" i="21"/>
  <c r="A970" i="1"/>
  <c r="B974" i="2"/>
  <c r="B123" i="24" l="1"/>
  <c r="B123" i="23"/>
  <c r="B123" i="22"/>
  <c r="B123" i="21"/>
  <c r="A971" i="1"/>
  <c r="B975" i="2"/>
  <c r="B124" i="23" l="1"/>
  <c r="B124" i="24"/>
  <c r="B124" i="22"/>
  <c r="B124" i="21"/>
  <c r="A972" i="1"/>
  <c r="B976" i="2"/>
  <c r="B125" i="24" l="1"/>
  <c r="B125" i="23"/>
  <c r="B125" i="22"/>
  <c r="B125" i="21"/>
  <c r="A973" i="1"/>
  <c r="B977" i="2"/>
  <c r="B126" i="22" l="1"/>
  <c r="B126" i="24"/>
  <c r="B126" i="23"/>
  <c r="B126" i="21"/>
  <c r="A974" i="1"/>
  <c r="B978" i="2"/>
  <c r="B127" i="23" l="1"/>
  <c r="B127" i="22"/>
  <c r="B127" i="24"/>
  <c r="B127" i="21"/>
  <c r="A975" i="1"/>
  <c r="B979" i="2"/>
  <c r="B128" i="24" l="1"/>
  <c r="B128" i="22"/>
  <c r="B128" i="23"/>
  <c r="B128" i="21"/>
  <c r="A976" i="1"/>
  <c r="B980" i="2"/>
  <c r="B129" i="24" l="1"/>
  <c r="B129" i="22"/>
  <c r="B129" i="21"/>
  <c r="B129" i="23"/>
  <c r="A977" i="1"/>
  <c r="B981" i="2"/>
  <c r="B130" i="22" l="1"/>
  <c r="B130" i="24"/>
  <c r="B130" i="21"/>
  <c r="B130" i="23"/>
  <c r="A978" i="1"/>
  <c r="B982" i="2"/>
  <c r="B131" i="23" l="1"/>
  <c r="B131" i="22"/>
  <c r="B131" i="24"/>
  <c r="B131" i="21"/>
  <c r="A979" i="1"/>
  <c r="B983" i="2"/>
  <c r="B132" i="24" l="1"/>
  <c r="B132" i="23"/>
  <c r="B132" i="22"/>
  <c r="B132" i="21"/>
  <c r="A980" i="1"/>
  <c r="B984" i="2"/>
  <c r="B133" i="23" l="1"/>
  <c r="B133" i="24"/>
  <c r="B133" i="22"/>
  <c r="B133" i="21"/>
  <c r="A981" i="1"/>
  <c r="B985" i="2"/>
  <c r="B134" i="22" l="1"/>
  <c r="B134" i="24"/>
  <c r="B134" i="23"/>
  <c r="B134" i="21"/>
  <c r="A982" i="1"/>
  <c r="B986" i="2"/>
  <c r="B135" i="24" l="1"/>
  <c r="B135" i="23"/>
  <c r="B135" i="21"/>
  <c r="B135" i="22"/>
  <c r="A983" i="1"/>
  <c r="B987" i="2"/>
  <c r="B136" i="24" l="1"/>
  <c r="B136" i="23"/>
  <c r="B136" i="21"/>
  <c r="B136" i="22"/>
  <c r="A984" i="1"/>
  <c r="B988" i="2"/>
  <c r="B137" i="24" l="1"/>
  <c r="B137" i="23"/>
  <c r="B137" i="21"/>
  <c r="B137" i="22"/>
  <c r="A985" i="1"/>
  <c r="B989" i="2"/>
  <c r="B138" i="24" l="1"/>
  <c r="B138" i="22"/>
  <c r="B138" i="23"/>
  <c r="B138" i="21"/>
  <c r="A986" i="1"/>
  <c r="B990" i="2"/>
  <c r="B139" i="24" l="1"/>
  <c r="B139" i="23"/>
  <c r="B139" i="21"/>
  <c r="B139" i="22"/>
  <c r="A987" i="1"/>
  <c r="B991" i="2"/>
  <c r="B140" i="23" l="1"/>
  <c r="B140" i="24"/>
  <c r="B140" i="22"/>
  <c r="B140" i="21"/>
  <c r="A988" i="1"/>
  <c r="B992" i="2"/>
  <c r="B141" i="24" l="1"/>
  <c r="B141" i="23"/>
  <c r="B141" i="21"/>
  <c r="B141" i="22"/>
  <c r="A989" i="1"/>
  <c r="B993" i="2"/>
  <c r="B142" i="23" l="1"/>
  <c r="B142" i="22"/>
  <c r="B142" i="24"/>
  <c r="B142" i="21"/>
  <c r="A990" i="1"/>
  <c r="B994" i="2"/>
  <c r="B143" i="23" l="1"/>
  <c r="B143" i="22"/>
  <c r="B143" i="24"/>
  <c r="B143" i="21"/>
  <c r="A991" i="1"/>
  <c r="B995" i="2"/>
  <c r="B144" i="24" l="1"/>
  <c r="B144" i="23"/>
  <c r="B144" i="22"/>
  <c r="B144" i="21"/>
  <c r="A992" i="1"/>
  <c r="B996" i="2"/>
  <c r="B145" i="24" l="1"/>
  <c r="B145" i="23"/>
  <c r="B145" i="22"/>
  <c r="B145" i="21"/>
  <c r="A993" i="1"/>
  <c r="B997" i="2"/>
  <c r="B146" i="23" l="1"/>
  <c r="B146" i="22"/>
  <c r="B146" i="24"/>
  <c r="B146" i="21"/>
  <c r="A994" i="1"/>
  <c r="B998" i="2"/>
  <c r="B147" i="23" l="1"/>
  <c r="B147" i="22"/>
  <c r="B147" i="24"/>
  <c r="B147" i="21"/>
  <c r="A995" i="1"/>
  <c r="B999" i="2"/>
  <c r="B148" i="24" l="1"/>
  <c r="B148" i="23"/>
  <c r="B148" i="22"/>
  <c r="B148" i="21"/>
  <c r="A996" i="1"/>
  <c r="B1000" i="2"/>
  <c r="B149" i="22" l="1"/>
  <c r="B149" i="23"/>
  <c r="B149" i="21"/>
  <c r="B149" i="24"/>
  <c r="A997" i="1"/>
  <c r="B1001" i="2"/>
  <c r="B150" i="24" l="1"/>
  <c r="B150" i="22"/>
  <c r="B150" i="23"/>
  <c r="B150" i="21"/>
  <c r="A998" i="1"/>
  <c r="B1002" i="2"/>
  <c r="B151" i="23" l="1"/>
  <c r="B151" i="24"/>
  <c r="B151" i="21"/>
  <c r="B151" i="22"/>
  <c r="A999" i="1"/>
  <c r="B1003" i="2"/>
  <c r="B152" i="22" l="1"/>
  <c r="B152" i="23"/>
  <c r="B152" i="24"/>
  <c r="B152" i="21"/>
  <c r="A1000" i="1"/>
  <c r="B1004" i="2"/>
  <c r="B153" i="22" l="1"/>
  <c r="B153" i="24"/>
  <c r="B153" i="23"/>
  <c r="B153" i="21"/>
  <c r="A1001" i="1"/>
  <c r="B1005" i="2"/>
  <c r="B154" i="24" l="1"/>
  <c r="B154" i="22"/>
  <c r="B154" i="23"/>
  <c r="B154" i="21"/>
  <c r="A1002" i="1"/>
  <c r="B1006" i="2"/>
  <c r="B155" i="23" l="1"/>
  <c r="B155" i="24"/>
  <c r="B155" i="22"/>
  <c r="B155" i="21"/>
  <c r="A1003" i="1"/>
  <c r="B1007" i="2"/>
  <c r="B156" i="22" l="1"/>
  <c r="B156" i="24"/>
  <c r="B156" i="23"/>
  <c r="B156" i="21"/>
  <c r="A1004" i="1"/>
  <c r="B1008" i="2"/>
  <c r="B157" i="22" l="1"/>
  <c r="B157" i="24"/>
  <c r="B157" i="23"/>
  <c r="B157" i="21"/>
  <c r="A1005" i="1"/>
  <c r="B1009" i="2"/>
  <c r="B1010" l="1"/>
  <c r="B158" i="24"/>
  <c r="B158" i="22"/>
  <c r="B158" i="23"/>
  <c r="B158" i="21"/>
</calcChain>
</file>

<file path=xl/sharedStrings.xml><?xml version="1.0" encoding="utf-8"?>
<sst xmlns="http://schemas.openxmlformats.org/spreadsheetml/2006/main" count="7867" uniqueCount="1953">
  <si>
    <t>REKAP PENERIMAAN DANA BOS TAHUN 2013</t>
  </si>
  <si>
    <t>NO</t>
  </si>
  <si>
    <t>NAMA SEKOLAH</t>
  </si>
  <si>
    <t>ALAMAT SEKOLAH</t>
  </si>
  <si>
    <t>KECAMATAN</t>
  </si>
  <si>
    <t>STATUS</t>
  </si>
  <si>
    <t>TRIWULAN I</t>
  </si>
  <si>
    <t>SISWA</t>
  </si>
  <si>
    <t>DANA</t>
  </si>
  <si>
    <t>TRIWULAN II</t>
  </si>
  <si>
    <t>TRIWULAN III</t>
  </si>
  <si>
    <t>TRIWULAN IV</t>
  </si>
  <si>
    <t>JUMLAH 1 TH</t>
  </si>
  <si>
    <t>SD NEGERI 1 JANGKUNGHARJO</t>
  </si>
  <si>
    <t>SD NEGERI 1 KARANGSARI</t>
  </si>
  <si>
    <t>SD NEGERI 1 KATEKAN</t>
  </si>
  <si>
    <t>SD NEGERI 1 KRONGGEN</t>
  </si>
  <si>
    <t>SD NEGERI 1 LEMAHPUTIH</t>
  </si>
  <si>
    <t>SD NEGERI 1 MENDURAN</t>
  </si>
  <si>
    <t>SD NEGERI 1 TEGALSUMUR</t>
  </si>
  <si>
    <t>SD NEGERI 1 TEMON</t>
  </si>
  <si>
    <t>SD NEGERI 1 TIREM</t>
  </si>
  <si>
    <t>SD NEGERI 2 JANGKUNGHARJO</t>
  </si>
  <si>
    <t>SD NEGERI 2 KARANGSARI</t>
  </si>
  <si>
    <t>SD NEGERI 2 KATEKAN</t>
  </si>
  <si>
    <t>SD NEGERI 2 KRONGGEN</t>
  </si>
  <si>
    <t>SD NEGERI 2 LEMAHPUTIH</t>
  </si>
  <si>
    <t>SD NEGERI 2 MENDURAN</t>
  </si>
  <si>
    <t>SD NEGERI 2 TEGAL SUMUR</t>
  </si>
  <si>
    <t>SD NEGERI 2 TEMON</t>
  </si>
  <si>
    <t>SD NEGERI 2 TIREM</t>
  </si>
  <si>
    <t>SD NEGERI 3 JANGKUNGHARJO</t>
  </si>
  <si>
    <t>SD NEGERI 3 KARANGSARI</t>
  </si>
  <si>
    <t>SD NEGERI 3 KATEKAN</t>
  </si>
  <si>
    <t>SD NEGERI 3 KRONGGEN</t>
  </si>
  <si>
    <t>SD NEGERI 3 LEMAH PUTIH</t>
  </si>
  <si>
    <t>SD NEGERI 3 MENDURAN</t>
  </si>
  <si>
    <t>SD NEGERI 3 TEMON</t>
  </si>
  <si>
    <t>SD NEGERI 3 TIREM</t>
  </si>
  <si>
    <t>SD NEGERI 4 KARANGSARI</t>
  </si>
  <si>
    <t>SD NEGERI 4 KATEKAN</t>
  </si>
  <si>
    <t>SD NEGERI 4 KRONGGEN</t>
  </si>
  <si>
    <t>SD NEGERI 4 MENDURAN</t>
  </si>
  <si>
    <t>SD NEGERI 5 KARANGSARI</t>
  </si>
  <si>
    <t>SD NEGERI 5 MENDURAN</t>
  </si>
  <si>
    <t>SD NEGERI 1 BENDO HARJO</t>
  </si>
  <si>
    <t>SD NEGERI 1 KEYONGAN</t>
  </si>
  <si>
    <t>SD NEGERI 1 NGLINDUK</t>
  </si>
  <si>
    <t>SD NEGERI 1 PANDANHARUM</t>
  </si>
  <si>
    <t>SD NEGERI 1 PELEM</t>
  </si>
  <si>
    <t>SD NEGERI 1 SUWATU</t>
  </si>
  <si>
    <t>SD NEGERI 1 TAHUNAN</t>
  </si>
  <si>
    <t>SD NEGERI 1 TLOGOTIRTO</t>
  </si>
  <si>
    <t>SD NEGERI 1 TUNGGULREJO</t>
  </si>
  <si>
    <t>SD NEGERI 2 BANJAREJO</t>
  </si>
  <si>
    <t>SD NEGERI 2 BENDOHARJO</t>
  </si>
  <si>
    <t>SD NEGERI 2 GABUS</t>
  </si>
  <si>
    <t>SD NEGERI 2 KALIPANG</t>
  </si>
  <si>
    <t>SD NEGERI 2 PANDAN HARUM</t>
  </si>
  <si>
    <t>SD NEGERI 2 PELEM</t>
  </si>
  <si>
    <t>SD NEGERI 2 TUNGGULREJO</t>
  </si>
  <si>
    <t>SD NEGERI 3 BANJAREJO</t>
  </si>
  <si>
    <t>SD NEGERI 3 BENDOHARJO</t>
  </si>
  <si>
    <t>SD NEGERI 3 GABUS</t>
  </si>
  <si>
    <t>SD NEGERI 3 KALIPANG</t>
  </si>
  <si>
    <t>SD NEGERI 3 KEYONGAN</t>
  </si>
  <si>
    <t>SD NEGERI 3 PANDAN HARUM</t>
  </si>
  <si>
    <t>SD NEGERI 3 PELEM</t>
  </si>
  <si>
    <t>SD NEGERI 3 SULURSARI</t>
  </si>
  <si>
    <t>SD NEGERI 3 SUWATU</t>
  </si>
  <si>
    <t>SD NEGERI 3 TAHUNAN</t>
  </si>
  <si>
    <t>SD NEGERI 3 TLOGOTIRTO</t>
  </si>
  <si>
    <t>SD NEGERI 3 TUNGGULREJO</t>
  </si>
  <si>
    <t>SD NEGERI 4 BANJAREJO</t>
  </si>
  <si>
    <t>SD NEGERI 4 BENDOHARJO</t>
  </si>
  <si>
    <t>SD NEGERI 4 PANDANHARUM</t>
  </si>
  <si>
    <t>SD NEGERI 4 PELEM</t>
  </si>
  <si>
    <t>SD NEGERI 4 SULURSARI</t>
  </si>
  <si>
    <t>SD NEGERI 4 TUNGGULREJO</t>
  </si>
  <si>
    <t>SD NEGERI 2 KEYONNGAN</t>
  </si>
  <si>
    <t>SD NEGERI 1 GABUS</t>
  </si>
  <si>
    <t>SD NEGERI 1 KARANGREJO</t>
  </si>
  <si>
    <t>SD NEGERI 2 KARANGREJO</t>
  </si>
  <si>
    <t>SD NEGERI 3 KARANGREJO</t>
  </si>
  <si>
    <t>SD NEGERI 1 BANJAREJO</t>
  </si>
  <si>
    <t>SD NEGERI 1 KALIPANG</t>
  </si>
  <si>
    <t>SD NEGERI 2 TAHUNAN</t>
  </si>
  <si>
    <t>SD NEGERI 1 SULURSARI</t>
  </si>
  <si>
    <t>SD NEGERI 2 SULURSARI</t>
  </si>
  <si>
    <t>SD NEGERI 2 TLOGOTIRTO</t>
  </si>
  <si>
    <t>SD NEGERI 3 NGLINDUK</t>
  </si>
  <si>
    <t>SD NEGERI 2 SOBO</t>
  </si>
  <si>
    <t>SD NEGERI 1 JAMBNGAN</t>
  </si>
  <si>
    <t>SD NEGERI 1 ASEMRUDUNG</t>
  </si>
  <si>
    <t>SD NEGERI 1 BANGSRI</t>
  </si>
  <si>
    <t>SD NEGERI 1 JUWORO</t>
  </si>
  <si>
    <t>SD NEGERI 1 KALANGBANCAR</t>
  </si>
  <si>
    <t>SD NEGERI 1 KARANGANYAR</t>
  </si>
  <si>
    <t>SD NEGERI 1 LEDOKDAWAN</t>
  </si>
  <si>
    <t>SD NEGERI 1 MONGGOT</t>
  </si>
  <si>
    <t>SD NEGERI 1 RAMBAT</t>
  </si>
  <si>
    <t>SD NEGERI 1 SOBO</t>
  </si>
  <si>
    <t>SD NEGERI 2 ASEMRUDUNG</t>
  </si>
  <si>
    <t>SD NEGERI 2 JUWORO</t>
  </si>
  <si>
    <t>SD NEGERI 2 KALANGBANCAR</t>
  </si>
  <si>
    <t>SD NEGERI 2 KARANGANYAR</t>
  </si>
  <si>
    <t>SD NEGERI 2 LEDOKDAWAN</t>
  </si>
  <si>
    <t>SD NEGERI 2 MONGGOT</t>
  </si>
  <si>
    <t>SD NEGERI 2 NGRANDU</t>
  </si>
  <si>
    <t>SD NEGERI 2 RAMBAT</t>
  </si>
  <si>
    <t>SD NEGERI 2 SURU</t>
  </si>
  <si>
    <t>SD NEGERI 3 ASEMRUDUNG</t>
  </si>
  <si>
    <t>SD NEGERI 3 BANGSRI</t>
  </si>
  <si>
    <t>SD NEGERI 3 GUNDIH</t>
  </si>
  <si>
    <t>SD NEGERI 3 JAMBANGAN</t>
  </si>
  <si>
    <t>SD NEGERI 3 JUWORO</t>
  </si>
  <si>
    <t>SD NEGERI 3 KARANGANYAR</t>
  </si>
  <si>
    <t>SD NEGERI 3 LEDOKDAWAN</t>
  </si>
  <si>
    <t>SD NEGERI 3 MONGGOT</t>
  </si>
  <si>
    <t>SD NEGERI 4 GUNDIH</t>
  </si>
  <si>
    <t>SD NEGERI 4 JUWORO</t>
  </si>
  <si>
    <t>SD NEGERI 4 LEDOKDAWAN</t>
  </si>
  <si>
    <t>SD NEGERI 4 MONGGOT</t>
  </si>
  <si>
    <t>SD NEGERI 4 NGRANDU</t>
  </si>
  <si>
    <t>SD NEGERI 4 SOBO</t>
  </si>
  <si>
    <t>SD NEGERI 4 SURU</t>
  </si>
  <si>
    <t>SD NEGERI 5 KARANGANYAR</t>
  </si>
  <si>
    <t>SD NEGERI 3 SOBO</t>
  </si>
  <si>
    <t>SD NEGERI 1 SURU</t>
  </si>
  <si>
    <t>SD NEGERI 3 SURU</t>
  </si>
  <si>
    <t>SD NEGERI 1 GUNDIH</t>
  </si>
  <si>
    <t>SD NEGERI 2 GUNDIH</t>
  </si>
  <si>
    <t>SD NEGERI 5 GUNDIH</t>
  </si>
  <si>
    <t>SD NEGERI 2 JAMBANGAN</t>
  </si>
  <si>
    <t>SD NEGERI 4 JAMBANGAN</t>
  </si>
  <si>
    <t>SD NEGERI 4 KARANGANYAR</t>
  </si>
  <si>
    <t>SD NEGERI 2 BANGSRI</t>
  </si>
  <si>
    <t>SD NEGERI 1 NGRANDU</t>
  </si>
  <si>
    <t>SD NEGERI 3 NGRANDU</t>
  </si>
  <si>
    <t>SD NEGERI 1 BUGEL</t>
  </si>
  <si>
    <t>SD NEGERI 1 DOROLEGI</t>
  </si>
  <si>
    <t>SD NEGERI 1 GODONG</t>
  </si>
  <si>
    <t>SD NEGERI 1 HARJOWINANGUN</t>
  </si>
  <si>
    <t>SD NEGERI 1 KARANG GENENG</t>
  </si>
  <si>
    <t>SD NEGERI 1 KEMLOKO</t>
  </si>
  <si>
    <t>SD NEGERI 1 KETANGIREJO</t>
  </si>
  <si>
    <t>SD NEGERI 1 KLAMPOK</t>
  </si>
  <si>
    <t>SD NEGERI 1 KOPEK</t>
  </si>
  <si>
    <t>SD NEGERI 1 MANGGARMAS</t>
  </si>
  <si>
    <t>SD NEGERI 1 PAHESAN</t>
  </si>
  <si>
    <t>SD NEGERI 1 SAMBUNG</t>
  </si>
  <si>
    <t>SD NEGERI 1 SUMURGEDE</t>
  </si>
  <si>
    <t>SD NEGERI 2 BUGEL</t>
  </si>
  <si>
    <t>SD NEGERI 2 DOROLEGI</t>
  </si>
  <si>
    <t>SD NEGERI 2 HARJOWINANGUN</t>
  </si>
  <si>
    <t>SD NEGERI 2 KARANGGENENG</t>
  </si>
  <si>
    <t>SD NEGERI 2 KEMLOKO</t>
  </si>
  <si>
    <t>SD NEGERI 2 KETANGIREJO</t>
  </si>
  <si>
    <t>SD NEGERI 2 KLAMPOK</t>
  </si>
  <si>
    <t>SD NEGERI 2 LATAK</t>
  </si>
  <si>
    <t>SD NEGERI 2 MANGGARMAS</t>
  </si>
  <si>
    <t>SD NEGERI 2 PAHESAN</t>
  </si>
  <si>
    <t>SD NEGERI 2 SAMBUNG</t>
  </si>
  <si>
    <t>SD NEGERI 2 SUMURGEDE</t>
  </si>
  <si>
    <t>SD NEGERI 3 GODONG</t>
  </si>
  <si>
    <t>SD NEGERI 3 KEMLOKO</t>
  </si>
  <si>
    <t>SD NEGERI 3 KETANGIREJO</t>
  </si>
  <si>
    <t>SD NEGERI 3 LATAK</t>
  </si>
  <si>
    <t>SD NEGERI 3 MANGGARMAS</t>
  </si>
  <si>
    <t>SD NEGERI 3 SAMBUNG</t>
  </si>
  <si>
    <t>SD NEGERI 4 GODONG</t>
  </si>
  <si>
    <t>SD NEGERI 5 GODONG</t>
  </si>
  <si>
    <t>SD NEGERI ANGGASWANGI</t>
  </si>
  <si>
    <t>SD NEGERI BRINGIN</t>
  </si>
  <si>
    <t>SD NEGERI GUCI</t>
  </si>
  <si>
    <t>SD NEGERI GUNDI</t>
  </si>
  <si>
    <t>SD NEGERI GUYANGAN</t>
  </si>
  <si>
    <t>SD NEGERI JATILOR</t>
  </si>
  <si>
    <t>SD NEGERI KETITANG</t>
  </si>
  <si>
    <t>SD NEGERI MANGGARWETAN</t>
  </si>
  <si>
    <t>SD NEGERI RAJEK</t>
  </si>
  <si>
    <t>SD NEGERI SUMBERAGUNG</t>
  </si>
  <si>
    <t>SD NEGERI TINANDING</t>
  </si>
  <si>
    <t>SD NEGERI TUNGU</t>
  </si>
  <si>
    <t>SD NEGERI WANUTUNGGAL</t>
  </si>
  <si>
    <t>SD NEGERI WERDOYO</t>
  </si>
  <si>
    <t>SD NEGERI 1 GETASREJO</t>
  </si>
  <si>
    <t>SD NEGERI 1 GROBOGAN</t>
  </si>
  <si>
    <t>SD NEGERI 1 JATIPOHON</t>
  </si>
  <si>
    <t>SD NEGERI 1 LEBAK</t>
  </si>
  <si>
    <t>SD NEGERI 1 LEBENGJUMUK</t>
  </si>
  <si>
    <t>SD NEGERI 1 NGABENREJO</t>
  </si>
  <si>
    <t>SD NEGERI 1 PUTATSARI</t>
  </si>
  <si>
    <t>SD NEGERI 1 REJOSARI</t>
  </si>
  <si>
    <t>SD NEGERI 1 SEDAYU</t>
  </si>
  <si>
    <t>SD NEGERI 1 TANGGUNGHARJO</t>
  </si>
  <si>
    <t>SD NEGERI 1 TEGUHAN</t>
  </si>
  <si>
    <t>SD NEGERI 2 GROBOGAN</t>
  </si>
  <si>
    <t>SD NEGERI 2 JATIPOHON</t>
  </si>
  <si>
    <t>SD NEGERI 2 LEBAK</t>
  </si>
  <si>
    <t>SD NEGERI 2 LEBENGJUMUK</t>
  </si>
  <si>
    <t>SD NEGERI 2 NGABENREJO</t>
  </si>
  <si>
    <t>SD NEGERI 2 PUTATSARI</t>
  </si>
  <si>
    <t>SD NEGERI 2 REJOSARI</t>
  </si>
  <si>
    <t>SD NEGERI 2 SEDAYU</t>
  </si>
  <si>
    <t>SD NEGERI 2 TANGGUNGHARJO</t>
  </si>
  <si>
    <t>SD NEGERI 2 TEGUHAN</t>
  </si>
  <si>
    <t>SD NEGERI 3 GETASREJO</t>
  </si>
  <si>
    <t>SD NEGERI 3 GROBOGAN</t>
  </si>
  <si>
    <t>SD NEGERI 3 JATIPOHON</t>
  </si>
  <si>
    <t>SD NEGERI 3 LEBAK</t>
  </si>
  <si>
    <t>SD NEGERI 3 NGABENREJO</t>
  </si>
  <si>
    <t>SD NEGERI 3 PUTATSARI</t>
  </si>
  <si>
    <t>SD NEGERI 3 REJOSARI</t>
  </si>
  <si>
    <t>SD NEGERI 3 SEDAYU</t>
  </si>
  <si>
    <t>SD NEGERI 3 TANGGUNGHARJO</t>
  </si>
  <si>
    <t>SD NEGERI 3 TEGUHAN</t>
  </si>
  <si>
    <t>SD NEGERI 4 GROBOGAN</t>
  </si>
  <si>
    <t>SD NEGERI 4 KARANGREJO</t>
  </si>
  <si>
    <t>SD NEGERI 4 LEBAK</t>
  </si>
  <si>
    <t>SD NEGERI 4 PUTATSARI</t>
  </si>
  <si>
    <t>SD NEGERI 4 TANGGUNGHARJO</t>
  </si>
  <si>
    <t>SD NEGERI 5 KARANGREJO</t>
  </si>
  <si>
    <t>SD NEGERI 5 LEBAK</t>
  </si>
  <si>
    <t>SD NEGERI 5 PUTATSARI</t>
  </si>
  <si>
    <t>SD NEGERI 6 PUTATSARI</t>
  </si>
  <si>
    <t>SD NEGERI 4 KUWARON</t>
  </si>
  <si>
    <t>SD NEGERI 1 BATURAGUNG</t>
  </si>
  <si>
    <t>SD NEGERI 1 GINGGANGTANI</t>
  </si>
  <si>
    <t>SD NEGERI 1 GUBUG</t>
  </si>
  <si>
    <t>SD NEGERI 1 JEKETRO</t>
  </si>
  <si>
    <t>SD NEGERI 1 KEMIRI</t>
  </si>
  <si>
    <t>SD NEGERI 1 KUNJENG</t>
  </si>
  <si>
    <t>SD NEGERI 1 KUWARON</t>
  </si>
  <si>
    <t>SD NEGERI 1 PENADARAN</t>
  </si>
  <si>
    <t>SD NEGERI 1 PRANTEN</t>
  </si>
  <si>
    <t>SD NEGERI 1 RINGINHARJO</t>
  </si>
  <si>
    <t>SD NEGERI 1 TAMBAKAN</t>
  </si>
  <si>
    <t>SD NEGERI 1 TLOGOMULYO</t>
  </si>
  <si>
    <t>SD NEGERI 2 BATURAGUNG</t>
  </si>
  <si>
    <t>SD NEGERI 2 GINGGANGTANI</t>
  </si>
  <si>
    <t>SD NEGERI 2 GUBUG</t>
  </si>
  <si>
    <t>SD NEGERI 2 KEMIRI</t>
  </si>
  <si>
    <t>SD NEGERI 2 KUWARON</t>
  </si>
  <si>
    <t>SD NEGERI 2 MLILIR</t>
  </si>
  <si>
    <t>SD NEGERI 2 NGROTO</t>
  </si>
  <si>
    <t>SD NEGERI 2 PENADARAN</t>
  </si>
  <si>
    <t>SD NEGERI 2 PRANTEN</t>
  </si>
  <si>
    <t>SD NEGERI 2 ROWOSARI</t>
  </si>
  <si>
    <t>SD NEGERI 2 SABAN</t>
  </si>
  <si>
    <t>SD NEGERI 2 TAMBAKAN</t>
  </si>
  <si>
    <t>SD NEGERI 3 BATURAGUNG</t>
  </si>
  <si>
    <t>SD NEGERI 3 GINGGANGTANI</t>
  </si>
  <si>
    <t>SD NEGERI 3 GUBUG</t>
  </si>
  <si>
    <t>SD NEGERI 3 KUWARON</t>
  </si>
  <si>
    <t>SD NEGERI 3 PENADARAN</t>
  </si>
  <si>
    <t>SD NEGERI 3 TLOGOMULYO</t>
  </si>
  <si>
    <t>SD NEGERI 5 GUBUG</t>
  </si>
  <si>
    <t>SD NEGERI GELAPAN</t>
  </si>
  <si>
    <t>SD NEGERI PAPANREJO</t>
  </si>
  <si>
    <t>SD NEGERI RINGINKIDUL</t>
  </si>
  <si>
    <t>SD NEGERI TRISARI</t>
  </si>
  <si>
    <t>SD NEGERI 4 GUBUG</t>
  </si>
  <si>
    <t>SD NEGERI 7 GUBUG</t>
  </si>
  <si>
    <t>SD NEGERI JATIPECARON</t>
  </si>
  <si>
    <t>SD NEGERI 2 TLOGOMULYO</t>
  </si>
  <si>
    <t>SD NEGERI 1 MLILIR</t>
  </si>
  <si>
    <t>SD NEGERI 3 MLILIR</t>
  </si>
  <si>
    <t>SD NEGERI 1 SABAN</t>
  </si>
  <si>
    <t>SD NEGERI 2 JEKETRO</t>
  </si>
  <si>
    <t>SD NEGERI 2 TRISARI</t>
  </si>
  <si>
    <t>SD NEGERI 1 ROWOSARI</t>
  </si>
  <si>
    <t>SD NEGERI 1 NGROTO</t>
  </si>
  <si>
    <t>SD NEGERI 3 NGROTO</t>
  </si>
  <si>
    <t>SD NEGERI 1 DEMPEL</t>
  </si>
  <si>
    <t>SD NEGERI 1 KARANGRAYUNG</t>
  </si>
  <si>
    <t>SD NEGERI 1 KETRO</t>
  </si>
  <si>
    <t>SD NEGERI 1 MANGIN</t>
  </si>
  <si>
    <t>SD NEGERI 1 MOJOAGUNG</t>
  </si>
  <si>
    <t>SD NEGERI 1 PANGKALAN</t>
  </si>
  <si>
    <t>SD NEGERI 1 PUTATNGANTEN</t>
  </si>
  <si>
    <t>SD NEGERI 1 RAWOH</t>
  </si>
  <si>
    <t>SD NEGERI 1 SENDANGHARJO</t>
  </si>
  <si>
    <t>SD NEGERI 1 TEMUREJO</t>
  </si>
  <si>
    <t>SD NEGERI 1 TERMAS</t>
  </si>
  <si>
    <t>SD NEGERI 2 KARANGRAYUNG</t>
  </si>
  <si>
    <t>SD NEGERI 2 KETRO</t>
  </si>
  <si>
    <t>SD NEGERI 2 MANGIN</t>
  </si>
  <si>
    <t>SD NEGERI 2 MOJOAGUNG</t>
  </si>
  <si>
    <t>SD NEGERI 2 PANGKALAN</t>
  </si>
  <si>
    <t>SD NEGERI 2 PUTATNGANTEN</t>
  </si>
  <si>
    <t>SD NEGERI 2 RAWOH</t>
  </si>
  <si>
    <t>SD NEGERI 2 SENDANGHARJO</t>
  </si>
  <si>
    <t>SD NEGERI 2 TEMUREJO</t>
  </si>
  <si>
    <t>SD NEGERI 2 TERMAS</t>
  </si>
  <si>
    <t>SD NEGERI 3 KARANGRAYUNG</t>
  </si>
  <si>
    <t>SD NEGERI 3 KETRO</t>
  </si>
  <si>
    <t>SD NEGERI 3 MANGIN</t>
  </si>
  <si>
    <t>SD NEGERI 3 MOJOAGUNG</t>
  </si>
  <si>
    <t>SD NEGERI 3 SENDANGHARJO</t>
  </si>
  <si>
    <t>SD NEGERI 4 KARANGRAYUNG</t>
  </si>
  <si>
    <t>SD NEGERI 4 KETRO</t>
  </si>
  <si>
    <t>SD NEGERI 4 MANGIN</t>
  </si>
  <si>
    <t>SD NEGERI 4 MOJOAGUNG</t>
  </si>
  <si>
    <t>SD NEGERI 4 SENDANGHARJO</t>
  </si>
  <si>
    <t>SD NEGERI 5 KARANGRAYUNG</t>
  </si>
  <si>
    <t>SD NEGERI 5 KETRO</t>
  </si>
  <si>
    <t>SD NEGERI 6 KARANGRAYUNG</t>
  </si>
  <si>
    <t>SD NEGERI 6 NAMPU</t>
  </si>
  <si>
    <t>SD NEGERI 7 KARANGRAYUNG</t>
  </si>
  <si>
    <t>SD NEGERI 1 CEKEL</t>
  </si>
  <si>
    <t>SD NEGERI 2 CEKEL</t>
  </si>
  <si>
    <t>SD NEGERI 1 GUNUNG TUMPENG</t>
  </si>
  <si>
    <t>SD NEGERI 2 GUNUNG TUMPENG</t>
  </si>
  <si>
    <t>SD NEGERI 3 GUNUNGTUNPENG</t>
  </si>
  <si>
    <t>SD NEGERI JETIS</t>
  </si>
  <si>
    <t>SD NEGERI 1 KARANGSONO</t>
  </si>
  <si>
    <t>SD NEGERI 2 KARANGSONO</t>
  </si>
  <si>
    <t>SD NEGERI 3 KARANGSONO</t>
  </si>
  <si>
    <t>SD NEGERI 4 KARANGSONO</t>
  </si>
  <si>
    <t>SD NEGERI LB MOJOAGUNG</t>
  </si>
  <si>
    <t>SD NEGERI 1 NAMPU</t>
  </si>
  <si>
    <t>SD NEGERI 3 NAMPU</t>
  </si>
  <si>
    <t>SD NEGERI 4 NAMPU</t>
  </si>
  <si>
    <t>SD NEGERI 5 NAMPU</t>
  </si>
  <si>
    <t>SD NEGERI 7 NAMPU</t>
  </si>
  <si>
    <t>SD NEGERI PARAKAN</t>
  </si>
  <si>
    <t>SD NEGERI 5 SENDANGHARJO</t>
  </si>
  <si>
    <t>SD NEGERI 1 TELAWAH</t>
  </si>
  <si>
    <t>SD NEGERI 2 TELAWAH</t>
  </si>
  <si>
    <t>SD NEGERI 3 TELAWAH</t>
  </si>
  <si>
    <t>SD NEGERI 2 Dempel</t>
  </si>
  <si>
    <t>SD NEGERI 3 Putatnganten</t>
  </si>
  <si>
    <t>SD NEGERI 6 Sendangharjo</t>
  </si>
  <si>
    <t>SD NEGERI 2 Nampu</t>
  </si>
  <si>
    <t>SD NEGERI 1 DERAS</t>
  </si>
  <si>
    <t>SD NEGERI 1 KALIMARO</t>
  </si>
  <si>
    <t>SD NEGERI 1 KARANGLANGU</t>
  </si>
  <si>
    <t>SD NEGERI 1 KEDUNGJATI</t>
  </si>
  <si>
    <t>SD NEGERI 1 KENTENGSARI</t>
  </si>
  <si>
    <t>SD NEGERI 1 NGOMBAK</t>
  </si>
  <si>
    <t>SD NEGERI 1 PADAS</t>
  </si>
  <si>
    <t>SD NEGERI 1 PANIMBO</t>
  </si>
  <si>
    <t>SD NEGERI 1 PRIGI</t>
  </si>
  <si>
    <t>SD NEGERI 1 WATES</t>
  </si>
  <si>
    <t>SD NEGERI 2 DERAS</t>
  </si>
  <si>
    <t>SD NEGERI 2 JUMO</t>
  </si>
  <si>
    <t>SD NEGERI 2 KALIMORO</t>
  </si>
  <si>
    <t>SD NEGERI 2 KARANGLANGU</t>
  </si>
  <si>
    <t>SD NEGERI 2 KEDUNGJATI</t>
  </si>
  <si>
    <t>SD NEGERI 2 NGOMBAK</t>
  </si>
  <si>
    <t>SD NEGERI 2 PADAS</t>
  </si>
  <si>
    <t>SD NEGERI 2 PANIMBO</t>
  </si>
  <si>
    <t>SD NEGERI 2 PRIGI</t>
  </si>
  <si>
    <t>SD NEGERI 2 WATES</t>
  </si>
  <si>
    <t>SD NEGERI 3 JUMO</t>
  </si>
  <si>
    <t>SD NEGERI 3 KALIMORO</t>
  </si>
  <si>
    <t>SD NEGERI 3 KARANGLANGU</t>
  </si>
  <si>
    <t>SD NEGERI 3 KEDUNGJATI</t>
  </si>
  <si>
    <t>SD NEGERI 3 KENTENGSARI</t>
  </si>
  <si>
    <t>SD NEGERI 3 PADAS</t>
  </si>
  <si>
    <t>SD NEGERI 3 PRIGI</t>
  </si>
  <si>
    <t>SD NEGERI 4 PADAS</t>
  </si>
  <si>
    <t>SD NEGERI 5 KEDUNGJATI</t>
  </si>
  <si>
    <t>SD NEGERI KLITIKAN</t>
  </si>
  <si>
    <t>SD NEGERI 1 JUMO</t>
  </si>
  <si>
    <t>SD NEGERI 1 KLAMBU</t>
  </si>
  <si>
    <t>SD NEGERI 1 MENAWAN</t>
  </si>
  <si>
    <t>SD NEGERI 1 PENGANTEN</t>
  </si>
  <si>
    <t>SD NEGERI 1 TARUMAN</t>
  </si>
  <si>
    <t>SD NEGERI 1 TERKESI</t>
  </si>
  <si>
    <t>SD NEGERI 2 KANDANGREJO</t>
  </si>
  <si>
    <t>SD NEGERI 2 KLAMBU</t>
  </si>
  <si>
    <t>SD NEGERI 2 MENAWAN</t>
  </si>
  <si>
    <t>SD NEGERI 2 PENGANTEN</t>
  </si>
  <si>
    <t>SD NEGERI 2 SELOJARI</t>
  </si>
  <si>
    <t>SD NEGERI 2 TARUMAN</t>
  </si>
  <si>
    <t>SD NEGERI 3 KANDANGREJO</t>
  </si>
  <si>
    <t>SD NEGERI 3 KLAMBU</t>
  </si>
  <si>
    <t>SD NEGERI 3 PENGANTEN</t>
  </si>
  <si>
    <t>SD NEGERI 3 TARUMAN</t>
  </si>
  <si>
    <t>SD NEGERI 3 TERKESI</t>
  </si>
  <si>
    <t>SD NEGERI 4 KLAMBU</t>
  </si>
  <si>
    <t>SD NEGERI 4 TARUMAN</t>
  </si>
  <si>
    <t>SD NEGERI WANDANKEMIRI</t>
  </si>
  <si>
    <t>SD NEGERI 1 SELOJARI</t>
  </si>
  <si>
    <t>SD NEGERI 1 KANDANGREJO</t>
  </si>
  <si>
    <t>SD NEGERI 4 KANDANGREJO</t>
  </si>
  <si>
    <t>SD NEGERI 3 MENAWAN</t>
  </si>
  <si>
    <t>SD NEGERI 2 TERKESI</t>
  </si>
  <si>
    <t>SD NEGERI 1 JENENGAN</t>
  </si>
  <si>
    <t>SD NEGERI 2 JENENGAN</t>
  </si>
  <si>
    <t>SD NEGERI 1 BAGO</t>
  </si>
  <si>
    <t>SD NEGERI 1 BANJARDOWO</t>
  </si>
  <si>
    <t>SD NEGERI 1 BANJARSARI</t>
  </si>
  <si>
    <t>SD NEGERI 1 GRABAGAN</t>
  </si>
  <si>
    <t>SD NEGERI 1 KALISARI</t>
  </si>
  <si>
    <t>SD NEGERI 1 KRADENAN</t>
  </si>
  <si>
    <t>SD NEGERI 1 KUWU</t>
  </si>
  <si>
    <t>SD NEGERI 1 PAKIS</t>
  </si>
  <si>
    <t>SD NEGERI 1 SAMBONG BANGI</t>
  </si>
  <si>
    <t>SD NEGERI 1 SIMO</t>
  </si>
  <si>
    <t>SD NEGERI 1 TANJUNGSARI</t>
  </si>
  <si>
    <t>SD NEGERI 2 BAGO</t>
  </si>
  <si>
    <t>SD NEGERI 2 BANJARSARI</t>
  </si>
  <si>
    <t>SD NEGERI 2 CREWEK</t>
  </si>
  <si>
    <t>SD NEGERI 2 GRABAGAN</t>
  </si>
  <si>
    <t>SD NEGERI 2 KALISARI</t>
  </si>
  <si>
    <t>SD NEGERI 2 KRADENAN</t>
  </si>
  <si>
    <t>SD NEGERI 2 PAKIS</t>
  </si>
  <si>
    <t>SD NEGERI 2 SAMBONGBANGI</t>
  </si>
  <si>
    <t>SD NEGERI 2 SENGON WETAN</t>
  </si>
  <si>
    <t>SD NEGERI 2 TANJUNGSARI</t>
  </si>
  <si>
    <t>SD NEGERI 3 BANJARDOWO</t>
  </si>
  <si>
    <t>SD NEGERI 3 BANJARSARI</t>
  </si>
  <si>
    <t>SD NEGERI 3 CREWEK</t>
  </si>
  <si>
    <t>SD NEGERI 3 GRABAGAN</t>
  </si>
  <si>
    <t>SD NEGERI 3 KALISARI</t>
  </si>
  <si>
    <t>SD NEGERI 3 KRADENAN</t>
  </si>
  <si>
    <t>SD NEGERI 3 KUWU</t>
  </si>
  <si>
    <t>SD NEGERI 3 PAKIS</t>
  </si>
  <si>
    <t>SD NEGERI 3 SAMBONGBANGI</t>
  </si>
  <si>
    <t>SD NEGERI 3 SIMO</t>
  </si>
  <si>
    <t>SD NEGERI 4 KALISARI</t>
  </si>
  <si>
    <t>SD NEGERI 4 KRADENAN</t>
  </si>
  <si>
    <t>SD NEGERI 4 PAKIS</t>
  </si>
  <si>
    <t>SD NEGERI 4 REJOSARI</t>
  </si>
  <si>
    <t>SD NEGERI 4 SAMBONGBANGI</t>
  </si>
  <si>
    <t>SD NEGERI 5 BANJARDOWO</t>
  </si>
  <si>
    <t>SD NEGERI 2 KUWU</t>
  </si>
  <si>
    <t>SD NEGERI 1 CREWEK</t>
  </si>
  <si>
    <t>SD NEGERI 2 BANJARDOWO</t>
  </si>
  <si>
    <t>SD NEGERI 2 SIMO</t>
  </si>
  <si>
    <t>SD NEGERI3 REJOSARI</t>
  </si>
  <si>
    <t>SD NEGERI 3 SENGONWETAN</t>
  </si>
  <si>
    <t>SD NEGERI 2 SUMBERAGUNG</t>
  </si>
  <si>
    <t>SD NEGERI 2 TRUWOLU</t>
  </si>
  <si>
    <t>SD NEGERI 1 BANDUNGSARI</t>
  </si>
  <si>
    <t>SD NEGERI 1 BELOR</t>
  </si>
  <si>
    <t>SD NEGERI 1 KALANGLUNDO</t>
  </si>
  <si>
    <t>SD NEGERI 1 NGARAP-ARAP</t>
  </si>
  <si>
    <t>SD NEGERI 1 NGARINGAN</t>
  </si>
  <si>
    <t>SD NEGERI 1 SARIREJO</t>
  </si>
  <si>
    <t>SD NEGERI 1 SENDANGREJO</t>
  </si>
  <si>
    <t>SD NEGERI 1 SUMBERAGUNG</t>
  </si>
  <si>
    <t>SD NEGERI 1 TANJUNGHARJO</t>
  </si>
  <si>
    <t>SD NEGERI 1 TRUWOLU</t>
  </si>
  <si>
    <t>SD NEGERI 2 BELOR</t>
  </si>
  <si>
    <t>SD NEGERI 2 KALANGDOSARI</t>
  </si>
  <si>
    <t>SD NEGERI 2 KALANGLUNDO</t>
  </si>
  <si>
    <t>SD NEGERI 2 NGARAP ARAP</t>
  </si>
  <si>
    <t>SD NEGERI 2 NGARINGAN</t>
  </si>
  <si>
    <t>SD NEGERI 2 SARIREJO</t>
  </si>
  <si>
    <t>SD NEGERI 2 TANJUNGHARJO</t>
  </si>
  <si>
    <t>SD NEGERI 3 BANDUNGSARI</t>
  </si>
  <si>
    <t>SD NEGERI 3 BELOR</t>
  </si>
  <si>
    <t>SD NEGERI 3 KALANG LUNDO</t>
  </si>
  <si>
    <t>SD NEGERI 3 KALANGDOSARI</t>
  </si>
  <si>
    <t>SD NEGERI 3 NGARAP-ARAP</t>
  </si>
  <si>
    <t>SD NEGERI 3 NGARINGAN</t>
  </si>
  <si>
    <t>SD NEGERI 3 TANJUNGHARJO</t>
  </si>
  <si>
    <t>SD NEGERI 4 BANDUNGSARI</t>
  </si>
  <si>
    <t>SD NEGERI 4 KALANGLUNDO</t>
  </si>
  <si>
    <t>SD NEGERI 4 SUMBERAGUNG</t>
  </si>
  <si>
    <t>SD NEGERI 5 SUMBERAGUNG</t>
  </si>
  <si>
    <t>SD NEGERI 1 KALANGDOSARI</t>
  </si>
  <si>
    <t>SD NEGERI 3 TRUWOLU</t>
  </si>
  <si>
    <t>SD NEGERI 4 TRUWOLU</t>
  </si>
  <si>
    <t>SD NEGERI 1 PENDEM</t>
  </si>
  <si>
    <t>SD NEGERI 2 PENDEM</t>
  </si>
  <si>
    <t>SD NEGERI2 BANDUNGSARI</t>
  </si>
  <si>
    <t>SD NEGERI 3 SUMBERAGUNG</t>
  </si>
  <si>
    <t>SD NEGERI 2 SENDANGREJO</t>
  </si>
  <si>
    <t>SD NEGERI 1 BOLOGARANG</t>
  </si>
  <si>
    <t>SD NEGERI 1 CURUT</t>
  </si>
  <si>
    <t>SD NEGERI 1 JIPANG</t>
  </si>
  <si>
    <t>SD NEGERI 1 KARANGWADER</t>
  </si>
  <si>
    <t>SD NEGERI 1 KLUWAN</t>
  </si>
  <si>
    <t>SD NEGERI 1 KRAMAT</t>
  </si>
  <si>
    <t>SD NEGERI 1 LAJER</t>
  </si>
  <si>
    <t>SD NEGERI 1 LEYANGAN</t>
  </si>
  <si>
    <t>SD NEGERI 1 NGELUK</t>
  </si>
  <si>
    <t>SD NEGERI 1 PENAWANGAN</t>
  </si>
  <si>
    <t>SD NEGERI 1 PENGKOL</t>
  </si>
  <si>
    <t>SD NEGERI 1 PULUTAN</t>
  </si>
  <si>
    <t>SD NEGERI 1 SEDADI</t>
  </si>
  <si>
    <t>SD NEGERI 1 TOKO</t>
  </si>
  <si>
    <t>SD NEGERI 1 WOLO</t>
  </si>
  <si>
    <t>SD NEGERI 2 BOLOGARANG</t>
  </si>
  <si>
    <t>SD NEGERI 2 JIPANG</t>
  </si>
  <si>
    <t>SD NEGERI 2 KARANGWADER</t>
  </si>
  <si>
    <t>SD NEGERI 2 KLUWAN</t>
  </si>
  <si>
    <t>SD NEGERI 2 KRAMAT</t>
  </si>
  <si>
    <t>SD NEGERI 2 LAJER</t>
  </si>
  <si>
    <t>SD NEGERI 2 LEYANGAN</t>
  </si>
  <si>
    <t>SD NEGERI 2 NGELUK</t>
  </si>
  <si>
    <t>SD NEGERI 2 PENAWANGAN</t>
  </si>
  <si>
    <t>SD NEGERI 2 PENGKOL</t>
  </si>
  <si>
    <t>SD NEGERI 2 PULUTAN</t>
  </si>
  <si>
    <t>SD NEGERI 2 SEDADI</t>
  </si>
  <si>
    <t>SD NEGERI 2 WOLO</t>
  </si>
  <si>
    <t>SD NEGERI 3 LAJER</t>
  </si>
  <si>
    <t>SD NEGERI 3 PENGKOL</t>
  </si>
  <si>
    <t>SD NEGERI 3 SEDADI</t>
  </si>
  <si>
    <t>SD NEGERI 4 LAJER</t>
  </si>
  <si>
    <t>SD NEGERI KARANGPAING</t>
  </si>
  <si>
    <t>SD NEGERI TUNGGU</t>
  </si>
  <si>
    <t>SD NEGERI WATUPAWON</t>
  </si>
  <si>
    <t>SD NEGERI WEDORO</t>
  </si>
  <si>
    <t>SD NEGERI WINONG</t>
  </si>
  <si>
    <t>SD NEGERI 1 JAMBON</t>
  </si>
  <si>
    <t>SD NEGERI 1 JATIHARJO</t>
  </si>
  <si>
    <t>SD NEGERI 1 JETAKSARI</t>
  </si>
  <si>
    <t>SD NEGERI 1 KARANGHARJO</t>
  </si>
  <si>
    <t>SD NEGERI 1 MLOWO KARANGTALUN</t>
  </si>
  <si>
    <t>SD NEGERI 1 PANUNGGALAN</t>
  </si>
  <si>
    <t>SD NEGERI 1 POJOK</t>
  </si>
  <si>
    <t>SD NEGERI 1 RANDUREJO</t>
  </si>
  <si>
    <t>SD NEGERI 1 TUKO</t>
  </si>
  <si>
    <t>SD NEGERI 2 JAMBON</t>
  </si>
  <si>
    <t>SD NEGERI 2 JATI HARJO</t>
  </si>
  <si>
    <t>SD NEGERI 2 KARANGHARJO</t>
  </si>
  <si>
    <t>SD NEGERI 2 MLOWO KARANGTALUN</t>
  </si>
  <si>
    <t>SD NEGERI 2 PANUNGGALAN</t>
  </si>
  <si>
    <t>SD NEGERI 2 PULOKULON</t>
  </si>
  <si>
    <t>SD NEGERI 2 RANDUREJO</t>
  </si>
  <si>
    <t>SD NEGERI 2 SIDOREJO</t>
  </si>
  <si>
    <t>SD NEGERI 2 TUKO</t>
  </si>
  <si>
    <t>SD NEGERI 3 JATIHARJO</t>
  </si>
  <si>
    <t>SD NEGERI 3 JETAKSARI</t>
  </si>
  <si>
    <t>SD NEGERI 3 KARANG HARJO</t>
  </si>
  <si>
    <t>SD NEGERI 3 MANGUNREJO</t>
  </si>
  <si>
    <t>SD NEGERI 3 PANUNGGALAN</t>
  </si>
  <si>
    <t>SD NEGERI 3 PULO KULON</t>
  </si>
  <si>
    <t>SD NEGERI 3 RANDUREJO</t>
  </si>
  <si>
    <t>SD NEGERI 3 SIDOREJO</t>
  </si>
  <si>
    <t>SD NEGERI 3 TUKO</t>
  </si>
  <si>
    <t>SD NEGERI 4 JAMBON</t>
  </si>
  <si>
    <t>SD NEGERI 4 JATIHARJO</t>
  </si>
  <si>
    <t>SD NEGERI 4 KARANG HARJO</t>
  </si>
  <si>
    <t>SD NEGERI 4 MANGUN REJO</t>
  </si>
  <si>
    <t>SD NEGERI 4 MLOWO KARANGTALUN</t>
  </si>
  <si>
    <t>SD NEGERI 4 PANUNGGALAN</t>
  </si>
  <si>
    <t>SD NEGERI 4 PULOKULON</t>
  </si>
  <si>
    <t>SD NEGERI 4 RANDUREJO</t>
  </si>
  <si>
    <t>SD NEGERI 4 SEMBUNG HARJO</t>
  </si>
  <si>
    <t>SD NEGERI 4 SIDOREJO</t>
  </si>
  <si>
    <t>SD NEGERI 4 TUKO</t>
  </si>
  <si>
    <t>SD NEGERI 5 PANUNGGALAN</t>
  </si>
  <si>
    <t>SD NEGERI 5 POJOK</t>
  </si>
  <si>
    <t>SD NEGERI 5 PULOKULON</t>
  </si>
  <si>
    <t>SD NEGERI 5 SEMBUNGHARJO</t>
  </si>
  <si>
    <t>SD NEGERI KECIL KARANGHARJO</t>
  </si>
  <si>
    <t>SD NEGERI KECIL POJOK</t>
  </si>
  <si>
    <t>SD NEGERI KECIL TUKO</t>
  </si>
  <si>
    <t>SD NEGERI 5 TUKO</t>
  </si>
  <si>
    <t>SD NEGERI 1 MANGUNREJO</t>
  </si>
  <si>
    <t>SD NEGERI 2 MANGUNREJO</t>
  </si>
  <si>
    <t>SD NEGERI 2 JETAKSARI</t>
  </si>
  <si>
    <t>SD NEGERI 1 PULOKULON</t>
  </si>
  <si>
    <t>SD NEGERI 1 SEMBUNGHARJO</t>
  </si>
  <si>
    <t>SD NEGERI 2 SEMBUNGHARJO</t>
  </si>
  <si>
    <t>SD NEGERI 3 SEMBUNGHARJO</t>
  </si>
  <si>
    <t>SD NEGERI 3 JAMBON</t>
  </si>
  <si>
    <t>SD NEGERI 3 POJOK</t>
  </si>
  <si>
    <t>SD NEGERI 4 POJOK</t>
  </si>
  <si>
    <t>SD NEGERI 1 SIDOREJO</t>
  </si>
  <si>
    <t>SD NEGERI 5 SIDOREJO</t>
  </si>
  <si>
    <t>SD NEGERI 3 MLOWO KARANGTALUN</t>
  </si>
  <si>
    <t>SD NEGERI 1 CANDISARI</t>
  </si>
  <si>
    <t>SD NEGERI 1 CINGKRONG</t>
  </si>
  <si>
    <t>SD NEGERI 1 DANYANG</t>
  </si>
  <si>
    <t>SD NEGERI 1 GENUKSURAN</t>
  </si>
  <si>
    <t>SD NEGERI 1 KALONGAN</t>
  </si>
  <si>
    <t>SD NEGERI 1 KANDANGAN</t>
  </si>
  <si>
    <t>SD NEGERI 1 KEDUNGREJO</t>
  </si>
  <si>
    <t>SD NEGERI 1 KURIPAN</t>
  </si>
  <si>
    <t>SD NEGERI 1 NAMBUHAN</t>
  </si>
  <si>
    <t>SD NEGERI 1 NGEMBAK</t>
  </si>
  <si>
    <t>SD NEGERI 1 NGLOBAR</t>
  </si>
  <si>
    <t>SD NEGERI 1 NGRAJI</t>
  </si>
  <si>
    <t>SD NEGERI 1 PULOREJO</t>
  </si>
  <si>
    <t>SD NEGERI 1 PURWODADI</t>
  </si>
  <si>
    <t>SD NEGERI 1 PUTAT</t>
  </si>
  <si>
    <t>SD NEGERI 1 WARUKARANGANYAR</t>
  </si>
  <si>
    <t>SD NEGERI 10 PURWODADI</t>
  </si>
  <si>
    <t>SD NEGERI 11 PURWODADI</t>
  </si>
  <si>
    <t>SD NEGERI 12 PURWODADI</t>
  </si>
  <si>
    <t>SD NEGERI 13 PURWODADI</t>
  </si>
  <si>
    <t>SD NEGERI 14 PURWODADI</t>
  </si>
  <si>
    <t>SD NEGERI 16 PURWODADI</t>
  </si>
  <si>
    <t>SD NEGERI 2 CANDISARI</t>
  </si>
  <si>
    <t>SD NEGERI 2 CINGKRONG</t>
  </si>
  <si>
    <t>SD NEGERI 2 DANYANG</t>
  </si>
  <si>
    <t>SD NEGERI 2 GENUKSURAN</t>
  </si>
  <si>
    <t>SD NEGERI 2 KALONGAN</t>
  </si>
  <si>
    <t>SD NEGERI 2 KANDANGAN</t>
  </si>
  <si>
    <t>SD NEGERI 2 KEDUNGREJO</t>
  </si>
  <si>
    <t>SD NEGERI 2 KURIPAN</t>
  </si>
  <si>
    <t>SD NEGERI 2 NAMBUHAN</t>
  </si>
  <si>
    <t>SD NEGERI 2 NGEMBAK</t>
  </si>
  <si>
    <t>SD NEGERI 2 NGLOBAR</t>
  </si>
  <si>
    <t>SD NEGERI 2 NGRAJI</t>
  </si>
  <si>
    <t>SD NEGERI 2 PULOREJO</t>
  </si>
  <si>
    <t>SD NEGERI 2 PURWODADI</t>
  </si>
  <si>
    <t>SD NEGERI 2 PUTAT</t>
  </si>
  <si>
    <t>SD NEGERI 2 WARUKARANGANYAR</t>
  </si>
  <si>
    <t>SD NEGERI 3 CANDISARI</t>
  </si>
  <si>
    <t>SD NEGERI 3 CINGKRONG</t>
  </si>
  <si>
    <t>SD NEGERI 3 DANYANG</t>
  </si>
  <si>
    <t>SD NEGERI 3 GENUKSURAN</t>
  </si>
  <si>
    <t>SD NEGERI 3 KALONGAN</t>
  </si>
  <si>
    <t>SD NEGERI 3 KANDANGAN</t>
  </si>
  <si>
    <t>SD NEGERI 3 KEDUNGREJO</t>
  </si>
  <si>
    <t>SD NEGERI 3 KURIPAN</t>
  </si>
  <si>
    <t>SD NEGERI 3 NAMBUHAN</t>
  </si>
  <si>
    <t>SD NEGERI 3 NGEMBAK</t>
  </si>
  <si>
    <t>SD NEGERI 3 NGLOBAR</t>
  </si>
  <si>
    <t>SD NEGERI 3 NGRAJI</t>
  </si>
  <si>
    <t>SD NEGERI 3 PURWODADI</t>
  </si>
  <si>
    <t>SD NEGERI 3 PUTAT</t>
  </si>
  <si>
    <t>SD NEGERI 4 CINGKRONG</t>
  </si>
  <si>
    <t>SD NEGERI 4 KURIPAN</t>
  </si>
  <si>
    <t>SD NEGERI 4 NAMBUHAN</t>
  </si>
  <si>
    <t>SD NEGERI 4 NGEMBAK</t>
  </si>
  <si>
    <t>SD NEGERI 4 NGRAJI</t>
  </si>
  <si>
    <t>SD NEGERI 4 PURWODADI</t>
  </si>
  <si>
    <t>SD NEGERI 5 KURIPAN</t>
  </si>
  <si>
    <t>SD NEGERI 5 NGRAJI</t>
  </si>
  <si>
    <t>SD NEGERI 5 PURWODADI</t>
  </si>
  <si>
    <t>SD NEGERI 6 KURIPAN</t>
  </si>
  <si>
    <t>SD NEGERI 6 PURWODADI</t>
  </si>
  <si>
    <t>SD NEGERI 7 KURIPAN</t>
  </si>
  <si>
    <t>SD NEGERI 8 PURWODADI</t>
  </si>
  <si>
    <t>SD NEGERI 9 PURWODADI</t>
  </si>
  <si>
    <t>SD NEGERI 3 KARANGNAYAR</t>
  </si>
  <si>
    <t>SD ISLAMIC CENTER KURIPAN PURWODADI</t>
  </si>
  <si>
    <t>SLB C. DANYANG</t>
  </si>
  <si>
    <t>SD NEGERI 1 KAPUNG</t>
  </si>
  <si>
    <t>SD NEGERI 1 SUGIHMANIK</t>
  </si>
  <si>
    <t>SD NEGERI 1 TANGGUNG</t>
  </si>
  <si>
    <t>SD NEGERI 2 KAPUNG</t>
  </si>
  <si>
    <t>SD NEGERI 3 MRISI</t>
  </si>
  <si>
    <t>SD NEGERI 4 RINGINPITU</t>
  </si>
  <si>
    <t>SD NEGERI 4 TANGGUNG</t>
  </si>
  <si>
    <t>SD NEGERI 5 TANGGUNG</t>
  </si>
  <si>
    <t>SD NEGERI 2 TANGGUNG</t>
  </si>
  <si>
    <t>SD NEGERI 3 TANGGUNG</t>
  </si>
  <si>
    <t>SD NEGERI 1 BRABO</t>
  </si>
  <si>
    <t>SD NEGERI 2 BRABO</t>
  </si>
  <si>
    <t>SD NEGERI 3 BRABO</t>
  </si>
  <si>
    <t>SD NEGERI 1 PADANG</t>
  </si>
  <si>
    <t>SD NEGERI 2 PADANG</t>
  </si>
  <si>
    <t>SD NEGERI 1 RINGINPITU</t>
  </si>
  <si>
    <t>SD NEGERI 3 RINGINPITU</t>
  </si>
  <si>
    <t>SD NEGERI 2 SUGIHMANIK</t>
  </si>
  <si>
    <t>SD NEGERI 4 SUGIHMANIK</t>
  </si>
  <si>
    <t>SD NEGERI 1 KALIWENANG</t>
  </si>
  <si>
    <t>SD NEGERI 2 KALIWENANG</t>
  </si>
  <si>
    <t>SD NEGERI 1 MRISI</t>
  </si>
  <si>
    <t>SD NEGERI 2 MRISI</t>
  </si>
  <si>
    <t>SD NEGERI 1 NGAMBAKREJO</t>
  </si>
  <si>
    <t>SD NEGERI 2 NGAMBAKREJO</t>
  </si>
  <si>
    <t>SD NEGERI 3 NGAMBAKREJO</t>
  </si>
  <si>
    <t>SD KRISTEN KALICERET</t>
  </si>
  <si>
    <t>SD NEGERI 1 GODAN</t>
  </si>
  <si>
    <t>SD NEGERI 1 JONO</t>
  </si>
  <si>
    <t>SD NEGERI 1 KEMADOH BATUR</t>
  </si>
  <si>
    <t>SD NEGERI 1 MAYAHAN</t>
  </si>
  <si>
    <t>SD NEGERI 1 PULONGRAMBE</t>
  </si>
  <si>
    <t>SD NEGERI 1 SELO</t>
  </si>
  <si>
    <t>SD NEGERI 1 TARUB</t>
  </si>
  <si>
    <t>SD NEGERI 1 TAWANGHARJO</t>
  </si>
  <si>
    <t>SD NEGERI 1PLOSOREJO</t>
  </si>
  <si>
    <t>SD NEGERI 2 GODAN</t>
  </si>
  <si>
    <t>SD NEGERI 2 JONO</t>
  </si>
  <si>
    <t>SD NEGERI 2 MAYAHAN</t>
  </si>
  <si>
    <t>SD NEGERI 2 PLOSOREJO</t>
  </si>
  <si>
    <t>SD NEGERI 2 POJOK</t>
  </si>
  <si>
    <t>SD NEGERI 2 SELO</t>
  </si>
  <si>
    <t>SD NEGERI 3 JONO</t>
  </si>
  <si>
    <t>SD NEGERI 3 KEMADOHBATUR</t>
  </si>
  <si>
    <t>SD NEGERI 3 MAYAHAN</t>
  </si>
  <si>
    <t>SD NEGERI 3 PLOSOREJO</t>
  </si>
  <si>
    <t>SD NEGERI 3 SELO</t>
  </si>
  <si>
    <t>SD NEGERI 3 TARUB</t>
  </si>
  <si>
    <t>SD NEGERI 3 TAWANGHARJO</t>
  </si>
  <si>
    <t>SD NEGERI 4 JONO</t>
  </si>
  <si>
    <t>SD NEGERI 4 SELO</t>
  </si>
  <si>
    <t>SD NEGERI 2 TARUB</t>
  </si>
  <si>
    <t>SD NEGERI 3 GODAN</t>
  </si>
  <si>
    <t>SD NEGERI 4 GODAN</t>
  </si>
  <si>
    <t>SD NEGERI 2 KEMADOHBATUR</t>
  </si>
  <si>
    <t>SD NEGERI 2 PULONGRAMBE</t>
  </si>
  <si>
    <t>SD NEGERI 1 CANGKRING</t>
  </si>
  <si>
    <t>SD NEGERI 1 KEBONAGUNG</t>
  </si>
  <si>
    <t>SD NEGERI 1 KEDUNGWUNGU</t>
  </si>
  <si>
    <t>SD NEGERI 1 KEJAWAN</t>
  </si>
  <si>
    <t>SD NEGERI 1 MANGUNSARI</t>
  </si>
  <si>
    <t>SD NEGERI 1 MEDANI</t>
  </si>
  <si>
    <t>SD NEGERI 1 SUKOREJO</t>
  </si>
  <si>
    <t>SD NEGERI 1 TAJEMSARI</t>
  </si>
  <si>
    <t>SD NEGERI 1 TEGOWANUKULON</t>
  </si>
  <si>
    <t>SD NEGERI 2 KARANGPASAR</t>
  </si>
  <si>
    <t>SD NEGERI 2 SUKOREJO</t>
  </si>
  <si>
    <t>SD NEGERI 2 TAJEMSARI</t>
  </si>
  <si>
    <t>SD NEGERI 2 TEGOWANUWETAN</t>
  </si>
  <si>
    <t>SD NEGERI 2 TEGOWANUKULON</t>
  </si>
  <si>
    <t>SD NEGERI 2 TLOGOREJO</t>
  </si>
  <si>
    <t>SD NEGERI 2 TUNJUNGHARJO</t>
  </si>
  <si>
    <t>SD NEGERI 3 KEBONAGUNG</t>
  </si>
  <si>
    <t>SD NEGERI 3 TEGOWANUWETAN</t>
  </si>
  <si>
    <t>SD NEGERI 3 TEGOWANUKULON</t>
  </si>
  <si>
    <t>SD NEGERI 3 TLOGOREJO</t>
  </si>
  <si>
    <t>SD NEGERI GEBANGAN</t>
  </si>
  <si>
    <t>SD NEGERI I TEGOWANUWETAN</t>
  </si>
  <si>
    <t>SD NEGERI TANJUNGHARJO</t>
  </si>
  <si>
    <t>SD NEGERI 1 TLOGOREJO</t>
  </si>
  <si>
    <t>SD NEGERI 2 KEBONAGUNG</t>
  </si>
  <si>
    <t>SD NEGERI TANGGIREJO</t>
  </si>
  <si>
    <t>SD NEGERI 1 KARANGPASAR</t>
  </si>
  <si>
    <t>SD NEGERI 2 MANGUNSARI</t>
  </si>
  <si>
    <t>SD NEGERI 3 KEDUNGWUNGU</t>
  </si>
  <si>
    <t>SD NEGERI 1 PEPE</t>
  </si>
  <si>
    <t>SD NEGERI 2 PEPE</t>
  </si>
  <si>
    <t>SD NEGERI CURUG</t>
  </si>
  <si>
    <t>SD NEGERI 1 GAJI</t>
  </si>
  <si>
    <t>SD NEGERI 2 TUNGGAK</t>
  </si>
  <si>
    <t>SD NEGERI 1 SUGIHAN</t>
  </si>
  <si>
    <t>SD NEGERI 1 BANDUNGHARJO</t>
  </si>
  <si>
    <t>SD NEGERI 1 BOLOH</t>
  </si>
  <si>
    <t>SD NEGERI 1 DEPOK</t>
  </si>
  <si>
    <t>SD NEGERI 1 DIMORO</t>
  </si>
  <si>
    <t>SD NEGERI 1 GENENGADAL</t>
  </si>
  <si>
    <t>SD NEGERI 1 GENENGSARI</t>
  </si>
  <si>
    <t>SD NEGERI 1 KATONG</t>
  </si>
  <si>
    <t>SD NEGERI 1 KENTENG</t>
  </si>
  <si>
    <t>SD NEGERI 1 NGRANDAH</t>
  </si>
  <si>
    <t>SD NEGERI 1 PILANGPAYUNG</t>
  </si>
  <si>
    <t>SD NEGERI 1 PLOSOHARJO</t>
  </si>
  <si>
    <t>SD NEGERI 1 SINDUREJO</t>
  </si>
  <si>
    <t>SD NEGERI 1 TAMBIREJO</t>
  </si>
  <si>
    <t>SD NEGERI 1 TUNGGAK</t>
  </si>
  <si>
    <t>SD NEGERI 2 BANDUNGHARJO</t>
  </si>
  <si>
    <t>SD NEGERI 2 BOLOH</t>
  </si>
  <si>
    <t>SD NEGERI 2 GENENGADAL</t>
  </si>
  <si>
    <t>SD NEGERI 2 GENENGSARI</t>
  </si>
  <si>
    <t>SD NEGERI 2 KATONG</t>
  </si>
  <si>
    <t>SD NEGERI 2 KENTENG</t>
  </si>
  <si>
    <t>SD NEGERI 2 NGRANDAH</t>
  </si>
  <si>
    <t>SD NEGERI 2 PLOSOHARJO</t>
  </si>
  <si>
    <t>SD NEGERI 2 SINDUREJO</t>
  </si>
  <si>
    <t>SD NEGERI 2 TAMBIREJO</t>
  </si>
  <si>
    <t>SD NEGERI 3 BANDUNGHARJO</t>
  </si>
  <si>
    <t>SD NEGERI 3 BOLOH</t>
  </si>
  <si>
    <t>SD NEGERI 3 DEPOK</t>
  </si>
  <si>
    <t>SD NEGERI 3 DIMORO</t>
  </si>
  <si>
    <t>SD NEGERI 3 GENENGADAL</t>
  </si>
  <si>
    <t>SD NEGERI 3 GENENGSARI</t>
  </si>
  <si>
    <t>SD NEGERI 3 KENTENG</t>
  </si>
  <si>
    <t>SD NEGERI 3 KRANGGANHARJO</t>
  </si>
  <si>
    <t>SD NEGERI 3 NGRANDAH</t>
  </si>
  <si>
    <t>SD NEGERI 3 PILANGPAYUNG</t>
  </si>
  <si>
    <t>SD NEGERI 3 PLOSOHARJO</t>
  </si>
  <si>
    <t>SD NEGERI 3 SINDUREJO</t>
  </si>
  <si>
    <t>SD NEGERI 3 TUNGGAK</t>
  </si>
  <si>
    <t>SD NEGERI 4 BANDUNGHARJO</t>
  </si>
  <si>
    <t>SD NEGERI 4 DEPOK</t>
  </si>
  <si>
    <t>SD NEGERI 4 GENENGADAL</t>
  </si>
  <si>
    <t>SD NEGERI 4 KENTENG</t>
  </si>
  <si>
    <t>SD NEGERI 4 PILANGPAYUNG</t>
  </si>
  <si>
    <t>SD NEGERI 4 SINDUREJO</t>
  </si>
  <si>
    <t>SD NEGERI 4 TAMBIREJO</t>
  </si>
  <si>
    <t>SD NEGERI 4 TUNGGAK</t>
  </si>
  <si>
    <t>SD NEGERI 5 DEPOK</t>
  </si>
  <si>
    <t>SD NEGERI 5 DIMORO</t>
  </si>
  <si>
    <t>SD NEGERI 5 SINDUREJO</t>
  </si>
  <si>
    <t>SD NEGERI 5 TAMBIREJO</t>
  </si>
  <si>
    <t>SD NEGERI 6 DEPOK</t>
  </si>
  <si>
    <t>SD NEGERI 6 SINDUREJO</t>
  </si>
  <si>
    <t>SD NEGERI 7 DEPOK</t>
  </si>
  <si>
    <t>SD NEGERI 1 KRANGGANHARJO</t>
  </si>
  <si>
    <t>SD NEGERI 2 DEPOK</t>
  </si>
  <si>
    <t>SD NEGERI 3 TAMBIREJO</t>
  </si>
  <si>
    <t>SD NEGERI 4 BOLOH</t>
  </si>
  <si>
    <t>SD NEGERI 2 DIMORO</t>
  </si>
  <si>
    <t>SD NEGERI 4 DIMORO</t>
  </si>
  <si>
    <t>SD NEGERI 2 PILANGPAYUNG</t>
  </si>
  <si>
    <t>SD NEGERI 2 SUGIHAN</t>
  </si>
  <si>
    <t>SD NEGERI 3 SUGIHAN</t>
  </si>
  <si>
    <t>SD NEGERI 4 SUGIHAN</t>
  </si>
  <si>
    <t>SD NEGERI 2 KRANGGANHARJO</t>
  </si>
  <si>
    <t>SD NEGERI 3 TAMBAKSELO</t>
  </si>
  <si>
    <t>SD NEGERI 1 DOKORO</t>
  </si>
  <si>
    <t>SD NEGERI 1 GEDANGAN</t>
  </si>
  <si>
    <t>SD NEGERI 1 KALIREJO</t>
  </si>
  <si>
    <t>SD NEGERI 1 KARANGASEM</t>
  </si>
  <si>
    <t>SD NEGERI 1 KROPAK</t>
  </si>
  <si>
    <t>SD NEGERI 1 MOJOREBO</t>
  </si>
  <si>
    <t>SD NEGERI 1 SAMBIREJO</t>
  </si>
  <si>
    <t>SD NEGERI 1 TAMBAKSELO</t>
  </si>
  <si>
    <t>SD NEGERI 1 TANJUNGREJO</t>
  </si>
  <si>
    <t>SD NEGERI 1 TEGALREO</t>
  </si>
  <si>
    <t>SD NEGERI 10 WIROSARI</t>
  </si>
  <si>
    <t>SD NEGERI 1DAPURNO</t>
  </si>
  <si>
    <t>SD NEGERI 2 DAPURNO</t>
  </si>
  <si>
    <t>SD NEGERI 2 DOKORO</t>
  </si>
  <si>
    <t>SD NEGERI 2 KALIREJO</t>
  </si>
  <si>
    <t>SD NEGERI 2 KARANGASEM</t>
  </si>
  <si>
    <t>SD NEGERI 2 KROPAK</t>
  </si>
  <si>
    <t>SD NEGERI 2 MOJOREBO</t>
  </si>
  <si>
    <t>SD NEGERI 2 TAMBAKREJO</t>
  </si>
  <si>
    <t>SD NEGERI 2 TAMBAKSELO</t>
  </si>
  <si>
    <t>SD NEGERI 2 TANJUNGREJO</t>
  </si>
  <si>
    <t>SD NEGERI 2 TEGALREJO</t>
  </si>
  <si>
    <t>SD NEGERI 2GEDANGAN</t>
  </si>
  <si>
    <t>SD NEGERI 3 DOKORO</t>
  </si>
  <si>
    <t>SD NEGERI 3 GEDANGAN</t>
  </si>
  <si>
    <t>SD NEGERI 3 KALIREJO</t>
  </si>
  <si>
    <t>SD NEGERI 3 KARANGASEM</t>
  </si>
  <si>
    <t>SD NEGERI 3 MOJOREBO</t>
  </si>
  <si>
    <t>SD NEGERI 3 SAMBIREJO</t>
  </si>
  <si>
    <t>SD NEGERI 3 TEGALREJO</t>
  </si>
  <si>
    <t>SD NEGERI 3 WIROSARI</t>
  </si>
  <si>
    <t>SD NEGERI 4 KARANGASEM</t>
  </si>
  <si>
    <t>SD NEGERI 4 SAMBIREJO</t>
  </si>
  <si>
    <t>SD NEGERI 4 TAMBAKREJO</t>
  </si>
  <si>
    <t>SD NEGERI 4 WIROSARI</t>
  </si>
  <si>
    <t>SD NEGERI 5 TEGALREJO</t>
  </si>
  <si>
    <t>SD NEGERI 6 TEGALREJO</t>
  </si>
  <si>
    <t>SD NEGERI 6 WIROSARI</t>
  </si>
  <si>
    <t>SD NEGERI 7 WIROSARI</t>
  </si>
  <si>
    <t>SD NEGERI KECIL KARANGASEM</t>
  </si>
  <si>
    <t>SD NEGERI 1 WIROSARI</t>
  </si>
  <si>
    <t>SD NEGERI 2 WIROSARI</t>
  </si>
  <si>
    <t>SD NEGERI 8 WIROSARI</t>
  </si>
  <si>
    <t>SD NEGERI 1 TAMBAKREJO</t>
  </si>
  <si>
    <t>SD NEGERI 3 TAMBAKREJO</t>
  </si>
  <si>
    <t>SD NEGERI 3 TANJUNGREJO</t>
  </si>
  <si>
    <t>SD NEGERI 2 SAMBIREJO</t>
  </si>
  <si>
    <t>SDIT DARUT TAUHID GABUS</t>
  </si>
  <si>
    <t>SD YATPI  Godong</t>
  </si>
  <si>
    <t>SD Satu Atap Terpadu Tumbuh Kembang</t>
  </si>
  <si>
    <t>SDIT Al Firdaus Gubug</t>
  </si>
  <si>
    <t>SD ISLAM KRADENAN</t>
  </si>
  <si>
    <t>SD KRISTEN</t>
  </si>
  <si>
    <t>SD Islam As Shomadhany Jetaksari</t>
  </si>
  <si>
    <t>SD INTEGRAL LUQMAN AL HAKIM</t>
  </si>
  <si>
    <t>SD ISLAM TERPADU AL FIRDAUS</t>
  </si>
  <si>
    <t>SD KRISTEN 1 PURWODADI</t>
  </si>
  <si>
    <t>SD KRISTEN 2 PURWODADI</t>
  </si>
  <si>
    <t>SLB B YPLB DANYANG PURWODADI</t>
  </si>
  <si>
    <t>SD Islam Terpadu Muhamadiyah</t>
  </si>
  <si>
    <t xml:space="preserve"> SD Bilingual Muhammadiyah 1 Purwodadi </t>
  </si>
  <si>
    <t xml:space="preserve"> N </t>
  </si>
  <si>
    <t xml:space="preserve"> - </t>
  </si>
  <si>
    <t>JENJANG</t>
  </si>
  <si>
    <t xml:space="preserve"> S </t>
  </si>
  <si>
    <t xml:space="preserve"> SD </t>
  </si>
  <si>
    <t xml:space="preserve"> SDLB </t>
  </si>
  <si>
    <t>SMP NEGERI 1 BRATI</t>
  </si>
  <si>
    <t>SMP NEGERI 2 SATU ATAP BRATI</t>
  </si>
  <si>
    <t>SMPT NEGERI 1 Brati</t>
  </si>
  <si>
    <t>SMP NEGERI 1 GABUS</t>
  </si>
  <si>
    <t>SMP NEGERI 2 GABUS</t>
  </si>
  <si>
    <t>SMP NEGERI 3 GABUS</t>
  </si>
  <si>
    <t>SMP NEGERI 4 Satu Atap Gabus</t>
  </si>
  <si>
    <t>SMPT NEGERI 2 Gabus</t>
  </si>
  <si>
    <t>SMP NEGERI 5 Satu Atap Gabus</t>
  </si>
  <si>
    <t>SMP NEGERI 1 GEYER</t>
  </si>
  <si>
    <t>SMP NEGERI 2 GEYER</t>
  </si>
  <si>
    <t>SMP NEGERI 3 GEYER</t>
  </si>
  <si>
    <t>SMP NEGERI 4 GEYER</t>
  </si>
  <si>
    <t>SMPN 5 Satu Atap Geyer</t>
  </si>
  <si>
    <t>SMP NEGERI 1 GODONG</t>
  </si>
  <si>
    <t>SMP NEGERI 2 GODONG</t>
  </si>
  <si>
    <t>SMP NEGERI 3 Godong</t>
  </si>
  <si>
    <t>SMP NEGERI 1 GROBOGAN</t>
  </si>
  <si>
    <t>SMP NEGERI 2 GROBOGAN</t>
  </si>
  <si>
    <t>SMP NEGERI 3 Satu Atap Grobogan</t>
  </si>
  <si>
    <t>SMP NEGERI 4 Satu Atap Grobogan</t>
  </si>
  <si>
    <t>SMP NEGERI 1 GUBUG</t>
  </si>
  <si>
    <t>SMP NEGERI 2 GUBUG</t>
  </si>
  <si>
    <t>SMP NEGERI 3 GUBUG</t>
  </si>
  <si>
    <t>SMP NEGERI 4 Satu Atap Gubug</t>
  </si>
  <si>
    <t>SMPT NEGERI 2 Gubug</t>
  </si>
  <si>
    <t>SMP NEGERI 1 KARANGRAYUNG</t>
  </si>
  <si>
    <t>SMP NEGERI 2 KARANGRAYUNG</t>
  </si>
  <si>
    <t>SMP NEGERI 3 KARANGRAYUNG</t>
  </si>
  <si>
    <t>SMP NEGERI 4 Satu Atap Karangrayung</t>
  </si>
  <si>
    <t>SMP NEGERI 1 KEDUNGJATI</t>
  </si>
  <si>
    <t>SMP NEGERI 2 KEDUNGJATI</t>
  </si>
  <si>
    <t>SMP NEGERI 3 Satu Atap Kedungjati</t>
  </si>
  <si>
    <t>SMP NEGERI 4 Satu Atap Kedungjati</t>
  </si>
  <si>
    <t>SMP NEGERI 1 KLAMBU</t>
  </si>
  <si>
    <t>SMP NEGERI 2 Satu Atap Klambu</t>
  </si>
  <si>
    <t>SMPT NEGERI 1 Klambu</t>
  </si>
  <si>
    <t>SMP NEGERI 1 KRADENAN</t>
  </si>
  <si>
    <t>SMP NEGERI 2 KRADENAN</t>
  </si>
  <si>
    <t>SMP NEGERI 3 KRADENAN</t>
  </si>
  <si>
    <t>SMP NEGERI 4 Satu Atap Kradenan</t>
  </si>
  <si>
    <t>SMPT NEGERI 2 Kradenan</t>
  </si>
  <si>
    <t>SMP NEGERI 1 NGARINGAN</t>
  </si>
  <si>
    <t>SMP NEGERI 2 NGARINGAN</t>
  </si>
  <si>
    <t>SMP NEGERI 3 Satu Atap Ngaringan</t>
  </si>
  <si>
    <t>SMP NEGERI 4 Satu Atap Ngaringan</t>
  </si>
  <si>
    <t>SMP NEGERI 1 PENAWANGAN</t>
  </si>
  <si>
    <t>SMP NEGERI 2 PENAWANGAN</t>
  </si>
  <si>
    <t>SMPT NEGERI 1 Penawangan</t>
  </si>
  <si>
    <t>SMPT NEGERI 2 Penawangan</t>
  </si>
  <si>
    <t>SMP NEGERI 3 Satu Atap Penawangan</t>
  </si>
  <si>
    <t>SMP NEGERI 1 PULOKULON</t>
  </si>
  <si>
    <t>SMP NEGERI 3 PULOKULON</t>
  </si>
  <si>
    <t>SMP NEGERI 4 SATU ATAP PULOKULON</t>
  </si>
  <si>
    <t>SMP NEGERI 2 PULOKULON</t>
  </si>
  <si>
    <t>SMP NEGERI 1 PURWODADI</t>
  </si>
  <si>
    <t>SMP NEGERI 2 PURWODADI</t>
  </si>
  <si>
    <t>SMP NEGERI 3 PURWODADI</t>
  </si>
  <si>
    <t>SMP NEGERI 4 PURWODADI</t>
  </si>
  <si>
    <t>SMP NEGERI 5 PURWODADI</t>
  </si>
  <si>
    <t>SMP NEGERI 6 PURWODADI</t>
  </si>
  <si>
    <t>SMP NEGERI 7 PURWODADI</t>
  </si>
  <si>
    <t>SLB C. Danyang</t>
  </si>
  <si>
    <t>SMPT NEGERI  4 Purwodadi</t>
  </si>
  <si>
    <t>SMP NEGERI 1TANGGUNGHARJO</t>
  </si>
  <si>
    <t>SMP NEGERI 2 TANGGUNGHARJO</t>
  </si>
  <si>
    <t>SMP NEGERI 1 TAWANGHARJO</t>
  </si>
  <si>
    <t>SMP NEGERI 2 TAWANGHARJO</t>
  </si>
  <si>
    <t>SMP NEGERI 3 Satu Atap Tawangharjo</t>
  </si>
  <si>
    <t>SMP NEGERI 1 TEGOWANU</t>
  </si>
  <si>
    <t>SMP NEGERI 2 TEGOWANU</t>
  </si>
  <si>
    <t>SMP NEGERI 3 TEGOWANU</t>
  </si>
  <si>
    <t>SMP NEGERI 1 TOROH</t>
  </si>
  <si>
    <t>SMP NEGERI 2 TOROH</t>
  </si>
  <si>
    <t>SMP NEGERI 3 Satu Atap Toroh</t>
  </si>
  <si>
    <t>SMP NEGERI 1 WIROSARI</t>
  </si>
  <si>
    <t>SMP NEGERI 2 WIROSARI</t>
  </si>
  <si>
    <t>SMP NEGERI 3 WIROSARI</t>
  </si>
  <si>
    <t>SMP NEGERI 4 Satu Atap Wirosari</t>
  </si>
  <si>
    <t>SMP NEGERI 5 Satu Atap Wirosari</t>
  </si>
  <si>
    <t>SMPT NEGERI 2 Wirosari</t>
  </si>
  <si>
    <t>SMP NEGERI 6 Satu Atap Wirosari</t>
  </si>
  <si>
    <t>SMP ISLAM GABUS</t>
  </si>
  <si>
    <t>SMP PGRI GABUS</t>
  </si>
  <si>
    <t>SMP FATHUL MAARIF</t>
  </si>
  <si>
    <t>SMP Muhammadiyah Geyer</t>
  </si>
  <si>
    <t>SMP ISLAM AL ITTIHAAD</t>
  </si>
  <si>
    <t>SMP MUHAMMADIYAH GODONG</t>
  </si>
  <si>
    <t>SMP PGRI 2 GODONG</t>
  </si>
  <si>
    <t>SMP YATPI GODONG</t>
  </si>
  <si>
    <t>SMP AL ISLAM GROBOGAN</t>
  </si>
  <si>
    <t>SMP NU Model Teguhan</t>
  </si>
  <si>
    <t>SMP KELUARGA</t>
  </si>
  <si>
    <t>SMP MUHAMMADIYAH GUBUG</t>
  </si>
  <si>
    <t>SMP NUSANTARA 1 GUBUG</t>
  </si>
  <si>
    <t>SMP NUSANTARA 2 GUBUG</t>
  </si>
  <si>
    <t>SMP YASIHA</t>
  </si>
  <si>
    <t>SMP DR SOETOMO</t>
  </si>
  <si>
    <t>SMP ISLAM KARANGRAYUNG</t>
  </si>
  <si>
    <t>SMP ISLAM YASNA KARANGRAYUNG</t>
  </si>
  <si>
    <t>SMP KARYABHAKTI TELAWAH</t>
  </si>
  <si>
    <t>SMP MUHAMMADIYAH KARANGRAYUNG</t>
  </si>
  <si>
    <t>SMP PANCA BAKTI SENDANGHARJO</t>
  </si>
  <si>
    <t>SMP YASIM KARANGRAYUNG</t>
  </si>
  <si>
    <t>SMP Islam Roundlotul Huffadh</t>
  </si>
  <si>
    <t>SMP ISLAM JUMO</t>
  </si>
  <si>
    <t>SMP ISLAM SUDIRMAN KEDUNGJATI</t>
  </si>
  <si>
    <t>SMP AL ISLAM PAKIS KRADENAN</t>
  </si>
  <si>
    <t>SMP PGRI KUWU</t>
  </si>
  <si>
    <t>SMP WIYATA DHARMA KRADENAN</t>
  </si>
  <si>
    <t>SMP Islam Nurul Jannah</t>
  </si>
  <si>
    <t>SMP Islam Roudhotul Ummah</t>
  </si>
  <si>
    <t>SMP ISLAM NGARINGAN</t>
  </si>
  <si>
    <t>SMP ISLAM TRUWOLU</t>
  </si>
  <si>
    <t>SMP ISLAM WALISONGO</t>
  </si>
  <si>
    <t>SMP Diponegoro Pengkol Penawangan</t>
  </si>
  <si>
    <t>SMP AT TAQWA</t>
  </si>
  <si>
    <t>SMP NU JAMBON</t>
  </si>
  <si>
    <t>SMP PEMDA JAMBON</t>
  </si>
  <si>
    <t>SMP PGRI PULOKULON</t>
  </si>
  <si>
    <t>SMP NU Hasyim Asy`Ari</t>
  </si>
  <si>
    <t>SMP KRISTEN 1 PURWODADI</t>
  </si>
  <si>
    <t>SMP MUHAMMADIYAH PURWODADI</t>
  </si>
  <si>
    <t>SMP PANCASILA PURWODADI</t>
  </si>
  <si>
    <t>SMP PGRI 4 PURWODADI</t>
  </si>
  <si>
    <t>SMP Islam Terpadu Pelita Purwodadi</t>
  </si>
  <si>
    <t>SMP IT Al-Alawi Purwodadi</t>
  </si>
  <si>
    <t>SMP LB/B Danyang</t>
  </si>
  <si>
    <t>SMP LB/C Danyang</t>
  </si>
  <si>
    <t>SMP BUDI LUHUR</t>
  </si>
  <si>
    <t>SMP AL Islah Tanggungharjo</t>
  </si>
  <si>
    <t>SMP PGRI TAWANGHARJO</t>
  </si>
  <si>
    <t>SMP ISLAM TEGOWANU</t>
  </si>
  <si>
    <t>SMP KRISTEN TEGOWANU</t>
  </si>
  <si>
    <t>SMP PGRI TEGOWANU</t>
  </si>
  <si>
    <t>SMP KARYA TOROH</t>
  </si>
  <si>
    <t>SMP KRISTEN PUTRA WACANA TOROH</t>
  </si>
  <si>
    <t>SMP PEMBANGUNAN DESA</t>
  </si>
  <si>
    <t>SMP MIFTAHUSSA ADAH</t>
  </si>
  <si>
    <t>SMP AL ISLAM WIROSARI</t>
  </si>
  <si>
    <t>SMP KRISTEN WIROSARI</t>
  </si>
  <si>
    <t>SMP PGRI Wirosari</t>
  </si>
  <si>
    <t>SMP Islam Integral Luqman Al Hakim</t>
  </si>
  <si>
    <t xml:space="preserve"> SMP Islam Sirojuddin Sidorejo Pulokulon </t>
  </si>
  <si>
    <t xml:space="preserve"> SMP Kanzul Lughoh Al Taqih Selo Tawangharjo </t>
  </si>
  <si>
    <t xml:space="preserve"> SMP Islam Assalam Kradenan </t>
  </si>
  <si>
    <t xml:space="preserve"> SMP Karya Sobo Geyer </t>
  </si>
  <si>
    <t xml:space="preserve"> Krajan </t>
  </si>
  <si>
    <t xml:space="preserve"> Empu Cuwiri No 1 </t>
  </si>
  <si>
    <t xml:space="preserve"> Jl. Baru Gundih-Sobo Km. 7 </t>
  </si>
  <si>
    <t xml:space="preserve"> Pulokulon </t>
  </si>
  <si>
    <t xml:space="preserve"> Tawangharjo </t>
  </si>
  <si>
    <t xml:space="preserve"> Kradenan </t>
  </si>
  <si>
    <t xml:space="preserve"> Geyer </t>
  </si>
  <si>
    <t xml:space="preserve"> SMP </t>
  </si>
  <si>
    <t xml:space="preserve"> SATAP </t>
  </si>
  <si>
    <t xml:space="preserve"> SMPT </t>
  </si>
  <si>
    <t>S</t>
  </si>
  <si>
    <t xml:space="preserve"> SMPLB </t>
  </si>
  <si>
    <t>REKENING</t>
  </si>
  <si>
    <t xml:space="preserve"> Ds. Jangkungharjo </t>
  </si>
  <si>
    <t xml:space="preserve"> Brati </t>
  </si>
  <si>
    <t xml:space="preserve"> Ds. Karangsari </t>
  </si>
  <si>
    <t xml:space="preserve"> Ds. Katekan </t>
  </si>
  <si>
    <t xml:space="preserve"> Ds. Kronggen </t>
  </si>
  <si>
    <t xml:space="preserve"> Lemahputih </t>
  </si>
  <si>
    <t xml:space="preserve"> Dusun Dakrung </t>
  </si>
  <si>
    <t xml:space="preserve"> Ds. Tegalsumur </t>
  </si>
  <si>
    <t xml:space="preserve"> Ds. Temon </t>
  </si>
  <si>
    <t xml:space="preserve"> Tirem </t>
  </si>
  <si>
    <t xml:space="preserve"> Dusun Daresan </t>
  </si>
  <si>
    <t xml:space="preserve"> Dsn Satreyan </t>
  </si>
  <si>
    <t xml:space="preserve"> Ngasihan </t>
  </si>
  <si>
    <t xml:space="preserve"> Dusun Metuk </t>
  </si>
  <si>
    <t xml:space="preserve"> Jl. Purwodadi -  Pati Km 4 </t>
  </si>
  <si>
    <t xml:space="preserve"> Ds. Tirem </t>
  </si>
  <si>
    <t xml:space="preserve"> Dsn Mangonan </t>
  </si>
  <si>
    <t xml:space="preserve"> Dusun Pagergunung Rt </t>
  </si>
  <si>
    <t xml:space="preserve"> Dusun Mlakas </t>
  </si>
  <si>
    <t xml:space="preserve"> Bogangin </t>
  </si>
  <si>
    <t xml:space="preserve"> Jl.purwodadi - Kudus Km 8 </t>
  </si>
  <si>
    <t xml:space="preserve"> Katekan </t>
  </si>
  <si>
    <t xml:space="preserve"> Dsn Sembukan </t>
  </si>
  <si>
    <t xml:space="preserve"> Ds.menduran </t>
  </si>
  <si>
    <t xml:space="preserve"> Menduran </t>
  </si>
  <si>
    <t xml:space="preserve"> Jamur </t>
  </si>
  <si>
    <t xml:space="preserve"> Gabus </t>
  </si>
  <si>
    <t xml:space="preserve"> Jl.raya Keyongan No.56 </t>
  </si>
  <si>
    <t xml:space="preserve"> Nglinduk </t>
  </si>
  <si>
    <t xml:space="preserve"> Jl.raya Pandan Harum No.77 </t>
  </si>
  <si>
    <t xml:space="preserve"> Pelem </t>
  </si>
  <si>
    <t xml:space="preserve"> Suwatu </t>
  </si>
  <si>
    <t xml:space="preserve"> Banjar Asem </t>
  </si>
  <si>
    <t xml:space="preserve"> Jl.raya No.22 </t>
  </si>
  <si>
    <t xml:space="preserve"> Tunggul Rejo </t>
  </si>
  <si>
    <t xml:space="preserve"> Banjar Rejo </t>
  </si>
  <si>
    <t xml:space="preserve"> Bendo Harjo </t>
  </si>
  <si>
    <t xml:space="preserve"> Kalipang </t>
  </si>
  <si>
    <t xml:space="preserve"> Pandan Harum </t>
  </si>
  <si>
    <t xml:space="preserve"> Tanjung Anom </t>
  </si>
  <si>
    <t xml:space="preserve"> Slodong </t>
  </si>
  <si>
    <t xml:space="preserve"> Ngembong </t>
  </si>
  <si>
    <t xml:space="preserve"> Ds. Pelem </t>
  </si>
  <si>
    <t xml:space="preserve"> Jl.mayjen Sutoyo No.19 </t>
  </si>
  <si>
    <t xml:space="preserve"> Banyu Tarung </t>
  </si>
  <si>
    <t xml:space="preserve"> Jl.tanjung Sari </t>
  </si>
  <si>
    <t xml:space="preserve"> Dawung </t>
  </si>
  <si>
    <t xml:space="preserve"> Jl.r.a Kartini No.34 </t>
  </si>
  <si>
    <t xml:space="preserve"> Sono </t>
  </si>
  <si>
    <t xml:space="preserve"> Dukuh Mranggen </t>
  </si>
  <si>
    <t xml:space="preserve"> Ds. Gabus </t>
  </si>
  <si>
    <t xml:space="preserve"> Ds. Karangrejo </t>
  </si>
  <si>
    <t xml:space="preserve"> Ds. Banjarejo </t>
  </si>
  <si>
    <t xml:space="preserve"> Ds. Kalipang </t>
  </si>
  <si>
    <t xml:space="preserve"> Ds. Tahunan </t>
  </si>
  <si>
    <t xml:space="preserve"> Ds. Sulursari </t>
  </si>
  <si>
    <t xml:space="preserve"> Ds. Tlogotirto </t>
  </si>
  <si>
    <t xml:space="preserve"> Ds. Nglinduk </t>
  </si>
  <si>
    <t xml:space="preserve"> Ds. Sobo </t>
  </si>
  <si>
    <t xml:space="preserve"> Ds. Jambangan </t>
  </si>
  <si>
    <t xml:space="preserve"> Dsn Ngasem </t>
  </si>
  <si>
    <t xml:space="preserve"> Ds. Bangsri </t>
  </si>
  <si>
    <t xml:space="preserve"> Ds. Juworo </t>
  </si>
  <si>
    <t xml:space="preserve"> Ds Kalang </t>
  </si>
  <si>
    <t xml:space="preserve"> Ds Karanganyar </t>
  </si>
  <si>
    <t xml:space="preserve"> Jl Merdeka No 116 </t>
  </si>
  <si>
    <t xml:space="preserve"> Jln Raya Purwodadi </t>
  </si>
  <si>
    <t xml:space="preserve"> Ds. Rambat </t>
  </si>
  <si>
    <t xml:space="preserve"> Jln .merdeka Sobo </t>
  </si>
  <si>
    <t xml:space="preserve"> Karang </t>
  </si>
  <si>
    <t xml:space="preserve"> Dusun Mincil </t>
  </si>
  <si>
    <t xml:space="preserve"> Ds Dayu </t>
  </si>
  <si>
    <t xml:space="preserve"> Jl. Merdeka 84 </t>
  </si>
  <si>
    <t xml:space="preserve"> Ds. Monggot </t>
  </si>
  <si>
    <t xml:space="preserve"> Ds. Ngrandu </t>
  </si>
  <si>
    <t xml:space="preserve"> Tegal Jeruk </t>
  </si>
  <si>
    <t xml:space="preserve"> Plosorejo </t>
  </si>
  <si>
    <t xml:space="preserve"> Ds Saren </t>
  </si>
  <si>
    <t xml:space="preserve"> Jl Ki Atmo Sarjono No 3 </t>
  </si>
  <si>
    <t xml:space="preserve"> Ds Sanggrak </t>
  </si>
  <si>
    <t xml:space="preserve"> Goprak </t>
  </si>
  <si>
    <t xml:space="preserve"> Ds. Karanganyar </t>
  </si>
  <si>
    <t xml:space="preserve"> Ds Muneng </t>
  </si>
  <si>
    <t xml:space="preserve"> Jl. Solo - Purwodadi </t>
  </si>
  <si>
    <t xml:space="preserve"> Jl Karyawan No 7 </t>
  </si>
  <si>
    <t xml:space="preserve"> Kedungampo </t>
  </si>
  <si>
    <t xml:space="preserve"> Jalan Baru </t>
  </si>
  <si>
    <t xml:space="preserve"> Jl Solo </t>
  </si>
  <si>
    <t xml:space="preserve"> Dsn Pepe </t>
  </si>
  <si>
    <t xml:space="preserve"> Ds. Suru </t>
  </si>
  <si>
    <t xml:space="preserve"> Ds. Gundih </t>
  </si>
  <si>
    <t xml:space="preserve"> Jl. A.yani No. 6 </t>
  </si>
  <si>
    <t xml:space="preserve"> Godong </t>
  </si>
  <si>
    <t xml:space="preserve"> Ds. Dorolegi </t>
  </si>
  <si>
    <t xml:space="preserve"> Jl Jend. Sudirman No. 188 </t>
  </si>
  <si>
    <t xml:space="preserve"> Ds. Harjowinangun </t>
  </si>
  <si>
    <t xml:space="preserve"> Ds. Karanggeneng </t>
  </si>
  <si>
    <t xml:space="preserve"> Kemloko </t>
  </si>
  <si>
    <t xml:space="preserve"> Ketangirejo </t>
  </si>
  <si>
    <t xml:space="preserve"> Klampok Rt 01 Rw I </t>
  </si>
  <si>
    <t xml:space="preserve"> Desa Kopek </t>
  </si>
  <si>
    <t xml:space="preserve"> Ds. Manggarmas </t>
  </si>
  <si>
    <t xml:space="preserve"> Ds. Pahesan </t>
  </si>
  <si>
    <t xml:space="preserve"> Ds. Sambung </t>
  </si>
  <si>
    <t xml:space="preserve"> Ds. Sumurgede </t>
  </si>
  <si>
    <t xml:space="preserve"> Ds. Bugel </t>
  </si>
  <si>
    <t xml:space="preserve"> Ds. Klampok </t>
  </si>
  <si>
    <t xml:space="preserve"> Ds Latak </t>
  </si>
  <si>
    <t xml:space="preserve"> Jatimas </t>
  </si>
  <si>
    <t xml:space="preserve"> Jl. Pemuda No. 95 </t>
  </si>
  <si>
    <t xml:space="preserve"> Jl. Karangrayung Km3 </t>
  </si>
  <si>
    <t xml:space="preserve"> Ds. Ketangirejo </t>
  </si>
  <si>
    <t xml:space="preserve"> Ds. Latak </t>
  </si>
  <si>
    <t xml:space="preserve"> Jl Jend. Sudirman 130 </t>
  </si>
  <si>
    <t xml:space="preserve"> Jl. Pemuda No. 94 </t>
  </si>
  <si>
    <t xml:space="preserve"> Godong Rt 04 Rw 01 </t>
  </si>
  <si>
    <t xml:space="preserve"> Bringin </t>
  </si>
  <si>
    <t xml:space="preserve"> Guci Rt 03 Rw 01 </t>
  </si>
  <si>
    <t xml:space="preserve"> Gundi </t>
  </si>
  <si>
    <t xml:space="preserve"> Guyangan </t>
  </si>
  <si>
    <t xml:space="preserve"> Jl. Purwodadi-semarang Km. 13 </t>
  </si>
  <si>
    <t xml:space="preserve"> Ds. Ketitang </t>
  </si>
  <si>
    <t xml:space="preserve"> Ds. Manggarwetan </t>
  </si>
  <si>
    <t xml:space="preserve"> Dsn Rajek </t>
  </si>
  <si>
    <t xml:space="preserve"> Dsn. Sumberagung </t>
  </si>
  <si>
    <t xml:space="preserve"> Dsn. Tinanding </t>
  </si>
  <si>
    <t xml:space="preserve"> Dsn. Tungu </t>
  </si>
  <si>
    <t xml:space="preserve"> Wanutunggal </t>
  </si>
  <si>
    <t xml:space="preserve"> Jl. Truko - Penawangan </t>
  </si>
  <si>
    <t xml:space="preserve"> Ds. Getasrejo </t>
  </si>
  <si>
    <t xml:space="preserve"> Grobogan </t>
  </si>
  <si>
    <t xml:space="preserve"> Jl. P. Puger No. 29 </t>
  </si>
  <si>
    <t xml:space="preserve"> Sumber Jatipohon </t>
  </si>
  <si>
    <t xml:space="preserve"> Ds Karangrejo </t>
  </si>
  <si>
    <t xml:space="preserve"> Lebak </t>
  </si>
  <si>
    <t xml:space="preserve"> Dsn Purwo Rt 02/02 </t>
  </si>
  <si>
    <t xml:space="preserve"> Ds. Ngabenrejo </t>
  </si>
  <si>
    <t xml:space="preserve"> Ds. Putatsari </t>
  </si>
  <si>
    <t xml:space="preserve"> Rejosari </t>
  </si>
  <si>
    <t xml:space="preserve"> Jl. Siswa No. 19 </t>
  </si>
  <si>
    <t xml:space="preserve"> Ds. Tanggungharjo </t>
  </si>
  <si>
    <t xml:space="preserve"> Ds.teguhan </t>
  </si>
  <si>
    <t xml:space="preserve"> Ds. Grobogan </t>
  </si>
  <si>
    <t xml:space="preserve"> Ngulakan </t>
  </si>
  <si>
    <t xml:space="preserve"> Ds. Lebak </t>
  </si>
  <si>
    <t xml:space="preserve"> Dsn Lebeng </t>
  </si>
  <si>
    <t xml:space="preserve"> Ngabenrejo </t>
  </si>
  <si>
    <t xml:space="preserve"> Jl. Raya Blora Km 5 </t>
  </si>
  <si>
    <t xml:space="preserve"> Ds. Sedayu </t>
  </si>
  <si>
    <t xml:space="preserve"> Ds. Teguhan </t>
  </si>
  <si>
    <t xml:space="preserve"> Jl. Raya Blora No. 159 </t>
  </si>
  <si>
    <t xml:space="preserve"> Jln. P. Puger No. 162 </t>
  </si>
  <si>
    <t xml:space="preserve"> Jl. Bakung No. 70 Rt02/08 </t>
  </si>
  <si>
    <t xml:space="preserve"> Karangrejo </t>
  </si>
  <si>
    <t xml:space="preserve"> Dsn Karangjati </t>
  </si>
  <si>
    <t xml:space="preserve"> Ds. Rejosari </t>
  </si>
  <si>
    <t xml:space="preserve"> Tanjungsari </t>
  </si>
  <si>
    <t xml:space="preserve"> Jl. Slamet Riyadi No.20 </t>
  </si>
  <si>
    <t xml:space="preserve"> Dsn Sekaran </t>
  </si>
  <si>
    <t xml:space="preserve"> Kuwaron </t>
  </si>
  <si>
    <t xml:space="preserve"> Gubug </t>
  </si>
  <si>
    <t xml:space="preserve"> Batur Agung </t>
  </si>
  <si>
    <t xml:space="preserve"> Jl.perhutani </t>
  </si>
  <si>
    <t xml:space="preserve"> Jl. Bhayangkara No.30 </t>
  </si>
  <si>
    <t xml:space="preserve"> Jeketro </t>
  </si>
  <si>
    <t xml:space="preserve"> Kemiri </t>
  </si>
  <si>
    <t xml:space="preserve"> Kunjeng </t>
  </si>
  <si>
    <t xml:space="preserve"> Jl.r.suprapto No.37 </t>
  </si>
  <si>
    <t xml:space="preserve"> Penadaran </t>
  </si>
  <si>
    <t xml:space="preserve"> Pranten </t>
  </si>
  <si>
    <t xml:space="preserve"> Ringin Harjo </t>
  </si>
  <si>
    <t xml:space="preserve"> Tambakan </t>
  </si>
  <si>
    <t xml:space="preserve"> Tlogo Mulyo </t>
  </si>
  <si>
    <t xml:space="preserve"> Ginggang Tani </t>
  </si>
  <si>
    <t xml:space="preserve"> Jl.a.yanino. 165 </t>
  </si>
  <si>
    <t xml:space="preserve"> Jl. Jeketro </t>
  </si>
  <si>
    <t xml:space="preserve"> Jl.letjen Suprapto </t>
  </si>
  <si>
    <t xml:space="preserve"> Mlilir </t>
  </si>
  <si>
    <t xml:space="preserve"> Ngroto </t>
  </si>
  <si>
    <t xml:space="preserve"> Tegal Sari </t>
  </si>
  <si>
    <t xml:space="preserve"> Saban </t>
  </si>
  <si>
    <t xml:space="preserve"> Jl.k.h Hasan Anwar </t>
  </si>
  <si>
    <t xml:space="preserve"> Kuwaron Rt02 Rw V </t>
  </si>
  <si>
    <t xml:space="preserve"> Jl.a.yani No.40 Gubug Grobogan </t>
  </si>
  <si>
    <t xml:space="preserve"> Gelapan </t>
  </si>
  <si>
    <t xml:space="preserve"> Papan Rejo </t>
  </si>
  <si>
    <t xml:space="preserve"> Ringin Kidul </t>
  </si>
  <si>
    <t xml:space="preserve"> Trisari </t>
  </si>
  <si>
    <t xml:space="preserve"> Ds. Gubug </t>
  </si>
  <si>
    <t xml:space="preserve"> Ds. Jatipecaron </t>
  </si>
  <si>
    <t xml:space="preserve"> Ds. Tlogomulyo </t>
  </si>
  <si>
    <t xml:space="preserve"> Ds. Mlilir </t>
  </si>
  <si>
    <t xml:space="preserve"> Ds. Saban </t>
  </si>
  <si>
    <t xml:space="preserve"> Ds. Jeketro </t>
  </si>
  <si>
    <t xml:space="preserve"> Ds. Trisari </t>
  </si>
  <si>
    <t xml:space="preserve"> Ds. Rowosari </t>
  </si>
  <si>
    <t xml:space="preserve"> Ds. Ngroto </t>
  </si>
  <si>
    <t xml:space="preserve"> Dempel </t>
  </si>
  <si>
    <t xml:space="preserve"> Karangrayung </t>
  </si>
  <si>
    <t xml:space="preserve"> Jl Raya Karang Rayung No:36 </t>
  </si>
  <si>
    <t xml:space="preserve"> Dologan </t>
  </si>
  <si>
    <t xml:space="preserve"> Dusun Pulo </t>
  </si>
  <si>
    <t xml:space="preserve"> Mojoagung </t>
  </si>
  <si>
    <t xml:space="preserve"> Pangkalan </t>
  </si>
  <si>
    <t xml:space="preserve"> Putatnganten </t>
  </si>
  <si>
    <t xml:space="preserve"> Rawoh </t>
  </si>
  <si>
    <t xml:space="preserve"> Gunung Tugel </t>
  </si>
  <si>
    <t xml:space="preserve"> Kalisari </t>
  </si>
  <si>
    <t xml:space="preserve"> Dsn Termas </t>
  </si>
  <si>
    <t xml:space="preserve"> Jl. Raya Karangrayung </t>
  </si>
  <si>
    <t xml:space="preserve"> Ketro </t>
  </si>
  <si>
    <t xml:space="preserve"> Mangin </t>
  </si>
  <si>
    <t xml:space="preserve"> Krasak Rt:06 Rw:07 </t>
  </si>
  <si>
    <t xml:space="preserve"> Sendangharjo </t>
  </si>
  <si>
    <t xml:space="preserve"> Temurejo </t>
  </si>
  <si>
    <t xml:space="preserve"> Mrayun </t>
  </si>
  <si>
    <t xml:space="preserve"> Jl Raya Karangrayung 45b </t>
  </si>
  <si>
    <t xml:space="preserve"> Setren </t>
  </si>
  <si>
    <t xml:space="preserve"> Jl Mojoagung Pengkol </t>
  </si>
  <si>
    <t xml:space="preserve"> Jl Raya Karangrayung </t>
  </si>
  <si>
    <t xml:space="preserve"> Ketro Rt 06 Rw 06 </t>
  </si>
  <si>
    <t xml:space="preserve"> Pulo </t>
  </si>
  <si>
    <t xml:space="preserve"> Ds. Mojoagung </t>
  </si>
  <si>
    <t xml:space="preserve"> Ngumbuk Rt 03 Rw 02 </t>
  </si>
  <si>
    <t xml:space="preserve"> Prejengan Sumberjosari </t>
  </si>
  <si>
    <t xml:space="preserve"> Jl Raya Karangrayung 36c </t>
  </si>
  <si>
    <t xml:space="preserve"> Dsn Cengklik </t>
  </si>
  <si>
    <t xml:space="preserve"> Sumberjosari </t>
  </si>
  <si>
    <t xml:space="preserve"> Jati </t>
  </si>
  <si>
    <t xml:space="preserve"> Cekel </t>
  </si>
  <si>
    <t xml:space="preserve"> Gunung Tumpeng </t>
  </si>
  <si>
    <t xml:space="preserve"> Gunungtumpeng </t>
  </si>
  <si>
    <t xml:space="preserve"> Jetis </t>
  </si>
  <si>
    <t xml:space="preserve"> Gumampang </t>
  </si>
  <si>
    <t xml:space="preserve"> Karanganyar </t>
  </si>
  <si>
    <t xml:space="preserve"> Katelan </t>
  </si>
  <si>
    <t xml:space="preserve"> Karangsono </t>
  </si>
  <si>
    <t xml:space="preserve"> Kedungwungu </t>
  </si>
  <si>
    <t xml:space="preserve"> Nampu </t>
  </si>
  <si>
    <t xml:space="preserve"> Parakan </t>
  </si>
  <si>
    <t xml:space="preserve"> Telawah </t>
  </si>
  <si>
    <t xml:space="preserve"> Brumbung </t>
  </si>
  <si>
    <t xml:space="preserve"> Ds. Dempel </t>
  </si>
  <si>
    <t xml:space="preserve"> Ds. Putatnganten </t>
  </si>
  <si>
    <t xml:space="preserve"> Ds. Sendangharjo </t>
  </si>
  <si>
    <t xml:space="preserve"> Ds. Nampu </t>
  </si>
  <si>
    <t xml:space="preserve"> Ds. Deras </t>
  </si>
  <si>
    <t xml:space="preserve"> Kedungjati </t>
  </si>
  <si>
    <t xml:space="preserve"> Dk Mliwang </t>
  </si>
  <si>
    <t xml:space="preserve"> Ds. Karanglangu </t>
  </si>
  <si>
    <t xml:space="preserve"> Ds. Kedungjati </t>
  </si>
  <si>
    <t xml:space="preserve"> Kentengsari Rt 03 Rw 01 </t>
  </si>
  <si>
    <t xml:space="preserve"> Ds. Ngombak </t>
  </si>
  <si>
    <t xml:space="preserve"> Ds Padas Rt02 Rw01 </t>
  </si>
  <si>
    <t xml:space="preserve"> Ds. Panimbo </t>
  </si>
  <si>
    <t xml:space="preserve"> Prigi Rt 01 Rw 02 </t>
  </si>
  <si>
    <t xml:space="preserve"> Ds. Wates </t>
  </si>
  <si>
    <t xml:space="preserve"> Deras </t>
  </si>
  <si>
    <t xml:space="preserve"> Ds. Jumo </t>
  </si>
  <si>
    <t xml:space="preserve"> Ds. Kalimaro </t>
  </si>
  <si>
    <t xml:space="preserve"> Dkh Karang Rt 02 Rw 03 </t>
  </si>
  <si>
    <t xml:space="preserve"> Padas </t>
  </si>
  <si>
    <t xml:space="preserve"> Dk Brumbung Rt 04 Rw 01 </t>
  </si>
  <si>
    <t xml:space="preserve"> Dsn Ngrapah Rt 01 Rw Iv </t>
  </si>
  <si>
    <t xml:space="preserve"> Wates Rt 06 Rw 01 </t>
  </si>
  <si>
    <t xml:space="preserve"> Dukuh Kebon Agung Rt 01 Rw 09 </t>
  </si>
  <si>
    <t xml:space="preserve"> Dsn Nglangu Rt 01 Rw 02 </t>
  </si>
  <si>
    <t xml:space="preserve"> Jl. Perintis Kemerdekaan No. 21 </t>
  </si>
  <si>
    <t xml:space="preserve"> Ngawurejo Rt 01 Rw 05 </t>
  </si>
  <si>
    <t xml:space="preserve"> Rt 01 Rw 01 Padas </t>
  </si>
  <si>
    <t xml:space="preserve"> Dsn Pepe Rt 02 W 05 </t>
  </si>
  <si>
    <t xml:space="preserve"> Ds. Padas </t>
  </si>
  <si>
    <t xml:space="preserve"> Dk Gunung Wulan </t>
  </si>
  <si>
    <t xml:space="preserve"> Ds. Klitikan </t>
  </si>
  <si>
    <t xml:space="preserve"> Daeung Rt 03 Rw 02 </t>
  </si>
  <si>
    <t xml:space="preserve"> Jl.raya Kudus Pwdd </t>
  </si>
  <si>
    <t xml:space="preserve"> Klambu </t>
  </si>
  <si>
    <t xml:space="preserve"> Menawan </t>
  </si>
  <si>
    <t xml:space="preserve"> Ds. Penganten </t>
  </si>
  <si>
    <t xml:space="preserve"> Jl.pasar Taruman </t>
  </si>
  <si>
    <t xml:space="preserve"> Ds. Terkesi </t>
  </si>
  <si>
    <t xml:space="preserve"> Ds. Kandangrejo </t>
  </si>
  <si>
    <t xml:space="preserve"> Ds. Klambu </t>
  </si>
  <si>
    <t xml:space="preserve"> Ds. Menawan </t>
  </si>
  <si>
    <t xml:space="preserve"> Jl.purwodadi - Kudus Km15 </t>
  </si>
  <si>
    <t xml:space="preserve"> Ds. Selojari </t>
  </si>
  <si>
    <t xml:space="preserve"> Jalan Lengki </t>
  </si>
  <si>
    <t xml:space="preserve"> Jl Purwodadi - Kudus </t>
  </si>
  <si>
    <t xml:space="preserve"> Ds. Taruman </t>
  </si>
  <si>
    <t xml:space="preserve"> Ds, Klambu </t>
  </si>
  <si>
    <t xml:space="preserve"> Jl Pasar Taruman </t>
  </si>
  <si>
    <t xml:space="preserve"> Dsn. Wadankemiri </t>
  </si>
  <si>
    <t xml:space="preserve"> Ds. Jenengan </t>
  </si>
  <si>
    <t xml:space="preserve"> Ds. Bago </t>
  </si>
  <si>
    <t xml:space="preserve"> Ds. Banjardowo </t>
  </si>
  <si>
    <t xml:space="preserve"> Jl Raya Banjarsari- Bago </t>
  </si>
  <si>
    <t xml:space="preserve"> Ds. Grabagan </t>
  </si>
  <si>
    <t xml:space="preserve"> Ds. Kalisari </t>
  </si>
  <si>
    <t xml:space="preserve"> Jl. Raya Kradenan </t>
  </si>
  <si>
    <t xml:space="preserve"> Jl. Surojenggolo No 36 </t>
  </si>
  <si>
    <t xml:space="preserve"> Ds. Pakis </t>
  </si>
  <si>
    <t xml:space="preserve"> Belung Wetan </t>
  </si>
  <si>
    <t xml:space="preserve"> Simo </t>
  </si>
  <si>
    <t xml:space="preserve"> Ds. Tanjungsari </t>
  </si>
  <si>
    <t xml:space="preserve"> Gluntungan </t>
  </si>
  <si>
    <t xml:space="preserve"> Ds. Crewek </t>
  </si>
  <si>
    <t xml:space="preserve"> Dusun Jatisemi </t>
  </si>
  <si>
    <t xml:space="preserve"> Ds. Kradenan </t>
  </si>
  <si>
    <t xml:space="preserve"> Dsn Beku </t>
  </si>
  <si>
    <t xml:space="preserve"> Ds. Smbungbangi </t>
  </si>
  <si>
    <t xml:space="preserve"> Jl.belimbing No 324 </t>
  </si>
  <si>
    <t xml:space="preserve"> Dusun Doro </t>
  </si>
  <si>
    <t xml:space="preserve"> Jl. Raya Banjarsari - Bago </t>
  </si>
  <si>
    <t xml:space="preserve"> Sambongharjo </t>
  </si>
  <si>
    <t xml:space="preserve"> Jl Medang No 29 </t>
  </si>
  <si>
    <t xml:space="preserve"> Ds. Sambungbangi </t>
  </si>
  <si>
    <t xml:space="preserve"> Ds. Simo </t>
  </si>
  <si>
    <t xml:space="preserve"> Jl.empu Cuiri </t>
  </si>
  <si>
    <t xml:space="preserve"> Dolog </t>
  </si>
  <si>
    <t xml:space="preserve"> Ds. Sambongbangi </t>
  </si>
  <si>
    <t xml:space="preserve"> Jl Kepanjen No 26 </t>
  </si>
  <si>
    <t xml:space="preserve"> Desa Crewek </t>
  </si>
  <si>
    <t xml:space="preserve"> Plumpungan Rt05 Rw03 </t>
  </si>
  <si>
    <t xml:space="preserve"> Kranjan Simo </t>
  </si>
  <si>
    <t xml:space="preserve"> Ds. Sengon Wetan </t>
  </si>
  <si>
    <t xml:space="preserve"> Ds. Sumberagung </t>
  </si>
  <si>
    <t xml:space="preserve"> Ngaringan </t>
  </si>
  <si>
    <t xml:space="preserve"> Jalan Raya No.78 </t>
  </si>
  <si>
    <t xml:space="preserve"> Sono Rt04/05 </t>
  </si>
  <si>
    <t xml:space="preserve"> Jl.ki Naronggo1 A </t>
  </si>
  <si>
    <t xml:space="preserve"> Jl Sunan Kalijogo,no45 </t>
  </si>
  <si>
    <t xml:space="preserve"> Jl Dumpil </t>
  </si>
  <si>
    <t xml:space="preserve"> Jl Raya Blora 17c Ngaringan </t>
  </si>
  <si>
    <t xml:space="preserve"> Jl Tambak - Sarirejo </t>
  </si>
  <si>
    <t xml:space="preserve"> Ngrewan Rt 02 Rw 04 </t>
  </si>
  <si>
    <t xml:space="preserve"> Jl Pertaman No 16 </t>
  </si>
  <si>
    <t xml:space="preserve"> Jl Raya 80 Truwolu </t>
  </si>
  <si>
    <t xml:space="preserve"> Jl.kisoguno </t>
  </si>
  <si>
    <t xml:space="preserve"> Dsn Payasan </t>
  </si>
  <si>
    <t xml:space="preserve"> Desa Ngaka-arap Rt01 Rw01 </t>
  </si>
  <si>
    <t xml:space="preserve"> Ds. Ngarap-arap </t>
  </si>
  <si>
    <t xml:space="preserve"> Jl.ki Sanus No77b </t>
  </si>
  <si>
    <t xml:space="preserve"> Dsn Galsari </t>
  </si>
  <si>
    <t xml:space="preserve"> Tanjungharjo </t>
  </si>
  <si>
    <t xml:space="preserve"> Ds. Bandungsari </t>
  </si>
  <si>
    <t xml:space="preserve"> Singopranan </t>
  </si>
  <si>
    <t xml:space="preserve"> Kalang Lundo </t>
  </si>
  <si>
    <t xml:space="preserve"> Kalangdosari </t>
  </si>
  <si>
    <t xml:space="preserve"> Kagok </t>
  </si>
  <si>
    <t xml:space="preserve"> Jl.kyai Sanusi No 17 </t>
  </si>
  <si>
    <t xml:space="preserve"> Jl K. Basyarudin No 35 </t>
  </si>
  <si>
    <t xml:space="preserve"> Dusun Krajan Rt04 Rw02 </t>
  </si>
  <si>
    <t xml:space="preserve"> Dusun Pekuwon </t>
  </si>
  <si>
    <t xml:space="preserve"> Ds. kalangdosari </t>
  </si>
  <si>
    <t xml:space="preserve"> Ds. Truwolu </t>
  </si>
  <si>
    <t xml:space="preserve"> Ds. Pendem </t>
  </si>
  <si>
    <t xml:space="preserve"> Ds. Sendangrejo </t>
  </si>
  <si>
    <t xml:space="preserve"> Jl Raya Sedadi-karangrayung </t>
  </si>
  <si>
    <t xml:space="preserve"> Penawangan </t>
  </si>
  <si>
    <t xml:space="preserve"> Ds. Curut </t>
  </si>
  <si>
    <t xml:space="preserve"> Ds. Jipang </t>
  </si>
  <si>
    <t xml:space="preserve"> Ds. Karangwader </t>
  </si>
  <si>
    <t xml:space="preserve"> Ds. Kluwan </t>
  </si>
  <si>
    <t xml:space="preserve"> Ds. Kramat </t>
  </si>
  <si>
    <t xml:space="preserve"> Ds. Lajer </t>
  </si>
  <si>
    <t xml:space="preserve"> Ds. Leyangan </t>
  </si>
  <si>
    <t xml:space="preserve"> Jl. Raya Penawangan </t>
  </si>
  <si>
    <t xml:space="preserve"> Jl Raya Penawangan No 7 </t>
  </si>
  <si>
    <t xml:space="preserve"> Ds. Pengkol </t>
  </si>
  <si>
    <t xml:space="preserve"> Ds. Pulutan </t>
  </si>
  <si>
    <t xml:space="preserve"> Ds. Sedadi </t>
  </si>
  <si>
    <t xml:space="preserve"> Ds. Toko </t>
  </si>
  <si>
    <t xml:space="preserve"> Ds. Wolo </t>
  </si>
  <si>
    <t xml:space="preserve"> Ds. Bologarang </t>
  </si>
  <si>
    <t xml:space="preserve"> Ds. Ngeluk </t>
  </si>
  <si>
    <t xml:space="preserve"> Jl. Pasar Penawangan - Truko </t>
  </si>
  <si>
    <t xml:space="preserve"> Jl Raya Sedadi- Penawangan No. 34 </t>
  </si>
  <si>
    <t xml:space="preserve"> Jl Raya Sedadi No 1 </t>
  </si>
  <si>
    <t xml:space="preserve"> Dsn. Karangpaing </t>
  </si>
  <si>
    <t xml:space="preserve"> Dsn. Tunggu </t>
  </si>
  <si>
    <t xml:space="preserve"> Dsn. Watupawon </t>
  </si>
  <si>
    <t xml:space="preserve"> Ds Wedoro Penawangan </t>
  </si>
  <si>
    <t xml:space="preserve"> Dsn. Winong </t>
  </si>
  <si>
    <t xml:space="preserve"> Dusun Mangsulan </t>
  </si>
  <si>
    <t xml:space="preserve"> Jati Harjo </t>
  </si>
  <si>
    <t xml:space="preserve"> Jl Raya Jetaksari </t>
  </si>
  <si>
    <t xml:space="preserve"> Karang Harjo </t>
  </si>
  <si>
    <t xml:space="preserve"> Mlowo Karang Talun </t>
  </si>
  <si>
    <t xml:space="preserve"> Dusun Kedungwungu </t>
  </si>
  <si>
    <t xml:space="preserve"> Pojok </t>
  </si>
  <si>
    <t xml:space="preserve"> Tuko </t>
  </si>
  <si>
    <t xml:space="preserve"> Dusun Mangsulan Rt03/05 </t>
  </si>
  <si>
    <t xml:space="preserve"> Jatiharjo </t>
  </si>
  <si>
    <t xml:space="preserve"> Krajan ,karangharjo </t>
  </si>
  <si>
    <t xml:space="preserve"> Desa Panunggalan Rt:05 Rw:02 </t>
  </si>
  <si>
    <t xml:space="preserve"> Ngantru </t>
  </si>
  <si>
    <t xml:space="preserve"> Semen </t>
  </si>
  <si>
    <t xml:space="preserve"> Sugihan </t>
  </si>
  <si>
    <t xml:space="preserve"> Sd Negeri 3 Jatiharjo </t>
  </si>
  <si>
    <t xml:space="preserve"> Dusun Winuareng </t>
  </si>
  <si>
    <t xml:space="preserve"> Kepoh </t>
  </si>
  <si>
    <t xml:space="preserve"> Rt02/06 Dusun Mangboyo </t>
  </si>
  <si>
    <t xml:space="preserve"> Dusun Padangan </t>
  </si>
  <si>
    <t xml:space="preserve"> Dusun Ngori </t>
  </si>
  <si>
    <t xml:space="preserve"> Ds. Sindurejo </t>
  </si>
  <si>
    <t xml:space="preserve"> Rt02/09 Dusun Ngrijo </t>
  </si>
  <si>
    <t xml:space="preserve"> Mangboyo </t>
  </si>
  <si>
    <t xml:space="preserve"> Panunggalan </t>
  </si>
  <si>
    <t xml:space="preserve"> Dusun Paker Rt 03 Rw 07 </t>
  </si>
  <si>
    <t xml:space="preserve"> Jl.selo Sembung Harjo </t>
  </si>
  <si>
    <t xml:space="preserve"> Waduk Sidorejo </t>
  </si>
  <si>
    <t xml:space="preserve"> Sendang </t>
  </si>
  <si>
    <t xml:space="preserve"> Kasihan </t>
  </si>
  <si>
    <t xml:space="preserve"> Getas </t>
  </si>
  <si>
    <t xml:space="preserve"> Dusun Legundi Rt06 Rw05 </t>
  </si>
  <si>
    <t xml:space="preserve"> Dusun Wates </t>
  </si>
  <si>
    <t xml:space="preserve"> Dusun Kayen </t>
  </si>
  <si>
    <t xml:space="preserve"> Ds. Tuko </t>
  </si>
  <si>
    <t xml:space="preserve"> Ds. Mangunrejo </t>
  </si>
  <si>
    <t xml:space="preserve"> Ds. Jetaksari </t>
  </si>
  <si>
    <t xml:space="preserve"> Ds. Pulokulon </t>
  </si>
  <si>
    <t xml:space="preserve"> Ds. Sembungharjo </t>
  </si>
  <si>
    <t xml:space="preserve"> Ds. Jambon </t>
  </si>
  <si>
    <t xml:space="preserve"> Ds. Pojok </t>
  </si>
  <si>
    <t xml:space="preserve"> Ds. Sidorejo </t>
  </si>
  <si>
    <t xml:space="preserve"> Ds. Mlowokarangtalun </t>
  </si>
  <si>
    <t xml:space="preserve"> Ds. Candisari </t>
  </si>
  <si>
    <t xml:space="preserve"> Purwodadi </t>
  </si>
  <si>
    <t xml:space="preserve"> Karangmanis </t>
  </si>
  <si>
    <t xml:space="preserve"> Jl. Rusdiyat No 6 </t>
  </si>
  <si>
    <t xml:space="preserve"> Jl. Kartini,no 12 </t>
  </si>
  <si>
    <t xml:space="preserve"> Jl.sudiarto No66 </t>
  </si>
  <si>
    <t xml:space="preserve"> Ds. Kandangan </t>
  </si>
  <si>
    <t xml:space="preserve"> Ds. Kedungrejo </t>
  </si>
  <si>
    <t xml:space="preserve"> Jl.ahymad Yani No.16 </t>
  </si>
  <si>
    <t xml:space="preserve"> Jl. Danyang Kuwu Km 7 </t>
  </si>
  <si>
    <t xml:space="preserve"> Jl. Flamboyan </t>
  </si>
  <si>
    <t xml:space="preserve"> Rt 01 Rw 02 Nglobar </t>
  </si>
  <si>
    <t xml:space="preserve"> Jalan A Yani No 01 </t>
  </si>
  <si>
    <t xml:space="preserve"> Ds. Pulorejo </t>
  </si>
  <si>
    <t xml:space="preserve"> Jl Bayangkara No 7 </t>
  </si>
  <si>
    <t xml:space="preserve"> Ds Putat </t>
  </si>
  <si>
    <t xml:space="preserve"> Waru Kidul </t>
  </si>
  <si>
    <t xml:space="preserve"> Jl Jend. Sudirman No 33 </t>
  </si>
  <si>
    <t xml:space="preserve"> Jl. Ki Ageng Getas Pendowo </t>
  </si>
  <si>
    <t xml:space="preserve"> Jl Gajah Mada No 12 </t>
  </si>
  <si>
    <t xml:space="preserve"> Jl. Pemuda No. 37 </t>
  </si>
  <si>
    <t xml:space="preserve"> Jl.banyuono I No.20 </t>
  </si>
  <si>
    <t xml:space="preserve"> Jl.thamrin No.5 </t>
  </si>
  <si>
    <t xml:space="preserve"> Rt 01/ 6 Kebonagung </t>
  </si>
  <si>
    <t xml:space="preserve"> Dsn Tegal Rt 03 Rw 06 </t>
  </si>
  <si>
    <t xml:space="preserve"> Jl Kapten Rusdiyat No 12 </t>
  </si>
  <si>
    <t xml:space="preserve"> Jl. Kartini No. 20 Dusun Genuk </t>
  </si>
  <si>
    <t xml:space="preserve"> Jl Tentara Pelajar No 37 </t>
  </si>
  <si>
    <t xml:space="preserve"> Dsn Bopong </t>
  </si>
  <si>
    <t xml:space="preserve"> Nglinggo </t>
  </si>
  <si>
    <t xml:space="preserve"> Jl. Ahmad Yani No.164 </t>
  </si>
  <si>
    <t xml:space="preserve"> Jl. Ahmad Yani No 126 </t>
  </si>
  <si>
    <t xml:space="preserve"> Dk Nunggalan </t>
  </si>
  <si>
    <t xml:space="preserve"> Ds. Klobar </t>
  </si>
  <si>
    <t xml:space="preserve"> Jl. A. Yani No 2 </t>
  </si>
  <si>
    <t xml:space="preserve"> Jl Siswomiharjo No 2 </t>
  </si>
  <si>
    <t xml:space="preserve"> Jl. Arteri Penganten Getasrejo </t>
  </si>
  <si>
    <t xml:space="preserve"> Dk Krajan </t>
  </si>
  <si>
    <t xml:space="preserve"> Jl Candi-dukuh </t>
  </si>
  <si>
    <t xml:space="preserve"> Rt 03 / Vi </t>
  </si>
  <si>
    <t xml:space="preserve"> Jl. Kapten Rusdiyat No. 58 </t>
  </si>
  <si>
    <t xml:space="preserve"> Ds. Genuksuran </t>
  </si>
  <si>
    <t xml:space="preserve"> Jl. Sudiarto No. 64 Kalongan </t>
  </si>
  <si>
    <t xml:space="preserve"> Dk Bopopng </t>
  </si>
  <si>
    <t xml:space="preserve"> Jl.bupati Sunarto,no30 </t>
  </si>
  <si>
    <t xml:space="preserve"> Jl. Ahmad Yani No.126 </t>
  </si>
  <si>
    <t xml:space="preserve"> Ds, Ngembak </t>
  </si>
  <si>
    <t xml:space="preserve"> Rt 03 Rw 03 Dsn Jati </t>
  </si>
  <si>
    <t xml:space="preserve"> Ds. Ngraji </t>
  </si>
  <si>
    <t xml:space="preserve"> Jl Siswomiharjo No 4a </t>
  </si>
  <si>
    <t xml:space="preserve"> Cingkrong </t>
  </si>
  <si>
    <t xml:space="preserve"> Jl A. Yani, No 168 </t>
  </si>
  <si>
    <t xml:space="preserve"> Jl. Kuwu No 99 </t>
  </si>
  <si>
    <t xml:space="preserve"> Nunggalan </t>
  </si>
  <si>
    <t xml:space="preserve"> Jl Jendral Sudirman No 10 </t>
  </si>
  <si>
    <t xml:space="preserve"> Dk Gading </t>
  </si>
  <si>
    <t xml:space="preserve"> Dadabong </t>
  </si>
  <si>
    <t xml:space="preserve"> Jl Banyuono I/20 </t>
  </si>
  <si>
    <t xml:space="preserve"> Jl. A. Yani Gg Mawar Iii </t>
  </si>
  <si>
    <t xml:space="preserve"> Jl.bhayangkara No.7 </t>
  </si>
  <si>
    <t xml:space="preserve"> Jl. A. Yani No 170 </t>
  </si>
  <si>
    <t xml:space="preserve"> Jl.pemuda No.37 Purwodadi </t>
  </si>
  <si>
    <t xml:space="preserve"> Jl.siswomiharja No.4 </t>
  </si>
  <si>
    <t xml:space="preserve"> Ds. Kuripan </t>
  </si>
  <si>
    <t xml:space="preserve"> Ds. Danyang </t>
  </si>
  <si>
    <t xml:space="preserve"> Jl.raya Kapung </t>
  </si>
  <si>
    <t xml:space="preserve"> Tanggungharjo </t>
  </si>
  <si>
    <t xml:space="preserve"> Ds. Sugihmanik </t>
  </si>
  <si>
    <t xml:space="preserve"> Ds.tanggung </t>
  </si>
  <si>
    <t xml:space="preserve"> Ds. Kapung </t>
  </si>
  <si>
    <t xml:space="preserve"> Ds. Mrisi </t>
  </si>
  <si>
    <t xml:space="preserve"> Karanggetas </t>
  </si>
  <si>
    <t xml:space="preserve"> Ds. Tanggung </t>
  </si>
  <si>
    <t xml:space="preserve"> Ds. Brabo </t>
  </si>
  <si>
    <t xml:space="preserve"> Ds. Padang </t>
  </si>
  <si>
    <t xml:space="preserve"> Ds. Ringinpitu </t>
  </si>
  <si>
    <t xml:space="preserve"> Ds. Kaliwenang </t>
  </si>
  <si>
    <t xml:space="preserve"> Ds. Ngambakrejo </t>
  </si>
  <si>
    <t xml:space="preserve"> Ds. Kaliceret </t>
  </si>
  <si>
    <t xml:space="preserve"> Ds. Godan </t>
  </si>
  <si>
    <t xml:space="preserve"> Dkh Jangkung </t>
  </si>
  <si>
    <t xml:space="preserve"> Ds. Kemadohbatur </t>
  </si>
  <si>
    <t xml:space="preserve"> Jl Raya Blora Km,6.5 </t>
  </si>
  <si>
    <t xml:space="preserve"> Ds. Pulongrambe </t>
  </si>
  <si>
    <t xml:space="preserve"> Ds. Selo </t>
  </si>
  <si>
    <t xml:space="preserve"> Ds. Tarub </t>
  </si>
  <si>
    <t xml:space="preserve"> Jl Raya Blora Km 11 </t>
  </si>
  <si>
    <t xml:space="preserve"> Dusun Ploso </t>
  </si>
  <si>
    <t xml:space="preserve"> Ds. Jono </t>
  </si>
  <si>
    <t xml:space="preserve"> Ds. Mayahan </t>
  </si>
  <si>
    <t xml:space="preserve"> Dkh Bringin </t>
  </si>
  <si>
    <t xml:space="preserve"> Sreman </t>
  </si>
  <si>
    <t xml:space="preserve"> Jl.ki Ageng Selo 1a </t>
  </si>
  <si>
    <t xml:space="preserve"> Karangpung </t>
  </si>
  <si>
    <t xml:space="preserve"> Ds. Plosorejo </t>
  </si>
  <si>
    <t xml:space="preserve"> Jl Raya Blora Km.10 </t>
  </si>
  <si>
    <t xml:space="preserve"> Jl. Ki Ageng Selo No 84 </t>
  </si>
  <si>
    <t xml:space="preserve"> Jl. Raya Blora Km. 13 </t>
  </si>
  <si>
    <t xml:space="preserve"> Jl. Plumpungan </t>
  </si>
  <si>
    <t xml:space="preserve"> Ds. Cangkring </t>
  </si>
  <si>
    <t xml:space="preserve"> Tegowanu </t>
  </si>
  <si>
    <t xml:space="preserve"> Ds. Kebonagung </t>
  </si>
  <si>
    <t xml:space="preserve"> Jl Raya Kedungwungu </t>
  </si>
  <si>
    <t xml:space="preserve"> Ds. Kejawan </t>
  </si>
  <si>
    <t xml:space="preserve"> Ds. Mangunsari </t>
  </si>
  <si>
    <t xml:space="preserve"> Ds. Medani </t>
  </si>
  <si>
    <t xml:space="preserve"> Ds. Sukorejo </t>
  </si>
  <si>
    <t xml:space="preserve"> Ds. Tajemsari </t>
  </si>
  <si>
    <t xml:space="preserve"> Ds. Tegowanu Kulon </t>
  </si>
  <si>
    <t xml:space="preserve"> Ds. Karangpasar </t>
  </si>
  <si>
    <t xml:space="preserve"> Jl. Jendral Sudirman,no 8 </t>
  </si>
  <si>
    <t xml:space="preserve"> Ds. Tlogorejo </t>
  </si>
  <si>
    <t xml:space="preserve"> Ds. Tunjungrejo </t>
  </si>
  <si>
    <t xml:space="preserve"> Ds. Kebon Agung </t>
  </si>
  <si>
    <t xml:space="preserve"> Ds. Tegowanu Wetan </t>
  </si>
  <si>
    <t xml:space="preserve"> Jl Gajah Mada </t>
  </si>
  <si>
    <t xml:space="preserve"> Ds. Tanjungharjo </t>
  </si>
  <si>
    <t xml:space="preserve"> Ds. Tanggirejo </t>
  </si>
  <si>
    <t xml:space="preserve"> Ds. Kedungwungu </t>
  </si>
  <si>
    <t xml:space="preserve"> Ds. Pepe </t>
  </si>
  <si>
    <t xml:space="preserve"> Ds. Curug </t>
  </si>
  <si>
    <t xml:space="preserve"> Ds. Gaji </t>
  </si>
  <si>
    <t xml:space="preserve"> Ds. Tunggak </t>
  </si>
  <si>
    <t xml:space="preserve"> Toroh </t>
  </si>
  <si>
    <t xml:space="preserve"> Ds. Sugihan </t>
  </si>
  <si>
    <t xml:space="preserve"> Ds. Bandungharjo </t>
  </si>
  <si>
    <t xml:space="preserve"> Jl Siswa No 2a Boloh </t>
  </si>
  <si>
    <t xml:space="preserve"> Depok </t>
  </si>
  <si>
    <t xml:space="preserve"> Dimoro </t>
  </si>
  <si>
    <t xml:space="preserve"> Ds. Genengadal </t>
  </si>
  <si>
    <t xml:space="preserve"> Ds. Genengsari </t>
  </si>
  <si>
    <t xml:space="preserve"> Ds. Katong </t>
  </si>
  <si>
    <t xml:space="preserve"> Ds. Kenteng </t>
  </si>
  <si>
    <t xml:space="preserve"> Jl. Brantas No. 2 </t>
  </si>
  <si>
    <t xml:space="preserve"> Samben </t>
  </si>
  <si>
    <t xml:space="preserve"> Ds. Plosoharjo </t>
  </si>
  <si>
    <t xml:space="preserve"> Jl Solo Purwodadi No 98 </t>
  </si>
  <si>
    <t xml:space="preserve"> Ds. Tambirejo </t>
  </si>
  <si>
    <t xml:space="preserve"> Ds. Boloh </t>
  </si>
  <si>
    <t xml:space="preserve"> Ds Jetis </t>
  </si>
  <si>
    <t xml:space="preserve"> Dsn Talun </t>
  </si>
  <si>
    <t xml:space="preserve"> Dsn Katelan </t>
  </si>
  <si>
    <t xml:space="preserve"> Jl.solo Purwodadi No 100 </t>
  </si>
  <si>
    <t xml:space="preserve"> Jl Wijaya Kusuma No 1 Boloh </t>
  </si>
  <si>
    <t xml:space="preserve"> Ds. Depok </t>
  </si>
  <si>
    <t xml:space="preserve"> Ds. Ngenengadal </t>
  </si>
  <si>
    <t xml:space="preserve"> Dusun Dalon </t>
  </si>
  <si>
    <t xml:space="preserve"> Dsn Glonggong Rt 01/rw 03 </t>
  </si>
  <si>
    <t xml:space="preserve"> Ds. Ngrandah </t>
  </si>
  <si>
    <t xml:space="preserve"> Pilangpayung </t>
  </si>
  <si>
    <t xml:space="preserve"> Jl Anggrek No 7 </t>
  </si>
  <si>
    <t xml:space="preserve"> Dsn Krai </t>
  </si>
  <si>
    <t xml:space="preserve"> Dsn Beru </t>
  </si>
  <si>
    <t xml:space="preserve"> Ds Sumberagung </t>
  </si>
  <si>
    <t xml:space="preserve"> Dsn Seman </t>
  </si>
  <si>
    <t xml:space="preserve"> Dsn Kepuh </t>
  </si>
  <si>
    <t xml:space="preserve"> Planjetan, Depok </t>
  </si>
  <si>
    <t xml:space="preserve"> Dsn Kuwojo </t>
  </si>
  <si>
    <t xml:space="preserve"> Ds Sonorejo </t>
  </si>
  <si>
    <t xml:space="preserve"> Ds Pucang </t>
  </si>
  <si>
    <t xml:space="preserve"> Dusun Jetis </t>
  </si>
  <si>
    <t xml:space="preserve"> Dsn Kemiri </t>
  </si>
  <si>
    <t xml:space="preserve"> Jl Siswa No 16 </t>
  </si>
  <si>
    <t xml:space="preserve"> Jl.raya Solo Km 7,no.172 </t>
  </si>
  <si>
    <t xml:space="preserve"> Ds. Dimoro </t>
  </si>
  <si>
    <t xml:space="preserve"> Ds. Pilangpayung </t>
  </si>
  <si>
    <t xml:space="preserve"> Ds. Krangganharjo </t>
  </si>
  <si>
    <t xml:space="preserve"> Ds. Tambakselo </t>
  </si>
  <si>
    <t xml:space="preserve"> Wirosari </t>
  </si>
  <si>
    <t xml:space="preserve"> Dusun Dokoro </t>
  </si>
  <si>
    <t xml:space="preserve"> Gedangan </t>
  </si>
  <si>
    <t xml:space="preserve"> Jl.raya Wirosari-kuwu Km 2 </t>
  </si>
  <si>
    <t xml:space="preserve"> Dsn Krajan Rt 04/rw 01 </t>
  </si>
  <si>
    <t xml:space="preserve"> Bogo </t>
  </si>
  <si>
    <t xml:space="preserve"> Ds. Mojorebo </t>
  </si>
  <si>
    <t xml:space="preserve"> Sambirejo Rt01/01 </t>
  </si>
  <si>
    <t xml:space="preserve"> Ds. Tanjungrejo </t>
  </si>
  <si>
    <t xml:space="preserve"> Dusun Krajan Rt 04 Rw 02 </t>
  </si>
  <si>
    <t xml:space="preserve"> Jl. Karya Bakti </t>
  </si>
  <si>
    <t xml:space="preserve"> Jl Wirosari-blora </t>
  </si>
  <si>
    <t xml:space="preserve"> Jl.raya Blora Km 3 </t>
  </si>
  <si>
    <t xml:space="preserve"> Dusun Sodo </t>
  </si>
  <si>
    <t xml:space="preserve"> Beru </t>
  </si>
  <si>
    <t xml:space="preserve"> Dsn. Bogo </t>
  </si>
  <si>
    <t xml:space="preserve"> Dusun Randutelu </t>
  </si>
  <si>
    <t xml:space="preserve"> Jl. Purwodadi 01 Blora Dsn Jetis </t>
  </si>
  <si>
    <t xml:space="preserve"> Ds. Tegalrejo </t>
  </si>
  <si>
    <t xml:space="preserve"> Dusun Ngaronan </t>
  </si>
  <si>
    <t xml:space="preserve"> Ds. Dokoro </t>
  </si>
  <si>
    <t xml:space="preserve"> Dusun Gedangan Rt04/03 </t>
  </si>
  <si>
    <t xml:space="preserve"> Jl.kuwu Rt:01 Rw:03 </t>
  </si>
  <si>
    <t xml:space="preserve"> Dusun Sarip Rt 04/rw 04 </t>
  </si>
  <si>
    <t xml:space="preserve"> Jl.blora Km 14 Rt05/02 Sambirejo </t>
  </si>
  <si>
    <t xml:space="preserve"> Jalan Raya Tegalrejo Km 15 </t>
  </si>
  <si>
    <t xml:space="preserve"> Jl. Gajah Mada </t>
  </si>
  <si>
    <t xml:space="preserve"> Dsn Sarip </t>
  </si>
  <si>
    <t xml:space="preserve"> Ds. Sambirejo </t>
  </si>
  <si>
    <t xml:space="preserve"> Dsn Sambirejo Rt 01/rw 01 </t>
  </si>
  <si>
    <t xml:space="preserve"> Jl. Karangasem </t>
  </si>
  <si>
    <t xml:space="preserve"> Dusun Teges </t>
  </si>
  <si>
    <t xml:space="preserve"> Dukuh Duwet </t>
  </si>
  <si>
    <t xml:space="preserve"> Jl. Gajah Mada No. 85 </t>
  </si>
  <si>
    <t xml:space="preserve"> Jl. Gajah Mada No.130 </t>
  </si>
  <si>
    <t xml:space="preserve"> Dsn Sidorejo </t>
  </si>
  <si>
    <t xml:space="preserve"> Ds. Wirosari </t>
  </si>
  <si>
    <t xml:space="preserve"> Ds. Tambakrejo </t>
  </si>
  <si>
    <t xml:space="preserve"> Ds. Smbirejo </t>
  </si>
  <si>
    <t xml:space="preserve"> Jl.jendral Sudirman No 102 </t>
  </si>
  <si>
    <t xml:space="preserve"> Jl.Pemuda Gg. Pesantren </t>
  </si>
  <si>
    <t xml:space="preserve"> Wates </t>
  </si>
  <si>
    <t xml:space="preserve"> SD Kristen Toko </t>
  </si>
  <si>
    <t xml:space="preserve"> Jl. Diponegoro Gg Keling Ii </t>
  </si>
  <si>
    <t xml:space="preserve"> Jalan Kapten Pa Tendean No 24 </t>
  </si>
  <si>
    <t xml:space="preserve"> Jalan Tendean No 24 </t>
  </si>
  <si>
    <t xml:space="preserve"> Jalan Kapten Rusdiyat 2/56 Rt07 Rw02 </t>
  </si>
  <si>
    <t xml:space="preserve"> Jl. Gajah Mada No. 53 Nglejok </t>
  </si>
  <si>
    <t xml:space="preserve"> Jl.raya Brati No.7 </t>
  </si>
  <si>
    <t xml:space="preserve"> Tegal Sumur </t>
  </si>
  <si>
    <t xml:space="preserve"> Jl. Raya Brati No.7 </t>
  </si>
  <si>
    <t xml:space="preserve"> Jalan Tahunan 11 </t>
  </si>
  <si>
    <t xml:space="preserve"> Dusun Sadang </t>
  </si>
  <si>
    <t xml:space="preserve"> Jl Raya Keyongan No.84 </t>
  </si>
  <si>
    <t xml:space="preserve"> Ds. Suwatu </t>
  </si>
  <si>
    <t xml:space="preserve"> Dusun Sadang, Desa Karangrejo </t>
  </si>
  <si>
    <t xml:space="preserve"> Ds. Pandanharum </t>
  </si>
  <si>
    <t xml:space="preserve"> Jl.kojarsena 1 Gundih </t>
  </si>
  <si>
    <t xml:space="preserve"> Jl Raya Monggot </t>
  </si>
  <si>
    <t xml:space="preserve"> Ds.Asemrudung Geyer </t>
  </si>
  <si>
    <t xml:space="preserve"> Jln.banyu Urip </t>
  </si>
  <si>
    <t xml:space="preserve"> Dsn Geyer </t>
  </si>
  <si>
    <t xml:space="preserve"> Jl. Mt Haryono No. 31 </t>
  </si>
  <si>
    <t xml:space="preserve"> Ds Sambung </t>
  </si>
  <si>
    <t xml:space="preserve"> Jl. Mulungan  Guyangan Km 1 </t>
  </si>
  <si>
    <t xml:space="preserve"> Jl. Kasatrian 32 A </t>
  </si>
  <si>
    <t xml:space="preserve"> Jl. Raya Putatsari No. 8C </t>
  </si>
  <si>
    <t xml:space="preserve"> Dsn Watu Song </t>
  </si>
  <si>
    <t xml:space="preserve"> Jl. R. Suprapto No. 71 Gubug </t>
  </si>
  <si>
    <t xml:space="preserve"> Ds Seretro </t>
  </si>
  <si>
    <t xml:space="preserve"> Baturagung </t>
  </si>
  <si>
    <t xml:space="preserve"> Desa Penandaran </t>
  </si>
  <si>
    <t xml:space="preserve"> Jl.raya Karangrayung </t>
  </si>
  <si>
    <t xml:space="preserve"> Jln.telawah Karangrayung </t>
  </si>
  <si>
    <t xml:space="preserve"> Jl Karangrayung - Godong </t>
  </si>
  <si>
    <t xml:space="preserve"> Ds. Gunungtumpeng </t>
  </si>
  <si>
    <t xml:space="preserve"> Jl. Perintis Kemerdekaan No. 82 </t>
  </si>
  <si>
    <t xml:space="preserve"> Jl. Raya Karanglangu </t>
  </si>
  <si>
    <t xml:space="preserve"> Jl. Sukarno Hatta </t>
  </si>
  <si>
    <t xml:space="preserve"> Dukuh Brumbung </t>
  </si>
  <si>
    <t xml:space="preserve"> Jl. Terkesari No.1 Klambu </t>
  </si>
  <si>
    <t xml:space="preserve"> Jl. Pasar Taruman No. 218, Desa Taruman </t>
  </si>
  <si>
    <t xml:space="preserve"> Jl. Terkesi No. 1 Klambu </t>
  </si>
  <si>
    <t xml:space="preserve"> Jl. Surojenggolo I No 2 </t>
  </si>
  <si>
    <t xml:space="preserve"> Jl. Raya Rejosari </t>
  </si>
  <si>
    <t xml:space="preserve"> Jl. Raya Desa Sambongbangi </t>
  </si>
  <si>
    <t xml:space="preserve"> Dsn. Gluntungan RT 07/IV Ds. Banjarsari </t>
  </si>
  <si>
    <t xml:space="preserve"> Jl. Raya Rejosari  Kradenan </t>
  </si>
  <si>
    <t xml:space="preserve"> Jl Raya Blora Ngaringan </t>
  </si>
  <si>
    <t xml:space="preserve"> Jl. Raya Kalanglundo </t>
  </si>
  <si>
    <t xml:space="preserve"> Jl. Anjani No1 </t>
  </si>
  <si>
    <t xml:space="preserve"> Jl.Pendem Bandungsari </t>
  </si>
  <si>
    <t xml:space="preserve"> Jl Raya Penawangan-truko No.57 Penawangan </t>
  </si>
  <si>
    <t xml:space="preserve"> Jl Raya Sedadi-penawanganno49 </t>
  </si>
  <si>
    <t xml:space="preserve"> Jl. Raya Penawangan  Truko No.57 </t>
  </si>
  <si>
    <t xml:space="preserve"> Jl. Raya Sedadi  Penawangan No.49 </t>
  </si>
  <si>
    <t xml:space="preserve"> Jl. Raya Lajer Penawangan, Lajer </t>
  </si>
  <si>
    <t xml:space="preserve"> Jl.raya Panunggalan No.416 </t>
  </si>
  <si>
    <t xml:space="preserve"> Jln. Ds. Mlowokarangtalun </t>
  </si>
  <si>
    <t xml:space="preserve"> Desa Randurejo </t>
  </si>
  <si>
    <t xml:space="preserve"> Jl. Pahlawan 78 Jambon </t>
  </si>
  <si>
    <t xml:space="preserve"> Jl Siswomiharjo No 06 </t>
  </si>
  <si>
    <t xml:space="preserve"> Jl. P Diponegoro </t>
  </si>
  <si>
    <t xml:space="preserve"> Jl. Gajah Mada 20 </t>
  </si>
  <si>
    <t xml:space="preserve"> Jl. Raya Danyang Kuwu Km 07 Purwodadi </t>
  </si>
  <si>
    <t xml:space="preserve"> Jl Raya Putat Purwodadi </t>
  </si>
  <si>
    <t xml:space="preserve"> Jl.kapten Piere Andreas Tendean No.20 </t>
  </si>
  <si>
    <t xml:space="preserve"> Jl. Raya Cadisari- Danyang Km 4 </t>
  </si>
  <si>
    <t xml:space="preserve"> Jl. Raya Danyang  Kuwu Km. 07 </t>
  </si>
  <si>
    <t xml:space="preserve"> Jalan Raya Tanggung Harjo </t>
  </si>
  <si>
    <t xml:space="preserve"> Jl Raya Kapung </t>
  </si>
  <si>
    <t xml:space="preserve"> Jl Blora </t>
  </si>
  <si>
    <t xml:space="preserve"> Dusun Karnagasem </t>
  </si>
  <si>
    <t xml:space="preserve"> Jl Jendral Sudirman No.4 </t>
  </si>
  <si>
    <t xml:space="preserve"> Ds, Curug Tegowanu </t>
  </si>
  <si>
    <t xml:space="preserve"> Jl. Tunggungharjo </t>
  </si>
  <si>
    <t xml:space="preserve"> Jl Proyudo </t>
  </si>
  <si>
    <t xml:space="preserve"> Jl. Raya Ds.depok  No.61 </t>
  </si>
  <si>
    <t xml:space="preserve"> Jl. Siswa 55a </t>
  </si>
  <si>
    <t xml:space="preserve"> Jl.raya Karangasem Km 10 </t>
  </si>
  <si>
    <t xml:space="preserve"> Ds. Dokoro  Wirosari </t>
  </si>
  <si>
    <t xml:space="preserve"> Jal. Dsn. Karangmalang </t>
  </si>
  <si>
    <t xml:space="preserve"> Jln. Raya Tegalrejo Km 15 Wirosari </t>
  </si>
  <si>
    <t xml:space="preserve"> Jl. Raya Karangasem Km. 10 </t>
  </si>
  <si>
    <t xml:space="preserve"> Ds. Tumpuk Ds. Tambakselo Wirosari </t>
  </si>
  <si>
    <t xml:space="preserve"> Jl Ghatot Subroto,no101 </t>
  </si>
  <si>
    <t xml:space="preserve"> Jl.kauman </t>
  </si>
  <si>
    <t xml:space="preserve"> Jl Tikungan Smp4 Geyer </t>
  </si>
  <si>
    <t xml:space="preserve"> Desa Jambangan </t>
  </si>
  <si>
    <t xml:space="preserve"> Jl Kauman No 16 </t>
  </si>
  <si>
    <t xml:space="preserve"> Bugel </t>
  </si>
  <si>
    <t xml:space="preserve"> Jln Pemuda No 90 Godong </t>
  </si>
  <si>
    <t xml:space="preserve"> Jl. Jendaral Sudirman No. 102 </t>
  </si>
  <si>
    <t xml:space="preserve"> Jl. Raden Patah No. 128 </t>
  </si>
  <si>
    <t xml:space="preserve"> Jl. K. Abdullah </t>
  </si>
  <si>
    <t xml:space="preserve"> Jln.bhayangkara No.63 </t>
  </si>
  <si>
    <t xml:space="preserve"> Jl Pemuda No 92 Gubug </t>
  </si>
  <si>
    <t xml:space="preserve"> Jl.bandarsari No.38 Gubug </t>
  </si>
  <si>
    <t xml:space="preserve"> Jl.pasar Raya Tlogomulyo </t>
  </si>
  <si>
    <t xml:space="preserve"> Jl. Bhayangkar No. 11 </t>
  </si>
  <si>
    <t xml:space="preserve"> Jl Raya Karangrayung No.41A </t>
  </si>
  <si>
    <t xml:space="preserve"> Jl. Kauman I/1 Sendangharjo </t>
  </si>
  <si>
    <t xml:space="preserve"> Welahan </t>
  </si>
  <si>
    <t xml:space="preserve"> Jl. Raya Karangrayung Sedadi </t>
  </si>
  <si>
    <t xml:space="preserve"> Jln. Sendangharjo </t>
  </si>
  <si>
    <t xml:space="preserve"> Jl Kauman, No 33 </t>
  </si>
  <si>
    <t xml:space="preserve"> Ketro Barat </t>
  </si>
  <si>
    <t xml:space="preserve"> Jl.kauman No 09 Jumo </t>
  </si>
  <si>
    <t xml:space="preserve"> Jl. Perintis Kemerdekaan </t>
  </si>
  <si>
    <t xml:space="preserve"> Jl.raya Kuwu - Pakis </t>
  </si>
  <si>
    <t xml:space="preserve"> Komplek Lapangan OR Kuwu </t>
  </si>
  <si>
    <t xml:space="preserve"> Jl Honggo Kusumo,no 1 </t>
  </si>
  <si>
    <t xml:space="preserve"> Jl. Raya Kuwu  Sragen Km 04 Kradenan </t>
  </si>
  <si>
    <t xml:space="preserve"> Jl. Kyai Sumadi Desa Tanjungsari Kradenan </t>
  </si>
  <si>
    <t xml:space="preserve"> Jl. Rayab Blora KM 37 Ngaringan </t>
  </si>
  <si>
    <t xml:space="preserve"> Jl. Pencol No. Ii </t>
  </si>
  <si>
    <t xml:space="preserve"> Jl. Penawangan - Sedadi Km.5 </t>
  </si>
  <si>
    <t xml:space="preserve"> Jl. Cempaka No I, Pengkol Penawangan </t>
  </si>
  <si>
    <t xml:space="preserve"> Jl Raya Tuko-wirosari,no 7 </t>
  </si>
  <si>
    <t xml:space="preserve"> Jl. Pahlawan No. I/3 </t>
  </si>
  <si>
    <t xml:space="preserve"> Jl. Raya No. 11 </t>
  </si>
  <si>
    <t xml:space="preserve"> Jl.raya Jetaksari No.88 </t>
  </si>
  <si>
    <t xml:space="preserve"> Ds. Panunggalan </t>
  </si>
  <si>
    <t xml:space="preserve"> Jl.tendean No.2 </t>
  </si>
  <si>
    <t xml:space="preserve"> Jl. KH. Ahmad Dahlan Purwodadi </t>
  </si>
  <si>
    <t xml:space="preserve"> Jl. P. Diponegoro Gang Lukirosari 2 </t>
  </si>
  <si>
    <t xml:space="preserve"> Jalan R.suprapto 66 Pringgondani </t>
  </si>
  <si>
    <t xml:space="preserve"> Jl. Pelita </t>
  </si>
  <si>
    <t xml:space="preserve"> Jl. Genuksuran </t>
  </si>
  <si>
    <t xml:space="preserve"> Kapten Rusdiyat II/56 </t>
  </si>
  <si>
    <t xml:space="preserve"> Jalan Kenanga No 7 Sugih Manik </t>
  </si>
  <si>
    <t xml:space="preserve"> Jl. KH hasan Anwar Ds. Tanggungharjo </t>
  </si>
  <si>
    <t xml:space="preserve"> Jl Blora Km 10 Tawangharjo </t>
  </si>
  <si>
    <t xml:space="preserve"> Jl Raya Tegowanu </t>
  </si>
  <si>
    <t xml:space="preserve"> Jl. Raya Tegowanu Rt:01 Rw:i </t>
  </si>
  <si>
    <t xml:space="preserve"> Jl.gajahmada No.2 </t>
  </si>
  <si>
    <t xml:space="preserve"> Jln. Proklamasi No. 01 Toroh </t>
  </si>
  <si>
    <t xml:space="preserve"> Jln.raya Genengadal Toroh No 76 D </t>
  </si>
  <si>
    <t xml:space="preserve"> Kranggan </t>
  </si>
  <si>
    <t xml:space="preserve"> Jl.gajah Mada 136 Wirosari Grobogan </t>
  </si>
  <si>
    <t xml:space="preserve"> Jln Kuwu Wirosari </t>
  </si>
  <si>
    <t xml:space="preserve"> Jl. Tentara Pelajar </t>
  </si>
  <si>
    <t>JUMLAH</t>
  </si>
  <si>
    <t>SMP Islam Sirojuddin Sidorejo Pulokulon</t>
  </si>
  <si>
    <t>SMP Kanzul Lughoh Al Taqih Selo Tawangharjo</t>
  </si>
  <si>
    <t>SMP Islam Assalam Kradenan</t>
  </si>
  <si>
    <t>SMP Karya Sobo Geyer</t>
  </si>
  <si>
    <t>Brati</t>
  </si>
  <si>
    <t>Gabus</t>
  </si>
  <si>
    <t>Geyer</t>
  </si>
  <si>
    <t>Godong</t>
  </si>
  <si>
    <t>Grobogan</t>
  </si>
  <si>
    <t>Gubug</t>
  </si>
  <si>
    <t>Karangrayung</t>
  </si>
  <si>
    <t>Kedungjati</t>
  </si>
  <si>
    <t>Klambu</t>
  </si>
  <si>
    <t>Kradenan</t>
  </si>
  <si>
    <t>Ngaringan</t>
  </si>
  <si>
    <t>Penawangan</t>
  </si>
  <si>
    <t>Pulokulon</t>
  </si>
  <si>
    <t>Purwodadi</t>
  </si>
  <si>
    <t>Tanggungharjo</t>
  </si>
  <si>
    <t>Tawangharjo</t>
  </si>
  <si>
    <t>Tegowanu</t>
  </si>
  <si>
    <t>Toroh</t>
  </si>
  <si>
    <t>Wirosari</t>
  </si>
  <si>
    <t>N</t>
  </si>
  <si>
    <t>SD NEGERI TUNJUNGHARJO</t>
  </si>
  <si>
    <t>SDN 1 Tlogorejo</t>
  </si>
  <si>
    <t>SMPT</t>
  </si>
  <si>
    <t>SD Bilingual Muhammadiyah 1 Purwodadi</t>
  </si>
  <si>
    <t>BANTUAN OPERASIONAL SEKOLAH (BOS)</t>
  </si>
  <si>
    <t>Formulir BOS-K8</t>
  </si>
  <si>
    <t>REKAPITULASI LAPORAN PENGGUNAAN DANA</t>
  </si>
  <si>
    <t>Dibuat oleh Tim Manajemen BOS Kab/Kota</t>
  </si>
  <si>
    <t>KABUPATEN/KOTA ...................................................</t>
  </si>
  <si>
    <t>Disampaikan kepada Tim Manajemen BOS Provinsi</t>
  </si>
  <si>
    <t>PROVINSI ...............................................</t>
  </si>
  <si>
    <t>TAHUN ..........</t>
  </si>
  <si>
    <t>No. Urut</t>
  </si>
  <si>
    <t>Nama Sekolah</t>
  </si>
  <si>
    <t>Penggunaan Dana</t>
  </si>
  <si>
    <t>Pembelian/penggandaan buku teks pelajaran</t>
  </si>
  <si>
    <t>Kegiatan penerimaan siswa baru</t>
  </si>
  <si>
    <t>Kegiatan pembelajaran dan eskul siswa</t>
  </si>
  <si>
    <t>Kegiatan ulangan dan ujian</t>
  </si>
  <si>
    <t>Pembelian bahan habis pakai</t>
  </si>
  <si>
    <t>Langganan daya dan jasa</t>
  </si>
  <si>
    <t>Perawatan sekolah</t>
  </si>
  <si>
    <t>Pembayaran honorarium bulanan guru honorer dan tenaga kependidikan honorer</t>
  </si>
  <si>
    <t>Pengembangan profesi guru</t>
  </si>
  <si>
    <t>Membantu siswa miskin</t>
  </si>
  <si>
    <t>Pembiayaan pengelolaan BOS</t>
  </si>
  <si>
    <t>Pembelian perangkat komputer</t>
  </si>
  <si>
    <t>Biaya lainnya jika komponen 1 s.d. 12 telah terpenuhi</t>
  </si>
  <si>
    <t>Jumlah</t>
  </si>
  <si>
    <t>Ketua Tim BOS Kab/Kota</t>
  </si>
  <si>
    <t>....................................</t>
  </si>
  <si>
    <t>…………………….</t>
  </si>
  <si>
    <t>NIP. ................</t>
  </si>
  <si>
    <t>Kecamatan</t>
  </si>
  <si>
    <t>KABUPATEN GROBOGAN</t>
  </si>
  <si>
    <t>PROVINSI JAWA TENGAH</t>
  </si>
  <si>
    <t>TAHUN 2013</t>
  </si>
  <si>
    <t>Pembelian/ penggandaan buku teks pelajaran</t>
  </si>
  <si>
    <t>KECAMATAN ..........................................</t>
  </si>
  <si>
    <t xml:space="preserve">REKAPITULASI LAPORAN PENGGUNAAN DANA </t>
  </si>
  <si>
    <t>(BELANJA PEGAWAI, BELANJA BARANG/JASA DAN BELANJA MODAL)</t>
  </si>
  <si>
    <t>KECAMATAN ................................................ KABUPATEN GROBOGAN</t>
  </si>
  <si>
    <t>Kepala UPTD Pendidikan   .....................................</t>
  </si>
  <si>
    <t xml:space="preserve">Kabupaten Grobogan </t>
  </si>
  <si>
    <t>Dana Diterima Riil Disekolah</t>
  </si>
  <si>
    <t>Pagu</t>
  </si>
  <si>
    <t>BANTUAN OPERASIONAL SEKOLAH (BOS) SMP</t>
  </si>
  <si>
    <t>BANTUAN OPERASIONAL SEKOLAH (BOS) SMP NEGERI</t>
  </si>
  <si>
    <t>BANTUAN OPERASIONAL SEKOLAH (BOS) SD NEGERI</t>
  </si>
  <si>
    <t>BANTUAN OPERASIONAL SEKOLAH (BOS) SD</t>
  </si>
  <si>
    <t>REKAPITULASI LAPORAN PENGGUNAAN DANA (K-8)</t>
  </si>
  <si>
    <t>Belanja Pegawai</t>
  </si>
  <si>
    <t>Belanja Barang/Jasa</t>
  </si>
  <si>
    <t>Belanja Modal</t>
  </si>
  <si>
    <t>Sisa - Pagu</t>
  </si>
  <si>
    <t>Sisa - Dana Diterima Riil Disekolah</t>
  </si>
  <si>
    <t>Sisa (Pagu)</t>
  </si>
  <si>
    <t>pagu</t>
  </si>
  <si>
    <t>Dana</t>
  </si>
  <si>
    <t>Sekolah</t>
  </si>
  <si>
    <t>SD Negeri</t>
  </si>
  <si>
    <t>SD Swasta</t>
  </si>
  <si>
    <t>SDLB Negeri</t>
  </si>
  <si>
    <t>SDLB Swasta</t>
  </si>
  <si>
    <t>SMP Negeri</t>
  </si>
  <si>
    <t>SMP Negeri Terbuka</t>
  </si>
  <si>
    <t>SMP Negeri Satu Atap</t>
  </si>
  <si>
    <t>SMP Swasta</t>
  </si>
  <si>
    <t xml:space="preserve">SMPLB Swasta </t>
  </si>
  <si>
    <t>Jumlah SMP</t>
  </si>
  <si>
    <t>Jumlah SD</t>
  </si>
  <si>
    <t>Triwulan I</t>
  </si>
  <si>
    <t>Jml Sekolah</t>
  </si>
  <si>
    <t xml:space="preserve">Jml Dana </t>
  </si>
  <si>
    <t>Jml Siswa</t>
  </si>
  <si>
    <t>Triwulan II</t>
  </si>
  <si>
    <t>Triwulan III</t>
  </si>
  <si>
    <t>Triwulan IV</t>
  </si>
  <si>
    <t>Jumlah SD dan SMP</t>
  </si>
  <si>
    <t>REKAP DANA BOS TH 2013</t>
  </si>
  <si>
    <t>1 TH</t>
  </si>
  <si>
    <t>RIIL SISWA TH 2013</t>
  </si>
  <si>
    <t>TAMBAHAN TRIWULAN IV</t>
  </si>
  <si>
    <t>KECAMATAN ........................................</t>
  </si>
  <si>
    <t xml:space="preserve"> </t>
  </si>
  <si>
    <t>-</t>
  </si>
  <si>
    <t>─</t>
  </si>
  <si>
    <t xml:space="preserve"> -</t>
  </si>
  <si>
    <t>_</t>
  </si>
  <si>
    <t>65.540.000</t>
  </si>
  <si>
    <t>Twl I</t>
  </si>
  <si>
    <t>Twl II</t>
  </si>
  <si>
    <t>Twl III</t>
  </si>
  <si>
    <t>Twl IV</t>
  </si>
  <si>
    <t>SELISIH</t>
  </si>
  <si>
    <t>TAMBAHAN TRIWULAN IV++</t>
  </si>
  <si>
    <t>REKAP PENGGUNAAN DANA K-8 PER TRIWULAN 2013</t>
  </si>
  <si>
    <t>tdk sesuai rincian/triwulan</t>
  </si>
  <si>
    <t>Pengembangan Perpustakaan</t>
  </si>
  <si>
    <t xml:space="preserve">YANG BELUM MENGIRIMKAN PER TRIWULAN </t>
  </si>
  <si>
    <t>SMP N 3 Satu Atap Tawangharjo</t>
  </si>
  <si>
    <t>SMP N 1 Geyer</t>
  </si>
  <si>
    <t>SMP N 4 Satu Atap Gubug</t>
  </si>
  <si>
    <t>SMP N 3 Gubug</t>
  </si>
  <si>
    <t>SMP N 2 Kradenan</t>
  </si>
  <si>
    <t>SMPT N 2 Kradenan</t>
  </si>
  <si>
    <t>SMP N 2 Satu Atap Brati</t>
  </si>
  <si>
    <t>SMP N 3 Satu Atap Toroh</t>
  </si>
  <si>
    <t>SMP N 1 Gubug</t>
  </si>
  <si>
    <t>SMP N 2 Gubug</t>
  </si>
  <si>
    <t>SMP AL Islam Grobogan</t>
  </si>
  <si>
    <t>SMP N 1 Brati</t>
  </si>
  <si>
    <t>SMPT N 1 Brati</t>
  </si>
  <si>
    <t>SMP NU Jabon</t>
  </si>
  <si>
    <t>SMP N 4 Purwodadi</t>
  </si>
  <si>
    <t>SMPT N 4 Purwodadi</t>
  </si>
  <si>
    <t>SMP N 5 Satu Atap Gabus</t>
  </si>
  <si>
    <t>SMP Nusantara 2 Gubug</t>
  </si>
  <si>
    <t>SMP Islam Truwolu Ngaringan</t>
  </si>
  <si>
    <t>SMP Islam Sudirman Kedungjati</t>
  </si>
  <si>
    <t>SMP Islam Gabus</t>
  </si>
  <si>
    <t>KETERANGAN LAINYA</t>
  </si>
  <si>
    <t>Jumlah per triwulan salah</t>
  </si>
  <si>
    <t>SMP Nusantara 1 Gubug</t>
  </si>
  <si>
    <t>SMP N 3 Tegowanu</t>
  </si>
  <si>
    <t>SMP N 1 Grobogan</t>
  </si>
  <si>
    <t>SMP PEMDES Toroh</t>
  </si>
  <si>
    <t>SMP N 4 Satu Atap Grobogan</t>
  </si>
  <si>
    <t>No</t>
  </si>
  <si>
    <t>YANG BELUM MENGUMPULKAN K-7 SAMPAI 22 FEBRUARI 2014</t>
  </si>
  <si>
    <t>Kurang per triwulan</t>
  </si>
  <si>
    <t xml:space="preserve">  -  </t>
  </si>
</sst>
</file>

<file path=xl/styles.xml><?xml version="1.0" encoding="utf-8"?>
<styleSheet xmlns="http://schemas.openxmlformats.org/spreadsheetml/2006/main">
  <numFmts count="1">
    <numFmt numFmtId="41" formatCode="_(* #,##0_);_(* \(#,##0\);_(* &quot;-&quot;_);_(@_)"/>
  </numFmts>
  <fonts count="15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 Narrow"/>
      <family val="2"/>
    </font>
    <font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sz val="12"/>
      <name val="Arial Narrow"/>
      <family val="2"/>
    </font>
    <font>
      <b/>
      <sz val="12"/>
      <name val="Arial"/>
      <family val="2"/>
    </font>
    <font>
      <sz val="11"/>
      <color theme="0"/>
      <name val="Arial Narrow"/>
      <family val="2"/>
    </font>
    <font>
      <sz val="10"/>
      <color rgb="FFFF0000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</cellStyleXfs>
  <cellXfs count="347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wrapText="1"/>
    </xf>
    <xf numFmtId="41" fontId="0" fillId="0" borderId="0" xfId="1" applyFont="1"/>
    <xf numFmtId="41" fontId="0" fillId="0" borderId="3" xfId="1" applyFont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/>
    <xf numFmtId="41" fontId="0" fillId="0" borderId="5" xfId="1" applyFont="1" applyBorder="1"/>
    <xf numFmtId="0" fontId="0" fillId="0" borderId="6" xfId="0" applyBorder="1" applyAlignment="1">
      <alignment horizontal="center" vertical="center"/>
    </xf>
    <xf numFmtId="0" fontId="0" fillId="0" borderId="6" xfId="0" applyBorder="1"/>
    <xf numFmtId="41" fontId="0" fillId="0" borderId="6" xfId="1" applyFont="1" applyBorder="1"/>
    <xf numFmtId="0" fontId="0" fillId="0" borderId="6" xfId="1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/>
    <xf numFmtId="41" fontId="0" fillId="0" borderId="8" xfId="1" applyFont="1" applyBorder="1"/>
    <xf numFmtId="0" fontId="0" fillId="0" borderId="7" xfId="0" applyBorder="1" applyAlignment="1">
      <alignment horizontal="center" vertical="center"/>
    </xf>
    <xf numFmtId="41" fontId="0" fillId="0" borderId="7" xfId="1" applyFont="1" applyBorder="1"/>
    <xf numFmtId="0" fontId="0" fillId="0" borderId="9" xfId="0" applyBorder="1" applyAlignment="1">
      <alignment horizontal="center" vertical="center" wrapText="1"/>
    </xf>
    <xf numFmtId="41" fontId="0" fillId="0" borderId="10" xfId="1" applyFont="1" applyBorder="1" applyAlignment="1">
      <alignment horizontal="center" wrapText="1"/>
    </xf>
    <xf numFmtId="0" fontId="0" fillId="2" borderId="6" xfId="0" applyFill="1" applyBorder="1" applyAlignment="1">
      <alignment horizontal="center" vertical="center"/>
    </xf>
    <xf numFmtId="0" fontId="0" fillId="2" borderId="6" xfId="0" applyFill="1" applyBorder="1"/>
    <xf numFmtId="0" fontId="4" fillId="0" borderId="0" xfId="2" applyFont="1"/>
    <xf numFmtId="0" fontId="8" fillId="0" borderId="0" xfId="2" applyFont="1"/>
    <xf numFmtId="0" fontId="7" fillId="0" borderId="0" xfId="3" applyFont="1" applyFill="1" applyAlignment="1">
      <alignment horizontal="center"/>
    </xf>
    <xf numFmtId="0" fontId="7" fillId="0" borderId="0" xfId="3" applyFont="1" applyFill="1" applyAlignment="1">
      <alignment horizontal="left"/>
    </xf>
    <xf numFmtId="0" fontId="3" fillId="0" borderId="0" xfId="3" applyFont="1" applyFill="1" applyAlignment="1">
      <alignment horizontal="center"/>
    </xf>
    <xf numFmtId="0" fontId="3" fillId="0" borderId="0" xfId="3" applyFont="1" applyFill="1" applyAlignment="1">
      <alignment horizontal="left"/>
    </xf>
    <xf numFmtId="0" fontId="9" fillId="0" borderId="0" xfId="2" applyFont="1"/>
    <xf numFmtId="0" fontId="8" fillId="0" borderId="33" xfId="2" applyFont="1" applyBorder="1"/>
    <xf numFmtId="0" fontId="8" fillId="0" borderId="34" xfId="2" applyFont="1" applyBorder="1"/>
    <xf numFmtId="0" fontId="8" fillId="0" borderId="35" xfId="2" applyFont="1" applyBorder="1"/>
    <xf numFmtId="0" fontId="8" fillId="0" borderId="36" xfId="2" applyFont="1" applyBorder="1"/>
    <xf numFmtId="0" fontId="8" fillId="0" borderId="6" xfId="2" applyFont="1" applyBorder="1" applyAlignment="1">
      <alignment vertical="top" wrapText="1"/>
    </xf>
    <xf numFmtId="0" fontId="8" fillId="0" borderId="6" xfId="2" applyFont="1" applyBorder="1"/>
    <xf numFmtId="0" fontId="8" fillId="0" borderId="37" xfId="2" applyFont="1" applyBorder="1"/>
    <xf numFmtId="0" fontId="8" fillId="0" borderId="38" xfId="2" applyFont="1" applyBorder="1"/>
    <xf numFmtId="0" fontId="8" fillId="0" borderId="39" xfId="2" applyFont="1" applyBorder="1"/>
    <xf numFmtId="0" fontId="8" fillId="0" borderId="40" xfId="2" applyFont="1" applyBorder="1"/>
    <xf numFmtId="0" fontId="8" fillId="0" borderId="41" xfId="2" applyFont="1" applyBorder="1"/>
    <xf numFmtId="0" fontId="8" fillId="0" borderId="42" xfId="2" applyFont="1" applyBorder="1"/>
    <xf numFmtId="0" fontId="8" fillId="0" borderId="43" xfId="2" applyFont="1" applyBorder="1"/>
    <xf numFmtId="0" fontId="10" fillId="0" borderId="0" xfId="2" applyFont="1"/>
    <xf numFmtId="0" fontId="11" fillId="0" borderId="0" xfId="2" applyFont="1"/>
    <xf numFmtId="0" fontId="8" fillId="0" borderId="46" xfId="2" applyFont="1" applyBorder="1"/>
    <xf numFmtId="0" fontId="8" fillId="0" borderId="47" xfId="2" applyFont="1" applyBorder="1"/>
    <xf numFmtId="0" fontId="8" fillId="0" borderId="48" xfId="2" applyFont="1" applyBorder="1"/>
    <xf numFmtId="0" fontId="8" fillId="0" borderId="49" xfId="2" applyFont="1" applyBorder="1"/>
    <xf numFmtId="0" fontId="8" fillId="0" borderId="54" xfId="2" applyFont="1" applyBorder="1"/>
    <xf numFmtId="0" fontId="9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9" fillId="0" borderId="0" xfId="2" applyFont="1" applyAlignment="1">
      <alignment horizontal="left"/>
    </xf>
    <xf numFmtId="0" fontId="8" fillId="0" borderId="47" xfId="2" applyFont="1" applyBorder="1" applyAlignment="1">
      <alignment horizontal="left"/>
    </xf>
    <xf numFmtId="0" fontId="8" fillId="0" borderId="53" xfId="2" applyFont="1" applyBorder="1" applyAlignment="1">
      <alignment horizontal="left"/>
    </xf>
    <xf numFmtId="0" fontId="8" fillId="0" borderId="0" xfId="2" applyFont="1" applyAlignment="1">
      <alignment horizontal="left"/>
    </xf>
    <xf numFmtId="41" fontId="8" fillId="0" borderId="0" xfId="2" applyNumberFormat="1" applyFont="1"/>
    <xf numFmtId="41" fontId="4" fillId="0" borderId="0" xfId="1" applyFont="1"/>
    <xf numFmtId="41" fontId="8" fillId="0" borderId="0" xfId="1" applyFont="1"/>
    <xf numFmtId="41" fontId="3" fillId="0" borderId="0" xfId="1" applyFont="1" applyFill="1" applyAlignment="1">
      <alignment horizontal="center"/>
    </xf>
    <xf numFmtId="41" fontId="3" fillId="0" borderId="0" xfId="1" applyFont="1" applyFill="1" applyAlignment="1">
      <alignment horizontal="left"/>
    </xf>
    <xf numFmtId="41" fontId="8" fillId="0" borderId="6" xfId="1" applyFont="1" applyBorder="1"/>
    <xf numFmtId="41" fontId="8" fillId="0" borderId="8" xfId="1" applyFont="1" applyBorder="1"/>
    <xf numFmtId="41" fontId="8" fillId="0" borderId="7" xfId="1" applyFont="1" applyBorder="1"/>
    <xf numFmtId="41" fontId="10" fillId="0" borderId="0" xfId="1" applyFont="1"/>
    <xf numFmtId="41" fontId="8" fillId="3" borderId="6" xfId="1" applyFont="1" applyFill="1" applyBorder="1"/>
    <xf numFmtId="41" fontId="8" fillId="3" borderId="7" xfId="1" applyFont="1" applyFill="1" applyBorder="1"/>
    <xf numFmtId="41" fontId="8" fillId="0" borderId="0" xfId="1" applyFont="1" applyBorder="1"/>
    <xf numFmtId="0" fontId="8" fillId="0" borderId="56" xfId="2" applyFont="1" applyBorder="1" applyAlignment="1">
      <alignment horizontal="left"/>
    </xf>
    <xf numFmtId="0" fontId="8" fillId="0" borderId="57" xfId="2" applyFont="1" applyBorder="1"/>
    <xf numFmtId="41" fontId="8" fillId="3" borderId="57" xfId="1" applyFont="1" applyFill="1" applyBorder="1"/>
    <xf numFmtId="41" fontId="8" fillId="0" borderId="57" xfId="1" applyFont="1" applyBorder="1"/>
    <xf numFmtId="41" fontId="7" fillId="0" borderId="0" xfId="1" applyFont="1" applyFill="1" applyBorder="1" applyAlignment="1">
      <alignment horizontal="center"/>
    </xf>
    <xf numFmtId="41" fontId="7" fillId="0" borderId="0" xfId="1" applyFont="1" applyFill="1" applyBorder="1" applyAlignment="1">
      <alignment horizontal="left"/>
    </xf>
    <xf numFmtId="41" fontId="8" fillId="4" borderId="6" xfId="1" applyFont="1" applyFill="1" applyBorder="1"/>
    <xf numFmtId="0" fontId="8" fillId="0" borderId="5" xfId="2" applyFont="1" applyBorder="1" applyAlignment="1">
      <alignment horizontal="center" vertical="center"/>
    </xf>
    <xf numFmtId="41" fontId="8" fillId="4" borderId="5" xfId="1" applyFont="1" applyFill="1" applyBorder="1"/>
    <xf numFmtId="41" fontId="8" fillId="0" borderId="5" xfId="1" applyFont="1" applyBorder="1"/>
    <xf numFmtId="0" fontId="8" fillId="0" borderId="6" xfId="2" applyFont="1" applyBorder="1" applyAlignment="1">
      <alignment horizontal="center" vertical="center"/>
    </xf>
    <xf numFmtId="0" fontId="8" fillId="0" borderId="54" xfId="2" applyFont="1" applyBorder="1" applyAlignment="1">
      <alignment horizontal="center" vertical="center"/>
    </xf>
    <xf numFmtId="41" fontId="8" fillId="3" borderId="0" xfId="1" applyFont="1" applyFill="1" applyBorder="1"/>
    <xf numFmtId="0" fontId="8" fillId="0" borderId="57" xfId="2" applyFont="1" applyBorder="1" applyAlignment="1">
      <alignment horizontal="center" vertical="center"/>
    </xf>
    <xf numFmtId="0" fontId="8" fillId="0" borderId="5" xfId="2" applyFont="1" applyBorder="1" applyAlignment="1">
      <alignment horizontal="left" vertical="center"/>
    </xf>
    <xf numFmtId="41" fontId="8" fillId="0" borderId="5" xfId="1" applyFont="1" applyBorder="1" applyAlignment="1">
      <alignment horizontal="center" vertical="center"/>
    </xf>
    <xf numFmtId="0" fontId="8" fillId="0" borderId="6" xfId="2" applyFont="1" applyBorder="1" applyAlignment="1">
      <alignment horizontal="left" vertical="center"/>
    </xf>
    <xf numFmtId="41" fontId="8" fillId="0" borderId="6" xfId="1" applyFont="1" applyBorder="1" applyAlignment="1">
      <alignment horizontal="center" vertical="center"/>
    </xf>
    <xf numFmtId="41" fontId="8" fillId="5" borderId="57" xfId="1" applyFont="1" applyFill="1" applyBorder="1"/>
    <xf numFmtId="41" fontId="8" fillId="5" borderId="0" xfId="1" applyFont="1" applyFill="1" applyBorder="1"/>
    <xf numFmtId="41" fontId="8" fillId="5" borderId="6" xfId="1" applyFont="1" applyFill="1" applyBorder="1"/>
    <xf numFmtId="0" fontId="8" fillId="0" borderId="6" xfId="2" applyFont="1" applyBorder="1" applyAlignment="1">
      <alignment horizontal="left"/>
    </xf>
    <xf numFmtId="0" fontId="8" fillId="0" borderId="57" xfId="2" applyFont="1" applyBorder="1" applyAlignment="1">
      <alignment horizontal="left"/>
    </xf>
    <xf numFmtId="41" fontId="0" fillId="0" borderId="0" xfId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41" fontId="2" fillId="3" borderId="0" xfId="1" applyFont="1" applyFill="1"/>
    <xf numFmtId="0" fontId="2" fillId="3" borderId="0" xfId="0" applyFont="1" applyFill="1" applyAlignment="1">
      <alignment horizontal="center" vertical="center"/>
    </xf>
    <xf numFmtId="0" fontId="0" fillId="0" borderId="59" xfId="0" applyBorder="1" applyAlignment="1">
      <alignment horizontal="left" vertical="center"/>
    </xf>
    <xf numFmtId="41" fontId="0" fillId="3" borderId="59" xfId="1" applyFont="1" applyFill="1" applyBorder="1"/>
    <xf numFmtId="41" fontId="0" fillId="8" borderId="59" xfId="1" applyFont="1" applyFill="1" applyBorder="1"/>
    <xf numFmtId="41" fontId="0" fillId="9" borderId="59" xfId="1" applyFont="1" applyFill="1" applyBorder="1"/>
    <xf numFmtId="41" fontId="0" fillId="10" borderId="59" xfId="1" applyFont="1" applyFill="1" applyBorder="1"/>
    <xf numFmtId="0" fontId="0" fillId="0" borderId="59" xfId="0" applyBorder="1" applyAlignment="1">
      <alignment horizontal="center" vertical="center"/>
    </xf>
    <xf numFmtId="0" fontId="2" fillId="7" borderId="59" xfId="0" applyFont="1" applyFill="1" applyBorder="1" applyAlignment="1">
      <alignment horizontal="left" vertical="center"/>
    </xf>
    <xf numFmtId="41" fontId="0" fillId="7" borderId="59" xfId="1" applyFont="1" applyFill="1" applyBorder="1"/>
    <xf numFmtId="0" fontId="2" fillId="2" borderId="59" xfId="0" applyFont="1" applyFill="1" applyBorder="1" applyAlignment="1">
      <alignment horizontal="left" vertical="center"/>
    </xf>
    <xf numFmtId="41" fontId="0" fillId="2" borderId="59" xfId="1" applyFont="1" applyFill="1" applyBorder="1"/>
    <xf numFmtId="0" fontId="0" fillId="11" borderId="59" xfId="0" applyFill="1" applyBorder="1"/>
    <xf numFmtId="41" fontId="0" fillId="11" borderId="59" xfId="1" applyFont="1" applyFill="1" applyBorder="1"/>
    <xf numFmtId="0" fontId="2" fillId="0" borderId="0" xfId="0" applyFont="1"/>
    <xf numFmtId="41" fontId="0" fillId="12" borderId="59" xfId="1" applyFont="1" applyFill="1" applyBorder="1"/>
    <xf numFmtId="41" fontId="2" fillId="12" borderId="59" xfId="1" applyFont="1" applyFill="1" applyBorder="1"/>
    <xf numFmtId="41" fontId="0" fillId="0" borderId="59" xfId="1" applyFont="1" applyFill="1" applyBorder="1"/>
    <xf numFmtId="41" fontId="2" fillId="6" borderId="59" xfId="1" applyFont="1" applyFill="1" applyBorder="1"/>
    <xf numFmtId="41" fontId="0" fillId="6" borderId="59" xfId="1" applyFont="1" applyFill="1" applyBorder="1"/>
    <xf numFmtId="41" fontId="2" fillId="13" borderId="59" xfId="1" applyFont="1" applyFill="1" applyBorder="1"/>
    <xf numFmtId="0" fontId="0" fillId="3" borderId="27" xfId="0" applyFill="1" applyBorder="1" applyAlignment="1">
      <alignment horizontal="center" wrapText="1"/>
    </xf>
    <xf numFmtId="0" fontId="0" fillId="8" borderId="27" xfId="0" applyFill="1" applyBorder="1" applyAlignment="1">
      <alignment horizontal="center" wrapText="1"/>
    </xf>
    <xf numFmtId="0" fontId="0" fillId="9" borderId="27" xfId="0" applyFill="1" applyBorder="1" applyAlignment="1">
      <alignment horizontal="center" wrapText="1"/>
    </xf>
    <xf numFmtId="0" fontId="0" fillId="10" borderId="27" xfId="0" applyFill="1" applyBorder="1" applyAlignment="1">
      <alignment horizontal="center" wrapText="1"/>
    </xf>
    <xf numFmtId="0" fontId="0" fillId="12" borderId="27" xfId="0" applyFill="1" applyBorder="1" applyAlignment="1">
      <alignment horizontal="center" wrapText="1"/>
    </xf>
    <xf numFmtId="0" fontId="0" fillId="0" borderId="27" xfId="0" applyFill="1" applyBorder="1" applyAlignment="1">
      <alignment horizontal="center" wrapText="1"/>
    </xf>
    <xf numFmtId="0" fontId="0" fillId="0" borderId="10" xfId="0" applyBorder="1" applyAlignment="1">
      <alignment horizontal="center" vertical="center" wrapText="1"/>
    </xf>
    <xf numFmtId="41" fontId="13" fillId="0" borderId="0" xfId="1" applyFont="1"/>
    <xf numFmtId="0" fontId="0" fillId="0" borderId="10" xfId="0" applyBorder="1" applyAlignment="1">
      <alignment horizontal="center" vertical="center" wrapText="1"/>
    </xf>
    <xf numFmtId="41" fontId="8" fillId="3" borderId="62" xfId="1" applyFont="1" applyFill="1" applyBorder="1"/>
    <xf numFmtId="41" fontId="8" fillId="0" borderId="54" xfId="1" applyFont="1" applyBorder="1"/>
    <xf numFmtId="41" fontId="8" fillId="3" borderId="63" xfId="1" applyFont="1" applyFill="1" applyBorder="1"/>
    <xf numFmtId="0" fontId="0" fillId="0" borderId="44" xfId="0" applyBorder="1" applyAlignment="1">
      <alignment horizontal="center" vertical="center" wrapText="1"/>
    </xf>
    <xf numFmtId="41" fontId="9" fillId="3" borderId="10" xfId="1" applyFont="1" applyFill="1" applyBorder="1" applyAlignment="1">
      <alignment horizontal="center" vertical="center" wrapText="1"/>
    </xf>
    <xf numFmtId="41" fontId="9" fillId="5" borderId="10" xfId="1" applyFont="1" applyFill="1" applyBorder="1" applyAlignment="1">
      <alignment horizontal="center" vertical="center" wrapText="1"/>
    </xf>
    <xf numFmtId="41" fontId="0" fillId="0" borderId="10" xfId="1" applyFont="1" applyBorder="1" applyAlignment="1">
      <alignment horizontal="center" vertical="center" wrapText="1"/>
    </xf>
    <xf numFmtId="41" fontId="9" fillId="2" borderId="0" xfId="1" applyFont="1" applyFill="1" applyBorder="1" applyAlignment="1">
      <alignment horizontal="center" vertical="center" wrapText="1"/>
    </xf>
    <xf numFmtId="41" fontId="9" fillId="4" borderId="10" xfId="1" applyFont="1" applyFill="1" applyBorder="1" applyAlignment="1">
      <alignment horizontal="center" vertical="center" wrapText="1"/>
    </xf>
    <xf numFmtId="41" fontId="8" fillId="0" borderId="0" xfId="1" applyFont="1" applyFill="1"/>
    <xf numFmtId="41" fontId="9" fillId="0" borderId="10" xfId="1" applyFont="1" applyFill="1" applyBorder="1" applyAlignment="1">
      <alignment horizontal="center" vertical="center" wrapText="1"/>
    </xf>
    <xf numFmtId="41" fontId="8" fillId="0" borderId="57" xfId="1" applyFont="1" applyFill="1" applyBorder="1"/>
    <xf numFmtId="41" fontId="8" fillId="0" borderId="0" xfId="1" applyFont="1" applyFill="1" applyBorder="1"/>
    <xf numFmtId="41" fontId="8" fillId="0" borderId="7" xfId="1" applyFont="1" applyFill="1" applyBorder="1"/>
    <xf numFmtId="0" fontId="0" fillId="0" borderId="64" xfId="0" applyBorder="1" applyAlignment="1">
      <alignment vertical="center" wrapText="1"/>
    </xf>
    <xf numFmtId="41" fontId="9" fillId="0" borderId="64" xfId="1" applyFont="1" applyFill="1" applyBorder="1" applyAlignment="1">
      <alignment vertical="center" wrapText="1"/>
    </xf>
    <xf numFmtId="0" fontId="9" fillId="0" borderId="65" xfId="2" applyFont="1" applyBorder="1" applyAlignment="1">
      <alignment horizontal="center" vertical="center" wrapText="1"/>
    </xf>
    <xf numFmtId="41" fontId="9" fillId="0" borderId="65" xfId="1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41" fontId="9" fillId="0" borderId="57" xfId="1" applyFont="1" applyFill="1" applyBorder="1" applyAlignment="1">
      <alignment horizontal="center" vertical="center" wrapText="1"/>
    </xf>
    <xf numFmtId="41" fontId="8" fillId="0" borderId="6" xfId="1" applyFont="1" applyFill="1" applyBorder="1"/>
    <xf numFmtId="41" fontId="9" fillId="3" borderId="57" xfId="1" applyFont="1" applyFill="1" applyBorder="1" applyAlignment="1">
      <alignment horizontal="center" vertical="center" wrapText="1"/>
    </xf>
    <xf numFmtId="41" fontId="9" fillId="4" borderId="57" xfId="1" applyFont="1" applyFill="1" applyBorder="1" applyAlignment="1">
      <alignment horizontal="center" vertical="center" wrapText="1"/>
    </xf>
    <xf numFmtId="41" fontId="0" fillId="0" borderId="57" xfId="1" applyFont="1" applyBorder="1" applyAlignment="1">
      <alignment horizontal="center" vertical="center" wrapText="1"/>
    </xf>
    <xf numFmtId="0" fontId="8" fillId="2" borderId="6" xfId="2" applyFont="1" applyFill="1" applyBorder="1" applyAlignment="1">
      <alignment horizontal="center" vertical="center"/>
    </xf>
    <xf numFmtId="0" fontId="8" fillId="2" borderId="47" xfId="2" applyFont="1" applyFill="1" applyBorder="1" applyAlignment="1">
      <alignment horizontal="left"/>
    </xf>
    <xf numFmtId="0" fontId="8" fillId="2" borderId="6" xfId="2" applyFont="1" applyFill="1" applyBorder="1"/>
    <xf numFmtId="41" fontId="9" fillId="0" borderId="0" xfId="1" applyFont="1"/>
    <xf numFmtId="0" fontId="8" fillId="0" borderId="6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left" vertical="center"/>
    </xf>
    <xf numFmtId="41" fontId="8" fillId="0" borderId="6" xfId="1" applyFont="1" applyFill="1" applyBorder="1" applyAlignment="1">
      <alignment horizontal="center" vertical="center"/>
    </xf>
    <xf numFmtId="41" fontId="14" fillId="0" borderId="0" xfId="1" applyFont="1"/>
    <xf numFmtId="41" fontId="8" fillId="14" borderId="57" xfId="1" applyFont="1" applyFill="1" applyBorder="1"/>
    <xf numFmtId="41" fontId="8" fillId="14" borderId="6" xfId="1" applyFont="1" applyFill="1" applyBorder="1"/>
    <xf numFmtId="0" fontId="8" fillId="0" borderId="56" xfId="2" applyFont="1" applyFill="1" applyBorder="1" applyAlignment="1">
      <alignment horizontal="left"/>
    </xf>
    <xf numFmtId="0" fontId="8" fillId="0" borderId="57" xfId="2" applyFont="1" applyFill="1" applyBorder="1"/>
    <xf numFmtId="0" fontId="8" fillId="14" borderId="47" xfId="2" applyFont="1" applyFill="1" applyBorder="1" applyAlignment="1">
      <alignment horizontal="left"/>
    </xf>
    <xf numFmtId="0" fontId="8" fillId="14" borderId="6" xfId="2" applyFont="1" applyFill="1" applyBorder="1"/>
    <xf numFmtId="41" fontId="8" fillId="14" borderId="0" xfId="1" applyFont="1" applyFill="1"/>
    <xf numFmtId="41" fontId="8" fillId="14" borderId="0" xfId="2" applyNumberFormat="1" applyFont="1" applyFill="1"/>
    <xf numFmtId="0" fontId="8" fillId="0" borderId="47" xfId="2" applyFont="1" applyFill="1" applyBorder="1" applyAlignment="1">
      <alignment horizontal="left"/>
    </xf>
    <xf numFmtId="0" fontId="8" fillId="0" borderId="6" xfId="2" applyFont="1" applyFill="1" applyBorder="1"/>
    <xf numFmtId="41" fontId="8" fillId="0" borderId="0" xfId="2" applyNumberFormat="1" applyFont="1" applyFill="1"/>
    <xf numFmtId="0" fontId="0" fillId="0" borderId="10" xfId="0" applyBorder="1" applyAlignment="1">
      <alignment horizontal="center" vertical="center" wrapText="1"/>
    </xf>
    <xf numFmtId="0" fontId="8" fillId="14" borderId="6" xfId="2" applyFont="1" applyFill="1" applyBorder="1" applyAlignment="1">
      <alignment horizontal="center" vertical="center"/>
    </xf>
    <xf numFmtId="0" fontId="8" fillId="14" borderId="56" xfId="2" applyFont="1" applyFill="1" applyBorder="1" applyAlignment="1">
      <alignment horizontal="left"/>
    </xf>
    <xf numFmtId="0" fontId="8" fillId="14" borderId="57" xfId="2" applyFont="1" applyFill="1" applyBorder="1"/>
    <xf numFmtId="41" fontId="8" fillId="0" borderId="34" xfId="1" applyFont="1" applyBorder="1"/>
    <xf numFmtId="41" fontId="8" fillId="0" borderId="39" xfId="1" applyFont="1" applyBorder="1"/>
    <xf numFmtId="41" fontId="4" fillId="0" borderId="0" xfId="1" applyFont="1" applyFill="1"/>
    <xf numFmtId="0" fontId="4" fillId="0" borderId="0" xfId="2" applyFont="1" applyFill="1"/>
    <xf numFmtId="0" fontId="8" fillId="0" borderId="0" xfId="2" applyFont="1" applyFill="1"/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left"/>
    </xf>
    <xf numFmtId="0" fontId="9" fillId="0" borderId="0" xfId="2" applyFont="1" applyFill="1"/>
    <xf numFmtId="0" fontId="0" fillId="0" borderId="10" xfId="0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vertical="center" wrapText="1"/>
    </xf>
    <xf numFmtId="41" fontId="0" fillId="0" borderId="10" xfId="1" applyFont="1" applyFill="1" applyBorder="1" applyAlignment="1">
      <alignment horizontal="center" vertical="center" wrapText="1"/>
    </xf>
    <xf numFmtId="41" fontId="9" fillId="0" borderId="0" xfId="1" applyFont="1" applyFill="1" applyBorder="1" applyAlignment="1">
      <alignment horizontal="center" vertical="center" wrapText="1"/>
    </xf>
    <xf numFmtId="0" fontId="8" fillId="0" borderId="57" xfId="2" applyFont="1" applyFill="1" applyBorder="1" applyAlignment="1">
      <alignment horizontal="center" vertical="center"/>
    </xf>
    <xf numFmtId="0" fontId="8" fillId="0" borderId="54" xfId="2" applyFont="1" applyFill="1" applyBorder="1" applyAlignment="1">
      <alignment horizontal="center" vertical="center"/>
    </xf>
    <xf numFmtId="0" fontId="8" fillId="0" borderId="53" xfId="2" applyFont="1" applyFill="1" applyBorder="1" applyAlignment="1">
      <alignment horizontal="left"/>
    </xf>
    <xf numFmtId="0" fontId="8" fillId="0" borderId="54" xfId="2" applyFont="1" applyFill="1" applyBorder="1"/>
    <xf numFmtId="41" fontId="8" fillId="0" borderId="8" xfId="1" applyFont="1" applyFill="1" applyBorder="1"/>
    <xf numFmtId="0" fontId="8" fillId="0" borderId="0" xfId="2" applyFont="1" applyFill="1" applyAlignment="1">
      <alignment horizontal="center" vertical="center"/>
    </xf>
    <xf numFmtId="0" fontId="8" fillId="0" borderId="0" xfId="2" applyFont="1" applyFill="1" applyAlignment="1">
      <alignment horizontal="left"/>
    </xf>
    <xf numFmtId="41" fontId="10" fillId="0" borderId="0" xfId="1" applyFont="1" applyFill="1"/>
    <xf numFmtId="0" fontId="11" fillId="0" borderId="0" xfId="2" applyFont="1" applyFill="1"/>
    <xf numFmtId="41" fontId="14" fillId="0" borderId="0" xfId="1" applyFont="1" applyFill="1"/>
    <xf numFmtId="41" fontId="8" fillId="0" borderId="63" xfId="1" applyFont="1" applyFill="1" applyBorder="1"/>
    <xf numFmtId="41" fontId="13" fillId="0" borderId="0" xfId="1" applyFont="1" applyFill="1"/>
    <xf numFmtId="41" fontId="8" fillId="15" borderId="57" xfId="1" applyFont="1" applyFill="1" applyBorder="1"/>
    <xf numFmtId="41" fontId="8" fillId="0" borderId="34" xfId="1" applyFont="1" applyFill="1" applyBorder="1"/>
    <xf numFmtId="0" fontId="8" fillId="12" borderId="57" xfId="2" applyFont="1" applyFill="1" applyBorder="1"/>
    <xf numFmtId="0" fontId="8" fillId="2" borderId="56" xfId="2" applyFont="1" applyFill="1" applyBorder="1" applyAlignment="1">
      <alignment horizontal="left"/>
    </xf>
    <xf numFmtId="0" fontId="8" fillId="2" borderId="57" xfId="2" applyFont="1" applyFill="1" applyBorder="1"/>
    <xf numFmtId="41" fontId="8" fillId="2" borderId="57" xfId="1" applyFont="1" applyFill="1" applyBorder="1"/>
    <xf numFmtId="41" fontId="8" fillId="2" borderId="6" xfId="1" applyFont="1" applyFill="1" applyBorder="1"/>
    <xf numFmtId="41" fontId="8" fillId="2" borderId="0" xfId="1" applyFont="1" applyFill="1"/>
    <xf numFmtId="0" fontId="8" fillId="2" borderId="0" xfId="2" applyFont="1" applyFill="1"/>
    <xf numFmtId="41" fontId="8" fillId="2" borderId="34" xfId="1" applyFont="1" applyFill="1" applyBorder="1"/>
    <xf numFmtId="41" fontId="9" fillId="0" borderId="0" xfId="1" applyFont="1" applyFill="1"/>
    <xf numFmtId="0" fontId="0" fillId="0" borderId="10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/>
    </xf>
    <xf numFmtId="49" fontId="0" fillId="0" borderId="0" xfId="1" applyNumberFormat="1" applyFont="1"/>
    <xf numFmtId="49" fontId="0" fillId="0" borderId="59" xfId="1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/>
    <xf numFmtId="49" fontId="0" fillId="0" borderId="34" xfId="1" applyNumberFormat="1" applyFont="1" applyBorder="1"/>
    <xf numFmtId="49" fontId="0" fillId="0" borderId="6" xfId="1" applyNumberFormat="1" applyFont="1" applyBorder="1"/>
    <xf numFmtId="49" fontId="0" fillId="17" borderId="6" xfId="1" applyNumberFormat="1" applyFont="1" applyFill="1" applyBorder="1"/>
    <xf numFmtId="0" fontId="0" fillId="0" borderId="39" xfId="0" applyBorder="1" applyAlignment="1">
      <alignment horizontal="center" vertical="center"/>
    </xf>
    <xf numFmtId="0" fontId="0" fillId="0" borderId="39" xfId="0" applyBorder="1"/>
    <xf numFmtId="49" fontId="0" fillId="0" borderId="39" xfId="1" applyNumberFormat="1" applyFont="1" applyBorder="1"/>
    <xf numFmtId="49" fontId="0" fillId="17" borderId="39" xfId="1" applyNumberFormat="1" applyFont="1" applyFill="1" applyBorder="1"/>
    <xf numFmtId="41" fontId="0" fillId="0" borderId="1" xfId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5" fillId="0" borderId="0" xfId="3" applyFont="1" applyFill="1" applyAlignment="1">
      <alignment horizontal="center"/>
    </xf>
    <xf numFmtId="0" fontId="5" fillId="0" borderId="11" xfId="3" applyFont="1" applyFill="1" applyBorder="1" applyAlignment="1">
      <alignment horizontal="center"/>
    </xf>
    <xf numFmtId="0" fontId="9" fillId="0" borderId="21" xfId="2" applyFont="1" applyBorder="1" applyAlignment="1">
      <alignment horizontal="center" vertical="center" wrapText="1"/>
    </xf>
    <xf numFmtId="0" fontId="8" fillId="0" borderId="26" xfId="2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9" fillId="0" borderId="22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" fillId="0" borderId="23" xfId="2" applyFont="1" applyBorder="1" applyAlignment="1">
      <alignment horizontal="center"/>
    </xf>
    <xf numFmtId="0" fontId="9" fillId="0" borderId="24" xfId="2" applyFont="1" applyBorder="1" applyAlignment="1">
      <alignment horizontal="center"/>
    </xf>
    <xf numFmtId="0" fontId="9" fillId="0" borderId="25" xfId="2" applyFont="1" applyBorder="1" applyAlignment="1">
      <alignment horizontal="center"/>
    </xf>
    <xf numFmtId="0" fontId="9" fillId="0" borderId="27" xfId="2" applyFont="1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6" fillId="0" borderId="12" xfId="3" applyFont="1" applyFill="1" applyBorder="1" applyAlignment="1">
      <alignment horizontal="center"/>
    </xf>
    <xf numFmtId="0" fontId="6" fillId="0" borderId="13" xfId="3" applyFont="1" applyFill="1" applyBorder="1" applyAlignment="1">
      <alignment horizontal="center"/>
    </xf>
    <xf numFmtId="0" fontId="6" fillId="0" borderId="14" xfId="3" applyFont="1" applyFill="1" applyBorder="1" applyAlignment="1">
      <alignment horizontal="center"/>
    </xf>
    <xf numFmtId="0" fontId="7" fillId="0" borderId="0" xfId="3" applyFont="1" applyFill="1" applyAlignment="1">
      <alignment horizontal="center"/>
    </xf>
    <xf numFmtId="0" fontId="7" fillId="0" borderId="11" xfId="3" applyFont="1" applyFill="1" applyBorder="1" applyAlignment="1">
      <alignment horizontal="center"/>
    </xf>
    <xf numFmtId="0" fontId="6" fillId="0" borderId="15" xfId="3" applyFont="1" applyFill="1" applyBorder="1" applyAlignment="1">
      <alignment horizontal="center"/>
    </xf>
    <xf numFmtId="0" fontId="6" fillId="0" borderId="16" xfId="3" applyFont="1" applyFill="1" applyBorder="1" applyAlignment="1">
      <alignment horizontal="center"/>
    </xf>
    <xf numFmtId="0" fontId="6" fillId="0" borderId="17" xfId="3" applyFont="1" applyFill="1" applyBorder="1" applyAlignment="1">
      <alignment horizontal="center"/>
    </xf>
    <xf numFmtId="0" fontId="6" fillId="0" borderId="18" xfId="3" applyFont="1" applyFill="1" applyBorder="1" applyAlignment="1">
      <alignment horizontal="center"/>
    </xf>
    <xf numFmtId="0" fontId="6" fillId="0" borderId="19" xfId="3" applyFont="1" applyFill="1" applyBorder="1" applyAlignment="1">
      <alignment horizontal="center"/>
    </xf>
    <xf numFmtId="0" fontId="6" fillId="0" borderId="20" xfId="3" applyFont="1" applyFill="1" applyBorder="1" applyAlignment="1">
      <alignment horizontal="center"/>
    </xf>
    <xf numFmtId="0" fontId="9" fillId="0" borderId="28" xfId="2" applyFont="1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3" fillId="0" borderId="0" xfId="3" applyFont="1" applyFill="1" applyAlignment="1">
      <alignment horizontal="center"/>
    </xf>
    <xf numFmtId="0" fontId="9" fillId="0" borderId="1" xfId="2" applyFont="1" applyBorder="1" applyAlignment="1">
      <alignment horizontal="center" vertical="center" wrapText="1"/>
    </xf>
    <xf numFmtId="0" fontId="8" fillId="0" borderId="59" xfId="2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9" fillId="0" borderId="1" xfId="2" applyFont="1" applyBorder="1" applyAlignment="1">
      <alignment horizontal="center"/>
    </xf>
    <xf numFmtId="0" fontId="9" fillId="0" borderId="59" xfId="2" applyFont="1" applyBorder="1" applyAlignment="1">
      <alignment horizontal="center" vertical="top" wrapText="1"/>
    </xf>
    <xf numFmtId="0" fontId="0" fillId="0" borderId="59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41" fontId="9" fillId="2" borderId="50" xfId="1" applyFont="1" applyFill="1" applyBorder="1" applyAlignment="1">
      <alignment horizontal="center" vertical="center" wrapText="1"/>
    </xf>
    <xf numFmtId="41" fontId="9" fillId="2" borderId="44" xfId="1" applyFont="1" applyFill="1" applyBorder="1" applyAlignment="1">
      <alignment horizontal="center" vertical="center" wrapText="1"/>
    </xf>
    <xf numFmtId="41" fontId="9" fillId="2" borderId="45" xfId="1" applyFont="1" applyFill="1" applyBorder="1" applyAlignment="1">
      <alignment horizontal="center" vertical="center" wrapText="1"/>
    </xf>
    <xf numFmtId="0" fontId="9" fillId="0" borderId="55" xfId="2" applyFont="1" applyBorder="1" applyAlignment="1">
      <alignment horizontal="center"/>
    </xf>
    <xf numFmtId="0" fontId="9" fillId="0" borderId="51" xfId="2" applyFont="1" applyBorder="1" applyAlignment="1">
      <alignment horizontal="center"/>
    </xf>
    <xf numFmtId="0" fontId="9" fillId="0" borderId="52" xfId="2" applyFont="1" applyBorder="1" applyAlignment="1">
      <alignment horizontal="center"/>
    </xf>
    <xf numFmtId="0" fontId="9" fillId="2" borderId="50" xfId="2" applyFont="1" applyFill="1" applyBorder="1" applyAlignment="1">
      <alignment horizontal="center" vertical="center" wrapText="1"/>
    </xf>
    <xf numFmtId="0" fontId="9" fillId="2" borderId="44" xfId="2" applyFont="1" applyFill="1" applyBorder="1" applyAlignment="1">
      <alignment horizontal="center" vertical="center" wrapText="1"/>
    </xf>
    <xf numFmtId="0" fontId="9" fillId="2" borderId="45" xfId="2" applyFont="1" applyFill="1" applyBorder="1" applyAlignment="1">
      <alignment horizontal="center" vertical="center" wrapText="1"/>
    </xf>
    <xf numFmtId="0" fontId="9" fillId="2" borderId="27" xfId="2" applyFont="1" applyFill="1" applyBorder="1" applyAlignment="1">
      <alignment horizontal="center" vertical="center" wrapText="1"/>
    </xf>
    <xf numFmtId="0" fontId="9" fillId="2" borderId="10" xfId="2" applyFont="1" applyFill="1" applyBorder="1" applyAlignment="1">
      <alignment horizontal="center" vertical="center" wrapText="1"/>
    </xf>
    <xf numFmtId="0" fontId="9" fillId="2" borderId="31" xfId="2" applyFont="1" applyFill="1" applyBorder="1" applyAlignment="1">
      <alignment horizontal="center" vertical="center" wrapText="1"/>
    </xf>
    <xf numFmtId="0" fontId="9" fillId="0" borderId="59" xfId="2" applyFont="1" applyBorder="1" applyAlignment="1">
      <alignment horizontal="center" vertical="center" wrapText="1"/>
    </xf>
    <xf numFmtId="0" fontId="5" fillId="0" borderId="0" xfId="3" applyFont="1" applyFill="1" applyBorder="1" applyAlignment="1">
      <alignment horizontal="center"/>
    </xf>
    <xf numFmtId="41" fontId="6" fillId="0" borderId="0" xfId="1" applyFont="1" applyFill="1" applyBorder="1" applyAlignment="1">
      <alignment horizontal="center"/>
    </xf>
    <xf numFmtId="0" fontId="7" fillId="0" borderId="0" xfId="3" applyFont="1" applyFill="1" applyBorder="1" applyAlignment="1">
      <alignment horizontal="center"/>
    </xf>
    <xf numFmtId="0" fontId="9" fillId="0" borderId="58" xfId="2" applyFont="1" applyBorder="1" applyAlignment="1">
      <alignment horizontal="center" vertical="center" wrapText="1"/>
    </xf>
    <xf numFmtId="0" fontId="8" fillId="0" borderId="60" xfId="2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41" fontId="9" fillId="0" borderId="23" xfId="1" applyFont="1" applyBorder="1" applyAlignment="1">
      <alignment horizontal="center"/>
    </xf>
    <xf numFmtId="41" fontId="9" fillId="0" borderId="24" xfId="1" applyFont="1" applyBorder="1" applyAlignment="1">
      <alignment horizontal="center"/>
    </xf>
    <xf numFmtId="41" fontId="9" fillId="0" borderId="58" xfId="1" applyFont="1" applyBorder="1" applyAlignment="1">
      <alignment horizontal="center"/>
    </xf>
    <xf numFmtId="41" fontId="9" fillId="0" borderId="59" xfId="1" applyFont="1" applyBorder="1" applyAlignment="1">
      <alignment horizontal="center" vertical="center" wrapText="1"/>
    </xf>
    <xf numFmtId="41" fontId="0" fillId="0" borderId="59" xfId="1" applyFont="1" applyBorder="1" applyAlignment="1">
      <alignment horizontal="center" vertical="center" wrapText="1"/>
    </xf>
    <xf numFmtId="41" fontId="0" fillId="0" borderId="3" xfId="1" applyFont="1" applyBorder="1" applyAlignment="1">
      <alignment horizontal="center" vertical="center" wrapText="1"/>
    </xf>
    <xf numFmtId="41" fontId="9" fillId="5" borderId="1" xfId="1" applyFont="1" applyFill="1" applyBorder="1" applyAlignment="1">
      <alignment horizontal="center" vertical="center" wrapText="1"/>
    </xf>
    <xf numFmtId="41" fontId="9" fillId="5" borderId="59" xfId="1" applyFont="1" applyFill="1" applyBorder="1" applyAlignment="1">
      <alignment horizontal="center" vertical="center" wrapText="1"/>
    </xf>
    <xf numFmtId="41" fontId="9" fillId="5" borderId="3" xfId="1" applyFont="1" applyFill="1" applyBorder="1" applyAlignment="1">
      <alignment horizontal="center" vertical="center" wrapText="1"/>
    </xf>
    <xf numFmtId="41" fontId="9" fillId="3" borderId="1" xfId="1" applyFont="1" applyFill="1" applyBorder="1" applyAlignment="1">
      <alignment horizontal="center" vertical="center" wrapText="1"/>
    </xf>
    <xf numFmtId="41" fontId="9" fillId="3" borderId="59" xfId="1" applyFont="1" applyFill="1" applyBorder="1" applyAlignment="1">
      <alignment horizontal="center" vertical="center" wrapText="1"/>
    </xf>
    <xf numFmtId="41" fontId="9" fillId="3" borderId="3" xfId="1" applyFont="1" applyFill="1" applyBorder="1" applyAlignment="1">
      <alignment horizontal="center" vertical="center" wrapText="1"/>
    </xf>
    <xf numFmtId="41" fontId="9" fillId="4" borderId="1" xfId="1" applyFont="1" applyFill="1" applyBorder="1" applyAlignment="1">
      <alignment horizontal="center" vertical="center" wrapText="1"/>
    </xf>
    <xf numFmtId="41" fontId="9" fillId="4" borderId="59" xfId="1" applyFont="1" applyFill="1" applyBorder="1" applyAlignment="1">
      <alignment horizontal="center" vertical="center" wrapText="1"/>
    </xf>
    <xf numFmtId="0" fontId="12" fillId="0" borderId="0" xfId="3" applyFont="1" applyFill="1" applyAlignment="1">
      <alignment horizontal="center" vertical="center"/>
    </xf>
    <xf numFmtId="41" fontId="9" fillId="4" borderId="3" xfId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8" fillId="0" borderId="59" xfId="2" applyFont="1" applyFill="1" applyBorder="1" applyAlignment="1">
      <alignment horizontal="center" vertical="center" wrapText="1"/>
    </xf>
    <xf numFmtId="0" fontId="0" fillId="0" borderId="59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9" fillId="0" borderId="58" xfId="2" applyFont="1" applyFill="1" applyBorder="1" applyAlignment="1">
      <alignment horizontal="center" vertical="center" wrapText="1"/>
    </xf>
    <xf numFmtId="0" fontId="8" fillId="0" borderId="60" xfId="2" applyFont="1" applyFill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0" fillId="0" borderId="61" xfId="0" applyFill="1" applyBorder="1" applyAlignment="1">
      <alignment horizontal="center" vertical="center" wrapText="1"/>
    </xf>
    <xf numFmtId="41" fontId="9" fillId="0" borderId="1" xfId="1" applyFont="1" applyFill="1" applyBorder="1" applyAlignment="1">
      <alignment horizontal="center" vertical="center" wrapText="1"/>
    </xf>
    <xf numFmtId="41" fontId="9" fillId="0" borderId="59" xfId="1" applyFont="1" applyFill="1" applyBorder="1" applyAlignment="1">
      <alignment horizontal="center" vertical="center" wrapText="1"/>
    </xf>
    <xf numFmtId="41" fontId="9" fillId="0" borderId="3" xfId="1" applyFont="1" applyFill="1" applyBorder="1" applyAlignment="1">
      <alignment horizontal="center" vertical="center" wrapText="1"/>
    </xf>
    <xf numFmtId="41" fontId="9" fillId="0" borderId="23" xfId="1" applyFont="1" applyFill="1" applyBorder="1" applyAlignment="1">
      <alignment horizontal="center"/>
    </xf>
    <xf numFmtId="41" fontId="9" fillId="0" borderId="24" xfId="1" applyFont="1" applyFill="1" applyBorder="1" applyAlignment="1">
      <alignment horizontal="center"/>
    </xf>
    <xf numFmtId="41" fontId="9" fillId="0" borderId="58" xfId="1" applyFont="1" applyFill="1" applyBorder="1" applyAlignment="1">
      <alignment horizontal="center"/>
    </xf>
    <xf numFmtId="41" fontId="0" fillId="0" borderId="59" xfId="1" applyFont="1" applyFill="1" applyBorder="1" applyAlignment="1">
      <alignment horizontal="center" vertical="center" wrapText="1"/>
    </xf>
    <xf numFmtId="41" fontId="0" fillId="0" borderId="3" xfId="1" applyFont="1" applyFill="1" applyBorder="1" applyAlignment="1">
      <alignment horizontal="center" vertical="center" wrapText="1"/>
    </xf>
    <xf numFmtId="41" fontId="9" fillId="0" borderId="50" xfId="1" applyFont="1" applyFill="1" applyBorder="1" applyAlignment="1">
      <alignment horizontal="center" vertical="center" wrapText="1"/>
    </xf>
    <xf numFmtId="41" fontId="9" fillId="0" borderId="44" xfId="1" applyFont="1" applyFill="1" applyBorder="1" applyAlignment="1">
      <alignment horizontal="center" vertical="center" wrapText="1"/>
    </xf>
    <xf numFmtId="41" fontId="9" fillId="0" borderId="45" xfId="1" applyFont="1" applyFill="1" applyBorder="1" applyAlignment="1">
      <alignment horizontal="center" vertical="center" wrapText="1"/>
    </xf>
    <xf numFmtId="0" fontId="9" fillId="0" borderId="55" xfId="2" applyFont="1" applyFill="1" applyBorder="1" applyAlignment="1">
      <alignment horizontal="center"/>
    </xf>
    <xf numFmtId="0" fontId="9" fillId="0" borderId="51" xfId="2" applyFont="1" applyFill="1" applyBorder="1" applyAlignment="1">
      <alignment horizontal="center"/>
    </xf>
    <xf numFmtId="0" fontId="9" fillId="0" borderId="52" xfId="2" applyFont="1" applyFill="1" applyBorder="1" applyAlignment="1">
      <alignment horizontal="center"/>
    </xf>
    <xf numFmtId="41" fontId="9" fillId="0" borderId="27" xfId="1" applyFont="1" applyBorder="1" applyAlignment="1">
      <alignment horizontal="center" vertical="center"/>
    </xf>
    <xf numFmtId="41" fontId="9" fillId="0" borderId="31" xfId="1" applyFont="1" applyBorder="1" applyAlignment="1">
      <alignment horizontal="center" vertical="center"/>
    </xf>
    <xf numFmtId="41" fontId="9" fillId="0" borderId="10" xfId="1" applyFont="1" applyBorder="1" applyAlignment="1">
      <alignment horizontal="center" vertical="center"/>
    </xf>
    <xf numFmtId="41" fontId="9" fillId="0" borderId="66" xfId="1" applyFont="1" applyBorder="1" applyAlignment="1">
      <alignment horizontal="center" vertical="center"/>
    </xf>
    <xf numFmtId="41" fontId="9" fillId="0" borderId="16" xfId="1" applyFont="1" applyBorder="1" applyAlignment="1">
      <alignment horizontal="center" vertical="center"/>
    </xf>
    <xf numFmtId="41" fontId="9" fillId="0" borderId="50" xfId="1" applyFont="1" applyBorder="1" applyAlignment="1">
      <alignment horizontal="center" vertical="center"/>
    </xf>
    <xf numFmtId="41" fontId="9" fillId="0" borderId="67" xfId="1" applyFont="1" applyBorder="1" applyAlignment="1">
      <alignment horizontal="center" vertical="center"/>
    </xf>
    <xf numFmtId="41" fontId="9" fillId="0" borderId="68" xfId="1" applyFont="1" applyBorder="1" applyAlignment="1">
      <alignment horizontal="center" vertical="center"/>
    </xf>
    <xf numFmtId="41" fontId="9" fillId="0" borderId="45" xfId="1" applyFont="1" applyBorder="1" applyAlignment="1">
      <alignment horizontal="center" vertical="center"/>
    </xf>
    <xf numFmtId="41" fontId="9" fillId="16" borderId="66" xfId="1" applyFont="1" applyFill="1" applyBorder="1" applyAlignment="1">
      <alignment horizontal="center" vertical="center"/>
    </xf>
    <xf numFmtId="41" fontId="9" fillId="16" borderId="16" xfId="1" applyFont="1" applyFill="1" applyBorder="1" applyAlignment="1">
      <alignment horizontal="center" vertical="center"/>
    </xf>
    <xf numFmtId="41" fontId="9" fillId="16" borderId="50" xfId="1" applyFont="1" applyFill="1" applyBorder="1" applyAlignment="1">
      <alignment horizontal="center" vertical="center"/>
    </xf>
    <xf numFmtId="41" fontId="9" fillId="16" borderId="67" xfId="1" applyFont="1" applyFill="1" applyBorder="1" applyAlignment="1">
      <alignment horizontal="center" vertical="center"/>
    </xf>
    <xf numFmtId="41" fontId="9" fillId="16" borderId="68" xfId="1" applyFont="1" applyFill="1" applyBorder="1" applyAlignment="1">
      <alignment horizontal="center" vertical="center"/>
    </xf>
    <xf numFmtId="41" fontId="9" fillId="16" borderId="45" xfId="1" applyFont="1" applyFill="1" applyBorder="1" applyAlignment="1">
      <alignment horizontal="center" vertical="center"/>
    </xf>
    <xf numFmtId="41" fontId="9" fillId="16" borderId="27" xfId="1" applyFont="1" applyFill="1" applyBorder="1" applyAlignment="1">
      <alignment horizontal="center" vertical="center"/>
    </xf>
    <xf numFmtId="41" fontId="9" fillId="16" borderId="10" xfId="1" applyFont="1" applyFill="1" applyBorder="1" applyAlignment="1">
      <alignment horizontal="center" vertical="center"/>
    </xf>
    <xf numFmtId="41" fontId="9" fillId="16" borderId="31" xfId="1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12" borderId="59" xfId="0" applyFill="1" applyBorder="1" applyAlignment="1">
      <alignment horizontal="center"/>
    </xf>
    <xf numFmtId="0" fontId="0" fillId="6" borderId="59" xfId="0" applyFill="1" applyBorder="1" applyAlignment="1">
      <alignment horizontal="center"/>
    </xf>
    <xf numFmtId="0" fontId="0" fillId="3" borderId="59" xfId="0" applyFill="1" applyBorder="1" applyAlignment="1">
      <alignment horizontal="center"/>
    </xf>
    <xf numFmtId="0" fontId="0" fillId="8" borderId="59" xfId="0" applyFill="1" applyBorder="1" applyAlignment="1">
      <alignment horizontal="center"/>
    </xf>
    <xf numFmtId="0" fontId="0" fillId="9" borderId="59" xfId="0" applyFill="1" applyBorder="1" applyAlignment="1">
      <alignment horizontal="center"/>
    </xf>
    <xf numFmtId="0" fontId="0" fillId="10" borderId="59" xfId="0" applyFill="1" applyBorder="1" applyAlignment="1">
      <alignment horizontal="center"/>
    </xf>
  </cellXfs>
  <cellStyles count="5">
    <cellStyle name="Comma [0]" xfId="1" builtinId="6"/>
    <cellStyle name="Comma [0] 13" xfId="4"/>
    <cellStyle name="Normal" xfId="0" builtinId="0"/>
    <cellStyle name="Normal 2" xfId="3"/>
    <cellStyle name="Normal 7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FFFF00"/>
  </sheetPr>
  <dimension ref="A1:Y1033"/>
  <sheetViews>
    <sheetView workbookViewId="0">
      <pane xSplit="9" ySplit="5" topLeftCell="M404" activePane="bottomRight" state="frozen"/>
      <selection activeCell="C10" sqref="C10"/>
      <selection pane="topRight" activeCell="C10" sqref="C10"/>
      <selection pane="bottomLeft" activeCell="C10" sqref="C10"/>
      <selection pane="bottomRight" activeCell="K416" sqref="K416:V416"/>
    </sheetView>
  </sheetViews>
  <sheetFormatPr defaultRowHeight="15"/>
  <cols>
    <col min="1" max="1" width="5.28515625" customWidth="1"/>
    <col min="2" max="2" width="29.85546875" customWidth="1"/>
    <col min="3" max="3" width="29.85546875" hidden="1" customWidth="1"/>
    <col min="4" max="4" width="13.85546875" hidden="1" customWidth="1"/>
    <col min="5" max="5" width="7" hidden="1" customWidth="1"/>
    <col min="6" max="6" width="7.140625" style="1" customWidth="1"/>
    <col min="7" max="7" width="5.42578125" style="1" customWidth="1"/>
    <col min="8" max="8" width="19.85546875" customWidth="1"/>
    <col min="9" max="9" width="15.7109375" customWidth="1"/>
    <col min="10" max="10" width="12.140625" style="1" customWidth="1"/>
    <col min="11" max="11" width="8.7109375" style="6" customWidth="1"/>
    <col min="12" max="12" width="16" style="6" customWidth="1"/>
    <col min="13" max="13" width="9.42578125" style="6" customWidth="1"/>
    <col min="14" max="14" width="15.85546875" style="6" customWidth="1"/>
    <col min="15" max="15" width="9.42578125" style="6" customWidth="1"/>
    <col min="16" max="16" width="16.140625" style="6" customWidth="1"/>
    <col min="17" max="17" width="10" style="6" hidden="1" customWidth="1"/>
    <col min="18" max="18" width="16.28515625" style="6" hidden="1" customWidth="1"/>
    <col min="19" max="19" width="10" style="6" hidden="1" customWidth="1"/>
    <col min="20" max="20" width="16.28515625" style="6" hidden="1" customWidth="1"/>
    <col min="21" max="21" width="10" style="6" customWidth="1"/>
    <col min="22" max="22" width="16.28515625" style="6" customWidth="1"/>
    <col min="23" max="23" width="9.140625" style="6"/>
    <col min="24" max="24" width="19" style="6" customWidth="1"/>
  </cols>
  <sheetData>
    <row r="1" spans="1:25">
      <c r="A1" t="s">
        <v>0</v>
      </c>
    </row>
    <row r="2" spans="1:25" ht="15.75" thickBot="1">
      <c r="L2" s="6">
        <v>145000</v>
      </c>
      <c r="M2" s="6">
        <v>177500</v>
      </c>
    </row>
    <row r="3" spans="1:25" s="3" customFormat="1" ht="16.5" thickTop="1" thickBot="1">
      <c r="A3" s="222" t="s">
        <v>1</v>
      </c>
      <c r="B3" s="222" t="s">
        <v>2</v>
      </c>
      <c r="C3" s="2"/>
      <c r="D3" s="2"/>
      <c r="E3" s="2"/>
      <c r="F3" s="222" t="s">
        <v>856</v>
      </c>
      <c r="G3" s="222" t="s">
        <v>5</v>
      </c>
      <c r="H3" s="222" t="s">
        <v>3</v>
      </c>
      <c r="I3" s="222" t="s">
        <v>4</v>
      </c>
      <c r="J3" s="222" t="s">
        <v>1019</v>
      </c>
      <c r="K3" s="221" t="s">
        <v>6</v>
      </c>
      <c r="L3" s="221"/>
      <c r="M3" s="221" t="s">
        <v>9</v>
      </c>
      <c r="N3" s="221"/>
      <c r="O3" s="221" t="s">
        <v>10</v>
      </c>
      <c r="P3" s="221"/>
      <c r="Q3" s="221" t="s">
        <v>11</v>
      </c>
      <c r="R3" s="221"/>
      <c r="S3" s="221" t="s">
        <v>1903</v>
      </c>
      <c r="T3" s="221"/>
      <c r="U3" s="221" t="s">
        <v>1916</v>
      </c>
      <c r="V3" s="221"/>
      <c r="W3" s="221" t="s">
        <v>12</v>
      </c>
      <c r="X3" s="221"/>
    </row>
    <row r="4" spans="1:25" s="5" customFormat="1" ht="15.75" thickBot="1">
      <c r="A4" s="223"/>
      <c r="B4" s="223"/>
      <c r="C4" s="4"/>
      <c r="D4" s="4"/>
      <c r="E4" s="4"/>
      <c r="F4" s="223"/>
      <c r="G4" s="223"/>
      <c r="H4" s="223"/>
      <c r="I4" s="223"/>
      <c r="J4" s="223"/>
      <c r="K4" s="7" t="s">
        <v>7</v>
      </c>
      <c r="L4" s="7" t="s">
        <v>8</v>
      </c>
      <c r="M4" s="7" t="s">
        <v>7</v>
      </c>
      <c r="N4" s="7" t="s">
        <v>8</v>
      </c>
      <c r="O4" s="7" t="s">
        <v>7</v>
      </c>
      <c r="P4" s="7" t="s">
        <v>8</v>
      </c>
      <c r="Q4" s="7" t="s">
        <v>7</v>
      </c>
      <c r="R4" s="7" t="s">
        <v>8</v>
      </c>
      <c r="S4" s="7" t="s">
        <v>7</v>
      </c>
      <c r="T4" s="7" t="s">
        <v>8</v>
      </c>
      <c r="U4" s="7" t="s">
        <v>7</v>
      </c>
      <c r="V4" s="7" t="s">
        <v>8</v>
      </c>
      <c r="W4" s="7" t="s">
        <v>7</v>
      </c>
      <c r="X4" s="7" t="s">
        <v>8</v>
      </c>
    </row>
    <row r="5" spans="1:25" s="5" customFormat="1">
      <c r="A5" s="20"/>
      <c r="B5" s="20"/>
      <c r="C5" s="20"/>
      <c r="D5" s="20"/>
      <c r="E5" s="20"/>
      <c r="F5" s="20"/>
      <c r="G5" s="20"/>
      <c r="H5" s="20"/>
      <c r="I5" s="20"/>
      <c r="J5" s="20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</row>
    <row r="6" spans="1:25" hidden="1">
      <c r="A6" s="8">
        <v>1</v>
      </c>
      <c r="B6" s="9" t="s">
        <v>13</v>
      </c>
      <c r="C6" s="9" t="s">
        <v>13</v>
      </c>
      <c r="D6" s="9" t="s">
        <v>1801</v>
      </c>
      <c r="E6" s="9">
        <v>128</v>
      </c>
      <c r="F6" s="8" t="s">
        <v>858</v>
      </c>
      <c r="G6" s="8" t="s">
        <v>854</v>
      </c>
      <c r="H6" s="9" t="s">
        <v>1020</v>
      </c>
      <c r="I6" s="9" t="s">
        <v>1021</v>
      </c>
      <c r="J6" s="8">
        <v>2017009063</v>
      </c>
      <c r="K6" s="10">
        <v>184</v>
      </c>
      <c r="L6" s="10">
        <f>K6*$L$2</f>
        <v>26680000</v>
      </c>
      <c r="M6" s="10">
        <v>184</v>
      </c>
      <c r="N6" s="10">
        <f>M6*$L$2</f>
        <v>26680000</v>
      </c>
      <c r="O6" s="10">
        <v>184</v>
      </c>
      <c r="P6" s="10">
        <f>O6*$L$2</f>
        <v>26680000</v>
      </c>
      <c r="Q6" s="10">
        <v>128</v>
      </c>
      <c r="R6" s="10">
        <f>Q6*$L$2</f>
        <v>18560000</v>
      </c>
      <c r="S6" s="10">
        <v>0</v>
      </c>
      <c r="T6" s="10">
        <v>0</v>
      </c>
      <c r="U6" s="13">
        <f>Q6+S6</f>
        <v>128</v>
      </c>
      <c r="V6" s="13">
        <f>R6+T6</f>
        <v>18560000</v>
      </c>
      <c r="W6" s="10">
        <f>K6+M6+O6+Q6+S6</f>
        <v>680</v>
      </c>
      <c r="X6" s="10">
        <f>L6+N6+P6+R6+T6</f>
        <v>98600000</v>
      </c>
      <c r="Y6">
        <v>1</v>
      </c>
    </row>
    <row r="7" spans="1:25" hidden="1">
      <c r="A7" s="11">
        <f>A6+1</f>
        <v>2</v>
      </c>
      <c r="B7" s="12" t="s">
        <v>14</v>
      </c>
      <c r="C7" s="12" t="s">
        <v>14</v>
      </c>
      <c r="D7" s="12" t="s">
        <v>1801</v>
      </c>
      <c r="E7" s="12">
        <v>66</v>
      </c>
      <c r="F7" s="11" t="s">
        <v>858</v>
      </c>
      <c r="G7" s="11" t="s">
        <v>854</v>
      </c>
      <c r="H7" s="12" t="s">
        <v>1022</v>
      </c>
      <c r="I7" s="12" t="s">
        <v>1021</v>
      </c>
      <c r="J7" s="11">
        <v>3017019511</v>
      </c>
      <c r="K7" s="13">
        <v>78</v>
      </c>
      <c r="L7" s="13">
        <f t="shared" ref="L7:L70" si="0">K7*$L$2</f>
        <v>11310000</v>
      </c>
      <c r="M7" s="13">
        <v>78</v>
      </c>
      <c r="N7" s="13">
        <f t="shared" ref="N7:N70" si="1">M7*$L$2</f>
        <v>11310000</v>
      </c>
      <c r="O7" s="13">
        <v>78</v>
      </c>
      <c r="P7" s="13">
        <f t="shared" ref="P7:P70" si="2">O7*$L$2</f>
        <v>11310000</v>
      </c>
      <c r="Q7" s="13">
        <v>66</v>
      </c>
      <c r="R7" s="13">
        <f t="shared" ref="R7:R70" si="3">Q7*$L$2</f>
        <v>9570000</v>
      </c>
      <c r="S7" s="13">
        <v>0</v>
      </c>
      <c r="T7" s="13">
        <v>0</v>
      </c>
      <c r="U7" s="13">
        <f t="shared" ref="U7:U70" si="4">Q7+S7</f>
        <v>66</v>
      </c>
      <c r="V7" s="13">
        <f t="shared" ref="V7:V70" si="5">R7+T7</f>
        <v>9570000</v>
      </c>
      <c r="W7" s="13">
        <f t="shared" ref="W7:W70" si="6">K7+M7+O7+Q7+S7</f>
        <v>300</v>
      </c>
      <c r="X7" s="13">
        <f t="shared" ref="X7:X70" si="7">L7+N7+P7+R7+T7</f>
        <v>43500000</v>
      </c>
      <c r="Y7">
        <v>1</v>
      </c>
    </row>
    <row r="8" spans="1:25" hidden="1">
      <c r="A8" s="11">
        <f t="shared" ref="A8:A71" si="8">A7+1</f>
        <v>3</v>
      </c>
      <c r="B8" s="12" t="s">
        <v>15</v>
      </c>
      <c r="C8" s="12" t="s">
        <v>15</v>
      </c>
      <c r="D8" s="12" t="s">
        <v>1801</v>
      </c>
      <c r="E8" s="12">
        <v>106</v>
      </c>
      <c r="F8" s="11" t="s">
        <v>858</v>
      </c>
      <c r="G8" s="11" t="s">
        <v>854</v>
      </c>
      <c r="H8" s="12" t="s">
        <v>1023</v>
      </c>
      <c r="I8" s="12" t="s">
        <v>1021</v>
      </c>
      <c r="J8" s="11">
        <v>2017009225</v>
      </c>
      <c r="K8" s="13">
        <v>124</v>
      </c>
      <c r="L8" s="13">
        <f t="shared" si="0"/>
        <v>17980000</v>
      </c>
      <c r="M8" s="13">
        <v>124</v>
      </c>
      <c r="N8" s="13">
        <f t="shared" si="1"/>
        <v>17980000</v>
      </c>
      <c r="O8" s="13">
        <v>124</v>
      </c>
      <c r="P8" s="13">
        <f t="shared" si="2"/>
        <v>17980000</v>
      </c>
      <c r="Q8" s="13">
        <v>106</v>
      </c>
      <c r="R8" s="13">
        <f t="shared" si="3"/>
        <v>15370000</v>
      </c>
      <c r="S8" s="13">
        <v>0</v>
      </c>
      <c r="T8" s="13">
        <v>0</v>
      </c>
      <c r="U8" s="13">
        <f t="shared" si="4"/>
        <v>106</v>
      </c>
      <c r="V8" s="13">
        <f t="shared" si="5"/>
        <v>15370000</v>
      </c>
      <c r="W8" s="13">
        <f t="shared" si="6"/>
        <v>478</v>
      </c>
      <c r="X8" s="13">
        <f t="shared" si="7"/>
        <v>69310000</v>
      </c>
      <c r="Y8">
        <v>1</v>
      </c>
    </row>
    <row r="9" spans="1:25" hidden="1">
      <c r="A9" s="11">
        <f t="shared" si="8"/>
        <v>4</v>
      </c>
      <c r="B9" s="12" t="s">
        <v>16</v>
      </c>
      <c r="C9" s="12" t="s">
        <v>16</v>
      </c>
      <c r="D9" s="12" t="s">
        <v>1801</v>
      </c>
      <c r="E9" s="12">
        <v>156</v>
      </c>
      <c r="F9" s="11" t="s">
        <v>858</v>
      </c>
      <c r="G9" s="11" t="s">
        <v>854</v>
      </c>
      <c r="H9" s="12" t="s">
        <v>1024</v>
      </c>
      <c r="I9" s="12" t="s">
        <v>1021</v>
      </c>
      <c r="J9" s="11">
        <v>3017013547</v>
      </c>
      <c r="K9" s="13">
        <v>156</v>
      </c>
      <c r="L9" s="13">
        <f t="shared" si="0"/>
        <v>22620000</v>
      </c>
      <c r="M9" s="13">
        <v>156</v>
      </c>
      <c r="N9" s="13">
        <f t="shared" si="1"/>
        <v>22620000</v>
      </c>
      <c r="O9" s="13">
        <v>156</v>
      </c>
      <c r="P9" s="13">
        <f t="shared" si="2"/>
        <v>22620000</v>
      </c>
      <c r="Q9" s="13">
        <v>156</v>
      </c>
      <c r="R9" s="13">
        <f t="shared" si="3"/>
        <v>22620000</v>
      </c>
      <c r="S9" s="13">
        <v>0</v>
      </c>
      <c r="T9" s="13">
        <v>0</v>
      </c>
      <c r="U9" s="13">
        <f t="shared" si="4"/>
        <v>156</v>
      </c>
      <c r="V9" s="13">
        <f t="shared" si="5"/>
        <v>22620000</v>
      </c>
      <c r="W9" s="13">
        <f t="shared" si="6"/>
        <v>624</v>
      </c>
      <c r="X9" s="13">
        <f t="shared" si="7"/>
        <v>90480000</v>
      </c>
      <c r="Y9">
        <v>1</v>
      </c>
    </row>
    <row r="10" spans="1:25" hidden="1">
      <c r="A10" s="11">
        <f t="shared" si="8"/>
        <v>5</v>
      </c>
      <c r="B10" s="12" t="s">
        <v>17</v>
      </c>
      <c r="C10" s="12" t="s">
        <v>17</v>
      </c>
      <c r="D10" s="12" t="s">
        <v>1801</v>
      </c>
      <c r="E10" s="12">
        <v>118</v>
      </c>
      <c r="F10" s="11" t="s">
        <v>858</v>
      </c>
      <c r="G10" s="11" t="s">
        <v>854</v>
      </c>
      <c r="H10" s="12" t="s">
        <v>1025</v>
      </c>
      <c r="I10" s="12" t="s">
        <v>1021</v>
      </c>
      <c r="J10" s="11">
        <v>3017013601</v>
      </c>
      <c r="K10" s="13">
        <v>128</v>
      </c>
      <c r="L10" s="13">
        <f t="shared" si="0"/>
        <v>18560000</v>
      </c>
      <c r="M10" s="13">
        <v>128</v>
      </c>
      <c r="N10" s="13">
        <f t="shared" si="1"/>
        <v>18560000</v>
      </c>
      <c r="O10" s="13">
        <v>128</v>
      </c>
      <c r="P10" s="13">
        <f t="shared" si="2"/>
        <v>18560000</v>
      </c>
      <c r="Q10" s="13">
        <v>118</v>
      </c>
      <c r="R10" s="13">
        <f t="shared" si="3"/>
        <v>17110000</v>
      </c>
      <c r="S10" s="13">
        <v>0</v>
      </c>
      <c r="T10" s="13">
        <v>0</v>
      </c>
      <c r="U10" s="13">
        <f t="shared" si="4"/>
        <v>118</v>
      </c>
      <c r="V10" s="13">
        <f t="shared" si="5"/>
        <v>17110000</v>
      </c>
      <c r="W10" s="13">
        <f t="shared" si="6"/>
        <v>502</v>
      </c>
      <c r="X10" s="13">
        <f t="shared" si="7"/>
        <v>72790000</v>
      </c>
      <c r="Y10">
        <v>1</v>
      </c>
    </row>
    <row r="11" spans="1:25" hidden="1">
      <c r="A11" s="11">
        <f t="shared" si="8"/>
        <v>6</v>
      </c>
      <c r="B11" s="12" t="s">
        <v>18</v>
      </c>
      <c r="C11" s="12" t="s">
        <v>18</v>
      </c>
      <c r="D11" s="12" t="s">
        <v>1801</v>
      </c>
      <c r="E11" s="12">
        <v>174</v>
      </c>
      <c r="F11" s="11" t="s">
        <v>858</v>
      </c>
      <c r="G11" s="11" t="s">
        <v>854</v>
      </c>
      <c r="H11" s="12" t="s">
        <v>1026</v>
      </c>
      <c r="I11" s="12" t="s">
        <v>1021</v>
      </c>
      <c r="J11" s="11">
        <v>3017006699</v>
      </c>
      <c r="K11" s="13">
        <v>172</v>
      </c>
      <c r="L11" s="13">
        <f t="shared" si="0"/>
        <v>24940000</v>
      </c>
      <c r="M11" s="13">
        <v>172</v>
      </c>
      <c r="N11" s="13">
        <f t="shared" si="1"/>
        <v>24940000</v>
      </c>
      <c r="O11" s="13">
        <v>172</v>
      </c>
      <c r="P11" s="13">
        <f t="shared" si="2"/>
        <v>24940000</v>
      </c>
      <c r="Q11" s="13">
        <v>174</v>
      </c>
      <c r="R11" s="13">
        <f t="shared" si="3"/>
        <v>25230000</v>
      </c>
      <c r="S11" s="13">
        <v>0</v>
      </c>
      <c r="T11" s="13">
        <v>0</v>
      </c>
      <c r="U11" s="13">
        <f t="shared" si="4"/>
        <v>174</v>
      </c>
      <c r="V11" s="13">
        <f t="shared" si="5"/>
        <v>25230000</v>
      </c>
      <c r="W11" s="13">
        <f t="shared" si="6"/>
        <v>690</v>
      </c>
      <c r="X11" s="13">
        <f t="shared" si="7"/>
        <v>100050000</v>
      </c>
      <c r="Y11">
        <v>1</v>
      </c>
    </row>
    <row r="12" spans="1:25" hidden="1">
      <c r="A12" s="11">
        <f t="shared" si="8"/>
        <v>7</v>
      </c>
      <c r="B12" s="12" t="s">
        <v>19</v>
      </c>
      <c r="C12" s="12" t="s">
        <v>19</v>
      </c>
      <c r="D12" s="12" t="s">
        <v>1801</v>
      </c>
      <c r="E12" s="12">
        <v>146</v>
      </c>
      <c r="F12" s="11" t="s">
        <v>858</v>
      </c>
      <c r="G12" s="11" t="s">
        <v>854</v>
      </c>
      <c r="H12" s="12" t="s">
        <v>1027</v>
      </c>
      <c r="I12" s="12" t="s">
        <v>1021</v>
      </c>
      <c r="J12" s="11">
        <v>3017015639</v>
      </c>
      <c r="K12" s="13">
        <v>148</v>
      </c>
      <c r="L12" s="13">
        <f t="shared" si="0"/>
        <v>21460000</v>
      </c>
      <c r="M12" s="13">
        <v>148</v>
      </c>
      <c r="N12" s="13">
        <f t="shared" si="1"/>
        <v>21460000</v>
      </c>
      <c r="O12" s="13">
        <v>148</v>
      </c>
      <c r="P12" s="13">
        <f t="shared" si="2"/>
        <v>21460000</v>
      </c>
      <c r="Q12" s="13">
        <v>146</v>
      </c>
      <c r="R12" s="13">
        <f t="shared" si="3"/>
        <v>21170000</v>
      </c>
      <c r="S12" s="13">
        <v>0</v>
      </c>
      <c r="T12" s="13">
        <v>0</v>
      </c>
      <c r="U12" s="13">
        <f t="shared" si="4"/>
        <v>146</v>
      </c>
      <c r="V12" s="13">
        <f t="shared" si="5"/>
        <v>21170000</v>
      </c>
      <c r="W12" s="13">
        <f t="shared" si="6"/>
        <v>590</v>
      </c>
      <c r="X12" s="13">
        <f t="shared" si="7"/>
        <v>85550000</v>
      </c>
      <c r="Y12">
        <v>1</v>
      </c>
    </row>
    <row r="13" spans="1:25" hidden="1">
      <c r="A13" s="11">
        <f t="shared" si="8"/>
        <v>8</v>
      </c>
      <c r="B13" s="12" t="s">
        <v>20</v>
      </c>
      <c r="C13" s="12" t="s">
        <v>20</v>
      </c>
      <c r="D13" s="12" t="s">
        <v>1801</v>
      </c>
      <c r="E13" s="12">
        <v>161</v>
      </c>
      <c r="F13" s="11" t="s">
        <v>858</v>
      </c>
      <c r="G13" s="11" t="s">
        <v>854</v>
      </c>
      <c r="H13" s="12" t="s">
        <v>1028</v>
      </c>
      <c r="I13" s="12" t="s">
        <v>1021</v>
      </c>
      <c r="J13" s="11">
        <v>3017015647</v>
      </c>
      <c r="K13" s="13">
        <v>153</v>
      </c>
      <c r="L13" s="13">
        <f t="shared" si="0"/>
        <v>22185000</v>
      </c>
      <c r="M13" s="13">
        <v>153</v>
      </c>
      <c r="N13" s="13">
        <f t="shared" si="1"/>
        <v>22185000</v>
      </c>
      <c r="O13" s="13">
        <v>153</v>
      </c>
      <c r="P13" s="13">
        <f t="shared" si="2"/>
        <v>22185000</v>
      </c>
      <c r="Q13" s="13">
        <v>161</v>
      </c>
      <c r="R13" s="13">
        <f t="shared" si="3"/>
        <v>23345000</v>
      </c>
      <c r="S13" s="13">
        <v>0</v>
      </c>
      <c r="T13" s="13">
        <v>0</v>
      </c>
      <c r="U13" s="13">
        <f t="shared" si="4"/>
        <v>161</v>
      </c>
      <c r="V13" s="13">
        <f t="shared" si="5"/>
        <v>23345000</v>
      </c>
      <c r="W13" s="13">
        <f t="shared" si="6"/>
        <v>620</v>
      </c>
      <c r="X13" s="13">
        <f t="shared" si="7"/>
        <v>89900000</v>
      </c>
      <c r="Y13">
        <v>1</v>
      </c>
    </row>
    <row r="14" spans="1:25" hidden="1">
      <c r="A14" s="11">
        <f t="shared" si="8"/>
        <v>9</v>
      </c>
      <c r="B14" s="12" t="s">
        <v>21</v>
      </c>
      <c r="C14" s="12" t="s">
        <v>21</v>
      </c>
      <c r="D14" s="12" t="s">
        <v>1801</v>
      </c>
      <c r="E14" s="12">
        <v>160</v>
      </c>
      <c r="F14" s="11" t="s">
        <v>858</v>
      </c>
      <c r="G14" s="11" t="s">
        <v>854</v>
      </c>
      <c r="H14" s="12" t="s">
        <v>1029</v>
      </c>
      <c r="I14" s="12" t="s">
        <v>1021</v>
      </c>
      <c r="J14" s="11">
        <v>3017019201</v>
      </c>
      <c r="K14" s="13">
        <v>176</v>
      </c>
      <c r="L14" s="13">
        <f t="shared" si="0"/>
        <v>25520000</v>
      </c>
      <c r="M14" s="13">
        <v>176</v>
      </c>
      <c r="N14" s="13">
        <f t="shared" si="1"/>
        <v>25520000</v>
      </c>
      <c r="O14" s="13">
        <v>176</v>
      </c>
      <c r="P14" s="13">
        <f t="shared" si="2"/>
        <v>25520000</v>
      </c>
      <c r="Q14" s="13">
        <v>160</v>
      </c>
      <c r="R14" s="13">
        <f t="shared" si="3"/>
        <v>23200000</v>
      </c>
      <c r="S14" s="13">
        <v>0</v>
      </c>
      <c r="T14" s="13">
        <v>0</v>
      </c>
      <c r="U14" s="13">
        <f t="shared" si="4"/>
        <v>160</v>
      </c>
      <c r="V14" s="13">
        <f t="shared" si="5"/>
        <v>23200000</v>
      </c>
      <c r="W14" s="13">
        <f t="shared" si="6"/>
        <v>688</v>
      </c>
      <c r="X14" s="13">
        <f t="shared" si="7"/>
        <v>99760000</v>
      </c>
      <c r="Y14">
        <v>1</v>
      </c>
    </row>
    <row r="15" spans="1:25" hidden="1">
      <c r="A15" s="11">
        <f t="shared" si="8"/>
        <v>10</v>
      </c>
      <c r="B15" s="12" t="s">
        <v>22</v>
      </c>
      <c r="C15" s="12" t="s">
        <v>22</v>
      </c>
      <c r="D15" s="12" t="s">
        <v>1801</v>
      </c>
      <c r="E15" s="12">
        <v>169</v>
      </c>
      <c r="F15" s="11" t="s">
        <v>858</v>
      </c>
      <c r="G15" s="11" t="s">
        <v>854</v>
      </c>
      <c r="H15" s="12" t="s">
        <v>1020</v>
      </c>
      <c r="I15" s="12" t="s">
        <v>1021</v>
      </c>
      <c r="J15" s="11">
        <v>3017124853</v>
      </c>
      <c r="K15" s="13">
        <v>179</v>
      </c>
      <c r="L15" s="13">
        <f t="shared" si="0"/>
        <v>25955000</v>
      </c>
      <c r="M15" s="13">
        <v>179</v>
      </c>
      <c r="N15" s="13">
        <f t="shared" si="1"/>
        <v>25955000</v>
      </c>
      <c r="O15" s="13">
        <v>179</v>
      </c>
      <c r="P15" s="13">
        <f t="shared" si="2"/>
        <v>25955000</v>
      </c>
      <c r="Q15" s="13">
        <v>169</v>
      </c>
      <c r="R15" s="13">
        <f t="shared" si="3"/>
        <v>24505000</v>
      </c>
      <c r="S15" s="13">
        <v>0</v>
      </c>
      <c r="T15" s="13">
        <v>0</v>
      </c>
      <c r="U15" s="13">
        <f t="shared" si="4"/>
        <v>169</v>
      </c>
      <c r="V15" s="13">
        <f t="shared" si="5"/>
        <v>24505000</v>
      </c>
      <c r="W15" s="13">
        <f t="shared" si="6"/>
        <v>706</v>
      </c>
      <c r="X15" s="13">
        <f t="shared" si="7"/>
        <v>102370000</v>
      </c>
      <c r="Y15">
        <v>1</v>
      </c>
    </row>
    <row r="16" spans="1:25" hidden="1">
      <c r="A16" s="11">
        <f t="shared" si="8"/>
        <v>11</v>
      </c>
      <c r="B16" s="12" t="s">
        <v>23</v>
      </c>
      <c r="C16" s="12" t="s">
        <v>23</v>
      </c>
      <c r="D16" s="12" t="s">
        <v>1801</v>
      </c>
      <c r="E16" s="12">
        <v>309</v>
      </c>
      <c r="F16" s="11" t="s">
        <v>858</v>
      </c>
      <c r="G16" s="11" t="s">
        <v>854</v>
      </c>
      <c r="H16" s="12" t="s">
        <v>1022</v>
      </c>
      <c r="I16" s="12" t="s">
        <v>1021</v>
      </c>
      <c r="J16" s="11">
        <v>3017018484</v>
      </c>
      <c r="K16" s="13">
        <v>129</v>
      </c>
      <c r="L16" s="13">
        <f t="shared" si="0"/>
        <v>18705000</v>
      </c>
      <c r="M16" s="13">
        <v>129</v>
      </c>
      <c r="N16" s="13">
        <f t="shared" si="1"/>
        <v>18705000</v>
      </c>
      <c r="O16" s="13">
        <v>129</v>
      </c>
      <c r="P16" s="13">
        <f t="shared" si="2"/>
        <v>18705000</v>
      </c>
      <c r="Q16" s="13">
        <v>309</v>
      </c>
      <c r="R16" s="13">
        <f t="shared" si="3"/>
        <v>44805000</v>
      </c>
      <c r="S16" s="13">
        <v>0</v>
      </c>
      <c r="T16" s="13">
        <v>0</v>
      </c>
      <c r="U16" s="13">
        <f t="shared" si="4"/>
        <v>309</v>
      </c>
      <c r="V16" s="13">
        <f t="shared" si="5"/>
        <v>44805000</v>
      </c>
      <c r="W16" s="13">
        <f t="shared" si="6"/>
        <v>696</v>
      </c>
      <c r="X16" s="13">
        <f t="shared" si="7"/>
        <v>100920000</v>
      </c>
      <c r="Y16">
        <v>1</v>
      </c>
    </row>
    <row r="17" spans="1:25" hidden="1">
      <c r="A17" s="11">
        <f t="shared" si="8"/>
        <v>12</v>
      </c>
      <c r="B17" s="12" t="s">
        <v>24</v>
      </c>
      <c r="C17" s="12" t="s">
        <v>24</v>
      </c>
      <c r="D17" s="12" t="s">
        <v>1801</v>
      </c>
      <c r="E17" s="12">
        <v>88</v>
      </c>
      <c r="F17" s="11" t="s">
        <v>858</v>
      </c>
      <c r="G17" s="11" t="s">
        <v>854</v>
      </c>
      <c r="H17" s="12" t="s">
        <v>1030</v>
      </c>
      <c r="I17" s="12" t="s">
        <v>1021</v>
      </c>
      <c r="J17" s="11">
        <v>3017005013</v>
      </c>
      <c r="K17" s="13">
        <v>122</v>
      </c>
      <c r="L17" s="13">
        <f t="shared" si="0"/>
        <v>17690000</v>
      </c>
      <c r="M17" s="13">
        <v>122</v>
      </c>
      <c r="N17" s="13">
        <f t="shared" si="1"/>
        <v>17690000</v>
      </c>
      <c r="O17" s="13">
        <v>122</v>
      </c>
      <c r="P17" s="13">
        <f t="shared" si="2"/>
        <v>17690000</v>
      </c>
      <c r="Q17" s="13">
        <v>88</v>
      </c>
      <c r="R17" s="13">
        <f t="shared" si="3"/>
        <v>12760000</v>
      </c>
      <c r="S17" s="13">
        <v>0</v>
      </c>
      <c r="T17" s="13">
        <v>0</v>
      </c>
      <c r="U17" s="13">
        <f t="shared" si="4"/>
        <v>88</v>
      </c>
      <c r="V17" s="13">
        <f t="shared" si="5"/>
        <v>12760000</v>
      </c>
      <c r="W17" s="13">
        <f t="shared" si="6"/>
        <v>454</v>
      </c>
      <c r="X17" s="13">
        <f t="shared" si="7"/>
        <v>65830000</v>
      </c>
      <c r="Y17">
        <v>1</v>
      </c>
    </row>
    <row r="18" spans="1:25" hidden="1">
      <c r="A18" s="11">
        <f t="shared" si="8"/>
        <v>13</v>
      </c>
      <c r="B18" s="12" t="s">
        <v>25</v>
      </c>
      <c r="C18" s="12" t="s">
        <v>25</v>
      </c>
      <c r="D18" s="12" t="s">
        <v>1801</v>
      </c>
      <c r="E18" s="12">
        <v>106</v>
      </c>
      <c r="F18" s="11" t="s">
        <v>858</v>
      </c>
      <c r="G18" s="11" t="s">
        <v>854</v>
      </c>
      <c r="H18" s="12" t="s">
        <v>1031</v>
      </c>
      <c r="I18" s="12" t="s">
        <v>1021</v>
      </c>
      <c r="J18" s="11">
        <v>3017005412</v>
      </c>
      <c r="K18" s="13">
        <v>124</v>
      </c>
      <c r="L18" s="13">
        <f t="shared" si="0"/>
        <v>17980000</v>
      </c>
      <c r="M18" s="13">
        <v>124</v>
      </c>
      <c r="N18" s="13">
        <f t="shared" si="1"/>
        <v>17980000</v>
      </c>
      <c r="O18" s="13">
        <v>124</v>
      </c>
      <c r="P18" s="13">
        <f t="shared" si="2"/>
        <v>17980000</v>
      </c>
      <c r="Q18" s="13">
        <v>106</v>
      </c>
      <c r="R18" s="13">
        <f t="shared" si="3"/>
        <v>15370000</v>
      </c>
      <c r="S18" s="13">
        <v>0</v>
      </c>
      <c r="T18" s="13">
        <v>0</v>
      </c>
      <c r="U18" s="13">
        <f t="shared" si="4"/>
        <v>106</v>
      </c>
      <c r="V18" s="13">
        <f t="shared" si="5"/>
        <v>15370000</v>
      </c>
      <c r="W18" s="13">
        <f t="shared" si="6"/>
        <v>478</v>
      </c>
      <c r="X18" s="13">
        <f t="shared" si="7"/>
        <v>69310000</v>
      </c>
      <c r="Y18">
        <v>1</v>
      </c>
    </row>
    <row r="19" spans="1:25" hidden="1">
      <c r="A19" s="11">
        <f t="shared" si="8"/>
        <v>14</v>
      </c>
      <c r="B19" s="12" t="s">
        <v>26</v>
      </c>
      <c r="C19" s="12" t="s">
        <v>26</v>
      </c>
      <c r="D19" s="12" t="s">
        <v>1801</v>
      </c>
      <c r="E19" s="12">
        <v>113</v>
      </c>
      <c r="F19" s="11" t="s">
        <v>858</v>
      </c>
      <c r="G19" s="11" t="s">
        <v>854</v>
      </c>
      <c r="H19" s="12" t="s">
        <v>1032</v>
      </c>
      <c r="I19" s="12" t="s">
        <v>1021</v>
      </c>
      <c r="J19" s="11">
        <v>3017015655</v>
      </c>
      <c r="K19" s="13">
        <v>111</v>
      </c>
      <c r="L19" s="13">
        <f t="shared" si="0"/>
        <v>16095000</v>
      </c>
      <c r="M19" s="13">
        <v>111</v>
      </c>
      <c r="N19" s="13">
        <f t="shared" si="1"/>
        <v>16095000</v>
      </c>
      <c r="O19" s="13">
        <v>111</v>
      </c>
      <c r="P19" s="13">
        <f t="shared" si="2"/>
        <v>16095000</v>
      </c>
      <c r="Q19" s="13">
        <v>113</v>
      </c>
      <c r="R19" s="13">
        <f t="shared" si="3"/>
        <v>16385000</v>
      </c>
      <c r="S19" s="13">
        <v>0</v>
      </c>
      <c r="T19" s="13">
        <v>0</v>
      </c>
      <c r="U19" s="13">
        <f t="shared" si="4"/>
        <v>113</v>
      </c>
      <c r="V19" s="13">
        <f t="shared" si="5"/>
        <v>16385000</v>
      </c>
      <c r="W19" s="13">
        <f t="shared" si="6"/>
        <v>446</v>
      </c>
      <c r="X19" s="13">
        <f t="shared" si="7"/>
        <v>64670000</v>
      </c>
      <c r="Y19">
        <v>1</v>
      </c>
    </row>
    <row r="20" spans="1:25" hidden="1">
      <c r="A20" s="11">
        <f t="shared" si="8"/>
        <v>15</v>
      </c>
      <c r="B20" s="12" t="s">
        <v>27</v>
      </c>
      <c r="C20" s="12" t="s">
        <v>27</v>
      </c>
      <c r="D20" s="12" t="s">
        <v>1801</v>
      </c>
      <c r="E20" s="12">
        <v>425</v>
      </c>
      <c r="F20" s="11" t="s">
        <v>858</v>
      </c>
      <c r="G20" s="11" t="s">
        <v>854</v>
      </c>
      <c r="H20" s="12" t="s">
        <v>1033</v>
      </c>
      <c r="I20" s="12" t="s">
        <v>1021</v>
      </c>
      <c r="J20" s="11">
        <v>3118002902</v>
      </c>
      <c r="K20" s="13">
        <v>147</v>
      </c>
      <c r="L20" s="13">
        <f t="shared" si="0"/>
        <v>21315000</v>
      </c>
      <c r="M20" s="13">
        <v>147</v>
      </c>
      <c r="N20" s="13">
        <f t="shared" si="1"/>
        <v>21315000</v>
      </c>
      <c r="O20" s="13">
        <v>147</v>
      </c>
      <c r="P20" s="13">
        <f t="shared" si="2"/>
        <v>21315000</v>
      </c>
      <c r="Q20" s="13">
        <v>425</v>
      </c>
      <c r="R20" s="13">
        <f t="shared" si="3"/>
        <v>61625000</v>
      </c>
      <c r="S20" s="13">
        <v>0</v>
      </c>
      <c r="T20" s="13">
        <v>0</v>
      </c>
      <c r="U20" s="13">
        <f t="shared" si="4"/>
        <v>425</v>
      </c>
      <c r="V20" s="13">
        <f t="shared" si="5"/>
        <v>61625000</v>
      </c>
      <c r="W20" s="13">
        <f t="shared" si="6"/>
        <v>866</v>
      </c>
      <c r="X20" s="13">
        <f t="shared" si="7"/>
        <v>125570000</v>
      </c>
      <c r="Y20">
        <v>1</v>
      </c>
    </row>
    <row r="21" spans="1:25" hidden="1">
      <c r="A21" s="11">
        <f t="shared" si="8"/>
        <v>16</v>
      </c>
      <c r="B21" s="12" t="s">
        <v>28</v>
      </c>
      <c r="C21" s="12" t="s">
        <v>28</v>
      </c>
      <c r="D21" s="12" t="s">
        <v>1801</v>
      </c>
      <c r="E21" s="12">
        <v>99</v>
      </c>
      <c r="F21" s="11" t="s">
        <v>858</v>
      </c>
      <c r="G21" s="11" t="s">
        <v>854</v>
      </c>
      <c r="H21" s="12" t="s">
        <v>1027</v>
      </c>
      <c r="I21" s="12" t="s">
        <v>1021</v>
      </c>
      <c r="J21" s="11">
        <v>3017019774</v>
      </c>
      <c r="K21" s="13">
        <v>117</v>
      </c>
      <c r="L21" s="13">
        <f t="shared" si="0"/>
        <v>16965000</v>
      </c>
      <c r="M21" s="13">
        <v>117</v>
      </c>
      <c r="N21" s="13">
        <f t="shared" si="1"/>
        <v>16965000</v>
      </c>
      <c r="O21" s="13">
        <v>117</v>
      </c>
      <c r="P21" s="13">
        <f t="shared" si="2"/>
        <v>16965000</v>
      </c>
      <c r="Q21" s="13">
        <v>99</v>
      </c>
      <c r="R21" s="13">
        <f t="shared" si="3"/>
        <v>14355000</v>
      </c>
      <c r="S21" s="13">
        <v>0</v>
      </c>
      <c r="T21" s="13">
        <v>0</v>
      </c>
      <c r="U21" s="13">
        <f t="shared" si="4"/>
        <v>99</v>
      </c>
      <c r="V21" s="13">
        <f t="shared" si="5"/>
        <v>14355000</v>
      </c>
      <c r="W21" s="13">
        <f t="shared" si="6"/>
        <v>450</v>
      </c>
      <c r="X21" s="13">
        <f t="shared" si="7"/>
        <v>65250000</v>
      </c>
      <c r="Y21">
        <v>1</v>
      </c>
    </row>
    <row r="22" spans="1:25" hidden="1">
      <c r="A22" s="11">
        <f t="shared" si="8"/>
        <v>17</v>
      </c>
      <c r="B22" s="12" t="s">
        <v>29</v>
      </c>
      <c r="C22" s="12" t="s">
        <v>29</v>
      </c>
      <c r="D22" s="12" t="s">
        <v>1801</v>
      </c>
      <c r="E22" s="12">
        <v>162</v>
      </c>
      <c r="F22" s="11" t="s">
        <v>858</v>
      </c>
      <c r="G22" s="11" t="s">
        <v>854</v>
      </c>
      <c r="H22" s="12" t="s">
        <v>1034</v>
      </c>
      <c r="I22" s="12" t="s">
        <v>1021</v>
      </c>
      <c r="J22" s="11">
        <v>3017013628</v>
      </c>
      <c r="K22" s="13">
        <v>186</v>
      </c>
      <c r="L22" s="13">
        <f t="shared" si="0"/>
        <v>26970000</v>
      </c>
      <c r="M22" s="13">
        <v>186</v>
      </c>
      <c r="N22" s="13">
        <f t="shared" si="1"/>
        <v>26970000</v>
      </c>
      <c r="O22" s="13">
        <v>186</v>
      </c>
      <c r="P22" s="13">
        <f t="shared" si="2"/>
        <v>26970000</v>
      </c>
      <c r="Q22" s="13">
        <v>162</v>
      </c>
      <c r="R22" s="13">
        <f t="shared" si="3"/>
        <v>23490000</v>
      </c>
      <c r="S22" s="13">
        <v>0</v>
      </c>
      <c r="T22" s="13">
        <v>0</v>
      </c>
      <c r="U22" s="13">
        <f t="shared" si="4"/>
        <v>162</v>
      </c>
      <c r="V22" s="13">
        <f t="shared" si="5"/>
        <v>23490000</v>
      </c>
      <c r="W22" s="13">
        <f t="shared" si="6"/>
        <v>720</v>
      </c>
      <c r="X22" s="13">
        <f t="shared" si="7"/>
        <v>104400000</v>
      </c>
      <c r="Y22">
        <v>1</v>
      </c>
    </row>
    <row r="23" spans="1:25" hidden="1">
      <c r="A23" s="11">
        <f t="shared" si="8"/>
        <v>18</v>
      </c>
      <c r="B23" s="12" t="s">
        <v>30</v>
      </c>
      <c r="C23" s="12" t="s">
        <v>30</v>
      </c>
      <c r="D23" s="12" t="s">
        <v>1801</v>
      </c>
      <c r="E23" s="12">
        <v>185</v>
      </c>
      <c r="F23" s="11" t="s">
        <v>858</v>
      </c>
      <c r="G23" s="11" t="s">
        <v>854</v>
      </c>
      <c r="H23" s="12" t="s">
        <v>1035</v>
      </c>
      <c r="I23" s="12" t="s">
        <v>1021</v>
      </c>
      <c r="J23" s="11">
        <v>3017013512</v>
      </c>
      <c r="K23" s="13">
        <v>197</v>
      </c>
      <c r="L23" s="13">
        <f t="shared" si="0"/>
        <v>28565000</v>
      </c>
      <c r="M23" s="13">
        <v>197</v>
      </c>
      <c r="N23" s="13">
        <f t="shared" si="1"/>
        <v>28565000</v>
      </c>
      <c r="O23" s="13">
        <v>197</v>
      </c>
      <c r="P23" s="13">
        <f t="shared" si="2"/>
        <v>28565000</v>
      </c>
      <c r="Q23" s="13">
        <v>185</v>
      </c>
      <c r="R23" s="13">
        <f t="shared" si="3"/>
        <v>26825000</v>
      </c>
      <c r="S23" s="13">
        <v>0</v>
      </c>
      <c r="T23" s="13">
        <v>0</v>
      </c>
      <c r="U23" s="13">
        <f t="shared" si="4"/>
        <v>185</v>
      </c>
      <c r="V23" s="13">
        <f t="shared" si="5"/>
        <v>26825000</v>
      </c>
      <c r="W23" s="13">
        <f t="shared" si="6"/>
        <v>776</v>
      </c>
      <c r="X23" s="13">
        <f t="shared" si="7"/>
        <v>112520000</v>
      </c>
      <c r="Y23">
        <v>1</v>
      </c>
    </row>
    <row r="24" spans="1:25" hidden="1">
      <c r="A24" s="11">
        <f t="shared" si="8"/>
        <v>19</v>
      </c>
      <c r="B24" s="12" t="s">
        <v>31</v>
      </c>
      <c r="C24" s="12" t="s">
        <v>31</v>
      </c>
      <c r="D24" s="12" t="s">
        <v>1801</v>
      </c>
      <c r="E24" s="12">
        <v>240</v>
      </c>
      <c r="F24" s="11" t="s">
        <v>858</v>
      </c>
      <c r="G24" s="11" t="s">
        <v>854</v>
      </c>
      <c r="H24" s="12" t="s">
        <v>1020</v>
      </c>
      <c r="I24" s="12" t="s">
        <v>1021</v>
      </c>
      <c r="J24" s="11">
        <v>3017097650</v>
      </c>
      <c r="K24" s="13">
        <v>260</v>
      </c>
      <c r="L24" s="13">
        <f t="shared" si="0"/>
        <v>37700000</v>
      </c>
      <c r="M24" s="13">
        <v>260</v>
      </c>
      <c r="N24" s="13">
        <f t="shared" si="1"/>
        <v>37700000</v>
      </c>
      <c r="O24" s="13">
        <v>260</v>
      </c>
      <c r="P24" s="13">
        <f t="shared" si="2"/>
        <v>37700000</v>
      </c>
      <c r="Q24" s="13">
        <v>240</v>
      </c>
      <c r="R24" s="13">
        <f t="shared" si="3"/>
        <v>34800000</v>
      </c>
      <c r="S24" s="13">
        <v>18</v>
      </c>
      <c r="T24" s="13">
        <v>2610000</v>
      </c>
      <c r="U24" s="13">
        <f t="shared" si="4"/>
        <v>258</v>
      </c>
      <c r="V24" s="13">
        <f t="shared" si="5"/>
        <v>37410000</v>
      </c>
      <c r="W24" s="13">
        <f t="shared" si="6"/>
        <v>1038</v>
      </c>
      <c r="X24" s="13">
        <f t="shared" si="7"/>
        <v>150510000</v>
      </c>
      <c r="Y24">
        <v>1</v>
      </c>
    </row>
    <row r="25" spans="1:25" hidden="1">
      <c r="A25" s="11">
        <f t="shared" si="8"/>
        <v>20</v>
      </c>
      <c r="B25" s="12" t="s">
        <v>32</v>
      </c>
      <c r="C25" s="12"/>
      <c r="D25" s="12"/>
      <c r="E25" s="12"/>
      <c r="F25" s="11" t="s">
        <v>858</v>
      </c>
      <c r="G25" s="11" t="s">
        <v>854</v>
      </c>
      <c r="H25" s="12" t="s">
        <v>1036</v>
      </c>
      <c r="I25" s="12" t="s">
        <v>1021</v>
      </c>
      <c r="J25" s="11">
        <v>3017018875</v>
      </c>
      <c r="K25" s="13">
        <v>104</v>
      </c>
      <c r="L25" s="13">
        <f t="shared" si="0"/>
        <v>15080000</v>
      </c>
      <c r="M25" s="13">
        <v>104</v>
      </c>
      <c r="N25" s="13">
        <f t="shared" si="1"/>
        <v>15080000</v>
      </c>
      <c r="O25" s="13">
        <v>104</v>
      </c>
      <c r="P25" s="13">
        <f t="shared" si="2"/>
        <v>15080000</v>
      </c>
      <c r="Q25" s="13"/>
      <c r="R25" s="13">
        <f t="shared" si="3"/>
        <v>0</v>
      </c>
      <c r="S25" s="13">
        <v>0</v>
      </c>
      <c r="T25" s="13">
        <v>0</v>
      </c>
      <c r="U25" s="13">
        <f t="shared" si="4"/>
        <v>0</v>
      </c>
      <c r="V25" s="13">
        <f t="shared" si="5"/>
        <v>0</v>
      </c>
      <c r="W25" s="13">
        <f t="shared" si="6"/>
        <v>312</v>
      </c>
      <c r="X25" s="13">
        <f t="shared" si="7"/>
        <v>45240000</v>
      </c>
      <c r="Y25">
        <v>1</v>
      </c>
    </row>
    <row r="26" spans="1:25" hidden="1">
      <c r="A26" s="11">
        <f t="shared" si="8"/>
        <v>21</v>
      </c>
      <c r="B26" s="12" t="s">
        <v>33</v>
      </c>
      <c r="C26" s="12" t="s">
        <v>33</v>
      </c>
      <c r="D26" s="12" t="s">
        <v>1801</v>
      </c>
      <c r="E26" s="12">
        <v>105</v>
      </c>
      <c r="F26" s="11" t="s">
        <v>858</v>
      </c>
      <c r="G26" s="11" t="s">
        <v>854</v>
      </c>
      <c r="H26" s="12" t="s">
        <v>1037</v>
      </c>
      <c r="I26" s="12" t="s">
        <v>1021</v>
      </c>
      <c r="J26" s="11">
        <v>3017018701</v>
      </c>
      <c r="K26" s="13">
        <v>115</v>
      </c>
      <c r="L26" s="13">
        <f t="shared" si="0"/>
        <v>16675000</v>
      </c>
      <c r="M26" s="13">
        <v>115</v>
      </c>
      <c r="N26" s="13">
        <f t="shared" si="1"/>
        <v>16675000</v>
      </c>
      <c r="O26" s="13">
        <v>115</v>
      </c>
      <c r="P26" s="13">
        <f t="shared" si="2"/>
        <v>16675000</v>
      </c>
      <c r="Q26" s="13">
        <v>105</v>
      </c>
      <c r="R26" s="13">
        <f t="shared" si="3"/>
        <v>15225000</v>
      </c>
      <c r="S26" s="13">
        <v>0</v>
      </c>
      <c r="T26" s="13">
        <v>0</v>
      </c>
      <c r="U26" s="13">
        <f t="shared" si="4"/>
        <v>105</v>
      </c>
      <c r="V26" s="13">
        <f t="shared" si="5"/>
        <v>15225000</v>
      </c>
      <c r="W26" s="13">
        <f t="shared" si="6"/>
        <v>450</v>
      </c>
      <c r="X26" s="13">
        <f t="shared" si="7"/>
        <v>65250000</v>
      </c>
      <c r="Y26">
        <v>1</v>
      </c>
    </row>
    <row r="27" spans="1:25" hidden="1">
      <c r="A27" s="11">
        <f t="shared" si="8"/>
        <v>22</v>
      </c>
      <c r="B27" s="12" t="s">
        <v>34</v>
      </c>
      <c r="C27" s="12" t="s">
        <v>34</v>
      </c>
      <c r="D27" s="12" t="s">
        <v>1801</v>
      </c>
      <c r="E27" s="12">
        <v>116</v>
      </c>
      <c r="F27" s="11" t="s">
        <v>858</v>
      </c>
      <c r="G27" s="11" t="s">
        <v>854</v>
      </c>
      <c r="H27" s="12" t="s">
        <v>1024</v>
      </c>
      <c r="I27" s="12" t="s">
        <v>1021</v>
      </c>
      <c r="J27" s="11">
        <v>3017018743</v>
      </c>
      <c r="K27" s="13">
        <v>142</v>
      </c>
      <c r="L27" s="13">
        <f t="shared" si="0"/>
        <v>20590000</v>
      </c>
      <c r="M27" s="13">
        <v>142</v>
      </c>
      <c r="N27" s="13">
        <f t="shared" si="1"/>
        <v>20590000</v>
      </c>
      <c r="O27" s="13">
        <v>142</v>
      </c>
      <c r="P27" s="13">
        <f t="shared" si="2"/>
        <v>20590000</v>
      </c>
      <c r="Q27" s="13">
        <v>116</v>
      </c>
      <c r="R27" s="13">
        <f t="shared" si="3"/>
        <v>16820000</v>
      </c>
      <c r="S27" s="13">
        <v>0</v>
      </c>
      <c r="T27" s="13">
        <v>0</v>
      </c>
      <c r="U27" s="13">
        <f t="shared" si="4"/>
        <v>116</v>
      </c>
      <c r="V27" s="13">
        <f t="shared" si="5"/>
        <v>16820000</v>
      </c>
      <c r="W27" s="13">
        <f t="shared" si="6"/>
        <v>542</v>
      </c>
      <c r="X27" s="13">
        <f t="shared" si="7"/>
        <v>78590000</v>
      </c>
      <c r="Y27">
        <v>1</v>
      </c>
    </row>
    <row r="28" spans="1:25" hidden="1">
      <c r="A28" s="11">
        <f t="shared" si="8"/>
        <v>23</v>
      </c>
      <c r="B28" s="12" t="s">
        <v>35</v>
      </c>
      <c r="C28" s="12" t="s">
        <v>35</v>
      </c>
      <c r="D28" s="12" t="s">
        <v>1801</v>
      </c>
      <c r="E28" s="12">
        <v>98</v>
      </c>
      <c r="F28" s="11" t="s">
        <v>858</v>
      </c>
      <c r="G28" s="11" t="s">
        <v>854</v>
      </c>
      <c r="H28" s="12" t="s">
        <v>1038</v>
      </c>
      <c r="I28" s="12" t="s">
        <v>1021</v>
      </c>
      <c r="J28" s="11">
        <v>3017018956</v>
      </c>
      <c r="K28" s="13">
        <v>102</v>
      </c>
      <c r="L28" s="13">
        <f t="shared" si="0"/>
        <v>14790000</v>
      </c>
      <c r="M28" s="13">
        <v>102</v>
      </c>
      <c r="N28" s="13">
        <f t="shared" si="1"/>
        <v>14790000</v>
      </c>
      <c r="O28" s="13">
        <v>102</v>
      </c>
      <c r="P28" s="13">
        <f t="shared" si="2"/>
        <v>14790000</v>
      </c>
      <c r="Q28" s="13">
        <v>98</v>
      </c>
      <c r="R28" s="13">
        <f t="shared" si="3"/>
        <v>14210000</v>
      </c>
      <c r="S28" s="13">
        <v>0</v>
      </c>
      <c r="T28" s="13">
        <v>0</v>
      </c>
      <c r="U28" s="13">
        <f t="shared" si="4"/>
        <v>98</v>
      </c>
      <c r="V28" s="13">
        <f t="shared" si="5"/>
        <v>14210000</v>
      </c>
      <c r="W28" s="13">
        <f t="shared" si="6"/>
        <v>404</v>
      </c>
      <c r="X28" s="13">
        <f t="shared" si="7"/>
        <v>58580000</v>
      </c>
      <c r="Y28">
        <v>1</v>
      </c>
    </row>
    <row r="29" spans="1:25" hidden="1">
      <c r="A29" s="11">
        <f t="shared" si="8"/>
        <v>24</v>
      </c>
      <c r="B29" s="12" t="s">
        <v>36</v>
      </c>
      <c r="C29" s="12"/>
      <c r="D29" s="12"/>
      <c r="E29" s="12"/>
      <c r="F29" s="11" t="s">
        <v>858</v>
      </c>
      <c r="G29" s="11" t="s">
        <v>854</v>
      </c>
      <c r="H29" s="12" t="s">
        <v>1033</v>
      </c>
      <c r="I29" s="12" t="s">
        <v>1021</v>
      </c>
      <c r="J29" s="11">
        <v>3017053441</v>
      </c>
      <c r="K29" s="13">
        <v>139</v>
      </c>
      <c r="L29" s="13">
        <f t="shared" si="0"/>
        <v>20155000</v>
      </c>
      <c r="M29" s="13">
        <v>139</v>
      </c>
      <c r="N29" s="13">
        <f t="shared" si="1"/>
        <v>20155000</v>
      </c>
      <c r="O29" s="13">
        <v>139</v>
      </c>
      <c r="P29" s="13">
        <f t="shared" si="2"/>
        <v>20155000</v>
      </c>
      <c r="Q29" s="13"/>
      <c r="R29" s="13">
        <f t="shared" si="3"/>
        <v>0</v>
      </c>
      <c r="S29" s="13">
        <v>0</v>
      </c>
      <c r="T29" s="13">
        <v>0</v>
      </c>
      <c r="U29" s="13">
        <f t="shared" si="4"/>
        <v>0</v>
      </c>
      <c r="V29" s="13">
        <f t="shared" si="5"/>
        <v>0</v>
      </c>
      <c r="W29" s="13">
        <f t="shared" si="6"/>
        <v>417</v>
      </c>
      <c r="X29" s="13">
        <f t="shared" si="7"/>
        <v>60465000</v>
      </c>
      <c r="Y29">
        <v>1</v>
      </c>
    </row>
    <row r="30" spans="1:25" hidden="1">
      <c r="A30" s="11">
        <f t="shared" si="8"/>
        <v>25</v>
      </c>
      <c r="B30" s="12" t="s">
        <v>37</v>
      </c>
      <c r="C30" s="12" t="s">
        <v>37</v>
      </c>
      <c r="D30" s="12" t="s">
        <v>1801</v>
      </c>
      <c r="E30" s="12">
        <v>187</v>
      </c>
      <c r="F30" s="11" t="s">
        <v>858</v>
      </c>
      <c r="G30" s="11" t="s">
        <v>854</v>
      </c>
      <c r="H30" s="12" t="s">
        <v>1039</v>
      </c>
      <c r="I30" s="12" t="s">
        <v>1021</v>
      </c>
      <c r="J30" s="11">
        <v>3017100548</v>
      </c>
      <c r="K30" s="13">
        <v>179</v>
      </c>
      <c r="L30" s="13">
        <f t="shared" si="0"/>
        <v>25955000</v>
      </c>
      <c r="M30" s="13">
        <v>179</v>
      </c>
      <c r="N30" s="13">
        <f t="shared" si="1"/>
        <v>25955000</v>
      </c>
      <c r="O30" s="13">
        <v>179</v>
      </c>
      <c r="P30" s="13">
        <f t="shared" si="2"/>
        <v>25955000</v>
      </c>
      <c r="Q30" s="13">
        <v>187</v>
      </c>
      <c r="R30" s="13">
        <f t="shared" si="3"/>
        <v>27115000</v>
      </c>
      <c r="S30" s="13">
        <v>0</v>
      </c>
      <c r="T30" s="13">
        <v>0</v>
      </c>
      <c r="U30" s="13">
        <f t="shared" si="4"/>
        <v>187</v>
      </c>
      <c r="V30" s="13">
        <f t="shared" si="5"/>
        <v>27115000</v>
      </c>
      <c r="W30" s="13">
        <f t="shared" si="6"/>
        <v>724</v>
      </c>
      <c r="X30" s="13">
        <f t="shared" si="7"/>
        <v>104980000</v>
      </c>
      <c r="Y30">
        <v>1</v>
      </c>
    </row>
    <row r="31" spans="1:25" hidden="1">
      <c r="A31" s="11">
        <f t="shared" si="8"/>
        <v>26</v>
      </c>
      <c r="B31" s="12" t="s">
        <v>38</v>
      </c>
      <c r="C31" s="12" t="s">
        <v>38</v>
      </c>
      <c r="D31" s="12" t="s">
        <v>1801</v>
      </c>
      <c r="E31" s="12">
        <v>164</v>
      </c>
      <c r="F31" s="11" t="s">
        <v>858</v>
      </c>
      <c r="G31" s="11" t="s">
        <v>854</v>
      </c>
      <c r="H31" s="12" t="s">
        <v>1040</v>
      </c>
      <c r="I31" s="12" t="s">
        <v>1021</v>
      </c>
      <c r="J31" s="11">
        <v>3017019014</v>
      </c>
      <c r="K31" s="13">
        <v>168</v>
      </c>
      <c r="L31" s="13">
        <f t="shared" si="0"/>
        <v>24360000</v>
      </c>
      <c r="M31" s="13">
        <v>168</v>
      </c>
      <c r="N31" s="13">
        <f t="shared" si="1"/>
        <v>24360000</v>
      </c>
      <c r="O31" s="13">
        <v>168</v>
      </c>
      <c r="P31" s="13">
        <f t="shared" si="2"/>
        <v>24360000</v>
      </c>
      <c r="Q31" s="13">
        <v>164</v>
      </c>
      <c r="R31" s="13">
        <f t="shared" si="3"/>
        <v>23780000</v>
      </c>
      <c r="S31" s="13">
        <v>0</v>
      </c>
      <c r="T31" s="13">
        <v>0</v>
      </c>
      <c r="U31" s="13">
        <f t="shared" si="4"/>
        <v>164</v>
      </c>
      <c r="V31" s="13">
        <f t="shared" si="5"/>
        <v>23780000</v>
      </c>
      <c r="W31" s="13">
        <f t="shared" si="6"/>
        <v>668</v>
      </c>
      <c r="X31" s="13">
        <f t="shared" si="7"/>
        <v>96860000</v>
      </c>
      <c r="Y31">
        <v>1</v>
      </c>
    </row>
    <row r="32" spans="1:25" hidden="1">
      <c r="A32" s="11">
        <f t="shared" si="8"/>
        <v>27</v>
      </c>
      <c r="B32" s="12" t="s">
        <v>39</v>
      </c>
      <c r="C32" s="12" t="s">
        <v>39</v>
      </c>
      <c r="D32" s="12" t="s">
        <v>1801</v>
      </c>
      <c r="E32" s="12">
        <v>61</v>
      </c>
      <c r="F32" s="11" t="s">
        <v>858</v>
      </c>
      <c r="G32" s="11" t="s">
        <v>854</v>
      </c>
      <c r="H32" s="12" t="s">
        <v>1022</v>
      </c>
      <c r="I32" s="12" t="s">
        <v>1021</v>
      </c>
      <c r="J32" s="11">
        <v>3017019685</v>
      </c>
      <c r="K32" s="13">
        <v>65</v>
      </c>
      <c r="L32" s="13">
        <f t="shared" si="0"/>
        <v>9425000</v>
      </c>
      <c r="M32" s="13">
        <v>65</v>
      </c>
      <c r="N32" s="13">
        <f t="shared" si="1"/>
        <v>9425000</v>
      </c>
      <c r="O32" s="13">
        <v>65</v>
      </c>
      <c r="P32" s="13">
        <f t="shared" si="2"/>
        <v>9425000</v>
      </c>
      <c r="Q32" s="13">
        <v>61</v>
      </c>
      <c r="R32" s="13">
        <f t="shared" si="3"/>
        <v>8845000</v>
      </c>
      <c r="S32" s="13">
        <v>0</v>
      </c>
      <c r="T32" s="13">
        <v>0</v>
      </c>
      <c r="U32" s="13">
        <f t="shared" si="4"/>
        <v>61</v>
      </c>
      <c r="V32" s="13">
        <f t="shared" si="5"/>
        <v>8845000</v>
      </c>
      <c r="W32" s="13">
        <f t="shared" si="6"/>
        <v>256</v>
      </c>
      <c r="X32" s="13">
        <f t="shared" si="7"/>
        <v>37120000</v>
      </c>
      <c r="Y32">
        <v>1</v>
      </c>
    </row>
    <row r="33" spans="1:25" hidden="1">
      <c r="A33" s="11">
        <f t="shared" si="8"/>
        <v>28</v>
      </c>
      <c r="B33" s="12" t="s">
        <v>40</v>
      </c>
      <c r="C33" s="12" t="s">
        <v>40</v>
      </c>
      <c r="D33" s="12" t="s">
        <v>1801</v>
      </c>
      <c r="E33" s="12">
        <v>54</v>
      </c>
      <c r="F33" s="11" t="s">
        <v>858</v>
      </c>
      <c r="G33" s="11" t="s">
        <v>854</v>
      </c>
      <c r="H33" s="12" t="s">
        <v>1041</v>
      </c>
      <c r="I33" s="12" t="s">
        <v>1021</v>
      </c>
      <c r="J33" s="11">
        <v>3017000232</v>
      </c>
      <c r="K33" s="13">
        <v>84</v>
      </c>
      <c r="L33" s="13">
        <f t="shared" si="0"/>
        <v>12180000</v>
      </c>
      <c r="M33" s="13">
        <v>84</v>
      </c>
      <c r="N33" s="13">
        <f t="shared" si="1"/>
        <v>12180000</v>
      </c>
      <c r="O33" s="13">
        <v>84</v>
      </c>
      <c r="P33" s="13">
        <f t="shared" si="2"/>
        <v>12180000</v>
      </c>
      <c r="Q33" s="13">
        <v>54</v>
      </c>
      <c r="R33" s="13">
        <f t="shared" si="3"/>
        <v>7830000</v>
      </c>
      <c r="S33" s="13">
        <v>0</v>
      </c>
      <c r="T33" s="13">
        <v>0</v>
      </c>
      <c r="U33" s="13">
        <f t="shared" si="4"/>
        <v>54</v>
      </c>
      <c r="V33" s="13">
        <f t="shared" si="5"/>
        <v>7830000</v>
      </c>
      <c r="W33" s="13">
        <f t="shared" si="6"/>
        <v>306</v>
      </c>
      <c r="X33" s="13">
        <f t="shared" si="7"/>
        <v>44370000</v>
      </c>
      <c r="Y33">
        <v>1</v>
      </c>
    </row>
    <row r="34" spans="1:25" hidden="1">
      <c r="A34" s="11">
        <f t="shared" si="8"/>
        <v>29</v>
      </c>
      <c r="B34" s="12" t="s">
        <v>41</v>
      </c>
      <c r="C34" s="12" t="s">
        <v>41</v>
      </c>
      <c r="D34" s="12" t="s">
        <v>1801</v>
      </c>
      <c r="E34" s="12">
        <v>118</v>
      </c>
      <c r="F34" s="11" t="s">
        <v>858</v>
      </c>
      <c r="G34" s="11" t="s">
        <v>854</v>
      </c>
      <c r="H34" s="12" t="s">
        <v>1042</v>
      </c>
      <c r="I34" s="12" t="s">
        <v>1021</v>
      </c>
      <c r="J34" s="11">
        <v>3017019154</v>
      </c>
      <c r="K34" s="13">
        <v>132</v>
      </c>
      <c r="L34" s="13">
        <f t="shared" si="0"/>
        <v>19140000</v>
      </c>
      <c r="M34" s="13">
        <v>132</v>
      </c>
      <c r="N34" s="13">
        <f t="shared" si="1"/>
        <v>19140000</v>
      </c>
      <c r="O34" s="13">
        <v>132</v>
      </c>
      <c r="P34" s="13">
        <f t="shared" si="2"/>
        <v>19140000</v>
      </c>
      <c r="Q34" s="13">
        <v>118</v>
      </c>
      <c r="R34" s="13">
        <f t="shared" si="3"/>
        <v>17110000</v>
      </c>
      <c r="S34" s="13">
        <v>0</v>
      </c>
      <c r="T34" s="13">
        <v>0</v>
      </c>
      <c r="U34" s="13">
        <f t="shared" si="4"/>
        <v>118</v>
      </c>
      <c r="V34" s="13">
        <f t="shared" si="5"/>
        <v>17110000</v>
      </c>
      <c r="W34" s="13">
        <f t="shared" si="6"/>
        <v>514</v>
      </c>
      <c r="X34" s="13">
        <f t="shared" si="7"/>
        <v>74530000</v>
      </c>
      <c r="Y34">
        <v>1</v>
      </c>
    </row>
    <row r="35" spans="1:25" hidden="1">
      <c r="A35" s="11">
        <f t="shared" si="8"/>
        <v>30</v>
      </c>
      <c r="B35" s="12" t="s">
        <v>42</v>
      </c>
      <c r="C35" s="12" t="s">
        <v>42</v>
      </c>
      <c r="D35" s="12" t="s">
        <v>1801</v>
      </c>
      <c r="E35" s="12">
        <v>59</v>
      </c>
      <c r="F35" s="11" t="s">
        <v>858</v>
      </c>
      <c r="G35" s="11" t="s">
        <v>854</v>
      </c>
      <c r="H35" s="12" t="s">
        <v>1043</v>
      </c>
      <c r="I35" s="12" t="s">
        <v>1021</v>
      </c>
      <c r="J35" s="11">
        <v>3017018191</v>
      </c>
      <c r="K35" s="13">
        <v>79</v>
      </c>
      <c r="L35" s="13">
        <f t="shared" si="0"/>
        <v>11455000</v>
      </c>
      <c r="M35" s="13">
        <v>79</v>
      </c>
      <c r="N35" s="13">
        <f t="shared" si="1"/>
        <v>11455000</v>
      </c>
      <c r="O35" s="13">
        <v>79</v>
      </c>
      <c r="P35" s="13">
        <f t="shared" si="2"/>
        <v>11455000</v>
      </c>
      <c r="Q35" s="13">
        <v>59</v>
      </c>
      <c r="R35" s="13">
        <f t="shared" si="3"/>
        <v>8555000</v>
      </c>
      <c r="S35" s="13">
        <v>0</v>
      </c>
      <c r="T35" s="13">
        <v>0</v>
      </c>
      <c r="U35" s="13">
        <f t="shared" si="4"/>
        <v>59</v>
      </c>
      <c r="V35" s="13">
        <f t="shared" si="5"/>
        <v>8555000</v>
      </c>
      <c r="W35" s="13">
        <f t="shared" si="6"/>
        <v>296</v>
      </c>
      <c r="X35" s="13">
        <f t="shared" si="7"/>
        <v>42920000</v>
      </c>
      <c r="Y35">
        <v>1</v>
      </c>
    </row>
    <row r="36" spans="1:25" hidden="1">
      <c r="A36" s="11">
        <f t="shared" si="8"/>
        <v>31</v>
      </c>
      <c r="B36" s="12" t="s">
        <v>43</v>
      </c>
      <c r="C36" s="12" t="s">
        <v>43</v>
      </c>
      <c r="D36" s="12" t="s">
        <v>1801</v>
      </c>
      <c r="E36" s="12">
        <v>83</v>
      </c>
      <c r="F36" s="11" t="s">
        <v>858</v>
      </c>
      <c r="G36" s="11" t="s">
        <v>854</v>
      </c>
      <c r="H36" s="12" t="s">
        <v>1022</v>
      </c>
      <c r="I36" s="12" t="s">
        <v>1021</v>
      </c>
      <c r="J36" s="11">
        <v>3017019022</v>
      </c>
      <c r="K36" s="13">
        <v>91</v>
      </c>
      <c r="L36" s="13">
        <f t="shared" si="0"/>
        <v>13195000</v>
      </c>
      <c r="M36" s="13">
        <v>91</v>
      </c>
      <c r="N36" s="13">
        <f t="shared" si="1"/>
        <v>13195000</v>
      </c>
      <c r="O36" s="13">
        <v>91</v>
      </c>
      <c r="P36" s="13">
        <f t="shared" si="2"/>
        <v>13195000</v>
      </c>
      <c r="Q36" s="13">
        <v>83</v>
      </c>
      <c r="R36" s="13">
        <f t="shared" si="3"/>
        <v>12035000</v>
      </c>
      <c r="S36" s="13">
        <v>0</v>
      </c>
      <c r="T36" s="13">
        <v>0</v>
      </c>
      <c r="U36" s="13">
        <f t="shared" si="4"/>
        <v>83</v>
      </c>
      <c r="V36" s="13">
        <f t="shared" si="5"/>
        <v>12035000</v>
      </c>
      <c r="W36" s="13">
        <f t="shared" si="6"/>
        <v>356</v>
      </c>
      <c r="X36" s="13">
        <f t="shared" si="7"/>
        <v>51620000</v>
      </c>
      <c r="Y36">
        <v>1</v>
      </c>
    </row>
    <row r="37" spans="1:25" hidden="1">
      <c r="A37" s="11">
        <f t="shared" si="8"/>
        <v>32</v>
      </c>
      <c r="B37" s="12" t="s">
        <v>44</v>
      </c>
      <c r="C37" s="12" t="s">
        <v>44</v>
      </c>
      <c r="D37" s="12" t="s">
        <v>1801</v>
      </c>
      <c r="E37" s="12">
        <v>79</v>
      </c>
      <c r="F37" s="11" t="s">
        <v>858</v>
      </c>
      <c r="G37" s="11" t="s">
        <v>854</v>
      </c>
      <c r="H37" s="12" t="s">
        <v>1044</v>
      </c>
      <c r="I37" s="12" t="s">
        <v>1021</v>
      </c>
      <c r="J37" s="11">
        <v>3017018689</v>
      </c>
      <c r="K37" s="13">
        <v>83</v>
      </c>
      <c r="L37" s="13">
        <f t="shared" si="0"/>
        <v>12035000</v>
      </c>
      <c r="M37" s="13">
        <v>83</v>
      </c>
      <c r="N37" s="13">
        <f t="shared" si="1"/>
        <v>12035000</v>
      </c>
      <c r="O37" s="13">
        <v>83</v>
      </c>
      <c r="P37" s="13">
        <f t="shared" si="2"/>
        <v>12035000</v>
      </c>
      <c r="Q37" s="13">
        <v>79</v>
      </c>
      <c r="R37" s="13">
        <f t="shared" si="3"/>
        <v>11455000</v>
      </c>
      <c r="S37" s="13">
        <v>0</v>
      </c>
      <c r="T37" s="13">
        <v>0</v>
      </c>
      <c r="U37" s="13">
        <f t="shared" si="4"/>
        <v>79</v>
      </c>
      <c r="V37" s="13">
        <f t="shared" si="5"/>
        <v>11455000</v>
      </c>
      <c r="W37" s="13">
        <f t="shared" si="6"/>
        <v>328</v>
      </c>
      <c r="X37" s="13">
        <f t="shared" si="7"/>
        <v>47560000</v>
      </c>
      <c r="Y37">
        <v>1</v>
      </c>
    </row>
    <row r="38" spans="1:25" hidden="1">
      <c r="A38" s="11">
        <f t="shared" si="8"/>
        <v>33</v>
      </c>
      <c r="B38" s="12" t="s">
        <v>45</v>
      </c>
      <c r="C38" s="12" t="s">
        <v>45</v>
      </c>
      <c r="D38" s="12" t="s">
        <v>1802</v>
      </c>
      <c r="E38" s="12">
        <v>115</v>
      </c>
      <c r="F38" s="11" t="s">
        <v>858</v>
      </c>
      <c r="G38" s="11" t="s">
        <v>854</v>
      </c>
      <c r="H38" s="12" t="s">
        <v>1045</v>
      </c>
      <c r="I38" s="12" t="s">
        <v>1046</v>
      </c>
      <c r="J38" s="11">
        <v>3085003321</v>
      </c>
      <c r="K38" s="13">
        <v>141</v>
      </c>
      <c r="L38" s="13">
        <f t="shared" si="0"/>
        <v>20445000</v>
      </c>
      <c r="M38" s="13">
        <v>141</v>
      </c>
      <c r="N38" s="13">
        <f t="shared" si="1"/>
        <v>20445000</v>
      </c>
      <c r="O38" s="13">
        <v>141</v>
      </c>
      <c r="P38" s="13">
        <f t="shared" si="2"/>
        <v>20445000</v>
      </c>
      <c r="Q38" s="13">
        <v>115</v>
      </c>
      <c r="R38" s="13">
        <f t="shared" si="3"/>
        <v>16675000</v>
      </c>
      <c r="S38" s="13">
        <v>0</v>
      </c>
      <c r="T38" s="13">
        <v>0</v>
      </c>
      <c r="U38" s="13">
        <f t="shared" si="4"/>
        <v>115</v>
      </c>
      <c r="V38" s="13">
        <f t="shared" si="5"/>
        <v>16675000</v>
      </c>
      <c r="W38" s="13">
        <f t="shared" si="6"/>
        <v>538</v>
      </c>
      <c r="X38" s="13">
        <f t="shared" si="7"/>
        <v>78010000</v>
      </c>
      <c r="Y38">
        <v>1</v>
      </c>
    </row>
    <row r="39" spans="1:25" hidden="1">
      <c r="A39" s="11">
        <f t="shared" si="8"/>
        <v>34</v>
      </c>
      <c r="B39" s="12" t="s">
        <v>46</v>
      </c>
      <c r="C39" s="12" t="s">
        <v>46</v>
      </c>
      <c r="D39" s="12" t="s">
        <v>1802</v>
      </c>
      <c r="E39" s="12">
        <v>169</v>
      </c>
      <c r="F39" s="11" t="s">
        <v>858</v>
      </c>
      <c r="G39" s="11" t="s">
        <v>854</v>
      </c>
      <c r="H39" s="12" t="s">
        <v>1047</v>
      </c>
      <c r="I39" s="12" t="s">
        <v>1046</v>
      </c>
      <c r="J39" s="11">
        <v>3085003355</v>
      </c>
      <c r="K39" s="13">
        <v>189</v>
      </c>
      <c r="L39" s="13">
        <f t="shared" si="0"/>
        <v>27405000</v>
      </c>
      <c r="M39" s="13">
        <v>189</v>
      </c>
      <c r="N39" s="13">
        <f t="shared" si="1"/>
        <v>27405000</v>
      </c>
      <c r="O39" s="13">
        <v>189</v>
      </c>
      <c r="P39" s="13">
        <f t="shared" si="2"/>
        <v>27405000</v>
      </c>
      <c r="Q39" s="13">
        <v>169</v>
      </c>
      <c r="R39" s="13">
        <f t="shared" si="3"/>
        <v>24505000</v>
      </c>
      <c r="S39" s="13">
        <v>0</v>
      </c>
      <c r="T39" s="13">
        <v>0</v>
      </c>
      <c r="U39" s="13">
        <f t="shared" si="4"/>
        <v>169</v>
      </c>
      <c r="V39" s="13">
        <f t="shared" si="5"/>
        <v>24505000</v>
      </c>
      <c r="W39" s="13">
        <f t="shared" si="6"/>
        <v>736</v>
      </c>
      <c r="X39" s="13">
        <f t="shared" si="7"/>
        <v>106720000</v>
      </c>
      <c r="Y39">
        <v>1</v>
      </c>
    </row>
    <row r="40" spans="1:25" hidden="1">
      <c r="A40" s="11">
        <f t="shared" si="8"/>
        <v>35</v>
      </c>
      <c r="B40" s="12" t="s">
        <v>47</v>
      </c>
      <c r="C40" s="12" t="s">
        <v>47</v>
      </c>
      <c r="D40" s="12" t="s">
        <v>1802</v>
      </c>
      <c r="E40" s="12">
        <v>206</v>
      </c>
      <c r="F40" s="11" t="s">
        <v>858</v>
      </c>
      <c r="G40" s="11" t="s">
        <v>854</v>
      </c>
      <c r="H40" s="12" t="s">
        <v>1048</v>
      </c>
      <c r="I40" s="12" t="s">
        <v>1046</v>
      </c>
      <c r="J40" s="11">
        <v>3085003908</v>
      </c>
      <c r="K40" s="13">
        <v>210</v>
      </c>
      <c r="L40" s="13">
        <f t="shared" si="0"/>
        <v>30450000</v>
      </c>
      <c r="M40" s="13">
        <v>210</v>
      </c>
      <c r="N40" s="13">
        <f t="shared" si="1"/>
        <v>30450000</v>
      </c>
      <c r="O40" s="13">
        <v>210</v>
      </c>
      <c r="P40" s="13">
        <f t="shared" si="2"/>
        <v>30450000</v>
      </c>
      <c r="Q40" s="13">
        <v>206</v>
      </c>
      <c r="R40" s="13">
        <f t="shared" si="3"/>
        <v>29870000</v>
      </c>
      <c r="S40" s="13">
        <v>0</v>
      </c>
      <c r="T40" s="13">
        <v>0</v>
      </c>
      <c r="U40" s="13">
        <f t="shared" si="4"/>
        <v>206</v>
      </c>
      <c r="V40" s="13">
        <f t="shared" si="5"/>
        <v>29870000</v>
      </c>
      <c r="W40" s="13">
        <f t="shared" si="6"/>
        <v>836</v>
      </c>
      <c r="X40" s="13">
        <f t="shared" si="7"/>
        <v>121220000</v>
      </c>
      <c r="Y40">
        <v>1</v>
      </c>
    </row>
    <row r="41" spans="1:25" hidden="1">
      <c r="A41" s="11">
        <f t="shared" si="8"/>
        <v>36</v>
      </c>
      <c r="B41" s="12" t="s">
        <v>48</v>
      </c>
      <c r="C41" s="12" t="s">
        <v>48</v>
      </c>
      <c r="D41" s="12" t="s">
        <v>1802</v>
      </c>
      <c r="E41" s="12">
        <v>147</v>
      </c>
      <c r="F41" s="11" t="s">
        <v>858</v>
      </c>
      <c r="G41" s="11" t="s">
        <v>854</v>
      </c>
      <c r="H41" s="12" t="s">
        <v>1049</v>
      </c>
      <c r="I41" s="12" t="s">
        <v>1046</v>
      </c>
      <c r="J41" s="11">
        <v>3017100952</v>
      </c>
      <c r="K41" s="13">
        <v>161</v>
      </c>
      <c r="L41" s="13">
        <f t="shared" si="0"/>
        <v>23345000</v>
      </c>
      <c r="M41" s="13">
        <v>161</v>
      </c>
      <c r="N41" s="13">
        <f t="shared" si="1"/>
        <v>23345000</v>
      </c>
      <c r="O41" s="13">
        <v>161</v>
      </c>
      <c r="P41" s="13">
        <f t="shared" si="2"/>
        <v>23345000</v>
      </c>
      <c r="Q41" s="13">
        <v>147</v>
      </c>
      <c r="R41" s="13">
        <f t="shared" si="3"/>
        <v>21315000</v>
      </c>
      <c r="S41" s="13">
        <v>0</v>
      </c>
      <c r="T41" s="13">
        <v>0</v>
      </c>
      <c r="U41" s="13">
        <f t="shared" si="4"/>
        <v>147</v>
      </c>
      <c r="V41" s="13">
        <f t="shared" si="5"/>
        <v>21315000</v>
      </c>
      <c r="W41" s="13">
        <f t="shared" si="6"/>
        <v>630</v>
      </c>
      <c r="X41" s="13">
        <f t="shared" si="7"/>
        <v>91350000</v>
      </c>
      <c r="Y41">
        <v>1</v>
      </c>
    </row>
    <row r="42" spans="1:25" hidden="1">
      <c r="A42" s="11">
        <f t="shared" si="8"/>
        <v>37</v>
      </c>
      <c r="B42" s="12" t="s">
        <v>49</v>
      </c>
      <c r="C42" s="12" t="s">
        <v>49</v>
      </c>
      <c r="D42" s="12" t="s">
        <v>1802</v>
      </c>
      <c r="E42" s="12">
        <v>223</v>
      </c>
      <c r="F42" s="11" t="s">
        <v>858</v>
      </c>
      <c r="G42" s="11" t="s">
        <v>854</v>
      </c>
      <c r="H42" s="12" t="s">
        <v>1050</v>
      </c>
      <c r="I42" s="12" t="s">
        <v>1046</v>
      </c>
      <c r="J42" s="11">
        <v>3085003444</v>
      </c>
      <c r="K42" s="13">
        <v>225</v>
      </c>
      <c r="L42" s="13">
        <f t="shared" si="0"/>
        <v>32625000</v>
      </c>
      <c r="M42" s="13">
        <v>225</v>
      </c>
      <c r="N42" s="13">
        <f t="shared" si="1"/>
        <v>32625000</v>
      </c>
      <c r="O42" s="13">
        <v>225</v>
      </c>
      <c r="P42" s="13">
        <f t="shared" si="2"/>
        <v>32625000</v>
      </c>
      <c r="Q42" s="13">
        <v>223</v>
      </c>
      <c r="R42" s="13">
        <f t="shared" si="3"/>
        <v>32335000</v>
      </c>
      <c r="S42" s="13">
        <v>0</v>
      </c>
      <c r="T42" s="13">
        <v>0</v>
      </c>
      <c r="U42" s="13">
        <f t="shared" si="4"/>
        <v>223</v>
      </c>
      <c r="V42" s="13">
        <f t="shared" si="5"/>
        <v>32335000</v>
      </c>
      <c r="W42" s="13">
        <f t="shared" si="6"/>
        <v>898</v>
      </c>
      <c r="X42" s="13">
        <f t="shared" si="7"/>
        <v>130210000</v>
      </c>
      <c r="Y42">
        <v>1</v>
      </c>
    </row>
    <row r="43" spans="1:25" hidden="1">
      <c r="A43" s="11">
        <f t="shared" si="8"/>
        <v>38</v>
      </c>
      <c r="B43" s="12" t="s">
        <v>50</v>
      </c>
      <c r="C43" s="12" t="s">
        <v>50</v>
      </c>
      <c r="D43" s="12" t="s">
        <v>1802</v>
      </c>
      <c r="E43" s="12">
        <v>104</v>
      </c>
      <c r="F43" s="11" t="s">
        <v>858</v>
      </c>
      <c r="G43" s="11" t="s">
        <v>854</v>
      </c>
      <c r="H43" s="12" t="s">
        <v>1051</v>
      </c>
      <c r="I43" s="12" t="s">
        <v>1046</v>
      </c>
      <c r="J43" s="11">
        <v>3085004106</v>
      </c>
      <c r="K43" s="13">
        <v>116</v>
      </c>
      <c r="L43" s="13">
        <f t="shared" si="0"/>
        <v>16820000</v>
      </c>
      <c r="M43" s="13">
        <v>116</v>
      </c>
      <c r="N43" s="13">
        <f t="shared" si="1"/>
        <v>16820000</v>
      </c>
      <c r="O43" s="13">
        <v>116</v>
      </c>
      <c r="P43" s="13">
        <f t="shared" si="2"/>
        <v>16820000</v>
      </c>
      <c r="Q43" s="13">
        <v>104</v>
      </c>
      <c r="R43" s="13">
        <f t="shared" si="3"/>
        <v>15080000</v>
      </c>
      <c r="S43" s="13">
        <v>0</v>
      </c>
      <c r="T43" s="13">
        <v>0</v>
      </c>
      <c r="U43" s="13">
        <f t="shared" si="4"/>
        <v>104</v>
      </c>
      <c r="V43" s="13">
        <f t="shared" si="5"/>
        <v>15080000</v>
      </c>
      <c r="W43" s="13">
        <f t="shared" si="6"/>
        <v>452</v>
      </c>
      <c r="X43" s="13">
        <f t="shared" si="7"/>
        <v>65540000</v>
      </c>
      <c r="Y43">
        <v>1</v>
      </c>
    </row>
    <row r="44" spans="1:25" hidden="1">
      <c r="A44" s="11">
        <f t="shared" si="8"/>
        <v>39</v>
      </c>
      <c r="B44" s="12" t="s">
        <v>51</v>
      </c>
      <c r="C44" s="12" t="s">
        <v>51</v>
      </c>
      <c r="D44" s="12" t="s">
        <v>1802</v>
      </c>
      <c r="E44" s="12">
        <v>172</v>
      </c>
      <c r="F44" s="11" t="s">
        <v>858</v>
      </c>
      <c r="G44" s="11" t="s">
        <v>854</v>
      </c>
      <c r="H44" s="12" t="s">
        <v>1052</v>
      </c>
      <c r="I44" s="12" t="s">
        <v>1046</v>
      </c>
      <c r="J44" s="11">
        <v>3085004068</v>
      </c>
      <c r="K44" s="13">
        <v>204</v>
      </c>
      <c r="L44" s="13">
        <f t="shared" si="0"/>
        <v>29580000</v>
      </c>
      <c r="M44" s="13">
        <v>204</v>
      </c>
      <c r="N44" s="13">
        <f t="shared" si="1"/>
        <v>29580000</v>
      </c>
      <c r="O44" s="13">
        <v>204</v>
      </c>
      <c r="P44" s="13">
        <f t="shared" si="2"/>
        <v>29580000</v>
      </c>
      <c r="Q44" s="13">
        <v>172</v>
      </c>
      <c r="R44" s="13">
        <f t="shared" si="3"/>
        <v>24940000</v>
      </c>
      <c r="S44" s="13">
        <v>0</v>
      </c>
      <c r="T44" s="13">
        <v>0</v>
      </c>
      <c r="U44" s="13">
        <f t="shared" si="4"/>
        <v>172</v>
      </c>
      <c r="V44" s="13">
        <f t="shared" si="5"/>
        <v>24940000</v>
      </c>
      <c r="W44" s="13">
        <f t="shared" si="6"/>
        <v>784</v>
      </c>
      <c r="X44" s="13">
        <f t="shared" si="7"/>
        <v>113680000</v>
      </c>
      <c r="Y44">
        <v>1</v>
      </c>
    </row>
    <row r="45" spans="1:25" hidden="1">
      <c r="A45" s="11">
        <f t="shared" si="8"/>
        <v>40</v>
      </c>
      <c r="B45" s="12" t="s">
        <v>52</v>
      </c>
      <c r="C45" s="12" t="s">
        <v>52</v>
      </c>
      <c r="D45" s="12" t="s">
        <v>1802</v>
      </c>
      <c r="E45" s="12">
        <v>164</v>
      </c>
      <c r="F45" s="11" t="s">
        <v>858</v>
      </c>
      <c r="G45" s="11" t="s">
        <v>854</v>
      </c>
      <c r="H45" s="12" t="s">
        <v>1053</v>
      </c>
      <c r="I45" s="12" t="s">
        <v>1046</v>
      </c>
      <c r="J45" s="11">
        <v>3085001891</v>
      </c>
      <c r="K45" s="13">
        <v>196</v>
      </c>
      <c r="L45" s="13">
        <f t="shared" si="0"/>
        <v>28420000</v>
      </c>
      <c r="M45" s="13">
        <v>196</v>
      </c>
      <c r="N45" s="13">
        <f t="shared" si="1"/>
        <v>28420000</v>
      </c>
      <c r="O45" s="13">
        <v>196</v>
      </c>
      <c r="P45" s="13">
        <f t="shared" si="2"/>
        <v>28420000</v>
      </c>
      <c r="Q45" s="13">
        <v>164</v>
      </c>
      <c r="R45" s="13">
        <f t="shared" si="3"/>
        <v>23780000</v>
      </c>
      <c r="S45" s="13">
        <v>0</v>
      </c>
      <c r="T45" s="13">
        <v>0</v>
      </c>
      <c r="U45" s="13">
        <f t="shared" si="4"/>
        <v>164</v>
      </c>
      <c r="V45" s="13">
        <f t="shared" si="5"/>
        <v>23780000</v>
      </c>
      <c r="W45" s="13">
        <f t="shared" si="6"/>
        <v>752</v>
      </c>
      <c r="X45" s="13">
        <f t="shared" si="7"/>
        <v>109040000</v>
      </c>
      <c r="Y45">
        <v>1</v>
      </c>
    </row>
    <row r="46" spans="1:25" hidden="1">
      <c r="A46" s="11">
        <f t="shared" si="8"/>
        <v>41</v>
      </c>
      <c r="B46" s="12" t="s">
        <v>53</v>
      </c>
      <c r="C46" s="12" t="s">
        <v>53</v>
      </c>
      <c r="D46" s="12" t="s">
        <v>1802</v>
      </c>
      <c r="E46" s="12">
        <v>328</v>
      </c>
      <c r="F46" s="11" t="s">
        <v>858</v>
      </c>
      <c r="G46" s="11" t="s">
        <v>854</v>
      </c>
      <c r="H46" s="12" t="s">
        <v>1054</v>
      </c>
      <c r="I46" s="12" t="s">
        <v>1046</v>
      </c>
      <c r="J46" s="11">
        <v>3085004114</v>
      </c>
      <c r="K46" s="13">
        <v>76</v>
      </c>
      <c r="L46" s="13">
        <f t="shared" si="0"/>
        <v>11020000</v>
      </c>
      <c r="M46" s="13">
        <v>76</v>
      </c>
      <c r="N46" s="13">
        <f t="shared" si="1"/>
        <v>11020000</v>
      </c>
      <c r="O46" s="13">
        <v>76</v>
      </c>
      <c r="P46" s="13">
        <f t="shared" si="2"/>
        <v>11020000</v>
      </c>
      <c r="Q46" s="13">
        <v>328</v>
      </c>
      <c r="R46" s="13">
        <f t="shared" si="3"/>
        <v>47560000</v>
      </c>
      <c r="S46" s="13">
        <v>0</v>
      </c>
      <c r="T46" s="13">
        <v>0</v>
      </c>
      <c r="U46" s="13">
        <f t="shared" si="4"/>
        <v>328</v>
      </c>
      <c r="V46" s="13">
        <f t="shared" si="5"/>
        <v>47560000</v>
      </c>
      <c r="W46" s="13">
        <f t="shared" si="6"/>
        <v>556</v>
      </c>
      <c r="X46" s="13">
        <f t="shared" si="7"/>
        <v>80620000</v>
      </c>
      <c r="Y46">
        <v>1</v>
      </c>
    </row>
    <row r="47" spans="1:25" hidden="1">
      <c r="A47" s="11">
        <f t="shared" si="8"/>
        <v>42</v>
      </c>
      <c r="B47" s="12" t="s">
        <v>54</v>
      </c>
      <c r="C47" s="12" t="s">
        <v>54</v>
      </c>
      <c r="D47" s="12" t="s">
        <v>1802</v>
      </c>
      <c r="E47" s="12">
        <v>159</v>
      </c>
      <c r="F47" s="11" t="s">
        <v>858</v>
      </c>
      <c r="G47" s="11" t="s">
        <v>854</v>
      </c>
      <c r="H47" s="12" t="s">
        <v>1055</v>
      </c>
      <c r="I47" s="12" t="s">
        <v>1046</v>
      </c>
      <c r="J47" s="11">
        <v>3085004041</v>
      </c>
      <c r="K47" s="13">
        <v>181</v>
      </c>
      <c r="L47" s="13">
        <f t="shared" si="0"/>
        <v>26245000</v>
      </c>
      <c r="M47" s="13">
        <v>181</v>
      </c>
      <c r="N47" s="13">
        <f t="shared" si="1"/>
        <v>26245000</v>
      </c>
      <c r="O47" s="13">
        <v>181</v>
      </c>
      <c r="P47" s="13">
        <f t="shared" si="2"/>
        <v>26245000</v>
      </c>
      <c r="Q47" s="13">
        <v>159</v>
      </c>
      <c r="R47" s="13">
        <f t="shared" si="3"/>
        <v>23055000</v>
      </c>
      <c r="S47" s="13">
        <v>0</v>
      </c>
      <c r="T47" s="13">
        <v>0</v>
      </c>
      <c r="U47" s="13">
        <f t="shared" si="4"/>
        <v>159</v>
      </c>
      <c r="V47" s="13">
        <f t="shared" si="5"/>
        <v>23055000</v>
      </c>
      <c r="W47" s="13">
        <f t="shared" si="6"/>
        <v>702</v>
      </c>
      <c r="X47" s="13">
        <f t="shared" si="7"/>
        <v>101790000</v>
      </c>
      <c r="Y47">
        <v>1</v>
      </c>
    </row>
    <row r="48" spans="1:25" hidden="1">
      <c r="A48" s="11">
        <f t="shared" si="8"/>
        <v>43</v>
      </c>
      <c r="B48" s="12" t="s">
        <v>55</v>
      </c>
      <c r="C48" s="12" t="s">
        <v>55</v>
      </c>
      <c r="D48" s="12" t="s">
        <v>1802</v>
      </c>
      <c r="E48" s="12">
        <v>105</v>
      </c>
      <c r="F48" s="11" t="s">
        <v>858</v>
      </c>
      <c r="G48" s="11" t="s">
        <v>854</v>
      </c>
      <c r="H48" s="12" t="s">
        <v>1056</v>
      </c>
      <c r="I48" s="12" t="s">
        <v>1046</v>
      </c>
      <c r="J48" s="11">
        <v>3085004009</v>
      </c>
      <c r="K48" s="13">
        <v>123</v>
      </c>
      <c r="L48" s="13">
        <f t="shared" si="0"/>
        <v>17835000</v>
      </c>
      <c r="M48" s="13">
        <v>123</v>
      </c>
      <c r="N48" s="13">
        <f t="shared" si="1"/>
        <v>17835000</v>
      </c>
      <c r="O48" s="13">
        <v>123</v>
      </c>
      <c r="P48" s="13">
        <f t="shared" si="2"/>
        <v>17835000</v>
      </c>
      <c r="Q48" s="13">
        <v>105</v>
      </c>
      <c r="R48" s="13">
        <f t="shared" si="3"/>
        <v>15225000</v>
      </c>
      <c r="S48" s="13">
        <v>0</v>
      </c>
      <c r="T48" s="13">
        <v>0</v>
      </c>
      <c r="U48" s="13">
        <f t="shared" si="4"/>
        <v>105</v>
      </c>
      <c r="V48" s="13">
        <f t="shared" si="5"/>
        <v>15225000</v>
      </c>
      <c r="W48" s="13">
        <f t="shared" si="6"/>
        <v>474</v>
      </c>
      <c r="X48" s="13">
        <f t="shared" si="7"/>
        <v>68730000</v>
      </c>
      <c r="Y48">
        <v>1</v>
      </c>
    </row>
    <row r="49" spans="1:25" hidden="1">
      <c r="A49" s="11">
        <f t="shared" si="8"/>
        <v>44</v>
      </c>
      <c r="B49" s="12" t="s">
        <v>56</v>
      </c>
      <c r="C49" s="12" t="s">
        <v>56</v>
      </c>
      <c r="D49" s="12" t="s">
        <v>1802</v>
      </c>
      <c r="E49" s="12">
        <v>112</v>
      </c>
      <c r="F49" s="11" t="s">
        <v>858</v>
      </c>
      <c r="G49" s="11" t="s">
        <v>854</v>
      </c>
      <c r="H49" s="12" t="s">
        <v>1046</v>
      </c>
      <c r="I49" s="12" t="s">
        <v>1046</v>
      </c>
      <c r="J49" s="11">
        <v>3085003843</v>
      </c>
      <c r="K49" s="13">
        <v>118</v>
      </c>
      <c r="L49" s="13">
        <f t="shared" si="0"/>
        <v>17110000</v>
      </c>
      <c r="M49" s="13">
        <v>118</v>
      </c>
      <c r="N49" s="13">
        <f t="shared" si="1"/>
        <v>17110000</v>
      </c>
      <c r="O49" s="13">
        <v>118</v>
      </c>
      <c r="P49" s="13">
        <f t="shared" si="2"/>
        <v>17110000</v>
      </c>
      <c r="Q49" s="13">
        <v>112</v>
      </c>
      <c r="R49" s="13">
        <f t="shared" si="3"/>
        <v>16240000</v>
      </c>
      <c r="S49" s="13">
        <v>0</v>
      </c>
      <c r="T49" s="13">
        <v>0</v>
      </c>
      <c r="U49" s="13">
        <f t="shared" si="4"/>
        <v>112</v>
      </c>
      <c r="V49" s="13">
        <f t="shared" si="5"/>
        <v>16240000</v>
      </c>
      <c r="W49" s="13">
        <f t="shared" si="6"/>
        <v>466</v>
      </c>
      <c r="X49" s="13">
        <f t="shared" si="7"/>
        <v>67570000</v>
      </c>
      <c r="Y49">
        <v>1</v>
      </c>
    </row>
    <row r="50" spans="1:25" hidden="1">
      <c r="A50" s="11">
        <f t="shared" si="8"/>
        <v>45</v>
      </c>
      <c r="B50" s="12" t="s">
        <v>57</v>
      </c>
      <c r="C50" s="12" t="s">
        <v>57</v>
      </c>
      <c r="D50" s="12" t="s">
        <v>1802</v>
      </c>
      <c r="E50" s="12">
        <v>107</v>
      </c>
      <c r="F50" s="11" t="s">
        <v>858</v>
      </c>
      <c r="G50" s="11" t="s">
        <v>854</v>
      </c>
      <c r="H50" s="12" t="s">
        <v>1057</v>
      </c>
      <c r="I50" s="12" t="s">
        <v>1046</v>
      </c>
      <c r="J50" s="11">
        <v>3085003878</v>
      </c>
      <c r="K50" s="13">
        <v>117</v>
      </c>
      <c r="L50" s="13">
        <f t="shared" si="0"/>
        <v>16965000</v>
      </c>
      <c r="M50" s="13">
        <v>117</v>
      </c>
      <c r="N50" s="13">
        <f t="shared" si="1"/>
        <v>16965000</v>
      </c>
      <c r="O50" s="13">
        <v>117</v>
      </c>
      <c r="P50" s="13">
        <f t="shared" si="2"/>
        <v>16965000</v>
      </c>
      <c r="Q50" s="13">
        <v>107</v>
      </c>
      <c r="R50" s="13">
        <f t="shared" si="3"/>
        <v>15515000</v>
      </c>
      <c r="S50" s="13">
        <v>0</v>
      </c>
      <c r="T50" s="13">
        <v>0</v>
      </c>
      <c r="U50" s="13">
        <f t="shared" si="4"/>
        <v>107</v>
      </c>
      <c r="V50" s="13">
        <f t="shared" si="5"/>
        <v>15515000</v>
      </c>
      <c r="W50" s="13">
        <f t="shared" si="6"/>
        <v>458</v>
      </c>
      <c r="X50" s="13">
        <f t="shared" si="7"/>
        <v>66410000</v>
      </c>
      <c r="Y50">
        <v>1</v>
      </c>
    </row>
    <row r="51" spans="1:25" hidden="1">
      <c r="A51" s="11">
        <f t="shared" si="8"/>
        <v>46</v>
      </c>
      <c r="B51" s="12" t="s">
        <v>58</v>
      </c>
      <c r="C51" s="12" t="s">
        <v>58</v>
      </c>
      <c r="D51" s="12" t="s">
        <v>1802</v>
      </c>
      <c r="E51" s="12">
        <v>319</v>
      </c>
      <c r="F51" s="11" t="s">
        <v>858</v>
      </c>
      <c r="G51" s="11" t="s">
        <v>854</v>
      </c>
      <c r="H51" s="12" t="s">
        <v>1058</v>
      </c>
      <c r="I51" s="12" t="s">
        <v>1046</v>
      </c>
      <c r="J51" s="11">
        <v>3085003410</v>
      </c>
      <c r="K51" s="13">
        <v>207</v>
      </c>
      <c r="L51" s="13">
        <f t="shared" si="0"/>
        <v>30015000</v>
      </c>
      <c r="M51" s="13">
        <v>207</v>
      </c>
      <c r="N51" s="13">
        <f t="shared" si="1"/>
        <v>30015000</v>
      </c>
      <c r="O51" s="13">
        <v>207</v>
      </c>
      <c r="P51" s="13">
        <f t="shared" si="2"/>
        <v>30015000</v>
      </c>
      <c r="Q51" s="13">
        <v>319</v>
      </c>
      <c r="R51" s="13">
        <f t="shared" si="3"/>
        <v>46255000</v>
      </c>
      <c r="S51" s="13">
        <v>0</v>
      </c>
      <c r="T51" s="13">
        <v>0</v>
      </c>
      <c r="U51" s="13">
        <f t="shared" si="4"/>
        <v>319</v>
      </c>
      <c r="V51" s="13">
        <f t="shared" si="5"/>
        <v>46255000</v>
      </c>
      <c r="W51" s="13">
        <f t="shared" si="6"/>
        <v>940</v>
      </c>
      <c r="X51" s="13">
        <f t="shared" si="7"/>
        <v>136300000</v>
      </c>
      <c r="Y51">
        <v>1</v>
      </c>
    </row>
    <row r="52" spans="1:25" hidden="1">
      <c r="A52" s="11">
        <f t="shared" si="8"/>
        <v>47</v>
      </c>
      <c r="B52" s="12" t="s">
        <v>59</v>
      </c>
      <c r="C52" s="12" t="s">
        <v>59</v>
      </c>
      <c r="D52" s="12" t="s">
        <v>1802</v>
      </c>
      <c r="E52" s="12">
        <v>142</v>
      </c>
      <c r="F52" s="11" t="s">
        <v>858</v>
      </c>
      <c r="G52" s="11" t="s">
        <v>854</v>
      </c>
      <c r="H52" s="12" t="s">
        <v>1050</v>
      </c>
      <c r="I52" s="12" t="s">
        <v>1046</v>
      </c>
      <c r="J52" s="11">
        <v>3085000500</v>
      </c>
      <c r="K52" s="13">
        <v>158</v>
      </c>
      <c r="L52" s="13">
        <f t="shared" si="0"/>
        <v>22910000</v>
      </c>
      <c r="M52" s="13">
        <v>158</v>
      </c>
      <c r="N52" s="13">
        <f t="shared" si="1"/>
        <v>22910000</v>
      </c>
      <c r="O52" s="13">
        <v>158</v>
      </c>
      <c r="P52" s="13">
        <f t="shared" si="2"/>
        <v>22910000</v>
      </c>
      <c r="Q52" s="13">
        <v>142</v>
      </c>
      <c r="R52" s="13">
        <f t="shared" si="3"/>
        <v>20590000</v>
      </c>
      <c r="S52" s="13">
        <v>0</v>
      </c>
      <c r="T52" s="13">
        <v>0</v>
      </c>
      <c r="U52" s="13">
        <f t="shared" si="4"/>
        <v>142</v>
      </c>
      <c r="V52" s="13">
        <f t="shared" si="5"/>
        <v>20590000</v>
      </c>
      <c r="W52" s="13">
        <f t="shared" si="6"/>
        <v>616</v>
      </c>
      <c r="X52" s="13">
        <f t="shared" si="7"/>
        <v>89320000</v>
      </c>
      <c r="Y52">
        <v>1</v>
      </c>
    </row>
    <row r="53" spans="1:25" hidden="1">
      <c r="A53" s="11">
        <f t="shared" si="8"/>
        <v>48</v>
      </c>
      <c r="B53" s="12" t="s">
        <v>60</v>
      </c>
      <c r="C53" s="12" t="s">
        <v>60</v>
      </c>
      <c r="D53" s="12" t="s">
        <v>1802</v>
      </c>
      <c r="E53" s="12">
        <v>117</v>
      </c>
      <c r="F53" s="11" t="s">
        <v>858</v>
      </c>
      <c r="G53" s="11" t="s">
        <v>854</v>
      </c>
      <c r="H53" s="12" t="s">
        <v>1059</v>
      </c>
      <c r="I53" s="12" t="s">
        <v>1046</v>
      </c>
      <c r="J53" s="11">
        <v>3085003720</v>
      </c>
      <c r="K53" s="13">
        <v>133</v>
      </c>
      <c r="L53" s="13">
        <f t="shared" si="0"/>
        <v>19285000</v>
      </c>
      <c r="M53" s="13">
        <v>133</v>
      </c>
      <c r="N53" s="13">
        <f t="shared" si="1"/>
        <v>19285000</v>
      </c>
      <c r="O53" s="13">
        <v>133</v>
      </c>
      <c r="P53" s="13">
        <f t="shared" si="2"/>
        <v>19285000</v>
      </c>
      <c r="Q53" s="13">
        <v>117</v>
      </c>
      <c r="R53" s="13">
        <f t="shared" si="3"/>
        <v>16965000</v>
      </c>
      <c r="S53" s="13">
        <v>0</v>
      </c>
      <c r="T53" s="13">
        <v>0</v>
      </c>
      <c r="U53" s="13">
        <f t="shared" si="4"/>
        <v>117</v>
      </c>
      <c r="V53" s="13">
        <f t="shared" si="5"/>
        <v>16965000</v>
      </c>
      <c r="W53" s="13">
        <f t="shared" si="6"/>
        <v>516</v>
      </c>
      <c r="X53" s="13">
        <f t="shared" si="7"/>
        <v>74820000</v>
      </c>
      <c r="Y53">
        <v>1</v>
      </c>
    </row>
    <row r="54" spans="1:25" hidden="1">
      <c r="A54" s="11">
        <f t="shared" si="8"/>
        <v>49</v>
      </c>
      <c r="B54" s="12" t="s">
        <v>61</v>
      </c>
      <c r="C54" s="12" t="s">
        <v>61</v>
      </c>
      <c r="D54" s="12" t="s">
        <v>1802</v>
      </c>
      <c r="E54" s="12">
        <v>99</v>
      </c>
      <c r="F54" s="11" t="s">
        <v>858</v>
      </c>
      <c r="G54" s="11" t="s">
        <v>854</v>
      </c>
      <c r="H54" s="12" t="s">
        <v>1055</v>
      </c>
      <c r="I54" s="12" t="s">
        <v>1046</v>
      </c>
      <c r="J54" s="11">
        <v>3017100968</v>
      </c>
      <c r="K54" s="13">
        <v>121</v>
      </c>
      <c r="L54" s="13">
        <f t="shared" si="0"/>
        <v>17545000</v>
      </c>
      <c r="M54" s="13">
        <v>121</v>
      </c>
      <c r="N54" s="13">
        <f t="shared" si="1"/>
        <v>17545000</v>
      </c>
      <c r="O54" s="13">
        <v>121</v>
      </c>
      <c r="P54" s="13">
        <f t="shared" si="2"/>
        <v>17545000</v>
      </c>
      <c r="Q54" s="13">
        <v>99</v>
      </c>
      <c r="R54" s="13">
        <f t="shared" si="3"/>
        <v>14355000</v>
      </c>
      <c r="S54" s="13">
        <v>0</v>
      </c>
      <c r="T54" s="13">
        <v>0</v>
      </c>
      <c r="U54" s="13">
        <f t="shared" si="4"/>
        <v>99</v>
      </c>
      <c r="V54" s="13">
        <f t="shared" si="5"/>
        <v>14355000</v>
      </c>
      <c r="W54" s="13">
        <f t="shared" si="6"/>
        <v>462</v>
      </c>
      <c r="X54" s="13">
        <f t="shared" si="7"/>
        <v>66990000</v>
      </c>
      <c r="Y54">
        <v>1</v>
      </c>
    </row>
    <row r="55" spans="1:25" hidden="1">
      <c r="A55" s="11">
        <f t="shared" si="8"/>
        <v>50</v>
      </c>
      <c r="B55" s="12" t="s">
        <v>62</v>
      </c>
      <c r="C55" s="12" t="s">
        <v>62</v>
      </c>
      <c r="D55" s="12" t="s">
        <v>1802</v>
      </c>
      <c r="E55" s="12">
        <v>160</v>
      </c>
      <c r="F55" s="11" t="s">
        <v>858</v>
      </c>
      <c r="G55" s="11" t="s">
        <v>854</v>
      </c>
      <c r="H55" s="12" t="s">
        <v>1060</v>
      </c>
      <c r="I55" s="12" t="s">
        <v>1046</v>
      </c>
      <c r="J55" s="11">
        <v>3085003347</v>
      </c>
      <c r="K55" s="13">
        <v>196</v>
      </c>
      <c r="L55" s="13">
        <f t="shared" si="0"/>
        <v>28420000</v>
      </c>
      <c r="M55" s="13">
        <v>196</v>
      </c>
      <c r="N55" s="13">
        <f t="shared" si="1"/>
        <v>28420000</v>
      </c>
      <c r="O55" s="13">
        <v>196</v>
      </c>
      <c r="P55" s="13">
        <f t="shared" si="2"/>
        <v>28420000</v>
      </c>
      <c r="Q55" s="13">
        <v>160</v>
      </c>
      <c r="R55" s="13">
        <f t="shared" si="3"/>
        <v>23200000</v>
      </c>
      <c r="S55" s="13">
        <v>0</v>
      </c>
      <c r="T55" s="13">
        <v>0</v>
      </c>
      <c r="U55" s="13">
        <f t="shared" si="4"/>
        <v>160</v>
      </c>
      <c r="V55" s="13">
        <f t="shared" si="5"/>
        <v>23200000</v>
      </c>
      <c r="W55" s="13">
        <f t="shared" si="6"/>
        <v>748</v>
      </c>
      <c r="X55" s="13">
        <f t="shared" si="7"/>
        <v>108460000</v>
      </c>
      <c r="Y55">
        <v>1</v>
      </c>
    </row>
    <row r="56" spans="1:25" hidden="1">
      <c r="A56" s="11">
        <f t="shared" si="8"/>
        <v>51</v>
      </c>
      <c r="B56" s="12" t="s">
        <v>63</v>
      </c>
      <c r="C56" s="12" t="s">
        <v>63</v>
      </c>
      <c r="D56" s="12" t="s">
        <v>1802</v>
      </c>
      <c r="E56" s="12">
        <v>137</v>
      </c>
      <c r="F56" s="11" t="s">
        <v>858</v>
      </c>
      <c r="G56" s="11" t="s">
        <v>854</v>
      </c>
      <c r="H56" s="12" t="s">
        <v>1046</v>
      </c>
      <c r="I56" s="12" t="s">
        <v>1046</v>
      </c>
      <c r="J56" s="11">
        <v>3085001905</v>
      </c>
      <c r="K56" s="13">
        <v>119</v>
      </c>
      <c r="L56" s="13">
        <f t="shared" si="0"/>
        <v>17255000</v>
      </c>
      <c r="M56" s="13">
        <v>119</v>
      </c>
      <c r="N56" s="13">
        <f t="shared" si="1"/>
        <v>17255000</v>
      </c>
      <c r="O56" s="13">
        <v>119</v>
      </c>
      <c r="P56" s="13">
        <f t="shared" si="2"/>
        <v>17255000</v>
      </c>
      <c r="Q56" s="13">
        <v>137</v>
      </c>
      <c r="R56" s="13">
        <f t="shared" si="3"/>
        <v>19865000</v>
      </c>
      <c r="S56" s="13">
        <v>0</v>
      </c>
      <c r="T56" s="13">
        <v>0</v>
      </c>
      <c r="U56" s="13">
        <f t="shared" si="4"/>
        <v>137</v>
      </c>
      <c r="V56" s="13">
        <f t="shared" si="5"/>
        <v>19865000</v>
      </c>
      <c r="W56" s="13">
        <f t="shared" si="6"/>
        <v>494</v>
      </c>
      <c r="X56" s="13">
        <f t="shared" si="7"/>
        <v>71630000</v>
      </c>
      <c r="Y56">
        <v>1</v>
      </c>
    </row>
    <row r="57" spans="1:25" hidden="1">
      <c r="A57" s="11">
        <f t="shared" si="8"/>
        <v>52</v>
      </c>
      <c r="B57" s="12" t="s">
        <v>64</v>
      </c>
      <c r="C57" s="12" t="s">
        <v>64</v>
      </c>
      <c r="D57" s="12" t="s">
        <v>1802</v>
      </c>
      <c r="E57" s="12">
        <v>132</v>
      </c>
      <c r="F57" s="11" t="s">
        <v>858</v>
      </c>
      <c r="G57" s="11" t="s">
        <v>854</v>
      </c>
      <c r="H57" s="12" t="s">
        <v>1057</v>
      </c>
      <c r="I57" s="12" t="s">
        <v>1046</v>
      </c>
      <c r="J57" s="11">
        <v>3085003860</v>
      </c>
      <c r="K57" s="13">
        <v>122</v>
      </c>
      <c r="L57" s="13">
        <f t="shared" si="0"/>
        <v>17690000</v>
      </c>
      <c r="M57" s="13">
        <v>122</v>
      </c>
      <c r="N57" s="13">
        <f t="shared" si="1"/>
        <v>17690000</v>
      </c>
      <c r="O57" s="13">
        <v>122</v>
      </c>
      <c r="P57" s="13">
        <f t="shared" si="2"/>
        <v>17690000</v>
      </c>
      <c r="Q57" s="13">
        <v>132</v>
      </c>
      <c r="R57" s="13">
        <f t="shared" si="3"/>
        <v>19140000</v>
      </c>
      <c r="S57" s="13">
        <v>0</v>
      </c>
      <c r="T57" s="13">
        <v>0</v>
      </c>
      <c r="U57" s="13">
        <f t="shared" si="4"/>
        <v>132</v>
      </c>
      <c r="V57" s="13">
        <f t="shared" si="5"/>
        <v>19140000</v>
      </c>
      <c r="W57" s="13">
        <f t="shared" si="6"/>
        <v>498</v>
      </c>
      <c r="X57" s="13">
        <f t="shared" si="7"/>
        <v>72210000</v>
      </c>
      <c r="Y57">
        <v>1</v>
      </c>
    </row>
    <row r="58" spans="1:25" hidden="1">
      <c r="A58" s="11">
        <f t="shared" si="8"/>
        <v>53</v>
      </c>
      <c r="B58" s="12" t="s">
        <v>65</v>
      </c>
      <c r="C58" s="12" t="s">
        <v>65</v>
      </c>
      <c r="D58" s="12" t="s">
        <v>1802</v>
      </c>
      <c r="E58" s="12">
        <v>162</v>
      </c>
      <c r="F58" s="11" t="s">
        <v>858</v>
      </c>
      <c r="G58" s="11" t="s">
        <v>854</v>
      </c>
      <c r="H58" s="12" t="s">
        <v>1061</v>
      </c>
      <c r="I58" s="12" t="s">
        <v>1046</v>
      </c>
      <c r="J58" s="11">
        <v>3085002251</v>
      </c>
      <c r="K58" s="13">
        <v>174</v>
      </c>
      <c r="L58" s="13">
        <f t="shared" si="0"/>
        <v>25230000</v>
      </c>
      <c r="M58" s="13">
        <v>174</v>
      </c>
      <c r="N58" s="13">
        <f t="shared" si="1"/>
        <v>25230000</v>
      </c>
      <c r="O58" s="13">
        <v>174</v>
      </c>
      <c r="P58" s="13">
        <f t="shared" si="2"/>
        <v>25230000</v>
      </c>
      <c r="Q58" s="13">
        <v>162</v>
      </c>
      <c r="R58" s="13">
        <f t="shared" si="3"/>
        <v>23490000</v>
      </c>
      <c r="S58" s="13">
        <v>0</v>
      </c>
      <c r="T58" s="13">
        <v>0</v>
      </c>
      <c r="U58" s="13">
        <f t="shared" si="4"/>
        <v>162</v>
      </c>
      <c r="V58" s="13">
        <f t="shared" si="5"/>
        <v>23490000</v>
      </c>
      <c r="W58" s="13">
        <f t="shared" si="6"/>
        <v>684</v>
      </c>
      <c r="X58" s="13">
        <f t="shared" si="7"/>
        <v>99180000</v>
      </c>
      <c r="Y58">
        <v>1</v>
      </c>
    </row>
    <row r="59" spans="1:25" hidden="1">
      <c r="A59" s="11">
        <f t="shared" si="8"/>
        <v>54</v>
      </c>
      <c r="B59" s="12" t="s">
        <v>66</v>
      </c>
      <c r="C59" s="12"/>
      <c r="D59" s="12"/>
      <c r="E59" s="12"/>
      <c r="F59" s="11" t="s">
        <v>858</v>
      </c>
      <c r="G59" s="11" t="s">
        <v>854</v>
      </c>
      <c r="H59" s="12" t="s">
        <v>1058</v>
      </c>
      <c r="I59" s="12" t="s">
        <v>1046</v>
      </c>
      <c r="J59" s="11">
        <v>3085003401</v>
      </c>
      <c r="K59" s="13">
        <v>77</v>
      </c>
      <c r="L59" s="13">
        <f t="shared" si="0"/>
        <v>11165000</v>
      </c>
      <c r="M59" s="13">
        <v>77</v>
      </c>
      <c r="N59" s="13">
        <f t="shared" si="1"/>
        <v>11165000</v>
      </c>
      <c r="O59" s="13">
        <v>77</v>
      </c>
      <c r="P59" s="13">
        <f t="shared" si="2"/>
        <v>11165000</v>
      </c>
      <c r="Q59" s="13"/>
      <c r="R59" s="13">
        <f t="shared" si="3"/>
        <v>0</v>
      </c>
      <c r="S59" s="13">
        <v>0</v>
      </c>
      <c r="T59" s="13">
        <v>0</v>
      </c>
      <c r="U59" s="13">
        <f t="shared" si="4"/>
        <v>0</v>
      </c>
      <c r="V59" s="13">
        <f t="shared" si="5"/>
        <v>0</v>
      </c>
      <c r="W59" s="13">
        <f t="shared" si="6"/>
        <v>231</v>
      </c>
      <c r="X59" s="13">
        <f t="shared" si="7"/>
        <v>33495000</v>
      </c>
      <c r="Y59">
        <v>1</v>
      </c>
    </row>
    <row r="60" spans="1:25" hidden="1">
      <c r="A60" s="11">
        <f t="shared" si="8"/>
        <v>55</v>
      </c>
      <c r="B60" s="12" t="s">
        <v>67</v>
      </c>
      <c r="C60" s="12" t="s">
        <v>67</v>
      </c>
      <c r="D60" s="12" t="s">
        <v>1802</v>
      </c>
      <c r="E60" s="12">
        <v>146</v>
      </c>
      <c r="F60" s="11" t="s">
        <v>858</v>
      </c>
      <c r="G60" s="11" t="s">
        <v>854</v>
      </c>
      <c r="H60" s="12" t="s">
        <v>1062</v>
      </c>
      <c r="I60" s="12" t="s">
        <v>1046</v>
      </c>
      <c r="J60" s="11">
        <v>3085003487</v>
      </c>
      <c r="K60" s="13">
        <v>160</v>
      </c>
      <c r="L60" s="13">
        <f t="shared" si="0"/>
        <v>23200000</v>
      </c>
      <c r="M60" s="13">
        <v>160</v>
      </c>
      <c r="N60" s="13">
        <f t="shared" si="1"/>
        <v>23200000</v>
      </c>
      <c r="O60" s="13">
        <v>160</v>
      </c>
      <c r="P60" s="13">
        <f t="shared" si="2"/>
        <v>23200000</v>
      </c>
      <c r="Q60" s="13">
        <v>146</v>
      </c>
      <c r="R60" s="13">
        <f t="shared" si="3"/>
        <v>21170000</v>
      </c>
      <c r="S60" s="13">
        <v>0</v>
      </c>
      <c r="T60" s="13">
        <v>0</v>
      </c>
      <c r="U60" s="13">
        <f t="shared" si="4"/>
        <v>146</v>
      </c>
      <c r="V60" s="13">
        <f t="shared" si="5"/>
        <v>21170000</v>
      </c>
      <c r="W60" s="13">
        <f t="shared" si="6"/>
        <v>626</v>
      </c>
      <c r="X60" s="13">
        <f t="shared" si="7"/>
        <v>90770000</v>
      </c>
      <c r="Y60">
        <v>1</v>
      </c>
    </row>
    <row r="61" spans="1:25" hidden="1">
      <c r="A61" s="11">
        <f t="shared" si="8"/>
        <v>56</v>
      </c>
      <c r="B61" s="12" t="s">
        <v>68</v>
      </c>
      <c r="C61" s="12"/>
      <c r="D61" s="12"/>
      <c r="E61" s="12"/>
      <c r="F61" s="11" t="s">
        <v>858</v>
      </c>
      <c r="G61" s="11" t="s">
        <v>854</v>
      </c>
      <c r="H61" s="12" t="s">
        <v>1063</v>
      </c>
      <c r="I61" s="12" t="s">
        <v>1046</v>
      </c>
      <c r="J61" s="11">
        <v>3085003380</v>
      </c>
      <c r="K61" s="13">
        <v>171</v>
      </c>
      <c r="L61" s="13">
        <f t="shared" si="0"/>
        <v>24795000</v>
      </c>
      <c r="M61" s="13">
        <v>171</v>
      </c>
      <c r="N61" s="13">
        <f t="shared" si="1"/>
        <v>24795000</v>
      </c>
      <c r="O61" s="13">
        <v>171</v>
      </c>
      <c r="P61" s="13">
        <f t="shared" si="2"/>
        <v>24795000</v>
      </c>
      <c r="Q61" s="13"/>
      <c r="R61" s="13">
        <f t="shared" si="3"/>
        <v>0</v>
      </c>
      <c r="S61" s="13">
        <v>0</v>
      </c>
      <c r="T61" s="13">
        <v>0</v>
      </c>
      <c r="U61" s="13">
        <f t="shared" si="4"/>
        <v>0</v>
      </c>
      <c r="V61" s="13">
        <f t="shared" si="5"/>
        <v>0</v>
      </c>
      <c r="W61" s="13">
        <f t="shared" si="6"/>
        <v>513</v>
      </c>
      <c r="X61" s="13">
        <f t="shared" si="7"/>
        <v>74385000</v>
      </c>
      <c r="Y61">
        <v>1</v>
      </c>
    </row>
    <row r="62" spans="1:25" hidden="1">
      <c r="A62" s="11">
        <f t="shared" si="8"/>
        <v>57</v>
      </c>
      <c r="B62" s="12" t="s">
        <v>69</v>
      </c>
      <c r="C62" s="12" t="s">
        <v>69</v>
      </c>
      <c r="D62" s="12" t="s">
        <v>1802</v>
      </c>
      <c r="E62" s="12">
        <v>116</v>
      </c>
      <c r="F62" s="11" t="s">
        <v>858</v>
      </c>
      <c r="G62" s="11" t="s">
        <v>854</v>
      </c>
      <c r="H62" s="12" t="s">
        <v>1064</v>
      </c>
      <c r="I62" s="12" t="s">
        <v>1046</v>
      </c>
      <c r="J62" s="11">
        <v>3085003657</v>
      </c>
      <c r="K62" s="13">
        <v>130</v>
      </c>
      <c r="L62" s="13">
        <f t="shared" si="0"/>
        <v>18850000</v>
      </c>
      <c r="M62" s="13">
        <v>130</v>
      </c>
      <c r="N62" s="13">
        <f t="shared" si="1"/>
        <v>18850000</v>
      </c>
      <c r="O62" s="13">
        <v>130</v>
      </c>
      <c r="P62" s="13">
        <f t="shared" si="2"/>
        <v>18850000</v>
      </c>
      <c r="Q62" s="13">
        <v>116</v>
      </c>
      <c r="R62" s="13">
        <f t="shared" si="3"/>
        <v>16820000</v>
      </c>
      <c r="S62" s="13">
        <v>0</v>
      </c>
      <c r="T62" s="13">
        <v>0</v>
      </c>
      <c r="U62" s="13">
        <f t="shared" si="4"/>
        <v>116</v>
      </c>
      <c r="V62" s="13">
        <f t="shared" si="5"/>
        <v>16820000</v>
      </c>
      <c r="W62" s="13">
        <f t="shared" si="6"/>
        <v>506</v>
      </c>
      <c r="X62" s="13">
        <f t="shared" si="7"/>
        <v>73370000</v>
      </c>
      <c r="Y62">
        <v>1</v>
      </c>
    </row>
    <row r="63" spans="1:25" hidden="1">
      <c r="A63" s="11">
        <f t="shared" si="8"/>
        <v>58</v>
      </c>
      <c r="B63" s="12" t="s">
        <v>70</v>
      </c>
      <c r="C63" s="12" t="s">
        <v>70</v>
      </c>
      <c r="D63" s="12" t="s">
        <v>1802</v>
      </c>
      <c r="E63" s="12">
        <v>138</v>
      </c>
      <c r="F63" s="11" t="s">
        <v>858</v>
      </c>
      <c r="G63" s="11" t="s">
        <v>854</v>
      </c>
      <c r="H63" s="12" t="s">
        <v>1052</v>
      </c>
      <c r="I63" s="12" t="s">
        <v>1046</v>
      </c>
      <c r="J63" s="11">
        <v>3017003690</v>
      </c>
      <c r="K63" s="13">
        <v>148</v>
      </c>
      <c r="L63" s="13">
        <f t="shared" si="0"/>
        <v>21460000</v>
      </c>
      <c r="M63" s="13">
        <v>148</v>
      </c>
      <c r="N63" s="13">
        <f t="shared" si="1"/>
        <v>21460000</v>
      </c>
      <c r="O63" s="13">
        <v>148</v>
      </c>
      <c r="P63" s="13">
        <f t="shared" si="2"/>
        <v>21460000</v>
      </c>
      <c r="Q63" s="13">
        <v>138</v>
      </c>
      <c r="R63" s="13">
        <f t="shared" si="3"/>
        <v>20010000</v>
      </c>
      <c r="S63" s="13">
        <v>0</v>
      </c>
      <c r="T63" s="13">
        <v>0</v>
      </c>
      <c r="U63" s="13">
        <f t="shared" si="4"/>
        <v>138</v>
      </c>
      <c r="V63" s="13">
        <f t="shared" si="5"/>
        <v>20010000</v>
      </c>
      <c r="W63" s="13">
        <f t="shared" si="6"/>
        <v>582</v>
      </c>
      <c r="X63" s="13">
        <f t="shared" si="7"/>
        <v>84390000</v>
      </c>
      <c r="Y63">
        <v>1</v>
      </c>
    </row>
    <row r="64" spans="1:25" hidden="1">
      <c r="A64" s="11">
        <f t="shared" si="8"/>
        <v>59</v>
      </c>
      <c r="B64" s="12" t="s">
        <v>71</v>
      </c>
      <c r="C64" s="12" t="s">
        <v>71</v>
      </c>
      <c r="D64" s="12" t="s">
        <v>1802</v>
      </c>
      <c r="E64" s="12">
        <v>126</v>
      </c>
      <c r="F64" s="11" t="s">
        <v>858</v>
      </c>
      <c r="G64" s="11" t="s">
        <v>854</v>
      </c>
      <c r="H64" s="12" t="s">
        <v>1065</v>
      </c>
      <c r="I64" s="12" t="s">
        <v>1046</v>
      </c>
      <c r="J64" s="11">
        <v>3085003983</v>
      </c>
      <c r="K64" s="13">
        <v>158</v>
      </c>
      <c r="L64" s="13">
        <f t="shared" si="0"/>
        <v>22910000</v>
      </c>
      <c r="M64" s="13">
        <v>158</v>
      </c>
      <c r="N64" s="13">
        <f t="shared" si="1"/>
        <v>22910000</v>
      </c>
      <c r="O64" s="13">
        <v>158</v>
      </c>
      <c r="P64" s="13">
        <f t="shared" si="2"/>
        <v>22910000</v>
      </c>
      <c r="Q64" s="13">
        <v>126</v>
      </c>
      <c r="R64" s="13">
        <f t="shared" si="3"/>
        <v>18270000</v>
      </c>
      <c r="S64" s="13">
        <v>0</v>
      </c>
      <c r="T64" s="13">
        <v>0</v>
      </c>
      <c r="U64" s="13">
        <f t="shared" si="4"/>
        <v>126</v>
      </c>
      <c r="V64" s="13">
        <f t="shared" si="5"/>
        <v>18270000</v>
      </c>
      <c r="W64" s="13">
        <f t="shared" si="6"/>
        <v>600</v>
      </c>
      <c r="X64" s="13">
        <f t="shared" si="7"/>
        <v>87000000</v>
      </c>
      <c r="Y64">
        <v>1</v>
      </c>
    </row>
    <row r="65" spans="1:25" hidden="1">
      <c r="A65" s="11">
        <f t="shared" si="8"/>
        <v>60</v>
      </c>
      <c r="B65" s="12" t="s">
        <v>72</v>
      </c>
      <c r="C65" s="12"/>
      <c r="D65" s="12"/>
      <c r="E65" s="12"/>
      <c r="F65" s="11" t="s">
        <v>858</v>
      </c>
      <c r="G65" s="11" t="s">
        <v>854</v>
      </c>
      <c r="H65" s="12" t="s">
        <v>1054</v>
      </c>
      <c r="I65" s="12" t="s">
        <v>1046</v>
      </c>
      <c r="J65" s="11">
        <v>3085004033</v>
      </c>
      <c r="K65" s="13">
        <v>130</v>
      </c>
      <c r="L65" s="13">
        <f t="shared" si="0"/>
        <v>18850000</v>
      </c>
      <c r="M65" s="13">
        <v>130</v>
      </c>
      <c r="N65" s="13">
        <f t="shared" si="1"/>
        <v>18850000</v>
      </c>
      <c r="O65" s="13">
        <v>130</v>
      </c>
      <c r="P65" s="13">
        <f t="shared" si="2"/>
        <v>18850000</v>
      </c>
      <c r="Q65" s="13"/>
      <c r="R65" s="13">
        <f t="shared" si="3"/>
        <v>0</v>
      </c>
      <c r="S65" s="13">
        <v>0</v>
      </c>
      <c r="T65" s="13">
        <v>0</v>
      </c>
      <c r="U65" s="13">
        <f t="shared" si="4"/>
        <v>0</v>
      </c>
      <c r="V65" s="13">
        <f t="shared" si="5"/>
        <v>0</v>
      </c>
      <c r="W65" s="13">
        <f t="shared" si="6"/>
        <v>390</v>
      </c>
      <c r="X65" s="13">
        <f t="shared" si="7"/>
        <v>56550000</v>
      </c>
      <c r="Y65">
        <v>1</v>
      </c>
    </row>
    <row r="66" spans="1:25" hidden="1">
      <c r="A66" s="11">
        <f t="shared" si="8"/>
        <v>61</v>
      </c>
      <c r="B66" s="12" t="s">
        <v>73</v>
      </c>
      <c r="C66" s="12" t="s">
        <v>73</v>
      </c>
      <c r="D66" s="12" t="s">
        <v>1802</v>
      </c>
      <c r="E66" s="12">
        <v>111</v>
      </c>
      <c r="F66" s="11" t="s">
        <v>858</v>
      </c>
      <c r="G66" s="11" t="s">
        <v>854</v>
      </c>
      <c r="H66" s="12" t="s">
        <v>1055</v>
      </c>
      <c r="I66" s="12" t="s">
        <v>1046</v>
      </c>
      <c r="J66" s="11">
        <v>3017100946</v>
      </c>
      <c r="K66" s="13">
        <v>115</v>
      </c>
      <c r="L66" s="13">
        <f t="shared" si="0"/>
        <v>16675000</v>
      </c>
      <c r="M66" s="13">
        <v>115</v>
      </c>
      <c r="N66" s="13">
        <f t="shared" si="1"/>
        <v>16675000</v>
      </c>
      <c r="O66" s="13">
        <v>115</v>
      </c>
      <c r="P66" s="13">
        <f t="shared" si="2"/>
        <v>16675000</v>
      </c>
      <c r="Q66" s="13">
        <v>111</v>
      </c>
      <c r="R66" s="13">
        <f t="shared" si="3"/>
        <v>16095000</v>
      </c>
      <c r="S66" s="13">
        <v>0</v>
      </c>
      <c r="T66" s="13">
        <v>0</v>
      </c>
      <c r="U66" s="13">
        <f t="shared" si="4"/>
        <v>111</v>
      </c>
      <c r="V66" s="13">
        <f t="shared" si="5"/>
        <v>16095000</v>
      </c>
      <c r="W66" s="13">
        <f t="shared" si="6"/>
        <v>456</v>
      </c>
      <c r="X66" s="13">
        <f t="shared" si="7"/>
        <v>66120000</v>
      </c>
      <c r="Y66">
        <v>1</v>
      </c>
    </row>
    <row r="67" spans="1:25" hidden="1">
      <c r="A67" s="11">
        <f t="shared" si="8"/>
        <v>62</v>
      </c>
      <c r="B67" s="12" t="s">
        <v>74</v>
      </c>
      <c r="C67" s="12" t="s">
        <v>74</v>
      </c>
      <c r="D67" s="12" t="s">
        <v>1802</v>
      </c>
      <c r="E67" s="12">
        <v>109</v>
      </c>
      <c r="F67" s="11" t="s">
        <v>858</v>
      </c>
      <c r="G67" s="11" t="s">
        <v>854</v>
      </c>
      <c r="H67" s="12" t="s">
        <v>1056</v>
      </c>
      <c r="I67" s="12" t="s">
        <v>1046</v>
      </c>
      <c r="J67" s="11">
        <v>3017097575</v>
      </c>
      <c r="K67" s="13">
        <v>109</v>
      </c>
      <c r="L67" s="13">
        <f t="shared" si="0"/>
        <v>15805000</v>
      </c>
      <c r="M67" s="13">
        <v>109</v>
      </c>
      <c r="N67" s="13">
        <f t="shared" si="1"/>
        <v>15805000</v>
      </c>
      <c r="O67" s="13">
        <v>109</v>
      </c>
      <c r="P67" s="13">
        <f t="shared" si="2"/>
        <v>15805000</v>
      </c>
      <c r="Q67" s="13">
        <v>109</v>
      </c>
      <c r="R67" s="13">
        <f t="shared" si="3"/>
        <v>15805000</v>
      </c>
      <c r="S67" s="13">
        <v>0</v>
      </c>
      <c r="T67" s="13">
        <v>0</v>
      </c>
      <c r="U67" s="13">
        <f t="shared" si="4"/>
        <v>109</v>
      </c>
      <c r="V67" s="13">
        <f t="shared" si="5"/>
        <v>15805000</v>
      </c>
      <c r="W67" s="13">
        <f t="shared" si="6"/>
        <v>436</v>
      </c>
      <c r="X67" s="13">
        <f t="shared" si="7"/>
        <v>63220000</v>
      </c>
      <c r="Y67">
        <v>1</v>
      </c>
    </row>
    <row r="68" spans="1:25" hidden="1">
      <c r="A68" s="11">
        <f t="shared" si="8"/>
        <v>63</v>
      </c>
      <c r="B68" s="12" t="s">
        <v>75</v>
      </c>
      <c r="C68" s="12" t="s">
        <v>75</v>
      </c>
      <c r="D68" s="12" t="s">
        <v>1802</v>
      </c>
      <c r="E68" s="12">
        <v>64</v>
      </c>
      <c r="F68" s="11" t="s">
        <v>858</v>
      </c>
      <c r="G68" s="11" t="s">
        <v>854</v>
      </c>
      <c r="H68" s="12" t="s">
        <v>1066</v>
      </c>
      <c r="I68" s="12" t="s">
        <v>1046</v>
      </c>
      <c r="J68" s="11">
        <v>3085003517</v>
      </c>
      <c r="K68" s="13">
        <v>102</v>
      </c>
      <c r="L68" s="13">
        <f t="shared" si="0"/>
        <v>14790000</v>
      </c>
      <c r="M68" s="13">
        <v>102</v>
      </c>
      <c r="N68" s="13">
        <f t="shared" si="1"/>
        <v>14790000</v>
      </c>
      <c r="O68" s="13">
        <v>102</v>
      </c>
      <c r="P68" s="13">
        <f t="shared" si="2"/>
        <v>14790000</v>
      </c>
      <c r="Q68" s="13">
        <v>64</v>
      </c>
      <c r="R68" s="13">
        <f t="shared" si="3"/>
        <v>9280000</v>
      </c>
      <c r="S68" s="13">
        <v>0</v>
      </c>
      <c r="T68" s="13">
        <v>0</v>
      </c>
      <c r="U68" s="13">
        <f t="shared" si="4"/>
        <v>64</v>
      </c>
      <c r="V68" s="13">
        <f t="shared" si="5"/>
        <v>9280000</v>
      </c>
      <c r="W68" s="13">
        <f t="shared" si="6"/>
        <v>370</v>
      </c>
      <c r="X68" s="13">
        <f t="shared" si="7"/>
        <v>53650000</v>
      </c>
      <c r="Y68">
        <v>1</v>
      </c>
    </row>
    <row r="69" spans="1:25" hidden="1">
      <c r="A69" s="11">
        <f t="shared" si="8"/>
        <v>64</v>
      </c>
      <c r="B69" s="12" t="s">
        <v>76</v>
      </c>
      <c r="C69" s="12" t="s">
        <v>76</v>
      </c>
      <c r="D69" s="12" t="s">
        <v>1802</v>
      </c>
      <c r="E69" s="12">
        <v>134</v>
      </c>
      <c r="F69" s="11" t="s">
        <v>858</v>
      </c>
      <c r="G69" s="11" t="s">
        <v>854</v>
      </c>
      <c r="H69" s="12" t="s">
        <v>1050</v>
      </c>
      <c r="I69" s="12" t="s">
        <v>1046</v>
      </c>
      <c r="J69" s="11">
        <v>3085003304</v>
      </c>
      <c r="K69" s="13">
        <v>158</v>
      </c>
      <c r="L69" s="13">
        <f t="shared" si="0"/>
        <v>22910000</v>
      </c>
      <c r="M69" s="13">
        <v>158</v>
      </c>
      <c r="N69" s="13">
        <f t="shared" si="1"/>
        <v>22910000</v>
      </c>
      <c r="O69" s="13">
        <v>158</v>
      </c>
      <c r="P69" s="13">
        <f t="shared" si="2"/>
        <v>22910000</v>
      </c>
      <c r="Q69" s="13">
        <v>134</v>
      </c>
      <c r="R69" s="13">
        <f t="shared" si="3"/>
        <v>19430000</v>
      </c>
      <c r="S69" s="13">
        <v>0</v>
      </c>
      <c r="T69" s="13">
        <v>0</v>
      </c>
      <c r="U69" s="13">
        <f t="shared" si="4"/>
        <v>134</v>
      </c>
      <c r="V69" s="13">
        <f t="shared" si="5"/>
        <v>19430000</v>
      </c>
      <c r="W69" s="13">
        <f t="shared" si="6"/>
        <v>608</v>
      </c>
      <c r="X69" s="13">
        <f t="shared" si="7"/>
        <v>88160000</v>
      </c>
      <c r="Y69">
        <v>1</v>
      </c>
    </row>
    <row r="70" spans="1:25" hidden="1">
      <c r="A70" s="11">
        <f t="shared" si="8"/>
        <v>65</v>
      </c>
      <c r="B70" s="12" t="s">
        <v>77</v>
      </c>
      <c r="C70" s="12" t="s">
        <v>77</v>
      </c>
      <c r="D70" s="12" t="s">
        <v>1802</v>
      </c>
      <c r="E70" s="12">
        <v>147</v>
      </c>
      <c r="F70" s="11" t="s">
        <v>858</v>
      </c>
      <c r="G70" s="11" t="s">
        <v>854</v>
      </c>
      <c r="H70" s="12" t="s">
        <v>1067</v>
      </c>
      <c r="I70" s="12" t="s">
        <v>1046</v>
      </c>
      <c r="J70" s="11">
        <v>3085003371</v>
      </c>
      <c r="K70" s="13">
        <v>163</v>
      </c>
      <c r="L70" s="13">
        <f t="shared" si="0"/>
        <v>23635000</v>
      </c>
      <c r="M70" s="13">
        <v>163</v>
      </c>
      <c r="N70" s="13">
        <f t="shared" si="1"/>
        <v>23635000</v>
      </c>
      <c r="O70" s="13">
        <v>163</v>
      </c>
      <c r="P70" s="13">
        <f t="shared" si="2"/>
        <v>23635000</v>
      </c>
      <c r="Q70" s="13">
        <v>147</v>
      </c>
      <c r="R70" s="13">
        <f t="shared" si="3"/>
        <v>21315000</v>
      </c>
      <c r="S70" s="13">
        <v>0</v>
      </c>
      <c r="T70" s="13">
        <v>0</v>
      </c>
      <c r="U70" s="13">
        <f t="shared" si="4"/>
        <v>147</v>
      </c>
      <c r="V70" s="13">
        <f t="shared" si="5"/>
        <v>21315000</v>
      </c>
      <c r="W70" s="13">
        <f t="shared" si="6"/>
        <v>636</v>
      </c>
      <c r="X70" s="13">
        <f t="shared" si="7"/>
        <v>92220000</v>
      </c>
      <c r="Y70">
        <v>1</v>
      </c>
    </row>
    <row r="71" spans="1:25" hidden="1">
      <c r="A71" s="11">
        <f t="shared" si="8"/>
        <v>66</v>
      </c>
      <c r="B71" s="12" t="s">
        <v>78</v>
      </c>
      <c r="C71" s="12" t="s">
        <v>78</v>
      </c>
      <c r="D71" s="12" t="s">
        <v>1802</v>
      </c>
      <c r="E71" s="12">
        <v>102</v>
      </c>
      <c r="F71" s="11" t="s">
        <v>858</v>
      </c>
      <c r="G71" s="11" t="s">
        <v>854</v>
      </c>
      <c r="H71" s="12" t="s">
        <v>1068</v>
      </c>
      <c r="I71" s="12" t="s">
        <v>1046</v>
      </c>
      <c r="J71" s="11">
        <v>3085003941</v>
      </c>
      <c r="K71" s="13">
        <v>116</v>
      </c>
      <c r="L71" s="13">
        <f t="shared" ref="L71:L134" si="9">K71*$L$2</f>
        <v>16820000</v>
      </c>
      <c r="M71" s="13">
        <v>116</v>
      </c>
      <c r="N71" s="13">
        <f t="shared" ref="N71:N134" si="10">M71*$L$2</f>
        <v>16820000</v>
      </c>
      <c r="O71" s="13">
        <v>116</v>
      </c>
      <c r="P71" s="13">
        <f t="shared" ref="P71:P134" si="11">O71*$L$2</f>
        <v>16820000</v>
      </c>
      <c r="Q71" s="13">
        <v>102</v>
      </c>
      <c r="R71" s="13">
        <f t="shared" ref="R71:R134" si="12">Q71*$L$2</f>
        <v>14790000</v>
      </c>
      <c r="S71" s="13">
        <v>0</v>
      </c>
      <c r="T71" s="13">
        <v>0</v>
      </c>
      <c r="U71" s="13">
        <f t="shared" ref="U71:U134" si="13">Q71+S71</f>
        <v>102</v>
      </c>
      <c r="V71" s="13">
        <f t="shared" ref="V71:V134" si="14">R71+T71</f>
        <v>14790000</v>
      </c>
      <c r="W71" s="13">
        <f t="shared" ref="W71:W134" si="15">K71+M71+O71+Q71+S71</f>
        <v>450</v>
      </c>
      <c r="X71" s="13">
        <f t="shared" ref="X71:X134" si="16">L71+N71+P71+R71+T71</f>
        <v>65250000</v>
      </c>
      <c r="Y71">
        <v>1</v>
      </c>
    </row>
    <row r="72" spans="1:25" hidden="1">
      <c r="A72" s="11">
        <f t="shared" ref="A72:A135" si="17">A71+1</f>
        <v>67</v>
      </c>
      <c r="B72" s="12" t="s">
        <v>79</v>
      </c>
      <c r="C72" s="12" t="s">
        <v>79</v>
      </c>
      <c r="D72" s="12" t="s">
        <v>1802</v>
      </c>
      <c r="E72" s="12">
        <v>222</v>
      </c>
      <c r="F72" s="11" t="s">
        <v>858</v>
      </c>
      <c r="G72" s="11" t="s">
        <v>854</v>
      </c>
      <c r="H72" s="12" t="s">
        <v>1069</v>
      </c>
      <c r="I72" s="12" t="s">
        <v>1046</v>
      </c>
      <c r="J72" s="11">
        <v>3085003312</v>
      </c>
      <c r="K72" s="13">
        <v>248</v>
      </c>
      <c r="L72" s="13">
        <f t="shared" si="9"/>
        <v>35960000</v>
      </c>
      <c r="M72" s="13">
        <v>248</v>
      </c>
      <c r="N72" s="13">
        <f t="shared" si="10"/>
        <v>35960000</v>
      </c>
      <c r="O72" s="13">
        <v>248</v>
      </c>
      <c r="P72" s="13">
        <f t="shared" si="11"/>
        <v>35960000</v>
      </c>
      <c r="Q72" s="13">
        <v>222</v>
      </c>
      <c r="R72" s="13">
        <f t="shared" si="12"/>
        <v>32190000</v>
      </c>
      <c r="S72" s="13">
        <v>0</v>
      </c>
      <c r="T72" s="13">
        <v>0</v>
      </c>
      <c r="U72" s="13">
        <f t="shared" si="13"/>
        <v>222</v>
      </c>
      <c r="V72" s="13">
        <f t="shared" si="14"/>
        <v>32190000</v>
      </c>
      <c r="W72" s="13">
        <f t="shared" si="15"/>
        <v>966</v>
      </c>
      <c r="X72" s="13">
        <f t="shared" si="16"/>
        <v>140070000</v>
      </c>
      <c r="Y72">
        <v>1</v>
      </c>
    </row>
    <row r="73" spans="1:25" hidden="1">
      <c r="A73" s="11">
        <f t="shared" si="17"/>
        <v>68</v>
      </c>
      <c r="B73" s="12" t="s">
        <v>80</v>
      </c>
      <c r="C73" s="12" t="s">
        <v>80</v>
      </c>
      <c r="D73" s="12" t="s">
        <v>1802</v>
      </c>
      <c r="E73" s="12">
        <v>126</v>
      </c>
      <c r="F73" s="11" t="s">
        <v>858</v>
      </c>
      <c r="G73" s="11" t="s">
        <v>854</v>
      </c>
      <c r="H73" s="12" t="s">
        <v>1070</v>
      </c>
      <c r="I73" s="12" t="s">
        <v>1046</v>
      </c>
      <c r="J73" s="11">
        <v>3085003835</v>
      </c>
      <c r="K73" s="13">
        <v>146</v>
      </c>
      <c r="L73" s="13">
        <f t="shared" si="9"/>
        <v>21170000</v>
      </c>
      <c r="M73" s="13">
        <v>146</v>
      </c>
      <c r="N73" s="13">
        <f t="shared" si="10"/>
        <v>21170000</v>
      </c>
      <c r="O73" s="13">
        <v>146</v>
      </c>
      <c r="P73" s="13">
        <f t="shared" si="11"/>
        <v>21170000</v>
      </c>
      <c r="Q73" s="13">
        <v>126</v>
      </c>
      <c r="R73" s="13">
        <f t="shared" si="12"/>
        <v>18270000</v>
      </c>
      <c r="S73" s="13">
        <v>0</v>
      </c>
      <c r="T73" s="13">
        <v>0</v>
      </c>
      <c r="U73" s="13">
        <f t="shared" si="13"/>
        <v>126</v>
      </c>
      <c r="V73" s="13">
        <f t="shared" si="14"/>
        <v>18270000</v>
      </c>
      <c r="W73" s="13">
        <f t="shared" si="15"/>
        <v>564</v>
      </c>
      <c r="X73" s="13">
        <f t="shared" si="16"/>
        <v>81780000</v>
      </c>
      <c r="Y73">
        <v>1</v>
      </c>
    </row>
    <row r="74" spans="1:25" hidden="1">
      <c r="A74" s="11">
        <f t="shared" si="17"/>
        <v>69</v>
      </c>
      <c r="B74" s="12" t="s">
        <v>81</v>
      </c>
      <c r="C74" s="12" t="s">
        <v>81</v>
      </c>
      <c r="D74" s="12" t="s">
        <v>1802</v>
      </c>
      <c r="E74" s="12">
        <v>120</v>
      </c>
      <c r="F74" s="11" t="s">
        <v>858</v>
      </c>
      <c r="G74" s="11" t="s">
        <v>854</v>
      </c>
      <c r="H74" s="12" t="s">
        <v>1071</v>
      </c>
      <c r="I74" s="12" t="s">
        <v>1046</v>
      </c>
      <c r="J74" s="11">
        <v>3085003649</v>
      </c>
      <c r="K74" s="13">
        <v>142</v>
      </c>
      <c r="L74" s="13">
        <f t="shared" si="9"/>
        <v>20590000</v>
      </c>
      <c r="M74" s="13">
        <v>142</v>
      </c>
      <c r="N74" s="13">
        <f t="shared" si="10"/>
        <v>20590000</v>
      </c>
      <c r="O74" s="13">
        <v>142</v>
      </c>
      <c r="P74" s="13">
        <f t="shared" si="11"/>
        <v>20590000</v>
      </c>
      <c r="Q74" s="13">
        <v>120</v>
      </c>
      <c r="R74" s="13">
        <f t="shared" si="12"/>
        <v>17400000</v>
      </c>
      <c r="S74" s="13">
        <v>0</v>
      </c>
      <c r="T74" s="13">
        <v>0</v>
      </c>
      <c r="U74" s="13">
        <f t="shared" si="13"/>
        <v>120</v>
      </c>
      <c r="V74" s="13">
        <f t="shared" si="14"/>
        <v>17400000</v>
      </c>
      <c r="W74" s="13">
        <f t="shared" si="15"/>
        <v>546</v>
      </c>
      <c r="X74" s="13">
        <f t="shared" si="16"/>
        <v>79170000</v>
      </c>
      <c r="Y74">
        <v>1</v>
      </c>
    </row>
    <row r="75" spans="1:25" hidden="1">
      <c r="A75" s="11">
        <f t="shared" si="17"/>
        <v>70</v>
      </c>
      <c r="B75" s="12" t="s">
        <v>82</v>
      </c>
      <c r="C75" s="12" t="s">
        <v>82</v>
      </c>
      <c r="D75" s="12" t="s">
        <v>1802</v>
      </c>
      <c r="E75" s="12">
        <v>143</v>
      </c>
      <c r="F75" s="11" t="s">
        <v>858</v>
      </c>
      <c r="G75" s="11" t="s">
        <v>854</v>
      </c>
      <c r="H75" s="12" t="s">
        <v>1071</v>
      </c>
      <c r="I75" s="12" t="s">
        <v>1046</v>
      </c>
      <c r="J75" s="11">
        <v>3085003665</v>
      </c>
      <c r="K75" s="13">
        <v>151</v>
      </c>
      <c r="L75" s="13">
        <f t="shared" si="9"/>
        <v>21895000</v>
      </c>
      <c r="M75" s="13">
        <v>151</v>
      </c>
      <c r="N75" s="13">
        <f t="shared" si="10"/>
        <v>21895000</v>
      </c>
      <c r="O75" s="13">
        <v>151</v>
      </c>
      <c r="P75" s="13">
        <f t="shared" si="11"/>
        <v>21895000</v>
      </c>
      <c r="Q75" s="13">
        <v>143</v>
      </c>
      <c r="R75" s="13">
        <f t="shared" si="12"/>
        <v>20735000</v>
      </c>
      <c r="S75" s="13">
        <v>0</v>
      </c>
      <c r="T75" s="13">
        <v>0</v>
      </c>
      <c r="U75" s="13">
        <f t="shared" si="13"/>
        <v>143</v>
      </c>
      <c r="V75" s="13">
        <f t="shared" si="14"/>
        <v>20735000</v>
      </c>
      <c r="W75" s="13">
        <f t="shared" si="15"/>
        <v>596</v>
      </c>
      <c r="X75" s="13">
        <f t="shared" si="16"/>
        <v>86420000</v>
      </c>
      <c r="Y75">
        <v>1</v>
      </c>
    </row>
    <row r="76" spans="1:25" hidden="1">
      <c r="A76" s="11">
        <f t="shared" si="17"/>
        <v>71</v>
      </c>
      <c r="B76" s="12" t="s">
        <v>83</v>
      </c>
      <c r="C76" s="12" t="s">
        <v>83</v>
      </c>
      <c r="D76" s="12" t="s">
        <v>1802</v>
      </c>
      <c r="E76" s="12">
        <v>118</v>
      </c>
      <c r="F76" s="11" t="s">
        <v>858</v>
      </c>
      <c r="G76" s="11" t="s">
        <v>854</v>
      </c>
      <c r="H76" s="12" t="s">
        <v>1071</v>
      </c>
      <c r="I76" s="12" t="s">
        <v>1046</v>
      </c>
      <c r="J76" s="11">
        <v>3017018671</v>
      </c>
      <c r="K76" s="13">
        <v>132</v>
      </c>
      <c r="L76" s="13">
        <f t="shared" si="9"/>
        <v>19140000</v>
      </c>
      <c r="M76" s="13">
        <v>132</v>
      </c>
      <c r="N76" s="13">
        <f t="shared" si="10"/>
        <v>19140000</v>
      </c>
      <c r="O76" s="13">
        <v>132</v>
      </c>
      <c r="P76" s="13">
        <f t="shared" si="11"/>
        <v>19140000</v>
      </c>
      <c r="Q76" s="13">
        <v>118</v>
      </c>
      <c r="R76" s="13">
        <f t="shared" si="12"/>
        <v>17110000</v>
      </c>
      <c r="S76" s="13">
        <v>0</v>
      </c>
      <c r="T76" s="13">
        <v>0</v>
      </c>
      <c r="U76" s="13">
        <f t="shared" si="13"/>
        <v>118</v>
      </c>
      <c r="V76" s="13">
        <f t="shared" si="14"/>
        <v>17110000</v>
      </c>
      <c r="W76" s="13">
        <f t="shared" si="15"/>
        <v>514</v>
      </c>
      <c r="X76" s="13">
        <f t="shared" si="16"/>
        <v>74530000</v>
      </c>
      <c r="Y76">
        <v>1</v>
      </c>
    </row>
    <row r="77" spans="1:25" hidden="1">
      <c r="A77" s="11">
        <f t="shared" si="17"/>
        <v>72</v>
      </c>
      <c r="B77" s="12" t="s">
        <v>84</v>
      </c>
      <c r="C77" s="12" t="s">
        <v>84</v>
      </c>
      <c r="D77" s="12" t="s">
        <v>1802</v>
      </c>
      <c r="E77" s="12">
        <v>148</v>
      </c>
      <c r="F77" s="11" t="s">
        <v>858</v>
      </c>
      <c r="G77" s="11" t="s">
        <v>854</v>
      </c>
      <c r="H77" s="12" t="s">
        <v>1072</v>
      </c>
      <c r="I77" s="12" t="s">
        <v>1046</v>
      </c>
      <c r="J77" s="11">
        <v>3085003711</v>
      </c>
      <c r="K77" s="13">
        <v>154</v>
      </c>
      <c r="L77" s="13">
        <f t="shared" si="9"/>
        <v>22330000</v>
      </c>
      <c r="M77" s="13">
        <v>154</v>
      </c>
      <c r="N77" s="13">
        <f t="shared" si="10"/>
        <v>22330000</v>
      </c>
      <c r="O77" s="13">
        <v>154</v>
      </c>
      <c r="P77" s="13">
        <f t="shared" si="11"/>
        <v>22330000</v>
      </c>
      <c r="Q77" s="13">
        <v>148</v>
      </c>
      <c r="R77" s="13">
        <f t="shared" si="12"/>
        <v>21460000</v>
      </c>
      <c r="S77" s="13">
        <v>0</v>
      </c>
      <c r="T77" s="13">
        <v>0</v>
      </c>
      <c r="U77" s="13">
        <f t="shared" si="13"/>
        <v>148</v>
      </c>
      <c r="V77" s="13">
        <f t="shared" si="14"/>
        <v>21460000</v>
      </c>
      <c r="W77" s="13">
        <f t="shared" si="15"/>
        <v>610</v>
      </c>
      <c r="X77" s="13">
        <f t="shared" si="16"/>
        <v>88450000</v>
      </c>
      <c r="Y77">
        <v>1</v>
      </c>
    </row>
    <row r="78" spans="1:25" hidden="1">
      <c r="A78" s="11">
        <f t="shared" si="17"/>
        <v>73</v>
      </c>
      <c r="B78" s="12" t="s">
        <v>85</v>
      </c>
      <c r="C78" s="12" t="s">
        <v>85</v>
      </c>
      <c r="D78" s="12" t="s">
        <v>1802</v>
      </c>
      <c r="E78" s="12">
        <v>128</v>
      </c>
      <c r="F78" s="11" t="s">
        <v>858</v>
      </c>
      <c r="G78" s="11" t="s">
        <v>854</v>
      </c>
      <c r="H78" s="12" t="s">
        <v>1073</v>
      </c>
      <c r="I78" s="12" t="s">
        <v>1046</v>
      </c>
      <c r="J78" s="11">
        <v>3085003339</v>
      </c>
      <c r="K78" s="13">
        <v>150</v>
      </c>
      <c r="L78" s="13">
        <f t="shared" si="9"/>
        <v>21750000</v>
      </c>
      <c r="M78" s="13">
        <v>150</v>
      </c>
      <c r="N78" s="13">
        <f t="shared" si="10"/>
        <v>21750000</v>
      </c>
      <c r="O78" s="13">
        <v>150</v>
      </c>
      <c r="P78" s="13">
        <f t="shared" si="11"/>
        <v>21750000</v>
      </c>
      <c r="Q78" s="13">
        <v>128</v>
      </c>
      <c r="R78" s="13">
        <f t="shared" si="12"/>
        <v>18560000</v>
      </c>
      <c r="S78" s="13">
        <v>0</v>
      </c>
      <c r="T78" s="13">
        <v>0</v>
      </c>
      <c r="U78" s="13">
        <f t="shared" si="13"/>
        <v>128</v>
      </c>
      <c r="V78" s="13">
        <f t="shared" si="14"/>
        <v>18560000</v>
      </c>
      <c r="W78" s="13">
        <f t="shared" si="15"/>
        <v>578</v>
      </c>
      <c r="X78" s="13">
        <f t="shared" si="16"/>
        <v>83810000</v>
      </c>
      <c r="Y78">
        <v>1</v>
      </c>
    </row>
    <row r="79" spans="1:25" hidden="1">
      <c r="A79" s="11">
        <f t="shared" si="17"/>
        <v>74</v>
      </c>
      <c r="B79" s="12" t="s">
        <v>86</v>
      </c>
      <c r="C79" s="12" t="s">
        <v>86</v>
      </c>
      <c r="D79" s="12" t="s">
        <v>1802</v>
      </c>
      <c r="E79" s="12">
        <v>157</v>
      </c>
      <c r="F79" s="11" t="s">
        <v>858</v>
      </c>
      <c r="G79" s="11" t="s">
        <v>854</v>
      </c>
      <c r="H79" s="12" t="s">
        <v>1074</v>
      </c>
      <c r="I79" s="12" t="s">
        <v>1046</v>
      </c>
      <c r="J79" s="11">
        <v>3085004076</v>
      </c>
      <c r="K79" s="13">
        <v>173</v>
      </c>
      <c r="L79" s="13">
        <f t="shared" si="9"/>
        <v>25085000</v>
      </c>
      <c r="M79" s="13">
        <v>173</v>
      </c>
      <c r="N79" s="13">
        <f t="shared" si="10"/>
        <v>25085000</v>
      </c>
      <c r="O79" s="13">
        <v>173</v>
      </c>
      <c r="P79" s="13">
        <f t="shared" si="11"/>
        <v>25085000</v>
      </c>
      <c r="Q79" s="13">
        <v>157</v>
      </c>
      <c r="R79" s="13">
        <f t="shared" si="12"/>
        <v>22765000</v>
      </c>
      <c r="S79" s="13">
        <v>0</v>
      </c>
      <c r="T79" s="13">
        <v>0</v>
      </c>
      <c r="U79" s="13">
        <f t="shared" si="13"/>
        <v>157</v>
      </c>
      <c r="V79" s="13">
        <f t="shared" si="14"/>
        <v>22765000</v>
      </c>
      <c r="W79" s="13">
        <f t="shared" si="15"/>
        <v>676</v>
      </c>
      <c r="X79" s="13">
        <f t="shared" si="16"/>
        <v>98020000</v>
      </c>
      <c r="Y79">
        <v>1</v>
      </c>
    </row>
    <row r="80" spans="1:25" hidden="1">
      <c r="A80" s="11">
        <f t="shared" si="17"/>
        <v>75</v>
      </c>
      <c r="B80" s="12" t="s">
        <v>87</v>
      </c>
      <c r="C80" s="12" t="s">
        <v>87</v>
      </c>
      <c r="D80" s="12" t="s">
        <v>1802</v>
      </c>
      <c r="E80" s="12">
        <v>218</v>
      </c>
      <c r="F80" s="11" t="s">
        <v>858</v>
      </c>
      <c r="G80" s="11" t="s">
        <v>854</v>
      </c>
      <c r="H80" s="12" t="s">
        <v>1075</v>
      </c>
      <c r="I80" s="12" t="s">
        <v>1046</v>
      </c>
      <c r="J80" s="11">
        <v>3085002243</v>
      </c>
      <c r="K80" s="13">
        <v>232</v>
      </c>
      <c r="L80" s="13">
        <f t="shared" si="9"/>
        <v>33640000</v>
      </c>
      <c r="M80" s="13">
        <v>232</v>
      </c>
      <c r="N80" s="13">
        <f t="shared" si="10"/>
        <v>33640000</v>
      </c>
      <c r="O80" s="13">
        <v>232</v>
      </c>
      <c r="P80" s="13">
        <f t="shared" si="11"/>
        <v>33640000</v>
      </c>
      <c r="Q80" s="13">
        <v>218</v>
      </c>
      <c r="R80" s="13">
        <f t="shared" si="12"/>
        <v>31610000</v>
      </c>
      <c r="S80" s="13">
        <v>0</v>
      </c>
      <c r="T80" s="13">
        <v>0</v>
      </c>
      <c r="U80" s="13">
        <f t="shared" si="13"/>
        <v>218</v>
      </c>
      <c r="V80" s="13">
        <f t="shared" si="14"/>
        <v>31610000</v>
      </c>
      <c r="W80" s="13">
        <f t="shared" si="15"/>
        <v>914</v>
      </c>
      <c r="X80" s="13">
        <f t="shared" si="16"/>
        <v>132530000</v>
      </c>
      <c r="Y80">
        <v>1</v>
      </c>
    </row>
    <row r="81" spans="1:25" hidden="1">
      <c r="A81" s="11">
        <f t="shared" si="17"/>
        <v>76</v>
      </c>
      <c r="B81" s="12" t="s">
        <v>88</v>
      </c>
      <c r="C81" s="12" t="s">
        <v>88</v>
      </c>
      <c r="D81" s="12" t="s">
        <v>1802</v>
      </c>
      <c r="E81" s="12">
        <v>459</v>
      </c>
      <c r="F81" s="11" t="s">
        <v>858</v>
      </c>
      <c r="G81" s="11" t="s">
        <v>854</v>
      </c>
      <c r="H81" s="12" t="s">
        <v>1075</v>
      </c>
      <c r="I81" s="12" t="s">
        <v>1046</v>
      </c>
      <c r="J81" s="11">
        <v>3085003762</v>
      </c>
      <c r="K81" s="13">
        <v>153</v>
      </c>
      <c r="L81" s="13">
        <f t="shared" si="9"/>
        <v>22185000</v>
      </c>
      <c r="M81" s="13">
        <v>153</v>
      </c>
      <c r="N81" s="13">
        <f t="shared" si="10"/>
        <v>22185000</v>
      </c>
      <c r="O81" s="13">
        <v>153</v>
      </c>
      <c r="P81" s="13">
        <f t="shared" si="11"/>
        <v>22185000</v>
      </c>
      <c r="Q81" s="13">
        <v>459</v>
      </c>
      <c r="R81" s="13">
        <f t="shared" si="12"/>
        <v>66555000</v>
      </c>
      <c r="S81" s="13">
        <v>0</v>
      </c>
      <c r="T81" s="13">
        <v>0</v>
      </c>
      <c r="U81" s="13">
        <f t="shared" si="13"/>
        <v>459</v>
      </c>
      <c r="V81" s="13">
        <f t="shared" si="14"/>
        <v>66555000</v>
      </c>
      <c r="W81" s="13">
        <f t="shared" si="15"/>
        <v>918</v>
      </c>
      <c r="X81" s="13">
        <f t="shared" si="16"/>
        <v>133110000</v>
      </c>
      <c r="Y81">
        <v>1</v>
      </c>
    </row>
    <row r="82" spans="1:25" hidden="1">
      <c r="A82" s="11">
        <f t="shared" si="17"/>
        <v>77</v>
      </c>
      <c r="B82" s="12" t="s">
        <v>89</v>
      </c>
      <c r="C82" s="12" t="s">
        <v>89</v>
      </c>
      <c r="D82" s="12" t="s">
        <v>1802</v>
      </c>
      <c r="E82" s="12">
        <v>109</v>
      </c>
      <c r="F82" s="11" t="s">
        <v>858</v>
      </c>
      <c r="G82" s="11" t="s">
        <v>854</v>
      </c>
      <c r="H82" s="12" t="s">
        <v>1076</v>
      </c>
      <c r="I82" s="12" t="s">
        <v>1046</v>
      </c>
      <c r="J82" s="11">
        <v>3085003924</v>
      </c>
      <c r="K82" s="13">
        <v>137</v>
      </c>
      <c r="L82" s="13">
        <f t="shared" si="9"/>
        <v>19865000</v>
      </c>
      <c r="M82" s="13">
        <v>137</v>
      </c>
      <c r="N82" s="13">
        <f t="shared" si="10"/>
        <v>19865000</v>
      </c>
      <c r="O82" s="13">
        <v>137</v>
      </c>
      <c r="P82" s="13">
        <f t="shared" si="11"/>
        <v>19865000</v>
      </c>
      <c r="Q82" s="13">
        <v>109</v>
      </c>
      <c r="R82" s="13">
        <f t="shared" si="12"/>
        <v>15805000</v>
      </c>
      <c r="S82" s="13">
        <v>0</v>
      </c>
      <c r="T82" s="13">
        <v>0</v>
      </c>
      <c r="U82" s="13">
        <f t="shared" si="13"/>
        <v>109</v>
      </c>
      <c r="V82" s="13">
        <f t="shared" si="14"/>
        <v>15805000</v>
      </c>
      <c r="W82" s="13">
        <f t="shared" si="15"/>
        <v>520</v>
      </c>
      <c r="X82" s="13">
        <f t="shared" si="16"/>
        <v>75400000</v>
      </c>
      <c r="Y82">
        <v>1</v>
      </c>
    </row>
    <row r="83" spans="1:25" hidden="1">
      <c r="A83" s="11">
        <f t="shared" si="17"/>
        <v>78</v>
      </c>
      <c r="B83" s="12" t="s">
        <v>90</v>
      </c>
      <c r="C83" s="12" t="s">
        <v>90</v>
      </c>
      <c r="D83" s="12" t="s">
        <v>1802</v>
      </c>
      <c r="E83" s="12">
        <v>116</v>
      </c>
      <c r="F83" s="11" t="s">
        <v>858</v>
      </c>
      <c r="G83" s="11" t="s">
        <v>854</v>
      </c>
      <c r="H83" s="12" t="s">
        <v>1077</v>
      </c>
      <c r="I83" s="12" t="s">
        <v>1046</v>
      </c>
      <c r="J83" s="11">
        <v>3085000445</v>
      </c>
      <c r="K83" s="13">
        <v>112</v>
      </c>
      <c r="L83" s="13">
        <f t="shared" si="9"/>
        <v>16240000</v>
      </c>
      <c r="M83" s="13">
        <v>112</v>
      </c>
      <c r="N83" s="13">
        <f t="shared" si="10"/>
        <v>16240000</v>
      </c>
      <c r="O83" s="13">
        <v>112</v>
      </c>
      <c r="P83" s="13">
        <f t="shared" si="11"/>
        <v>16240000</v>
      </c>
      <c r="Q83" s="13">
        <v>116</v>
      </c>
      <c r="R83" s="13">
        <f t="shared" si="12"/>
        <v>16820000</v>
      </c>
      <c r="S83" s="13">
        <v>0</v>
      </c>
      <c r="T83" s="13">
        <v>0</v>
      </c>
      <c r="U83" s="13">
        <f t="shared" si="13"/>
        <v>116</v>
      </c>
      <c r="V83" s="13">
        <f t="shared" si="14"/>
        <v>16820000</v>
      </c>
      <c r="W83" s="13">
        <f t="shared" si="15"/>
        <v>452</v>
      </c>
      <c r="X83" s="13">
        <f t="shared" si="16"/>
        <v>65540000</v>
      </c>
      <c r="Y83">
        <v>1</v>
      </c>
    </row>
    <row r="84" spans="1:25" hidden="1">
      <c r="A84" s="11">
        <f t="shared" si="17"/>
        <v>79</v>
      </c>
      <c r="B84" s="12" t="s">
        <v>91</v>
      </c>
      <c r="C84" s="12" t="s">
        <v>91</v>
      </c>
      <c r="D84" s="12" t="s">
        <v>1803</v>
      </c>
      <c r="E84" s="12">
        <v>128</v>
      </c>
      <c r="F84" s="11" t="s">
        <v>858</v>
      </c>
      <c r="G84" s="11" t="s">
        <v>854</v>
      </c>
      <c r="H84" s="12" t="s">
        <v>1078</v>
      </c>
      <c r="I84" s="12" t="s">
        <v>1013</v>
      </c>
      <c r="J84" s="11">
        <v>3118001485</v>
      </c>
      <c r="K84" s="13">
        <v>168</v>
      </c>
      <c r="L84" s="13">
        <f t="shared" si="9"/>
        <v>24360000</v>
      </c>
      <c r="M84" s="13">
        <v>168</v>
      </c>
      <c r="N84" s="13">
        <f t="shared" si="10"/>
        <v>24360000</v>
      </c>
      <c r="O84" s="13">
        <v>168</v>
      </c>
      <c r="P84" s="13">
        <f t="shared" si="11"/>
        <v>24360000</v>
      </c>
      <c r="Q84" s="13">
        <v>128</v>
      </c>
      <c r="R84" s="13">
        <f t="shared" si="12"/>
        <v>18560000</v>
      </c>
      <c r="S84" s="13">
        <v>0</v>
      </c>
      <c r="T84" s="13">
        <v>0</v>
      </c>
      <c r="U84" s="13">
        <f t="shared" si="13"/>
        <v>128</v>
      </c>
      <c r="V84" s="13">
        <f t="shared" si="14"/>
        <v>18560000</v>
      </c>
      <c r="W84" s="13">
        <f t="shared" si="15"/>
        <v>632</v>
      </c>
      <c r="X84" s="13">
        <f t="shared" si="16"/>
        <v>91640000</v>
      </c>
      <c r="Y84">
        <v>1</v>
      </c>
    </row>
    <row r="85" spans="1:25" hidden="1">
      <c r="A85" s="11">
        <f t="shared" si="17"/>
        <v>80</v>
      </c>
      <c r="B85" s="12" t="s">
        <v>92</v>
      </c>
      <c r="C85" s="12" t="s">
        <v>92</v>
      </c>
      <c r="D85" s="12" t="s">
        <v>1803</v>
      </c>
      <c r="E85" s="12">
        <v>148</v>
      </c>
      <c r="F85" s="11" t="s">
        <v>858</v>
      </c>
      <c r="G85" s="11" t="s">
        <v>854</v>
      </c>
      <c r="H85" s="12" t="s">
        <v>1079</v>
      </c>
      <c r="I85" s="12" t="s">
        <v>1013</v>
      </c>
      <c r="J85" s="11">
        <v>3017020004</v>
      </c>
      <c r="K85" s="13">
        <v>182</v>
      </c>
      <c r="L85" s="13">
        <f t="shared" si="9"/>
        <v>26390000</v>
      </c>
      <c r="M85" s="13">
        <v>182</v>
      </c>
      <c r="N85" s="13">
        <f t="shared" si="10"/>
        <v>26390000</v>
      </c>
      <c r="O85" s="13">
        <v>182</v>
      </c>
      <c r="P85" s="13">
        <f t="shared" si="11"/>
        <v>26390000</v>
      </c>
      <c r="Q85" s="13">
        <v>148</v>
      </c>
      <c r="R85" s="13">
        <f t="shared" si="12"/>
        <v>21460000</v>
      </c>
      <c r="S85" s="13">
        <v>0</v>
      </c>
      <c r="T85" s="13">
        <v>0</v>
      </c>
      <c r="U85" s="13">
        <f t="shared" si="13"/>
        <v>148</v>
      </c>
      <c r="V85" s="13">
        <f t="shared" si="14"/>
        <v>21460000</v>
      </c>
      <c r="W85" s="13">
        <f t="shared" si="15"/>
        <v>694</v>
      </c>
      <c r="X85" s="13">
        <f t="shared" si="16"/>
        <v>100630000</v>
      </c>
      <c r="Y85">
        <v>1</v>
      </c>
    </row>
    <row r="86" spans="1:25" hidden="1">
      <c r="A86" s="11">
        <f t="shared" si="17"/>
        <v>81</v>
      </c>
      <c r="B86" s="12" t="s">
        <v>93</v>
      </c>
      <c r="C86" s="12" t="s">
        <v>93</v>
      </c>
      <c r="D86" s="12" t="s">
        <v>1803</v>
      </c>
      <c r="E86" s="12">
        <v>136</v>
      </c>
      <c r="F86" s="11" t="s">
        <v>858</v>
      </c>
      <c r="G86" s="11" t="s">
        <v>854</v>
      </c>
      <c r="H86" s="12" t="s">
        <v>1080</v>
      </c>
      <c r="I86" s="12" t="s">
        <v>1013</v>
      </c>
      <c r="J86" s="11">
        <v>3017020241</v>
      </c>
      <c r="K86" s="13">
        <v>136</v>
      </c>
      <c r="L86" s="13">
        <f t="shared" si="9"/>
        <v>19720000</v>
      </c>
      <c r="M86" s="13">
        <v>136</v>
      </c>
      <c r="N86" s="13">
        <f t="shared" si="10"/>
        <v>19720000</v>
      </c>
      <c r="O86" s="13">
        <v>136</v>
      </c>
      <c r="P86" s="13">
        <f t="shared" si="11"/>
        <v>19720000</v>
      </c>
      <c r="Q86" s="13">
        <v>136</v>
      </c>
      <c r="R86" s="13">
        <f t="shared" si="12"/>
        <v>19720000</v>
      </c>
      <c r="S86" s="13">
        <v>0</v>
      </c>
      <c r="T86" s="13">
        <v>0</v>
      </c>
      <c r="U86" s="13">
        <f t="shared" si="13"/>
        <v>136</v>
      </c>
      <c r="V86" s="13">
        <f t="shared" si="14"/>
        <v>19720000</v>
      </c>
      <c r="W86" s="13">
        <f t="shared" si="15"/>
        <v>544</v>
      </c>
      <c r="X86" s="13">
        <f t="shared" si="16"/>
        <v>78880000</v>
      </c>
      <c r="Y86">
        <v>1</v>
      </c>
    </row>
    <row r="87" spans="1:25" hidden="1">
      <c r="A87" s="11">
        <f t="shared" si="17"/>
        <v>82</v>
      </c>
      <c r="B87" s="12" t="s">
        <v>94</v>
      </c>
      <c r="C87" s="12" t="s">
        <v>94</v>
      </c>
      <c r="D87" s="12" t="s">
        <v>1803</v>
      </c>
      <c r="E87" s="12">
        <v>96</v>
      </c>
      <c r="F87" s="11" t="s">
        <v>858</v>
      </c>
      <c r="G87" s="11" t="s">
        <v>854</v>
      </c>
      <c r="H87" s="12" t="s">
        <v>1081</v>
      </c>
      <c r="I87" s="12" t="s">
        <v>1013</v>
      </c>
      <c r="J87" s="11">
        <v>3017124560</v>
      </c>
      <c r="K87" s="13">
        <v>142</v>
      </c>
      <c r="L87" s="13">
        <f t="shared" si="9"/>
        <v>20590000</v>
      </c>
      <c r="M87" s="13">
        <v>142</v>
      </c>
      <c r="N87" s="13">
        <f t="shared" si="10"/>
        <v>20590000</v>
      </c>
      <c r="O87" s="13">
        <v>142</v>
      </c>
      <c r="P87" s="13">
        <f t="shared" si="11"/>
        <v>20590000</v>
      </c>
      <c r="Q87" s="13">
        <v>96</v>
      </c>
      <c r="R87" s="13">
        <f t="shared" si="12"/>
        <v>13920000</v>
      </c>
      <c r="S87" s="13">
        <v>0</v>
      </c>
      <c r="T87" s="13">
        <v>0</v>
      </c>
      <c r="U87" s="13">
        <f t="shared" si="13"/>
        <v>96</v>
      </c>
      <c r="V87" s="13">
        <f t="shared" si="14"/>
        <v>13920000</v>
      </c>
      <c r="W87" s="13">
        <f t="shared" si="15"/>
        <v>522</v>
      </c>
      <c r="X87" s="13">
        <f t="shared" si="16"/>
        <v>75690000</v>
      </c>
      <c r="Y87">
        <v>1</v>
      </c>
    </row>
    <row r="88" spans="1:25" hidden="1">
      <c r="A88" s="11">
        <f t="shared" si="17"/>
        <v>83</v>
      </c>
      <c r="B88" s="12" t="s">
        <v>95</v>
      </c>
      <c r="C88" s="12" t="s">
        <v>95</v>
      </c>
      <c r="D88" s="12" t="s">
        <v>1803</v>
      </c>
      <c r="E88" s="12">
        <v>115</v>
      </c>
      <c r="F88" s="11" t="s">
        <v>858</v>
      </c>
      <c r="G88" s="11" t="s">
        <v>854</v>
      </c>
      <c r="H88" s="12" t="s">
        <v>1082</v>
      </c>
      <c r="I88" s="12" t="s">
        <v>1013</v>
      </c>
      <c r="J88" s="11">
        <v>3017020314</v>
      </c>
      <c r="K88" s="13">
        <v>125</v>
      </c>
      <c r="L88" s="13">
        <f t="shared" si="9"/>
        <v>18125000</v>
      </c>
      <c r="M88" s="13">
        <v>125</v>
      </c>
      <c r="N88" s="13">
        <f t="shared" si="10"/>
        <v>18125000</v>
      </c>
      <c r="O88" s="13">
        <v>125</v>
      </c>
      <c r="P88" s="13">
        <f t="shared" si="11"/>
        <v>18125000</v>
      </c>
      <c r="Q88" s="13">
        <v>115</v>
      </c>
      <c r="R88" s="13">
        <f t="shared" si="12"/>
        <v>16675000</v>
      </c>
      <c r="S88" s="13">
        <v>0</v>
      </c>
      <c r="T88" s="13">
        <v>0</v>
      </c>
      <c r="U88" s="13">
        <f t="shared" si="13"/>
        <v>115</v>
      </c>
      <c r="V88" s="13">
        <f t="shared" si="14"/>
        <v>16675000</v>
      </c>
      <c r="W88" s="13">
        <f t="shared" si="15"/>
        <v>490</v>
      </c>
      <c r="X88" s="13">
        <f t="shared" si="16"/>
        <v>71050000</v>
      </c>
      <c r="Y88">
        <v>1</v>
      </c>
    </row>
    <row r="89" spans="1:25" hidden="1">
      <c r="A89" s="11">
        <f t="shared" si="17"/>
        <v>84</v>
      </c>
      <c r="B89" s="12" t="s">
        <v>96</v>
      </c>
      <c r="C89" s="12" t="s">
        <v>96</v>
      </c>
      <c r="D89" s="12" t="s">
        <v>1803</v>
      </c>
      <c r="E89" s="12">
        <v>80</v>
      </c>
      <c r="F89" s="11" t="s">
        <v>858</v>
      </c>
      <c r="G89" s="11" t="s">
        <v>854</v>
      </c>
      <c r="H89" s="12" t="s">
        <v>1083</v>
      </c>
      <c r="I89" s="12" t="s">
        <v>1013</v>
      </c>
      <c r="J89" s="11">
        <v>3017020331</v>
      </c>
      <c r="K89" s="13">
        <v>84</v>
      </c>
      <c r="L89" s="13">
        <f t="shared" si="9"/>
        <v>12180000</v>
      </c>
      <c r="M89" s="13">
        <v>84</v>
      </c>
      <c r="N89" s="13">
        <f t="shared" si="10"/>
        <v>12180000</v>
      </c>
      <c r="O89" s="13">
        <v>84</v>
      </c>
      <c r="P89" s="13">
        <f t="shared" si="11"/>
        <v>12180000</v>
      </c>
      <c r="Q89" s="13">
        <v>80</v>
      </c>
      <c r="R89" s="13">
        <f t="shared" si="12"/>
        <v>11600000</v>
      </c>
      <c r="S89" s="13">
        <v>0</v>
      </c>
      <c r="T89" s="13">
        <v>0</v>
      </c>
      <c r="U89" s="13">
        <f t="shared" si="13"/>
        <v>80</v>
      </c>
      <c r="V89" s="13">
        <f t="shared" si="14"/>
        <v>11600000</v>
      </c>
      <c r="W89" s="13">
        <f t="shared" si="15"/>
        <v>332</v>
      </c>
      <c r="X89" s="13">
        <f t="shared" si="16"/>
        <v>48140000</v>
      </c>
      <c r="Y89">
        <v>1</v>
      </c>
    </row>
    <row r="90" spans="1:25" hidden="1">
      <c r="A90" s="11">
        <f t="shared" si="17"/>
        <v>85</v>
      </c>
      <c r="B90" s="12" t="s">
        <v>97</v>
      </c>
      <c r="C90" s="12" t="s">
        <v>97</v>
      </c>
      <c r="D90" s="12" t="s">
        <v>1803</v>
      </c>
      <c r="E90" s="12">
        <v>45</v>
      </c>
      <c r="F90" s="11" t="s">
        <v>858</v>
      </c>
      <c r="G90" s="11" t="s">
        <v>854</v>
      </c>
      <c r="H90" s="12" t="s">
        <v>1084</v>
      </c>
      <c r="I90" s="12" t="s">
        <v>1013</v>
      </c>
      <c r="J90" s="11">
        <v>3118003208</v>
      </c>
      <c r="K90" s="13">
        <v>87</v>
      </c>
      <c r="L90" s="13">
        <f t="shared" si="9"/>
        <v>12615000</v>
      </c>
      <c r="M90" s="13">
        <v>87</v>
      </c>
      <c r="N90" s="13">
        <f t="shared" si="10"/>
        <v>12615000</v>
      </c>
      <c r="O90" s="13">
        <v>87</v>
      </c>
      <c r="P90" s="13">
        <f t="shared" si="11"/>
        <v>12615000</v>
      </c>
      <c r="Q90" s="13">
        <v>45</v>
      </c>
      <c r="R90" s="13">
        <f t="shared" si="12"/>
        <v>6525000</v>
      </c>
      <c r="S90" s="13">
        <v>0</v>
      </c>
      <c r="T90" s="13">
        <v>0</v>
      </c>
      <c r="U90" s="13">
        <f t="shared" si="13"/>
        <v>45</v>
      </c>
      <c r="V90" s="13">
        <f t="shared" si="14"/>
        <v>6525000</v>
      </c>
      <c r="W90" s="13">
        <f t="shared" si="15"/>
        <v>306</v>
      </c>
      <c r="X90" s="13">
        <f t="shared" si="16"/>
        <v>44370000</v>
      </c>
      <c r="Y90">
        <v>1</v>
      </c>
    </row>
    <row r="91" spans="1:25" hidden="1">
      <c r="A91" s="11">
        <f t="shared" si="17"/>
        <v>86</v>
      </c>
      <c r="B91" s="12" t="s">
        <v>98</v>
      </c>
      <c r="C91" s="12" t="s">
        <v>98</v>
      </c>
      <c r="D91" s="12" t="s">
        <v>1803</v>
      </c>
      <c r="E91" s="12">
        <v>130</v>
      </c>
      <c r="F91" s="11" t="s">
        <v>858</v>
      </c>
      <c r="G91" s="11" t="s">
        <v>854</v>
      </c>
      <c r="H91" s="12" t="s">
        <v>1085</v>
      </c>
      <c r="I91" s="12" t="s">
        <v>1013</v>
      </c>
      <c r="J91" s="11">
        <v>3017124535</v>
      </c>
      <c r="K91" s="13">
        <v>130</v>
      </c>
      <c r="L91" s="13">
        <f t="shared" si="9"/>
        <v>18850000</v>
      </c>
      <c r="M91" s="13">
        <v>130</v>
      </c>
      <c r="N91" s="13">
        <f t="shared" si="10"/>
        <v>18850000</v>
      </c>
      <c r="O91" s="13">
        <v>130</v>
      </c>
      <c r="P91" s="13">
        <f t="shared" si="11"/>
        <v>18850000</v>
      </c>
      <c r="Q91" s="13">
        <v>130</v>
      </c>
      <c r="R91" s="13">
        <f t="shared" si="12"/>
        <v>18850000</v>
      </c>
      <c r="S91" s="13">
        <v>0</v>
      </c>
      <c r="T91" s="13">
        <v>0</v>
      </c>
      <c r="U91" s="13">
        <f t="shared" si="13"/>
        <v>130</v>
      </c>
      <c r="V91" s="13">
        <f t="shared" si="14"/>
        <v>18850000</v>
      </c>
      <c r="W91" s="13">
        <f t="shared" si="15"/>
        <v>520</v>
      </c>
      <c r="X91" s="13">
        <f t="shared" si="16"/>
        <v>75400000</v>
      </c>
      <c r="Y91">
        <v>1</v>
      </c>
    </row>
    <row r="92" spans="1:25" hidden="1">
      <c r="A92" s="11">
        <f t="shared" si="17"/>
        <v>87</v>
      </c>
      <c r="B92" s="12" t="s">
        <v>99</v>
      </c>
      <c r="C92" s="12" t="s">
        <v>99</v>
      </c>
      <c r="D92" s="12" t="s">
        <v>1803</v>
      </c>
      <c r="E92" s="12">
        <v>60</v>
      </c>
      <c r="F92" s="11" t="s">
        <v>858</v>
      </c>
      <c r="G92" s="11" t="s">
        <v>854</v>
      </c>
      <c r="H92" s="12" t="s">
        <v>1086</v>
      </c>
      <c r="I92" s="12" t="s">
        <v>1013</v>
      </c>
      <c r="J92" s="11">
        <v>3017020471</v>
      </c>
      <c r="K92" s="13">
        <v>76</v>
      </c>
      <c r="L92" s="13">
        <f t="shared" si="9"/>
        <v>11020000</v>
      </c>
      <c r="M92" s="13">
        <v>76</v>
      </c>
      <c r="N92" s="13">
        <f t="shared" si="10"/>
        <v>11020000</v>
      </c>
      <c r="O92" s="13">
        <v>76</v>
      </c>
      <c r="P92" s="13">
        <f t="shared" si="11"/>
        <v>11020000</v>
      </c>
      <c r="Q92" s="13">
        <v>60</v>
      </c>
      <c r="R92" s="13">
        <f t="shared" si="12"/>
        <v>8700000</v>
      </c>
      <c r="S92" s="13">
        <v>0</v>
      </c>
      <c r="T92" s="13">
        <v>0</v>
      </c>
      <c r="U92" s="13">
        <f t="shared" si="13"/>
        <v>60</v>
      </c>
      <c r="V92" s="13">
        <f t="shared" si="14"/>
        <v>8700000</v>
      </c>
      <c r="W92" s="13">
        <f t="shared" si="15"/>
        <v>288</v>
      </c>
      <c r="X92" s="13">
        <f t="shared" si="16"/>
        <v>41760000</v>
      </c>
      <c r="Y92">
        <v>1</v>
      </c>
    </row>
    <row r="93" spans="1:25" hidden="1">
      <c r="A93" s="11">
        <f t="shared" si="17"/>
        <v>88</v>
      </c>
      <c r="B93" s="12" t="s">
        <v>100</v>
      </c>
      <c r="C93" s="12" t="s">
        <v>100</v>
      </c>
      <c r="D93" s="12" t="s">
        <v>1803</v>
      </c>
      <c r="E93" s="12">
        <v>89</v>
      </c>
      <c r="F93" s="11" t="s">
        <v>858</v>
      </c>
      <c r="G93" s="11" t="s">
        <v>854</v>
      </c>
      <c r="H93" s="12" t="s">
        <v>1087</v>
      </c>
      <c r="I93" s="12" t="s">
        <v>1013</v>
      </c>
      <c r="J93" s="11">
        <v>3017013415</v>
      </c>
      <c r="K93" s="13">
        <v>123</v>
      </c>
      <c r="L93" s="13">
        <f t="shared" si="9"/>
        <v>17835000</v>
      </c>
      <c r="M93" s="13">
        <v>123</v>
      </c>
      <c r="N93" s="13">
        <f t="shared" si="10"/>
        <v>17835000</v>
      </c>
      <c r="O93" s="13">
        <v>123</v>
      </c>
      <c r="P93" s="13">
        <f t="shared" si="11"/>
        <v>17835000</v>
      </c>
      <c r="Q93" s="13">
        <v>89</v>
      </c>
      <c r="R93" s="13">
        <f t="shared" si="12"/>
        <v>12905000</v>
      </c>
      <c r="S93" s="13">
        <v>0</v>
      </c>
      <c r="T93" s="13">
        <v>0</v>
      </c>
      <c r="U93" s="13">
        <f t="shared" si="13"/>
        <v>89</v>
      </c>
      <c r="V93" s="13">
        <f t="shared" si="14"/>
        <v>12905000</v>
      </c>
      <c r="W93" s="13">
        <f t="shared" si="15"/>
        <v>458</v>
      </c>
      <c r="X93" s="13">
        <f t="shared" si="16"/>
        <v>66410000</v>
      </c>
      <c r="Y93">
        <v>1</v>
      </c>
    </row>
    <row r="94" spans="1:25" hidden="1">
      <c r="A94" s="11">
        <f t="shared" si="17"/>
        <v>89</v>
      </c>
      <c r="B94" s="12" t="s">
        <v>101</v>
      </c>
      <c r="C94" s="12" t="s">
        <v>101</v>
      </c>
      <c r="D94" s="12" t="s">
        <v>1803</v>
      </c>
      <c r="E94" s="12">
        <v>126</v>
      </c>
      <c r="F94" s="11" t="s">
        <v>858</v>
      </c>
      <c r="G94" s="11" t="s">
        <v>854</v>
      </c>
      <c r="H94" s="12" t="s">
        <v>1088</v>
      </c>
      <c r="I94" s="12" t="s">
        <v>1013</v>
      </c>
      <c r="J94" s="11">
        <v>3017006656</v>
      </c>
      <c r="K94" s="13">
        <v>162</v>
      </c>
      <c r="L94" s="13">
        <f t="shared" si="9"/>
        <v>23490000</v>
      </c>
      <c r="M94" s="13">
        <v>162</v>
      </c>
      <c r="N94" s="13">
        <f t="shared" si="10"/>
        <v>23490000</v>
      </c>
      <c r="O94" s="13">
        <v>162</v>
      </c>
      <c r="P94" s="13">
        <f t="shared" si="11"/>
        <v>23490000</v>
      </c>
      <c r="Q94" s="13">
        <v>126</v>
      </c>
      <c r="R94" s="13">
        <f t="shared" si="12"/>
        <v>18270000</v>
      </c>
      <c r="S94" s="13">
        <v>0</v>
      </c>
      <c r="T94" s="13">
        <v>0</v>
      </c>
      <c r="U94" s="13">
        <f t="shared" si="13"/>
        <v>126</v>
      </c>
      <c r="V94" s="13">
        <f t="shared" si="14"/>
        <v>18270000</v>
      </c>
      <c r="W94" s="13">
        <f t="shared" si="15"/>
        <v>612</v>
      </c>
      <c r="X94" s="13">
        <f t="shared" si="16"/>
        <v>88740000</v>
      </c>
      <c r="Y94">
        <v>1</v>
      </c>
    </row>
    <row r="95" spans="1:25" hidden="1">
      <c r="A95" s="11">
        <f t="shared" si="17"/>
        <v>90</v>
      </c>
      <c r="B95" s="12" t="s">
        <v>102</v>
      </c>
      <c r="C95" s="12" t="s">
        <v>102</v>
      </c>
      <c r="D95" s="12" t="s">
        <v>1803</v>
      </c>
      <c r="E95" s="12">
        <v>108</v>
      </c>
      <c r="F95" s="11" t="s">
        <v>858</v>
      </c>
      <c r="G95" s="11" t="s">
        <v>854</v>
      </c>
      <c r="H95" s="12" t="s">
        <v>1089</v>
      </c>
      <c r="I95" s="12" t="s">
        <v>1013</v>
      </c>
      <c r="J95" s="11">
        <v>3017020373</v>
      </c>
      <c r="K95" s="13">
        <v>130</v>
      </c>
      <c r="L95" s="13">
        <f t="shared" si="9"/>
        <v>18850000</v>
      </c>
      <c r="M95" s="13">
        <v>130</v>
      </c>
      <c r="N95" s="13">
        <f t="shared" si="10"/>
        <v>18850000</v>
      </c>
      <c r="O95" s="13">
        <v>130</v>
      </c>
      <c r="P95" s="13">
        <f t="shared" si="11"/>
        <v>18850000</v>
      </c>
      <c r="Q95" s="13">
        <v>108</v>
      </c>
      <c r="R95" s="13">
        <f t="shared" si="12"/>
        <v>15660000</v>
      </c>
      <c r="S95" s="13">
        <v>26</v>
      </c>
      <c r="T95" s="13">
        <v>3770000</v>
      </c>
      <c r="U95" s="13">
        <f t="shared" si="13"/>
        <v>134</v>
      </c>
      <c r="V95" s="13">
        <f t="shared" si="14"/>
        <v>19430000</v>
      </c>
      <c r="W95" s="13">
        <f t="shared" si="15"/>
        <v>524</v>
      </c>
      <c r="X95" s="13">
        <f t="shared" si="16"/>
        <v>75980000</v>
      </c>
      <c r="Y95">
        <v>1</v>
      </c>
    </row>
    <row r="96" spans="1:25" hidden="1">
      <c r="A96" s="11">
        <f t="shared" si="17"/>
        <v>91</v>
      </c>
      <c r="B96" s="12" t="s">
        <v>103</v>
      </c>
      <c r="C96" s="12" t="s">
        <v>103</v>
      </c>
      <c r="D96" s="12" t="s">
        <v>1803</v>
      </c>
      <c r="E96" s="12">
        <v>102</v>
      </c>
      <c r="F96" s="11" t="s">
        <v>858</v>
      </c>
      <c r="G96" s="11" t="s">
        <v>854</v>
      </c>
      <c r="H96" s="12" t="s">
        <v>1082</v>
      </c>
      <c r="I96" s="12" t="s">
        <v>1013</v>
      </c>
      <c r="J96" s="11">
        <v>3017019189</v>
      </c>
      <c r="K96" s="13">
        <v>118</v>
      </c>
      <c r="L96" s="13">
        <f t="shared" si="9"/>
        <v>17110000</v>
      </c>
      <c r="M96" s="13">
        <v>118</v>
      </c>
      <c r="N96" s="13">
        <f t="shared" si="10"/>
        <v>17110000</v>
      </c>
      <c r="O96" s="13">
        <v>118</v>
      </c>
      <c r="P96" s="13">
        <f t="shared" si="11"/>
        <v>17110000</v>
      </c>
      <c r="Q96" s="13">
        <v>102</v>
      </c>
      <c r="R96" s="13">
        <f t="shared" si="12"/>
        <v>14790000</v>
      </c>
      <c r="S96" s="13">
        <v>0</v>
      </c>
      <c r="T96" s="13">
        <v>0</v>
      </c>
      <c r="U96" s="13">
        <f t="shared" si="13"/>
        <v>102</v>
      </c>
      <c r="V96" s="13">
        <f t="shared" si="14"/>
        <v>14790000</v>
      </c>
      <c r="W96" s="13">
        <f t="shared" si="15"/>
        <v>456</v>
      </c>
      <c r="X96" s="13">
        <f t="shared" si="16"/>
        <v>66120000</v>
      </c>
      <c r="Y96">
        <v>1</v>
      </c>
    </row>
    <row r="97" spans="1:25" hidden="1">
      <c r="A97" s="11">
        <f t="shared" si="17"/>
        <v>92</v>
      </c>
      <c r="B97" s="12" t="s">
        <v>104</v>
      </c>
      <c r="C97" s="12" t="s">
        <v>104</v>
      </c>
      <c r="D97" s="12" t="s">
        <v>1803</v>
      </c>
      <c r="E97" s="12">
        <v>64</v>
      </c>
      <c r="F97" s="11" t="s">
        <v>858</v>
      </c>
      <c r="G97" s="11" t="s">
        <v>854</v>
      </c>
      <c r="H97" s="12" t="s">
        <v>1090</v>
      </c>
      <c r="I97" s="12" t="s">
        <v>1013</v>
      </c>
      <c r="J97" s="11">
        <v>3017020527</v>
      </c>
      <c r="K97" s="13">
        <v>84</v>
      </c>
      <c r="L97" s="13">
        <f t="shared" si="9"/>
        <v>12180000</v>
      </c>
      <c r="M97" s="13">
        <v>84</v>
      </c>
      <c r="N97" s="13">
        <f t="shared" si="10"/>
        <v>12180000</v>
      </c>
      <c r="O97" s="13">
        <v>84</v>
      </c>
      <c r="P97" s="13">
        <f t="shared" si="11"/>
        <v>12180000</v>
      </c>
      <c r="Q97" s="13">
        <v>64</v>
      </c>
      <c r="R97" s="13">
        <f t="shared" si="12"/>
        <v>9280000</v>
      </c>
      <c r="S97" s="13">
        <v>0</v>
      </c>
      <c r="T97" s="13">
        <v>0</v>
      </c>
      <c r="U97" s="13">
        <f t="shared" si="13"/>
        <v>64</v>
      </c>
      <c r="V97" s="13">
        <f t="shared" si="14"/>
        <v>9280000</v>
      </c>
      <c r="W97" s="13">
        <f t="shared" si="15"/>
        <v>316</v>
      </c>
      <c r="X97" s="13">
        <f t="shared" si="16"/>
        <v>45820000</v>
      </c>
      <c r="Y97">
        <v>1</v>
      </c>
    </row>
    <row r="98" spans="1:25" hidden="1">
      <c r="A98" s="11">
        <f t="shared" si="17"/>
        <v>93</v>
      </c>
      <c r="B98" s="12" t="s">
        <v>105</v>
      </c>
      <c r="C98" s="12" t="s">
        <v>105</v>
      </c>
      <c r="D98" s="12" t="s">
        <v>1803</v>
      </c>
      <c r="E98" s="12">
        <v>180</v>
      </c>
      <c r="F98" s="11" t="s">
        <v>858</v>
      </c>
      <c r="G98" s="11" t="s">
        <v>854</v>
      </c>
      <c r="H98" s="12" t="s">
        <v>1091</v>
      </c>
      <c r="I98" s="12" t="s">
        <v>1013</v>
      </c>
      <c r="J98" s="11">
        <v>3118003151</v>
      </c>
      <c r="K98" s="13">
        <v>168</v>
      </c>
      <c r="L98" s="13">
        <f t="shared" si="9"/>
        <v>24360000</v>
      </c>
      <c r="M98" s="13">
        <v>168</v>
      </c>
      <c r="N98" s="13">
        <f t="shared" si="10"/>
        <v>24360000</v>
      </c>
      <c r="O98" s="13">
        <v>168</v>
      </c>
      <c r="P98" s="13">
        <f t="shared" si="11"/>
        <v>24360000</v>
      </c>
      <c r="Q98" s="13">
        <v>180</v>
      </c>
      <c r="R98" s="13">
        <f t="shared" si="12"/>
        <v>26100000</v>
      </c>
      <c r="S98" s="13">
        <v>0</v>
      </c>
      <c r="T98" s="13">
        <v>0</v>
      </c>
      <c r="U98" s="13">
        <f t="shared" si="13"/>
        <v>180</v>
      </c>
      <c r="V98" s="13">
        <f t="shared" si="14"/>
        <v>26100000</v>
      </c>
      <c r="W98" s="13">
        <f t="shared" si="15"/>
        <v>684</v>
      </c>
      <c r="X98" s="13">
        <f t="shared" si="16"/>
        <v>99180000</v>
      </c>
      <c r="Y98">
        <v>1</v>
      </c>
    </row>
    <row r="99" spans="1:25" hidden="1">
      <c r="A99" s="11">
        <f t="shared" si="17"/>
        <v>94</v>
      </c>
      <c r="B99" s="12" t="s">
        <v>106</v>
      </c>
      <c r="C99" s="12" t="s">
        <v>106</v>
      </c>
      <c r="D99" s="12" t="s">
        <v>1803</v>
      </c>
      <c r="E99" s="12">
        <v>125</v>
      </c>
      <c r="F99" s="11" t="s">
        <v>858</v>
      </c>
      <c r="G99" s="11" t="s">
        <v>854</v>
      </c>
      <c r="H99" s="12" t="s">
        <v>1092</v>
      </c>
      <c r="I99" s="12" t="s">
        <v>1013</v>
      </c>
      <c r="J99" s="11">
        <v>3017020811</v>
      </c>
      <c r="K99" s="13">
        <v>131</v>
      </c>
      <c r="L99" s="13">
        <f t="shared" si="9"/>
        <v>18995000</v>
      </c>
      <c r="M99" s="13">
        <v>131</v>
      </c>
      <c r="N99" s="13">
        <f t="shared" si="10"/>
        <v>18995000</v>
      </c>
      <c r="O99" s="13">
        <v>131</v>
      </c>
      <c r="P99" s="13">
        <f t="shared" si="11"/>
        <v>18995000</v>
      </c>
      <c r="Q99" s="13">
        <v>125</v>
      </c>
      <c r="R99" s="13">
        <f t="shared" si="12"/>
        <v>18125000</v>
      </c>
      <c r="S99" s="13">
        <v>0</v>
      </c>
      <c r="T99" s="13">
        <v>0</v>
      </c>
      <c r="U99" s="13">
        <f t="shared" si="13"/>
        <v>125</v>
      </c>
      <c r="V99" s="13">
        <f t="shared" si="14"/>
        <v>18125000</v>
      </c>
      <c r="W99" s="13">
        <f t="shared" si="15"/>
        <v>518</v>
      </c>
      <c r="X99" s="13">
        <f t="shared" si="16"/>
        <v>75110000</v>
      </c>
      <c r="Y99">
        <v>1</v>
      </c>
    </row>
    <row r="100" spans="1:25" hidden="1">
      <c r="A100" s="11">
        <f t="shared" si="17"/>
        <v>95</v>
      </c>
      <c r="B100" s="12" t="s">
        <v>107</v>
      </c>
      <c r="C100" s="12" t="s">
        <v>107</v>
      </c>
      <c r="D100" s="12" t="s">
        <v>1803</v>
      </c>
      <c r="E100" s="12">
        <v>140</v>
      </c>
      <c r="F100" s="11" t="s">
        <v>858</v>
      </c>
      <c r="G100" s="11" t="s">
        <v>854</v>
      </c>
      <c r="H100" s="12" t="s">
        <v>1093</v>
      </c>
      <c r="I100" s="12" t="s">
        <v>1013</v>
      </c>
      <c r="J100" s="11">
        <v>3017020195</v>
      </c>
      <c r="K100" s="13">
        <v>160</v>
      </c>
      <c r="L100" s="13">
        <f t="shared" si="9"/>
        <v>23200000</v>
      </c>
      <c r="M100" s="13">
        <v>160</v>
      </c>
      <c r="N100" s="13">
        <f t="shared" si="10"/>
        <v>23200000</v>
      </c>
      <c r="O100" s="13">
        <v>160</v>
      </c>
      <c r="P100" s="13">
        <f t="shared" si="11"/>
        <v>23200000</v>
      </c>
      <c r="Q100" s="13">
        <v>140</v>
      </c>
      <c r="R100" s="13">
        <f t="shared" si="12"/>
        <v>20300000</v>
      </c>
      <c r="S100" s="13">
        <v>0</v>
      </c>
      <c r="T100" s="13">
        <v>0</v>
      </c>
      <c r="U100" s="13">
        <f t="shared" si="13"/>
        <v>140</v>
      </c>
      <c r="V100" s="13">
        <f t="shared" si="14"/>
        <v>20300000</v>
      </c>
      <c r="W100" s="13">
        <f t="shared" si="15"/>
        <v>620</v>
      </c>
      <c r="X100" s="13">
        <f t="shared" si="16"/>
        <v>89900000</v>
      </c>
      <c r="Y100">
        <v>1</v>
      </c>
    </row>
    <row r="101" spans="1:25" hidden="1">
      <c r="A101" s="11">
        <f t="shared" si="17"/>
        <v>96</v>
      </c>
      <c r="B101" s="12" t="s">
        <v>108</v>
      </c>
      <c r="C101" s="12" t="s">
        <v>108</v>
      </c>
      <c r="D101" s="12" t="s">
        <v>1803</v>
      </c>
      <c r="E101" s="12">
        <v>83</v>
      </c>
      <c r="F101" s="11" t="s">
        <v>858</v>
      </c>
      <c r="G101" s="11" t="s">
        <v>854</v>
      </c>
      <c r="H101" s="12" t="s">
        <v>1094</v>
      </c>
      <c r="I101" s="12" t="s">
        <v>1013</v>
      </c>
      <c r="J101" s="11">
        <v>3118003623</v>
      </c>
      <c r="K101" s="13">
        <v>109</v>
      </c>
      <c r="L101" s="13">
        <f t="shared" si="9"/>
        <v>15805000</v>
      </c>
      <c r="M101" s="13">
        <v>109</v>
      </c>
      <c r="N101" s="13">
        <f t="shared" si="10"/>
        <v>15805000</v>
      </c>
      <c r="O101" s="13">
        <v>109</v>
      </c>
      <c r="P101" s="13">
        <f t="shared" si="11"/>
        <v>15805000</v>
      </c>
      <c r="Q101" s="13">
        <v>83</v>
      </c>
      <c r="R101" s="13">
        <f t="shared" si="12"/>
        <v>12035000</v>
      </c>
      <c r="S101" s="13">
        <v>0</v>
      </c>
      <c r="T101" s="13">
        <v>0</v>
      </c>
      <c r="U101" s="13">
        <f t="shared" si="13"/>
        <v>83</v>
      </c>
      <c r="V101" s="13">
        <f t="shared" si="14"/>
        <v>12035000</v>
      </c>
      <c r="W101" s="13">
        <f t="shared" si="15"/>
        <v>410</v>
      </c>
      <c r="X101" s="13">
        <f t="shared" si="16"/>
        <v>59450000</v>
      </c>
      <c r="Y101">
        <v>1</v>
      </c>
    </row>
    <row r="102" spans="1:25" hidden="1">
      <c r="A102" s="11">
        <f t="shared" si="17"/>
        <v>97</v>
      </c>
      <c r="B102" s="12" t="s">
        <v>109</v>
      </c>
      <c r="C102" s="12" t="s">
        <v>109</v>
      </c>
      <c r="D102" s="12" t="s">
        <v>1803</v>
      </c>
      <c r="E102" s="12">
        <v>76</v>
      </c>
      <c r="F102" s="11" t="s">
        <v>858</v>
      </c>
      <c r="G102" s="11" t="s">
        <v>854</v>
      </c>
      <c r="H102" s="12" t="s">
        <v>1095</v>
      </c>
      <c r="I102" s="12" t="s">
        <v>1013</v>
      </c>
      <c r="J102" s="11">
        <v>3017020764</v>
      </c>
      <c r="K102" s="13">
        <v>82</v>
      </c>
      <c r="L102" s="13">
        <f t="shared" si="9"/>
        <v>11890000</v>
      </c>
      <c r="M102" s="13">
        <v>82</v>
      </c>
      <c r="N102" s="13">
        <f t="shared" si="10"/>
        <v>11890000</v>
      </c>
      <c r="O102" s="13">
        <v>82</v>
      </c>
      <c r="P102" s="13">
        <f t="shared" si="11"/>
        <v>11890000</v>
      </c>
      <c r="Q102" s="13">
        <v>76</v>
      </c>
      <c r="R102" s="13">
        <f t="shared" si="12"/>
        <v>11020000</v>
      </c>
      <c r="S102" s="13">
        <v>0</v>
      </c>
      <c r="T102" s="13">
        <v>0</v>
      </c>
      <c r="U102" s="13">
        <f t="shared" si="13"/>
        <v>76</v>
      </c>
      <c r="V102" s="13">
        <f t="shared" si="14"/>
        <v>11020000</v>
      </c>
      <c r="W102" s="13">
        <f t="shared" si="15"/>
        <v>322</v>
      </c>
      <c r="X102" s="13">
        <f t="shared" si="16"/>
        <v>46690000</v>
      </c>
      <c r="Y102">
        <v>1</v>
      </c>
    </row>
    <row r="103" spans="1:25" hidden="1">
      <c r="A103" s="11">
        <f t="shared" si="17"/>
        <v>98</v>
      </c>
      <c r="B103" s="12" t="s">
        <v>110</v>
      </c>
      <c r="C103" s="12" t="s">
        <v>110</v>
      </c>
      <c r="D103" s="12" t="s">
        <v>1803</v>
      </c>
      <c r="E103" s="12">
        <v>245</v>
      </c>
      <c r="F103" s="11" t="s">
        <v>858</v>
      </c>
      <c r="G103" s="11" t="s">
        <v>854</v>
      </c>
      <c r="H103" s="12" t="s">
        <v>1096</v>
      </c>
      <c r="I103" s="12" t="s">
        <v>1013</v>
      </c>
      <c r="J103" s="11">
        <v>3017013237</v>
      </c>
      <c r="K103" s="13">
        <v>247</v>
      </c>
      <c r="L103" s="13">
        <f t="shared" si="9"/>
        <v>35815000</v>
      </c>
      <c r="M103" s="13">
        <v>247</v>
      </c>
      <c r="N103" s="13">
        <f t="shared" si="10"/>
        <v>35815000</v>
      </c>
      <c r="O103" s="13">
        <v>247</v>
      </c>
      <c r="P103" s="13">
        <f t="shared" si="11"/>
        <v>35815000</v>
      </c>
      <c r="Q103" s="13">
        <v>245</v>
      </c>
      <c r="R103" s="13">
        <f t="shared" si="12"/>
        <v>35525000</v>
      </c>
      <c r="S103" s="13">
        <v>0</v>
      </c>
      <c r="T103" s="13">
        <v>0</v>
      </c>
      <c r="U103" s="13">
        <f t="shared" si="13"/>
        <v>245</v>
      </c>
      <c r="V103" s="13">
        <f t="shared" si="14"/>
        <v>35525000</v>
      </c>
      <c r="W103" s="13">
        <f t="shared" si="15"/>
        <v>986</v>
      </c>
      <c r="X103" s="13">
        <f t="shared" si="16"/>
        <v>142970000</v>
      </c>
      <c r="Y103">
        <v>1</v>
      </c>
    </row>
    <row r="104" spans="1:25" hidden="1">
      <c r="A104" s="11">
        <f t="shared" si="17"/>
        <v>99</v>
      </c>
      <c r="B104" s="12" t="s">
        <v>111</v>
      </c>
      <c r="C104" s="12" t="s">
        <v>111</v>
      </c>
      <c r="D104" s="12" t="s">
        <v>1803</v>
      </c>
      <c r="E104" s="12">
        <v>146</v>
      </c>
      <c r="F104" s="11" t="s">
        <v>858</v>
      </c>
      <c r="G104" s="11" t="s">
        <v>854</v>
      </c>
      <c r="H104" s="12" t="s">
        <v>1097</v>
      </c>
      <c r="I104" s="12" t="s">
        <v>1013</v>
      </c>
      <c r="J104" s="11">
        <v>3017020225</v>
      </c>
      <c r="K104" s="13">
        <v>148</v>
      </c>
      <c r="L104" s="13">
        <f t="shared" si="9"/>
        <v>21460000</v>
      </c>
      <c r="M104" s="13">
        <v>148</v>
      </c>
      <c r="N104" s="13">
        <f t="shared" si="10"/>
        <v>21460000</v>
      </c>
      <c r="O104" s="13">
        <v>148</v>
      </c>
      <c r="P104" s="13">
        <f t="shared" si="11"/>
        <v>21460000</v>
      </c>
      <c r="Q104" s="13">
        <v>146</v>
      </c>
      <c r="R104" s="13">
        <f t="shared" si="12"/>
        <v>21170000</v>
      </c>
      <c r="S104" s="13">
        <v>0</v>
      </c>
      <c r="T104" s="13">
        <v>0</v>
      </c>
      <c r="U104" s="13">
        <f t="shared" si="13"/>
        <v>146</v>
      </c>
      <c r="V104" s="13">
        <f t="shared" si="14"/>
        <v>21170000</v>
      </c>
      <c r="W104" s="13">
        <f t="shared" si="15"/>
        <v>590</v>
      </c>
      <c r="X104" s="13">
        <f t="shared" si="16"/>
        <v>85550000</v>
      </c>
      <c r="Y104">
        <v>1</v>
      </c>
    </row>
    <row r="105" spans="1:25" hidden="1">
      <c r="A105" s="11">
        <f t="shared" si="17"/>
        <v>100</v>
      </c>
      <c r="B105" s="12" t="s">
        <v>112</v>
      </c>
      <c r="C105" s="12" t="s">
        <v>112</v>
      </c>
      <c r="D105" s="12" t="s">
        <v>1803</v>
      </c>
      <c r="E105" s="12">
        <v>112</v>
      </c>
      <c r="F105" s="11" t="s">
        <v>858</v>
      </c>
      <c r="G105" s="11" t="s">
        <v>854</v>
      </c>
      <c r="H105" s="12" t="s">
        <v>1081</v>
      </c>
      <c r="I105" s="12" t="s">
        <v>1013</v>
      </c>
      <c r="J105" s="11">
        <v>3017020021</v>
      </c>
      <c r="K105" s="13">
        <v>126</v>
      </c>
      <c r="L105" s="13">
        <f t="shared" si="9"/>
        <v>18270000</v>
      </c>
      <c r="M105" s="13">
        <v>126</v>
      </c>
      <c r="N105" s="13">
        <f t="shared" si="10"/>
        <v>18270000</v>
      </c>
      <c r="O105" s="13">
        <v>126</v>
      </c>
      <c r="P105" s="13">
        <f t="shared" si="11"/>
        <v>18270000</v>
      </c>
      <c r="Q105" s="13">
        <v>112</v>
      </c>
      <c r="R105" s="13">
        <f t="shared" si="12"/>
        <v>16240000</v>
      </c>
      <c r="S105" s="13">
        <v>0</v>
      </c>
      <c r="T105" s="13">
        <v>0</v>
      </c>
      <c r="U105" s="13">
        <f t="shared" si="13"/>
        <v>112</v>
      </c>
      <c r="V105" s="13">
        <f t="shared" si="14"/>
        <v>16240000</v>
      </c>
      <c r="W105" s="13">
        <f t="shared" si="15"/>
        <v>490</v>
      </c>
      <c r="X105" s="13">
        <f t="shared" si="16"/>
        <v>71050000</v>
      </c>
      <c r="Y105">
        <v>1</v>
      </c>
    </row>
    <row r="106" spans="1:25" hidden="1">
      <c r="A106" s="11">
        <f t="shared" si="17"/>
        <v>101</v>
      </c>
      <c r="B106" s="12" t="s">
        <v>113</v>
      </c>
      <c r="C106" s="12" t="s">
        <v>113</v>
      </c>
      <c r="D106" s="12" t="s">
        <v>1803</v>
      </c>
      <c r="E106" s="12">
        <v>134</v>
      </c>
      <c r="F106" s="11" t="s">
        <v>858</v>
      </c>
      <c r="G106" s="11" t="s">
        <v>854</v>
      </c>
      <c r="H106" s="12" t="s">
        <v>1098</v>
      </c>
      <c r="I106" s="12" t="s">
        <v>1013</v>
      </c>
      <c r="J106" s="11">
        <v>3118003666</v>
      </c>
      <c r="K106" s="13">
        <v>152</v>
      </c>
      <c r="L106" s="13">
        <f t="shared" si="9"/>
        <v>22040000</v>
      </c>
      <c r="M106" s="13">
        <v>152</v>
      </c>
      <c r="N106" s="13">
        <f t="shared" si="10"/>
        <v>22040000</v>
      </c>
      <c r="O106" s="13">
        <v>152</v>
      </c>
      <c r="P106" s="13">
        <f t="shared" si="11"/>
        <v>22040000</v>
      </c>
      <c r="Q106" s="13">
        <v>134</v>
      </c>
      <c r="R106" s="13">
        <f t="shared" si="12"/>
        <v>19430000</v>
      </c>
      <c r="S106" s="13">
        <v>0</v>
      </c>
      <c r="T106" s="13">
        <v>0</v>
      </c>
      <c r="U106" s="13">
        <f t="shared" si="13"/>
        <v>134</v>
      </c>
      <c r="V106" s="13">
        <f t="shared" si="14"/>
        <v>19430000</v>
      </c>
      <c r="W106" s="13">
        <f t="shared" si="15"/>
        <v>590</v>
      </c>
      <c r="X106" s="13">
        <f t="shared" si="16"/>
        <v>85550000</v>
      </c>
      <c r="Y106">
        <v>1</v>
      </c>
    </row>
    <row r="107" spans="1:25" hidden="1">
      <c r="A107" s="11">
        <f t="shared" si="17"/>
        <v>102</v>
      </c>
      <c r="B107" s="12" t="s">
        <v>114</v>
      </c>
      <c r="C107" s="12" t="s">
        <v>114</v>
      </c>
      <c r="D107" s="12" t="s">
        <v>1803</v>
      </c>
      <c r="E107" s="12">
        <v>172</v>
      </c>
      <c r="F107" s="11" t="s">
        <v>858</v>
      </c>
      <c r="G107" s="11" t="s">
        <v>854</v>
      </c>
      <c r="H107" s="12" t="s">
        <v>1099</v>
      </c>
      <c r="I107" s="12" t="s">
        <v>1013</v>
      </c>
      <c r="J107" s="11">
        <v>3118003577</v>
      </c>
      <c r="K107" s="13">
        <v>180</v>
      </c>
      <c r="L107" s="13">
        <f t="shared" si="9"/>
        <v>26100000</v>
      </c>
      <c r="M107" s="13">
        <v>180</v>
      </c>
      <c r="N107" s="13">
        <f t="shared" si="10"/>
        <v>26100000</v>
      </c>
      <c r="O107" s="13">
        <v>180</v>
      </c>
      <c r="P107" s="13">
        <f t="shared" si="11"/>
        <v>26100000</v>
      </c>
      <c r="Q107" s="13">
        <v>172</v>
      </c>
      <c r="R107" s="13">
        <f t="shared" si="12"/>
        <v>24940000</v>
      </c>
      <c r="S107" s="13">
        <v>0</v>
      </c>
      <c r="T107" s="13">
        <v>0</v>
      </c>
      <c r="U107" s="13">
        <f t="shared" si="13"/>
        <v>172</v>
      </c>
      <c r="V107" s="13">
        <f t="shared" si="14"/>
        <v>24940000</v>
      </c>
      <c r="W107" s="13">
        <f t="shared" si="15"/>
        <v>712</v>
      </c>
      <c r="X107" s="13">
        <f t="shared" si="16"/>
        <v>103240000</v>
      </c>
      <c r="Y107">
        <v>1</v>
      </c>
    </row>
    <row r="108" spans="1:25" hidden="1">
      <c r="A108" s="11">
        <f t="shared" si="17"/>
        <v>103</v>
      </c>
      <c r="B108" s="12" t="s">
        <v>115</v>
      </c>
      <c r="C108" s="12" t="s">
        <v>115</v>
      </c>
      <c r="D108" s="12" t="s">
        <v>1803</v>
      </c>
      <c r="E108" s="12">
        <v>87</v>
      </c>
      <c r="F108" s="11" t="s">
        <v>858</v>
      </c>
      <c r="G108" s="11" t="s">
        <v>854</v>
      </c>
      <c r="H108" s="12" t="s">
        <v>1100</v>
      </c>
      <c r="I108" s="12" t="s">
        <v>1013</v>
      </c>
      <c r="J108" s="11">
        <v>3017019901</v>
      </c>
      <c r="K108" s="13">
        <v>75</v>
      </c>
      <c r="L108" s="13">
        <f t="shared" si="9"/>
        <v>10875000</v>
      </c>
      <c r="M108" s="13">
        <v>75</v>
      </c>
      <c r="N108" s="13">
        <f t="shared" si="10"/>
        <v>10875000</v>
      </c>
      <c r="O108" s="13">
        <v>75</v>
      </c>
      <c r="P108" s="13">
        <f t="shared" si="11"/>
        <v>10875000</v>
      </c>
      <c r="Q108" s="13">
        <v>87</v>
      </c>
      <c r="R108" s="13">
        <f t="shared" si="12"/>
        <v>12615000</v>
      </c>
      <c r="S108" s="13">
        <v>0</v>
      </c>
      <c r="T108" s="13">
        <v>0</v>
      </c>
      <c r="U108" s="13">
        <f t="shared" si="13"/>
        <v>87</v>
      </c>
      <c r="V108" s="13">
        <f t="shared" si="14"/>
        <v>12615000</v>
      </c>
      <c r="W108" s="13">
        <f t="shared" si="15"/>
        <v>312</v>
      </c>
      <c r="X108" s="13">
        <f t="shared" si="16"/>
        <v>45240000</v>
      </c>
      <c r="Y108">
        <v>1</v>
      </c>
    </row>
    <row r="109" spans="1:25" hidden="1">
      <c r="A109" s="11">
        <f t="shared" si="17"/>
        <v>104</v>
      </c>
      <c r="B109" s="12" t="s">
        <v>116</v>
      </c>
      <c r="C109" s="12" t="s">
        <v>116</v>
      </c>
      <c r="D109" s="12" t="s">
        <v>1803</v>
      </c>
      <c r="E109" s="12">
        <v>135</v>
      </c>
      <c r="F109" s="11" t="s">
        <v>858</v>
      </c>
      <c r="G109" s="11" t="s">
        <v>854</v>
      </c>
      <c r="H109" s="12" t="s">
        <v>1101</v>
      </c>
      <c r="I109" s="12" t="s">
        <v>1013</v>
      </c>
      <c r="J109" s="11">
        <v>3017015973</v>
      </c>
      <c r="K109" s="13">
        <v>173</v>
      </c>
      <c r="L109" s="13">
        <f t="shared" si="9"/>
        <v>25085000</v>
      </c>
      <c r="M109" s="13">
        <v>173</v>
      </c>
      <c r="N109" s="13">
        <f t="shared" si="10"/>
        <v>25085000</v>
      </c>
      <c r="O109" s="13">
        <v>173</v>
      </c>
      <c r="P109" s="13">
        <f t="shared" si="11"/>
        <v>25085000</v>
      </c>
      <c r="Q109" s="13">
        <v>135</v>
      </c>
      <c r="R109" s="13">
        <f t="shared" si="12"/>
        <v>19575000</v>
      </c>
      <c r="S109" s="13">
        <v>0</v>
      </c>
      <c r="T109" s="13">
        <v>0</v>
      </c>
      <c r="U109" s="13">
        <f t="shared" si="13"/>
        <v>135</v>
      </c>
      <c r="V109" s="13">
        <f t="shared" si="14"/>
        <v>19575000</v>
      </c>
      <c r="W109" s="13">
        <f t="shared" si="15"/>
        <v>654</v>
      </c>
      <c r="X109" s="13">
        <f t="shared" si="16"/>
        <v>94830000</v>
      </c>
      <c r="Y109">
        <v>1</v>
      </c>
    </row>
    <row r="110" spans="1:25" hidden="1">
      <c r="A110" s="11">
        <f t="shared" si="17"/>
        <v>105</v>
      </c>
      <c r="B110" s="12" t="s">
        <v>117</v>
      </c>
      <c r="C110" s="12" t="s">
        <v>117</v>
      </c>
      <c r="D110" s="12" t="s">
        <v>1803</v>
      </c>
      <c r="E110" s="12">
        <v>108</v>
      </c>
      <c r="F110" s="11" t="s">
        <v>858</v>
      </c>
      <c r="G110" s="11" t="s">
        <v>854</v>
      </c>
      <c r="H110" s="12" t="s">
        <v>1102</v>
      </c>
      <c r="I110" s="12" t="s">
        <v>1013</v>
      </c>
      <c r="J110" s="11">
        <v>3017020420</v>
      </c>
      <c r="K110" s="13">
        <v>126</v>
      </c>
      <c r="L110" s="13">
        <f t="shared" si="9"/>
        <v>18270000</v>
      </c>
      <c r="M110" s="13">
        <v>126</v>
      </c>
      <c r="N110" s="13">
        <f t="shared" si="10"/>
        <v>18270000</v>
      </c>
      <c r="O110" s="13">
        <v>126</v>
      </c>
      <c r="P110" s="13">
        <f t="shared" si="11"/>
        <v>18270000</v>
      </c>
      <c r="Q110" s="13">
        <v>108</v>
      </c>
      <c r="R110" s="13">
        <f t="shared" si="12"/>
        <v>15660000</v>
      </c>
      <c r="S110" s="13">
        <v>0</v>
      </c>
      <c r="T110" s="13">
        <v>0</v>
      </c>
      <c r="U110" s="13">
        <f t="shared" si="13"/>
        <v>108</v>
      </c>
      <c r="V110" s="13">
        <f t="shared" si="14"/>
        <v>15660000</v>
      </c>
      <c r="W110" s="13">
        <f t="shared" si="15"/>
        <v>486</v>
      </c>
      <c r="X110" s="13">
        <f t="shared" si="16"/>
        <v>70470000</v>
      </c>
      <c r="Y110">
        <v>1</v>
      </c>
    </row>
    <row r="111" spans="1:25" hidden="1">
      <c r="A111" s="11">
        <f t="shared" si="17"/>
        <v>106</v>
      </c>
      <c r="B111" s="12" t="s">
        <v>118</v>
      </c>
      <c r="C111" s="12" t="s">
        <v>118</v>
      </c>
      <c r="D111" s="12" t="s">
        <v>1803</v>
      </c>
      <c r="E111" s="12">
        <v>189</v>
      </c>
      <c r="F111" s="11" t="s">
        <v>858</v>
      </c>
      <c r="G111" s="11" t="s">
        <v>854</v>
      </c>
      <c r="H111" s="12" t="s">
        <v>1103</v>
      </c>
      <c r="I111" s="12" t="s">
        <v>1013</v>
      </c>
      <c r="J111" s="11">
        <v>3017020942</v>
      </c>
      <c r="K111" s="13">
        <v>181</v>
      </c>
      <c r="L111" s="13">
        <f t="shared" si="9"/>
        <v>26245000</v>
      </c>
      <c r="M111" s="13">
        <v>181</v>
      </c>
      <c r="N111" s="13">
        <f t="shared" si="10"/>
        <v>26245000</v>
      </c>
      <c r="O111" s="13">
        <v>181</v>
      </c>
      <c r="P111" s="13">
        <f t="shared" si="11"/>
        <v>26245000</v>
      </c>
      <c r="Q111" s="13">
        <v>189</v>
      </c>
      <c r="R111" s="13">
        <f t="shared" si="12"/>
        <v>27405000</v>
      </c>
      <c r="S111" s="13">
        <v>0</v>
      </c>
      <c r="T111" s="13">
        <v>0</v>
      </c>
      <c r="U111" s="13">
        <f t="shared" si="13"/>
        <v>189</v>
      </c>
      <c r="V111" s="13">
        <f t="shared" si="14"/>
        <v>27405000</v>
      </c>
      <c r="W111" s="13">
        <f t="shared" si="15"/>
        <v>732</v>
      </c>
      <c r="X111" s="13">
        <f t="shared" si="16"/>
        <v>106140000</v>
      </c>
      <c r="Y111">
        <v>1</v>
      </c>
    </row>
    <row r="112" spans="1:25" hidden="1">
      <c r="A112" s="11">
        <f t="shared" si="17"/>
        <v>107</v>
      </c>
      <c r="B112" s="12" t="s">
        <v>119</v>
      </c>
      <c r="C112" s="12" t="s">
        <v>119</v>
      </c>
      <c r="D112" s="12" t="s">
        <v>1803</v>
      </c>
      <c r="E112" s="12">
        <v>91</v>
      </c>
      <c r="F112" s="11" t="s">
        <v>858</v>
      </c>
      <c r="G112" s="11" t="s">
        <v>854</v>
      </c>
      <c r="H112" s="12" t="s">
        <v>1104</v>
      </c>
      <c r="I112" s="12" t="s">
        <v>1013</v>
      </c>
      <c r="J112" s="11">
        <v>3017020535</v>
      </c>
      <c r="K112" s="13">
        <v>97</v>
      </c>
      <c r="L112" s="13">
        <f t="shared" si="9"/>
        <v>14065000</v>
      </c>
      <c r="M112" s="13">
        <v>97</v>
      </c>
      <c r="N112" s="13">
        <f t="shared" si="10"/>
        <v>14065000</v>
      </c>
      <c r="O112" s="13">
        <v>97</v>
      </c>
      <c r="P112" s="13">
        <f t="shared" si="11"/>
        <v>14065000</v>
      </c>
      <c r="Q112" s="13">
        <v>91</v>
      </c>
      <c r="R112" s="13">
        <f t="shared" si="12"/>
        <v>13195000</v>
      </c>
      <c r="S112" s="13">
        <v>0</v>
      </c>
      <c r="T112" s="13">
        <v>0</v>
      </c>
      <c r="U112" s="13">
        <f t="shared" si="13"/>
        <v>91</v>
      </c>
      <c r="V112" s="13">
        <f t="shared" si="14"/>
        <v>13195000</v>
      </c>
      <c r="W112" s="13">
        <f t="shared" si="15"/>
        <v>382</v>
      </c>
      <c r="X112" s="13">
        <f t="shared" si="16"/>
        <v>55390000</v>
      </c>
      <c r="Y112">
        <v>1</v>
      </c>
    </row>
    <row r="113" spans="1:25" hidden="1">
      <c r="A113" s="11">
        <f t="shared" si="17"/>
        <v>108</v>
      </c>
      <c r="B113" s="12" t="s">
        <v>120</v>
      </c>
      <c r="C113" s="12" t="s">
        <v>120</v>
      </c>
      <c r="D113" s="12" t="s">
        <v>1803</v>
      </c>
      <c r="E113" s="12">
        <v>84</v>
      </c>
      <c r="F113" s="11" t="s">
        <v>858</v>
      </c>
      <c r="G113" s="11" t="s">
        <v>854</v>
      </c>
      <c r="H113" s="12" t="s">
        <v>1105</v>
      </c>
      <c r="I113" s="12" t="s">
        <v>1013</v>
      </c>
      <c r="J113" s="11">
        <v>3017020322</v>
      </c>
      <c r="K113" s="13">
        <v>84</v>
      </c>
      <c r="L113" s="13">
        <f t="shared" si="9"/>
        <v>12180000</v>
      </c>
      <c r="M113" s="13">
        <v>84</v>
      </c>
      <c r="N113" s="13">
        <f t="shared" si="10"/>
        <v>12180000</v>
      </c>
      <c r="O113" s="13">
        <v>84</v>
      </c>
      <c r="P113" s="13">
        <f t="shared" si="11"/>
        <v>12180000</v>
      </c>
      <c r="Q113" s="13">
        <v>84</v>
      </c>
      <c r="R113" s="13">
        <f t="shared" si="12"/>
        <v>12180000</v>
      </c>
      <c r="S113" s="13">
        <v>0</v>
      </c>
      <c r="T113" s="13">
        <v>0</v>
      </c>
      <c r="U113" s="13">
        <f t="shared" si="13"/>
        <v>84</v>
      </c>
      <c r="V113" s="13">
        <f t="shared" si="14"/>
        <v>12180000</v>
      </c>
      <c r="W113" s="13">
        <f t="shared" si="15"/>
        <v>336</v>
      </c>
      <c r="X113" s="13">
        <f t="shared" si="16"/>
        <v>48720000</v>
      </c>
      <c r="Y113">
        <v>1</v>
      </c>
    </row>
    <row r="114" spans="1:25" hidden="1">
      <c r="A114" s="11">
        <f t="shared" si="17"/>
        <v>109</v>
      </c>
      <c r="B114" s="12" t="s">
        <v>121</v>
      </c>
      <c r="C114" s="12" t="s">
        <v>121</v>
      </c>
      <c r="D114" s="12" t="s">
        <v>1803</v>
      </c>
      <c r="E114" s="12">
        <v>111</v>
      </c>
      <c r="F114" s="11" t="s">
        <v>858</v>
      </c>
      <c r="G114" s="11" t="s">
        <v>854</v>
      </c>
      <c r="H114" s="12" t="s">
        <v>1106</v>
      </c>
      <c r="I114" s="12" t="s">
        <v>1013</v>
      </c>
      <c r="J114" s="11">
        <v>3118003691</v>
      </c>
      <c r="K114" s="13">
        <v>137</v>
      </c>
      <c r="L114" s="13">
        <f t="shared" si="9"/>
        <v>19865000</v>
      </c>
      <c r="M114" s="13">
        <v>137</v>
      </c>
      <c r="N114" s="13">
        <f t="shared" si="10"/>
        <v>19865000</v>
      </c>
      <c r="O114" s="13">
        <v>137</v>
      </c>
      <c r="P114" s="13">
        <f t="shared" si="11"/>
        <v>19865000</v>
      </c>
      <c r="Q114" s="13">
        <v>111</v>
      </c>
      <c r="R114" s="13">
        <f t="shared" si="12"/>
        <v>16095000</v>
      </c>
      <c r="S114" s="13">
        <v>0</v>
      </c>
      <c r="T114" s="13">
        <v>0</v>
      </c>
      <c r="U114" s="13">
        <f t="shared" si="13"/>
        <v>111</v>
      </c>
      <c r="V114" s="13">
        <f t="shared" si="14"/>
        <v>16095000</v>
      </c>
      <c r="W114" s="13">
        <f t="shared" si="15"/>
        <v>522</v>
      </c>
      <c r="X114" s="13">
        <f t="shared" si="16"/>
        <v>75690000</v>
      </c>
      <c r="Y114">
        <v>1</v>
      </c>
    </row>
    <row r="115" spans="1:25" hidden="1">
      <c r="A115" s="11">
        <f t="shared" si="17"/>
        <v>110</v>
      </c>
      <c r="B115" s="12" t="s">
        <v>122</v>
      </c>
      <c r="C115" s="12" t="s">
        <v>122</v>
      </c>
      <c r="D115" s="12" t="s">
        <v>1803</v>
      </c>
      <c r="E115" s="12">
        <v>125</v>
      </c>
      <c r="F115" s="11" t="s">
        <v>858</v>
      </c>
      <c r="G115" s="11" t="s">
        <v>854</v>
      </c>
      <c r="H115" s="12" t="s">
        <v>1107</v>
      </c>
      <c r="I115" s="12" t="s">
        <v>1013</v>
      </c>
      <c r="J115" s="11">
        <v>3017013296</v>
      </c>
      <c r="K115" s="13">
        <v>131</v>
      </c>
      <c r="L115" s="13">
        <f t="shared" si="9"/>
        <v>18995000</v>
      </c>
      <c r="M115" s="13">
        <v>131</v>
      </c>
      <c r="N115" s="13">
        <f t="shared" si="10"/>
        <v>18995000</v>
      </c>
      <c r="O115" s="13">
        <v>131</v>
      </c>
      <c r="P115" s="13">
        <f t="shared" si="11"/>
        <v>18995000</v>
      </c>
      <c r="Q115" s="13">
        <v>125</v>
      </c>
      <c r="R115" s="13">
        <f t="shared" si="12"/>
        <v>18125000</v>
      </c>
      <c r="S115" s="13">
        <v>0</v>
      </c>
      <c r="T115" s="13">
        <v>0</v>
      </c>
      <c r="U115" s="13">
        <f t="shared" si="13"/>
        <v>125</v>
      </c>
      <c r="V115" s="13">
        <f t="shared" si="14"/>
        <v>18125000</v>
      </c>
      <c r="W115" s="13">
        <f t="shared" si="15"/>
        <v>518</v>
      </c>
      <c r="X115" s="13">
        <f t="shared" si="16"/>
        <v>75110000</v>
      </c>
      <c r="Y115">
        <v>1</v>
      </c>
    </row>
    <row r="116" spans="1:25" hidden="1">
      <c r="A116" s="11">
        <f t="shared" si="17"/>
        <v>111</v>
      </c>
      <c r="B116" s="12" t="s">
        <v>123</v>
      </c>
      <c r="C116" s="12" t="s">
        <v>123</v>
      </c>
      <c r="D116" s="12" t="s">
        <v>1803</v>
      </c>
      <c r="E116" s="12">
        <v>57</v>
      </c>
      <c r="F116" s="11" t="s">
        <v>858</v>
      </c>
      <c r="G116" s="11" t="s">
        <v>854</v>
      </c>
      <c r="H116" s="12" t="s">
        <v>1108</v>
      </c>
      <c r="I116" s="12" t="s">
        <v>1013</v>
      </c>
      <c r="J116" s="11">
        <v>3017020284</v>
      </c>
      <c r="K116" s="13">
        <v>65</v>
      </c>
      <c r="L116" s="13">
        <f t="shared" si="9"/>
        <v>9425000</v>
      </c>
      <c r="M116" s="13">
        <v>65</v>
      </c>
      <c r="N116" s="13">
        <f t="shared" si="10"/>
        <v>9425000</v>
      </c>
      <c r="O116" s="13">
        <v>65</v>
      </c>
      <c r="P116" s="13">
        <f t="shared" si="11"/>
        <v>9425000</v>
      </c>
      <c r="Q116" s="13">
        <v>57</v>
      </c>
      <c r="R116" s="13">
        <f t="shared" si="12"/>
        <v>8265000</v>
      </c>
      <c r="S116" s="13">
        <v>0</v>
      </c>
      <c r="T116" s="13">
        <v>0</v>
      </c>
      <c r="U116" s="13">
        <f t="shared" si="13"/>
        <v>57</v>
      </c>
      <c r="V116" s="13">
        <f t="shared" si="14"/>
        <v>8265000</v>
      </c>
      <c r="W116" s="13">
        <f t="shared" si="15"/>
        <v>252</v>
      </c>
      <c r="X116" s="13">
        <f t="shared" si="16"/>
        <v>36540000</v>
      </c>
      <c r="Y116">
        <v>1</v>
      </c>
    </row>
    <row r="117" spans="1:25" hidden="1">
      <c r="A117" s="11">
        <f t="shared" si="17"/>
        <v>112</v>
      </c>
      <c r="B117" s="12" t="s">
        <v>124</v>
      </c>
      <c r="C117" s="12" t="s">
        <v>124</v>
      </c>
      <c r="D117" s="12" t="s">
        <v>1803</v>
      </c>
      <c r="E117" s="12">
        <v>186</v>
      </c>
      <c r="F117" s="11" t="s">
        <v>858</v>
      </c>
      <c r="G117" s="11" t="s">
        <v>854</v>
      </c>
      <c r="H117" s="12" t="s">
        <v>1078</v>
      </c>
      <c r="I117" s="12" t="s">
        <v>1013</v>
      </c>
      <c r="J117" s="11">
        <v>3017019324</v>
      </c>
      <c r="K117" s="13">
        <v>184</v>
      </c>
      <c r="L117" s="13">
        <f t="shared" si="9"/>
        <v>26680000</v>
      </c>
      <c r="M117" s="13">
        <v>184</v>
      </c>
      <c r="N117" s="13">
        <f t="shared" si="10"/>
        <v>26680000</v>
      </c>
      <c r="O117" s="13">
        <v>184</v>
      </c>
      <c r="P117" s="13">
        <f t="shared" si="11"/>
        <v>26680000</v>
      </c>
      <c r="Q117" s="13">
        <v>186</v>
      </c>
      <c r="R117" s="13">
        <f t="shared" si="12"/>
        <v>26970000</v>
      </c>
      <c r="S117" s="13">
        <v>0</v>
      </c>
      <c r="T117" s="13">
        <v>0</v>
      </c>
      <c r="U117" s="13">
        <f t="shared" si="13"/>
        <v>186</v>
      </c>
      <c r="V117" s="13">
        <f t="shared" si="14"/>
        <v>26970000</v>
      </c>
      <c r="W117" s="13">
        <f t="shared" si="15"/>
        <v>738</v>
      </c>
      <c r="X117" s="13">
        <f t="shared" si="16"/>
        <v>107010000</v>
      </c>
      <c r="Y117">
        <v>1</v>
      </c>
    </row>
    <row r="118" spans="1:25" hidden="1">
      <c r="A118" s="11">
        <f t="shared" si="17"/>
        <v>113</v>
      </c>
      <c r="B118" s="12" t="s">
        <v>125</v>
      </c>
      <c r="C118" s="12" t="s">
        <v>125</v>
      </c>
      <c r="D118" s="12" t="s">
        <v>1803</v>
      </c>
      <c r="E118" s="12">
        <v>115</v>
      </c>
      <c r="F118" s="11" t="s">
        <v>858</v>
      </c>
      <c r="G118" s="11" t="s">
        <v>854</v>
      </c>
      <c r="H118" s="12" t="s">
        <v>1109</v>
      </c>
      <c r="I118" s="12" t="s">
        <v>1013</v>
      </c>
      <c r="J118" s="11">
        <v>3017019995</v>
      </c>
      <c r="K118" s="13">
        <v>111</v>
      </c>
      <c r="L118" s="13">
        <f t="shared" si="9"/>
        <v>16095000</v>
      </c>
      <c r="M118" s="13">
        <v>111</v>
      </c>
      <c r="N118" s="13">
        <f t="shared" si="10"/>
        <v>16095000</v>
      </c>
      <c r="O118" s="13">
        <v>111</v>
      </c>
      <c r="P118" s="13">
        <f t="shared" si="11"/>
        <v>16095000</v>
      </c>
      <c r="Q118" s="13">
        <v>115</v>
      </c>
      <c r="R118" s="13">
        <f t="shared" si="12"/>
        <v>16675000</v>
      </c>
      <c r="S118" s="13">
        <v>0</v>
      </c>
      <c r="T118" s="13">
        <v>0</v>
      </c>
      <c r="U118" s="13">
        <f t="shared" si="13"/>
        <v>115</v>
      </c>
      <c r="V118" s="13">
        <f t="shared" si="14"/>
        <v>16675000</v>
      </c>
      <c r="W118" s="13">
        <f t="shared" si="15"/>
        <v>448</v>
      </c>
      <c r="X118" s="13">
        <f t="shared" si="16"/>
        <v>64960000</v>
      </c>
      <c r="Y118">
        <v>1</v>
      </c>
    </row>
    <row r="119" spans="1:25" hidden="1">
      <c r="A119" s="11">
        <f t="shared" si="17"/>
        <v>114</v>
      </c>
      <c r="B119" s="12" t="s">
        <v>126</v>
      </c>
      <c r="C119" s="12" t="s">
        <v>126</v>
      </c>
      <c r="D119" s="12" t="s">
        <v>1803</v>
      </c>
      <c r="E119" s="12">
        <v>147</v>
      </c>
      <c r="F119" s="11" t="s">
        <v>858</v>
      </c>
      <c r="G119" s="11" t="s">
        <v>854</v>
      </c>
      <c r="H119" s="12" t="s">
        <v>1101</v>
      </c>
      <c r="I119" s="12" t="s">
        <v>1013</v>
      </c>
      <c r="J119" s="11">
        <v>3017019961</v>
      </c>
      <c r="K119" s="13">
        <v>163</v>
      </c>
      <c r="L119" s="13">
        <f t="shared" si="9"/>
        <v>23635000</v>
      </c>
      <c r="M119" s="13">
        <v>163</v>
      </c>
      <c r="N119" s="13">
        <f t="shared" si="10"/>
        <v>23635000</v>
      </c>
      <c r="O119" s="13">
        <v>163</v>
      </c>
      <c r="P119" s="13">
        <f t="shared" si="11"/>
        <v>23635000</v>
      </c>
      <c r="Q119" s="13">
        <v>147</v>
      </c>
      <c r="R119" s="13">
        <f t="shared" si="12"/>
        <v>21315000</v>
      </c>
      <c r="S119" s="13">
        <v>0</v>
      </c>
      <c r="T119" s="13">
        <v>0</v>
      </c>
      <c r="U119" s="13">
        <f t="shared" si="13"/>
        <v>147</v>
      </c>
      <c r="V119" s="13">
        <f t="shared" si="14"/>
        <v>21315000</v>
      </c>
      <c r="W119" s="13">
        <f t="shared" si="15"/>
        <v>636</v>
      </c>
      <c r="X119" s="13">
        <f t="shared" si="16"/>
        <v>92220000</v>
      </c>
      <c r="Y119">
        <v>1</v>
      </c>
    </row>
    <row r="120" spans="1:25" hidden="1">
      <c r="A120" s="11">
        <f t="shared" si="17"/>
        <v>115</v>
      </c>
      <c r="B120" s="12" t="s">
        <v>127</v>
      </c>
      <c r="C120" s="12" t="s">
        <v>127</v>
      </c>
      <c r="D120" s="12" t="s">
        <v>1803</v>
      </c>
      <c r="E120" s="12">
        <v>116</v>
      </c>
      <c r="F120" s="11" t="s">
        <v>858</v>
      </c>
      <c r="G120" s="11" t="s">
        <v>854</v>
      </c>
      <c r="H120" s="12" t="s">
        <v>1078</v>
      </c>
      <c r="I120" s="12" t="s">
        <v>1013</v>
      </c>
      <c r="J120" s="11">
        <v>3118003496</v>
      </c>
      <c r="K120" s="13">
        <v>114</v>
      </c>
      <c r="L120" s="13">
        <f t="shared" si="9"/>
        <v>16530000</v>
      </c>
      <c r="M120" s="13">
        <v>114</v>
      </c>
      <c r="N120" s="13">
        <f t="shared" si="10"/>
        <v>16530000</v>
      </c>
      <c r="O120" s="13">
        <v>114</v>
      </c>
      <c r="P120" s="13">
        <f t="shared" si="11"/>
        <v>16530000</v>
      </c>
      <c r="Q120" s="13">
        <v>116</v>
      </c>
      <c r="R120" s="13">
        <f t="shared" si="12"/>
        <v>16820000</v>
      </c>
      <c r="S120" s="13">
        <v>0</v>
      </c>
      <c r="T120" s="13">
        <v>0</v>
      </c>
      <c r="U120" s="13">
        <f t="shared" si="13"/>
        <v>116</v>
      </c>
      <c r="V120" s="13">
        <f t="shared" si="14"/>
        <v>16820000</v>
      </c>
      <c r="W120" s="13">
        <f t="shared" si="15"/>
        <v>458</v>
      </c>
      <c r="X120" s="13">
        <f t="shared" si="16"/>
        <v>66410000</v>
      </c>
      <c r="Y120">
        <v>1</v>
      </c>
    </row>
    <row r="121" spans="1:25" hidden="1">
      <c r="A121" s="11">
        <f t="shared" si="17"/>
        <v>116</v>
      </c>
      <c r="B121" s="12" t="s">
        <v>128</v>
      </c>
      <c r="C121" s="12" t="s">
        <v>128</v>
      </c>
      <c r="D121" s="12" t="s">
        <v>1803</v>
      </c>
      <c r="E121" s="12">
        <v>131</v>
      </c>
      <c r="F121" s="11" t="s">
        <v>858</v>
      </c>
      <c r="G121" s="11" t="s">
        <v>854</v>
      </c>
      <c r="H121" s="12" t="s">
        <v>1109</v>
      </c>
      <c r="I121" s="12" t="s">
        <v>1013</v>
      </c>
      <c r="J121" s="11">
        <v>3017021027</v>
      </c>
      <c r="K121" s="13">
        <v>135</v>
      </c>
      <c r="L121" s="13">
        <f t="shared" si="9"/>
        <v>19575000</v>
      </c>
      <c r="M121" s="13">
        <v>135</v>
      </c>
      <c r="N121" s="13">
        <f t="shared" si="10"/>
        <v>19575000</v>
      </c>
      <c r="O121" s="13">
        <v>135</v>
      </c>
      <c r="P121" s="13">
        <f t="shared" si="11"/>
        <v>19575000</v>
      </c>
      <c r="Q121" s="13">
        <v>131</v>
      </c>
      <c r="R121" s="13">
        <f t="shared" si="12"/>
        <v>18995000</v>
      </c>
      <c r="S121" s="13">
        <v>0</v>
      </c>
      <c r="T121" s="13">
        <v>0</v>
      </c>
      <c r="U121" s="13">
        <f t="shared" si="13"/>
        <v>131</v>
      </c>
      <c r="V121" s="13">
        <f t="shared" si="14"/>
        <v>18995000</v>
      </c>
      <c r="W121" s="13">
        <f t="shared" si="15"/>
        <v>536</v>
      </c>
      <c r="X121" s="13">
        <f t="shared" si="16"/>
        <v>77720000</v>
      </c>
      <c r="Y121">
        <v>1</v>
      </c>
    </row>
    <row r="122" spans="1:25" hidden="1">
      <c r="A122" s="11">
        <f t="shared" si="17"/>
        <v>117</v>
      </c>
      <c r="B122" s="12" t="s">
        <v>129</v>
      </c>
      <c r="C122" s="12" t="s">
        <v>129</v>
      </c>
      <c r="D122" s="12" t="s">
        <v>1803</v>
      </c>
      <c r="E122" s="12">
        <v>157</v>
      </c>
      <c r="F122" s="11" t="s">
        <v>858</v>
      </c>
      <c r="G122" s="11" t="s">
        <v>854</v>
      </c>
      <c r="H122" s="12" t="s">
        <v>1109</v>
      </c>
      <c r="I122" s="12" t="s">
        <v>1013</v>
      </c>
      <c r="J122" s="11">
        <v>3017016007</v>
      </c>
      <c r="K122" s="13">
        <v>157</v>
      </c>
      <c r="L122" s="13">
        <f t="shared" si="9"/>
        <v>22765000</v>
      </c>
      <c r="M122" s="13">
        <v>157</v>
      </c>
      <c r="N122" s="13">
        <f t="shared" si="10"/>
        <v>22765000</v>
      </c>
      <c r="O122" s="13">
        <v>157</v>
      </c>
      <c r="P122" s="13">
        <f t="shared" si="11"/>
        <v>22765000</v>
      </c>
      <c r="Q122" s="13">
        <v>157</v>
      </c>
      <c r="R122" s="13">
        <f t="shared" si="12"/>
        <v>22765000</v>
      </c>
      <c r="S122" s="13">
        <v>0</v>
      </c>
      <c r="T122" s="13">
        <v>0</v>
      </c>
      <c r="U122" s="13">
        <f t="shared" si="13"/>
        <v>157</v>
      </c>
      <c r="V122" s="13">
        <f t="shared" si="14"/>
        <v>22765000</v>
      </c>
      <c r="W122" s="13">
        <f t="shared" si="15"/>
        <v>628</v>
      </c>
      <c r="X122" s="13">
        <f t="shared" si="16"/>
        <v>91060000</v>
      </c>
      <c r="Y122">
        <v>1</v>
      </c>
    </row>
    <row r="123" spans="1:25" hidden="1">
      <c r="A123" s="11">
        <f t="shared" si="17"/>
        <v>118</v>
      </c>
      <c r="B123" s="12" t="s">
        <v>130</v>
      </c>
      <c r="C123" s="12" t="s">
        <v>130</v>
      </c>
      <c r="D123" s="12" t="s">
        <v>1803</v>
      </c>
      <c r="E123" s="12">
        <v>150</v>
      </c>
      <c r="F123" s="11" t="s">
        <v>858</v>
      </c>
      <c r="G123" s="11" t="s">
        <v>854</v>
      </c>
      <c r="H123" s="12" t="s">
        <v>1110</v>
      </c>
      <c r="I123" s="12" t="s">
        <v>1013</v>
      </c>
      <c r="J123" s="11">
        <v>3017020381</v>
      </c>
      <c r="K123" s="13">
        <v>174</v>
      </c>
      <c r="L123" s="13">
        <f t="shared" si="9"/>
        <v>25230000</v>
      </c>
      <c r="M123" s="13">
        <v>174</v>
      </c>
      <c r="N123" s="13">
        <f t="shared" si="10"/>
        <v>25230000</v>
      </c>
      <c r="O123" s="13">
        <v>174</v>
      </c>
      <c r="P123" s="13">
        <f t="shared" si="11"/>
        <v>25230000</v>
      </c>
      <c r="Q123" s="13">
        <v>150</v>
      </c>
      <c r="R123" s="13">
        <f t="shared" si="12"/>
        <v>21750000</v>
      </c>
      <c r="S123" s="13">
        <v>0</v>
      </c>
      <c r="T123" s="13">
        <v>0</v>
      </c>
      <c r="U123" s="13">
        <f t="shared" si="13"/>
        <v>150</v>
      </c>
      <c r="V123" s="13">
        <f t="shared" si="14"/>
        <v>21750000</v>
      </c>
      <c r="W123" s="13">
        <f t="shared" si="15"/>
        <v>672</v>
      </c>
      <c r="X123" s="13">
        <f t="shared" si="16"/>
        <v>97440000</v>
      </c>
      <c r="Y123">
        <v>1</v>
      </c>
    </row>
    <row r="124" spans="1:25" hidden="1">
      <c r="A124" s="11">
        <f t="shared" si="17"/>
        <v>119</v>
      </c>
      <c r="B124" s="12" t="s">
        <v>131</v>
      </c>
      <c r="C124" s="12" t="s">
        <v>131</v>
      </c>
      <c r="D124" s="12" t="s">
        <v>1803</v>
      </c>
      <c r="E124" s="12">
        <v>137</v>
      </c>
      <c r="F124" s="11" t="s">
        <v>858</v>
      </c>
      <c r="G124" s="11" t="s">
        <v>854</v>
      </c>
      <c r="H124" s="12" t="s">
        <v>1110</v>
      </c>
      <c r="I124" s="12" t="s">
        <v>1013</v>
      </c>
      <c r="J124" s="11">
        <v>3017100429</v>
      </c>
      <c r="K124" s="13">
        <v>135</v>
      </c>
      <c r="L124" s="13">
        <f t="shared" si="9"/>
        <v>19575000</v>
      </c>
      <c r="M124" s="13">
        <v>135</v>
      </c>
      <c r="N124" s="13">
        <f t="shared" si="10"/>
        <v>19575000</v>
      </c>
      <c r="O124" s="13">
        <v>135</v>
      </c>
      <c r="P124" s="13">
        <f t="shared" si="11"/>
        <v>19575000</v>
      </c>
      <c r="Q124" s="13">
        <v>137</v>
      </c>
      <c r="R124" s="13">
        <f t="shared" si="12"/>
        <v>19865000</v>
      </c>
      <c r="S124" s="13">
        <v>0</v>
      </c>
      <c r="T124" s="13">
        <v>0</v>
      </c>
      <c r="U124" s="13">
        <f t="shared" si="13"/>
        <v>137</v>
      </c>
      <c r="V124" s="13">
        <f t="shared" si="14"/>
        <v>19865000</v>
      </c>
      <c r="W124" s="13">
        <f t="shared" si="15"/>
        <v>542</v>
      </c>
      <c r="X124" s="13">
        <f t="shared" si="16"/>
        <v>78590000</v>
      </c>
      <c r="Y124">
        <v>1</v>
      </c>
    </row>
    <row r="125" spans="1:25" hidden="1">
      <c r="A125" s="11">
        <f t="shared" si="17"/>
        <v>120</v>
      </c>
      <c r="B125" s="12" t="s">
        <v>132</v>
      </c>
      <c r="C125" s="12" t="s">
        <v>132</v>
      </c>
      <c r="D125" s="12" t="s">
        <v>1803</v>
      </c>
      <c r="E125" s="12">
        <v>139</v>
      </c>
      <c r="F125" s="11" t="s">
        <v>858</v>
      </c>
      <c r="G125" s="11" t="s">
        <v>854</v>
      </c>
      <c r="H125" s="12" t="s">
        <v>1110</v>
      </c>
      <c r="I125" s="12" t="s">
        <v>1013</v>
      </c>
      <c r="J125" s="11">
        <v>3017020756</v>
      </c>
      <c r="K125" s="13">
        <v>113</v>
      </c>
      <c r="L125" s="13">
        <f t="shared" si="9"/>
        <v>16385000</v>
      </c>
      <c r="M125" s="13">
        <v>113</v>
      </c>
      <c r="N125" s="13">
        <f t="shared" si="10"/>
        <v>16385000</v>
      </c>
      <c r="O125" s="13">
        <v>113</v>
      </c>
      <c r="P125" s="13">
        <f t="shared" si="11"/>
        <v>16385000</v>
      </c>
      <c r="Q125" s="13">
        <v>139</v>
      </c>
      <c r="R125" s="13">
        <f t="shared" si="12"/>
        <v>20155000</v>
      </c>
      <c r="S125" s="13">
        <v>0</v>
      </c>
      <c r="T125" s="13">
        <v>0</v>
      </c>
      <c r="U125" s="13">
        <f t="shared" si="13"/>
        <v>139</v>
      </c>
      <c r="V125" s="13">
        <f t="shared" si="14"/>
        <v>20155000</v>
      </c>
      <c r="W125" s="13">
        <f t="shared" si="15"/>
        <v>478</v>
      </c>
      <c r="X125" s="13">
        <f t="shared" si="16"/>
        <v>69310000</v>
      </c>
      <c r="Y125">
        <v>1</v>
      </c>
    </row>
    <row r="126" spans="1:25" hidden="1">
      <c r="A126" s="11">
        <f t="shared" si="17"/>
        <v>121</v>
      </c>
      <c r="B126" s="12" t="s">
        <v>133</v>
      </c>
      <c r="C126" s="12" t="s">
        <v>133</v>
      </c>
      <c r="D126" s="12" t="s">
        <v>1803</v>
      </c>
      <c r="E126" s="12">
        <v>100</v>
      </c>
      <c r="F126" s="11" t="s">
        <v>858</v>
      </c>
      <c r="G126" s="11" t="s">
        <v>854</v>
      </c>
      <c r="H126" s="12" t="s">
        <v>1079</v>
      </c>
      <c r="I126" s="12" t="s">
        <v>1013</v>
      </c>
      <c r="J126" s="11">
        <v>3017020039</v>
      </c>
      <c r="K126" s="13">
        <v>136</v>
      </c>
      <c r="L126" s="13">
        <f t="shared" si="9"/>
        <v>19720000</v>
      </c>
      <c r="M126" s="13">
        <v>136</v>
      </c>
      <c r="N126" s="13">
        <f t="shared" si="10"/>
        <v>19720000</v>
      </c>
      <c r="O126" s="13">
        <v>136</v>
      </c>
      <c r="P126" s="13">
        <f t="shared" si="11"/>
        <v>19720000</v>
      </c>
      <c r="Q126" s="13">
        <v>100</v>
      </c>
      <c r="R126" s="13">
        <f t="shared" si="12"/>
        <v>14500000</v>
      </c>
      <c r="S126" s="13">
        <v>0</v>
      </c>
      <c r="T126" s="13">
        <v>0</v>
      </c>
      <c r="U126" s="13">
        <f t="shared" si="13"/>
        <v>100</v>
      </c>
      <c r="V126" s="13">
        <f t="shared" si="14"/>
        <v>14500000</v>
      </c>
      <c r="W126" s="13">
        <f t="shared" si="15"/>
        <v>508</v>
      </c>
      <c r="X126" s="13">
        <f t="shared" si="16"/>
        <v>73660000</v>
      </c>
      <c r="Y126">
        <v>1</v>
      </c>
    </row>
    <row r="127" spans="1:25" hidden="1">
      <c r="A127" s="11">
        <f t="shared" si="17"/>
        <v>122</v>
      </c>
      <c r="B127" s="12" t="s">
        <v>134</v>
      </c>
      <c r="C127" s="12" t="s">
        <v>134</v>
      </c>
      <c r="D127" s="12" t="s">
        <v>1803</v>
      </c>
      <c r="E127" s="12">
        <v>194</v>
      </c>
      <c r="F127" s="11" t="s">
        <v>858</v>
      </c>
      <c r="G127" s="11" t="s">
        <v>854</v>
      </c>
      <c r="H127" s="12" t="s">
        <v>1079</v>
      </c>
      <c r="I127" s="12" t="s">
        <v>1013</v>
      </c>
      <c r="J127" s="11">
        <v>3017000119</v>
      </c>
      <c r="K127" s="13">
        <v>218</v>
      </c>
      <c r="L127" s="13">
        <f t="shared" si="9"/>
        <v>31610000</v>
      </c>
      <c r="M127" s="13">
        <v>218</v>
      </c>
      <c r="N127" s="13">
        <f t="shared" si="10"/>
        <v>31610000</v>
      </c>
      <c r="O127" s="13">
        <v>218</v>
      </c>
      <c r="P127" s="13">
        <f t="shared" si="11"/>
        <v>31610000</v>
      </c>
      <c r="Q127" s="13">
        <v>194</v>
      </c>
      <c r="R127" s="13">
        <f t="shared" si="12"/>
        <v>28130000</v>
      </c>
      <c r="S127" s="13">
        <v>0</v>
      </c>
      <c r="T127" s="13">
        <v>0</v>
      </c>
      <c r="U127" s="13">
        <f t="shared" si="13"/>
        <v>194</v>
      </c>
      <c r="V127" s="13">
        <f t="shared" si="14"/>
        <v>28130000</v>
      </c>
      <c r="W127" s="13">
        <f t="shared" si="15"/>
        <v>848</v>
      </c>
      <c r="X127" s="13">
        <f t="shared" si="16"/>
        <v>122960000</v>
      </c>
      <c r="Y127">
        <v>1</v>
      </c>
    </row>
    <row r="128" spans="1:25" hidden="1">
      <c r="A128" s="11">
        <f t="shared" si="17"/>
        <v>123</v>
      </c>
      <c r="B128" s="12" t="s">
        <v>135</v>
      </c>
      <c r="C128" s="12" t="s">
        <v>135</v>
      </c>
      <c r="D128" s="12" t="s">
        <v>1803</v>
      </c>
      <c r="E128" s="12">
        <v>99</v>
      </c>
      <c r="F128" s="11" t="s">
        <v>858</v>
      </c>
      <c r="G128" s="11" t="s">
        <v>854</v>
      </c>
      <c r="H128" s="12" t="s">
        <v>1101</v>
      </c>
      <c r="I128" s="12" t="s">
        <v>1013</v>
      </c>
      <c r="J128" s="11">
        <v>3017020012</v>
      </c>
      <c r="K128" s="13">
        <v>113</v>
      </c>
      <c r="L128" s="13">
        <f t="shared" si="9"/>
        <v>16385000</v>
      </c>
      <c r="M128" s="13">
        <v>113</v>
      </c>
      <c r="N128" s="13">
        <f t="shared" si="10"/>
        <v>16385000</v>
      </c>
      <c r="O128" s="13">
        <v>113</v>
      </c>
      <c r="P128" s="13">
        <f t="shared" si="11"/>
        <v>16385000</v>
      </c>
      <c r="Q128" s="13">
        <v>99</v>
      </c>
      <c r="R128" s="13">
        <f t="shared" si="12"/>
        <v>14355000</v>
      </c>
      <c r="S128" s="13">
        <v>0</v>
      </c>
      <c r="T128" s="13">
        <v>0</v>
      </c>
      <c r="U128" s="13">
        <f t="shared" si="13"/>
        <v>99</v>
      </c>
      <c r="V128" s="13">
        <f t="shared" si="14"/>
        <v>14355000</v>
      </c>
      <c r="W128" s="13">
        <f t="shared" si="15"/>
        <v>438</v>
      </c>
      <c r="X128" s="13">
        <f t="shared" si="16"/>
        <v>63510000</v>
      </c>
      <c r="Y128">
        <v>1</v>
      </c>
    </row>
    <row r="129" spans="1:25" hidden="1">
      <c r="A129" s="11">
        <f t="shared" si="17"/>
        <v>124</v>
      </c>
      <c r="B129" s="12" t="s">
        <v>136</v>
      </c>
      <c r="C129" s="12" t="s">
        <v>136</v>
      </c>
      <c r="D129" s="12" t="s">
        <v>1803</v>
      </c>
      <c r="E129" s="12">
        <v>78</v>
      </c>
      <c r="F129" s="11" t="s">
        <v>858</v>
      </c>
      <c r="G129" s="11" t="s">
        <v>854</v>
      </c>
      <c r="H129" s="12" t="s">
        <v>1081</v>
      </c>
      <c r="I129" s="12" t="s">
        <v>1013</v>
      </c>
      <c r="J129" s="11">
        <v>3017019952</v>
      </c>
      <c r="K129" s="13">
        <v>74</v>
      </c>
      <c r="L129" s="13">
        <f t="shared" si="9"/>
        <v>10730000</v>
      </c>
      <c r="M129" s="13">
        <v>74</v>
      </c>
      <c r="N129" s="13">
        <f t="shared" si="10"/>
        <v>10730000</v>
      </c>
      <c r="O129" s="13">
        <v>74</v>
      </c>
      <c r="P129" s="13">
        <f t="shared" si="11"/>
        <v>10730000</v>
      </c>
      <c r="Q129" s="13">
        <v>78</v>
      </c>
      <c r="R129" s="13">
        <f t="shared" si="12"/>
        <v>11310000</v>
      </c>
      <c r="S129" s="13">
        <v>0</v>
      </c>
      <c r="T129" s="13">
        <v>0</v>
      </c>
      <c r="U129" s="13">
        <f t="shared" si="13"/>
        <v>78</v>
      </c>
      <c r="V129" s="13">
        <f t="shared" si="14"/>
        <v>11310000</v>
      </c>
      <c r="W129" s="13">
        <f t="shared" si="15"/>
        <v>300</v>
      </c>
      <c r="X129" s="13">
        <f t="shared" si="16"/>
        <v>43500000</v>
      </c>
      <c r="Y129">
        <v>1</v>
      </c>
    </row>
    <row r="130" spans="1:25" hidden="1">
      <c r="A130" s="11">
        <f t="shared" si="17"/>
        <v>125</v>
      </c>
      <c r="B130" s="12" t="s">
        <v>137</v>
      </c>
      <c r="C130" s="12" t="s">
        <v>137</v>
      </c>
      <c r="D130" s="12" t="s">
        <v>1803</v>
      </c>
      <c r="E130" s="12">
        <v>89</v>
      </c>
      <c r="F130" s="11" t="s">
        <v>858</v>
      </c>
      <c r="G130" s="11" t="s">
        <v>854</v>
      </c>
      <c r="H130" s="12" t="s">
        <v>1094</v>
      </c>
      <c r="I130" s="12" t="s">
        <v>1013</v>
      </c>
      <c r="J130" s="11">
        <v>3017020233</v>
      </c>
      <c r="K130" s="13">
        <v>111</v>
      </c>
      <c r="L130" s="13">
        <f t="shared" si="9"/>
        <v>16095000</v>
      </c>
      <c r="M130" s="13">
        <v>111</v>
      </c>
      <c r="N130" s="13">
        <f t="shared" si="10"/>
        <v>16095000</v>
      </c>
      <c r="O130" s="13">
        <v>111</v>
      </c>
      <c r="P130" s="13">
        <f t="shared" si="11"/>
        <v>16095000</v>
      </c>
      <c r="Q130" s="13">
        <v>89</v>
      </c>
      <c r="R130" s="13">
        <f t="shared" si="12"/>
        <v>12905000</v>
      </c>
      <c r="S130" s="13">
        <v>0</v>
      </c>
      <c r="T130" s="13">
        <v>0</v>
      </c>
      <c r="U130" s="13">
        <f t="shared" si="13"/>
        <v>89</v>
      </c>
      <c r="V130" s="13">
        <f t="shared" si="14"/>
        <v>12905000</v>
      </c>
      <c r="W130" s="13">
        <f t="shared" si="15"/>
        <v>422</v>
      </c>
      <c r="X130" s="13">
        <f t="shared" si="16"/>
        <v>61190000</v>
      </c>
      <c r="Y130">
        <v>1</v>
      </c>
    </row>
    <row r="131" spans="1:25" hidden="1">
      <c r="A131" s="11">
        <f t="shared" si="17"/>
        <v>126</v>
      </c>
      <c r="B131" s="12" t="s">
        <v>138</v>
      </c>
      <c r="C131" s="12" t="s">
        <v>138</v>
      </c>
      <c r="D131" s="12" t="s">
        <v>1803</v>
      </c>
      <c r="E131" s="12">
        <v>126</v>
      </c>
      <c r="F131" s="11" t="s">
        <v>858</v>
      </c>
      <c r="G131" s="11" t="s">
        <v>854</v>
      </c>
      <c r="H131" s="12" t="s">
        <v>1094</v>
      </c>
      <c r="I131" s="12" t="s">
        <v>1013</v>
      </c>
      <c r="J131" s="11">
        <v>3017003665</v>
      </c>
      <c r="K131" s="13">
        <v>136</v>
      </c>
      <c r="L131" s="13">
        <f t="shared" si="9"/>
        <v>19720000</v>
      </c>
      <c r="M131" s="13">
        <v>136</v>
      </c>
      <c r="N131" s="13">
        <f t="shared" si="10"/>
        <v>19720000</v>
      </c>
      <c r="O131" s="13">
        <v>136</v>
      </c>
      <c r="P131" s="13">
        <f t="shared" si="11"/>
        <v>19720000</v>
      </c>
      <c r="Q131" s="13">
        <v>126</v>
      </c>
      <c r="R131" s="13">
        <f t="shared" si="12"/>
        <v>18270000</v>
      </c>
      <c r="S131" s="13">
        <v>0</v>
      </c>
      <c r="T131" s="13">
        <v>0</v>
      </c>
      <c r="U131" s="13">
        <f t="shared" si="13"/>
        <v>126</v>
      </c>
      <c r="V131" s="13">
        <f t="shared" si="14"/>
        <v>18270000</v>
      </c>
      <c r="W131" s="13">
        <f t="shared" si="15"/>
        <v>534</v>
      </c>
      <c r="X131" s="13">
        <f t="shared" si="16"/>
        <v>77430000</v>
      </c>
      <c r="Y131">
        <v>1</v>
      </c>
    </row>
    <row r="132" spans="1:25" hidden="1">
      <c r="A132" s="11">
        <f t="shared" si="17"/>
        <v>127</v>
      </c>
      <c r="B132" s="12" t="s">
        <v>139</v>
      </c>
      <c r="C132" s="12" t="s">
        <v>139</v>
      </c>
      <c r="D132" s="12" t="s">
        <v>1804</v>
      </c>
      <c r="E132" s="12">
        <v>229</v>
      </c>
      <c r="F132" s="11" t="s">
        <v>858</v>
      </c>
      <c r="G132" s="11" t="s">
        <v>854</v>
      </c>
      <c r="H132" s="12" t="s">
        <v>1111</v>
      </c>
      <c r="I132" s="12" t="s">
        <v>1112</v>
      </c>
      <c r="J132" s="11">
        <v>3017013091</v>
      </c>
      <c r="K132" s="13">
        <v>213</v>
      </c>
      <c r="L132" s="13">
        <f t="shared" si="9"/>
        <v>30885000</v>
      </c>
      <c r="M132" s="13">
        <v>213</v>
      </c>
      <c r="N132" s="13">
        <f t="shared" si="10"/>
        <v>30885000</v>
      </c>
      <c r="O132" s="13">
        <v>213</v>
      </c>
      <c r="P132" s="13">
        <f t="shared" si="11"/>
        <v>30885000</v>
      </c>
      <c r="Q132" s="13">
        <v>229</v>
      </c>
      <c r="R132" s="13">
        <f t="shared" si="12"/>
        <v>33205000</v>
      </c>
      <c r="S132" s="13">
        <v>0</v>
      </c>
      <c r="T132" s="13">
        <v>0</v>
      </c>
      <c r="U132" s="13">
        <f t="shared" si="13"/>
        <v>229</v>
      </c>
      <c r="V132" s="13">
        <f t="shared" si="14"/>
        <v>33205000</v>
      </c>
      <c r="W132" s="13">
        <f t="shared" si="15"/>
        <v>868</v>
      </c>
      <c r="X132" s="13">
        <f t="shared" si="16"/>
        <v>125860000</v>
      </c>
      <c r="Y132">
        <v>1</v>
      </c>
    </row>
    <row r="133" spans="1:25" hidden="1">
      <c r="A133" s="11">
        <f t="shared" si="17"/>
        <v>128</v>
      </c>
      <c r="B133" s="12" t="s">
        <v>140</v>
      </c>
      <c r="C133" s="12" t="s">
        <v>140</v>
      </c>
      <c r="D133" s="12" t="s">
        <v>1804</v>
      </c>
      <c r="E133" s="12">
        <v>158</v>
      </c>
      <c r="F133" s="11" t="s">
        <v>858</v>
      </c>
      <c r="G133" s="11" t="s">
        <v>854</v>
      </c>
      <c r="H133" s="12" t="s">
        <v>1113</v>
      </c>
      <c r="I133" s="12" t="s">
        <v>1112</v>
      </c>
      <c r="J133" s="11">
        <v>3017020071</v>
      </c>
      <c r="K133" s="13">
        <v>182</v>
      </c>
      <c r="L133" s="13">
        <f t="shared" si="9"/>
        <v>26390000</v>
      </c>
      <c r="M133" s="13">
        <v>182</v>
      </c>
      <c r="N133" s="13">
        <f t="shared" si="10"/>
        <v>26390000</v>
      </c>
      <c r="O133" s="13">
        <v>182</v>
      </c>
      <c r="P133" s="13">
        <f t="shared" si="11"/>
        <v>26390000</v>
      </c>
      <c r="Q133" s="13">
        <v>158</v>
      </c>
      <c r="R133" s="13">
        <f t="shared" si="12"/>
        <v>22910000</v>
      </c>
      <c r="S133" s="13">
        <v>0</v>
      </c>
      <c r="T133" s="13">
        <v>0</v>
      </c>
      <c r="U133" s="13">
        <f t="shared" si="13"/>
        <v>158</v>
      </c>
      <c r="V133" s="13">
        <f t="shared" si="14"/>
        <v>22910000</v>
      </c>
      <c r="W133" s="13">
        <f t="shared" si="15"/>
        <v>704</v>
      </c>
      <c r="X133" s="13">
        <f t="shared" si="16"/>
        <v>102080000</v>
      </c>
      <c r="Y133">
        <v>1</v>
      </c>
    </row>
    <row r="134" spans="1:25" hidden="1">
      <c r="A134" s="11">
        <f t="shared" si="17"/>
        <v>129</v>
      </c>
      <c r="B134" s="12" t="s">
        <v>141</v>
      </c>
      <c r="C134" s="12" t="s">
        <v>141</v>
      </c>
      <c r="D134" s="12" t="s">
        <v>1804</v>
      </c>
      <c r="E134" s="12">
        <v>233</v>
      </c>
      <c r="F134" s="11" t="s">
        <v>858</v>
      </c>
      <c r="G134" s="11" t="s">
        <v>854</v>
      </c>
      <c r="H134" s="12" t="s">
        <v>1114</v>
      </c>
      <c r="I134" s="12" t="s">
        <v>1112</v>
      </c>
      <c r="J134" s="11">
        <v>3118001337</v>
      </c>
      <c r="K134" s="13">
        <v>251</v>
      </c>
      <c r="L134" s="13">
        <f t="shared" si="9"/>
        <v>36395000</v>
      </c>
      <c r="M134" s="13">
        <v>251</v>
      </c>
      <c r="N134" s="13">
        <f t="shared" si="10"/>
        <v>36395000</v>
      </c>
      <c r="O134" s="13">
        <v>251</v>
      </c>
      <c r="P134" s="13">
        <f t="shared" si="11"/>
        <v>36395000</v>
      </c>
      <c r="Q134" s="13">
        <v>233</v>
      </c>
      <c r="R134" s="13">
        <f t="shared" si="12"/>
        <v>33785000</v>
      </c>
      <c r="S134" s="13">
        <v>0</v>
      </c>
      <c r="T134" s="13">
        <v>0</v>
      </c>
      <c r="U134" s="13">
        <f t="shared" si="13"/>
        <v>233</v>
      </c>
      <c r="V134" s="13">
        <f t="shared" si="14"/>
        <v>33785000</v>
      </c>
      <c r="W134" s="13">
        <f t="shared" si="15"/>
        <v>986</v>
      </c>
      <c r="X134" s="13">
        <f t="shared" si="16"/>
        <v>142970000</v>
      </c>
      <c r="Y134">
        <v>1</v>
      </c>
    </row>
    <row r="135" spans="1:25" hidden="1">
      <c r="A135" s="11">
        <f t="shared" si="17"/>
        <v>130</v>
      </c>
      <c r="B135" s="12" t="s">
        <v>142</v>
      </c>
      <c r="C135" s="12" t="s">
        <v>142</v>
      </c>
      <c r="D135" s="12" t="s">
        <v>1804</v>
      </c>
      <c r="E135" s="12">
        <v>148</v>
      </c>
      <c r="F135" s="11" t="s">
        <v>858</v>
      </c>
      <c r="G135" s="11" t="s">
        <v>854</v>
      </c>
      <c r="H135" s="12" t="s">
        <v>1115</v>
      </c>
      <c r="I135" s="12" t="s">
        <v>1112</v>
      </c>
      <c r="J135" s="11">
        <v>3118003518</v>
      </c>
      <c r="K135" s="13">
        <v>164</v>
      </c>
      <c r="L135" s="13">
        <f t="shared" ref="L135:L198" si="18">K135*$L$2</f>
        <v>23780000</v>
      </c>
      <c r="M135" s="13">
        <v>164</v>
      </c>
      <c r="N135" s="13">
        <f t="shared" ref="N135:N198" si="19">M135*$L$2</f>
        <v>23780000</v>
      </c>
      <c r="O135" s="13">
        <v>164</v>
      </c>
      <c r="P135" s="13">
        <f t="shared" ref="P135:P198" si="20">O135*$L$2</f>
        <v>23780000</v>
      </c>
      <c r="Q135" s="13">
        <v>148</v>
      </c>
      <c r="R135" s="13">
        <f t="shared" ref="R135:R198" si="21">Q135*$L$2</f>
        <v>21460000</v>
      </c>
      <c r="S135" s="13">
        <v>0</v>
      </c>
      <c r="T135" s="13">
        <v>0</v>
      </c>
      <c r="U135" s="13">
        <f t="shared" ref="U135:U198" si="22">Q135+S135</f>
        <v>148</v>
      </c>
      <c r="V135" s="13">
        <f t="shared" ref="V135:V198" si="23">R135+T135</f>
        <v>21460000</v>
      </c>
      <c r="W135" s="13">
        <f t="shared" ref="W135:W198" si="24">K135+M135+O135+Q135+S135</f>
        <v>640</v>
      </c>
      <c r="X135" s="13">
        <f t="shared" ref="X135:X198" si="25">L135+N135+P135+R135+T135</f>
        <v>92800000</v>
      </c>
      <c r="Y135">
        <v>1</v>
      </c>
    </row>
    <row r="136" spans="1:25" hidden="1">
      <c r="A136" s="11">
        <f t="shared" ref="A136:A199" si="26">A135+1</f>
        <v>131</v>
      </c>
      <c r="B136" s="12" t="s">
        <v>143</v>
      </c>
      <c r="C136" s="12" t="s">
        <v>143</v>
      </c>
      <c r="D136" s="12" t="s">
        <v>1804</v>
      </c>
      <c r="E136" s="12">
        <v>144</v>
      </c>
      <c r="F136" s="11" t="s">
        <v>858</v>
      </c>
      <c r="G136" s="11" t="s">
        <v>854</v>
      </c>
      <c r="H136" s="12" t="s">
        <v>1116</v>
      </c>
      <c r="I136" s="12" t="s">
        <v>1112</v>
      </c>
      <c r="J136" s="11">
        <v>3118003674</v>
      </c>
      <c r="K136" s="13">
        <v>210</v>
      </c>
      <c r="L136" s="13">
        <f t="shared" si="18"/>
        <v>30450000</v>
      </c>
      <c r="M136" s="13">
        <v>210</v>
      </c>
      <c r="N136" s="13">
        <f t="shared" si="19"/>
        <v>30450000</v>
      </c>
      <c r="O136" s="13">
        <v>210</v>
      </c>
      <c r="P136" s="13">
        <f t="shared" si="20"/>
        <v>30450000</v>
      </c>
      <c r="Q136" s="13">
        <v>144</v>
      </c>
      <c r="R136" s="13">
        <f t="shared" si="21"/>
        <v>20880000</v>
      </c>
      <c r="S136" s="13">
        <v>0</v>
      </c>
      <c r="T136" s="13">
        <v>0</v>
      </c>
      <c r="U136" s="13">
        <f t="shared" si="22"/>
        <v>144</v>
      </c>
      <c r="V136" s="13">
        <f t="shared" si="23"/>
        <v>20880000</v>
      </c>
      <c r="W136" s="13">
        <f t="shared" si="24"/>
        <v>774</v>
      </c>
      <c r="X136" s="13">
        <f t="shared" si="25"/>
        <v>112230000</v>
      </c>
      <c r="Y136">
        <v>1</v>
      </c>
    </row>
    <row r="137" spans="1:25" hidden="1">
      <c r="A137" s="11">
        <f t="shared" si="26"/>
        <v>132</v>
      </c>
      <c r="B137" s="12" t="s">
        <v>144</v>
      </c>
      <c r="C137" s="12" t="s">
        <v>144</v>
      </c>
      <c r="D137" s="12" t="s">
        <v>1804</v>
      </c>
      <c r="E137" s="12">
        <v>242</v>
      </c>
      <c r="F137" s="11" t="s">
        <v>858</v>
      </c>
      <c r="G137" s="11" t="s">
        <v>854</v>
      </c>
      <c r="H137" s="12" t="s">
        <v>1117</v>
      </c>
      <c r="I137" s="12" t="s">
        <v>1112</v>
      </c>
      <c r="J137" s="11">
        <v>3017013113</v>
      </c>
      <c r="K137" s="13">
        <v>144</v>
      </c>
      <c r="L137" s="13">
        <f t="shared" si="18"/>
        <v>20880000</v>
      </c>
      <c r="M137" s="13">
        <v>144</v>
      </c>
      <c r="N137" s="13">
        <f t="shared" si="19"/>
        <v>20880000</v>
      </c>
      <c r="O137" s="13">
        <v>144</v>
      </c>
      <c r="P137" s="13">
        <f t="shared" si="20"/>
        <v>20880000</v>
      </c>
      <c r="Q137" s="13">
        <v>242</v>
      </c>
      <c r="R137" s="13">
        <f t="shared" si="21"/>
        <v>35090000</v>
      </c>
      <c r="S137" s="13">
        <v>0</v>
      </c>
      <c r="T137" s="13">
        <v>0</v>
      </c>
      <c r="U137" s="13">
        <f t="shared" si="22"/>
        <v>242</v>
      </c>
      <c r="V137" s="13">
        <f t="shared" si="23"/>
        <v>35090000</v>
      </c>
      <c r="W137" s="13">
        <f t="shared" si="24"/>
        <v>674</v>
      </c>
      <c r="X137" s="13">
        <f t="shared" si="25"/>
        <v>97730000</v>
      </c>
      <c r="Y137">
        <v>1</v>
      </c>
    </row>
    <row r="138" spans="1:25" hidden="1">
      <c r="A138" s="11">
        <f t="shared" si="26"/>
        <v>133</v>
      </c>
      <c r="B138" s="12" t="s">
        <v>145</v>
      </c>
      <c r="C138" s="12" t="s">
        <v>145</v>
      </c>
      <c r="D138" s="12" t="s">
        <v>1804</v>
      </c>
      <c r="E138" s="12">
        <v>160</v>
      </c>
      <c r="F138" s="11" t="s">
        <v>858</v>
      </c>
      <c r="G138" s="11" t="s">
        <v>854</v>
      </c>
      <c r="H138" s="12" t="s">
        <v>1118</v>
      </c>
      <c r="I138" s="12" t="s">
        <v>1112</v>
      </c>
      <c r="J138" s="11">
        <v>3017020055</v>
      </c>
      <c r="K138" s="13">
        <v>188</v>
      </c>
      <c r="L138" s="13">
        <f t="shared" si="18"/>
        <v>27260000</v>
      </c>
      <c r="M138" s="13">
        <v>188</v>
      </c>
      <c r="N138" s="13">
        <f t="shared" si="19"/>
        <v>27260000</v>
      </c>
      <c r="O138" s="13">
        <v>188</v>
      </c>
      <c r="P138" s="13">
        <f t="shared" si="20"/>
        <v>27260000</v>
      </c>
      <c r="Q138" s="13">
        <v>160</v>
      </c>
      <c r="R138" s="13">
        <f t="shared" si="21"/>
        <v>23200000</v>
      </c>
      <c r="S138" s="13">
        <v>0</v>
      </c>
      <c r="T138" s="13">
        <v>0</v>
      </c>
      <c r="U138" s="13">
        <f t="shared" si="22"/>
        <v>160</v>
      </c>
      <c r="V138" s="13">
        <f t="shared" si="23"/>
        <v>23200000</v>
      </c>
      <c r="W138" s="13">
        <f t="shared" si="24"/>
        <v>724</v>
      </c>
      <c r="X138" s="13">
        <f t="shared" si="25"/>
        <v>104980000</v>
      </c>
      <c r="Y138">
        <v>1</v>
      </c>
    </row>
    <row r="139" spans="1:25" hidden="1">
      <c r="A139" s="11">
        <f t="shared" si="26"/>
        <v>134</v>
      </c>
      <c r="B139" s="12" t="s">
        <v>146</v>
      </c>
      <c r="C139" s="12" t="s">
        <v>146</v>
      </c>
      <c r="D139" s="12" t="s">
        <v>1804</v>
      </c>
      <c r="E139" s="12">
        <v>130</v>
      </c>
      <c r="F139" s="11" t="s">
        <v>858</v>
      </c>
      <c r="G139" s="11" t="s">
        <v>854</v>
      </c>
      <c r="H139" s="12" t="s">
        <v>1119</v>
      </c>
      <c r="I139" s="12" t="s">
        <v>1112</v>
      </c>
      <c r="J139" s="11">
        <v>3017019626</v>
      </c>
      <c r="K139" s="13">
        <v>130</v>
      </c>
      <c r="L139" s="13">
        <f t="shared" si="18"/>
        <v>18850000</v>
      </c>
      <c r="M139" s="13">
        <v>130</v>
      </c>
      <c r="N139" s="13">
        <f t="shared" si="19"/>
        <v>18850000</v>
      </c>
      <c r="O139" s="13">
        <v>130</v>
      </c>
      <c r="P139" s="13">
        <f t="shared" si="20"/>
        <v>18850000</v>
      </c>
      <c r="Q139" s="13">
        <v>130</v>
      </c>
      <c r="R139" s="13">
        <f t="shared" si="21"/>
        <v>18850000</v>
      </c>
      <c r="S139" s="13">
        <v>0</v>
      </c>
      <c r="T139" s="13">
        <v>0</v>
      </c>
      <c r="U139" s="13">
        <f t="shared" si="22"/>
        <v>130</v>
      </c>
      <c r="V139" s="13">
        <f t="shared" si="23"/>
        <v>18850000</v>
      </c>
      <c r="W139" s="13">
        <f t="shared" si="24"/>
        <v>520</v>
      </c>
      <c r="X139" s="13">
        <f t="shared" si="25"/>
        <v>75400000</v>
      </c>
      <c r="Y139">
        <v>1</v>
      </c>
    </row>
    <row r="140" spans="1:25" hidden="1">
      <c r="A140" s="11">
        <f t="shared" si="26"/>
        <v>135</v>
      </c>
      <c r="B140" s="12" t="s">
        <v>147</v>
      </c>
      <c r="C140" s="12" t="s">
        <v>147</v>
      </c>
      <c r="D140" s="12" t="s">
        <v>1804</v>
      </c>
      <c r="E140" s="12">
        <v>186</v>
      </c>
      <c r="F140" s="11" t="s">
        <v>858</v>
      </c>
      <c r="G140" s="11" t="s">
        <v>854</v>
      </c>
      <c r="H140" s="12" t="s">
        <v>1120</v>
      </c>
      <c r="I140" s="12" t="s">
        <v>1112</v>
      </c>
      <c r="J140" s="11">
        <v>3017003517</v>
      </c>
      <c r="K140" s="13">
        <v>176</v>
      </c>
      <c r="L140" s="13">
        <f t="shared" si="18"/>
        <v>25520000</v>
      </c>
      <c r="M140" s="13">
        <v>176</v>
      </c>
      <c r="N140" s="13">
        <f t="shared" si="19"/>
        <v>25520000</v>
      </c>
      <c r="O140" s="13">
        <v>176</v>
      </c>
      <c r="P140" s="13">
        <f t="shared" si="20"/>
        <v>25520000</v>
      </c>
      <c r="Q140" s="13">
        <v>186</v>
      </c>
      <c r="R140" s="13">
        <f t="shared" si="21"/>
        <v>26970000</v>
      </c>
      <c r="S140" s="13">
        <v>0</v>
      </c>
      <c r="T140" s="13">
        <v>0</v>
      </c>
      <c r="U140" s="13">
        <f t="shared" si="22"/>
        <v>186</v>
      </c>
      <c r="V140" s="13">
        <f t="shared" si="23"/>
        <v>26970000</v>
      </c>
      <c r="W140" s="13">
        <f t="shared" si="24"/>
        <v>714</v>
      </c>
      <c r="X140" s="13">
        <f t="shared" si="25"/>
        <v>103530000</v>
      </c>
      <c r="Y140">
        <v>1</v>
      </c>
    </row>
    <row r="141" spans="1:25" hidden="1">
      <c r="A141" s="11">
        <f t="shared" si="26"/>
        <v>136</v>
      </c>
      <c r="B141" s="12" t="s">
        <v>148</v>
      </c>
      <c r="C141" s="12" t="s">
        <v>148</v>
      </c>
      <c r="D141" s="12" t="s">
        <v>1804</v>
      </c>
      <c r="E141" s="12">
        <v>88</v>
      </c>
      <c r="F141" s="11" t="s">
        <v>858</v>
      </c>
      <c r="G141" s="11" t="s">
        <v>854</v>
      </c>
      <c r="H141" s="12" t="s">
        <v>1121</v>
      </c>
      <c r="I141" s="12" t="s">
        <v>1112</v>
      </c>
      <c r="J141" s="11">
        <v>3017019618</v>
      </c>
      <c r="K141" s="13">
        <v>114</v>
      </c>
      <c r="L141" s="13">
        <f t="shared" si="18"/>
        <v>16530000</v>
      </c>
      <c r="M141" s="13">
        <v>114</v>
      </c>
      <c r="N141" s="13">
        <f t="shared" si="19"/>
        <v>16530000</v>
      </c>
      <c r="O141" s="13">
        <v>114</v>
      </c>
      <c r="P141" s="13">
        <f t="shared" si="20"/>
        <v>16530000</v>
      </c>
      <c r="Q141" s="13">
        <v>88</v>
      </c>
      <c r="R141" s="13">
        <f t="shared" si="21"/>
        <v>12760000</v>
      </c>
      <c r="S141" s="13">
        <v>0</v>
      </c>
      <c r="T141" s="13">
        <v>0</v>
      </c>
      <c r="U141" s="13">
        <f t="shared" si="22"/>
        <v>88</v>
      </c>
      <c r="V141" s="13">
        <f t="shared" si="23"/>
        <v>12760000</v>
      </c>
      <c r="W141" s="13">
        <f t="shared" si="24"/>
        <v>430</v>
      </c>
      <c r="X141" s="13">
        <f t="shared" si="25"/>
        <v>62350000</v>
      </c>
      <c r="Y141">
        <v>1</v>
      </c>
    </row>
    <row r="142" spans="1:25" hidden="1">
      <c r="A142" s="11">
        <f t="shared" si="26"/>
        <v>137</v>
      </c>
      <c r="B142" s="12" t="s">
        <v>149</v>
      </c>
      <c r="C142" s="12" t="s">
        <v>149</v>
      </c>
      <c r="D142" s="12" t="s">
        <v>1804</v>
      </c>
      <c r="E142" s="12">
        <v>122</v>
      </c>
      <c r="F142" s="11" t="s">
        <v>858</v>
      </c>
      <c r="G142" s="11" t="s">
        <v>854</v>
      </c>
      <c r="H142" s="12" t="s">
        <v>1122</v>
      </c>
      <c r="I142" s="12" t="s">
        <v>1112</v>
      </c>
      <c r="J142" s="11">
        <v>3017019847</v>
      </c>
      <c r="K142" s="13">
        <v>130</v>
      </c>
      <c r="L142" s="13">
        <f t="shared" si="18"/>
        <v>18850000</v>
      </c>
      <c r="M142" s="13">
        <v>130</v>
      </c>
      <c r="N142" s="13">
        <f t="shared" si="19"/>
        <v>18850000</v>
      </c>
      <c r="O142" s="13">
        <v>130</v>
      </c>
      <c r="P142" s="13">
        <f t="shared" si="20"/>
        <v>18850000</v>
      </c>
      <c r="Q142" s="13">
        <v>122</v>
      </c>
      <c r="R142" s="13">
        <f t="shared" si="21"/>
        <v>17690000</v>
      </c>
      <c r="S142" s="13">
        <v>0</v>
      </c>
      <c r="T142" s="13">
        <v>0</v>
      </c>
      <c r="U142" s="13">
        <f t="shared" si="22"/>
        <v>122</v>
      </c>
      <c r="V142" s="13">
        <f t="shared" si="23"/>
        <v>17690000</v>
      </c>
      <c r="W142" s="13">
        <f t="shared" si="24"/>
        <v>512</v>
      </c>
      <c r="X142" s="13">
        <f t="shared" si="25"/>
        <v>74240000</v>
      </c>
      <c r="Y142">
        <v>1</v>
      </c>
    </row>
    <row r="143" spans="1:25" hidden="1">
      <c r="A143" s="11">
        <f t="shared" si="26"/>
        <v>138</v>
      </c>
      <c r="B143" s="12" t="s">
        <v>150</v>
      </c>
      <c r="C143" s="12" t="s">
        <v>150</v>
      </c>
      <c r="D143" s="12" t="s">
        <v>1804</v>
      </c>
      <c r="E143" s="12">
        <v>192</v>
      </c>
      <c r="F143" s="11" t="s">
        <v>858</v>
      </c>
      <c r="G143" s="11" t="s">
        <v>854</v>
      </c>
      <c r="H143" s="12" t="s">
        <v>1123</v>
      </c>
      <c r="I143" s="12" t="s">
        <v>1112</v>
      </c>
      <c r="J143" s="11">
        <v>3017019723</v>
      </c>
      <c r="K143" s="13">
        <v>208</v>
      </c>
      <c r="L143" s="13">
        <f t="shared" si="18"/>
        <v>30160000</v>
      </c>
      <c r="M143" s="13">
        <v>208</v>
      </c>
      <c r="N143" s="13">
        <f t="shared" si="19"/>
        <v>30160000</v>
      </c>
      <c r="O143" s="13">
        <v>208</v>
      </c>
      <c r="P143" s="13">
        <f t="shared" si="20"/>
        <v>30160000</v>
      </c>
      <c r="Q143" s="13">
        <v>192</v>
      </c>
      <c r="R143" s="13">
        <f t="shared" si="21"/>
        <v>27840000</v>
      </c>
      <c r="S143" s="13">
        <v>0</v>
      </c>
      <c r="T143" s="13">
        <v>0</v>
      </c>
      <c r="U143" s="13">
        <f t="shared" si="22"/>
        <v>192</v>
      </c>
      <c r="V143" s="13">
        <f t="shared" si="23"/>
        <v>27840000</v>
      </c>
      <c r="W143" s="13">
        <f t="shared" si="24"/>
        <v>816</v>
      </c>
      <c r="X143" s="13">
        <f t="shared" si="25"/>
        <v>118320000</v>
      </c>
      <c r="Y143">
        <v>1</v>
      </c>
    </row>
    <row r="144" spans="1:25" hidden="1">
      <c r="A144" s="11">
        <f t="shared" si="26"/>
        <v>139</v>
      </c>
      <c r="B144" s="12" t="s">
        <v>151</v>
      </c>
      <c r="C144" s="12" t="s">
        <v>151</v>
      </c>
      <c r="D144" s="12" t="s">
        <v>1804</v>
      </c>
      <c r="E144" s="12">
        <v>183</v>
      </c>
      <c r="F144" s="11" t="s">
        <v>858</v>
      </c>
      <c r="G144" s="11" t="s">
        <v>854</v>
      </c>
      <c r="H144" s="12" t="s">
        <v>1124</v>
      </c>
      <c r="I144" s="12" t="s">
        <v>1112</v>
      </c>
      <c r="J144" s="11">
        <v>3017019731</v>
      </c>
      <c r="K144" s="13">
        <v>189</v>
      </c>
      <c r="L144" s="13">
        <f t="shared" si="18"/>
        <v>27405000</v>
      </c>
      <c r="M144" s="13">
        <v>189</v>
      </c>
      <c r="N144" s="13">
        <f t="shared" si="19"/>
        <v>27405000</v>
      </c>
      <c r="O144" s="13">
        <v>189</v>
      </c>
      <c r="P144" s="13">
        <f t="shared" si="20"/>
        <v>27405000</v>
      </c>
      <c r="Q144" s="13">
        <v>183</v>
      </c>
      <c r="R144" s="13">
        <f t="shared" si="21"/>
        <v>26535000</v>
      </c>
      <c r="S144" s="13">
        <v>0</v>
      </c>
      <c r="T144" s="13">
        <v>0</v>
      </c>
      <c r="U144" s="13">
        <f t="shared" si="22"/>
        <v>183</v>
      </c>
      <c r="V144" s="13">
        <f t="shared" si="23"/>
        <v>26535000</v>
      </c>
      <c r="W144" s="13">
        <f t="shared" si="24"/>
        <v>750</v>
      </c>
      <c r="X144" s="13">
        <f t="shared" si="25"/>
        <v>108750000</v>
      </c>
      <c r="Y144">
        <v>1</v>
      </c>
    </row>
    <row r="145" spans="1:25" hidden="1">
      <c r="A145" s="11">
        <f t="shared" si="26"/>
        <v>140</v>
      </c>
      <c r="B145" s="12" t="s">
        <v>152</v>
      </c>
      <c r="C145" s="12" t="s">
        <v>152</v>
      </c>
      <c r="D145" s="12" t="s">
        <v>1804</v>
      </c>
      <c r="E145" s="12">
        <v>121</v>
      </c>
      <c r="F145" s="11" t="s">
        <v>858</v>
      </c>
      <c r="G145" s="11" t="s">
        <v>854</v>
      </c>
      <c r="H145" s="12" t="s">
        <v>1125</v>
      </c>
      <c r="I145" s="12" t="s">
        <v>1112</v>
      </c>
      <c r="J145" s="11">
        <v>3017019782</v>
      </c>
      <c r="K145" s="13">
        <v>163</v>
      </c>
      <c r="L145" s="13">
        <f t="shared" si="18"/>
        <v>23635000</v>
      </c>
      <c r="M145" s="13">
        <v>163</v>
      </c>
      <c r="N145" s="13">
        <f t="shared" si="19"/>
        <v>23635000</v>
      </c>
      <c r="O145" s="13">
        <v>163</v>
      </c>
      <c r="P145" s="13">
        <f t="shared" si="20"/>
        <v>23635000</v>
      </c>
      <c r="Q145" s="13">
        <v>121</v>
      </c>
      <c r="R145" s="13">
        <f t="shared" si="21"/>
        <v>17545000</v>
      </c>
      <c r="S145" s="13">
        <v>0</v>
      </c>
      <c r="T145" s="13">
        <v>0</v>
      </c>
      <c r="U145" s="13">
        <f t="shared" si="22"/>
        <v>121</v>
      </c>
      <c r="V145" s="13">
        <f t="shared" si="23"/>
        <v>17545000</v>
      </c>
      <c r="W145" s="13">
        <f t="shared" si="24"/>
        <v>610</v>
      </c>
      <c r="X145" s="13">
        <f t="shared" si="25"/>
        <v>88450000</v>
      </c>
      <c r="Y145">
        <v>1</v>
      </c>
    </row>
    <row r="146" spans="1:25" hidden="1">
      <c r="A146" s="11">
        <f t="shared" si="26"/>
        <v>141</v>
      </c>
      <c r="B146" s="12" t="s">
        <v>153</v>
      </c>
      <c r="C146" s="12" t="s">
        <v>153</v>
      </c>
      <c r="D146" s="12" t="s">
        <v>1804</v>
      </c>
      <c r="E146" s="12">
        <v>126</v>
      </c>
      <c r="F146" s="11" t="s">
        <v>858</v>
      </c>
      <c r="G146" s="11" t="s">
        <v>854</v>
      </c>
      <c r="H146" s="12" t="s">
        <v>1113</v>
      </c>
      <c r="I146" s="12" t="s">
        <v>1112</v>
      </c>
      <c r="J146" s="11">
        <v>3017100203</v>
      </c>
      <c r="K146" s="13">
        <v>154</v>
      </c>
      <c r="L146" s="13">
        <f t="shared" si="18"/>
        <v>22330000</v>
      </c>
      <c r="M146" s="13">
        <v>154</v>
      </c>
      <c r="N146" s="13">
        <f t="shared" si="19"/>
        <v>22330000</v>
      </c>
      <c r="O146" s="13">
        <v>154</v>
      </c>
      <c r="P146" s="13">
        <f t="shared" si="20"/>
        <v>22330000</v>
      </c>
      <c r="Q146" s="13">
        <v>126</v>
      </c>
      <c r="R146" s="13">
        <f t="shared" si="21"/>
        <v>18270000</v>
      </c>
      <c r="S146" s="13">
        <v>0</v>
      </c>
      <c r="T146" s="13">
        <v>0</v>
      </c>
      <c r="U146" s="13">
        <f t="shared" si="22"/>
        <v>126</v>
      </c>
      <c r="V146" s="13">
        <f t="shared" si="23"/>
        <v>18270000</v>
      </c>
      <c r="W146" s="13">
        <f t="shared" si="24"/>
        <v>588</v>
      </c>
      <c r="X146" s="13">
        <f t="shared" si="25"/>
        <v>85260000</v>
      </c>
      <c r="Y146">
        <v>1</v>
      </c>
    </row>
    <row r="147" spans="1:25" hidden="1">
      <c r="A147" s="11">
        <f t="shared" si="26"/>
        <v>142</v>
      </c>
      <c r="B147" s="12" t="s">
        <v>154</v>
      </c>
      <c r="C147" s="12" t="s">
        <v>154</v>
      </c>
      <c r="D147" s="12" t="s">
        <v>1804</v>
      </c>
      <c r="E147" s="12">
        <v>169</v>
      </c>
      <c r="F147" s="11" t="s">
        <v>858</v>
      </c>
      <c r="G147" s="11" t="s">
        <v>854</v>
      </c>
      <c r="H147" s="12" t="s">
        <v>1115</v>
      </c>
      <c r="I147" s="12" t="s">
        <v>1112</v>
      </c>
      <c r="J147" s="11">
        <v>3118003551</v>
      </c>
      <c r="K147" s="13">
        <v>137</v>
      </c>
      <c r="L147" s="13">
        <f t="shared" si="18"/>
        <v>19865000</v>
      </c>
      <c r="M147" s="13">
        <v>137</v>
      </c>
      <c r="N147" s="13">
        <f t="shared" si="19"/>
        <v>19865000</v>
      </c>
      <c r="O147" s="13">
        <v>137</v>
      </c>
      <c r="P147" s="13">
        <f t="shared" si="20"/>
        <v>19865000</v>
      </c>
      <c r="Q147" s="13">
        <v>169</v>
      </c>
      <c r="R147" s="13">
        <f t="shared" si="21"/>
        <v>24505000</v>
      </c>
      <c r="S147" s="13">
        <v>0</v>
      </c>
      <c r="T147" s="13">
        <v>0</v>
      </c>
      <c r="U147" s="13">
        <f t="shared" si="22"/>
        <v>169</v>
      </c>
      <c r="V147" s="13">
        <f t="shared" si="23"/>
        <v>24505000</v>
      </c>
      <c r="W147" s="13">
        <f t="shared" si="24"/>
        <v>580</v>
      </c>
      <c r="X147" s="13">
        <f t="shared" si="25"/>
        <v>84100000</v>
      </c>
      <c r="Y147">
        <v>1</v>
      </c>
    </row>
    <row r="148" spans="1:25" hidden="1">
      <c r="A148" s="11">
        <f t="shared" si="26"/>
        <v>143</v>
      </c>
      <c r="B148" s="12" t="s">
        <v>155</v>
      </c>
      <c r="C148" s="12" t="s">
        <v>155</v>
      </c>
      <c r="D148" s="12" t="s">
        <v>1804</v>
      </c>
      <c r="E148" s="12">
        <v>250</v>
      </c>
      <c r="F148" s="11" t="s">
        <v>858</v>
      </c>
      <c r="G148" s="11" t="s">
        <v>854</v>
      </c>
      <c r="H148" s="12" t="s">
        <v>1116</v>
      </c>
      <c r="I148" s="12" t="s">
        <v>1112</v>
      </c>
      <c r="J148" s="11">
        <v>3118003585</v>
      </c>
      <c r="K148" s="13">
        <v>242</v>
      </c>
      <c r="L148" s="13">
        <f t="shared" si="18"/>
        <v>35090000</v>
      </c>
      <c r="M148" s="13">
        <v>242</v>
      </c>
      <c r="N148" s="13">
        <f t="shared" si="19"/>
        <v>35090000</v>
      </c>
      <c r="O148" s="13">
        <v>242</v>
      </c>
      <c r="P148" s="13">
        <f t="shared" si="20"/>
        <v>35090000</v>
      </c>
      <c r="Q148" s="13">
        <v>250</v>
      </c>
      <c r="R148" s="13">
        <f t="shared" si="21"/>
        <v>36250000</v>
      </c>
      <c r="S148" s="13">
        <v>0</v>
      </c>
      <c r="T148" s="13">
        <v>0</v>
      </c>
      <c r="U148" s="13">
        <f t="shared" si="22"/>
        <v>250</v>
      </c>
      <c r="V148" s="13">
        <f t="shared" si="23"/>
        <v>36250000</v>
      </c>
      <c r="W148" s="13">
        <f t="shared" si="24"/>
        <v>976</v>
      </c>
      <c r="X148" s="13">
        <f t="shared" si="25"/>
        <v>141520000</v>
      </c>
      <c r="Y148">
        <v>1</v>
      </c>
    </row>
    <row r="149" spans="1:25" hidden="1">
      <c r="A149" s="11">
        <f t="shared" si="26"/>
        <v>144</v>
      </c>
      <c r="B149" s="12" t="s">
        <v>156</v>
      </c>
      <c r="C149" s="12" t="s">
        <v>156</v>
      </c>
      <c r="D149" s="12" t="s">
        <v>1804</v>
      </c>
      <c r="E149" s="12">
        <v>155</v>
      </c>
      <c r="F149" s="11" t="s">
        <v>858</v>
      </c>
      <c r="G149" s="11" t="s">
        <v>854</v>
      </c>
      <c r="H149" s="12" t="s">
        <v>1117</v>
      </c>
      <c r="I149" s="12" t="s">
        <v>1112</v>
      </c>
      <c r="J149" s="11">
        <v>3017124870</v>
      </c>
      <c r="K149" s="13">
        <v>163</v>
      </c>
      <c r="L149" s="13">
        <f t="shared" si="18"/>
        <v>23635000</v>
      </c>
      <c r="M149" s="13">
        <v>163</v>
      </c>
      <c r="N149" s="13">
        <f t="shared" si="19"/>
        <v>23635000</v>
      </c>
      <c r="O149" s="13">
        <v>163</v>
      </c>
      <c r="P149" s="13">
        <f t="shared" si="20"/>
        <v>23635000</v>
      </c>
      <c r="Q149" s="13">
        <v>155</v>
      </c>
      <c r="R149" s="13">
        <f t="shared" si="21"/>
        <v>22475000</v>
      </c>
      <c r="S149" s="13">
        <v>0</v>
      </c>
      <c r="T149" s="13">
        <v>0</v>
      </c>
      <c r="U149" s="13">
        <f t="shared" si="22"/>
        <v>155</v>
      </c>
      <c r="V149" s="13">
        <f t="shared" si="23"/>
        <v>22475000</v>
      </c>
      <c r="W149" s="13">
        <f t="shared" si="24"/>
        <v>644</v>
      </c>
      <c r="X149" s="13">
        <f t="shared" si="25"/>
        <v>93380000</v>
      </c>
      <c r="Y149">
        <v>1</v>
      </c>
    </row>
    <row r="150" spans="1:25" hidden="1">
      <c r="A150" s="11">
        <f t="shared" si="26"/>
        <v>145</v>
      </c>
      <c r="B150" s="12" t="s">
        <v>157</v>
      </c>
      <c r="C150" s="12" t="s">
        <v>157</v>
      </c>
      <c r="D150" s="12" t="s">
        <v>1804</v>
      </c>
      <c r="E150" s="12">
        <v>174</v>
      </c>
      <c r="F150" s="11" t="s">
        <v>858</v>
      </c>
      <c r="G150" s="11" t="s">
        <v>854</v>
      </c>
      <c r="H150" s="12" t="s">
        <v>1118</v>
      </c>
      <c r="I150" s="12" t="s">
        <v>1112</v>
      </c>
      <c r="J150" s="11">
        <v>3017100689</v>
      </c>
      <c r="K150" s="13">
        <v>194</v>
      </c>
      <c r="L150" s="13">
        <f t="shared" si="18"/>
        <v>28130000</v>
      </c>
      <c r="M150" s="13">
        <v>194</v>
      </c>
      <c r="N150" s="13">
        <f t="shared" si="19"/>
        <v>28130000</v>
      </c>
      <c r="O150" s="13">
        <v>194</v>
      </c>
      <c r="P150" s="13">
        <f t="shared" si="20"/>
        <v>28130000</v>
      </c>
      <c r="Q150" s="13">
        <v>174</v>
      </c>
      <c r="R150" s="13">
        <f t="shared" si="21"/>
        <v>25230000</v>
      </c>
      <c r="S150" s="13">
        <v>0</v>
      </c>
      <c r="T150" s="13">
        <v>0</v>
      </c>
      <c r="U150" s="13">
        <f t="shared" si="22"/>
        <v>174</v>
      </c>
      <c r="V150" s="13">
        <f t="shared" si="23"/>
        <v>25230000</v>
      </c>
      <c r="W150" s="13">
        <f t="shared" si="24"/>
        <v>756</v>
      </c>
      <c r="X150" s="13">
        <f t="shared" si="25"/>
        <v>109620000</v>
      </c>
      <c r="Y150">
        <v>1</v>
      </c>
    </row>
    <row r="151" spans="1:25" hidden="1">
      <c r="A151" s="11">
        <f t="shared" si="26"/>
        <v>146</v>
      </c>
      <c r="B151" s="12" t="s">
        <v>158</v>
      </c>
      <c r="C151" s="12" t="s">
        <v>158</v>
      </c>
      <c r="D151" s="12" t="s">
        <v>1804</v>
      </c>
      <c r="E151" s="12">
        <v>139</v>
      </c>
      <c r="F151" s="11" t="s">
        <v>858</v>
      </c>
      <c r="G151" s="11" t="s">
        <v>854</v>
      </c>
      <c r="H151" s="12" t="s">
        <v>1126</v>
      </c>
      <c r="I151" s="12" t="s">
        <v>1112</v>
      </c>
      <c r="J151" s="11">
        <v>3017020063</v>
      </c>
      <c r="K151" s="13">
        <v>135</v>
      </c>
      <c r="L151" s="13">
        <f t="shared" si="18"/>
        <v>19575000</v>
      </c>
      <c r="M151" s="13">
        <v>135</v>
      </c>
      <c r="N151" s="13">
        <f t="shared" si="19"/>
        <v>19575000</v>
      </c>
      <c r="O151" s="13">
        <v>135</v>
      </c>
      <c r="P151" s="13">
        <f t="shared" si="20"/>
        <v>19575000</v>
      </c>
      <c r="Q151" s="13">
        <v>139</v>
      </c>
      <c r="R151" s="13">
        <f t="shared" si="21"/>
        <v>20155000</v>
      </c>
      <c r="S151" s="13">
        <v>0</v>
      </c>
      <c r="T151" s="13">
        <v>0</v>
      </c>
      <c r="U151" s="13">
        <f t="shared" si="22"/>
        <v>139</v>
      </c>
      <c r="V151" s="13">
        <f t="shared" si="23"/>
        <v>20155000</v>
      </c>
      <c r="W151" s="13">
        <f t="shared" si="24"/>
        <v>544</v>
      </c>
      <c r="X151" s="13">
        <f t="shared" si="25"/>
        <v>78880000</v>
      </c>
      <c r="Y151">
        <v>1</v>
      </c>
    </row>
    <row r="152" spans="1:25" hidden="1">
      <c r="A152" s="11">
        <f t="shared" si="26"/>
        <v>147</v>
      </c>
      <c r="B152" s="12" t="s">
        <v>159</v>
      </c>
      <c r="C152" s="12" t="s">
        <v>159</v>
      </c>
      <c r="D152" s="12" t="s">
        <v>1804</v>
      </c>
      <c r="E152" s="12">
        <v>106</v>
      </c>
      <c r="F152" s="11" t="s">
        <v>858</v>
      </c>
      <c r="G152" s="11" t="s">
        <v>854</v>
      </c>
      <c r="H152" s="12" t="s">
        <v>1127</v>
      </c>
      <c r="I152" s="12" t="s">
        <v>1112</v>
      </c>
      <c r="J152" s="11">
        <v>3118003542</v>
      </c>
      <c r="K152" s="13">
        <v>104</v>
      </c>
      <c r="L152" s="13">
        <f t="shared" si="18"/>
        <v>15080000</v>
      </c>
      <c r="M152" s="13">
        <v>104</v>
      </c>
      <c r="N152" s="13">
        <f t="shared" si="19"/>
        <v>15080000</v>
      </c>
      <c r="O152" s="13">
        <v>104</v>
      </c>
      <c r="P152" s="13">
        <f t="shared" si="20"/>
        <v>15080000</v>
      </c>
      <c r="Q152" s="13">
        <v>106</v>
      </c>
      <c r="R152" s="13">
        <f t="shared" si="21"/>
        <v>15370000</v>
      </c>
      <c r="S152" s="13">
        <v>0</v>
      </c>
      <c r="T152" s="13">
        <v>0</v>
      </c>
      <c r="U152" s="13">
        <f t="shared" si="22"/>
        <v>106</v>
      </c>
      <c r="V152" s="13">
        <f t="shared" si="23"/>
        <v>15370000</v>
      </c>
      <c r="W152" s="13">
        <f t="shared" si="24"/>
        <v>418</v>
      </c>
      <c r="X152" s="13">
        <f t="shared" si="25"/>
        <v>60610000</v>
      </c>
      <c r="Y152">
        <v>1</v>
      </c>
    </row>
    <row r="153" spans="1:25" hidden="1">
      <c r="A153" s="11">
        <f t="shared" si="26"/>
        <v>148</v>
      </c>
      <c r="B153" s="12" t="s">
        <v>160</v>
      </c>
      <c r="C153" s="12" t="s">
        <v>160</v>
      </c>
      <c r="D153" s="12" t="s">
        <v>1804</v>
      </c>
      <c r="E153" s="12">
        <v>108</v>
      </c>
      <c r="F153" s="11" t="s">
        <v>858</v>
      </c>
      <c r="G153" s="11" t="s">
        <v>854</v>
      </c>
      <c r="H153" s="12" t="s">
        <v>1128</v>
      </c>
      <c r="I153" s="12" t="s">
        <v>1112</v>
      </c>
      <c r="J153" s="11">
        <v>3017003568</v>
      </c>
      <c r="K153" s="13">
        <v>112</v>
      </c>
      <c r="L153" s="13">
        <f t="shared" si="18"/>
        <v>16240000</v>
      </c>
      <c r="M153" s="13">
        <v>112</v>
      </c>
      <c r="N153" s="13">
        <f t="shared" si="19"/>
        <v>16240000</v>
      </c>
      <c r="O153" s="13">
        <v>112</v>
      </c>
      <c r="P153" s="13">
        <f t="shared" si="20"/>
        <v>16240000</v>
      </c>
      <c r="Q153" s="13">
        <v>108</v>
      </c>
      <c r="R153" s="13">
        <f t="shared" si="21"/>
        <v>15660000</v>
      </c>
      <c r="S153" s="13">
        <v>0</v>
      </c>
      <c r="T153" s="13">
        <v>0</v>
      </c>
      <c r="U153" s="13">
        <f t="shared" si="22"/>
        <v>108</v>
      </c>
      <c r="V153" s="13">
        <f t="shared" si="23"/>
        <v>15660000</v>
      </c>
      <c r="W153" s="13">
        <f t="shared" si="24"/>
        <v>444</v>
      </c>
      <c r="X153" s="13">
        <f t="shared" si="25"/>
        <v>64380000</v>
      </c>
      <c r="Y153">
        <v>1</v>
      </c>
    </row>
    <row r="154" spans="1:25" hidden="1">
      <c r="A154" s="11">
        <f t="shared" si="26"/>
        <v>149</v>
      </c>
      <c r="B154" s="12" t="s">
        <v>161</v>
      </c>
      <c r="C154" s="12" t="s">
        <v>161</v>
      </c>
      <c r="D154" s="12" t="s">
        <v>1804</v>
      </c>
      <c r="E154" s="12">
        <v>79</v>
      </c>
      <c r="F154" s="11" t="s">
        <v>858</v>
      </c>
      <c r="G154" s="11" t="s">
        <v>854</v>
      </c>
      <c r="H154" s="12" t="s">
        <v>1122</v>
      </c>
      <c r="I154" s="12" t="s">
        <v>1112</v>
      </c>
      <c r="J154" s="11">
        <v>3017020209</v>
      </c>
      <c r="K154" s="13">
        <v>87</v>
      </c>
      <c r="L154" s="13">
        <f t="shared" si="18"/>
        <v>12615000</v>
      </c>
      <c r="M154" s="13">
        <v>87</v>
      </c>
      <c r="N154" s="13">
        <f t="shared" si="19"/>
        <v>12615000</v>
      </c>
      <c r="O154" s="13">
        <v>87</v>
      </c>
      <c r="P154" s="13">
        <f t="shared" si="20"/>
        <v>12615000</v>
      </c>
      <c r="Q154" s="13">
        <v>79</v>
      </c>
      <c r="R154" s="13">
        <f t="shared" si="21"/>
        <v>11455000</v>
      </c>
      <c r="S154" s="13">
        <v>0</v>
      </c>
      <c r="T154" s="13">
        <v>0</v>
      </c>
      <c r="U154" s="13">
        <f t="shared" si="22"/>
        <v>79</v>
      </c>
      <c r="V154" s="13">
        <f t="shared" si="23"/>
        <v>11455000</v>
      </c>
      <c r="W154" s="13">
        <f t="shared" si="24"/>
        <v>340</v>
      </c>
      <c r="X154" s="13">
        <f t="shared" si="25"/>
        <v>49300000</v>
      </c>
      <c r="Y154">
        <v>1</v>
      </c>
    </row>
    <row r="155" spans="1:25" hidden="1">
      <c r="A155" s="11">
        <f t="shared" si="26"/>
        <v>150</v>
      </c>
      <c r="B155" s="12" t="s">
        <v>162</v>
      </c>
      <c r="C155" s="12" t="s">
        <v>162</v>
      </c>
      <c r="D155" s="12" t="s">
        <v>1804</v>
      </c>
      <c r="E155" s="12">
        <v>160</v>
      </c>
      <c r="F155" s="11" t="s">
        <v>858</v>
      </c>
      <c r="G155" s="11" t="s">
        <v>854</v>
      </c>
      <c r="H155" s="12" t="s">
        <v>1123</v>
      </c>
      <c r="I155" s="12" t="s">
        <v>1112</v>
      </c>
      <c r="J155" s="11">
        <v>3017015434</v>
      </c>
      <c r="K155" s="13">
        <v>192</v>
      </c>
      <c r="L155" s="13">
        <f t="shared" si="18"/>
        <v>27840000</v>
      </c>
      <c r="M155" s="13">
        <v>192</v>
      </c>
      <c r="N155" s="13">
        <f t="shared" si="19"/>
        <v>27840000</v>
      </c>
      <c r="O155" s="13">
        <v>192</v>
      </c>
      <c r="P155" s="13">
        <f t="shared" si="20"/>
        <v>27840000</v>
      </c>
      <c r="Q155" s="13">
        <v>160</v>
      </c>
      <c r="R155" s="13">
        <f t="shared" si="21"/>
        <v>23200000</v>
      </c>
      <c r="S155" s="13">
        <v>0</v>
      </c>
      <c r="T155" s="13">
        <v>0</v>
      </c>
      <c r="U155" s="13">
        <f t="shared" si="22"/>
        <v>160</v>
      </c>
      <c r="V155" s="13">
        <f t="shared" si="23"/>
        <v>23200000</v>
      </c>
      <c r="W155" s="13">
        <f t="shared" si="24"/>
        <v>736</v>
      </c>
      <c r="X155" s="13">
        <f t="shared" si="25"/>
        <v>106720000</v>
      </c>
      <c r="Y155">
        <v>1</v>
      </c>
    </row>
    <row r="156" spans="1:25" hidden="1">
      <c r="A156" s="11">
        <f t="shared" si="26"/>
        <v>151</v>
      </c>
      <c r="B156" s="12" t="s">
        <v>163</v>
      </c>
      <c r="C156" s="12" t="s">
        <v>163</v>
      </c>
      <c r="D156" s="12" t="s">
        <v>1804</v>
      </c>
      <c r="E156" s="12">
        <v>117</v>
      </c>
      <c r="F156" s="11" t="s">
        <v>858</v>
      </c>
      <c r="G156" s="11" t="s">
        <v>854</v>
      </c>
      <c r="H156" s="12" t="s">
        <v>1124</v>
      </c>
      <c r="I156" s="12" t="s">
        <v>1112</v>
      </c>
      <c r="J156" s="11">
        <v>3118003488</v>
      </c>
      <c r="K156" s="13">
        <v>115</v>
      </c>
      <c r="L156" s="13">
        <f t="shared" si="18"/>
        <v>16675000</v>
      </c>
      <c r="M156" s="13">
        <v>115</v>
      </c>
      <c r="N156" s="13">
        <f t="shared" si="19"/>
        <v>16675000</v>
      </c>
      <c r="O156" s="13">
        <v>115</v>
      </c>
      <c r="P156" s="13">
        <f t="shared" si="20"/>
        <v>16675000</v>
      </c>
      <c r="Q156" s="13">
        <v>117</v>
      </c>
      <c r="R156" s="13">
        <f t="shared" si="21"/>
        <v>16965000</v>
      </c>
      <c r="S156" s="13">
        <v>0</v>
      </c>
      <c r="T156" s="13">
        <v>0</v>
      </c>
      <c r="U156" s="13">
        <f t="shared" si="22"/>
        <v>117</v>
      </c>
      <c r="V156" s="13">
        <f t="shared" si="23"/>
        <v>16965000</v>
      </c>
      <c r="W156" s="13">
        <f t="shared" si="24"/>
        <v>462</v>
      </c>
      <c r="X156" s="13">
        <f t="shared" si="25"/>
        <v>66990000</v>
      </c>
      <c r="Y156">
        <v>1</v>
      </c>
    </row>
    <row r="157" spans="1:25" hidden="1">
      <c r="A157" s="11">
        <f t="shared" si="26"/>
        <v>152</v>
      </c>
      <c r="B157" s="12" t="s">
        <v>164</v>
      </c>
      <c r="C157" s="12" t="s">
        <v>164</v>
      </c>
      <c r="D157" s="12" t="s">
        <v>1804</v>
      </c>
      <c r="E157" s="12">
        <v>117</v>
      </c>
      <c r="F157" s="11" t="s">
        <v>858</v>
      </c>
      <c r="G157" s="11" t="s">
        <v>854</v>
      </c>
      <c r="H157" s="12" t="s">
        <v>1129</v>
      </c>
      <c r="I157" s="12" t="s">
        <v>1112</v>
      </c>
      <c r="J157" s="11">
        <v>3017124861</v>
      </c>
      <c r="K157" s="13">
        <v>117</v>
      </c>
      <c r="L157" s="13">
        <f t="shared" si="18"/>
        <v>16965000</v>
      </c>
      <c r="M157" s="13">
        <v>117</v>
      </c>
      <c r="N157" s="13">
        <f t="shared" si="19"/>
        <v>16965000</v>
      </c>
      <c r="O157" s="13">
        <v>117</v>
      </c>
      <c r="P157" s="13">
        <f t="shared" si="20"/>
        <v>16965000</v>
      </c>
      <c r="Q157" s="13">
        <v>117</v>
      </c>
      <c r="R157" s="13">
        <f t="shared" si="21"/>
        <v>16965000</v>
      </c>
      <c r="S157" s="13">
        <v>0</v>
      </c>
      <c r="T157" s="13">
        <v>0</v>
      </c>
      <c r="U157" s="13">
        <f t="shared" si="22"/>
        <v>117</v>
      </c>
      <c r="V157" s="13">
        <f t="shared" si="23"/>
        <v>16965000</v>
      </c>
      <c r="W157" s="13">
        <f t="shared" si="24"/>
        <v>468</v>
      </c>
      <c r="X157" s="13">
        <f t="shared" si="25"/>
        <v>67860000</v>
      </c>
      <c r="Y157">
        <v>1</v>
      </c>
    </row>
    <row r="158" spans="1:25" hidden="1">
      <c r="A158" s="11">
        <f t="shared" si="26"/>
        <v>153</v>
      </c>
      <c r="B158" s="12" t="s">
        <v>165</v>
      </c>
      <c r="C158" s="12"/>
      <c r="D158" s="12"/>
      <c r="E158" s="12"/>
      <c r="F158" s="11" t="s">
        <v>858</v>
      </c>
      <c r="G158" s="11" t="s">
        <v>1820</v>
      </c>
      <c r="H158" s="12" t="s">
        <v>1130</v>
      </c>
      <c r="I158" s="12" t="s">
        <v>1112</v>
      </c>
      <c r="J158" s="11">
        <v>3017019863</v>
      </c>
      <c r="K158" s="13">
        <v>55</v>
      </c>
      <c r="L158" s="13">
        <f t="shared" si="18"/>
        <v>7975000</v>
      </c>
      <c r="M158" s="13">
        <v>55</v>
      </c>
      <c r="N158" s="13">
        <f t="shared" si="19"/>
        <v>7975000</v>
      </c>
      <c r="O158" s="13">
        <v>55</v>
      </c>
      <c r="P158" s="13">
        <f t="shared" si="20"/>
        <v>7975000</v>
      </c>
      <c r="Q158" s="13"/>
      <c r="R158" s="13">
        <f t="shared" si="21"/>
        <v>0</v>
      </c>
      <c r="S158" s="13">
        <v>0</v>
      </c>
      <c r="T158" s="13">
        <v>0</v>
      </c>
      <c r="U158" s="13">
        <f t="shared" si="22"/>
        <v>0</v>
      </c>
      <c r="V158" s="13">
        <f t="shared" si="23"/>
        <v>0</v>
      </c>
      <c r="W158" s="13">
        <f t="shared" si="24"/>
        <v>165</v>
      </c>
      <c r="X158" s="13">
        <f t="shared" si="25"/>
        <v>23925000</v>
      </c>
      <c r="Y158">
        <v>1</v>
      </c>
    </row>
    <row r="159" spans="1:25" hidden="1">
      <c r="A159" s="11">
        <f t="shared" si="26"/>
        <v>154</v>
      </c>
      <c r="B159" s="12" t="s">
        <v>166</v>
      </c>
      <c r="C159" s="12" t="s">
        <v>166</v>
      </c>
      <c r="D159" s="12" t="s">
        <v>1804</v>
      </c>
      <c r="E159" s="12">
        <v>84</v>
      </c>
      <c r="F159" s="11" t="s">
        <v>858</v>
      </c>
      <c r="G159" s="11" t="s">
        <v>854</v>
      </c>
      <c r="H159" s="12" t="s">
        <v>1131</v>
      </c>
      <c r="I159" s="12" t="s">
        <v>1112</v>
      </c>
      <c r="J159" s="11">
        <v>3017020047</v>
      </c>
      <c r="K159" s="13">
        <v>90</v>
      </c>
      <c r="L159" s="13">
        <f t="shared" si="18"/>
        <v>13050000</v>
      </c>
      <c r="M159" s="13">
        <v>90</v>
      </c>
      <c r="N159" s="13">
        <f t="shared" si="19"/>
        <v>13050000</v>
      </c>
      <c r="O159" s="13">
        <v>90</v>
      </c>
      <c r="P159" s="13">
        <f t="shared" si="20"/>
        <v>13050000</v>
      </c>
      <c r="Q159" s="13">
        <v>84</v>
      </c>
      <c r="R159" s="13">
        <f t="shared" si="21"/>
        <v>12180000</v>
      </c>
      <c r="S159" s="13">
        <v>0</v>
      </c>
      <c r="T159" s="13">
        <v>0</v>
      </c>
      <c r="U159" s="13">
        <f t="shared" si="22"/>
        <v>84</v>
      </c>
      <c r="V159" s="13">
        <f t="shared" si="23"/>
        <v>12180000</v>
      </c>
      <c r="W159" s="13">
        <f t="shared" si="24"/>
        <v>354</v>
      </c>
      <c r="X159" s="13">
        <f t="shared" si="25"/>
        <v>51330000</v>
      </c>
      <c r="Y159">
        <v>1</v>
      </c>
    </row>
    <row r="160" spans="1:25" hidden="1">
      <c r="A160" s="11">
        <f t="shared" si="26"/>
        <v>155</v>
      </c>
      <c r="B160" s="12" t="s">
        <v>167</v>
      </c>
      <c r="C160" s="12" t="s">
        <v>167</v>
      </c>
      <c r="D160" s="12" t="s">
        <v>1804</v>
      </c>
      <c r="E160" s="12">
        <v>133</v>
      </c>
      <c r="F160" s="11" t="s">
        <v>858</v>
      </c>
      <c r="G160" s="11" t="s">
        <v>854</v>
      </c>
      <c r="H160" s="12" t="s">
        <v>1132</v>
      </c>
      <c r="I160" s="12" t="s">
        <v>1112</v>
      </c>
      <c r="J160" s="11">
        <v>3118003381</v>
      </c>
      <c r="K160" s="13">
        <v>153</v>
      </c>
      <c r="L160" s="13">
        <f t="shared" si="18"/>
        <v>22185000</v>
      </c>
      <c r="M160" s="13">
        <v>153</v>
      </c>
      <c r="N160" s="13">
        <f t="shared" si="19"/>
        <v>22185000</v>
      </c>
      <c r="O160" s="13">
        <v>153</v>
      </c>
      <c r="P160" s="13">
        <f t="shared" si="20"/>
        <v>22185000</v>
      </c>
      <c r="Q160" s="13">
        <v>133</v>
      </c>
      <c r="R160" s="13">
        <f t="shared" si="21"/>
        <v>19285000</v>
      </c>
      <c r="S160" s="13">
        <v>0</v>
      </c>
      <c r="T160" s="13">
        <v>0</v>
      </c>
      <c r="U160" s="13">
        <f t="shared" si="22"/>
        <v>133</v>
      </c>
      <c r="V160" s="13">
        <f t="shared" si="23"/>
        <v>19285000</v>
      </c>
      <c r="W160" s="13">
        <f t="shared" si="24"/>
        <v>592</v>
      </c>
      <c r="X160" s="13">
        <f t="shared" si="25"/>
        <v>85840000</v>
      </c>
      <c r="Y160">
        <v>1</v>
      </c>
    </row>
    <row r="161" spans="1:25" hidden="1">
      <c r="A161" s="11">
        <f t="shared" si="26"/>
        <v>156</v>
      </c>
      <c r="B161" s="12" t="s">
        <v>168</v>
      </c>
      <c r="C161" s="12" t="s">
        <v>168</v>
      </c>
      <c r="D161" s="12" t="s">
        <v>1804</v>
      </c>
      <c r="E161" s="12">
        <v>119</v>
      </c>
      <c r="F161" s="11" t="s">
        <v>858</v>
      </c>
      <c r="G161" s="11" t="s">
        <v>854</v>
      </c>
      <c r="H161" s="12" t="s">
        <v>1121</v>
      </c>
      <c r="I161" s="12" t="s">
        <v>1112</v>
      </c>
      <c r="J161" s="11">
        <v>3017006672</v>
      </c>
      <c r="K161" s="13">
        <v>143</v>
      </c>
      <c r="L161" s="13">
        <f t="shared" si="18"/>
        <v>20735000</v>
      </c>
      <c r="M161" s="13">
        <v>143</v>
      </c>
      <c r="N161" s="13">
        <f t="shared" si="19"/>
        <v>20735000</v>
      </c>
      <c r="O161" s="13">
        <v>143</v>
      </c>
      <c r="P161" s="13">
        <f t="shared" si="20"/>
        <v>20735000</v>
      </c>
      <c r="Q161" s="13">
        <v>119</v>
      </c>
      <c r="R161" s="13">
        <f t="shared" si="21"/>
        <v>17255000</v>
      </c>
      <c r="S161" s="13">
        <v>0</v>
      </c>
      <c r="T161" s="13">
        <v>0</v>
      </c>
      <c r="U161" s="13">
        <f t="shared" si="22"/>
        <v>119</v>
      </c>
      <c r="V161" s="13">
        <f t="shared" si="23"/>
        <v>17255000</v>
      </c>
      <c r="W161" s="13">
        <f t="shared" si="24"/>
        <v>548</v>
      </c>
      <c r="X161" s="13">
        <f t="shared" si="25"/>
        <v>79460000</v>
      </c>
      <c r="Y161">
        <v>1</v>
      </c>
    </row>
    <row r="162" spans="1:25" hidden="1">
      <c r="A162" s="11">
        <f t="shared" si="26"/>
        <v>157</v>
      </c>
      <c r="B162" s="12" t="s">
        <v>169</v>
      </c>
      <c r="C162" s="12" t="s">
        <v>169</v>
      </c>
      <c r="D162" s="12" t="s">
        <v>1804</v>
      </c>
      <c r="E162" s="12">
        <v>122</v>
      </c>
      <c r="F162" s="11" t="s">
        <v>858</v>
      </c>
      <c r="G162" s="11" t="s">
        <v>854</v>
      </c>
      <c r="H162" s="12" t="s">
        <v>1123</v>
      </c>
      <c r="I162" s="12" t="s">
        <v>1112</v>
      </c>
      <c r="J162" s="11">
        <v>3017003673</v>
      </c>
      <c r="K162" s="13">
        <v>132</v>
      </c>
      <c r="L162" s="13">
        <f t="shared" si="18"/>
        <v>19140000</v>
      </c>
      <c r="M162" s="13">
        <v>132</v>
      </c>
      <c r="N162" s="13">
        <f t="shared" si="19"/>
        <v>19140000</v>
      </c>
      <c r="O162" s="13">
        <v>132</v>
      </c>
      <c r="P162" s="13">
        <f t="shared" si="20"/>
        <v>19140000</v>
      </c>
      <c r="Q162" s="13">
        <v>122</v>
      </c>
      <c r="R162" s="13">
        <f t="shared" si="21"/>
        <v>17690000</v>
      </c>
      <c r="S162" s="13">
        <v>0</v>
      </c>
      <c r="T162" s="13">
        <v>0</v>
      </c>
      <c r="U162" s="13">
        <f t="shared" si="22"/>
        <v>122</v>
      </c>
      <c r="V162" s="13">
        <f t="shared" si="23"/>
        <v>17690000</v>
      </c>
      <c r="W162" s="13">
        <f t="shared" si="24"/>
        <v>518</v>
      </c>
      <c r="X162" s="13">
        <f t="shared" si="25"/>
        <v>75110000</v>
      </c>
      <c r="Y162">
        <v>1</v>
      </c>
    </row>
    <row r="163" spans="1:25" hidden="1">
      <c r="A163" s="11">
        <f t="shared" si="26"/>
        <v>158</v>
      </c>
      <c r="B163" s="12" t="s">
        <v>170</v>
      </c>
      <c r="C163" s="12" t="s">
        <v>170</v>
      </c>
      <c r="D163" s="12" t="s">
        <v>1804</v>
      </c>
      <c r="E163" s="12">
        <v>215</v>
      </c>
      <c r="F163" s="11" t="s">
        <v>858</v>
      </c>
      <c r="G163" s="11" t="s">
        <v>854</v>
      </c>
      <c r="H163" s="12" t="s">
        <v>1133</v>
      </c>
      <c r="I163" s="12" t="s">
        <v>1112</v>
      </c>
      <c r="J163" s="11">
        <v>3017020128</v>
      </c>
      <c r="K163" s="13">
        <v>225</v>
      </c>
      <c r="L163" s="13">
        <f t="shared" si="18"/>
        <v>32625000</v>
      </c>
      <c r="M163" s="13">
        <v>225</v>
      </c>
      <c r="N163" s="13">
        <f t="shared" si="19"/>
        <v>32625000</v>
      </c>
      <c r="O163" s="13">
        <v>225</v>
      </c>
      <c r="P163" s="13">
        <f t="shared" si="20"/>
        <v>32625000</v>
      </c>
      <c r="Q163" s="13">
        <v>215</v>
      </c>
      <c r="R163" s="13">
        <f t="shared" si="21"/>
        <v>31175000</v>
      </c>
      <c r="S163" s="13">
        <v>0</v>
      </c>
      <c r="T163" s="13">
        <v>0</v>
      </c>
      <c r="U163" s="13">
        <f t="shared" si="22"/>
        <v>215</v>
      </c>
      <c r="V163" s="13">
        <f t="shared" si="23"/>
        <v>31175000</v>
      </c>
      <c r="W163" s="13">
        <f t="shared" si="24"/>
        <v>890</v>
      </c>
      <c r="X163" s="13">
        <f t="shared" si="25"/>
        <v>129050000</v>
      </c>
      <c r="Y163">
        <v>1</v>
      </c>
    </row>
    <row r="164" spans="1:25" hidden="1">
      <c r="A164" s="11">
        <f t="shared" si="26"/>
        <v>159</v>
      </c>
      <c r="B164" s="12" t="s">
        <v>171</v>
      </c>
      <c r="C164" s="12" t="s">
        <v>171</v>
      </c>
      <c r="D164" s="12" t="s">
        <v>1804</v>
      </c>
      <c r="E164" s="12">
        <v>112</v>
      </c>
      <c r="F164" s="11" t="s">
        <v>858</v>
      </c>
      <c r="G164" s="11" t="s">
        <v>854</v>
      </c>
      <c r="H164" s="12" t="s">
        <v>1134</v>
      </c>
      <c r="I164" s="12" t="s">
        <v>1112</v>
      </c>
      <c r="J164" s="11">
        <v>3017020497</v>
      </c>
      <c r="K164" s="13">
        <v>136</v>
      </c>
      <c r="L164" s="13">
        <f t="shared" si="18"/>
        <v>19720000</v>
      </c>
      <c r="M164" s="13">
        <v>136</v>
      </c>
      <c r="N164" s="13">
        <f t="shared" si="19"/>
        <v>19720000</v>
      </c>
      <c r="O164" s="13">
        <v>136</v>
      </c>
      <c r="P164" s="13">
        <f t="shared" si="20"/>
        <v>19720000</v>
      </c>
      <c r="Q164" s="13">
        <v>112</v>
      </c>
      <c r="R164" s="13">
        <f t="shared" si="21"/>
        <v>16240000</v>
      </c>
      <c r="S164" s="13">
        <v>0</v>
      </c>
      <c r="T164" s="13">
        <v>0</v>
      </c>
      <c r="U164" s="13">
        <f t="shared" si="22"/>
        <v>112</v>
      </c>
      <c r="V164" s="13">
        <f t="shared" si="23"/>
        <v>16240000</v>
      </c>
      <c r="W164" s="13">
        <f t="shared" si="24"/>
        <v>520</v>
      </c>
      <c r="X164" s="13">
        <f t="shared" si="25"/>
        <v>75400000</v>
      </c>
      <c r="Y164">
        <v>1</v>
      </c>
    </row>
    <row r="165" spans="1:25" hidden="1">
      <c r="A165" s="11">
        <f t="shared" si="26"/>
        <v>160</v>
      </c>
      <c r="B165" s="12" t="s">
        <v>172</v>
      </c>
      <c r="C165" s="12" t="s">
        <v>172</v>
      </c>
      <c r="D165" s="12" t="s">
        <v>1804</v>
      </c>
      <c r="E165" s="12">
        <v>169</v>
      </c>
      <c r="F165" s="11" t="s">
        <v>858</v>
      </c>
      <c r="G165" s="11" t="s">
        <v>854</v>
      </c>
      <c r="H165" s="12" t="s">
        <v>1135</v>
      </c>
      <c r="I165" s="12" t="s">
        <v>1112</v>
      </c>
      <c r="J165" s="11">
        <v>3017013695</v>
      </c>
      <c r="K165" s="13">
        <v>177</v>
      </c>
      <c r="L165" s="13">
        <f t="shared" si="18"/>
        <v>25665000</v>
      </c>
      <c r="M165" s="13">
        <v>177</v>
      </c>
      <c r="N165" s="13">
        <f t="shared" si="19"/>
        <v>25665000</v>
      </c>
      <c r="O165" s="13">
        <v>177</v>
      </c>
      <c r="P165" s="13">
        <f t="shared" si="20"/>
        <v>25665000</v>
      </c>
      <c r="Q165" s="13">
        <v>169</v>
      </c>
      <c r="R165" s="13">
        <f t="shared" si="21"/>
        <v>24505000</v>
      </c>
      <c r="S165" s="13">
        <v>0</v>
      </c>
      <c r="T165" s="13">
        <v>0</v>
      </c>
      <c r="U165" s="13">
        <f t="shared" si="22"/>
        <v>169</v>
      </c>
      <c r="V165" s="13">
        <f t="shared" si="23"/>
        <v>24505000</v>
      </c>
      <c r="W165" s="13">
        <f t="shared" si="24"/>
        <v>700</v>
      </c>
      <c r="X165" s="13">
        <f t="shared" si="25"/>
        <v>101500000</v>
      </c>
      <c r="Y165">
        <v>1</v>
      </c>
    </row>
    <row r="166" spans="1:25" hidden="1">
      <c r="A166" s="11">
        <f t="shared" si="26"/>
        <v>161</v>
      </c>
      <c r="B166" s="12" t="s">
        <v>173</v>
      </c>
      <c r="C166" s="12" t="s">
        <v>173</v>
      </c>
      <c r="D166" s="12" t="s">
        <v>1804</v>
      </c>
      <c r="E166" s="12">
        <v>212</v>
      </c>
      <c r="F166" s="11" t="s">
        <v>858</v>
      </c>
      <c r="G166" s="11" t="s">
        <v>854</v>
      </c>
      <c r="H166" s="12" t="s">
        <v>1136</v>
      </c>
      <c r="I166" s="12" t="s">
        <v>1112</v>
      </c>
      <c r="J166" s="11">
        <v>3017019821</v>
      </c>
      <c r="K166" s="13">
        <v>220</v>
      </c>
      <c r="L166" s="13">
        <f t="shared" si="18"/>
        <v>31900000</v>
      </c>
      <c r="M166" s="13">
        <v>220</v>
      </c>
      <c r="N166" s="13">
        <f t="shared" si="19"/>
        <v>31900000</v>
      </c>
      <c r="O166" s="13">
        <v>220</v>
      </c>
      <c r="P166" s="13">
        <f t="shared" si="20"/>
        <v>31900000</v>
      </c>
      <c r="Q166" s="13">
        <v>212</v>
      </c>
      <c r="R166" s="13">
        <f t="shared" si="21"/>
        <v>30740000</v>
      </c>
      <c r="S166" s="13">
        <v>0</v>
      </c>
      <c r="T166" s="13">
        <v>0</v>
      </c>
      <c r="U166" s="13">
        <f t="shared" si="22"/>
        <v>212</v>
      </c>
      <c r="V166" s="13">
        <f t="shared" si="23"/>
        <v>30740000</v>
      </c>
      <c r="W166" s="13">
        <f t="shared" si="24"/>
        <v>872</v>
      </c>
      <c r="X166" s="13">
        <f t="shared" si="25"/>
        <v>126440000</v>
      </c>
      <c r="Y166">
        <v>1</v>
      </c>
    </row>
    <row r="167" spans="1:25" hidden="1">
      <c r="A167" s="11">
        <f t="shared" si="26"/>
        <v>162</v>
      </c>
      <c r="B167" s="12" t="s">
        <v>174</v>
      </c>
      <c r="C167" s="12" t="s">
        <v>174</v>
      </c>
      <c r="D167" s="12" t="s">
        <v>1804</v>
      </c>
      <c r="E167" s="12">
        <v>205</v>
      </c>
      <c r="F167" s="11" t="s">
        <v>858</v>
      </c>
      <c r="G167" s="11" t="s">
        <v>854</v>
      </c>
      <c r="H167" s="12" t="s">
        <v>1137</v>
      </c>
      <c r="I167" s="12" t="s">
        <v>1112</v>
      </c>
      <c r="J167" s="11">
        <v>3017020101</v>
      </c>
      <c r="K167" s="13">
        <v>229</v>
      </c>
      <c r="L167" s="13">
        <f t="shared" si="18"/>
        <v>33205000</v>
      </c>
      <c r="M167" s="13">
        <v>229</v>
      </c>
      <c r="N167" s="13">
        <f t="shared" si="19"/>
        <v>33205000</v>
      </c>
      <c r="O167" s="13">
        <v>229</v>
      </c>
      <c r="P167" s="13">
        <f t="shared" si="20"/>
        <v>33205000</v>
      </c>
      <c r="Q167" s="13">
        <v>205</v>
      </c>
      <c r="R167" s="13">
        <f t="shared" si="21"/>
        <v>29725000</v>
      </c>
      <c r="S167" s="13">
        <v>0</v>
      </c>
      <c r="T167" s="13">
        <v>0</v>
      </c>
      <c r="U167" s="13">
        <f t="shared" si="22"/>
        <v>205</v>
      </c>
      <c r="V167" s="13">
        <f t="shared" si="23"/>
        <v>29725000</v>
      </c>
      <c r="W167" s="13">
        <f t="shared" si="24"/>
        <v>892</v>
      </c>
      <c r="X167" s="13">
        <f t="shared" si="25"/>
        <v>129340000</v>
      </c>
      <c r="Y167">
        <v>1</v>
      </c>
    </row>
    <row r="168" spans="1:25" hidden="1">
      <c r="A168" s="11">
        <f t="shared" si="26"/>
        <v>163</v>
      </c>
      <c r="B168" s="12" t="s">
        <v>175</v>
      </c>
      <c r="C168" s="12" t="s">
        <v>175</v>
      </c>
      <c r="D168" s="12" t="s">
        <v>1804</v>
      </c>
      <c r="E168" s="12">
        <v>170</v>
      </c>
      <c r="F168" s="11" t="s">
        <v>858</v>
      </c>
      <c r="G168" s="11" t="s">
        <v>854</v>
      </c>
      <c r="H168" s="12" t="s">
        <v>1138</v>
      </c>
      <c r="I168" s="12" t="s">
        <v>1112</v>
      </c>
      <c r="J168" s="11">
        <v>3017016139</v>
      </c>
      <c r="K168" s="13">
        <v>192</v>
      </c>
      <c r="L168" s="13">
        <f t="shared" si="18"/>
        <v>27840000</v>
      </c>
      <c r="M168" s="13">
        <v>192</v>
      </c>
      <c r="N168" s="13">
        <f t="shared" si="19"/>
        <v>27840000</v>
      </c>
      <c r="O168" s="13">
        <v>192</v>
      </c>
      <c r="P168" s="13">
        <f t="shared" si="20"/>
        <v>27840000</v>
      </c>
      <c r="Q168" s="13">
        <v>170</v>
      </c>
      <c r="R168" s="13">
        <f t="shared" si="21"/>
        <v>24650000</v>
      </c>
      <c r="S168" s="13">
        <v>0</v>
      </c>
      <c r="T168" s="13">
        <v>0</v>
      </c>
      <c r="U168" s="13">
        <f t="shared" si="22"/>
        <v>170</v>
      </c>
      <c r="V168" s="13">
        <f t="shared" si="23"/>
        <v>24650000</v>
      </c>
      <c r="W168" s="13">
        <f t="shared" si="24"/>
        <v>746</v>
      </c>
      <c r="X168" s="13">
        <f t="shared" si="25"/>
        <v>108170000</v>
      </c>
      <c r="Y168">
        <v>1</v>
      </c>
    </row>
    <row r="169" spans="1:25" hidden="1">
      <c r="A169" s="11">
        <f t="shared" si="26"/>
        <v>164</v>
      </c>
      <c r="B169" s="12" t="s">
        <v>176</v>
      </c>
      <c r="C169" s="12" t="s">
        <v>176</v>
      </c>
      <c r="D169" s="12" t="s">
        <v>1804</v>
      </c>
      <c r="E169" s="12">
        <v>167</v>
      </c>
      <c r="F169" s="11" t="s">
        <v>858</v>
      </c>
      <c r="G169" s="11" t="s">
        <v>854</v>
      </c>
      <c r="H169" s="12" t="s">
        <v>1139</v>
      </c>
      <c r="I169" s="12" t="s">
        <v>1112</v>
      </c>
      <c r="J169" s="11">
        <v>3017019979</v>
      </c>
      <c r="K169" s="13">
        <v>183</v>
      </c>
      <c r="L169" s="13">
        <f t="shared" si="18"/>
        <v>26535000</v>
      </c>
      <c r="M169" s="13">
        <v>183</v>
      </c>
      <c r="N169" s="13">
        <f t="shared" si="19"/>
        <v>26535000</v>
      </c>
      <c r="O169" s="13">
        <v>183</v>
      </c>
      <c r="P169" s="13">
        <f t="shared" si="20"/>
        <v>26535000</v>
      </c>
      <c r="Q169" s="13">
        <v>167</v>
      </c>
      <c r="R169" s="13">
        <f t="shared" si="21"/>
        <v>24215000</v>
      </c>
      <c r="S169" s="13">
        <v>0</v>
      </c>
      <c r="T169" s="13">
        <v>0</v>
      </c>
      <c r="U169" s="13">
        <f t="shared" si="22"/>
        <v>167</v>
      </c>
      <c r="V169" s="13">
        <f t="shared" si="23"/>
        <v>24215000</v>
      </c>
      <c r="W169" s="13">
        <f t="shared" si="24"/>
        <v>716</v>
      </c>
      <c r="X169" s="13">
        <f t="shared" si="25"/>
        <v>103820000</v>
      </c>
      <c r="Y169">
        <v>1</v>
      </c>
    </row>
    <row r="170" spans="1:25" hidden="1">
      <c r="A170" s="11">
        <f t="shared" si="26"/>
        <v>165</v>
      </c>
      <c r="B170" s="12" t="s">
        <v>177</v>
      </c>
      <c r="C170" s="12" t="s">
        <v>177</v>
      </c>
      <c r="D170" s="12" t="s">
        <v>1804</v>
      </c>
      <c r="E170" s="12">
        <v>265</v>
      </c>
      <c r="F170" s="11" t="s">
        <v>858</v>
      </c>
      <c r="G170" s="11" t="s">
        <v>854</v>
      </c>
      <c r="H170" s="12" t="s">
        <v>1140</v>
      </c>
      <c r="I170" s="12" t="s">
        <v>1112</v>
      </c>
      <c r="J170" s="11">
        <v>3017124888</v>
      </c>
      <c r="K170" s="13">
        <v>267</v>
      </c>
      <c r="L170" s="13">
        <f t="shared" si="18"/>
        <v>38715000</v>
      </c>
      <c r="M170" s="13">
        <v>267</v>
      </c>
      <c r="N170" s="13">
        <f t="shared" si="19"/>
        <v>38715000</v>
      </c>
      <c r="O170" s="13">
        <v>267</v>
      </c>
      <c r="P170" s="13">
        <f t="shared" si="20"/>
        <v>38715000</v>
      </c>
      <c r="Q170" s="13">
        <v>265</v>
      </c>
      <c r="R170" s="13">
        <f t="shared" si="21"/>
        <v>38425000</v>
      </c>
      <c r="S170" s="13">
        <v>0</v>
      </c>
      <c r="T170" s="13">
        <v>0</v>
      </c>
      <c r="U170" s="13">
        <f t="shared" si="22"/>
        <v>265</v>
      </c>
      <c r="V170" s="13">
        <f t="shared" si="23"/>
        <v>38425000</v>
      </c>
      <c r="W170" s="13">
        <f t="shared" si="24"/>
        <v>1066</v>
      </c>
      <c r="X170" s="13">
        <f t="shared" si="25"/>
        <v>154570000</v>
      </c>
      <c r="Y170">
        <v>1</v>
      </c>
    </row>
    <row r="171" spans="1:25" hidden="1">
      <c r="A171" s="11">
        <f t="shared" si="26"/>
        <v>166</v>
      </c>
      <c r="B171" s="12" t="s">
        <v>178</v>
      </c>
      <c r="C171" s="12" t="s">
        <v>178</v>
      </c>
      <c r="D171" s="12" t="s">
        <v>1804</v>
      </c>
      <c r="E171" s="12">
        <v>174</v>
      </c>
      <c r="F171" s="11" t="s">
        <v>858</v>
      </c>
      <c r="G171" s="11" t="s">
        <v>854</v>
      </c>
      <c r="H171" s="12" t="s">
        <v>1141</v>
      </c>
      <c r="I171" s="12" t="s">
        <v>1112</v>
      </c>
      <c r="J171" s="11">
        <v>3017015426</v>
      </c>
      <c r="K171" s="13">
        <v>192</v>
      </c>
      <c r="L171" s="13">
        <f t="shared" si="18"/>
        <v>27840000</v>
      </c>
      <c r="M171" s="13">
        <v>192</v>
      </c>
      <c r="N171" s="13">
        <f t="shared" si="19"/>
        <v>27840000</v>
      </c>
      <c r="O171" s="13">
        <v>192</v>
      </c>
      <c r="P171" s="13">
        <f t="shared" si="20"/>
        <v>27840000</v>
      </c>
      <c r="Q171" s="13">
        <v>174</v>
      </c>
      <c r="R171" s="13">
        <f t="shared" si="21"/>
        <v>25230000</v>
      </c>
      <c r="S171" s="13">
        <v>0</v>
      </c>
      <c r="T171" s="13">
        <v>0</v>
      </c>
      <c r="U171" s="13">
        <f t="shared" si="22"/>
        <v>174</v>
      </c>
      <c r="V171" s="13">
        <f t="shared" si="23"/>
        <v>25230000</v>
      </c>
      <c r="W171" s="13">
        <f t="shared" si="24"/>
        <v>750</v>
      </c>
      <c r="X171" s="13">
        <f t="shared" si="25"/>
        <v>108750000</v>
      </c>
      <c r="Y171">
        <v>1</v>
      </c>
    </row>
    <row r="172" spans="1:25" hidden="1">
      <c r="A172" s="11">
        <f t="shared" si="26"/>
        <v>167</v>
      </c>
      <c r="B172" s="12" t="s">
        <v>179</v>
      </c>
      <c r="C172" s="12" t="s">
        <v>179</v>
      </c>
      <c r="D172" s="12" t="s">
        <v>1804</v>
      </c>
      <c r="E172" s="12">
        <v>144</v>
      </c>
      <c r="F172" s="11" t="s">
        <v>858</v>
      </c>
      <c r="G172" s="11" t="s">
        <v>854</v>
      </c>
      <c r="H172" s="12" t="s">
        <v>1142</v>
      </c>
      <c r="I172" s="12" t="s">
        <v>1112</v>
      </c>
      <c r="J172" s="11">
        <v>3017019707</v>
      </c>
      <c r="K172" s="13">
        <v>146</v>
      </c>
      <c r="L172" s="13">
        <f t="shared" si="18"/>
        <v>21170000</v>
      </c>
      <c r="M172" s="13">
        <v>146</v>
      </c>
      <c r="N172" s="13">
        <f t="shared" si="19"/>
        <v>21170000</v>
      </c>
      <c r="O172" s="13">
        <v>146</v>
      </c>
      <c r="P172" s="13">
        <f t="shared" si="20"/>
        <v>21170000</v>
      </c>
      <c r="Q172" s="13">
        <v>144</v>
      </c>
      <c r="R172" s="13">
        <f t="shared" si="21"/>
        <v>20880000</v>
      </c>
      <c r="S172" s="13">
        <v>0</v>
      </c>
      <c r="T172" s="13">
        <v>0</v>
      </c>
      <c r="U172" s="13">
        <f t="shared" si="22"/>
        <v>144</v>
      </c>
      <c r="V172" s="13">
        <f t="shared" si="23"/>
        <v>20880000</v>
      </c>
      <c r="W172" s="13">
        <f t="shared" si="24"/>
        <v>582</v>
      </c>
      <c r="X172" s="13">
        <f t="shared" si="25"/>
        <v>84390000</v>
      </c>
      <c r="Y172">
        <v>1</v>
      </c>
    </row>
    <row r="173" spans="1:25" hidden="1">
      <c r="A173" s="11">
        <f t="shared" si="26"/>
        <v>168</v>
      </c>
      <c r="B173" s="12" t="s">
        <v>180</v>
      </c>
      <c r="C173" s="12" t="s">
        <v>180</v>
      </c>
      <c r="D173" s="12" t="s">
        <v>1804</v>
      </c>
      <c r="E173" s="12">
        <v>145</v>
      </c>
      <c r="F173" s="11" t="s">
        <v>858</v>
      </c>
      <c r="G173" s="11" t="s">
        <v>854</v>
      </c>
      <c r="H173" s="12" t="s">
        <v>1143</v>
      </c>
      <c r="I173" s="12" t="s">
        <v>1112</v>
      </c>
      <c r="J173" s="11">
        <v>3118003526</v>
      </c>
      <c r="K173" s="13">
        <v>165</v>
      </c>
      <c r="L173" s="13">
        <f t="shared" si="18"/>
        <v>23925000</v>
      </c>
      <c r="M173" s="13">
        <v>165</v>
      </c>
      <c r="N173" s="13">
        <f t="shared" si="19"/>
        <v>23925000</v>
      </c>
      <c r="O173" s="13">
        <v>165</v>
      </c>
      <c r="P173" s="13">
        <f t="shared" si="20"/>
        <v>23925000</v>
      </c>
      <c r="Q173" s="13">
        <v>145</v>
      </c>
      <c r="R173" s="13">
        <f t="shared" si="21"/>
        <v>21025000</v>
      </c>
      <c r="S173" s="13">
        <v>0</v>
      </c>
      <c r="T173" s="13">
        <v>0</v>
      </c>
      <c r="U173" s="13">
        <f t="shared" si="22"/>
        <v>145</v>
      </c>
      <c r="V173" s="13">
        <f t="shared" si="23"/>
        <v>21025000</v>
      </c>
      <c r="W173" s="13">
        <f t="shared" si="24"/>
        <v>640</v>
      </c>
      <c r="X173" s="13">
        <f t="shared" si="25"/>
        <v>92800000</v>
      </c>
      <c r="Y173">
        <v>1</v>
      </c>
    </row>
    <row r="174" spans="1:25" hidden="1">
      <c r="A174" s="11">
        <f t="shared" si="26"/>
        <v>169</v>
      </c>
      <c r="B174" s="12" t="s">
        <v>181</v>
      </c>
      <c r="C174" s="12" t="s">
        <v>181</v>
      </c>
      <c r="D174" s="12" t="s">
        <v>1804</v>
      </c>
      <c r="E174" s="12">
        <v>129</v>
      </c>
      <c r="F174" s="11" t="s">
        <v>858</v>
      </c>
      <c r="G174" s="11" t="s">
        <v>854</v>
      </c>
      <c r="H174" s="12" t="s">
        <v>1144</v>
      </c>
      <c r="I174" s="12" t="s">
        <v>1112</v>
      </c>
      <c r="J174" s="11">
        <v>3118003453</v>
      </c>
      <c r="K174" s="13">
        <v>129</v>
      </c>
      <c r="L174" s="13">
        <f t="shared" si="18"/>
        <v>18705000</v>
      </c>
      <c r="M174" s="13">
        <v>129</v>
      </c>
      <c r="N174" s="13">
        <f t="shared" si="19"/>
        <v>18705000</v>
      </c>
      <c r="O174" s="13">
        <v>129</v>
      </c>
      <c r="P174" s="13">
        <f t="shared" si="20"/>
        <v>18705000</v>
      </c>
      <c r="Q174" s="13">
        <v>129</v>
      </c>
      <c r="R174" s="13">
        <f t="shared" si="21"/>
        <v>18705000</v>
      </c>
      <c r="S174" s="13">
        <v>0</v>
      </c>
      <c r="T174" s="13">
        <v>0</v>
      </c>
      <c r="U174" s="13">
        <f t="shared" si="22"/>
        <v>129</v>
      </c>
      <c r="V174" s="13">
        <f t="shared" si="23"/>
        <v>18705000</v>
      </c>
      <c r="W174" s="13">
        <f t="shared" si="24"/>
        <v>516</v>
      </c>
      <c r="X174" s="13">
        <f t="shared" si="25"/>
        <v>74820000</v>
      </c>
      <c r="Y174">
        <v>1</v>
      </c>
    </row>
    <row r="175" spans="1:25" hidden="1">
      <c r="A175" s="11">
        <f t="shared" si="26"/>
        <v>170</v>
      </c>
      <c r="B175" s="12" t="s">
        <v>182</v>
      </c>
      <c r="C175" s="12" t="s">
        <v>182</v>
      </c>
      <c r="D175" s="12" t="s">
        <v>1804</v>
      </c>
      <c r="E175" s="12">
        <v>101</v>
      </c>
      <c r="F175" s="11" t="s">
        <v>858</v>
      </c>
      <c r="G175" s="11" t="s">
        <v>854</v>
      </c>
      <c r="H175" s="12" t="s">
        <v>1145</v>
      </c>
      <c r="I175" s="12" t="s">
        <v>1112</v>
      </c>
      <c r="J175" s="11">
        <v>3017015418</v>
      </c>
      <c r="K175" s="13">
        <v>119</v>
      </c>
      <c r="L175" s="13">
        <f t="shared" si="18"/>
        <v>17255000</v>
      </c>
      <c r="M175" s="13">
        <v>119</v>
      </c>
      <c r="N175" s="13">
        <f t="shared" si="19"/>
        <v>17255000</v>
      </c>
      <c r="O175" s="13">
        <v>119</v>
      </c>
      <c r="P175" s="13">
        <f t="shared" si="20"/>
        <v>17255000</v>
      </c>
      <c r="Q175" s="13">
        <v>101</v>
      </c>
      <c r="R175" s="13">
        <f t="shared" si="21"/>
        <v>14645000</v>
      </c>
      <c r="S175" s="13">
        <v>0</v>
      </c>
      <c r="T175" s="13">
        <v>0</v>
      </c>
      <c r="U175" s="13">
        <f t="shared" si="22"/>
        <v>101</v>
      </c>
      <c r="V175" s="13">
        <f t="shared" si="23"/>
        <v>14645000</v>
      </c>
      <c r="W175" s="13">
        <f t="shared" si="24"/>
        <v>458</v>
      </c>
      <c r="X175" s="13">
        <f t="shared" si="25"/>
        <v>66410000</v>
      </c>
      <c r="Y175">
        <v>1</v>
      </c>
    </row>
    <row r="176" spans="1:25" hidden="1">
      <c r="A176" s="11">
        <f t="shared" si="26"/>
        <v>171</v>
      </c>
      <c r="B176" s="12" t="s">
        <v>183</v>
      </c>
      <c r="C176" s="12" t="s">
        <v>183</v>
      </c>
      <c r="D176" s="12" t="s">
        <v>1804</v>
      </c>
      <c r="E176" s="12">
        <v>72</v>
      </c>
      <c r="F176" s="11" t="s">
        <v>858</v>
      </c>
      <c r="G176" s="11" t="s">
        <v>854</v>
      </c>
      <c r="H176" s="12" t="s">
        <v>1146</v>
      </c>
      <c r="I176" s="12" t="s">
        <v>1112</v>
      </c>
      <c r="J176" s="11">
        <v>3017020519</v>
      </c>
      <c r="K176" s="13">
        <v>80</v>
      </c>
      <c r="L176" s="13">
        <f t="shared" si="18"/>
        <v>11600000</v>
      </c>
      <c r="M176" s="13">
        <v>80</v>
      </c>
      <c r="N176" s="13">
        <f t="shared" si="19"/>
        <v>11600000</v>
      </c>
      <c r="O176" s="13">
        <v>80</v>
      </c>
      <c r="P176" s="13">
        <f t="shared" si="20"/>
        <v>11600000</v>
      </c>
      <c r="Q176" s="13">
        <v>72</v>
      </c>
      <c r="R176" s="13">
        <f t="shared" si="21"/>
        <v>10440000</v>
      </c>
      <c r="S176" s="13">
        <v>0</v>
      </c>
      <c r="T176" s="13">
        <v>0</v>
      </c>
      <c r="U176" s="13">
        <f t="shared" si="22"/>
        <v>72</v>
      </c>
      <c r="V176" s="13">
        <f t="shared" si="23"/>
        <v>10440000</v>
      </c>
      <c r="W176" s="13">
        <f t="shared" si="24"/>
        <v>312</v>
      </c>
      <c r="X176" s="13">
        <f t="shared" si="25"/>
        <v>45240000</v>
      </c>
      <c r="Y176">
        <v>1</v>
      </c>
    </row>
    <row r="177" spans="1:25" hidden="1">
      <c r="A177" s="11">
        <f t="shared" si="26"/>
        <v>172</v>
      </c>
      <c r="B177" s="12" t="s">
        <v>184</v>
      </c>
      <c r="C177" s="12" t="s">
        <v>184</v>
      </c>
      <c r="D177" s="12" t="s">
        <v>1804</v>
      </c>
      <c r="E177" s="12">
        <v>151</v>
      </c>
      <c r="F177" s="11" t="s">
        <v>858</v>
      </c>
      <c r="G177" s="11" t="s">
        <v>854</v>
      </c>
      <c r="H177" s="12" t="s">
        <v>1147</v>
      </c>
      <c r="I177" s="12" t="s">
        <v>1112</v>
      </c>
      <c r="J177" s="11">
        <v>3017004955</v>
      </c>
      <c r="K177" s="13">
        <v>175</v>
      </c>
      <c r="L177" s="13">
        <f t="shared" si="18"/>
        <v>25375000</v>
      </c>
      <c r="M177" s="13">
        <v>175</v>
      </c>
      <c r="N177" s="13">
        <f t="shared" si="19"/>
        <v>25375000</v>
      </c>
      <c r="O177" s="13">
        <v>175</v>
      </c>
      <c r="P177" s="13">
        <f t="shared" si="20"/>
        <v>25375000</v>
      </c>
      <c r="Q177" s="13">
        <v>151</v>
      </c>
      <c r="R177" s="13">
        <f t="shared" si="21"/>
        <v>21895000</v>
      </c>
      <c r="S177" s="13">
        <v>0</v>
      </c>
      <c r="T177" s="13">
        <v>0</v>
      </c>
      <c r="U177" s="13">
        <f t="shared" si="22"/>
        <v>151</v>
      </c>
      <c r="V177" s="13">
        <f t="shared" si="23"/>
        <v>21895000</v>
      </c>
      <c r="W177" s="13">
        <f t="shared" si="24"/>
        <v>676</v>
      </c>
      <c r="X177" s="13">
        <f t="shared" si="25"/>
        <v>98020000</v>
      </c>
      <c r="Y177">
        <v>1</v>
      </c>
    </row>
    <row r="178" spans="1:25" hidden="1">
      <c r="A178" s="11">
        <f t="shared" si="26"/>
        <v>173</v>
      </c>
      <c r="B178" s="12" t="s">
        <v>185</v>
      </c>
      <c r="C178" s="12" t="s">
        <v>185</v>
      </c>
      <c r="D178" s="12" t="s">
        <v>1804</v>
      </c>
      <c r="E178" s="12">
        <v>202</v>
      </c>
      <c r="F178" s="11" t="s">
        <v>858</v>
      </c>
      <c r="G178" s="11" t="s">
        <v>854</v>
      </c>
      <c r="H178" s="12" t="s">
        <v>1148</v>
      </c>
      <c r="I178" s="12" t="s">
        <v>1112</v>
      </c>
      <c r="J178" s="11">
        <v>3017019758</v>
      </c>
      <c r="K178" s="13">
        <v>220</v>
      </c>
      <c r="L178" s="13">
        <f t="shared" si="18"/>
        <v>31900000</v>
      </c>
      <c r="M178" s="13">
        <v>220</v>
      </c>
      <c r="N178" s="13">
        <f t="shared" si="19"/>
        <v>31900000</v>
      </c>
      <c r="O178" s="13">
        <v>220</v>
      </c>
      <c r="P178" s="13">
        <f t="shared" si="20"/>
        <v>31900000</v>
      </c>
      <c r="Q178" s="13">
        <v>202</v>
      </c>
      <c r="R178" s="13">
        <f t="shared" si="21"/>
        <v>29290000</v>
      </c>
      <c r="S178" s="13">
        <v>0</v>
      </c>
      <c r="T178" s="13">
        <v>0</v>
      </c>
      <c r="U178" s="13">
        <f t="shared" si="22"/>
        <v>202</v>
      </c>
      <c r="V178" s="13">
        <f t="shared" si="23"/>
        <v>29290000</v>
      </c>
      <c r="W178" s="13">
        <f t="shared" si="24"/>
        <v>862</v>
      </c>
      <c r="X178" s="13">
        <f t="shared" si="25"/>
        <v>124990000</v>
      </c>
      <c r="Y178">
        <v>1</v>
      </c>
    </row>
    <row r="179" spans="1:25" hidden="1">
      <c r="A179" s="11">
        <f t="shared" si="26"/>
        <v>174</v>
      </c>
      <c r="B179" s="12" t="s">
        <v>186</v>
      </c>
      <c r="C179" s="12" t="s">
        <v>186</v>
      </c>
      <c r="D179" s="12" t="s">
        <v>1805</v>
      </c>
      <c r="E179" s="12">
        <v>232</v>
      </c>
      <c r="F179" s="11" t="s">
        <v>858</v>
      </c>
      <c r="G179" s="11" t="s">
        <v>854</v>
      </c>
      <c r="H179" s="12" t="s">
        <v>1149</v>
      </c>
      <c r="I179" s="12" t="s">
        <v>1150</v>
      </c>
      <c r="J179" s="11">
        <v>3017020098</v>
      </c>
      <c r="K179" s="13">
        <v>254</v>
      </c>
      <c r="L179" s="13">
        <f t="shared" si="18"/>
        <v>36830000</v>
      </c>
      <c r="M179" s="13">
        <v>254</v>
      </c>
      <c r="N179" s="13">
        <f t="shared" si="19"/>
        <v>36830000</v>
      </c>
      <c r="O179" s="13">
        <v>254</v>
      </c>
      <c r="P179" s="13">
        <f t="shared" si="20"/>
        <v>36830000</v>
      </c>
      <c r="Q179" s="13">
        <v>232</v>
      </c>
      <c r="R179" s="13">
        <f t="shared" si="21"/>
        <v>33640000</v>
      </c>
      <c r="S179" s="13">
        <v>0</v>
      </c>
      <c r="T179" s="13">
        <v>0</v>
      </c>
      <c r="U179" s="13">
        <f t="shared" si="22"/>
        <v>232</v>
      </c>
      <c r="V179" s="13">
        <f t="shared" si="23"/>
        <v>33640000</v>
      </c>
      <c r="W179" s="13">
        <f t="shared" si="24"/>
        <v>994</v>
      </c>
      <c r="X179" s="13">
        <f t="shared" si="25"/>
        <v>144130000</v>
      </c>
      <c r="Y179">
        <v>1</v>
      </c>
    </row>
    <row r="180" spans="1:25" hidden="1">
      <c r="A180" s="11">
        <f t="shared" si="26"/>
        <v>175</v>
      </c>
      <c r="B180" s="12" t="s">
        <v>187</v>
      </c>
      <c r="C180" s="12" t="s">
        <v>187</v>
      </c>
      <c r="D180" s="12" t="s">
        <v>1805</v>
      </c>
      <c r="E180" s="12">
        <v>247</v>
      </c>
      <c r="F180" s="11" t="s">
        <v>858</v>
      </c>
      <c r="G180" s="11" t="s">
        <v>854</v>
      </c>
      <c r="H180" s="12" t="s">
        <v>1151</v>
      </c>
      <c r="I180" s="12" t="s">
        <v>1150</v>
      </c>
      <c r="J180" s="11">
        <v>3017013148</v>
      </c>
      <c r="K180" s="13">
        <v>231</v>
      </c>
      <c r="L180" s="13">
        <f t="shared" si="18"/>
        <v>33495000</v>
      </c>
      <c r="M180" s="13">
        <v>231</v>
      </c>
      <c r="N180" s="13">
        <f t="shared" si="19"/>
        <v>33495000</v>
      </c>
      <c r="O180" s="13">
        <v>231</v>
      </c>
      <c r="P180" s="13">
        <f t="shared" si="20"/>
        <v>33495000</v>
      </c>
      <c r="Q180" s="13">
        <v>247</v>
      </c>
      <c r="R180" s="13">
        <f t="shared" si="21"/>
        <v>35815000</v>
      </c>
      <c r="S180" s="13">
        <v>0</v>
      </c>
      <c r="T180" s="13">
        <v>0</v>
      </c>
      <c r="U180" s="13">
        <f t="shared" si="22"/>
        <v>247</v>
      </c>
      <c r="V180" s="13">
        <f t="shared" si="23"/>
        <v>35815000</v>
      </c>
      <c r="W180" s="13">
        <f t="shared" si="24"/>
        <v>940</v>
      </c>
      <c r="X180" s="13">
        <f t="shared" si="25"/>
        <v>136300000</v>
      </c>
      <c r="Y180">
        <v>1</v>
      </c>
    </row>
    <row r="181" spans="1:25" hidden="1">
      <c r="A181" s="11">
        <f t="shared" si="26"/>
        <v>176</v>
      </c>
      <c r="B181" s="12" t="s">
        <v>188</v>
      </c>
      <c r="C181" s="12" t="s">
        <v>188</v>
      </c>
      <c r="D181" s="12" t="s">
        <v>1805</v>
      </c>
      <c r="E181" s="12">
        <v>266</v>
      </c>
      <c r="F181" s="11" t="s">
        <v>858</v>
      </c>
      <c r="G181" s="11" t="s">
        <v>854</v>
      </c>
      <c r="H181" s="12" t="s">
        <v>1152</v>
      </c>
      <c r="I181" s="12" t="s">
        <v>1150</v>
      </c>
      <c r="J181" s="11">
        <v>3118001493</v>
      </c>
      <c r="K181" s="13">
        <v>296</v>
      </c>
      <c r="L181" s="13">
        <f t="shared" si="18"/>
        <v>42920000</v>
      </c>
      <c r="M181" s="13">
        <v>296</v>
      </c>
      <c r="N181" s="13">
        <f t="shared" si="19"/>
        <v>42920000</v>
      </c>
      <c r="O181" s="13">
        <v>296</v>
      </c>
      <c r="P181" s="13">
        <f t="shared" si="20"/>
        <v>42920000</v>
      </c>
      <c r="Q181" s="13">
        <v>266</v>
      </c>
      <c r="R181" s="13">
        <f t="shared" si="21"/>
        <v>38570000</v>
      </c>
      <c r="S181" s="13">
        <v>0</v>
      </c>
      <c r="T181" s="13">
        <v>0</v>
      </c>
      <c r="U181" s="13">
        <f t="shared" si="22"/>
        <v>266</v>
      </c>
      <c r="V181" s="13">
        <f t="shared" si="23"/>
        <v>38570000</v>
      </c>
      <c r="W181" s="13">
        <f t="shared" si="24"/>
        <v>1154</v>
      </c>
      <c r="X181" s="13">
        <f t="shared" si="25"/>
        <v>167330000</v>
      </c>
      <c r="Y181">
        <v>1</v>
      </c>
    </row>
    <row r="182" spans="1:25" hidden="1">
      <c r="A182" s="11">
        <f t="shared" si="26"/>
        <v>177</v>
      </c>
      <c r="B182" s="12" t="s">
        <v>81</v>
      </c>
      <c r="C182" s="12" t="s">
        <v>81</v>
      </c>
      <c r="D182" s="12" t="s">
        <v>1805</v>
      </c>
      <c r="E182" s="12">
        <v>119</v>
      </c>
      <c r="F182" s="11" t="s">
        <v>858</v>
      </c>
      <c r="G182" s="11" t="s">
        <v>854</v>
      </c>
      <c r="H182" s="12" t="s">
        <v>1153</v>
      </c>
      <c r="I182" s="12" t="s">
        <v>1150</v>
      </c>
      <c r="J182" s="11">
        <v>3017013482</v>
      </c>
      <c r="K182" s="13">
        <v>131</v>
      </c>
      <c r="L182" s="13">
        <f t="shared" si="18"/>
        <v>18995000</v>
      </c>
      <c r="M182" s="13">
        <v>131</v>
      </c>
      <c r="N182" s="13">
        <f t="shared" si="19"/>
        <v>18995000</v>
      </c>
      <c r="O182" s="13">
        <v>131</v>
      </c>
      <c r="P182" s="13">
        <f t="shared" si="20"/>
        <v>18995000</v>
      </c>
      <c r="Q182" s="13">
        <v>119</v>
      </c>
      <c r="R182" s="13">
        <f t="shared" si="21"/>
        <v>17255000</v>
      </c>
      <c r="S182" s="13">
        <v>0</v>
      </c>
      <c r="T182" s="13">
        <v>0</v>
      </c>
      <c r="U182" s="13">
        <f t="shared" si="22"/>
        <v>119</v>
      </c>
      <c r="V182" s="13">
        <f t="shared" si="23"/>
        <v>17255000</v>
      </c>
      <c r="W182" s="13">
        <f t="shared" si="24"/>
        <v>512</v>
      </c>
      <c r="X182" s="13">
        <f t="shared" si="25"/>
        <v>74240000</v>
      </c>
      <c r="Y182">
        <v>1</v>
      </c>
    </row>
    <row r="183" spans="1:25" hidden="1">
      <c r="A183" s="11">
        <f t="shared" si="26"/>
        <v>178</v>
      </c>
      <c r="B183" s="12" t="s">
        <v>189</v>
      </c>
      <c r="C183" s="12" t="s">
        <v>189</v>
      </c>
      <c r="D183" s="12" t="s">
        <v>1805</v>
      </c>
      <c r="E183" s="12">
        <v>233</v>
      </c>
      <c r="F183" s="11" t="s">
        <v>858</v>
      </c>
      <c r="G183" s="11" t="s">
        <v>854</v>
      </c>
      <c r="H183" s="12" t="s">
        <v>1154</v>
      </c>
      <c r="I183" s="12" t="s">
        <v>1150</v>
      </c>
      <c r="J183" s="11">
        <v>3017048472</v>
      </c>
      <c r="K183" s="13">
        <v>233</v>
      </c>
      <c r="L183" s="13">
        <f t="shared" si="18"/>
        <v>33785000</v>
      </c>
      <c r="M183" s="13">
        <v>233</v>
      </c>
      <c r="N183" s="13">
        <f t="shared" si="19"/>
        <v>33785000</v>
      </c>
      <c r="O183" s="13">
        <v>233</v>
      </c>
      <c r="P183" s="13">
        <f t="shared" si="20"/>
        <v>33785000</v>
      </c>
      <c r="Q183" s="13">
        <v>233</v>
      </c>
      <c r="R183" s="13">
        <f t="shared" si="21"/>
        <v>33785000</v>
      </c>
      <c r="S183" s="13">
        <v>0</v>
      </c>
      <c r="T183" s="13">
        <v>0</v>
      </c>
      <c r="U183" s="13">
        <f t="shared" si="22"/>
        <v>233</v>
      </c>
      <c r="V183" s="13">
        <f t="shared" si="23"/>
        <v>33785000</v>
      </c>
      <c r="W183" s="13">
        <f t="shared" si="24"/>
        <v>932</v>
      </c>
      <c r="X183" s="13">
        <f t="shared" si="25"/>
        <v>135140000</v>
      </c>
      <c r="Y183">
        <v>1</v>
      </c>
    </row>
    <row r="184" spans="1:25" hidden="1">
      <c r="A184" s="11">
        <f t="shared" si="26"/>
        <v>179</v>
      </c>
      <c r="B184" s="12" t="s">
        <v>190</v>
      </c>
      <c r="C184" s="12" t="s">
        <v>190</v>
      </c>
      <c r="D184" s="12" t="s">
        <v>1805</v>
      </c>
      <c r="E184" s="12">
        <v>156</v>
      </c>
      <c r="F184" s="11" t="s">
        <v>858</v>
      </c>
      <c r="G184" s="11" t="s">
        <v>854</v>
      </c>
      <c r="H184" s="12" t="s">
        <v>1155</v>
      </c>
      <c r="I184" s="12" t="s">
        <v>1150</v>
      </c>
      <c r="J184" s="11">
        <v>3118002686</v>
      </c>
      <c r="K184" s="13">
        <v>160</v>
      </c>
      <c r="L184" s="13">
        <f t="shared" si="18"/>
        <v>23200000</v>
      </c>
      <c r="M184" s="13">
        <v>160</v>
      </c>
      <c r="N184" s="13">
        <f t="shared" si="19"/>
        <v>23200000</v>
      </c>
      <c r="O184" s="13">
        <v>160</v>
      </c>
      <c r="P184" s="13">
        <f t="shared" si="20"/>
        <v>23200000</v>
      </c>
      <c r="Q184" s="13">
        <v>156</v>
      </c>
      <c r="R184" s="13">
        <f t="shared" si="21"/>
        <v>22620000</v>
      </c>
      <c r="S184" s="13">
        <v>0</v>
      </c>
      <c r="T184" s="13">
        <v>0</v>
      </c>
      <c r="U184" s="13">
        <f t="shared" si="22"/>
        <v>156</v>
      </c>
      <c r="V184" s="13">
        <f t="shared" si="23"/>
        <v>22620000</v>
      </c>
      <c r="W184" s="13">
        <f t="shared" si="24"/>
        <v>636</v>
      </c>
      <c r="X184" s="13">
        <f t="shared" si="25"/>
        <v>92220000</v>
      </c>
      <c r="Y184">
        <v>1</v>
      </c>
    </row>
    <row r="185" spans="1:25" hidden="1">
      <c r="A185" s="11">
        <f t="shared" si="26"/>
        <v>180</v>
      </c>
      <c r="B185" s="12" t="s">
        <v>191</v>
      </c>
      <c r="C185" s="12" t="s">
        <v>191</v>
      </c>
      <c r="D185" s="12" t="s">
        <v>1805</v>
      </c>
      <c r="E185" s="12">
        <v>106</v>
      </c>
      <c r="F185" s="11" t="s">
        <v>858</v>
      </c>
      <c r="G185" s="11" t="s">
        <v>854</v>
      </c>
      <c r="H185" s="12" t="s">
        <v>1156</v>
      </c>
      <c r="I185" s="12" t="s">
        <v>1150</v>
      </c>
      <c r="J185" s="11">
        <v>3118003364</v>
      </c>
      <c r="K185" s="13">
        <v>100</v>
      </c>
      <c r="L185" s="13">
        <f t="shared" si="18"/>
        <v>14500000</v>
      </c>
      <c r="M185" s="13">
        <v>100</v>
      </c>
      <c r="N185" s="13">
        <f t="shared" si="19"/>
        <v>14500000</v>
      </c>
      <c r="O185" s="13">
        <v>100</v>
      </c>
      <c r="P185" s="13">
        <f t="shared" si="20"/>
        <v>14500000</v>
      </c>
      <c r="Q185" s="13">
        <v>106</v>
      </c>
      <c r="R185" s="13">
        <f t="shared" si="21"/>
        <v>15370000</v>
      </c>
      <c r="S185" s="13">
        <v>0</v>
      </c>
      <c r="T185" s="13">
        <v>0</v>
      </c>
      <c r="U185" s="13">
        <f t="shared" si="22"/>
        <v>106</v>
      </c>
      <c r="V185" s="13">
        <f t="shared" si="23"/>
        <v>15370000</v>
      </c>
      <c r="W185" s="13">
        <f t="shared" si="24"/>
        <v>406</v>
      </c>
      <c r="X185" s="13">
        <f t="shared" si="25"/>
        <v>58870000</v>
      </c>
      <c r="Y185">
        <v>1</v>
      </c>
    </row>
    <row r="186" spans="1:25" hidden="1">
      <c r="A186" s="11">
        <f t="shared" si="26"/>
        <v>181</v>
      </c>
      <c r="B186" s="12" t="s">
        <v>192</v>
      </c>
      <c r="C186" s="12" t="s">
        <v>192</v>
      </c>
      <c r="D186" s="12" t="s">
        <v>1805</v>
      </c>
      <c r="E186" s="12">
        <v>187</v>
      </c>
      <c r="F186" s="11" t="s">
        <v>858</v>
      </c>
      <c r="G186" s="11" t="s">
        <v>854</v>
      </c>
      <c r="H186" s="12" t="s">
        <v>1157</v>
      </c>
      <c r="I186" s="12" t="s">
        <v>1150</v>
      </c>
      <c r="J186" s="11">
        <v>3118002970</v>
      </c>
      <c r="K186" s="13">
        <v>189</v>
      </c>
      <c r="L186" s="13">
        <f t="shared" si="18"/>
        <v>27405000</v>
      </c>
      <c r="M186" s="13">
        <v>189</v>
      </c>
      <c r="N186" s="13">
        <f t="shared" si="19"/>
        <v>27405000</v>
      </c>
      <c r="O186" s="13">
        <v>189</v>
      </c>
      <c r="P186" s="13">
        <f t="shared" si="20"/>
        <v>27405000</v>
      </c>
      <c r="Q186" s="13">
        <v>187</v>
      </c>
      <c r="R186" s="13">
        <f t="shared" si="21"/>
        <v>27115000</v>
      </c>
      <c r="S186" s="13">
        <v>0</v>
      </c>
      <c r="T186" s="13">
        <v>0</v>
      </c>
      <c r="U186" s="13">
        <f t="shared" si="22"/>
        <v>187</v>
      </c>
      <c r="V186" s="13">
        <f t="shared" si="23"/>
        <v>27115000</v>
      </c>
      <c r="W186" s="13">
        <f t="shared" si="24"/>
        <v>754</v>
      </c>
      <c r="X186" s="13">
        <f t="shared" si="25"/>
        <v>109330000</v>
      </c>
      <c r="Y186">
        <v>1</v>
      </c>
    </row>
    <row r="187" spans="1:25" hidden="1">
      <c r="A187" s="11">
        <f t="shared" si="26"/>
        <v>182</v>
      </c>
      <c r="B187" s="12" t="s">
        <v>193</v>
      </c>
      <c r="C187" s="12" t="s">
        <v>193</v>
      </c>
      <c r="D187" s="12" t="s">
        <v>1805</v>
      </c>
      <c r="E187" s="12">
        <v>181</v>
      </c>
      <c r="F187" s="11" t="s">
        <v>858</v>
      </c>
      <c r="G187" s="11" t="s">
        <v>854</v>
      </c>
      <c r="H187" s="12" t="s">
        <v>1158</v>
      </c>
      <c r="I187" s="12" t="s">
        <v>1150</v>
      </c>
      <c r="J187" s="11">
        <v>3085002928</v>
      </c>
      <c r="K187" s="13">
        <v>209</v>
      </c>
      <c r="L187" s="13">
        <f t="shared" si="18"/>
        <v>30305000</v>
      </c>
      <c r="M187" s="13">
        <v>209</v>
      </c>
      <c r="N187" s="13">
        <f t="shared" si="19"/>
        <v>30305000</v>
      </c>
      <c r="O187" s="13">
        <v>209</v>
      </c>
      <c r="P187" s="13">
        <f t="shared" si="20"/>
        <v>30305000</v>
      </c>
      <c r="Q187" s="13">
        <v>181</v>
      </c>
      <c r="R187" s="13">
        <f t="shared" si="21"/>
        <v>26245000</v>
      </c>
      <c r="S187" s="13">
        <v>0</v>
      </c>
      <c r="T187" s="13">
        <v>0</v>
      </c>
      <c r="U187" s="13">
        <f t="shared" si="22"/>
        <v>181</v>
      </c>
      <c r="V187" s="13">
        <f t="shared" si="23"/>
        <v>26245000</v>
      </c>
      <c r="W187" s="13">
        <f t="shared" si="24"/>
        <v>808</v>
      </c>
      <c r="X187" s="13">
        <f t="shared" si="25"/>
        <v>117160000</v>
      </c>
      <c r="Y187">
        <v>1</v>
      </c>
    </row>
    <row r="188" spans="1:25" hidden="1">
      <c r="A188" s="11">
        <f t="shared" si="26"/>
        <v>183</v>
      </c>
      <c r="B188" s="12" t="s">
        <v>194</v>
      </c>
      <c r="C188" s="12" t="s">
        <v>194</v>
      </c>
      <c r="D188" s="12" t="s">
        <v>1805</v>
      </c>
      <c r="E188" s="12">
        <v>154</v>
      </c>
      <c r="F188" s="11" t="s">
        <v>858</v>
      </c>
      <c r="G188" s="11" t="s">
        <v>854</v>
      </c>
      <c r="H188" s="12" t="s">
        <v>1159</v>
      </c>
      <c r="I188" s="12" t="s">
        <v>1150</v>
      </c>
      <c r="J188" s="11">
        <v>3017100479</v>
      </c>
      <c r="K188" s="13">
        <v>144</v>
      </c>
      <c r="L188" s="13">
        <f t="shared" si="18"/>
        <v>20880000</v>
      </c>
      <c r="M188" s="13">
        <v>144</v>
      </c>
      <c r="N188" s="13">
        <f t="shared" si="19"/>
        <v>20880000</v>
      </c>
      <c r="O188" s="13">
        <v>144</v>
      </c>
      <c r="P188" s="13">
        <f t="shared" si="20"/>
        <v>20880000</v>
      </c>
      <c r="Q188" s="13">
        <v>154</v>
      </c>
      <c r="R188" s="13">
        <f t="shared" si="21"/>
        <v>22330000</v>
      </c>
      <c r="S188" s="13">
        <v>0</v>
      </c>
      <c r="T188" s="13">
        <v>0</v>
      </c>
      <c r="U188" s="13">
        <f t="shared" si="22"/>
        <v>154</v>
      </c>
      <c r="V188" s="13">
        <f t="shared" si="23"/>
        <v>22330000</v>
      </c>
      <c r="W188" s="13">
        <f t="shared" si="24"/>
        <v>586</v>
      </c>
      <c r="X188" s="13">
        <f t="shared" si="25"/>
        <v>84970000</v>
      </c>
      <c r="Y188">
        <v>1</v>
      </c>
    </row>
    <row r="189" spans="1:25" hidden="1">
      <c r="A189" s="11">
        <f t="shared" si="26"/>
        <v>184</v>
      </c>
      <c r="B189" s="12" t="s">
        <v>195</v>
      </c>
      <c r="C189" s="12" t="s">
        <v>195</v>
      </c>
      <c r="D189" s="12" t="s">
        <v>1805</v>
      </c>
      <c r="E189" s="12">
        <v>97</v>
      </c>
      <c r="F189" s="11" t="s">
        <v>858</v>
      </c>
      <c r="G189" s="11" t="s">
        <v>854</v>
      </c>
      <c r="H189" s="12" t="s">
        <v>1160</v>
      </c>
      <c r="I189" s="12" t="s">
        <v>1150</v>
      </c>
      <c r="J189" s="11">
        <v>3118001370</v>
      </c>
      <c r="K189" s="13">
        <v>111</v>
      </c>
      <c r="L189" s="13">
        <f t="shared" si="18"/>
        <v>16095000</v>
      </c>
      <c r="M189" s="13">
        <v>111</v>
      </c>
      <c r="N189" s="13">
        <f t="shared" si="19"/>
        <v>16095000</v>
      </c>
      <c r="O189" s="13">
        <v>111</v>
      </c>
      <c r="P189" s="13">
        <f t="shared" si="20"/>
        <v>16095000</v>
      </c>
      <c r="Q189" s="13">
        <v>97</v>
      </c>
      <c r="R189" s="13">
        <f t="shared" si="21"/>
        <v>14065000</v>
      </c>
      <c r="S189" s="13">
        <v>0</v>
      </c>
      <c r="T189" s="13">
        <v>0</v>
      </c>
      <c r="U189" s="13">
        <f t="shared" si="22"/>
        <v>97</v>
      </c>
      <c r="V189" s="13">
        <f t="shared" si="23"/>
        <v>14065000</v>
      </c>
      <c r="W189" s="13">
        <f t="shared" si="24"/>
        <v>430</v>
      </c>
      <c r="X189" s="13">
        <f t="shared" si="25"/>
        <v>62350000</v>
      </c>
      <c r="Y189">
        <v>1</v>
      </c>
    </row>
    <row r="190" spans="1:25" hidden="1">
      <c r="A190" s="11">
        <f t="shared" si="26"/>
        <v>185</v>
      </c>
      <c r="B190" s="12" t="s">
        <v>196</v>
      </c>
      <c r="C190" s="12" t="s">
        <v>196</v>
      </c>
      <c r="D190" s="12" t="s">
        <v>1805</v>
      </c>
      <c r="E190" s="12">
        <v>112</v>
      </c>
      <c r="F190" s="11" t="s">
        <v>858</v>
      </c>
      <c r="G190" s="11" t="s">
        <v>854</v>
      </c>
      <c r="H190" s="12" t="s">
        <v>1161</v>
      </c>
      <c r="I190" s="12" t="s">
        <v>1150</v>
      </c>
      <c r="J190" s="11">
        <v>3017005455</v>
      </c>
      <c r="K190" s="13">
        <v>136</v>
      </c>
      <c r="L190" s="13">
        <f t="shared" si="18"/>
        <v>19720000</v>
      </c>
      <c r="M190" s="13">
        <v>136</v>
      </c>
      <c r="N190" s="13">
        <f t="shared" si="19"/>
        <v>19720000</v>
      </c>
      <c r="O190" s="13">
        <v>136</v>
      </c>
      <c r="P190" s="13">
        <f t="shared" si="20"/>
        <v>19720000</v>
      </c>
      <c r="Q190" s="13">
        <v>112</v>
      </c>
      <c r="R190" s="13">
        <f t="shared" si="21"/>
        <v>16240000</v>
      </c>
      <c r="S190" s="13">
        <v>0</v>
      </c>
      <c r="T190" s="13">
        <v>0</v>
      </c>
      <c r="U190" s="13">
        <f t="shared" si="22"/>
        <v>112</v>
      </c>
      <c r="V190" s="13">
        <f t="shared" si="23"/>
        <v>16240000</v>
      </c>
      <c r="W190" s="13">
        <f t="shared" si="24"/>
        <v>520</v>
      </c>
      <c r="X190" s="13">
        <f t="shared" si="25"/>
        <v>75400000</v>
      </c>
      <c r="Y190">
        <v>1</v>
      </c>
    </row>
    <row r="191" spans="1:25" hidden="1">
      <c r="A191" s="11">
        <f t="shared" si="26"/>
        <v>186</v>
      </c>
      <c r="B191" s="12" t="s">
        <v>197</v>
      </c>
      <c r="C191" s="12" t="s">
        <v>197</v>
      </c>
      <c r="D191" s="12" t="s">
        <v>1805</v>
      </c>
      <c r="E191" s="12">
        <v>145</v>
      </c>
      <c r="F191" s="11" t="s">
        <v>858</v>
      </c>
      <c r="G191" s="11" t="s">
        <v>854</v>
      </c>
      <c r="H191" s="12" t="s">
        <v>1162</v>
      </c>
      <c r="I191" s="12" t="s">
        <v>1150</v>
      </c>
      <c r="J191" s="11">
        <v>3118003143</v>
      </c>
      <c r="K191" s="13">
        <v>165</v>
      </c>
      <c r="L191" s="13">
        <f t="shared" si="18"/>
        <v>23925000</v>
      </c>
      <c r="M191" s="13">
        <v>165</v>
      </c>
      <c r="N191" s="13">
        <f t="shared" si="19"/>
        <v>23925000</v>
      </c>
      <c r="O191" s="13">
        <v>165</v>
      </c>
      <c r="P191" s="13">
        <f t="shared" si="20"/>
        <v>23925000</v>
      </c>
      <c r="Q191" s="13">
        <v>145</v>
      </c>
      <c r="R191" s="13">
        <f t="shared" si="21"/>
        <v>21025000</v>
      </c>
      <c r="S191" s="13">
        <v>0</v>
      </c>
      <c r="T191" s="13">
        <v>0</v>
      </c>
      <c r="U191" s="13">
        <f t="shared" si="22"/>
        <v>145</v>
      </c>
      <c r="V191" s="13">
        <f t="shared" si="23"/>
        <v>21025000</v>
      </c>
      <c r="W191" s="13">
        <f t="shared" si="24"/>
        <v>640</v>
      </c>
      <c r="X191" s="13">
        <f t="shared" si="25"/>
        <v>92800000</v>
      </c>
      <c r="Y191">
        <v>1</v>
      </c>
    </row>
    <row r="192" spans="1:25" hidden="1">
      <c r="A192" s="11">
        <f t="shared" si="26"/>
        <v>187</v>
      </c>
      <c r="B192" s="12" t="s">
        <v>198</v>
      </c>
      <c r="C192" s="12" t="s">
        <v>198</v>
      </c>
      <c r="D192" s="12" t="s">
        <v>1805</v>
      </c>
      <c r="E192" s="12">
        <v>145</v>
      </c>
      <c r="F192" s="11" t="s">
        <v>858</v>
      </c>
      <c r="G192" s="11" t="s">
        <v>854</v>
      </c>
      <c r="H192" s="12" t="s">
        <v>1163</v>
      </c>
      <c r="I192" s="12" t="s">
        <v>1150</v>
      </c>
      <c r="J192" s="11">
        <v>3017124691</v>
      </c>
      <c r="K192" s="13">
        <v>161</v>
      </c>
      <c r="L192" s="13">
        <f t="shared" si="18"/>
        <v>23345000</v>
      </c>
      <c r="M192" s="13">
        <v>161</v>
      </c>
      <c r="N192" s="13">
        <f t="shared" si="19"/>
        <v>23345000</v>
      </c>
      <c r="O192" s="13">
        <v>161</v>
      </c>
      <c r="P192" s="13">
        <f t="shared" si="20"/>
        <v>23345000</v>
      </c>
      <c r="Q192" s="13">
        <v>145</v>
      </c>
      <c r="R192" s="13">
        <f t="shared" si="21"/>
        <v>21025000</v>
      </c>
      <c r="S192" s="13">
        <v>0</v>
      </c>
      <c r="T192" s="13">
        <v>0</v>
      </c>
      <c r="U192" s="13">
        <f t="shared" si="22"/>
        <v>145</v>
      </c>
      <c r="V192" s="13">
        <f t="shared" si="23"/>
        <v>21025000</v>
      </c>
      <c r="W192" s="13">
        <f t="shared" si="24"/>
        <v>628</v>
      </c>
      <c r="X192" s="13">
        <f t="shared" si="25"/>
        <v>91060000</v>
      </c>
      <c r="Y192">
        <v>1</v>
      </c>
    </row>
    <row r="193" spans="1:25" hidden="1">
      <c r="A193" s="11">
        <f t="shared" si="26"/>
        <v>188</v>
      </c>
      <c r="B193" s="12" t="s">
        <v>199</v>
      </c>
      <c r="C193" s="12" t="s">
        <v>199</v>
      </c>
      <c r="D193" s="12" t="s">
        <v>1805</v>
      </c>
      <c r="E193" s="12">
        <v>152</v>
      </c>
      <c r="F193" s="11" t="s">
        <v>858</v>
      </c>
      <c r="G193" s="11" t="s">
        <v>854</v>
      </c>
      <c r="H193" s="12" t="s">
        <v>1164</v>
      </c>
      <c r="I193" s="12" t="s">
        <v>1150</v>
      </c>
      <c r="J193" s="11">
        <v>3118002899</v>
      </c>
      <c r="K193" s="13">
        <v>164</v>
      </c>
      <c r="L193" s="13">
        <f t="shared" si="18"/>
        <v>23780000</v>
      </c>
      <c r="M193" s="13">
        <v>164</v>
      </c>
      <c r="N193" s="13">
        <f t="shared" si="19"/>
        <v>23780000</v>
      </c>
      <c r="O193" s="13">
        <v>164</v>
      </c>
      <c r="P193" s="13">
        <f t="shared" si="20"/>
        <v>23780000</v>
      </c>
      <c r="Q193" s="13">
        <v>152</v>
      </c>
      <c r="R193" s="13">
        <f t="shared" si="21"/>
        <v>22040000</v>
      </c>
      <c r="S193" s="13">
        <v>0</v>
      </c>
      <c r="T193" s="13">
        <v>0</v>
      </c>
      <c r="U193" s="13">
        <f t="shared" si="22"/>
        <v>152</v>
      </c>
      <c r="V193" s="13">
        <f t="shared" si="23"/>
        <v>22040000</v>
      </c>
      <c r="W193" s="13">
        <f t="shared" si="24"/>
        <v>644</v>
      </c>
      <c r="X193" s="13">
        <f t="shared" si="25"/>
        <v>93380000</v>
      </c>
      <c r="Y193">
        <v>1</v>
      </c>
    </row>
    <row r="194" spans="1:25" hidden="1">
      <c r="A194" s="11">
        <f t="shared" si="26"/>
        <v>189</v>
      </c>
      <c r="B194" s="12" t="s">
        <v>200</v>
      </c>
      <c r="C194" s="12" t="s">
        <v>200</v>
      </c>
      <c r="D194" s="12" t="s">
        <v>1805</v>
      </c>
      <c r="E194" s="12">
        <v>84</v>
      </c>
      <c r="F194" s="11" t="s">
        <v>858</v>
      </c>
      <c r="G194" s="11" t="s">
        <v>854</v>
      </c>
      <c r="H194" s="12" t="s">
        <v>1165</v>
      </c>
      <c r="I194" s="12" t="s">
        <v>1150</v>
      </c>
      <c r="J194" s="11">
        <v>3118003119</v>
      </c>
      <c r="K194" s="13">
        <v>84</v>
      </c>
      <c r="L194" s="13">
        <f t="shared" si="18"/>
        <v>12180000</v>
      </c>
      <c r="M194" s="13">
        <v>84</v>
      </c>
      <c r="N194" s="13">
        <f t="shared" si="19"/>
        <v>12180000</v>
      </c>
      <c r="O194" s="13">
        <v>84</v>
      </c>
      <c r="P194" s="13">
        <f t="shared" si="20"/>
        <v>12180000</v>
      </c>
      <c r="Q194" s="13">
        <v>84</v>
      </c>
      <c r="R194" s="13">
        <f t="shared" si="21"/>
        <v>12180000</v>
      </c>
      <c r="S194" s="13">
        <v>0</v>
      </c>
      <c r="T194" s="13">
        <v>0</v>
      </c>
      <c r="U194" s="13">
        <f t="shared" si="22"/>
        <v>84</v>
      </c>
      <c r="V194" s="13">
        <f t="shared" si="23"/>
        <v>12180000</v>
      </c>
      <c r="W194" s="13">
        <f t="shared" si="24"/>
        <v>336</v>
      </c>
      <c r="X194" s="13">
        <f t="shared" si="25"/>
        <v>48720000</v>
      </c>
      <c r="Y194">
        <v>1</v>
      </c>
    </row>
    <row r="195" spans="1:25" hidden="1">
      <c r="A195" s="11">
        <f t="shared" si="26"/>
        <v>190</v>
      </c>
      <c r="B195" s="12" t="s">
        <v>201</v>
      </c>
      <c r="C195" s="12" t="s">
        <v>201</v>
      </c>
      <c r="D195" s="12" t="s">
        <v>1805</v>
      </c>
      <c r="E195" s="12">
        <v>133</v>
      </c>
      <c r="F195" s="11" t="s">
        <v>858</v>
      </c>
      <c r="G195" s="11" t="s">
        <v>854</v>
      </c>
      <c r="H195" s="12" t="s">
        <v>1166</v>
      </c>
      <c r="I195" s="12" t="s">
        <v>1150</v>
      </c>
      <c r="J195" s="11">
        <v>3017019421</v>
      </c>
      <c r="K195" s="13">
        <v>143</v>
      </c>
      <c r="L195" s="13">
        <f t="shared" si="18"/>
        <v>20735000</v>
      </c>
      <c r="M195" s="13">
        <v>143</v>
      </c>
      <c r="N195" s="13">
        <f t="shared" si="19"/>
        <v>20735000</v>
      </c>
      <c r="O195" s="13">
        <v>143</v>
      </c>
      <c r="P195" s="13">
        <f t="shared" si="20"/>
        <v>20735000</v>
      </c>
      <c r="Q195" s="13">
        <v>133</v>
      </c>
      <c r="R195" s="13">
        <f t="shared" si="21"/>
        <v>19285000</v>
      </c>
      <c r="S195" s="13">
        <v>0</v>
      </c>
      <c r="T195" s="13">
        <v>0</v>
      </c>
      <c r="U195" s="13">
        <f t="shared" si="22"/>
        <v>133</v>
      </c>
      <c r="V195" s="13">
        <f t="shared" si="23"/>
        <v>19285000</v>
      </c>
      <c r="W195" s="13">
        <f t="shared" si="24"/>
        <v>562</v>
      </c>
      <c r="X195" s="13">
        <f t="shared" si="25"/>
        <v>81490000</v>
      </c>
      <c r="Y195">
        <v>1</v>
      </c>
    </row>
    <row r="196" spans="1:25" hidden="1">
      <c r="A196" s="11">
        <f t="shared" si="26"/>
        <v>191</v>
      </c>
      <c r="B196" s="12" t="s">
        <v>202</v>
      </c>
      <c r="C196" s="12" t="s">
        <v>202</v>
      </c>
      <c r="D196" s="12" t="s">
        <v>1805</v>
      </c>
      <c r="E196" s="12">
        <v>160</v>
      </c>
      <c r="F196" s="11" t="s">
        <v>858</v>
      </c>
      <c r="G196" s="11" t="s">
        <v>854</v>
      </c>
      <c r="H196" s="12" t="s">
        <v>1157</v>
      </c>
      <c r="I196" s="12" t="s">
        <v>1150</v>
      </c>
      <c r="J196" s="11">
        <v>3017019910</v>
      </c>
      <c r="K196" s="13">
        <v>162</v>
      </c>
      <c r="L196" s="13">
        <f t="shared" si="18"/>
        <v>23490000</v>
      </c>
      <c r="M196" s="13">
        <v>162</v>
      </c>
      <c r="N196" s="13">
        <f t="shared" si="19"/>
        <v>23490000</v>
      </c>
      <c r="O196" s="13">
        <v>162</v>
      </c>
      <c r="P196" s="13">
        <f t="shared" si="20"/>
        <v>23490000</v>
      </c>
      <c r="Q196" s="13">
        <v>160</v>
      </c>
      <c r="R196" s="13">
        <f t="shared" si="21"/>
        <v>23200000</v>
      </c>
      <c r="S196" s="13">
        <v>0</v>
      </c>
      <c r="T196" s="13">
        <v>0</v>
      </c>
      <c r="U196" s="13">
        <f t="shared" si="22"/>
        <v>160</v>
      </c>
      <c r="V196" s="13">
        <f t="shared" si="23"/>
        <v>23200000</v>
      </c>
      <c r="W196" s="13">
        <f t="shared" si="24"/>
        <v>646</v>
      </c>
      <c r="X196" s="13">
        <f t="shared" si="25"/>
        <v>93670000</v>
      </c>
      <c r="Y196">
        <v>1</v>
      </c>
    </row>
    <row r="197" spans="1:25" hidden="1">
      <c r="A197" s="11">
        <f t="shared" si="26"/>
        <v>192</v>
      </c>
      <c r="B197" s="12" t="s">
        <v>203</v>
      </c>
      <c r="C197" s="12" t="s">
        <v>203</v>
      </c>
      <c r="D197" s="12" t="s">
        <v>1805</v>
      </c>
      <c r="E197" s="12">
        <v>136</v>
      </c>
      <c r="F197" s="11" t="s">
        <v>858</v>
      </c>
      <c r="G197" s="11" t="s">
        <v>854</v>
      </c>
      <c r="H197" s="12" t="s">
        <v>1167</v>
      </c>
      <c r="I197" s="12" t="s">
        <v>1150</v>
      </c>
      <c r="J197" s="11">
        <v>3017003762</v>
      </c>
      <c r="K197" s="13">
        <v>158</v>
      </c>
      <c r="L197" s="13">
        <f t="shared" si="18"/>
        <v>22910000</v>
      </c>
      <c r="M197" s="13">
        <v>158</v>
      </c>
      <c r="N197" s="13">
        <f t="shared" si="19"/>
        <v>22910000</v>
      </c>
      <c r="O197" s="13">
        <v>158</v>
      </c>
      <c r="P197" s="13">
        <f t="shared" si="20"/>
        <v>22910000</v>
      </c>
      <c r="Q197" s="13">
        <v>136</v>
      </c>
      <c r="R197" s="13">
        <f t="shared" si="21"/>
        <v>19720000</v>
      </c>
      <c r="S197" s="13">
        <v>0</v>
      </c>
      <c r="T197" s="13">
        <v>0</v>
      </c>
      <c r="U197" s="13">
        <f t="shared" si="22"/>
        <v>136</v>
      </c>
      <c r="V197" s="13">
        <f t="shared" si="23"/>
        <v>19720000</v>
      </c>
      <c r="W197" s="13">
        <f t="shared" si="24"/>
        <v>610</v>
      </c>
      <c r="X197" s="13">
        <f t="shared" si="25"/>
        <v>88450000</v>
      </c>
      <c r="Y197">
        <v>1</v>
      </c>
    </row>
    <row r="198" spans="1:25" hidden="1">
      <c r="A198" s="11">
        <f t="shared" si="26"/>
        <v>193</v>
      </c>
      <c r="B198" s="12" t="s">
        <v>204</v>
      </c>
      <c r="C198" s="12" t="s">
        <v>204</v>
      </c>
      <c r="D198" s="12" t="s">
        <v>1805</v>
      </c>
      <c r="E198" s="12">
        <v>152</v>
      </c>
      <c r="F198" s="11" t="s">
        <v>858</v>
      </c>
      <c r="G198" s="11" t="s">
        <v>854</v>
      </c>
      <c r="H198" s="12" t="s">
        <v>1168</v>
      </c>
      <c r="I198" s="12" t="s">
        <v>1150</v>
      </c>
      <c r="J198" s="11">
        <v>3118003534</v>
      </c>
      <c r="K198" s="13">
        <v>140</v>
      </c>
      <c r="L198" s="13">
        <f t="shared" si="18"/>
        <v>20300000</v>
      </c>
      <c r="M198" s="13">
        <v>140</v>
      </c>
      <c r="N198" s="13">
        <f t="shared" si="19"/>
        <v>20300000</v>
      </c>
      <c r="O198" s="13">
        <v>140</v>
      </c>
      <c r="P198" s="13">
        <f t="shared" si="20"/>
        <v>20300000</v>
      </c>
      <c r="Q198" s="13">
        <v>152</v>
      </c>
      <c r="R198" s="13">
        <f t="shared" si="21"/>
        <v>22040000</v>
      </c>
      <c r="S198" s="13">
        <v>0</v>
      </c>
      <c r="T198" s="13">
        <v>0</v>
      </c>
      <c r="U198" s="13">
        <f t="shared" si="22"/>
        <v>152</v>
      </c>
      <c r="V198" s="13">
        <f t="shared" si="23"/>
        <v>22040000</v>
      </c>
      <c r="W198" s="13">
        <f t="shared" si="24"/>
        <v>572</v>
      </c>
      <c r="X198" s="13">
        <f t="shared" si="25"/>
        <v>82940000</v>
      </c>
      <c r="Y198">
        <v>1</v>
      </c>
    </row>
    <row r="199" spans="1:25" hidden="1">
      <c r="A199" s="11">
        <f t="shared" si="26"/>
        <v>194</v>
      </c>
      <c r="B199" s="12" t="s">
        <v>205</v>
      </c>
      <c r="C199" s="12" t="s">
        <v>205</v>
      </c>
      <c r="D199" s="12" t="s">
        <v>1805</v>
      </c>
      <c r="E199" s="12">
        <v>228</v>
      </c>
      <c r="F199" s="11" t="s">
        <v>858</v>
      </c>
      <c r="G199" s="11" t="s">
        <v>854</v>
      </c>
      <c r="H199" s="12" t="s">
        <v>1160</v>
      </c>
      <c r="I199" s="12" t="s">
        <v>1150</v>
      </c>
      <c r="J199" s="11">
        <v>3017019308</v>
      </c>
      <c r="K199" s="13">
        <v>256</v>
      </c>
      <c r="L199" s="13">
        <f t="shared" ref="L199:L262" si="27">K199*$L$2</f>
        <v>37120000</v>
      </c>
      <c r="M199" s="13">
        <v>256</v>
      </c>
      <c r="N199" s="13">
        <f t="shared" ref="N199:N262" si="28">M199*$L$2</f>
        <v>37120000</v>
      </c>
      <c r="O199" s="13">
        <v>256</v>
      </c>
      <c r="P199" s="13">
        <f t="shared" ref="P199:P262" si="29">O199*$L$2</f>
        <v>37120000</v>
      </c>
      <c r="Q199" s="13">
        <v>228</v>
      </c>
      <c r="R199" s="13">
        <f t="shared" ref="R199:R262" si="30">Q199*$L$2</f>
        <v>33060000</v>
      </c>
      <c r="S199" s="13">
        <v>0</v>
      </c>
      <c r="T199" s="13">
        <v>0</v>
      </c>
      <c r="U199" s="13">
        <f t="shared" ref="U199:U262" si="31">Q199+S199</f>
        <v>228</v>
      </c>
      <c r="V199" s="13">
        <f t="shared" ref="V199:V262" si="32">R199+T199</f>
        <v>33060000</v>
      </c>
      <c r="W199" s="13">
        <f t="shared" ref="W199:W262" si="33">K199+M199+O199+Q199+S199</f>
        <v>996</v>
      </c>
      <c r="X199" s="13">
        <f t="shared" ref="X199:X262" si="34">L199+N199+P199+R199+T199</f>
        <v>144420000</v>
      </c>
      <c r="Y199">
        <v>1</v>
      </c>
    </row>
    <row r="200" spans="1:25" hidden="1">
      <c r="A200" s="11">
        <f t="shared" ref="A200:A263" si="35">A199+1</f>
        <v>195</v>
      </c>
      <c r="B200" s="12" t="s">
        <v>206</v>
      </c>
      <c r="C200" s="12" t="s">
        <v>206</v>
      </c>
      <c r="D200" s="12" t="s">
        <v>1805</v>
      </c>
      <c r="E200" s="12">
        <v>205</v>
      </c>
      <c r="F200" s="11" t="s">
        <v>858</v>
      </c>
      <c r="G200" s="11" t="s">
        <v>854</v>
      </c>
      <c r="H200" s="12" t="s">
        <v>1169</v>
      </c>
      <c r="I200" s="12" t="s">
        <v>1150</v>
      </c>
      <c r="J200" s="11">
        <v>3017004947</v>
      </c>
      <c r="K200" s="13">
        <v>205</v>
      </c>
      <c r="L200" s="13">
        <f t="shared" si="27"/>
        <v>29725000</v>
      </c>
      <c r="M200" s="13">
        <v>205</v>
      </c>
      <c r="N200" s="13">
        <f t="shared" si="28"/>
        <v>29725000</v>
      </c>
      <c r="O200" s="13">
        <v>205</v>
      </c>
      <c r="P200" s="13">
        <f t="shared" si="29"/>
        <v>29725000</v>
      </c>
      <c r="Q200" s="13">
        <v>205</v>
      </c>
      <c r="R200" s="13">
        <f t="shared" si="30"/>
        <v>29725000</v>
      </c>
      <c r="S200" s="13">
        <v>0</v>
      </c>
      <c r="T200" s="13">
        <v>0</v>
      </c>
      <c r="U200" s="13">
        <f t="shared" si="31"/>
        <v>205</v>
      </c>
      <c r="V200" s="13">
        <f t="shared" si="32"/>
        <v>29725000</v>
      </c>
      <c r="W200" s="13">
        <f t="shared" si="33"/>
        <v>820</v>
      </c>
      <c r="X200" s="13">
        <f t="shared" si="34"/>
        <v>118900000</v>
      </c>
      <c r="Y200">
        <v>1</v>
      </c>
    </row>
    <row r="201" spans="1:25" hidden="1">
      <c r="A201" s="11">
        <f t="shared" si="35"/>
        <v>196</v>
      </c>
      <c r="B201" s="12" t="s">
        <v>207</v>
      </c>
      <c r="C201" s="12" t="s">
        <v>207</v>
      </c>
      <c r="D201" s="12" t="s">
        <v>1805</v>
      </c>
      <c r="E201" s="12">
        <v>119</v>
      </c>
      <c r="F201" s="11" t="s">
        <v>858</v>
      </c>
      <c r="G201" s="11" t="s">
        <v>854</v>
      </c>
      <c r="H201" s="12" t="s">
        <v>1170</v>
      </c>
      <c r="I201" s="12" t="s">
        <v>1150</v>
      </c>
      <c r="J201" s="11">
        <v>3017047735</v>
      </c>
      <c r="K201" s="13">
        <v>137</v>
      </c>
      <c r="L201" s="13">
        <f t="shared" si="27"/>
        <v>19865000</v>
      </c>
      <c r="M201" s="13">
        <v>137</v>
      </c>
      <c r="N201" s="13">
        <f t="shared" si="28"/>
        <v>19865000</v>
      </c>
      <c r="O201" s="13">
        <v>137</v>
      </c>
      <c r="P201" s="13">
        <f t="shared" si="29"/>
        <v>19865000</v>
      </c>
      <c r="Q201" s="13">
        <v>119</v>
      </c>
      <c r="R201" s="13">
        <f t="shared" si="30"/>
        <v>17255000</v>
      </c>
      <c r="S201" s="13">
        <v>0</v>
      </c>
      <c r="T201" s="13">
        <v>0</v>
      </c>
      <c r="U201" s="13">
        <f t="shared" si="31"/>
        <v>119</v>
      </c>
      <c r="V201" s="13">
        <f t="shared" si="32"/>
        <v>17255000</v>
      </c>
      <c r="W201" s="13">
        <f t="shared" si="33"/>
        <v>530</v>
      </c>
      <c r="X201" s="13">
        <f t="shared" si="34"/>
        <v>76850000</v>
      </c>
      <c r="Y201">
        <v>1</v>
      </c>
    </row>
    <row r="202" spans="1:25" hidden="1">
      <c r="A202" s="11">
        <f t="shared" si="35"/>
        <v>197</v>
      </c>
      <c r="B202" s="12" t="s">
        <v>208</v>
      </c>
      <c r="C202" s="12" t="s">
        <v>208</v>
      </c>
      <c r="D202" s="12" t="s">
        <v>1805</v>
      </c>
      <c r="E202" s="12">
        <v>153</v>
      </c>
      <c r="F202" s="11" t="s">
        <v>858</v>
      </c>
      <c r="G202" s="11" t="s">
        <v>854</v>
      </c>
      <c r="H202" s="12" t="s">
        <v>1171</v>
      </c>
      <c r="I202" s="12" t="s">
        <v>1150</v>
      </c>
      <c r="J202" s="11">
        <v>3017019383</v>
      </c>
      <c r="K202" s="13">
        <v>177</v>
      </c>
      <c r="L202" s="13">
        <f t="shared" si="27"/>
        <v>25665000</v>
      </c>
      <c r="M202" s="13">
        <v>177</v>
      </c>
      <c r="N202" s="13">
        <f t="shared" si="28"/>
        <v>25665000</v>
      </c>
      <c r="O202" s="13">
        <v>177</v>
      </c>
      <c r="P202" s="13">
        <f t="shared" si="29"/>
        <v>25665000</v>
      </c>
      <c r="Q202" s="13">
        <v>153</v>
      </c>
      <c r="R202" s="13">
        <f t="shared" si="30"/>
        <v>22185000</v>
      </c>
      <c r="S202" s="13">
        <v>0</v>
      </c>
      <c r="T202" s="13">
        <v>0</v>
      </c>
      <c r="U202" s="13">
        <f t="shared" si="31"/>
        <v>153</v>
      </c>
      <c r="V202" s="13">
        <f t="shared" si="32"/>
        <v>22185000</v>
      </c>
      <c r="W202" s="13">
        <f t="shared" si="33"/>
        <v>684</v>
      </c>
      <c r="X202" s="13">
        <f t="shared" si="34"/>
        <v>99180000</v>
      </c>
      <c r="Y202">
        <v>1</v>
      </c>
    </row>
    <row r="203" spans="1:25" hidden="1">
      <c r="A203" s="11">
        <f t="shared" si="35"/>
        <v>198</v>
      </c>
      <c r="B203" s="12" t="s">
        <v>209</v>
      </c>
      <c r="C203" s="12" t="s">
        <v>209</v>
      </c>
      <c r="D203" s="12" t="s">
        <v>1805</v>
      </c>
      <c r="E203" s="12">
        <v>181</v>
      </c>
      <c r="F203" s="11" t="s">
        <v>858</v>
      </c>
      <c r="G203" s="11" t="s">
        <v>854</v>
      </c>
      <c r="H203" s="12" t="s">
        <v>1172</v>
      </c>
      <c r="I203" s="12" t="s">
        <v>1150</v>
      </c>
      <c r="J203" s="11">
        <v>3017019502</v>
      </c>
      <c r="K203" s="13">
        <v>211</v>
      </c>
      <c r="L203" s="13">
        <f t="shared" si="27"/>
        <v>30595000</v>
      </c>
      <c r="M203" s="13">
        <v>211</v>
      </c>
      <c r="N203" s="13">
        <f t="shared" si="28"/>
        <v>30595000</v>
      </c>
      <c r="O203" s="13">
        <v>211</v>
      </c>
      <c r="P203" s="13">
        <f t="shared" si="29"/>
        <v>30595000</v>
      </c>
      <c r="Q203" s="13">
        <v>181</v>
      </c>
      <c r="R203" s="13">
        <f t="shared" si="30"/>
        <v>26245000</v>
      </c>
      <c r="S203" s="13">
        <v>0</v>
      </c>
      <c r="T203" s="13">
        <v>0</v>
      </c>
      <c r="U203" s="13">
        <f t="shared" si="31"/>
        <v>181</v>
      </c>
      <c r="V203" s="13">
        <f t="shared" si="32"/>
        <v>26245000</v>
      </c>
      <c r="W203" s="13">
        <f t="shared" si="33"/>
        <v>814</v>
      </c>
      <c r="X203" s="13">
        <f t="shared" si="34"/>
        <v>118030000</v>
      </c>
      <c r="Y203">
        <v>1</v>
      </c>
    </row>
    <row r="204" spans="1:25" hidden="1">
      <c r="A204" s="11">
        <f t="shared" si="35"/>
        <v>199</v>
      </c>
      <c r="B204" s="12" t="s">
        <v>83</v>
      </c>
      <c r="C204" s="12" t="s">
        <v>83</v>
      </c>
      <c r="D204" s="12" t="s">
        <v>1805</v>
      </c>
      <c r="E204" s="12">
        <v>132</v>
      </c>
      <c r="F204" s="11" t="s">
        <v>858</v>
      </c>
      <c r="G204" s="11" t="s">
        <v>854</v>
      </c>
      <c r="H204" s="12" t="s">
        <v>1173</v>
      </c>
      <c r="I204" s="12" t="s">
        <v>1150</v>
      </c>
      <c r="J204" s="11">
        <v>3085004238</v>
      </c>
      <c r="K204" s="13">
        <v>114</v>
      </c>
      <c r="L204" s="13">
        <f t="shared" si="27"/>
        <v>16530000</v>
      </c>
      <c r="M204" s="13">
        <v>114</v>
      </c>
      <c r="N204" s="13">
        <f t="shared" si="28"/>
        <v>16530000</v>
      </c>
      <c r="O204" s="13">
        <v>114</v>
      </c>
      <c r="P204" s="13">
        <f t="shared" si="29"/>
        <v>16530000</v>
      </c>
      <c r="Q204" s="13">
        <v>132</v>
      </c>
      <c r="R204" s="13">
        <f t="shared" si="30"/>
        <v>19140000</v>
      </c>
      <c r="S204" s="13">
        <v>0</v>
      </c>
      <c r="T204" s="13">
        <v>0</v>
      </c>
      <c r="U204" s="13">
        <f t="shared" si="31"/>
        <v>132</v>
      </c>
      <c r="V204" s="13">
        <f t="shared" si="32"/>
        <v>19140000</v>
      </c>
      <c r="W204" s="13">
        <f t="shared" si="33"/>
        <v>474</v>
      </c>
      <c r="X204" s="13">
        <f t="shared" si="34"/>
        <v>68730000</v>
      </c>
      <c r="Y204">
        <v>1</v>
      </c>
    </row>
    <row r="205" spans="1:25" hidden="1">
      <c r="A205" s="11">
        <f t="shared" si="35"/>
        <v>200</v>
      </c>
      <c r="B205" s="12" t="s">
        <v>210</v>
      </c>
      <c r="C205" s="12" t="s">
        <v>210</v>
      </c>
      <c r="D205" s="12" t="s">
        <v>1805</v>
      </c>
      <c r="E205" s="12">
        <v>160</v>
      </c>
      <c r="F205" s="11" t="s">
        <v>858</v>
      </c>
      <c r="G205" s="11" t="s">
        <v>854</v>
      </c>
      <c r="H205" s="12" t="s">
        <v>1164</v>
      </c>
      <c r="I205" s="12" t="s">
        <v>1150</v>
      </c>
      <c r="J205" s="11">
        <v>3017019111</v>
      </c>
      <c r="K205" s="13">
        <v>210</v>
      </c>
      <c r="L205" s="13">
        <f t="shared" si="27"/>
        <v>30450000</v>
      </c>
      <c r="M205" s="13">
        <v>210</v>
      </c>
      <c r="N205" s="13">
        <f t="shared" si="28"/>
        <v>30450000</v>
      </c>
      <c r="O205" s="13">
        <v>210</v>
      </c>
      <c r="P205" s="13">
        <f t="shared" si="29"/>
        <v>30450000</v>
      </c>
      <c r="Q205" s="13">
        <v>160</v>
      </c>
      <c r="R205" s="13">
        <f t="shared" si="30"/>
        <v>23200000</v>
      </c>
      <c r="S205" s="13">
        <v>0</v>
      </c>
      <c r="T205" s="13">
        <v>0</v>
      </c>
      <c r="U205" s="13">
        <f t="shared" si="31"/>
        <v>160</v>
      </c>
      <c r="V205" s="13">
        <f t="shared" si="32"/>
        <v>23200000</v>
      </c>
      <c r="W205" s="13">
        <f t="shared" si="33"/>
        <v>790</v>
      </c>
      <c r="X205" s="13">
        <f t="shared" si="34"/>
        <v>114550000</v>
      </c>
      <c r="Y205">
        <v>1</v>
      </c>
    </row>
    <row r="206" spans="1:25" hidden="1">
      <c r="A206" s="11">
        <f t="shared" si="35"/>
        <v>201</v>
      </c>
      <c r="B206" s="12" t="s">
        <v>211</v>
      </c>
      <c r="C206" s="12" t="s">
        <v>211</v>
      </c>
      <c r="D206" s="12" t="s">
        <v>1805</v>
      </c>
      <c r="E206" s="12">
        <v>146</v>
      </c>
      <c r="F206" s="11" t="s">
        <v>858</v>
      </c>
      <c r="G206" s="11" t="s">
        <v>854</v>
      </c>
      <c r="H206" s="12" t="s">
        <v>1156</v>
      </c>
      <c r="I206" s="12" t="s">
        <v>1150</v>
      </c>
      <c r="J206" s="11">
        <v>3017013580</v>
      </c>
      <c r="K206" s="13">
        <v>144</v>
      </c>
      <c r="L206" s="13">
        <f t="shared" si="27"/>
        <v>20880000</v>
      </c>
      <c r="M206" s="13">
        <v>144</v>
      </c>
      <c r="N206" s="13">
        <f t="shared" si="28"/>
        <v>20880000</v>
      </c>
      <c r="O206" s="13">
        <v>144</v>
      </c>
      <c r="P206" s="13">
        <f t="shared" si="29"/>
        <v>20880000</v>
      </c>
      <c r="Q206" s="13">
        <v>146</v>
      </c>
      <c r="R206" s="13">
        <f t="shared" si="30"/>
        <v>21170000</v>
      </c>
      <c r="S206" s="13">
        <v>0</v>
      </c>
      <c r="T206" s="13">
        <v>0</v>
      </c>
      <c r="U206" s="13">
        <f t="shared" si="31"/>
        <v>146</v>
      </c>
      <c r="V206" s="13">
        <f t="shared" si="32"/>
        <v>21170000</v>
      </c>
      <c r="W206" s="13">
        <f t="shared" si="33"/>
        <v>578</v>
      </c>
      <c r="X206" s="13">
        <f t="shared" si="34"/>
        <v>83810000</v>
      </c>
      <c r="Y206">
        <v>1</v>
      </c>
    </row>
    <row r="207" spans="1:25" hidden="1">
      <c r="A207" s="11">
        <f t="shared" si="35"/>
        <v>202</v>
      </c>
      <c r="B207" s="12" t="s">
        <v>212</v>
      </c>
      <c r="C207" s="12" t="s">
        <v>212</v>
      </c>
      <c r="D207" s="12" t="s">
        <v>1805</v>
      </c>
      <c r="E207" s="12">
        <v>167</v>
      </c>
      <c r="F207" s="11" t="s">
        <v>858</v>
      </c>
      <c r="G207" s="11" t="s">
        <v>854</v>
      </c>
      <c r="H207" s="12" t="s">
        <v>1174</v>
      </c>
      <c r="I207" s="12" t="s">
        <v>1150</v>
      </c>
      <c r="J207" s="11">
        <v>3017004963</v>
      </c>
      <c r="K207" s="13">
        <v>181</v>
      </c>
      <c r="L207" s="13">
        <f t="shared" si="27"/>
        <v>26245000</v>
      </c>
      <c r="M207" s="13">
        <v>181</v>
      </c>
      <c r="N207" s="13">
        <f t="shared" si="28"/>
        <v>26245000</v>
      </c>
      <c r="O207" s="13">
        <v>181</v>
      </c>
      <c r="P207" s="13">
        <f t="shared" si="29"/>
        <v>26245000</v>
      </c>
      <c r="Q207" s="13">
        <v>167</v>
      </c>
      <c r="R207" s="13">
        <f t="shared" si="30"/>
        <v>24215000</v>
      </c>
      <c r="S207" s="13">
        <v>0</v>
      </c>
      <c r="T207" s="13">
        <v>0</v>
      </c>
      <c r="U207" s="13">
        <f t="shared" si="31"/>
        <v>167</v>
      </c>
      <c r="V207" s="13">
        <f t="shared" si="32"/>
        <v>24215000</v>
      </c>
      <c r="W207" s="13">
        <f t="shared" si="33"/>
        <v>710</v>
      </c>
      <c r="X207" s="13">
        <f t="shared" si="34"/>
        <v>102950000</v>
      </c>
      <c r="Y207">
        <v>1</v>
      </c>
    </row>
    <row r="208" spans="1:25" hidden="1">
      <c r="A208" s="11">
        <f t="shared" si="35"/>
        <v>203</v>
      </c>
      <c r="B208" s="12" t="s">
        <v>213</v>
      </c>
      <c r="C208" s="12" t="s">
        <v>213</v>
      </c>
      <c r="D208" s="12" t="s">
        <v>1805</v>
      </c>
      <c r="E208" s="12">
        <v>179</v>
      </c>
      <c r="F208" s="11" t="s">
        <v>858</v>
      </c>
      <c r="G208" s="11" t="s">
        <v>854</v>
      </c>
      <c r="H208" s="12" t="s">
        <v>1175</v>
      </c>
      <c r="I208" s="12" t="s">
        <v>1150</v>
      </c>
      <c r="J208" s="11">
        <v>3017019944</v>
      </c>
      <c r="K208" s="13">
        <v>189</v>
      </c>
      <c r="L208" s="13">
        <f t="shared" si="27"/>
        <v>27405000</v>
      </c>
      <c r="M208" s="13">
        <v>189</v>
      </c>
      <c r="N208" s="13">
        <f t="shared" si="28"/>
        <v>27405000</v>
      </c>
      <c r="O208" s="13">
        <v>189</v>
      </c>
      <c r="P208" s="13">
        <f t="shared" si="29"/>
        <v>27405000</v>
      </c>
      <c r="Q208" s="13">
        <v>179</v>
      </c>
      <c r="R208" s="13">
        <f t="shared" si="30"/>
        <v>25955000</v>
      </c>
      <c r="S208" s="13">
        <v>0</v>
      </c>
      <c r="T208" s="13">
        <v>0</v>
      </c>
      <c r="U208" s="13">
        <f t="shared" si="31"/>
        <v>179</v>
      </c>
      <c r="V208" s="13">
        <f t="shared" si="32"/>
        <v>25955000</v>
      </c>
      <c r="W208" s="13">
        <f t="shared" si="33"/>
        <v>746</v>
      </c>
      <c r="X208" s="13">
        <f t="shared" si="34"/>
        <v>108170000</v>
      </c>
      <c r="Y208">
        <v>1</v>
      </c>
    </row>
    <row r="209" spans="1:25" hidden="1">
      <c r="A209" s="11">
        <f t="shared" si="35"/>
        <v>204</v>
      </c>
      <c r="B209" s="12" t="s">
        <v>214</v>
      </c>
      <c r="C209" s="12" t="s">
        <v>214</v>
      </c>
      <c r="D209" s="12" t="s">
        <v>1805</v>
      </c>
      <c r="E209" s="12">
        <v>67</v>
      </c>
      <c r="F209" s="11" t="s">
        <v>858</v>
      </c>
      <c r="G209" s="11" t="s">
        <v>854</v>
      </c>
      <c r="H209" s="12" t="s">
        <v>1168</v>
      </c>
      <c r="I209" s="12" t="s">
        <v>1150</v>
      </c>
      <c r="J209" s="11">
        <v>3017015817</v>
      </c>
      <c r="K209" s="13">
        <v>121</v>
      </c>
      <c r="L209" s="13">
        <f t="shared" si="27"/>
        <v>17545000</v>
      </c>
      <c r="M209" s="13">
        <v>121</v>
      </c>
      <c r="N209" s="13">
        <f t="shared" si="28"/>
        <v>17545000</v>
      </c>
      <c r="O209" s="13">
        <v>121</v>
      </c>
      <c r="P209" s="13">
        <f t="shared" si="29"/>
        <v>17545000</v>
      </c>
      <c r="Q209" s="13">
        <v>67</v>
      </c>
      <c r="R209" s="13">
        <f t="shared" si="30"/>
        <v>9715000</v>
      </c>
      <c r="S209" s="13">
        <v>0</v>
      </c>
      <c r="T209" s="13">
        <v>0</v>
      </c>
      <c r="U209" s="13">
        <f t="shared" si="31"/>
        <v>67</v>
      </c>
      <c r="V209" s="13">
        <f t="shared" si="32"/>
        <v>9715000</v>
      </c>
      <c r="W209" s="13">
        <f t="shared" si="33"/>
        <v>430</v>
      </c>
      <c r="X209" s="13">
        <f t="shared" si="34"/>
        <v>62350000</v>
      </c>
      <c r="Y209">
        <v>1</v>
      </c>
    </row>
    <row r="210" spans="1:25" hidden="1">
      <c r="A210" s="11">
        <f t="shared" si="35"/>
        <v>205</v>
      </c>
      <c r="B210" s="12" t="s">
        <v>215</v>
      </c>
      <c r="C210" s="12" t="s">
        <v>215</v>
      </c>
      <c r="D210" s="12" t="s">
        <v>1805</v>
      </c>
      <c r="E210" s="12">
        <v>199</v>
      </c>
      <c r="F210" s="11" t="s">
        <v>858</v>
      </c>
      <c r="G210" s="11" t="s">
        <v>854</v>
      </c>
      <c r="H210" s="12" t="s">
        <v>1176</v>
      </c>
      <c r="I210" s="12" t="s">
        <v>1150</v>
      </c>
      <c r="J210" s="11">
        <v>3017003746</v>
      </c>
      <c r="K210" s="13">
        <v>199</v>
      </c>
      <c r="L210" s="13">
        <f t="shared" si="27"/>
        <v>28855000</v>
      </c>
      <c r="M210" s="13">
        <v>199</v>
      </c>
      <c r="N210" s="13">
        <f t="shared" si="28"/>
        <v>28855000</v>
      </c>
      <c r="O210" s="13">
        <v>199</v>
      </c>
      <c r="P210" s="13">
        <f t="shared" si="29"/>
        <v>28855000</v>
      </c>
      <c r="Q210" s="13">
        <v>199</v>
      </c>
      <c r="R210" s="13">
        <f t="shared" si="30"/>
        <v>28855000</v>
      </c>
      <c r="S210" s="13">
        <v>0</v>
      </c>
      <c r="T210" s="13">
        <v>0</v>
      </c>
      <c r="U210" s="13">
        <f t="shared" si="31"/>
        <v>199</v>
      </c>
      <c r="V210" s="13">
        <f t="shared" si="32"/>
        <v>28855000</v>
      </c>
      <c r="W210" s="13">
        <f t="shared" si="33"/>
        <v>796</v>
      </c>
      <c r="X210" s="13">
        <f t="shared" si="34"/>
        <v>115420000</v>
      </c>
      <c r="Y210">
        <v>1</v>
      </c>
    </row>
    <row r="211" spans="1:25" hidden="1">
      <c r="A211" s="11">
        <f t="shared" si="35"/>
        <v>206</v>
      </c>
      <c r="B211" s="12" t="s">
        <v>216</v>
      </c>
      <c r="C211" s="12" t="s">
        <v>216</v>
      </c>
      <c r="D211" s="12" t="s">
        <v>1805</v>
      </c>
      <c r="E211" s="12">
        <v>189</v>
      </c>
      <c r="F211" s="11" t="s">
        <v>858</v>
      </c>
      <c r="G211" s="11" t="s">
        <v>854</v>
      </c>
      <c r="H211" s="12" t="s">
        <v>1169</v>
      </c>
      <c r="I211" s="12" t="s">
        <v>1150</v>
      </c>
      <c r="J211" s="11">
        <v>3017019642</v>
      </c>
      <c r="K211" s="13">
        <v>219</v>
      </c>
      <c r="L211" s="13">
        <f t="shared" si="27"/>
        <v>31755000</v>
      </c>
      <c r="M211" s="13">
        <v>219</v>
      </c>
      <c r="N211" s="13">
        <f t="shared" si="28"/>
        <v>31755000</v>
      </c>
      <c r="O211" s="13">
        <v>219</v>
      </c>
      <c r="P211" s="13">
        <f t="shared" si="29"/>
        <v>31755000</v>
      </c>
      <c r="Q211" s="13">
        <v>189</v>
      </c>
      <c r="R211" s="13">
        <f t="shared" si="30"/>
        <v>27405000</v>
      </c>
      <c r="S211" s="13">
        <v>0</v>
      </c>
      <c r="T211" s="13">
        <v>0</v>
      </c>
      <c r="U211" s="13">
        <f t="shared" si="31"/>
        <v>189</v>
      </c>
      <c r="V211" s="13">
        <f t="shared" si="32"/>
        <v>27405000</v>
      </c>
      <c r="W211" s="13">
        <f t="shared" si="33"/>
        <v>846</v>
      </c>
      <c r="X211" s="13">
        <f t="shared" si="34"/>
        <v>122670000</v>
      </c>
      <c r="Y211">
        <v>1</v>
      </c>
    </row>
    <row r="212" spans="1:25" hidden="1">
      <c r="A212" s="11">
        <f t="shared" si="35"/>
        <v>207</v>
      </c>
      <c r="B212" s="12" t="s">
        <v>217</v>
      </c>
      <c r="C212" s="12" t="s">
        <v>217</v>
      </c>
      <c r="D212" s="12" t="s">
        <v>1805</v>
      </c>
      <c r="E212" s="12">
        <v>193</v>
      </c>
      <c r="F212" s="11" t="s">
        <v>858</v>
      </c>
      <c r="G212" s="11" t="s">
        <v>854</v>
      </c>
      <c r="H212" s="12" t="s">
        <v>1177</v>
      </c>
      <c r="I212" s="12" t="s">
        <v>1150</v>
      </c>
      <c r="J212" s="11">
        <v>3118003461</v>
      </c>
      <c r="K212" s="13">
        <v>155</v>
      </c>
      <c r="L212" s="13">
        <f t="shared" si="27"/>
        <v>22475000</v>
      </c>
      <c r="M212" s="13">
        <v>155</v>
      </c>
      <c r="N212" s="13">
        <f t="shared" si="28"/>
        <v>22475000</v>
      </c>
      <c r="O212" s="13">
        <v>155</v>
      </c>
      <c r="P212" s="13">
        <f t="shared" si="29"/>
        <v>22475000</v>
      </c>
      <c r="Q212" s="13">
        <v>193</v>
      </c>
      <c r="R212" s="13">
        <f t="shared" si="30"/>
        <v>27985000</v>
      </c>
      <c r="S212" s="13">
        <v>0</v>
      </c>
      <c r="T212" s="13">
        <v>0</v>
      </c>
      <c r="U212" s="13">
        <f t="shared" si="31"/>
        <v>193</v>
      </c>
      <c r="V212" s="13">
        <f t="shared" si="32"/>
        <v>27985000</v>
      </c>
      <c r="W212" s="13">
        <f t="shared" si="33"/>
        <v>658</v>
      </c>
      <c r="X212" s="13">
        <f t="shared" si="34"/>
        <v>95410000</v>
      </c>
      <c r="Y212">
        <v>1</v>
      </c>
    </row>
    <row r="213" spans="1:25" hidden="1">
      <c r="A213" s="11">
        <f t="shared" si="35"/>
        <v>208</v>
      </c>
      <c r="B213" s="12" t="s">
        <v>218</v>
      </c>
      <c r="C213" s="12" t="s">
        <v>218</v>
      </c>
      <c r="D213" s="12" t="s">
        <v>1805</v>
      </c>
      <c r="E213" s="12">
        <v>221</v>
      </c>
      <c r="F213" s="11" t="s">
        <v>858</v>
      </c>
      <c r="G213" s="11" t="s">
        <v>854</v>
      </c>
      <c r="H213" s="12" t="s">
        <v>1178</v>
      </c>
      <c r="I213" s="12" t="s">
        <v>1150</v>
      </c>
      <c r="J213" s="11">
        <v>3118003241</v>
      </c>
      <c r="K213" s="13">
        <v>197</v>
      </c>
      <c r="L213" s="13">
        <f t="shared" si="27"/>
        <v>28565000</v>
      </c>
      <c r="M213" s="13">
        <v>197</v>
      </c>
      <c r="N213" s="13">
        <f t="shared" si="28"/>
        <v>28565000</v>
      </c>
      <c r="O213" s="13">
        <v>197</v>
      </c>
      <c r="P213" s="13">
        <f t="shared" si="29"/>
        <v>28565000</v>
      </c>
      <c r="Q213" s="13">
        <v>221</v>
      </c>
      <c r="R213" s="13">
        <f t="shared" si="30"/>
        <v>32045000</v>
      </c>
      <c r="S213" s="13">
        <v>0</v>
      </c>
      <c r="T213" s="13">
        <v>0</v>
      </c>
      <c r="U213" s="13">
        <f t="shared" si="31"/>
        <v>221</v>
      </c>
      <c r="V213" s="13">
        <f t="shared" si="32"/>
        <v>32045000</v>
      </c>
      <c r="W213" s="13">
        <f t="shared" si="33"/>
        <v>812</v>
      </c>
      <c r="X213" s="13">
        <f t="shared" si="34"/>
        <v>117740000</v>
      </c>
      <c r="Y213">
        <v>1</v>
      </c>
    </row>
    <row r="214" spans="1:25" hidden="1">
      <c r="A214" s="11">
        <f t="shared" si="35"/>
        <v>209</v>
      </c>
      <c r="B214" s="12" t="s">
        <v>219</v>
      </c>
      <c r="C214" s="12" t="s">
        <v>219</v>
      </c>
      <c r="D214" s="12" t="s">
        <v>1805</v>
      </c>
      <c r="E214" s="12">
        <v>98</v>
      </c>
      <c r="F214" s="11" t="s">
        <v>858</v>
      </c>
      <c r="G214" s="11" t="s">
        <v>854</v>
      </c>
      <c r="H214" s="12" t="s">
        <v>1164</v>
      </c>
      <c r="I214" s="12" t="s">
        <v>1150</v>
      </c>
      <c r="J214" s="11">
        <v>3017101110</v>
      </c>
      <c r="K214" s="13">
        <v>112</v>
      </c>
      <c r="L214" s="13">
        <f t="shared" si="27"/>
        <v>16240000</v>
      </c>
      <c r="M214" s="13">
        <v>112</v>
      </c>
      <c r="N214" s="13">
        <f t="shared" si="28"/>
        <v>16240000</v>
      </c>
      <c r="O214" s="13">
        <v>112</v>
      </c>
      <c r="P214" s="13">
        <f t="shared" si="29"/>
        <v>16240000</v>
      </c>
      <c r="Q214" s="13">
        <v>98</v>
      </c>
      <c r="R214" s="13">
        <f t="shared" si="30"/>
        <v>14210000</v>
      </c>
      <c r="S214" s="13">
        <v>0</v>
      </c>
      <c r="T214" s="13">
        <v>0</v>
      </c>
      <c r="U214" s="13">
        <f t="shared" si="31"/>
        <v>98</v>
      </c>
      <c r="V214" s="13">
        <f t="shared" si="32"/>
        <v>14210000</v>
      </c>
      <c r="W214" s="13">
        <f t="shared" si="33"/>
        <v>434</v>
      </c>
      <c r="X214" s="13">
        <f t="shared" si="34"/>
        <v>62930000</v>
      </c>
      <c r="Y214">
        <v>1</v>
      </c>
    </row>
    <row r="215" spans="1:25" hidden="1">
      <c r="A215" s="11">
        <f t="shared" si="35"/>
        <v>210</v>
      </c>
      <c r="B215" s="12" t="s">
        <v>220</v>
      </c>
      <c r="C215" s="12" t="s">
        <v>220</v>
      </c>
      <c r="D215" s="12" t="s">
        <v>1805</v>
      </c>
      <c r="E215" s="12">
        <v>130</v>
      </c>
      <c r="F215" s="11" t="s">
        <v>858</v>
      </c>
      <c r="G215" s="11" t="s">
        <v>854</v>
      </c>
      <c r="H215" s="12" t="s">
        <v>1174</v>
      </c>
      <c r="I215" s="12" t="s">
        <v>1150</v>
      </c>
      <c r="J215" s="11">
        <v>3017003657</v>
      </c>
      <c r="K215" s="13">
        <v>132</v>
      </c>
      <c r="L215" s="13">
        <f t="shared" si="27"/>
        <v>19140000</v>
      </c>
      <c r="M215" s="13">
        <v>132</v>
      </c>
      <c r="N215" s="13">
        <f t="shared" si="28"/>
        <v>19140000</v>
      </c>
      <c r="O215" s="13">
        <v>132</v>
      </c>
      <c r="P215" s="13">
        <f t="shared" si="29"/>
        <v>19140000</v>
      </c>
      <c r="Q215" s="13">
        <v>130</v>
      </c>
      <c r="R215" s="13">
        <f t="shared" si="30"/>
        <v>18850000</v>
      </c>
      <c r="S215" s="13">
        <v>0</v>
      </c>
      <c r="T215" s="13">
        <v>0</v>
      </c>
      <c r="U215" s="13">
        <f t="shared" si="31"/>
        <v>130</v>
      </c>
      <c r="V215" s="13">
        <f t="shared" si="32"/>
        <v>18850000</v>
      </c>
      <c r="W215" s="13">
        <f t="shared" si="33"/>
        <v>526</v>
      </c>
      <c r="X215" s="13">
        <f t="shared" si="34"/>
        <v>76270000</v>
      </c>
      <c r="Y215">
        <v>1</v>
      </c>
    </row>
    <row r="216" spans="1:25" hidden="1">
      <c r="A216" s="11">
        <f t="shared" si="35"/>
        <v>211</v>
      </c>
      <c r="B216" s="12" t="s">
        <v>221</v>
      </c>
      <c r="C216" s="12" t="s">
        <v>221</v>
      </c>
      <c r="D216" s="12" t="s">
        <v>1805</v>
      </c>
      <c r="E216" s="12">
        <v>114</v>
      </c>
      <c r="F216" s="11" t="s">
        <v>858</v>
      </c>
      <c r="G216" s="11" t="s">
        <v>854</v>
      </c>
      <c r="H216" s="12" t="s">
        <v>1160</v>
      </c>
      <c r="I216" s="12" t="s">
        <v>1150</v>
      </c>
      <c r="J216" s="11">
        <v>3118003321</v>
      </c>
      <c r="K216" s="13">
        <v>154</v>
      </c>
      <c r="L216" s="13">
        <f t="shared" si="27"/>
        <v>22330000</v>
      </c>
      <c r="M216" s="13">
        <v>154</v>
      </c>
      <c r="N216" s="13">
        <f t="shared" si="28"/>
        <v>22330000</v>
      </c>
      <c r="O216" s="13">
        <v>154</v>
      </c>
      <c r="P216" s="13">
        <f t="shared" si="29"/>
        <v>22330000</v>
      </c>
      <c r="Q216" s="13">
        <v>114</v>
      </c>
      <c r="R216" s="13">
        <f t="shared" si="30"/>
        <v>16530000</v>
      </c>
      <c r="S216" s="13">
        <v>0</v>
      </c>
      <c r="T216" s="13">
        <v>0</v>
      </c>
      <c r="U216" s="13">
        <f t="shared" si="31"/>
        <v>114</v>
      </c>
      <c r="V216" s="13">
        <f t="shared" si="32"/>
        <v>16530000</v>
      </c>
      <c r="W216" s="13">
        <f t="shared" si="33"/>
        <v>576</v>
      </c>
      <c r="X216" s="13">
        <f t="shared" si="34"/>
        <v>83520000</v>
      </c>
      <c r="Y216">
        <v>1</v>
      </c>
    </row>
    <row r="217" spans="1:25" hidden="1">
      <c r="A217" s="11">
        <f t="shared" si="35"/>
        <v>212</v>
      </c>
      <c r="B217" s="12" t="s">
        <v>222</v>
      </c>
      <c r="C217" s="12" t="s">
        <v>222</v>
      </c>
      <c r="D217" s="12" t="s">
        <v>1805</v>
      </c>
      <c r="E217" s="12">
        <v>93</v>
      </c>
      <c r="F217" s="11" t="s">
        <v>858</v>
      </c>
      <c r="G217" s="11" t="s">
        <v>854</v>
      </c>
      <c r="H217" s="12" t="s">
        <v>1071</v>
      </c>
      <c r="I217" s="12" t="s">
        <v>1150</v>
      </c>
      <c r="J217" s="11">
        <v>3017018662</v>
      </c>
      <c r="K217" s="13">
        <v>103</v>
      </c>
      <c r="L217" s="13">
        <f t="shared" si="27"/>
        <v>14935000</v>
      </c>
      <c r="M217" s="13">
        <v>103</v>
      </c>
      <c r="N217" s="13">
        <f t="shared" si="28"/>
        <v>14935000</v>
      </c>
      <c r="O217" s="13">
        <v>103</v>
      </c>
      <c r="P217" s="13">
        <f t="shared" si="29"/>
        <v>14935000</v>
      </c>
      <c r="Q217" s="13">
        <v>93</v>
      </c>
      <c r="R217" s="13">
        <f t="shared" si="30"/>
        <v>13485000</v>
      </c>
      <c r="S217" s="13">
        <v>0</v>
      </c>
      <c r="T217" s="13">
        <v>0</v>
      </c>
      <c r="U217" s="13">
        <f t="shared" si="31"/>
        <v>93</v>
      </c>
      <c r="V217" s="13">
        <f t="shared" si="32"/>
        <v>13485000</v>
      </c>
      <c r="W217" s="13">
        <f t="shared" si="33"/>
        <v>402</v>
      </c>
      <c r="X217" s="13">
        <f t="shared" si="34"/>
        <v>58290000</v>
      </c>
      <c r="Y217">
        <v>1</v>
      </c>
    </row>
    <row r="218" spans="1:25" hidden="1">
      <c r="A218" s="11">
        <f t="shared" si="35"/>
        <v>213</v>
      </c>
      <c r="B218" s="12" t="s">
        <v>223</v>
      </c>
      <c r="C218" s="12" t="s">
        <v>223</v>
      </c>
      <c r="D218" s="12" t="s">
        <v>1805</v>
      </c>
      <c r="E218" s="12">
        <v>238</v>
      </c>
      <c r="F218" s="11" t="s">
        <v>858</v>
      </c>
      <c r="G218" s="11" t="s">
        <v>854</v>
      </c>
      <c r="H218" s="12" t="s">
        <v>1164</v>
      </c>
      <c r="I218" s="12" t="s">
        <v>1150</v>
      </c>
      <c r="J218" s="11">
        <v>3118003089</v>
      </c>
      <c r="K218" s="13">
        <v>220</v>
      </c>
      <c r="L218" s="13">
        <f t="shared" si="27"/>
        <v>31900000</v>
      </c>
      <c r="M218" s="13">
        <v>220</v>
      </c>
      <c r="N218" s="13">
        <f t="shared" si="28"/>
        <v>31900000</v>
      </c>
      <c r="O218" s="13">
        <v>220</v>
      </c>
      <c r="P218" s="13">
        <f t="shared" si="29"/>
        <v>31900000</v>
      </c>
      <c r="Q218" s="13">
        <v>238</v>
      </c>
      <c r="R218" s="13">
        <f t="shared" si="30"/>
        <v>34510000</v>
      </c>
      <c r="S218" s="13">
        <v>0</v>
      </c>
      <c r="T218" s="13">
        <v>0</v>
      </c>
      <c r="U218" s="13">
        <f t="shared" si="31"/>
        <v>238</v>
      </c>
      <c r="V218" s="13">
        <f t="shared" si="32"/>
        <v>34510000</v>
      </c>
      <c r="W218" s="13">
        <f t="shared" si="33"/>
        <v>898</v>
      </c>
      <c r="X218" s="13">
        <f t="shared" si="34"/>
        <v>130210000</v>
      </c>
      <c r="Y218">
        <v>1</v>
      </c>
    </row>
    <row r="219" spans="1:25" hidden="1">
      <c r="A219" s="11">
        <f t="shared" si="35"/>
        <v>214</v>
      </c>
      <c r="B219" s="12" t="s">
        <v>224</v>
      </c>
      <c r="C219" s="12" t="s">
        <v>224</v>
      </c>
      <c r="D219" s="12" t="s">
        <v>1805</v>
      </c>
      <c r="E219" s="12">
        <v>293</v>
      </c>
      <c r="F219" s="11" t="s">
        <v>858</v>
      </c>
      <c r="G219" s="11" t="s">
        <v>854</v>
      </c>
      <c r="H219" s="12" t="s">
        <v>1157</v>
      </c>
      <c r="I219" s="12" t="s">
        <v>1150</v>
      </c>
      <c r="J219" s="11">
        <v>3118000543</v>
      </c>
      <c r="K219" s="13">
        <v>267</v>
      </c>
      <c r="L219" s="13">
        <f t="shared" si="27"/>
        <v>38715000</v>
      </c>
      <c r="M219" s="13">
        <v>267</v>
      </c>
      <c r="N219" s="13">
        <f t="shared" si="28"/>
        <v>38715000</v>
      </c>
      <c r="O219" s="13">
        <v>267</v>
      </c>
      <c r="P219" s="13">
        <f t="shared" si="29"/>
        <v>38715000</v>
      </c>
      <c r="Q219" s="13">
        <v>293</v>
      </c>
      <c r="R219" s="13">
        <f t="shared" si="30"/>
        <v>42485000</v>
      </c>
      <c r="S219" s="13">
        <v>0</v>
      </c>
      <c r="T219" s="13">
        <v>0</v>
      </c>
      <c r="U219" s="13">
        <f t="shared" si="31"/>
        <v>293</v>
      </c>
      <c r="V219" s="13">
        <f t="shared" si="32"/>
        <v>42485000</v>
      </c>
      <c r="W219" s="13">
        <f t="shared" si="33"/>
        <v>1094</v>
      </c>
      <c r="X219" s="13">
        <f t="shared" si="34"/>
        <v>158630000</v>
      </c>
      <c r="Y219">
        <v>1</v>
      </c>
    </row>
    <row r="220" spans="1:25" hidden="1">
      <c r="A220" s="11">
        <f t="shared" si="35"/>
        <v>215</v>
      </c>
      <c r="B220" s="12" t="s">
        <v>225</v>
      </c>
      <c r="C220" s="12" t="s">
        <v>225</v>
      </c>
      <c r="D220" s="12" t="s">
        <v>1805</v>
      </c>
      <c r="E220" s="12">
        <v>147</v>
      </c>
      <c r="F220" s="11" t="s">
        <v>858</v>
      </c>
      <c r="G220" s="11" t="s">
        <v>854</v>
      </c>
      <c r="H220" s="12" t="s">
        <v>1157</v>
      </c>
      <c r="I220" s="12" t="s">
        <v>1150</v>
      </c>
      <c r="J220" s="11">
        <v>3017018999</v>
      </c>
      <c r="K220" s="13">
        <v>175</v>
      </c>
      <c r="L220" s="13">
        <f t="shared" si="27"/>
        <v>25375000</v>
      </c>
      <c r="M220" s="13">
        <v>175</v>
      </c>
      <c r="N220" s="13">
        <f t="shared" si="28"/>
        <v>25375000</v>
      </c>
      <c r="O220" s="13">
        <v>175</v>
      </c>
      <c r="P220" s="13">
        <f t="shared" si="29"/>
        <v>25375000</v>
      </c>
      <c r="Q220" s="13">
        <v>147</v>
      </c>
      <c r="R220" s="13">
        <f t="shared" si="30"/>
        <v>21315000</v>
      </c>
      <c r="S220" s="13">
        <v>0</v>
      </c>
      <c r="T220" s="13">
        <v>0</v>
      </c>
      <c r="U220" s="13">
        <f t="shared" si="31"/>
        <v>147</v>
      </c>
      <c r="V220" s="13">
        <f t="shared" si="32"/>
        <v>21315000</v>
      </c>
      <c r="W220" s="13">
        <f t="shared" si="33"/>
        <v>672</v>
      </c>
      <c r="X220" s="13">
        <f t="shared" si="34"/>
        <v>97440000</v>
      </c>
      <c r="Y220">
        <v>1</v>
      </c>
    </row>
    <row r="221" spans="1:25" hidden="1">
      <c r="A221" s="11">
        <f t="shared" si="35"/>
        <v>216</v>
      </c>
      <c r="B221" s="12" t="s">
        <v>226</v>
      </c>
      <c r="C221" s="12" t="s">
        <v>226</v>
      </c>
      <c r="D221" s="12" t="s">
        <v>1806</v>
      </c>
      <c r="E221" s="12">
        <v>151</v>
      </c>
      <c r="F221" s="11" t="s">
        <v>858</v>
      </c>
      <c r="G221" s="11" t="s">
        <v>854</v>
      </c>
      <c r="H221" s="12" t="s">
        <v>1179</v>
      </c>
      <c r="I221" s="12" t="s">
        <v>1180</v>
      </c>
      <c r="J221" s="11">
        <v>3017020730</v>
      </c>
      <c r="K221" s="13">
        <v>153</v>
      </c>
      <c r="L221" s="13">
        <f t="shared" si="27"/>
        <v>22185000</v>
      </c>
      <c r="M221" s="13">
        <v>153</v>
      </c>
      <c r="N221" s="13">
        <f t="shared" si="28"/>
        <v>22185000</v>
      </c>
      <c r="O221" s="13">
        <v>153</v>
      </c>
      <c r="P221" s="13">
        <f t="shared" si="29"/>
        <v>22185000</v>
      </c>
      <c r="Q221" s="13">
        <v>151</v>
      </c>
      <c r="R221" s="13">
        <f t="shared" si="30"/>
        <v>21895000</v>
      </c>
      <c r="S221" s="13">
        <v>0</v>
      </c>
      <c r="T221" s="13">
        <v>0</v>
      </c>
      <c r="U221" s="13">
        <f t="shared" si="31"/>
        <v>151</v>
      </c>
      <c r="V221" s="13">
        <f t="shared" si="32"/>
        <v>21895000</v>
      </c>
      <c r="W221" s="13">
        <f t="shared" si="33"/>
        <v>610</v>
      </c>
      <c r="X221" s="13">
        <f t="shared" si="34"/>
        <v>88450000</v>
      </c>
      <c r="Y221">
        <v>1</v>
      </c>
    </row>
    <row r="222" spans="1:25" hidden="1">
      <c r="A222" s="11">
        <f t="shared" si="35"/>
        <v>217</v>
      </c>
      <c r="B222" s="12" t="s">
        <v>227</v>
      </c>
      <c r="C222" s="12" t="s">
        <v>227</v>
      </c>
      <c r="D222" s="12" t="s">
        <v>1806</v>
      </c>
      <c r="E222" s="12">
        <v>204</v>
      </c>
      <c r="F222" s="11" t="s">
        <v>858</v>
      </c>
      <c r="G222" s="11" t="s">
        <v>854</v>
      </c>
      <c r="H222" s="12" t="s">
        <v>1181</v>
      </c>
      <c r="I222" s="12" t="s">
        <v>1180</v>
      </c>
      <c r="J222" s="11">
        <v>3017021353</v>
      </c>
      <c r="K222" s="13">
        <v>228</v>
      </c>
      <c r="L222" s="13">
        <f t="shared" si="27"/>
        <v>33060000</v>
      </c>
      <c r="M222" s="13">
        <v>228</v>
      </c>
      <c r="N222" s="13">
        <f t="shared" si="28"/>
        <v>33060000</v>
      </c>
      <c r="O222" s="13">
        <v>228</v>
      </c>
      <c r="P222" s="13">
        <f t="shared" si="29"/>
        <v>33060000</v>
      </c>
      <c r="Q222" s="13">
        <v>204</v>
      </c>
      <c r="R222" s="13">
        <f t="shared" si="30"/>
        <v>29580000</v>
      </c>
      <c r="S222" s="13">
        <v>0</v>
      </c>
      <c r="T222" s="13">
        <v>0</v>
      </c>
      <c r="U222" s="13">
        <f t="shared" si="31"/>
        <v>204</v>
      </c>
      <c r="V222" s="13">
        <f t="shared" si="32"/>
        <v>29580000</v>
      </c>
      <c r="W222" s="13">
        <f t="shared" si="33"/>
        <v>888</v>
      </c>
      <c r="X222" s="13">
        <f t="shared" si="34"/>
        <v>128760000</v>
      </c>
      <c r="Y222">
        <v>1</v>
      </c>
    </row>
    <row r="223" spans="1:25" hidden="1">
      <c r="A223" s="11">
        <f t="shared" si="35"/>
        <v>218</v>
      </c>
      <c r="B223" s="12" t="s">
        <v>228</v>
      </c>
      <c r="C223" s="12" t="s">
        <v>228</v>
      </c>
      <c r="D223" s="12" t="s">
        <v>1806</v>
      </c>
      <c r="E223" s="12">
        <v>95</v>
      </c>
      <c r="F223" s="11" t="s">
        <v>858</v>
      </c>
      <c r="G223" s="11" t="s">
        <v>854</v>
      </c>
      <c r="H223" s="12" t="s">
        <v>1182</v>
      </c>
      <c r="I223" s="12" t="s">
        <v>1180</v>
      </c>
      <c r="J223" s="11">
        <v>3118003836</v>
      </c>
      <c r="K223" s="13">
        <v>99</v>
      </c>
      <c r="L223" s="13">
        <f t="shared" si="27"/>
        <v>14355000</v>
      </c>
      <c r="M223" s="13">
        <v>99</v>
      </c>
      <c r="N223" s="13">
        <f t="shared" si="28"/>
        <v>14355000</v>
      </c>
      <c r="O223" s="13">
        <v>99</v>
      </c>
      <c r="P223" s="13">
        <f t="shared" si="29"/>
        <v>14355000</v>
      </c>
      <c r="Q223" s="13">
        <v>95</v>
      </c>
      <c r="R223" s="13">
        <f t="shared" si="30"/>
        <v>13775000</v>
      </c>
      <c r="S223" s="13">
        <v>0</v>
      </c>
      <c r="T223" s="13">
        <v>0</v>
      </c>
      <c r="U223" s="13">
        <f t="shared" si="31"/>
        <v>95</v>
      </c>
      <c r="V223" s="13">
        <f t="shared" si="32"/>
        <v>13775000</v>
      </c>
      <c r="W223" s="13">
        <f t="shared" si="33"/>
        <v>392</v>
      </c>
      <c r="X223" s="13">
        <f t="shared" si="34"/>
        <v>56840000</v>
      </c>
      <c r="Y223">
        <v>1</v>
      </c>
    </row>
    <row r="224" spans="1:25" hidden="1">
      <c r="A224" s="11">
        <f t="shared" si="35"/>
        <v>219</v>
      </c>
      <c r="B224" s="12" t="s">
        <v>229</v>
      </c>
      <c r="C224" s="12" t="s">
        <v>229</v>
      </c>
      <c r="D224" s="12" t="s">
        <v>1806</v>
      </c>
      <c r="E224" s="12">
        <v>279</v>
      </c>
      <c r="F224" s="11" t="s">
        <v>858</v>
      </c>
      <c r="G224" s="11" t="s">
        <v>854</v>
      </c>
      <c r="H224" s="12" t="s">
        <v>1183</v>
      </c>
      <c r="I224" s="12" t="s">
        <v>1180</v>
      </c>
      <c r="J224" s="11">
        <v>3017013261</v>
      </c>
      <c r="K224" s="13">
        <v>271</v>
      </c>
      <c r="L224" s="13">
        <f t="shared" si="27"/>
        <v>39295000</v>
      </c>
      <c r="M224" s="13">
        <v>271</v>
      </c>
      <c r="N224" s="13">
        <f t="shared" si="28"/>
        <v>39295000</v>
      </c>
      <c r="O224" s="13">
        <v>271</v>
      </c>
      <c r="P224" s="13">
        <f t="shared" si="29"/>
        <v>39295000</v>
      </c>
      <c r="Q224" s="13">
        <v>279</v>
      </c>
      <c r="R224" s="13">
        <f t="shared" si="30"/>
        <v>40455000</v>
      </c>
      <c r="S224" s="13">
        <v>0</v>
      </c>
      <c r="T224" s="13">
        <v>0</v>
      </c>
      <c r="U224" s="13">
        <f t="shared" si="31"/>
        <v>279</v>
      </c>
      <c r="V224" s="13">
        <f t="shared" si="32"/>
        <v>40455000</v>
      </c>
      <c r="W224" s="13">
        <f t="shared" si="33"/>
        <v>1092</v>
      </c>
      <c r="X224" s="13">
        <f t="shared" si="34"/>
        <v>158340000</v>
      </c>
      <c r="Y224">
        <v>1</v>
      </c>
    </row>
    <row r="225" spans="1:25" hidden="1">
      <c r="A225" s="11">
        <f t="shared" si="35"/>
        <v>220</v>
      </c>
      <c r="B225" s="12" t="s">
        <v>230</v>
      </c>
      <c r="C225" s="12" t="s">
        <v>230</v>
      </c>
      <c r="D225" s="12" t="s">
        <v>1806</v>
      </c>
      <c r="E225" s="12">
        <v>205</v>
      </c>
      <c r="F225" s="11" t="s">
        <v>858</v>
      </c>
      <c r="G225" s="11" t="s">
        <v>854</v>
      </c>
      <c r="H225" s="12" t="s">
        <v>1184</v>
      </c>
      <c r="I225" s="12" t="s">
        <v>1180</v>
      </c>
      <c r="J225" s="11">
        <v>3118003747</v>
      </c>
      <c r="K225" s="13">
        <v>201</v>
      </c>
      <c r="L225" s="13">
        <f t="shared" si="27"/>
        <v>29145000</v>
      </c>
      <c r="M225" s="13">
        <v>201</v>
      </c>
      <c r="N225" s="13">
        <f t="shared" si="28"/>
        <v>29145000</v>
      </c>
      <c r="O225" s="13">
        <v>201</v>
      </c>
      <c r="P225" s="13">
        <f t="shared" si="29"/>
        <v>29145000</v>
      </c>
      <c r="Q225" s="13">
        <v>205</v>
      </c>
      <c r="R225" s="13">
        <f t="shared" si="30"/>
        <v>29725000</v>
      </c>
      <c r="S225" s="13">
        <v>0</v>
      </c>
      <c r="T225" s="13">
        <v>0</v>
      </c>
      <c r="U225" s="13">
        <f t="shared" si="31"/>
        <v>205</v>
      </c>
      <c r="V225" s="13">
        <f t="shared" si="32"/>
        <v>29725000</v>
      </c>
      <c r="W225" s="13">
        <f t="shared" si="33"/>
        <v>808</v>
      </c>
      <c r="X225" s="13">
        <f t="shared" si="34"/>
        <v>117160000</v>
      </c>
      <c r="Y225">
        <v>1</v>
      </c>
    </row>
    <row r="226" spans="1:25" hidden="1">
      <c r="A226" s="11">
        <f t="shared" si="35"/>
        <v>221</v>
      </c>
      <c r="B226" s="12" t="s">
        <v>231</v>
      </c>
      <c r="C226" s="12" t="s">
        <v>231</v>
      </c>
      <c r="D226" s="12" t="s">
        <v>1806</v>
      </c>
      <c r="E226" s="12">
        <v>79</v>
      </c>
      <c r="F226" s="11" t="s">
        <v>858</v>
      </c>
      <c r="G226" s="11" t="s">
        <v>854</v>
      </c>
      <c r="H226" s="12" t="s">
        <v>1185</v>
      </c>
      <c r="I226" s="12" t="s">
        <v>1180</v>
      </c>
      <c r="J226" s="11">
        <v>3017021043</v>
      </c>
      <c r="K226" s="13">
        <v>97</v>
      </c>
      <c r="L226" s="13">
        <f t="shared" si="27"/>
        <v>14065000</v>
      </c>
      <c r="M226" s="13">
        <v>97</v>
      </c>
      <c r="N226" s="13">
        <f t="shared" si="28"/>
        <v>14065000</v>
      </c>
      <c r="O226" s="13">
        <v>97</v>
      </c>
      <c r="P226" s="13">
        <f t="shared" si="29"/>
        <v>14065000</v>
      </c>
      <c r="Q226" s="13">
        <v>79</v>
      </c>
      <c r="R226" s="13">
        <f t="shared" si="30"/>
        <v>11455000</v>
      </c>
      <c r="S226" s="13">
        <v>0</v>
      </c>
      <c r="T226" s="13">
        <v>0</v>
      </c>
      <c r="U226" s="13">
        <f t="shared" si="31"/>
        <v>79</v>
      </c>
      <c r="V226" s="13">
        <f t="shared" si="32"/>
        <v>11455000</v>
      </c>
      <c r="W226" s="13">
        <f t="shared" si="33"/>
        <v>370</v>
      </c>
      <c r="X226" s="13">
        <f t="shared" si="34"/>
        <v>53650000</v>
      </c>
      <c r="Y226">
        <v>1</v>
      </c>
    </row>
    <row r="227" spans="1:25" hidden="1">
      <c r="A227" s="11">
        <f t="shared" si="35"/>
        <v>222</v>
      </c>
      <c r="B227" s="12" t="s">
        <v>232</v>
      </c>
      <c r="C227" s="12" t="s">
        <v>232</v>
      </c>
      <c r="D227" s="12" t="s">
        <v>1806</v>
      </c>
      <c r="E227" s="12">
        <v>237</v>
      </c>
      <c r="F227" s="11" t="s">
        <v>858</v>
      </c>
      <c r="G227" s="11" t="s">
        <v>854</v>
      </c>
      <c r="H227" s="12" t="s">
        <v>1186</v>
      </c>
      <c r="I227" s="12" t="s">
        <v>1180</v>
      </c>
      <c r="J227" s="11">
        <v>3017020705</v>
      </c>
      <c r="K227" s="13">
        <v>219</v>
      </c>
      <c r="L227" s="13">
        <f t="shared" si="27"/>
        <v>31755000</v>
      </c>
      <c r="M227" s="13">
        <v>219</v>
      </c>
      <c r="N227" s="13">
        <f t="shared" si="28"/>
        <v>31755000</v>
      </c>
      <c r="O227" s="13">
        <v>219</v>
      </c>
      <c r="P227" s="13">
        <f t="shared" si="29"/>
        <v>31755000</v>
      </c>
      <c r="Q227" s="13">
        <v>237</v>
      </c>
      <c r="R227" s="13">
        <f t="shared" si="30"/>
        <v>34365000</v>
      </c>
      <c r="S227" s="13">
        <v>0</v>
      </c>
      <c r="T227" s="13">
        <v>0</v>
      </c>
      <c r="U227" s="13">
        <f t="shared" si="31"/>
        <v>237</v>
      </c>
      <c r="V227" s="13">
        <f t="shared" si="32"/>
        <v>34365000</v>
      </c>
      <c r="W227" s="13">
        <f t="shared" si="33"/>
        <v>894</v>
      </c>
      <c r="X227" s="13">
        <f t="shared" si="34"/>
        <v>129630000</v>
      </c>
      <c r="Y227">
        <v>1</v>
      </c>
    </row>
    <row r="228" spans="1:25" hidden="1">
      <c r="A228" s="11">
        <f t="shared" si="35"/>
        <v>223</v>
      </c>
      <c r="B228" s="12" t="s">
        <v>233</v>
      </c>
      <c r="C228" s="12" t="s">
        <v>233</v>
      </c>
      <c r="D228" s="12" t="s">
        <v>1806</v>
      </c>
      <c r="E228" s="12">
        <v>243</v>
      </c>
      <c r="F228" s="11" t="s">
        <v>858</v>
      </c>
      <c r="G228" s="11" t="s">
        <v>854</v>
      </c>
      <c r="H228" s="12" t="s">
        <v>1187</v>
      </c>
      <c r="I228" s="12" t="s">
        <v>1180</v>
      </c>
      <c r="J228" s="11">
        <v>3017013288</v>
      </c>
      <c r="K228" s="13">
        <v>247</v>
      </c>
      <c r="L228" s="13">
        <f t="shared" si="27"/>
        <v>35815000</v>
      </c>
      <c r="M228" s="13">
        <v>247</v>
      </c>
      <c r="N228" s="13">
        <f t="shared" si="28"/>
        <v>35815000</v>
      </c>
      <c r="O228" s="13">
        <v>247</v>
      </c>
      <c r="P228" s="13">
        <f t="shared" si="29"/>
        <v>35815000</v>
      </c>
      <c r="Q228" s="13">
        <v>243</v>
      </c>
      <c r="R228" s="13">
        <f t="shared" si="30"/>
        <v>35235000</v>
      </c>
      <c r="S228" s="13">
        <v>0</v>
      </c>
      <c r="T228" s="13">
        <v>0</v>
      </c>
      <c r="U228" s="13">
        <f t="shared" si="31"/>
        <v>243</v>
      </c>
      <c r="V228" s="13">
        <f t="shared" si="32"/>
        <v>35235000</v>
      </c>
      <c r="W228" s="13">
        <f t="shared" si="33"/>
        <v>984</v>
      </c>
      <c r="X228" s="13">
        <f t="shared" si="34"/>
        <v>142680000</v>
      </c>
      <c r="Y228">
        <v>1</v>
      </c>
    </row>
    <row r="229" spans="1:25" hidden="1">
      <c r="A229" s="11">
        <f t="shared" si="35"/>
        <v>224</v>
      </c>
      <c r="B229" s="12" t="s">
        <v>234</v>
      </c>
      <c r="C229" s="12" t="s">
        <v>234</v>
      </c>
      <c r="D229" s="12" t="s">
        <v>1806</v>
      </c>
      <c r="E229" s="12">
        <v>154</v>
      </c>
      <c r="F229" s="11" t="s">
        <v>858</v>
      </c>
      <c r="G229" s="11" t="s">
        <v>854</v>
      </c>
      <c r="H229" s="12" t="s">
        <v>1188</v>
      </c>
      <c r="I229" s="12" t="s">
        <v>1180</v>
      </c>
      <c r="J229" s="11">
        <v>3017003860</v>
      </c>
      <c r="K229" s="13">
        <v>156</v>
      </c>
      <c r="L229" s="13">
        <f t="shared" si="27"/>
        <v>22620000</v>
      </c>
      <c r="M229" s="13">
        <v>156</v>
      </c>
      <c r="N229" s="13">
        <f t="shared" si="28"/>
        <v>22620000</v>
      </c>
      <c r="O229" s="13">
        <v>156</v>
      </c>
      <c r="P229" s="13">
        <f t="shared" si="29"/>
        <v>22620000</v>
      </c>
      <c r="Q229" s="13">
        <v>154</v>
      </c>
      <c r="R229" s="13">
        <f t="shared" si="30"/>
        <v>22330000</v>
      </c>
      <c r="S229" s="13">
        <v>0</v>
      </c>
      <c r="T229" s="13">
        <v>0</v>
      </c>
      <c r="U229" s="13">
        <f t="shared" si="31"/>
        <v>154</v>
      </c>
      <c r="V229" s="13">
        <f t="shared" si="32"/>
        <v>22330000</v>
      </c>
      <c r="W229" s="13">
        <f t="shared" si="33"/>
        <v>622</v>
      </c>
      <c r="X229" s="13">
        <f t="shared" si="34"/>
        <v>90190000</v>
      </c>
      <c r="Y229">
        <v>1</v>
      </c>
    </row>
    <row r="230" spans="1:25" hidden="1">
      <c r="A230" s="11">
        <f t="shared" si="35"/>
        <v>225</v>
      </c>
      <c r="B230" s="12" t="s">
        <v>235</v>
      </c>
      <c r="C230" s="12" t="s">
        <v>235</v>
      </c>
      <c r="D230" s="12" t="s">
        <v>1806</v>
      </c>
      <c r="E230" s="12">
        <v>98</v>
      </c>
      <c r="F230" s="11" t="s">
        <v>858</v>
      </c>
      <c r="G230" s="11" t="s">
        <v>854</v>
      </c>
      <c r="H230" s="12" t="s">
        <v>1189</v>
      </c>
      <c r="I230" s="12" t="s">
        <v>1180</v>
      </c>
      <c r="J230" s="11">
        <v>3017021256</v>
      </c>
      <c r="K230" s="13">
        <v>114</v>
      </c>
      <c r="L230" s="13">
        <f t="shared" si="27"/>
        <v>16530000</v>
      </c>
      <c r="M230" s="13">
        <v>114</v>
      </c>
      <c r="N230" s="13">
        <f t="shared" si="28"/>
        <v>16530000</v>
      </c>
      <c r="O230" s="13">
        <v>114</v>
      </c>
      <c r="P230" s="13">
        <f t="shared" si="29"/>
        <v>16530000</v>
      </c>
      <c r="Q230" s="13">
        <v>98</v>
      </c>
      <c r="R230" s="13">
        <f t="shared" si="30"/>
        <v>14210000</v>
      </c>
      <c r="S230" s="13">
        <v>0</v>
      </c>
      <c r="T230" s="13">
        <v>0</v>
      </c>
      <c r="U230" s="13">
        <f t="shared" si="31"/>
        <v>98</v>
      </c>
      <c r="V230" s="13">
        <f t="shared" si="32"/>
        <v>14210000</v>
      </c>
      <c r="W230" s="13">
        <f t="shared" si="33"/>
        <v>440</v>
      </c>
      <c r="X230" s="13">
        <f t="shared" si="34"/>
        <v>63800000</v>
      </c>
      <c r="Y230">
        <v>1</v>
      </c>
    </row>
    <row r="231" spans="1:25" hidden="1">
      <c r="A231" s="11">
        <f t="shared" si="35"/>
        <v>226</v>
      </c>
      <c r="B231" s="12" t="s">
        <v>236</v>
      </c>
      <c r="C231" s="12" t="s">
        <v>236</v>
      </c>
      <c r="D231" s="12" t="s">
        <v>1806</v>
      </c>
      <c r="E231" s="12">
        <v>121</v>
      </c>
      <c r="F231" s="11" t="s">
        <v>858</v>
      </c>
      <c r="G231" s="11" t="s">
        <v>854</v>
      </c>
      <c r="H231" s="12" t="s">
        <v>1190</v>
      </c>
      <c r="I231" s="12" t="s">
        <v>1180</v>
      </c>
      <c r="J231" s="11">
        <v>3017020586</v>
      </c>
      <c r="K231" s="13">
        <v>139</v>
      </c>
      <c r="L231" s="13">
        <f t="shared" si="27"/>
        <v>20155000</v>
      </c>
      <c r="M231" s="13">
        <v>139</v>
      </c>
      <c r="N231" s="13">
        <f t="shared" si="28"/>
        <v>20155000</v>
      </c>
      <c r="O231" s="13">
        <v>139</v>
      </c>
      <c r="P231" s="13">
        <f t="shared" si="29"/>
        <v>20155000</v>
      </c>
      <c r="Q231" s="13">
        <v>121</v>
      </c>
      <c r="R231" s="13">
        <f t="shared" si="30"/>
        <v>17545000</v>
      </c>
      <c r="S231" s="13">
        <v>0</v>
      </c>
      <c r="T231" s="13">
        <v>0</v>
      </c>
      <c r="U231" s="13">
        <f t="shared" si="31"/>
        <v>121</v>
      </c>
      <c r="V231" s="13">
        <f t="shared" si="32"/>
        <v>17545000</v>
      </c>
      <c r="W231" s="13">
        <f t="shared" si="33"/>
        <v>538</v>
      </c>
      <c r="X231" s="13">
        <f t="shared" si="34"/>
        <v>78010000</v>
      </c>
      <c r="Y231">
        <v>1</v>
      </c>
    </row>
    <row r="232" spans="1:25" hidden="1">
      <c r="A232" s="11">
        <f t="shared" si="35"/>
        <v>227</v>
      </c>
      <c r="B232" s="12" t="s">
        <v>237</v>
      </c>
      <c r="C232" s="12" t="s">
        <v>237</v>
      </c>
      <c r="D232" s="12" t="s">
        <v>1806</v>
      </c>
      <c r="E232" s="12">
        <v>146</v>
      </c>
      <c r="F232" s="11" t="s">
        <v>858</v>
      </c>
      <c r="G232" s="11" t="s">
        <v>854</v>
      </c>
      <c r="H232" s="12" t="s">
        <v>1191</v>
      </c>
      <c r="I232" s="12" t="s">
        <v>1180</v>
      </c>
      <c r="J232" s="11">
        <v>3017006729</v>
      </c>
      <c r="K232" s="13">
        <v>148</v>
      </c>
      <c r="L232" s="13">
        <f t="shared" si="27"/>
        <v>21460000</v>
      </c>
      <c r="M232" s="13">
        <v>148</v>
      </c>
      <c r="N232" s="13">
        <f t="shared" si="28"/>
        <v>21460000</v>
      </c>
      <c r="O232" s="13">
        <v>148</v>
      </c>
      <c r="P232" s="13">
        <f t="shared" si="29"/>
        <v>21460000</v>
      </c>
      <c r="Q232" s="13">
        <v>146</v>
      </c>
      <c r="R232" s="13">
        <f t="shared" si="30"/>
        <v>21170000</v>
      </c>
      <c r="S232" s="13">
        <v>0</v>
      </c>
      <c r="T232" s="13">
        <v>0</v>
      </c>
      <c r="U232" s="13">
        <f t="shared" si="31"/>
        <v>146</v>
      </c>
      <c r="V232" s="13">
        <f t="shared" si="32"/>
        <v>21170000</v>
      </c>
      <c r="W232" s="13">
        <f t="shared" si="33"/>
        <v>590</v>
      </c>
      <c r="X232" s="13">
        <f t="shared" si="34"/>
        <v>85550000</v>
      </c>
      <c r="Y232">
        <v>1</v>
      </c>
    </row>
    <row r="233" spans="1:25" hidden="1">
      <c r="A233" s="11">
        <f t="shared" si="35"/>
        <v>228</v>
      </c>
      <c r="B233" s="12" t="s">
        <v>238</v>
      </c>
      <c r="C233" s="12" t="s">
        <v>238</v>
      </c>
      <c r="D233" s="12" t="s">
        <v>1806</v>
      </c>
      <c r="E233" s="12">
        <v>167</v>
      </c>
      <c r="F233" s="11" t="s">
        <v>858</v>
      </c>
      <c r="G233" s="11" t="s">
        <v>854</v>
      </c>
      <c r="H233" s="12" t="s">
        <v>1192</v>
      </c>
      <c r="I233" s="12" t="s">
        <v>1180</v>
      </c>
      <c r="J233" s="11">
        <v>3118003721</v>
      </c>
      <c r="K233" s="13">
        <v>173</v>
      </c>
      <c r="L233" s="13">
        <f t="shared" si="27"/>
        <v>25085000</v>
      </c>
      <c r="M233" s="13">
        <v>173</v>
      </c>
      <c r="N233" s="13">
        <f t="shared" si="28"/>
        <v>25085000</v>
      </c>
      <c r="O233" s="13">
        <v>173</v>
      </c>
      <c r="P233" s="13">
        <f t="shared" si="29"/>
        <v>25085000</v>
      </c>
      <c r="Q233" s="13">
        <v>167</v>
      </c>
      <c r="R233" s="13">
        <f t="shared" si="30"/>
        <v>24215000</v>
      </c>
      <c r="S233" s="13">
        <v>0</v>
      </c>
      <c r="T233" s="13">
        <v>0</v>
      </c>
      <c r="U233" s="13">
        <f t="shared" si="31"/>
        <v>167</v>
      </c>
      <c r="V233" s="13">
        <f t="shared" si="32"/>
        <v>24215000</v>
      </c>
      <c r="W233" s="13">
        <f t="shared" si="33"/>
        <v>686</v>
      </c>
      <c r="X233" s="13">
        <f t="shared" si="34"/>
        <v>99470000</v>
      </c>
      <c r="Y233">
        <v>1</v>
      </c>
    </row>
    <row r="234" spans="1:25" hidden="1">
      <c r="A234" s="11">
        <f t="shared" si="35"/>
        <v>229</v>
      </c>
      <c r="B234" s="12" t="s">
        <v>239</v>
      </c>
      <c r="C234" s="12" t="s">
        <v>239</v>
      </c>
      <c r="D234" s="12" t="s">
        <v>1806</v>
      </c>
      <c r="E234" s="12">
        <v>208</v>
      </c>
      <c r="F234" s="11" t="s">
        <v>858</v>
      </c>
      <c r="G234" s="11" t="s">
        <v>854</v>
      </c>
      <c r="H234" s="12" t="s">
        <v>1181</v>
      </c>
      <c r="I234" s="12" t="s">
        <v>1180</v>
      </c>
      <c r="J234" s="11">
        <v>3017020837</v>
      </c>
      <c r="K234" s="13">
        <v>214</v>
      </c>
      <c r="L234" s="13">
        <f t="shared" si="27"/>
        <v>31030000</v>
      </c>
      <c r="M234" s="13">
        <v>214</v>
      </c>
      <c r="N234" s="13">
        <f t="shared" si="28"/>
        <v>31030000</v>
      </c>
      <c r="O234" s="13">
        <v>214</v>
      </c>
      <c r="P234" s="13">
        <f t="shared" si="29"/>
        <v>31030000</v>
      </c>
      <c r="Q234" s="13">
        <v>208</v>
      </c>
      <c r="R234" s="13">
        <f t="shared" si="30"/>
        <v>30160000</v>
      </c>
      <c r="S234" s="13">
        <v>0</v>
      </c>
      <c r="T234" s="13">
        <v>0</v>
      </c>
      <c r="U234" s="13">
        <f t="shared" si="31"/>
        <v>208</v>
      </c>
      <c r="V234" s="13">
        <f t="shared" si="32"/>
        <v>30160000</v>
      </c>
      <c r="W234" s="13">
        <f t="shared" si="33"/>
        <v>850</v>
      </c>
      <c r="X234" s="13">
        <f t="shared" si="34"/>
        <v>123250000</v>
      </c>
      <c r="Y234">
        <v>1</v>
      </c>
    </row>
    <row r="235" spans="1:25" hidden="1">
      <c r="A235" s="11">
        <f t="shared" si="35"/>
        <v>230</v>
      </c>
      <c r="B235" s="12" t="s">
        <v>240</v>
      </c>
      <c r="C235" s="12" t="s">
        <v>240</v>
      </c>
      <c r="D235" s="12" t="s">
        <v>1806</v>
      </c>
      <c r="E235" s="12">
        <v>96</v>
      </c>
      <c r="F235" s="11" t="s">
        <v>858</v>
      </c>
      <c r="G235" s="11" t="s">
        <v>854</v>
      </c>
      <c r="H235" s="12" t="s">
        <v>1193</v>
      </c>
      <c r="I235" s="12" t="s">
        <v>1180</v>
      </c>
      <c r="J235" s="11">
        <v>3017005021</v>
      </c>
      <c r="K235" s="13">
        <v>132</v>
      </c>
      <c r="L235" s="13">
        <f t="shared" si="27"/>
        <v>19140000</v>
      </c>
      <c r="M235" s="13">
        <v>132</v>
      </c>
      <c r="N235" s="13">
        <f t="shared" si="28"/>
        <v>19140000</v>
      </c>
      <c r="O235" s="13">
        <v>132</v>
      </c>
      <c r="P235" s="13">
        <f t="shared" si="29"/>
        <v>19140000</v>
      </c>
      <c r="Q235" s="13">
        <v>96</v>
      </c>
      <c r="R235" s="13">
        <f t="shared" si="30"/>
        <v>13920000</v>
      </c>
      <c r="S235" s="13">
        <v>0</v>
      </c>
      <c r="T235" s="13">
        <v>0</v>
      </c>
      <c r="U235" s="13">
        <f t="shared" si="31"/>
        <v>96</v>
      </c>
      <c r="V235" s="13">
        <f t="shared" si="32"/>
        <v>13920000</v>
      </c>
      <c r="W235" s="13">
        <f t="shared" si="33"/>
        <v>492</v>
      </c>
      <c r="X235" s="13">
        <f t="shared" si="34"/>
        <v>71340000</v>
      </c>
      <c r="Y235">
        <v>1</v>
      </c>
    </row>
    <row r="236" spans="1:25" hidden="1">
      <c r="A236" s="11">
        <f t="shared" si="35"/>
        <v>231</v>
      </c>
      <c r="B236" s="12" t="s">
        <v>241</v>
      </c>
      <c r="C236" s="12" t="s">
        <v>241</v>
      </c>
      <c r="D236" s="12" t="s">
        <v>1806</v>
      </c>
      <c r="E236" s="12">
        <v>79</v>
      </c>
      <c r="F236" s="11" t="s">
        <v>858</v>
      </c>
      <c r="G236" s="11" t="s">
        <v>854</v>
      </c>
      <c r="H236" s="12" t="s">
        <v>1194</v>
      </c>
      <c r="I236" s="12" t="s">
        <v>1180</v>
      </c>
      <c r="J236" s="11">
        <v>3017021418</v>
      </c>
      <c r="K236" s="13">
        <v>79</v>
      </c>
      <c r="L236" s="13">
        <f t="shared" si="27"/>
        <v>11455000</v>
      </c>
      <c r="M236" s="13">
        <v>79</v>
      </c>
      <c r="N236" s="13">
        <f t="shared" si="28"/>
        <v>11455000</v>
      </c>
      <c r="O236" s="13">
        <v>79</v>
      </c>
      <c r="P236" s="13">
        <f t="shared" si="29"/>
        <v>11455000</v>
      </c>
      <c r="Q236" s="13">
        <v>79</v>
      </c>
      <c r="R236" s="13">
        <f t="shared" si="30"/>
        <v>11455000</v>
      </c>
      <c r="S236" s="13">
        <v>0</v>
      </c>
      <c r="T236" s="13">
        <v>0</v>
      </c>
      <c r="U236" s="13">
        <f t="shared" si="31"/>
        <v>79</v>
      </c>
      <c r="V236" s="13">
        <f t="shared" si="32"/>
        <v>11455000</v>
      </c>
      <c r="W236" s="13">
        <f t="shared" si="33"/>
        <v>316</v>
      </c>
      <c r="X236" s="13">
        <f t="shared" si="34"/>
        <v>45820000</v>
      </c>
      <c r="Y236">
        <v>1</v>
      </c>
    </row>
    <row r="237" spans="1:25" hidden="1">
      <c r="A237" s="11">
        <f t="shared" si="35"/>
        <v>232</v>
      </c>
      <c r="B237" s="12" t="s">
        <v>242</v>
      </c>
      <c r="C237" s="12" t="s">
        <v>242</v>
      </c>
      <c r="D237" s="12" t="s">
        <v>1806</v>
      </c>
      <c r="E237" s="12">
        <v>173</v>
      </c>
      <c r="F237" s="11" t="s">
        <v>858</v>
      </c>
      <c r="G237" s="11" t="s">
        <v>854</v>
      </c>
      <c r="H237" s="12" t="s">
        <v>1195</v>
      </c>
      <c r="I237" s="12" t="s">
        <v>1180</v>
      </c>
      <c r="J237" s="11">
        <v>3017021051</v>
      </c>
      <c r="K237" s="13">
        <v>167</v>
      </c>
      <c r="L237" s="13">
        <f t="shared" si="27"/>
        <v>24215000</v>
      </c>
      <c r="M237" s="13">
        <v>167</v>
      </c>
      <c r="N237" s="13">
        <f t="shared" si="28"/>
        <v>24215000</v>
      </c>
      <c r="O237" s="13">
        <v>167</v>
      </c>
      <c r="P237" s="13">
        <f t="shared" si="29"/>
        <v>24215000</v>
      </c>
      <c r="Q237" s="13">
        <v>173</v>
      </c>
      <c r="R237" s="13">
        <f t="shared" si="30"/>
        <v>25085000</v>
      </c>
      <c r="S237" s="13">
        <v>0</v>
      </c>
      <c r="T237" s="13">
        <v>0</v>
      </c>
      <c r="U237" s="13">
        <f t="shared" si="31"/>
        <v>173</v>
      </c>
      <c r="V237" s="13">
        <f t="shared" si="32"/>
        <v>25085000</v>
      </c>
      <c r="W237" s="13">
        <f t="shared" si="33"/>
        <v>674</v>
      </c>
      <c r="X237" s="13">
        <f t="shared" si="34"/>
        <v>97730000</v>
      </c>
      <c r="Y237">
        <v>1</v>
      </c>
    </row>
    <row r="238" spans="1:25" hidden="1">
      <c r="A238" s="11">
        <f t="shared" si="35"/>
        <v>233</v>
      </c>
      <c r="B238" s="12" t="s">
        <v>243</v>
      </c>
      <c r="C238" s="12" t="s">
        <v>243</v>
      </c>
      <c r="D238" s="12" t="s">
        <v>1806</v>
      </c>
      <c r="E238" s="12">
        <v>338</v>
      </c>
      <c r="F238" s="11" t="s">
        <v>858</v>
      </c>
      <c r="G238" s="11" t="s">
        <v>854</v>
      </c>
      <c r="H238" s="12" t="s">
        <v>1196</v>
      </c>
      <c r="I238" s="12" t="s">
        <v>1180</v>
      </c>
      <c r="J238" s="11">
        <v>3017013270</v>
      </c>
      <c r="K238" s="13">
        <v>194</v>
      </c>
      <c r="L238" s="13">
        <f t="shared" si="27"/>
        <v>28130000</v>
      </c>
      <c r="M238" s="13">
        <v>194</v>
      </c>
      <c r="N238" s="13">
        <f t="shared" si="28"/>
        <v>28130000</v>
      </c>
      <c r="O238" s="13">
        <v>194</v>
      </c>
      <c r="P238" s="13">
        <f t="shared" si="29"/>
        <v>28130000</v>
      </c>
      <c r="Q238" s="13">
        <v>338</v>
      </c>
      <c r="R238" s="13">
        <f t="shared" si="30"/>
        <v>49010000</v>
      </c>
      <c r="S238" s="13">
        <v>0</v>
      </c>
      <c r="T238" s="13">
        <v>0</v>
      </c>
      <c r="U238" s="13">
        <f t="shared" si="31"/>
        <v>338</v>
      </c>
      <c r="V238" s="13">
        <f t="shared" si="32"/>
        <v>49010000</v>
      </c>
      <c r="W238" s="13">
        <f t="shared" si="33"/>
        <v>920</v>
      </c>
      <c r="X238" s="13">
        <f t="shared" si="34"/>
        <v>133400000</v>
      </c>
      <c r="Y238">
        <v>1</v>
      </c>
    </row>
    <row r="239" spans="1:25" hidden="1">
      <c r="A239" s="11">
        <f t="shared" si="35"/>
        <v>234</v>
      </c>
      <c r="B239" s="12" t="s">
        <v>244</v>
      </c>
      <c r="C239" s="12" t="s">
        <v>244</v>
      </c>
      <c r="D239" s="12" t="s">
        <v>1806</v>
      </c>
      <c r="E239" s="12">
        <v>145</v>
      </c>
      <c r="F239" s="11" t="s">
        <v>858</v>
      </c>
      <c r="G239" s="11" t="s">
        <v>854</v>
      </c>
      <c r="H239" s="12" t="s">
        <v>1197</v>
      </c>
      <c r="I239" s="12" t="s">
        <v>1180</v>
      </c>
      <c r="J239" s="11">
        <v>3017020713</v>
      </c>
      <c r="K239" s="13">
        <v>141</v>
      </c>
      <c r="L239" s="13">
        <f t="shared" si="27"/>
        <v>20445000</v>
      </c>
      <c r="M239" s="13">
        <v>141</v>
      </c>
      <c r="N239" s="13">
        <f t="shared" si="28"/>
        <v>20445000</v>
      </c>
      <c r="O239" s="13">
        <v>141</v>
      </c>
      <c r="P239" s="13">
        <f t="shared" si="29"/>
        <v>20445000</v>
      </c>
      <c r="Q239" s="13">
        <v>145</v>
      </c>
      <c r="R239" s="13">
        <f t="shared" si="30"/>
        <v>21025000</v>
      </c>
      <c r="S239" s="13">
        <v>0</v>
      </c>
      <c r="T239" s="13">
        <v>0</v>
      </c>
      <c r="U239" s="13">
        <f t="shared" si="31"/>
        <v>145</v>
      </c>
      <c r="V239" s="13">
        <f t="shared" si="32"/>
        <v>21025000</v>
      </c>
      <c r="W239" s="13">
        <f t="shared" si="33"/>
        <v>568</v>
      </c>
      <c r="X239" s="13">
        <f t="shared" si="34"/>
        <v>82360000</v>
      </c>
      <c r="Y239">
        <v>1</v>
      </c>
    </row>
    <row r="240" spans="1:25" hidden="1">
      <c r="A240" s="11">
        <f t="shared" si="35"/>
        <v>235</v>
      </c>
      <c r="B240" s="12" t="s">
        <v>245</v>
      </c>
      <c r="C240" s="12" t="s">
        <v>245</v>
      </c>
      <c r="D240" s="12" t="s">
        <v>1806</v>
      </c>
      <c r="E240" s="12">
        <v>159</v>
      </c>
      <c r="F240" s="11" t="s">
        <v>858</v>
      </c>
      <c r="G240" s="11" t="s">
        <v>854</v>
      </c>
      <c r="H240" s="12" t="s">
        <v>1198</v>
      </c>
      <c r="I240" s="12" t="s">
        <v>1180</v>
      </c>
      <c r="J240" s="11">
        <v>3017100708</v>
      </c>
      <c r="K240" s="13">
        <v>163</v>
      </c>
      <c r="L240" s="13">
        <f t="shared" si="27"/>
        <v>23635000</v>
      </c>
      <c r="M240" s="13">
        <v>163</v>
      </c>
      <c r="N240" s="13">
        <f t="shared" si="28"/>
        <v>23635000</v>
      </c>
      <c r="O240" s="13">
        <v>163</v>
      </c>
      <c r="P240" s="13">
        <f t="shared" si="29"/>
        <v>23635000</v>
      </c>
      <c r="Q240" s="13">
        <v>159</v>
      </c>
      <c r="R240" s="13">
        <f t="shared" si="30"/>
        <v>23055000</v>
      </c>
      <c r="S240" s="13">
        <v>0</v>
      </c>
      <c r="T240" s="13">
        <v>0</v>
      </c>
      <c r="U240" s="13">
        <f t="shared" si="31"/>
        <v>159</v>
      </c>
      <c r="V240" s="13">
        <f t="shared" si="32"/>
        <v>23055000</v>
      </c>
      <c r="W240" s="13">
        <f t="shared" si="33"/>
        <v>648</v>
      </c>
      <c r="X240" s="13">
        <f t="shared" si="34"/>
        <v>93960000</v>
      </c>
      <c r="Y240">
        <v>1</v>
      </c>
    </row>
    <row r="241" spans="1:25" hidden="1">
      <c r="A241" s="11">
        <f t="shared" si="35"/>
        <v>236</v>
      </c>
      <c r="B241" s="12" t="s">
        <v>246</v>
      </c>
      <c r="C241" s="12" t="s">
        <v>246</v>
      </c>
      <c r="D241" s="12" t="s">
        <v>1806</v>
      </c>
      <c r="E241" s="12">
        <v>148</v>
      </c>
      <c r="F241" s="11" t="s">
        <v>858</v>
      </c>
      <c r="G241" s="11" t="s">
        <v>854</v>
      </c>
      <c r="H241" s="12" t="s">
        <v>1188</v>
      </c>
      <c r="I241" s="12" t="s">
        <v>1180</v>
      </c>
      <c r="J241" s="11">
        <v>3017021124</v>
      </c>
      <c r="K241" s="13">
        <v>140</v>
      </c>
      <c r="L241" s="13">
        <f t="shared" si="27"/>
        <v>20300000</v>
      </c>
      <c r="M241" s="13">
        <v>140</v>
      </c>
      <c r="N241" s="13">
        <f t="shared" si="28"/>
        <v>20300000</v>
      </c>
      <c r="O241" s="13">
        <v>140</v>
      </c>
      <c r="P241" s="13">
        <f t="shared" si="29"/>
        <v>20300000</v>
      </c>
      <c r="Q241" s="13">
        <v>148</v>
      </c>
      <c r="R241" s="13">
        <f t="shared" si="30"/>
        <v>21460000</v>
      </c>
      <c r="S241" s="13">
        <v>0</v>
      </c>
      <c r="T241" s="13">
        <v>0</v>
      </c>
      <c r="U241" s="13">
        <f t="shared" si="31"/>
        <v>148</v>
      </c>
      <c r="V241" s="13">
        <f t="shared" si="32"/>
        <v>21460000</v>
      </c>
      <c r="W241" s="13">
        <f t="shared" si="33"/>
        <v>568</v>
      </c>
      <c r="X241" s="13">
        <f t="shared" si="34"/>
        <v>82360000</v>
      </c>
      <c r="Y241">
        <v>1</v>
      </c>
    </row>
    <row r="242" spans="1:25" hidden="1">
      <c r="A242" s="11">
        <f t="shared" si="35"/>
        <v>237</v>
      </c>
      <c r="B242" s="12" t="s">
        <v>247</v>
      </c>
      <c r="C242" s="12" t="s">
        <v>247</v>
      </c>
      <c r="D242" s="12" t="s">
        <v>1806</v>
      </c>
      <c r="E242" s="12">
        <v>60</v>
      </c>
      <c r="F242" s="11" t="s">
        <v>858</v>
      </c>
      <c r="G242" s="11" t="s">
        <v>854</v>
      </c>
      <c r="H242" s="12" t="s">
        <v>1189</v>
      </c>
      <c r="I242" s="12" t="s">
        <v>1180</v>
      </c>
      <c r="J242" s="11">
        <v>3017021183</v>
      </c>
      <c r="K242" s="13">
        <v>76</v>
      </c>
      <c r="L242" s="13">
        <f t="shared" si="27"/>
        <v>11020000</v>
      </c>
      <c r="M242" s="13">
        <v>76</v>
      </c>
      <c r="N242" s="13">
        <f t="shared" si="28"/>
        <v>11020000</v>
      </c>
      <c r="O242" s="13">
        <v>76</v>
      </c>
      <c r="P242" s="13">
        <f t="shared" si="29"/>
        <v>11020000</v>
      </c>
      <c r="Q242" s="13">
        <v>60</v>
      </c>
      <c r="R242" s="13">
        <f t="shared" si="30"/>
        <v>8700000</v>
      </c>
      <c r="S242" s="13">
        <v>0</v>
      </c>
      <c r="T242" s="13">
        <v>0</v>
      </c>
      <c r="U242" s="13">
        <f t="shared" si="31"/>
        <v>60</v>
      </c>
      <c r="V242" s="13">
        <f t="shared" si="32"/>
        <v>8700000</v>
      </c>
      <c r="W242" s="13">
        <f t="shared" si="33"/>
        <v>288</v>
      </c>
      <c r="X242" s="13">
        <f t="shared" si="34"/>
        <v>41760000</v>
      </c>
      <c r="Y242">
        <v>1</v>
      </c>
    </row>
    <row r="243" spans="1:25" hidden="1">
      <c r="A243" s="11">
        <f t="shared" si="35"/>
        <v>238</v>
      </c>
      <c r="B243" s="12" t="s">
        <v>248</v>
      </c>
      <c r="C243" s="12"/>
      <c r="D243" s="12"/>
      <c r="E243" s="12"/>
      <c r="F243" s="11" t="s">
        <v>858</v>
      </c>
      <c r="G243" s="11" t="s">
        <v>854</v>
      </c>
      <c r="H243" s="12" t="s">
        <v>1199</v>
      </c>
      <c r="I243" s="12" t="s">
        <v>1180</v>
      </c>
      <c r="J243" s="11">
        <v>3017015833</v>
      </c>
      <c r="K243" s="13">
        <v>86</v>
      </c>
      <c r="L243" s="13">
        <f t="shared" si="27"/>
        <v>12470000</v>
      </c>
      <c r="M243" s="13">
        <v>86</v>
      </c>
      <c r="N243" s="13">
        <f t="shared" si="28"/>
        <v>12470000</v>
      </c>
      <c r="O243" s="13">
        <v>86</v>
      </c>
      <c r="P243" s="13">
        <f t="shared" si="29"/>
        <v>12470000</v>
      </c>
      <c r="Q243" s="13"/>
      <c r="R243" s="13">
        <f t="shared" si="30"/>
        <v>0</v>
      </c>
      <c r="S243" s="13">
        <v>0</v>
      </c>
      <c r="T243" s="13">
        <v>0</v>
      </c>
      <c r="U243" s="13">
        <f t="shared" si="31"/>
        <v>0</v>
      </c>
      <c r="V243" s="13">
        <f t="shared" si="32"/>
        <v>0</v>
      </c>
      <c r="W243" s="13">
        <f t="shared" si="33"/>
        <v>258</v>
      </c>
      <c r="X243" s="13">
        <f t="shared" si="34"/>
        <v>37410000</v>
      </c>
      <c r="Y243">
        <v>1</v>
      </c>
    </row>
    <row r="244" spans="1:25" hidden="1">
      <c r="A244" s="11">
        <f t="shared" si="35"/>
        <v>239</v>
      </c>
      <c r="B244" s="12" t="s">
        <v>249</v>
      </c>
      <c r="C244" s="12"/>
      <c r="D244" s="12"/>
      <c r="E244" s="12"/>
      <c r="F244" s="11" t="s">
        <v>858</v>
      </c>
      <c r="G244" s="11" t="s">
        <v>854</v>
      </c>
      <c r="H244" s="12" t="s">
        <v>1200</v>
      </c>
      <c r="I244" s="12" t="s">
        <v>1180</v>
      </c>
      <c r="J244" s="11">
        <v>3017020616</v>
      </c>
      <c r="K244" s="13">
        <v>121</v>
      </c>
      <c r="L244" s="13">
        <f t="shared" si="27"/>
        <v>17545000</v>
      </c>
      <c r="M244" s="13">
        <v>121</v>
      </c>
      <c r="N244" s="13">
        <f t="shared" si="28"/>
        <v>17545000</v>
      </c>
      <c r="O244" s="13">
        <v>121</v>
      </c>
      <c r="P244" s="13">
        <f t="shared" si="29"/>
        <v>17545000</v>
      </c>
      <c r="Q244" s="13"/>
      <c r="R244" s="13">
        <f t="shared" si="30"/>
        <v>0</v>
      </c>
      <c r="S244" s="13">
        <v>0</v>
      </c>
      <c r="T244" s="13">
        <v>0</v>
      </c>
      <c r="U244" s="13">
        <f t="shared" si="31"/>
        <v>0</v>
      </c>
      <c r="V244" s="13">
        <f t="shared" si="32"/>
        <v>0</v>
      </c>
      <c r="W244" s="13">
        <f t="shared" si="33"/>
        <v>363</v>
      </c>
      <c r="X244" s="13">
        <f t="shared" si="34"/>
        <v>52635000</v>
      </c>
      <c r="Y244">
        <v>1</v>
      </c>
    </row>
    <row r="245" spans="1:25" hidden="1">
      <c r="A245" s="11">
        <f t="shared" si="35"/>
        <v>240</v>
      </c>
      <c r="B245" s="12" t="s">
        <v>250</v>
      </c>
      <c r="C245" s="12" t="s">
        <v>250</v>
      </c>
      <c r="D245" s="12" t="s">
        <v>1806</v>
      </c>
      <c r="E245" s="12">
        <v>176</v>
      </c>
      <c r="F245" s="11" t="s">
        <v>858</v>
      </c>
      <c r="G245" s="11" t="s">
        <v>854</v>
      </c>
      <c r="H245" s="12" t="s">
        <v>1191</v>
      </c>
      <c r="I245" s="12" t="s">
        <v>1180</v>
      </c>
      <c r="J245" s="11">
        <v>3017021426</v>
      </c>
      <c r="K245" s="13">
        <v>176</v>
      </c>
      <c r="L245" s="13">
        <f t="shared" si="27"/>
        <v>25520000</v>
      </c>
      <c r="M245" s="13">
        <v>176</v>
      </c>
      <c r="N245" s="13">
        <f t="shared" si="28"/>
        <v>25520000</v>
      </c>
      <c r="O245" s="13">
        <v>176</v>
      </c>
      <c r="P245" s="13">
        <f t="shared" si="29"/>
        <v>25520000</v>
      </c>
      <c r="Q245" s="13">
        <v>176</v>
      </c>
      <c r="R245" s="13">
        <f t="shared" si="30"/>
        <v>25520000</v>
      </c>
      <c r="S245" s="13">
        <v>0</v>
      </c>
      <c r="T245" s="13">
        <v>0</v>
      </c>
      <c r="U245" s="13">
        <f t="shared" si="31"/>
        <v>176</v>
      </c>
      <c r="V245" s="13">
        <f t="shared" si="32"/>
        <v>25520000</v>
      </c>
      <c r="W245" s="13">
        <f t="shared" si="33"/>
        <v>704</v>
      </c>
      <c r="X245" s="13">
        <f t="shared" si="34"/>
        <v>102080000</v>
      </c>
      <c r="Y245">
        <v>1</v>
      </c>
    </row>
    <row r="246" spans="1:25" hidden="1">
      <c r="A246" s="11">
        <f t="shared" si="35"/>
        <v>241</v>
      </c>
      <c r="B246" s="12" t="s">
        <v>251</v>
      </c>
      <c r="C246" s="12" t="s">
        <v>251</v>
      </c>
      <c r="D246" s="12" t="s">
        <v>1806</v>
      </c>
      <c r="E246" s="12">
        <v>134</v>
      </c>
      <c r="F246" s="11" t="s">
        <v>858</v>
      </c>
      <c r="G246" s="11" t="s">
        <v>854</v>
      </c>
      <c r="H246" s="12" t="s">
        <v>1181</v>
      </c>
      <c r="I246" s="12" t="s">
        <v>1180</v>
      </c>
      <c r="J246" s="11">
        <v>3017021451</v>
      </c>
      <c r="K246" s="13">
        <v>132</v>
      </c>
      <c r="L246" s="13">
        <f t="shared" si="27"/>
        <v>19140000</v>
      </c>
      <c r="M246" s="13">
        <v>132</v>
      </c>
      <c r="N246" s="13">
        <f t="shared" si="28"/>
        <v>19140000</v>
      </c>
      <c r="O246" s="13">
        <v>132</v>
      </c>
      <c r="P246" s="13">
        <f t="shared" si="29"/>
        <v>19140000</v>
      </c>
      <c r="Q246" s="13">
        <v>134</v>
      </c>
      <c r="R246" s="13">
        <f t="shared" si="30"/>
        <v>19430000</v>
      </c>
      <c r="S246" s="13">
        <v>0</v>
      </c>
      <c r="T246" s="13">
        <v>0</v>
      </c>
      <c r="U246" s="13">
        <f t="shared" si="31"/>
        <v>134</v>
      </c>
      <c r="V246" s="13">
        <f t="shared" si="32"/>
        <v>19430000</v>
      </c>
      <c r="W246" s="13">
        <f t="shared" si="33"/>
        <v>530</v>
      </c>
      <c r="X246" s="13">
        <f t="shared" si="34"/>
        <v>76850000</v>
      </c>
      <c r="Y246">
        <v>1</v>
      </c>
    </row>
    <row r="247" spans="1:25" hidden="1">
      <c r="A247" s="11">
        <f t="shared" si="35"/>
        <v>242</v>
      </c>
      <c r="B247" s="12" t="s">
        <v>252</v>
      </c>
      <c r="C247" s="12" t="s">
        <v>252</v>
      </c>
      <c r="D247" s="12" t="s">
        <v>1806</v>
      </c>
      <c r="E247" s="12">
        <v>198</v>
      </c>
      <c r="F247" s="11" t="s">
        <v>858</v>
      </c>
      <c r="G247" s="11" t="s">
        <v>854</v>
      </c>
      <c r="H247" s="12" t="s">
        <v>1193</v>
      </c>
      <c r="I247" s="12" t="s">
        <v>1180</v>
      </c>
      <c r="J247" s="11">
        <v>3118003739</v>
      </c>
      <c r="K247" s="13">
        <v>190</v>
      </c>
      <c r="L247" s="13">
        <f t="shared" si="27"/>
        <v>27550000</v>
      </c>
      <c r="M247" s="13">
        <v>190</v>
      </c>
      <c r="N247" s="13">
        <f t="shared" si="28"/>
        <v>27550000</v>
      </c>
      <c r="O247" s="13">
        <v>190</v>
      </c>
      <c r="P247" s="13">
        <f t="shared" si="29"/>
        <v>27550000</v>
      </c>
      <c r="Q247" s="13">
        <v>198</v>
      </c>
      <c r="R247" s="13">
        <f t="shared" si="30"/>
        <v>28710000</v>
      </c>
      <c r="S247" s="13">
        <v>0</v>
      </c>
      <c r="T247" s="13">
        <v>0</v>
      </c>
      <c r="U247" s="13">
        <f t="shared" si="31"/>
        <v>198</v>
      </c>
      <c r="V247" s="13">
        <f t="shared" si="32"/>
        <v>28710000</v>
      </c>
      <c r="W247" s="13">
        <f t="shared" si="33"/>
        <v>768</v>
      </c>
      <c r="X247" s="13">
        <f t="shared" si="34"/>
        <v>111360000</v>
      </c>
      <c r="Y247">
        <v>1</v>
      </c>
    </row>
    <row r="248" spans="1:25" hidden="1">
      <c r="A248" s="11">
        <f t="shared" si="35"/>
        <v>243</v>
      </c>
      <c r="B248" s="12" t="s">
        <v>253</v>
      </c>
      <c r="C248" s="12" t="s">
        <v>253</v>
      </c>
      <c r="D248" s="12" t="s">
        <v>1806</v>
      </c>
      <c r="E248" s="12">
        <v>231</v>
      </c>
      <c r="F248" s="11" t="s">
        <v>858</v>
      </c>
      <c r="G248" s="11" t="s">
        <v>854</v>
      </c>
      <c r="H248" s="12" t="s">
        <v>1201</v>
      </c>
      <c r="I248" s="12" t="s">
        <v>1180</v>
      </c>
      <c r="J248" s="11">
        <v>3017021078</v>
      </c>
      <c r="K248" s="13">
        <v>197</v>
      </c>
      <c r="L248" s="13">
        <f t="shared" si="27"/>
        <v>28565000</v>
      </c>
      <c r="M248" s="13">
        <v>197</v>
      </c>
      <c r="N248" s="13">
        <f t="shared" si="28"/>
        <v>28565000</v>
      </c>
      <c r="O248" s="13">
        <v>197</v>
      </c>
      <c r="P248" s="13">
        <f t="shared" si="29"/>
        <v>28565000</v>
      </c>
      <c r="Q248" s="13">
        <v>231</v>
      </c>
      <c r="R248" s="13">
        <f t="shared" si="30"/>
        <v>33495000</v>
      </c>
      <c r="S248" s="13">
        <v>0</v>
      </c>
      <c r="T248" s="13">
        <v>0</v>
      </c>
      <c r="U248" s="13">
        <f t="shared" si="31"/>
        <v>231</v>
      </c>
      <c r="V248" s="13">
        <f t="shared" si="32"/>
        <v>33495000</v>
      </c>
      <c r="W248" s="13">
        <f t="shared" si="33"/>
        <v>822</v>
      </c>
      <c r="X248" s="13">
        <f t="shared" si="34"/>
        <v>119190000</v>
      </c>
      <c r="Y248">
        <v>1</v>
      </c>
    </row>
    <row r="249" spans="1:25" hidden="1">
      <c r="A249" s="11">
        <f t="shared" si="35"/>
        <v>244</v>
      </c>
      <c r="B249" s="12" t="s">
        <v>254</v>
      </c>
      <c r="C249" s="12"/>
      <c r="D249" s="12"/>
      <c r="E249" s="12"/>
      <c r="F249" s="11" t="s">
        <v>858</v>
      </c>
      <c r="G249" s="11" t="s">
        <v>854</v>
      </c>
      <c r="H249" s="12" t="s">
        <v>1202</v>
      </c>
      <c r="I249" s="12" t="s">
        <v>1180</v>
      </c>
      <c r="J249" s="11">
        <v>3017124896</v>
      </c>
      <c r="K249" s="13">
        <v>81</v>
      </c>
      <c r="L249" s="13">
        <f t="shared" si="27"/>
        <v>11745000</v>
      </c>
      <c r="M249" s="13">
        <v>81</v>
      </c>
      <c r="N249" s="13">
        <f t="shared" si="28"/>
        <v>11745000</v>
      </c>
      <c r="O249" s="13">
        <v>81</v>
      </c>
      <c r="P249" s="13">
        <f t="shared" si="29"/>
        <v>11745000</v>
      </c>
      <c r="Q249" s="13"/>
      <c r="R249" s="13">
        <f t="shared" si="30"/>
        <v>0</v>
      </c>
      <c r="S249" s="13">
        <v>0</v>
      </c>
      <c r="T249" s="13">
        <v>0</v>
      </c>
      <c r="U249" s="13">
        <f t="shared" si="31"/>
        <v>0</v>
      </c>
      <c r="V249" s="13">
        <f t="shared" si="32"/>
        <v>0</v>
      </c>
      <c r="W249" s="13">
        <f t="shared" si="33"/>
        <v>243</v>
      </c>
      <c r="X249" s="13">
        <f t="shared" si="34"/>
        <v>35235000</v>
      </c>
      <c r="Y249">
        <v>1</v>
      </c>
    </row>
    <row r="250" spans="1:25" hidden="1">
      <c r="A250" s="11">
        <f t="shared" si="35"/>
        <v>245</v>
      </c>
      <c r="B250" s="12" t="s">
        <v>255</v>
      </c>
      <c r="C250" s="12" t="s">
        <v>255</v>
      </c>
      <c r="D250" s="12" t="s">
        <v>1806</v>
      </c>
      <c r="E250" s="12">
        <v>153</v>
      </c>
      <c r="F250" s="11" t="s">
        <v>858</v>
      </c>
      <c r="G250" s="11" t="s">
        <v>854</v>
      </c>
      <c r="H250" s="12" t="s">
        <v>1188</v>
      </c>
      <c r="I250" s="12" t="s">
        <v>1180</v>
      </c>
      <c r="J250" s="11">
        <v>3118003712</v>
      </c>
      <c r="K250" s="13">
        <v>171</v>
      </c>
      <c r="L250" s="13">
        <f t="shared" si="27"/>
        <v>24795000</v>
      </c>
      <c r="M250" s="13">
        <v>171</v>
      </c>
      <c r="N250" s="13">
        <f t="shared" si="28"/>
        <v>24795000</v>
      </c>
      <c r="O250" s="13">
        <v>171</v>
      </c>
      <c r="P250" s="13">
        <f t="shared" si="29"/>
        <v>24795000</v>
      </c>
      <c r="Q250" s="13">
        <v>153</v>
      </c>
      <c r="R250" s="13">
        <f t="shared" si="30"/>
        <v>22185000</v>
      </c>
      <c r="S250" s="13">
        <v>0</v>
      </c>
      <c r="T250" s="13">
        <v>0</v>
      </c>
      <c r="U250" s="13">
        <f t="shared" si="31"/>
        <v>153</v>
      </c>
      <c r="V250" s="13">
        <f t="shared" si="32"/>
        <v>22185000</v>
      </c>
      <c r="W250" s="13">
        <f t="shared" si="33"/>
        <v>666</v>
      </c>
      <c r="X250" s="13">
        <f t="shared" si="34"/>
        <v>96570000</v>
      </c>
      <c r="Y250">
        <v>1</v>
      </c>
    </row>
    <row r="251" spans="1:25" hidden="1">
      <c r="A251" s="11">
        <f t="shared" si="35"/>
        <v>246</v>
      </c>
      <c r="B251" s="12" t="s">
        <v>256</v>
      </c>
      <c r="C251" s="12" t="s">
        <v>256</v>
      </c>
      <c r="D251" s="12" t="s">
        <v>1806</v>
      </c>
      <c r="E251" s="12">
        <v>179</v>
      </c>
      <c r="F251" s="11" t="s">
        <v>858</v>
      </c>
      <c r="G251" s="11" t="s">
        <v>854</v>
      </c>
      <c r="H251" s="12" t="s">
        <v>1192</v>
      </c>
      <c r="I251" s="12" t="s">
        <v>1180</v>
      </c>
      <c r="J251" s="11">
        <v>3017021001</v>
      </c>
      <c r="K251" s="13">
        <v>181</v>
      </c>
      <c r="L251" s="13">
        <f t="shared" si="27"/>
        <v>26245000</v>
      </c>
      <c r="M251" s="13">
        <v>181</v>
      </c>
      <c r="N251" s="13">
        <f t="shared" si="28"/>
        <v>26245000</v>
      </c>
      <c r="O251" s="13">
        <v>181</v>
      </c>
      <c r="P251" s="13">
        <f t="shared" si="29"/>
        <v>26245000</v>
      </c>
      <c r="Q251" s="13">
        <v>179</v>
      </c>
      <c r="R251" s="13">
        <f t="shared" si="30"/>
        <v>25955000</v>
      </c>
      <c r="S251" s="13">
        <v>0</v>
      </c>
      <c r="T251" s="13">
        <v>0</v>
      </c>
      <c r="U251" s="13">
        <f t="shared" si="31"/>
        <v>179</v>
      </c>
      <c r="V251" s="13">
        <f t="shared" si="32"/>
        <v>25955000</v>
      </c>
      <c r="W251" s="13">
        <f t="shared" si="33"/>
        <v>722</v>
      </c>
      <c r="X251" s="13">
        <f t="shared" si="34"/>
        <v>104690000</v>
      </c>
      <c r="Y251">
        <v>1</v>
      </c>
    </row>
    <row r="252" spans="1:25" hidden="1">
      <c r="A252" s="11">
        <f t="shared" si="35"/>
        <v>247</v>
      </c>
      <c r="B252" s="12" t="s">
        <v>257</v>
      </c>
      <c r="C252" s="12" t="s">
        <v>257</v>
      </c>
      <c r="D252" s="12" t="s">
        <v>1806</v>
      </c>
      <c r="E252" s="12">
        <v>250</v>
      </c>
      <c r="F252" s="11" t="s">
        <v>858</v>
      </c>
      <c r="G252" s="11" t="s">
        <v>854</v>
      </c>
      <c r="H252" s="12" t="s">
        <v>1203</v>
      </c>
      <c r="I252" s="12" t="s">
        <v>1180</v>
      </c>
      <c r="J252" s="11">
        <v>3017013032</v>
      </c>
      <c r="K252" s="13">
        <v>242</v>
      </c>
      <c r="L252" s="13">
        <f t="shared" si="27"/>
        <v>35090000</v>
      </c>
      <c r="M252" s="13">
        <v>242</v>
      </c>
      <c r="N252" s="13">
        <f t="shared" si="28"/>
        <v>35090000</v>
      </c>
      <c r="O252" s="13">
        <v>242</v>
      </c>
      <c r="P252" s="13">
        <f t="shared" si="29"/>
        <v>35090000</v>
      </c>
      <c r="Q252" s="13">
        <v>250</v>
      </c>
      <c r="R252" s="13">
        <f t="shared" si="30"/>
        <v>36250000</v>
      </c>
      <c r="S252" s="13">
        <v>0</v>
      </c>
      <c r="T252" s="13">
        <v>0</v>
      </c>
      <c r="U252" s="13">
        <f t="shared" si="31"/>
        <v>250</v>
      </c>
      <c r="V252" s="13">
        <f t="shared" si="32"/>
        <v>36250000</v>
      </c>
      <c r="W252" s="13">
        <f t="shared" si="33"/>
        <v>976</v>
      </c>
      <c r="X252" s="13">
        <f t="shared" si="34"/>
        <v>141520000</v>
      </c>
      <c r="Y252">
        <v>1</v>
      </c>
    </row>
    <row r="253" spans="1:25" hidden="1">
      <c r="A253" s="11">
        <f t="shared" si="35"/>
        <v>248</v>
      </c>
      <c r="B253" s="12" t="s">
        <v>258</v>
      </c>
      <c r="C253" s="12" t="s">
        <v>258</v>
      </c>
      <c r="D253" s="12" t="s">
        <v>1806</v>
      </c>
      <c r="E253" s="12">
        <v>151</v>
      </c>
      <c r="F253" s="11" t="s">
        <v>858</v>
      </c>
      <c r="G253" s="11" t="s">
        <v>854</v>
      </c>
      <c r="H253" s="12" t="s">
        <v>1204</v>
      </c>
      <c r="I253" s="12" t="s">
        <v>1180</v>
      </c>
      <c r="J253" s="11">
        <v>3017021531</v>
      </c>
      <c r="K253" s="13">
        <v>157</v>
      </c>
      <c r="L253" s="13">
        <f t="shared" si="27"/>
        <v>22765000</v>
      </c>
      <c r="M253" s="13">
        <v>157</v>
      </c>
      <c r="N253" s="13">
        <f t="shared" si="28"/>
        <v>22765000</v>
      </c>
      <c r="O253" s="13">
        <v>157</v>
      </c>
      <c r="P253" s="13">
        <f t="shared" si="29"/>
        <v>22765000</v>
      </c>
      <c r="Q253" s="13">
        <v>151</v>
      </c>
      <c r="R253" s="13">
        <f t="shared" si="30"/>
        <v>21895000</v>
      </c>
      <c r="S253" s="13">
        <v>0</v>
      </c>
      <c r="T253" s="13">
        <v>0</v>
      </c>
      <c r="U253" s="13">
        <f t="shared" si="31"/>
        <v>151</v>
      </c>
      <c r="V253" s="13">
        <f t="shared" si="32"/>
        <v>21895000</v>
      </c>
      <c r="W253" s="13">
        <f t="shared" si="33"/>
        <v>622</v>
      </c>
      <c r="X253" s="13">
        <f t="shared" si="34"/>
        <v>90190000</v>
      </c>
      <c r="Y253">
        <v>1</v>
      </c>
    </row>
    <row r="254" spans="1:25" hidden="1">
      <c r="A254" s="11">
        <f t="shared" si="35"/>
        <v>249</v>
      </c>
      <c r="B254" s="12" t="s">
        <v>259</v>
      </c>
      <c r="C254" s="12" t="s">
        <v>259</v>
      </c>
      <c r="D254" s="12" t="s">
        <v>1806</v>
      </c>
      <c r="E254" s="12">
        <v>165</v>
      </c>
      <c r="F254" s="11" t="s">
        <v>858</v>
      </c>
      <c r="G254" s="11" t="s">
        <v>854</v>
      </c>
      <c r="H254" s="12" t="s">
        <v>1205</v>
      </c>
      <c r="I254" s="12" t="s">
        <v>1180</v>
      </c>
      <c r="J254" s="11">
        <v>3118003771</v>
      </c>
      <c r="K254" s="13">
        <v>189</v>
      </c>
      <c r="L254" s="13">
        <f t="shared" si="27"/>
        <v>27405000</v>
      </c>
      <c r="M254" s="13">
        <v>189</v>
      </c>
      <c r="N254" s="13">
        <f t="shared" si="28"/>
        <v>27405000</v>
      </c>
      <c r="O254" s="13">
        <v>189</v>
      </c>
      <c r="P254" s="13">
        <f t="shared" si="29"/>
        <v>27405000</v>
      </c>
      <c r="Q254" s="13">
        <v>165</v>
      </c>
      <c r="R254" s="13">
        <f t="shared" si="30"/>
        <v>23925000</v>
      </c>
      <c r="S254" s="13">
        <v>0</v>
      </c>
      <c r="T254" s="13">
        <v>0</v>
      </c>
      <c r="U254" s="13">
        <f t="shared" si="31"/>
        <v>165</v>
      </c>
      <c r="V254" s="13">
        <f t="shared" si="32"/>
        <v>23925000</v>
      </c>
      <c r="W254" s="13">
        <f t="shared" si="33"/>
        <v>732</v>
      </c>
      <c r="X254" s="13">
        <f t="shared" si="34"/>
        <v>106140000</v>
      </c>
      <c r="Y254">
        <v>1</v>
      </c>
    </row>
    <row r="255" spans="1:25" hidden="1">
      <c r="A255" s="11">
        <f t="shared" si="35"/>
        <v>250</v>
      </c>
      <c r="B255" s="12" t="s">
        <v>260</v>
      </c>
      <c r="C255" s="12" t="s">
        <v>260</v>
      </c>
      <c r="D255" s="12" t="s">
        <v>1806</v>
      </c>
      <c r="E255" s="12">
        <v>221</v>
      </c>
      <c r="F255" s="11" t="s">
        <v>858</v>
      </c>
      <c r="G255" s="11" t="s">
        <v>854</v>
      </c>
      <c r="H255" s="12" t="s">
        <v>1206</v>
      </c>
      <c r="I255" s="12" t="s">
        <v>1180</v>
      </c>
      <c r="J255" s="11">
        <v>3017021400</v>
      </c>
      <c r="K255" s="13">
        <v>237</v>
      </c>
      <c r="L255" s="13">
        <f t="shared" si="27"/>
        <v>34365000</v>
      </c>
      <c r="M255" s="13">
        <v>237</v>
      </c>
      <c r="N255" s="13">
        <f t="shared" si="28"/>
        <v>34365000</v>
      </c>
      <c r="O255" s="13">
        <v>237</v>
      </c>
      <c r="P255" s="13">
        <f t="shared" si="29"/>
        <v>34365000</v>
      </c>
      <c r="Q255" s="13">
        <v>221</v>
      </c>
      <c r="R255" s="13">
        <f t="shared" si="30"/>
        <v>32045000</v>
      </c>
      <c r="S255" s="13">
        <v>0</v>
      </c>
      <c r="T255" s="13">
        <v>0</v>
      </c>
      <c r="U255" s="13">
        <f t="shared" si="31"/>
        <v>221</v>
      </c>
      <c r="V255" s="13">
        <f t="shared" si="32"/>
        <v>32045000</v>
      </c>
      <c r="W255" s="13">
        <f t="shared" si="33"/>
        <v>932</v>
      </c>
      <c r="X255" s="13">
        <f t="shared" si="34"/>
        <v>135140000</v>
      </c>
      <c r="Y255">
        <v>1</v>
      </c>
    </row>
    <row r="256" spans="1:25" hidden="1">
      <c r="A256" s="11">
        <f t="shared" si="35"/>
        <v>251</v>
      </c>
      <c r="B256" s="12" t="s">
        <v>261</v>
      </c>
      <c r="C256" s="12" t="s">
        <v>261</v>
      </c>
      <c r="D256" s="12" t="s">
        <v>1806</v>
      </c>
      <c r="E256" s="12">
        <v>125</v>
      </c>
      <c r="F256" s="11" t="s">
        <v>858</v>
      </c>
      <c r="G256" s="11" t="s">
        <v>854</v>
      </c>
      <c r="H256" s="12" t="s">
        <v>1207</v>
      </c>
      <c r="I256" s="12" t="s">
        <v>1180</v>
      </c>
      <c r="J256" s="11">
        <v>3017020641</v>
      </c>
      <c r="K256" s="13">
        <v>117</v>
      </c>
      <c r="L256" s="13">
        <f t="shared" si="27"/>
        <v>16965000</v>
      </c>
      <c r="M256" s="13">
        <v>117</v>
      </c>
      <c r="N256" s="13">
        <f t="shared" si="28"/>
        <v>16965000</v>
      </c>
      <c r="O256" s="13">
        <v>117</v>
      </c>
      <c r="P256" s="13">
        <f t="shared" si="29"/>
        <v>16965000</v>
      </c>
      <c r="Q256" s="13">
        <v>125</v>
      </c>
      <c r="R256" s="13">
        <f t="shared" si="30"/>
        <v>18125000</v>
      </c>
      <c r="S256" s="13">
        <v>0</v>
      </c>
      <c r="T256" s="13">
        <v>0</v>
      </c>
      <c r="U256" s="13">
        <f t="shared" si="31"/>
        <v>125</v>
      </c>
      <c r="V256" s="13">
        <f t="shared" si="32"/>
        <v>18125000</v>
      </c>
      <c r="W256" s="13">
        <f t="shared" si="33"/>
        <v>476</v>
      </c>
      <c r="X256" s="13">
        <f t="shared" si="34"/>
        <v>69020000</v>
      </c>
      <c r="Y256">
        <v>1</v>
      </c>
    </row>
    <row r="257" spans="1:25" hidden="1">
      <c r="A257" s="11">
        <f t="shared" si="35"/>
        <v>252</v>
      </c>
      <c r="B257" s="12" t="s">
        <v>262</v>
      </c>
      <c r="C257" s="12" t="s">
        <v>262</v>
      </c>
      <c r="D257" s="12" t="s">
        <v>1806</v>
      </c>
      <c r="E257" s="12">
        <v>120</v>
      </c>
      <c r="F257" s="11" t="s">
        <v>858</v>
      </c>
      <c r="G257" s="11" t="s">
        <v>854</v>
      </c>
      <c r="H257" s="12" t="s">
        <v>1208</v>
      </c>
      <c r="I257" s="12" t="s">
        <v>1180</v>
      </c>
      <c r="J257" s="11">
        <v>3017015876</v>
      </c>
      <c r="K257" s="13">
        <v>138</v>
      </c>
      <c r="L257" s="13">
        <f t="shared" si="27"/>
        <v>20010000</v>
      </c>
      <c r="M257" s="13">
        <v>138</v>
      </c>
      <c r="N257" s="13">
        <f t="shared" si="28"/>
        <v>20010000</v>
      </c>
      <c r="O257" s="13">
        <v>138</v>
      </c>
      <c r="P257" s="13">
        <f t="shared" si="29"/>
        <v>20010000</v>
      </c>
      <c r="Q257" s="13">
        <v>120</v>
      </c>
      <c r="R257" s="13">
        <f t="shared" si="30"/>
        <v>17400000</v>
      </c>
      <c r="S257" s="13">
        <v>0</v>
      </c>
      <c r="T257" s="13">
        <v>0</v>
      </c>
      <c r="U257" s="13">
        <f t="shared" si="31"/>
        <v>120</v>
      </c>
      <c r="V257" s="13">
        <f t="shared" si="32"/>
        <v>17400000</v>
      </c>
      <c r="W257" s="13">
        <f t="shared" si="33"/>
        <v>534</v>
      </c>
      <c r="X257" s="13">
        <f t="shared" si="34"/>
        <v>77430000</v>
      </c>
      <c r="Y257">
        <v>1</v>
      </c>
    </row>
    <row r="258" spans="1:25" hidden="1">
      <c r="A258" s="11">
        <f t="shared" si="35"/>
        <v>253</v>
      </c>
      <c r="B258" s="12" t="s">
        <v>263</v>
      </c>
      <c r="C258" s="12" t="s">
        <v>263</v>
      </c>
      <c r="D258" s="12" t="s">
        <v>1806</v>
      </c>
      <c r="E258" s="12">
        <v>235</v>
      </c>
      <c r="F258" s="11" t="s">
        <v>858</v>
      </c>
      <c r="G258" s="11" t="s">
        <v>854</v>
      </c>
      <c r="H258" s="12" t="s">
        <v>1208</v>
      </c>
      <c r="I258" s="12" t="s">
        <v>1180</v>
      </c>
      <c r="J258" s="11">
        <v>3118003763</v>
      </c>
      <c r="K258" s="13">
        <v>235</v>
      </c>
      <c r="L258" s="13">
        <f t="shared" si="27"/>
        <v>34075000</v>
      </c>
      <c r="M258" s="13">
        <v>235</v>
      </c>
      <c r="N258" s="13">
        <f t="shared" si="28"/>
        <v>34075000</v>
      </c>
      <c r="O258" s="13">
        <v>235</v>
      </c>
      <c r="P258" s="13">
        <f t="shared" si="29"/>
        <v>34075000</v>
      </c>
      <c r="Q258" s="13">
        <v>235</v>
      </c>
      <c r="R258" s="13">
        <f t="shared" si="30"/>
        <v>34075000</v>
      </c>
      <c r="S258" s="13">
        <v>0</v>
      </c>
      <c r="T258" s="13">
        <v>0</v>
      </c>
      <c r="U258" s="13">
        <f t="shared" si="31"/>
        <v>235</v>
      </c>
      <c r="V258" s="13">
        <f t="shared" si="32"/>
        <v>34075000</v>
      </c>
      <c r="W258" s="13">
        <f t="shared" si="33"/>
        <v>940</v>
      </c>
      <c r="X258" s="13">
        <f t="shared" si="34"/>
        <v>136300000</v>
      </c>
      <c r="Y258">
        <v>1</v>
      </c>
    </row>
    <row r="259" spans="1:25" hidden="1">
      <c r="A259" s="11">
        <f t="shared" si="35"/>
        <v>254</v>
      </c>
      <c r="B259" s="12" t="s">
        <v>264</v>
      </c>
      <c r="C259" s="12" t="s">
        <v>264</v>
      </c>
      <c r="D259" s="12" t="s">
        <v>1806</v>
      </c>
      <c r="E259" s="12">
        <v>201</v>
      </c>
      <c r="F259" s="11" t="s">
        <v>858</v>
      </c>
      <c r="G259" s="11" t="s">
        <v>854</v>
      </c>
      <c r="H259" s="12" t="s">
        <v>1209</v>
      </c>
      <c r="I259" s="12" t="s">
        <v>1180</v>
      </c>
      <c r="J259" s="11">
        <v>3017013555</v>
      </c>
      <c r="K259" s="13">
        <v>239</v>
      </c>
      <c r="L259" s="13">
        <f t="shared" si="27"/>
        <v>34655000</v>
      </c>
      <c r="M259" s="13">
        <v>239</v>
      </c>
      <c r="N259" s="13">
        <f t="shared" si="28"/>
        <v>34655000</v>
      </c>
      <c r="O259" s="13">
        <v>239</v>
      </c>
      <c r="P259" s="13">
        <f t="shared" si="29"/>
        <v>34655000</v>
      </c>
      <c r="Q259" s="13">
        <v>201</v>
      </c>
      <c r="R259" s="13">
        <f t="shared" si="30"/>
        <v>29145000</v>
      </c>
      <c r="S259" s="13">
        <v>0</v>
      </c>
      <c r="T259" s="13">
        <v>0</v>
      </c>
      <c r="U259" s="13">
        <f t="shared" si="31"/>
        <v>201</v>
      </c>
      <c r="V259" s="13">
        <f t="shared" si="32"/>
        <v>29145000</v>
      </c>
      <c r="W259" s="13">
        <f t="shared" si="33"/>
        <v>918</v>
      </c>
      <c r="X259" s="13">
        <f t="shared" si="34"/>
        <v>133110000</v>
      </c>
      <c r="Y259">
        <v>1</v>
      </c>
    </row>
    <row r="260" spans="1:25" hidden="1">
      <c r="A260" s="11">
        <f t="shared" si="35"/>
        <v>255</v>
      </c>
      <c r="B260" s="12" t="s">
        <v>265</v>
      </c>
      <c r="C260" s="12" t="s">
        <v>265</v>
      </c>
      <c r="D260" s="12" t="s">
        <v>1806</v>
      </c>
      <c r="E260" s="12">
        <v>178</v>
      </c>
      <c r="F260" s="11" t="s">
        <v>858</v>
      </c>
      <c r="G260" s="11" t="s">
        <v>854</v>
      </c>
      <c r="H260" s="12" t="s">
        <v>1210</v>
      </c>
      <c r="I260" s="12" t="s">
        <v>1180</v>
      </c>
      <c r="J260" s="11">
        <v>3017020861</v>
      </c>
      <c r="K260" s="13">
        <v>188</v>
      </c>
      <c r="L260" s="13">
        <f t="shared" si="27"/>
        <v>27260000</v>
      </c>
      <c r="M260" s="13">
        <v>188</v>
      </c>
      <c r="N260" s="13">
        <f t="shared" si="28"/>
        <v>27260000</v>
      </c>
      <c r="O260" s="13">
        <v>188</v>
      </c>
      <c r="P260" s="13">
        <f t="shared" si="29"/>
        <v>27260000</v>
      </c>
      <c r="Q260" s="13">
        <v>178</v>
      </c>
      <c r="R260" s="13">
        <f t="shared" si="30"/>
        <v>25810000</v>
      </c>
      <c r="S260" s="13">
        <v>0</v>
      </c>
      <c r="T260" s="13">
        <v>0</v>
      </c>
      <c r="U260" s="13">
        <f t="shared" si="31"/>
        <v>178</v>
      </c>
      <c r="V260" s="13">
        <f t="shared" si="32"/>
        <v>25810000</v>
      </c>
      <c r="W260" s="13">
        <f t="shared" si="33"/>
        <v>742</v>
      </c>
      <c r="X260" s="13">
        <f t="shared" si="34"/>
        <v>107590000</v>
      </c>
      <c r="Y260">
        <v>1</v>
      </c>
    </row>
    <row r="261" spans="1:25" hidden="1">
      <c r="A261" s="11">
        <f t="shared" si="35"/>
        <v>256</v>
      </c>
      <c r="B261" s="12" t="s">
        <v>266</v>
      </c>
      <c r="C261" s="12" t="s">
        <v>266</v>
      </c>
      <c r="D261" s="12" t="s">
        <v>1806</v>
      </c>
      <c r="E261" s="12">
        <v>122</v>
      </c>
      <c r="F261" s="11" t="s">
        <v>858</v>
      </c>
      <c r="G261" s="11" t="s">
        <v>854</v>
      </c>
      <c r="H261" s="12" t="s">
        <v>1211</v>
      </c>
      <c r="I261" s="12" t="s">
        <v>1180</v>
      </c>
      <c r="J261" s="11">
        <v>3017020667</v>
      </c>
      <c r="K261" s="13">
        <v>118</v>
      </c>
      <c r="L261" s="13">
        <f t="shared" si="27"/>
        <v>17110000</v>
      </c>
      <c r="M261" s="13">
        <v>118</v>
      </c>
      <c r="N261" s="13">
        <f t="shared" si="28"/>
        <v>17110000</v>
      </c>
      <c r="O261" s="13">
        <v>118</v>
      </c>
      <c r="P261" s="13">
        <f t="shared" si="29"/>
        <v>17110000</v>
      </c>
      <c r="Q261" s="13">
        <v>122</v>
      </c>
      <c r="R261" s="13">
        <f t="shared" si="30"/>
        <v>17690000</v>
      </c>
      <c r="S261" s="13">
        <v>0</v>
      </c>
      <c r="T261" s="13">
        <v>0</v>
      </c>
      <c r="U261" s="13">
        <f t="shared" si="31"/>
        <v>122</v>
      </c>
      <c r="V261" s="13">
        <f t="shared" si="32"/>
        <v>17690000</v>
      </c>
      <c r="W261" s="13">
        <f t="shared" si="33"/>
        <v>476</v>
      </c>
      <c r="X261" s="13">
        <f t="shared" si="34"/>
        <v>69020000</v>
      </c>
      <c r="Y261">
        <v>1</v>
      </c>
    </row>
    <row r="262" spans="1:25" hidden="1">
      <c r="A262" s="11">
        <f t="shared" si="35"/>
        <v>257</v>
      </c>
      <c r="B262" s="12" t="s">
        <v>267</v>
      </c>
      <c r="C262" s="12" t="s">
        <v>267</v>
      </c>
      <c r="D262" s="12" t="s">
        <v>1806</v>
      </c>
      <c r="E262" s="12">
        <v>117</v>
      </c>
      <c r="F262" s="11" t="s">
        <v>858</v>
      </c>
      <c r="G262" s="11" t="s">
        <v>854</v>
      </c>
      <c r="H262" s="12" t="s">
        <v>1211</v>
      </c>
      <c r="I262" s="12" t="s">
        <v>1180</v>
      </c>
      <c r="J262" s="11">
        <v>3017020691</v>
      </c>
      <c r="K262" s="13">
        <v>135</v>
      </c>
      <c r="L262" s="13">
        <f t="shared" si="27"/>
        <v>19575000</v>
      </c>
      <c r="M262" s="13">
        <v>135</v>
      </c>
      <c r="N262" s="13">
        <f t="shared" si="28"/>
        <v>19575000</v>
      </c>
      <c r="O262" s="13">
        <v>135</v>
      </c>
      <c r="P262" s="13">
        <f t="shared" si="29"/>
        <v>19575000</v>
      </c>
      <c r="Q262" s="13">
        <v>117</v>
      </c>
      <c r="R262" s="13">
        <f t="shared" si="30"/>
        <v>16965000</v>
      </c>
      <c r="S262" s="13">
        <v>0</v>
      </c>
      <c r="T262" s="13">
        <v>0</v>
      </c>
      <c r="U262" s="13">
        <f t="shared" si="31"/>
        <v>117</v>
      </c>
      <c r="V262" s="13">
        <f t="shared" si="32"/>
        <v>16965000</v>
      </c>
      <c r="W262" s="13">
        <f t="shared" si="33"/>
        <v>522</v>
      </c>
      <c r="X262" s="13">
        <f t="shared" si="34"/>
        <v>75690000</v>
      </c>
      <c r="Y262">
        <v>1</v>
      </c>
    </row>
    <row r="263" spans="1:25" hidden="1">
      <c r="A263" s="11">
        <f t="shared" si="35"/>
        <v>258</v>
      </c>
      <c r="B263" s="12" t="s">
        <v>268</v>
      </c>
      <c r="C263" s="12" t="s">
        <v>268</v>
      </c>
      <c r="D263" s="12" t="s">
        <v>1806</v>
      </c>
      <c r="E263" s="12">
        <v>340</v>
      </c>
      <c r="F263" s="11" t="s">
        <v>858</v>
      </c>
      <c r="G263" s="11" t="s">
        <v>854</v>
      </c>
      <c r="H263" s="12" t="s">
        <v>1212</v>
      </c>
      <c r="I263" s="12" t="s">
        <v>1180</v>
      </c>
      <c r="J263" s="11">
        <v>3017020624</v>
      </c>
      <c r="K263" s="13">
        <v>100</v>
      </c>
      <c r="L263" s="13">
        <f t="shared" ref="L263:L326" si="36">K263*$L$2</f>
        <v>14500000</v>
      </c>
      <c r="M263" s="13">
        <v>100</v>
      </c>
      <c r="N263" s="13">
        <f t="shared" ref="N263:N326" si="37">M263*$L$2</f>
        <v>14500000</v>
      </c>
      <c r="O263" s="13">
        <v>100</v>
      </c>
      <c r="P263" s="13">
        <f t="shared" ref="P263:P326" si="38">O263*$L$2</f>
        <v>14500000</v>
      </c>
      <c r="Q263" s="13">
        <v>340</v>
      </c>
      <c r="R263" s="13">
        <f t="shared" ref="R263:R326" si="39">Q263*$L$2</f>
        <v>49300000</v>
      </c>
      <c r="S263" s="13">
        <v>0</v>
      </c>
      <c r="T263" s="13">
        <v>0</v>
      </c>
      <c r="U263" s="13">
        <f t="shared" ref="U263:U326" si="40">Q263+S263</f>
        <v>340</v>
      </c>
      <c r="V263" s="13">
        <f t="shared" ref="V263:V326" si="41">R263+T263</f>
        <v>49300000</v>
      </c>
      <c r="W263" s="13">
        <f t="shared" ref="W263:W326" si="42">K263+M263+O263+Q263+S263</f>
        <v>640</v>
      </c>
      <c r="X263" s="13">
        <f t="shared" ref="X263:X326" si="43">L263+N263+P263+R263+T263</f>
        <v>92800000</v>
      </c>
      <c r="Y263">
        <v>1</v>
      </c>
    </row>
    <row r="264" spans="1:25" hidden="1">
      <c r="A264" s="11">
        <f t="shared" ref="A264:A327" si="44">A263+1</f>
        <v>259</v>
      </c>
      <c r="B264" s="12" t="s">
        <v>269</v>
      </c>
      <c r="C264" s="12" t="s">
        <v>269</v>
      </c>
      <c r="D264" s="12" t="s">
        <v>1806</v>
      </c>
      <c r="E264" s="12">
        <v>137</v>
      </c>
      <c r="F264" s="11" t="s">
        <v>858</v>
      </c>
      <c r="G264" s="11" t="s">
        <v>854</v>
      </c>
      <c r="H264" s="12" t="s">
        <v>1213</v>
      </c>
      <c r="I264" s="12" t="s">
        <v>1180</v>
      </c>
      <c r="J264" s="11">
        <v>3118003755</v>
      </c>
      <c r="K264" s="13">
        <v>145</v>
      </c>
      <c r="L264" s="13">
        <f t="shared" si="36"/>
        <v>21025000</v>
      </c>
      <c r="M264" s="13">
        <v>145</v>
      </c>
      <c r="N264" s="13">
        <f t="shared" si="37"/>
        <v>21025000</v>
      </c>
      <c r="O264" s="13">
        <v>145</v>
      </c>
      <c r="P264" s="13">
        <f t="shared" si="38"/>
        <v>21025000</v>
      </c>
      <c r="Q264" s="13">
        <v>137</v>
      </c>
      <c r="R264" s="13">
        <f t="shared" si="39"/>
        <v>19865000</v>
      </c>
      <c r="S264" s="13">
        <v>0</v>
      </c>
      <c r="T264" s="13">
        <v>0</v>
      </c>
      <c r="U264" s="13">
        <f t="shared" si="40"/>
        <v>137</v>
      </c>
      <c r="V264" s="13">
        <f t="shared" si="41"/>
        <v>19865000</v>
      </c>
      <c r="W264" s="13">
        <f t="shared" si="42"/>
        <v>572</v>
      </c>
      <c r="X264" s="13">
        <f t="shared" si="43"/>
        <v>82940000</v>
      </c>
      <c r="Y264">
        <v>1</v>
      </c>
    </row>
    <row r="265" spans="1:25" hidden="1">
      <c r="A265" s="11">
        <f t="shared" si="44"/>
        <v>260</v>
      </c>
      <c r="B265" s="12" t="s">
        <v>270</v>
      </c>
      <c r="C265" s="12" t="s">
        <v>270</v>
      </c>
      <c r="D265" s="12" t="s">
        <v>1806</v>
      </c>
      <c r="E265" s="12">
        <v>199</v>
      </c>
      <c r="F265" s="11" t="s">
        <v>858</v>
      </c>
      <c r="G265" s="11" t="s">
        <v>854</v>
      </c>
      <c r="H265" s="12" t="s">
        <v>1214</v>
      </c>
      <c r="I265" s="12" t="s">
        <v>1180</v>
      </c>
      <c r="J265" s="11">
        <v>3017020632</v>
      </c>
      <c r="K265" s="13">
        <v>185</v>
      </c>
      <c r="L265" s="13">
        <f t="shared" si="36"/>
        <v>26825000</v>
      </c>
      <c r="M265" s="13">
        <v>185</v>
      </c>
      <c r="N265" s="13">
        <f t="shared" si="37"/>
        <v>26825000</v>
      </c>
      <c r="O265" s="13">
        <v>185</v>
      </c>
      <c r="P265" s="13">
        <f t="shared" si="38"/>
        <v>26825000</v>
      </c>
      <c r="Q265" s="13">
        <v>199</v>
      </c>
      <c r="R265" s="13">
        <f t="shared" si="39"/>
        <v>28855000</v>
      </c>
      <c r="S265" s="13">
        <v>0</v>
      </c>
      <c r="T265" s="13">
        <v>0</v>
      </c>
      <c r="U265" s="13">
        <f t="shared" si="40"/>
        <v>199</v>
      </c>
      <c r="V265" s="13">
        <f t="shared" si="41"/>
        <v>28855000</v>
      </c>
      <c r="W265" s="13">
        <f t="shared" si="42"/>
        <v>754</v>
      </c>
      <c r="X265" s="13">
        <f t="shared" si="43"/>
        <v>109330000</v>
      </c>
      <c r="Y265">
        <v>1</v>
      </c>
    </row>
    <row r="266" spans="1:25" hidden="1">
      <c r="A266" s="11">
        <f t="shared" si="44"/>
        <v>261</v>
      </c>
      <c r="B266" s="12" t="s">
        <v>271</v>
      </c>
      <c r="C266" s="12" t="s">
        <v>271</v>
      </c>
      <c r="D266" s="12" t="s">
        <v>1806</v>
      </c>
      <c r="E266" s="12">
        <v>302</v>
      </c>
      <c r="F266" s="11" t="s">
        <v>858</v>
      </c>
      <c r="G266" s="11" t="s">
        <v>854</v>
      </c>
      <c r="H266" s="12" t="s">
        <v>1215</v>
      </c>
      <c r="I266" s="12" t="s">
        <v>1180</v>
      </c>
      <c r="J266" s="11">
        <v>3017015825</v>
      </c>
      <c r="K266" s="13">
        <v>142</v>
      </c>
      <c r="L266" s="13">
        <f t="shared" si="36"/>
        <v>20590000</v>
      </c>
      <c r="M266" s="13">
        <v>142</v>
      </c>
      <c r="N266" s="13">
        <f t="shared" si="37"/>
        <v>20590000</v>
      </c>
      <c r="O266" s="13">
        <v>142</v>
      </c>
      <c r="P266" s="13">
        <f t="shared" si="38"/>
        <v>20590000</v>
      </c>
      <c r="Q266" s="13">
        <v>302</v>
      </c>
      <c r="R266" s="13">
        <f t="shared" si="39"/>
        <v>43790000</v>
      </c>
      <c r="S266" s="13">
        <v>0</v>
      </c>
      <c r="T266" s="13">
        <v>0</v>
      </c>
      <c r="U266" s="13">
        <f t="shared" si="40"/>
        <v>302</v>
      </c>
      <c r="V266" s="13">
        <f t="shared" si="41"/>
        <v>43790000</v>
      </c>
      <c r="W266" s="13">
        <f t="shared" si="42"/>
        <v>728</v>
      </c>
      <c r="X266" s="13">
        <f t="shared" si="43"/>
        <v>105560000</v>
      </c>
      <c r="Y266">
        <v>1</v>
      </c>
    </row>
    <row r="267" spans="1:25" hidden="1">
      <c r="A267" s="11">
        <f t="shared" si="44"/>
        <v>262</v>
      </c>
      <c r="B267" s="12" t="s">
        <v>272</v>
      </c>
      <c r="C267" s="12" t="s">
        <v>272</v>
      </c>
      <c r="D267" s="12" t="s">
        <v>1806</v>
      </c>
      <c r="E267" s="12">
        <v>183</v>
      </c>
      <c r="F267" s="11" t="s">
        <v>858</v>
      </c>
      <c r="G267" s="11" t="s">
        <v>854</v>
      </c>
      <c r="H267" s="12" t="s">
        <v>1216</v>
      </c>
      <c r="I267" s="12" t="s">
        <v>1180</v>
      </c>
      <c r="J267" s="11">
        <v>3017020659</v>
      </c>
      <c r="K267" s="13">
        <v>195</v>
      </c>
      <c r="L267" s="13">
        <f t="shared" si="36"/>
        <v>28275000</v>
      </c>
      <c r="M267" s="13">
        <v>195</v>
      </c>
      <c r="N267" s="13">
        <f t="shared" si="37"/>
        <v>28275000</v>
      </c>
      <c r="O267" s="13">
        <v>195</v>
      </c>
      <c r="P267" s="13">
        <f t="shared" si="38"/>
        <v>28275000</v>
      </c>
      <c r="Q267" s="13">
        <v>183</v>
      </c>
      <c r="R267" s="13">
        <f t="shared" si="39"/>
        <v>26535000</v>
      </c>
      <c r="S267" s="13">
        <v>0</v>
      </c>
      <c r="T267" s="13">
        <v>0</v>
      </c>
      <c r="U267" s="13">
        <f t="shared" si="40"/>
        <v>183</v>
      </c>
      <c r="V267" s="13">
        <f t="shared" si="41"/>
        <v>26535000</v>
      </c>
      <c r="W267" s="13">
        <f t="shared" si="42"/>
        <v>768</v>
      </c>
      <c r="X267" s="13">
        <f t="shared" si="43"/>
        <v>111360000</v>
      </c>
      <c r="Y267">
        <v>1</v>
      </c>
    </row>
    <row r="268" spans="1:25" hidden="1">
      <c r="A268" s="11">
        <f t="shared" si="44"/>
        <v>263</v>
      </c>
      <c r="B268" s="12" t="s">
        <v>273</v>
      </c>
      <c r="C268" s="12" t="s">
        <v>273</v>
      </c>
      <c r="D268" s="12" t="s">
        <v>1806</v>
      </c>
      <c r="E268" s="12">
        <v>186</v>
      </c>
      <c r="F268" s="11" t="s">
        <v>858</v>
      </c>
      <c r="G268" s="11" t="s">
        <v>854</v>
      </c>
      <c r="H268" s="12" t="s">
        <v>1216</v>
      </c>
      <c r="I268" s="12" t="s">
        <v>1180</v>
      </c>
      <c r="J268" s="11">
        <v>3017020683</v>
      </c>
      <c r="K268" s="13">
        <v>206</v>
      </c>
      <c r="L268" s="13">
        <f t="shared" si="36"/>
        <v>29870000</v>
      </c>
      <c r="M268" s="13">
        <v>206</v>
      </c>
      <c r="N268" s="13">
        <f t="shared" si="37"/>
        <v>29870000</v>
      </c>
      <c r="O268" s="13">
        <v>206</v>
      </c>
      <c r="P268" s="13">
        <f t="shared" si="38"/>
        <v>29870000</v>
      </c>
      <c r="Q268" s="13">
        <v>186</v>
      </c>
      <c r="R268" s="13">
        <f t="shared" si="39"/>
        <v>26970000</v>
      </c>
      <c r="S268" s="13">
        <v>0</v>
      </c>
      <c r="T268" s="13">
        <v>0</v>
      </c>
      <c r="U268" s="13">
        <f t="shared" si="40"/>
        <v>186</v>
      </c>
      <c r="V268" s="13">
        <f t="shared" si="41"/>
        <v>26970000</v>
      </c>
      <c r="W268" s="13">
        <f t="shared" si="42"/>
        <v>804</v>
      </c>
      <c r="X268" s="13">
        <f t="shared" si="43"/>
        <v>116580000</v>
      </c>
      <c r="Y268">
        <v>1</v>
      </c>
    </row>
    <row r="269" spans="1:25" hidden="1">
      <c r="A269" s="11">
        <f t="shared" si="44"/>
        <v>264</v>
      </c>
      <c r="B269" s="12" t="s">
        <v>274</v>
      </c>
      <c r="C269" s="12" t="s">
        <v>274</v>
      </c>
      <c r="D269" s="12" t="s">
        <v>1807</v>
      </c>
      <c r="E269" s="12">
        <v>171</v>
      </c>
      <c r="F269" s="11" t="s">
        <v>858</v>
      </c>
      <c r="G269" s="11" t="s">
        <v>854</v>
      </c>
      <c r="H269" s="12" t="s">
        <v>1217</v>
      </c>
      <c r="I269" s="12" t="s">
        <v>1218</v>
      </c>
      <c r="J269" s="11">
        <v>3118002457</v>
      </c>
      <c r="K269" s="13">
        <v>199</v>
      </c>
      <c r="L269" s="13">
        <f t="shared" si="36"/>
        <v>28855000</v>
      </c>
      <c r="M269" s="13">
        <v>199</v>
      </c>
      <c r="N269" s="13">
        <f t="shared" si="37"/>
        <v>28855000</v>
      </c>
      <c r="O269" s="13">
        <v>199</v>
      </c>
      <c r="P269" s="13">
        <f t="shared" si="38"/>
        <v>28855000</v>
      </c>
      <c r="Q269" s="13">
        <v>171</v>
      </c>
      <c r="R269" s="13">
        <f t="shared" si="39"/>
        <v>24795000</v>
      </c>
      <c r="S269" s="13">
        <v>0</v>
      </c>
      <c r="T269" s="13">
        <v>0</v>
      </c>
      <c r="U269" s="13">
        <f t="shared" si="40"/>
        <v>171</v>
      </c>
      <c r="V269" s="13">
        <f t="shared" si="41"/>
        <v>24795000</v>
      </c>
      <c r="W269" s="13">
        <f t="shared" si="42"/>
        <v>768</v>
      </c>
      <c r="X269" s="13">
        <f t="shared" si="43"/>
        <v>111360000</v>
      </c>
      <c r="Y269">
        <v>1</v>
      </c>
    </row>
    <row r="270" spans="1:25" hidden="1">
      <c r="A270" s="11">
        <f t="shared" si="44"/>
        <v>265</v>
      </c>
      <c r="B270" s="12" t="s">
        <v>275</v>
      </c>
      <c r="C270" s="12" t="s">
        <v>275</v>
      </c>
      <c r="D270" s="12" t="s">
        <v>1807</v>
      </c>
      <c r="E270" s="12">
        <v>141</v>
      </c>
      <c r="F270" s="11" t="s">
        <v>858</v>
      </c>
      <c r="G270" s="11" t="s">
        <v>854</v>
      </c>
      <c r="H270" s="12" t="s">
        <v>1219</v>
      </c>
      <c r="I270" s="12" t="s">
        <v>1218</v>
      </c>
      <c r="J270" s="11">
        <v>3118002449</v>
      </c>
      <c r="K270" s="13">
        <v>153</v>
      </c>
      <c r="L270" s="13">
        <f t="shared" si="36"/>
        <v>22185000</v>
      </c>
      <c r="M270" s="13">
        <v>153</v>
      </c>
      <c r="N270" s="13">
        <f t="shared" si="37"/>
        <v>22185000</v>
      </c>
      <c r="O270" s="13">
        <v>153</v>
      </c>
      <c r="P270" s="13">
        <f t="shared" si="38"/>
        <v>22185000</v>
      </c>
      <c r="Q270" s="13">
        <v>141</v>
      </c>
      <c r="R270" s="13">
        <f t="shared" si="39"/>
        <v>20445000</v>
      </c>
      <c r="S270" s="13">
        <v>0</v>
      </c>
      <c r="T270" s="13">
        <v>0</v>
      </c>
      <c r="U270" s="13">
        <f t="shared" si="40"/>
        <v>141</v>
      </c>
      <c r="V270" s="13">
        <f t="shared" si="41"/>
        <v>20445000</v>
      </c>
      <c r="W270" s="13">
        <f t="shared" si="42"/>
        <v>600</v>
      </c>
      <c r="X270" s="13">
        <f t="shared" si="43"/>
        <v>87000000</v>
      </c>
      <c r="Y270">
        <v>1</v>
      </c>
    </row>
    <row r="271" spans="1:25" hidden="1">
      <c r="A271" s="11">
        <f t="shared" si="44"/>
        <v>266</v>
      </c>
      <c r="B271" s="12" t="s">
        <v>276</v>
      </c>
      <c r="C271" s="12" t="s">
        <v>276</v>
      </c>
      <c r="D271" s="12" t="s">
        <v>1807</v>
      </c>
      <c r="E271" s="12">
        <v>129</v>
      </c>
      <c r="F271" s="11" t="s">
        <v>858</v>
      </c>
      <c r="G271" s="11" t="s">
        <v>854</v>
      </c>
      <c r="H271" s="12" t="s">
        <v>1220</v>
      </c>
      <c r="I271" s="12" t="s">
        <v>1218</v>
      </c>
      <c r="J271" s="11">
        <v>3118001515</v>
      </c>
      <c r="K271" s="13">
        <v>151</v>
      </c>
      <c r="L271" s="13">
        <f t="shared" si="36"/>
        <v>21895000</v>
      </c>
      <c r="M271" s="13">
        <v>151</v>
      </c>
      <c r="N271" s="13">
        <f t="shared" si="37"/>
        <v>21895000</v>
      </c>
      <c r="O271" s="13">
        <v>151</v>
      </c>
      <c r="P271" s="13">
        <f t="shared" si="38"/>
        <v>21895000</v>
      </c>
      <c r="Q271" s="13">
        <v>129</v>
      </c>
      <c r="R271" s="13">
        <f t="shared" si="39"/>
        <v>18705000</v>
      </c>
      <c r="S271" s="13">
        <v>0</v>
      </c>
      <c r="T271" s="13">
        <v>0</v>
      </c>
      <c r="U271" s="13">
        <f t="shared" si="40"/>
        <v>129</v>
      </c>
      <c r="V271" s="13">
        <f t="shared" si="41"/>
        <v>18705000</v>
      </c>
      <c r="W271" s="13">
        <f t="shared" si="42"/>
        <v>582</v>
      </c>
      <c r="X271" s="13">
        <f t="shared" si="43"/>
        <v>84390000</v>
      </c>
      <c r="Y271">
        <v>1</v>
      </c>
    </row>
    <row r="272" spans="1:25" hidden="1">
      <c r="A272" s="11">
        <f t="shared" si="44"/>
        <v>267</v>
      </c>
      <c r="B272" s="12" t="s">
        <v>277</v>
      </c>
      <c r="C272" s="12" t="s">
        <v>277</v>
      </c>
      <c r="D272" s="12" t="s">
        <v>1807</v>
      </c>
      <c r="E272" s="12">
        <v>124</v>
      </c>
      <c r="F272" s="11" t="s">
        <v>858</v>
      </c>
      <c r="G272" s="11" t="s">
        <v>854</v>
      </c>
      <c r="H272" s="12" t="s">
        <v>1221</v>
      </c>
      <c r="I272" s="12" t="s">
        <v>1218</v>
      </c>
      <c r="J272" s="11">
        <v>3017018816</v>
      </c>
      <c r="K272" s="13">
        <v>110</v>
      </c>
      <c r="L272" s="13">
        <f t="shared" si="36"/>
        <v>15950000</v>
      </c>
      <c r="M272" s="13">
        <v>110</v>
      </c>
      <c r="N272" s="13">
        <f t="shared" si="37"/>
        <v>15950000</v>
      </c>
      <c r="O272" s="13">
        <v>110</v>
      </c>
      <c r="P272" s="13">
        <f t="shared" si="38"/>
        <v>15950000</v>
      </c>
      <c r="Q272" s="13">
        <v>124</v>
      </c>
      <c r="R272" s="13">
        <f t="shared" si="39"/>
        <v>17980000</v>
      </c>
      <c r="S272" s="13">
        <v>0</v>
      </c>
      <c r="T272" s="13">
        <v>0</v>
      </c>
      <c r="U272" s="13">
        <f t="shared" si="40"/>
        <v>124</v>
      </c>
      <c r="V272" s="13">
        <f t="shared" si="41"/>
        <v>17980000</v>
      </c>
      <c r="W272" s="13">
        <f t="shared" si="42"/>
        <v>454</v>
      </c>
      <c r="X272" s="13">
        <f t="shared" si="43"/>
        <v>65830000</v>
      </c>
      <c r="Y272">
        <v>1</v>
      </c>
    </row>
    <row r="273" spans="1:25" hidden="1">
      <c r="A273" s="11">
        <f t="shared" si="44"/>
        <v>268</v>
      </c>
      <c r="B273" s="12" t="s">
        <v>278</v>
      </c>
      <c r="C273" s="12" t="s">
        <v>278</v>
      </c>
      <c r="D273" s="12" t="s">
        <v>1807</v>
      </c>
      <c r="E273" s="12">
        <v>211</v>
      </c>
      <c r="F273" s="11" t="s">
        <v>858</v>
      </c>
      <c r="G273" s="11" t="s">
        <v>854</v>
      </c>
      <c r="H273" s="12" t="s">
        <v>1222</v>
      </c>
      <c r="I273" s="12" t="s">
        <v>1218</v>
      </c>
      <c r="J273" s="11">
        <v>3011002741</v>
      </c>
      <c r="K273" s="13">
        <v>181</v>
      </c>
      <c r="L273" s="13">
        <f t="shared" si="36"/>
        <v>26245000</v>
      </c>
      <c r="M273" s="13">
        <v>181</v>
      </c>
      <c r="N273" s="13">
        <f t="shared" si="37"/>
        <v>26245000</v>
      </c>
      <c r="O273" s="13">
        <v>181</v>
      </c>
      <c r="P273" s="13">
        <f t="shared" si="38"/>
        <v>26245000</v>
      </c>
      <c r="Q273" s="13">
        <v>211</v>
      </c>
      <c r="R273" s="13">
        <f t="shared" si="39"/>
        <v>30595000</v>
      </c>
      <c r="S273" s="13">
        <v>0</v>
      </c>
      <c r="T273" s="13">
        <v>0</v>
      </c>
      <c r="U273" s="13">
        <f t="shared" si="40"/>
        <v>211</v>
      </c>
      <c r="V273" s="13">
        <f t="shared" si="41"/>
        <v>30595000</v>
      </c>
      <c r="W273" s="13">
        <f t="shared" si="42"/>
        <v>754</v>
      </c>
      <c r="X273" s="13">
        <f t="shared" si="43"/>
        <v>109330000</v>
      </c>
      <c r="Y273">
        <v>1</v>
      </c>
    </row>
    <row r="274" spans="1:25" hidden="1">
      <c r="A274" s="11">
        <f t="shared" si="44"/>
        <v>269</v>
      </c>
      <c r="B274" s="12" t="s">
        <v>279</v>
      </c>
      <c r="C274" s="12" t="s">
        <v>279</v>
      </c>
      <c r="D274" s="12" t="s">
        <v>1807</v>
      </c>
      <c r="E274" s="12">
        <v>107</v>
      </c>
      <c r="F274" s="11" t="s">
        <v>858</v>
      </c>
      <c r="G274" s="11" t="s">
        <v>854</v>
      </c>
      <c r="H274" s="12" t="s">
        <v>1223</v>
      </c>
      <c r="I274" s="12" t="s">
        <v>1218</v>
      </c>
      <c r="J274" s="11">
        <v>3118003003</v>
      </c>
      <c r="K274" s="13">
        <v>111</v>
      </c>
      <c r="L274" s="13">
        <f t="shared" si="36"/>
        <v>16095000</v>
      </c>
      <c r="M274" s="13">
        <v>111</v>
      </c>
      <c r="N274" s="13">
        <f t="shared" si="37"/>
        <v>16095000</v>
      </c>
      <c r="O274" s="13">
        <v>111</v>
      </c>
      <c r="P274" s="13">
        <f t="shared" si="38"/>
        <v>16095000</v>
      </c>
      <c r="Q274" s="13">
        <v>107</v>
      </c>
      <c r="R274" s="13">
        <f t="shared" si="39"/>
        <v>15515000</v>
      </c>
      <c r="S274" s="13">
        <v>0</v>
      </c>
      <c r="T274" s="13">
        <v>0</v>
      </c>
      <c r="U274" s="13">
        <f t="shared" si="40"/>
        <v>107</v>
      </c>
      <c r="V274" s="13">
        <f t="shared" si="41"/>
        <v>15515000</v>
      </c>
      <c r="W274" s="13">
        <f t="shared" si="42"/>
        <v>440</v>
      </c>
      <c r="X274" s="13">
        <f t="shared" si="43"/>
        <v>63800000</v>
      </c>
      <c r="Y274">
        <v>1</v>
      </c>
    </row>
    <row r="275" spans="1:25" hidden="1">
      <c r="A275" s="11">
        <f t="shared" si="44"/>
        <v>270</v>
      </c>
      <c r="B275" s="12" t="s">
        <v>280</v>
      </c>
      <c r="C275" s="12" t="s">
        <v>280</v>
      </c>
      <c r="D275" s="12" t="s">
        <v>1807</v>
      </c>
      <c r="E275" s="12">
        <v>185</v>
      </c>
      <c r="F275" s="11" t="s">
        <v>858</v>
      </c>
      <c r="G275" s="11" t="s">
        <v>854</v>
      </c>
      <c r="H275" s="12" t="s">
        <v>1224</v>
      </c>
      <c r="I275" s="12" t="s">
        <v>1218</v>
      </c>
      <c r="J275" s="11">
        <v>3017018646</v>
      </c>
      <c r="K275" s="13">
        <v>223</v>
      </c>
      <c r="L275" s="13">
        <f t="shared" si="36"/>
        <v>32335000</v>
      </c>
      <c r="M275" s="13">
        <v>223</v>
      </c>
      <c r="N275" s="13">
        <f t="shared" si="37"/>
        <v>32335000</v>
      </c>
      <c r="O275" s="13">
        <v>223</v>
      </c>
      <c r="P275" s="13">
        <f t="shared" si="38"/>
        <v>32335000</v>
      </c>
      <c r="Q275" s="13">
        <v>185</v>
      </c>
      <c r="R275" s="13">
        <f t="shared" si="39"/>
        <v>26825000</v>
      </c>
      <c r="S275" s="13">
        <v>0</v>
      </c>
      <c r="T275" s="13">
        <v>0</v>
      </c>
      <c r="U275" s="13">
        <f t="shared" si="40"/>
        <v>185</v>
      </c>
      <c r="V275" s="13">
        <f t="shared" si="41"/>
        <v>26825000</v>
      </c>
      <c r="W275" s="13">
        <f t="shared" si="42"/>
        <v>854</v>
      </c>
      <c r="X275" s="13">
        <f t="shared" si="43"/>
        <v>123830000</v>
      </c>
      <c r="Y275">
        <v>1</v>
      </c>
    </row>
    <row r="276" spans="1:25" hidden="1">
      <c r="A276" s="11">
        <f t="shared" si="44"/>
        <v>271</v>
      </c>
      <c r="B276" s="12" t="s">
        <v>281</v>
      </c>
      <c r="C276" s="12" t="s">
        <v>281</v>
      </c>
      <c r="D276" s="12" t="s">
        <v>1807</v>
      </c>
      <c r="E276" s="12">
        <v>102</v>
      </c>
      <c r="F276" s="11" t="s">
        <v>858</v>
      </c>
      <c r="G276" s="11" t="s">
        <v>854</v>
      </c>
      <c r="H276" s="12" t="s">
        <v>1225</v>
      </c>
      <c r="I276" s="12" t="s">
        <v>1218</v>
      </c>
      <c r="J276" s="11">
        <v>3118002554</v>
      </c>
      <c r="K276" s="13">
        <v>152</v>
      </c>
      <c r="L276" s="13">
        <f t="shared" si="36"/>
        <v>22040000</v>
      </c>
      <c r="M276" s="13">
        <v>152</v>
      </c>
      <c r="N276" s="13">
        <f t="shared" si="37"/>
        <v>22040000</v>
      </c>
      <c r="O276" s="13">
        <v>152</v>
      </c>
      <c r="P276" s="13">
        <f t="shared" si="38"/>
        <v>22040000</v>
      </c>
      <c r="Q276" s="13">
        <v>102</v>
      </c>
      <c r="R276" s="13">
        <f t="shared" si="39"/>
        <v>14790000</v>
      </c>
      <c r="S276" s="13">
        <v>0</v>
      </c>
      <c r="T276" s="13">
        <v>0</v>
      </c>
      <c r="U276" s="13">
        <f t="shared" si="40"/>
        <v>102</v>
      </c>
      <c r="V276" s="13">
        <f t="shared" si="41"/>
        <v>14790000</v>
      </c>
      <c r="W276" s="13">
        <f t="shared" si="42"/>
        <v>558</v>
      </c>
      <c r="X276" s="13">
        <f t="shared" si="43"/>
        <v>80910000</v>
      </c>
      <c r="Y276">
        <v>1</v>
      </c>
    </row>
    <row r="277" spans="1:25" hidden="1">
      <c r="A277" s="11">
        <f t="shared" si="44"/>
        <v>272</v>
      </c>
      <c r="B277" s="12" t="s">
        <v>282</v>
      </c>
      <c r="C277" s="12" t="s">
        <v>282</v>
      </c>
      <c r="D277" s="12" t="s">
        <v>1807</v>
      </c>
      <c r="E277" s="12">
        <v>247</v>
      </c>
      <c r="F277" s="11" t="s">
        <v>858</v>
      </c>
      <c r="G277" s="11" t="s">
        <v>854</v>
      </c>
      <c r="H277" s="12" t="s">
        <v>1226</v>
      </c>
      <c r="I277" s="12" t="s">
        <v>1218</v>
      </c>
      <c r="J277" s="11">
        <v>3017018077</v>
      </c>
      <c r="K277" s="13">
        <v>245</v>
      </c>
      <c r="L277" s="13">
        <f t="shared" si="36"/>
        <v>35525000</v>
      </c>
      <c r="M277" s="13">
        <v>245</v>
      </c>
      <c r="N277" s="13">
        <f t="shared" si="37"/>
        <v>35525000</v>
      </c>
      <c r="O277" s="13">
        <v>245</v>
      </c>
      <c r="P277" s="13">
        <f t="shared" si="38"/>
        <v>35525000</v>
      </c>
      <c r="Q277" s="13">
        <v>247</v>
      </c>
      <c r="R277" s="13">
        <f t="shared" si="39"/>
        <v>35815000</v>
      </c>
      <c r="S277" s="13">
        <v>0</v>
      </c>
      <c r="T277" s="13">
        <v>0</v>
      </c>
      <c r="U277" s="13">
        <f t="shared" si="40"/>
        <v>247</v>
      </c>
      <c r="V277" s="13">
        <f t="shared" si="41"/>
        <v>35815000</v>
      </c>
      <c r="W277" s="13">
        <f t="shared" si="42"/>
        <v>982</v>
      </c>
      <c r="X277" s="13">
        <f t="shared" si="43"/>
        <v>142390000</v>
      </c>
      <c r="Y277">
        <v>1</v>
      </c>
    </row>
    <row r="278" spans="1:25" hidden="1">
      <c r="A278" s="11">
        <f t="shared" si="44"/>
        <v>273</v>
      </c>
      <c r="B278" s="12" t="s">
        <v>283</v>
      </c>
      <c r="C278" s="12" t="s">
        <v>283</v>
      </c>
      <c r="D278" s="12" t="s">
        <v>1807</v>
      </c>
      <c r="E278" s="12">
        <v>172</v>
      </c>
      <c r="F278" s="11" t="s">
        <v>858</v>
      </c>
      <c r="G278" s="11" t="s">
        <v>854</v>
      </c>
      <c r="H278" s="12" t="s">
        <v>1227</v>
      </c>
      <c r="I278" s="12" t="s">
        <v>1218</v>
      </c>
      <c r="J278" s="11">
        <v>3017003754</v>
      </c>
      <c r="K278" s="13">
        <v>178</v>
      </c>
      <c r="L278" s="13">
        <f t="shared" si="36"/>
        <v>25810000</v>
      </c>
      <c r="M278" s="13">
        <v>178</v>
      </c>
      <c r="N278" s="13">
        <f t="shared" si="37"/>
        <v>25810000</v>
      </c>
      <c r="O278" s="13">
        <v>178</v>
      </c>
      <c r="P278" s="13">
        <f t="shared" si="38"/>
        <v>25810000</v>
      </c>
      <c r="Q278" s="13">
        <v>172</v>
      </c>
      <c r="R278" s="13">
        <f t="shared" si="39"/>
        <v>24940000</v>
      </c>
      <c r="S278" s="13">
        <v>0</v>
      </c>
      <c r="T278" s="13">
        <v>0</v>
      </c>
      <c r="U278" s="13">
        <f t="shared" si="40"/>
        <v>172</v>
      </c>
      <c r="V278" s="13">
        <f t="shared" si="41"/>
        <v>24940000</v>
      </c>
      <c r="W278" s="13">
        <f t="shared" si="42"/>
        <v>706</v>
      </c>
      <c r="X278" s="13">
        <f t="shared" si="43"/>
        <v>102370000</v>
      </c>
      <c r="Y278">
        <v>1</v>
      </c>
    </row>
    <row r="279" spans="1:25" hidden="1">
      <c r="A279" s="11">
        <f t="shared" si="44"/>
        <v>274</v>
      </c>
      <c r="B279" s="12" t="s">
        <v>284</v>
      </c>
      <c r="C279" s="12" t="s">
        <v>284</v>
      </c>
      <c r="D279" s="12" t="s">
        <v>1807</v>
      </c>
      <c r="E279" s="12">
        <v>164</v>
      </c>
      <c r="F279" s="11" t="s">
        <v>858</v>
      </c>
      <c r="G279" s="11" t="s">
        <v>854</v>
      </c>
      <c r="H279" s="12" t="s">
        <v>1228</v>
      </c>
      <c r="I279" s="12" t="s">
        <v>1218</v>
      </c>
      <c r="J279" s="11">
        <v>3118000632</v>
      </c>
      <c r="K279" s="13">
        <v>200</v>
      </c>
      <c r="L279" s="13">
        <f t="shared" si="36"/>
        <v>29000000</v>
      </c>
      <c r="M279" s="13">
        <v>200</v>
      </c>
      <c r="N279" s="13">
        <f t="shared" si="37"/>
        <v>29000000</v>
      </c>
      <c r="O279" s="13">
        <v>200</v>
      </c>
      <c r="P279" s="13">
        <f t="shared" si="38"/>
        <v>29000000</v>
      </c>
      <c r="Q279" s="13">
        <v>164</v>
      </c>
      <c r="R279" s="13">
        <f t="shared" si="39"/>
        <v>23780000</v>
      </c>
      <c r="S279" s="13">
        <v>0</v>
      </c>
      <c r="T279" s="13">
        <v>0</v>
      </c>
      <c r="U279" s="13">
        <f t="shared" si="40"/>
        <v>164</v>
      </c>
      <c r="V279" s="13">
        <f t="shared" si="41"/>
        <v>23780000</v>
      </c>
      <c r="W279" s="13">
        <f t="shared" si="42"/>
        <v>764</v>
      </c>
      <c r="X279" s="13">
        <f t="shared" si="43"/>
        <v>110780000</v>
      </c>
      <c r="Y279">
        <v>1</v>
      </c>
    </row>
    <row r="280" spans="1:25" hidden="1">
      <c r="A280" s="11">
        <f t="shared" si="44"/>
        <v>275</v>
      </c>
      <c r="B280" s="12" t="s">
        <v>285</v>
      </c>
      <c r="C280" s="12" t="s">
        <v>285</v>
      </c>
      <c r="D280" s="12" t="s">
        <v>1807</v>
      </c>
      <c r="E280" s="12">
        <v>75</v>
      </c>
      <c r="F280" s="11" t="s">
        <v>858</v>
      </c>
      <c r="G280" s="11" t="s">
        <v>854</v>
      </c>
      <c r="H280" s="12" t="s">
        <v>1229</v>
      </c>
      <c r="I280" s="12" t="s">
        <v>1218</v>
      </c>
      <c r="J280" s="11">
        <v>3118002473</v>
      </c>
      <c r="K280" s="13">
        <v>115</v>
      </c>
      <c r="L280" s="13">
        <f t="shared" si="36"/>
        <v>16675000</v>
      </c>
      <c r="M280" s="13">
        <v>115</v>
      </c>
      <c r="N280" s="13">
        <f t="shared" si="37"/>
        <v>16675000</v>
      </c>
      <c r="O280" s="13">
        <v>115</v>
      </c>
      <c r="P280" s="13">
        <f t="shared" si="38"/>
        <v>16675000</v>
      </c>
      <c r="Q280" s="13">
        <v>75</v>
      </c>
      <c r="R280" s="13">
        <f t="shared" si="39"/>
        <v>10875000</v>
      </c>
      <c r="S280" s="13">
        <v>0</v>
      </c>
      <c r="T280" s="13">
        <v>0</v>
      </c>
      <c r="U280" s="13">
        <f t="shared" si="40"/>
        <v>75</v>
      </c>
      <c r="V280" s="13">
        <f t="shared" si="41"/>
        <v>10875000</v>
      </c>
      <c r="W280" s="13">
        <f t="shared" si="42"/>
        <v>420</v>
      </c>
      <c r="X280" s="13">
        <f t="shared" si="43"/>
        <v>60900000</v>
      </c>
      <c r="Y280">
        <v>1</v>
      </c>
    </row>
    <row r="281" spans="1:25" hidden="1">
      <c r="A281" s="11">
        <f t="shared" si="44"/>
        <v>276</v>
      </c>
      <c r="B281" s="12" t="s">
        <v>286</v>
      </c>
      <c r="C281" s="12" t="s">
        <v>286</v>
      </c>
      <c r="D281" s="12" t="s">
        <v>1807</v>
      </c>
      <c r="E281" s="12">
        <v>176</v>
      </c>
      <c r="F281" s="11" t="s">
        <v>858</v>
      </c>
      <c r="G281" s="11" t="s">
        <v>854</v>
      </c>
      <c r="H281" s="12" t="s">
        <v>1230</v>
      </c>
      <c r="I281" s="12" t="s">
        <v>1218</v>
      </c>
      <c r="J281" s="11">
        <v>3017017917</v>
      </c>
      <c r="K281" s="13">
        <v>190</v>
      </c>
      <c r="L281" s="13">
        <f t="shared" si="36"/>
        <v>27550000</v>
      </c>
      <c r="M281" s="13">
        <v>190</v>
      </c>
      <c r="N281" s="13">
        <f t="shared" si="37"/>
        <v>27550000</v>
      </c>
      <c r="O281" s="13">
        <v>190</v>
      </c>
      <c r="P281" s="13">
        <f t="shared" si="38"/>
        <v>27550000</v>
      </c>
      <c r="Q281" s="13">
        <v>176</v>
      </c>
      <c r="R281" s="13">
        <f t="shared" si="39"/>
        <v>25520000</v>
      </c>
      <c r="S281" s="13">
        <v>0</v>
      </c>
      <c r="T281" s="13">
        <v>0</v>
      </c>
      <c r="U281" s="13">
        <f t="shared" si="40"/>
        <v>176</v>
      </c>
      <c r="V281" s="13">
        <f t="shared" si="41"/>
        <v>25520000</v>
      </c>
      <c r="W281" s="13">
        <f t="shared" si="42"/>
        <v>746</v>
      </c>
      <c r="X281" s="13">
        <f t="shared" si="43"/>
        <v>108170000</v>
      </c>
      <c r="Y281">
        <v>1</v>
      </c>
    </row>
    <row r="282" spans="1:25" hidden="1">
      <c r="A282" s="11">
        <f t="shared" si="44"/>
        <v>277</v>
      </c>
      <c r="B282" s="12" t="s">
        <v>287</v>
      </c>
      <c r="C282" s="12" t="s">
        <v>287</v>
      </c>
      <c r="D282" s="12" t="s">
        <v>1807</v>
      </c>
      <c r="E282" s="12">
        <v>93</v>
      </c>
      <c r="F282" s="11" t="s">
        <v>858</v>
      </c>
      <c r="G282" s="11" t="s">
        <v>854</v>
      </c>
      <c r="H282" s="12" t="s">
        <v>1231</v>
      </c>
      <c r="I282" s="12" t="s">
        <v>1218</v>
      </c>
      <c r="J282" s="11">
        <v>3118004336</v>
      </c>
      <c r="K282" s="13">
        <v>113</v>
      </c>
      <c r="L282" s="13">
        <f t="shared" si="36"/>
        <v>16385000</v>
      </c>
      <c r="M282" s="13">
        <v>113</v>
      </c>
      <c r="N282" s="13">
        <f t="shared" si="37"/>
        <v>16385000</v>
      </c>
      <c r="O282" s="13">
        <v>113</v>
      </c>
      <c r="P282" s="13">
        <f t="shared" si="38"/>
        <v>16385000</v>
      </c>
      <c r="Q282" s="13">
        <v>93</v>
      </c>
      <c r="R282" s="13">
        <f t="shared" si="39"/>
        <v>13485000</v>
      </c>
      <c r="S282" s="13">
        <v>0</v>
      </c>
      <c r="T282" s="13">
        <v>0</v>
      </c>
      <c r="U282" s="13">
        <f t="shared" si="40"/>
        <v>93</v>
      </c>
      <c r="V282" s="13">
        <f t="shared" si="41"/>
        <v>13485000</v>
      </c>
      <c r="W282" s="13">
        <f t="shared" si="42"/>
        <v>432</v>
      </c>
      <c r="X282" s="13">
        <f t="shared" si="43"/>
        <v>62640000</v>
      </c>
      <c r="Y282">
        <v>1</v>
      </c>
    </row>
    <row r="283" spans="1:25" hidden="1">
      <c r="A283" s="11">
        <f t="shared" si="44"/>
        <v>278</v>
      </c>
      <c r="B283" s="12" t="s">
        <v>288</v>
      </c>
      <c r="C283" s="12" t="s">
        <v>288</v>
      </c>
      <c r="D283" s="12" t="s">
        <v>1807</v>
      </c>
      <c r="E283" s="12">
        <v>107</v>
      </c>
      <c r="F283" s="11" t="s">
        <v>858</v>
      </c>
      <c r="G283" s="11" t="s">
        <v>854</v>
      </c>
      <c r="H283" s="12" t="s">
        <v>1232</v>
      </c>
      <c r="I283" s="12" t="s">
        <v>1218</v>
      </c>
      <c r="J283" s="11">
        <v>3118002732</v>
      </c>
      <c r="K283" s="13">
        <v>115</v>
      </c>
      <c r="L283" s="13">
        <f t="shared" si="36"/>
        <v>16675000</v>
      </c>
      <c r="M283" s="13">
        <v>115</v>
      </c>
      <c r="N283" s="13">
        <f t="shared" si="37"/>
        <v>16675000</v>
      </c>
      <c r="O283" s="13">
        <v>115</v>
      </c>
      <c r="P283" s="13">
        <f t="shared" si="38"/>
        <v>16675000</v>
      </c>
      <c r="Q283" s="13">
        <v>107</v>
      </c>
      <c r="R283" s="13">
        <f t="shared" si="39"/>
        <v>15515000</v>
      </c>
      <c r="S283" s="13">
        <v>0</v>
      </c>
      <c r="T283" s="13">
        <v>0</v>
      </c>
      <c r="U283" s="13">
        <f t="shared" si="40"/>
        <v>107</v>
      </c>
      <c r="V283" s="13">
        <f t="shared" si="41"/>
        <v>15515000</v>
      </c>
      <c r="W283" s="13">
        <f t="shared" si="42"/>
        <v>452</v>
      </c>
      <c r="X283" s="13">
        <f t="shared" si="43"/>
        <v>65540000</v>
      </c>
      <c r="Y283">
        <v>1</v>
      </c>
    </row>
    <row r="284" spans="1:25" hidden="1">
      <c r="A284" s="11">
        <f t="shared" si="44"/>
        <v>279</v>
      </c>
      <c r="B284" s="12" t="s">
        <v>289</v>
      </c>
      <c r="C284" s="12" t="s">
        <v>289</v>
      </c>
      <c r="D284" s="12" t="s">
        <v>1807</v>
      </c>
      <c r="E284" s="12">
        <v>100</v>
      </c>
      <c r="F284" s="11" t="s">
        <v>858</v>
      </c>
      <c r="G284" s="11" t="s">
        <v>854</v>
      </c>
      <c r="H284" s="12" t="s">
        <v>1223</v>
      </c>
      <c r="I284" s="12" t="s">
        <v>1218</v>
      </c>
      <c r="J284" s="11">
        <v>3118002571</v>
      </c>
      <c r="K284" s="13">
        <v>136</v>
      </c>
      <c r="L284" s="13">
        <f t="shared" si="36"/>
        <v>19720000</v>
      </c>
      <c r="M284" s="13">
        <v>136</v>
      </c>
      <c r="N284" s="13">
        <f t="shared" si="37"/>
        <v>19720000</v>
      </c>
      <c r="O284" s="13">
        <v>136</v>
      </c>
      <c r="P284" s="13">
        <f t="shared" si="38"/>
        <v>19720000</v>
      </c>
      <c r="Q284" s="13">
        <v>100</v>
      </c>
      <c r="R284" s="13">
        <f t="shared" si="39"/>
        <v>14500000</v>
      </c>
      <c r="S284" s="13">
        <v>0</v>
      </c>
      <c r="T284" s="13">
        <v>0</v>
      </c>
      <c r="U284" s="13">
        <f t="shared" si="40"/>
        <v>100</v>
      </c>
      <c r="V284" s="13">
        <f t="shared" si="41"/>
        <v>14500000</v>
      </c>
      <c r="W284" s="13">
        <f t="shared" si="42"/>
        <v>508</v>
      </c>
      <c r="X284" s="13">
        <f t="shared" si="43"/>
        <v>73660000</v>
      </c>
      <c r="Y284">
        <v>1</v>
      </c>
    </row>
    <row r="285" spans="1:25" hidden="1">
      <c r="A285" s="11">
        <f t="shared" si="44"/>
        <v>280</v>
      </c>
      <c r="B285" s="12" t="s">
        <v>290</v>
      </c>
      <c r="C285" s="12" t="s">
        <v>290</v>
      </c>
      <c r="D285" s="12" t="s">
        <v>1807</v>
      </c>
      <c r="E285" s="12">
        <v>159</v>
      </c>
      <c r="F285" s="11" t="s">
        <v>858</v>
      </c>
      <c r="G285" s="11" t="s">
        <v>854</v>
      </c>
      <c r="H285" s="12" t="s">
        <v>1224</v>
      </c>
      <c r="I285" s="12" t="s">
        <v>1218</v>
      </c>
      <c r="J285" s="11">
        <v>3017015868</v>
      </c>
      <c r="K285" s="13">
        <v>153</v>
      </c>
      <c r="L285" s="13">
        <f t="shared" si="36"/>
        <v>22185000</v>
      </c>
      <c r="M285" s="13">
        <v>153</v>
      </c>
      <c r="N285" s="13">
        <f t="shared" si="37"/>
        <v>22185000</v>
      </c>
      <c r="O285" s="13">
        <v>153</v>
      </c>
      <c r="P285" s="13">
        <f t="shared" si="38"/>
        <v>22185000</v>
      </c>
      <c r="Q285" s="13">
        <v>159</v>
      </c>
      <c r="R285" s="13">
        <f t="shared" si="39"/>
        <v>23055000</v>
      </c>
      <c r="S285" s="13">
        <v>0</v>
      </c>
      <c r="T285" s="13">
        <v>0</v>
      </c>
      <c r="U285" s="13">
        <f t="shared" si="40"/>
        <v>159</v>
      </c>
      <c r="V285" s="13">
        <f t="shared" si="41"/>
        <v>23055000</v>
      </c>
      <c r="W285" s="13">
        <f t="shared" si="42"/>
        <v>618</v>
      </c>
      <c r="X285" s="13">
        <f t="shared" si="43"/>
        <v>89610000</v>
      </c>
      <c r="Y285">
        <v>1</v>
      </c>
    </row>
    <row r="286" spans="1:25" hidden="1">
      <c r="A286" s="11">
        <f t="shared" si="44"/>
        <v>281</v>
      </c>
      <c r="B286" s="12" t="s">
        <v>291</v>
      </c>
      <c r="C286" s="12" t="s">
        <v>291</v>
      </c>
      <c r="D286" s="12" t="s">
        <v>1807</v>
      </c>
      <c r="E286" s="12">
        <v>116</v>
      </c>
      <c r="F286" s="11" t="s">
        <v>858</v>
      </c>
      <c r="G286" s="11" t="s">
        <v>854</v>
      </c>
      <c r="H286" s="12" t="s">
        <v>1225</v>
      </c>
      <c r="I286" s="12" t="s">
        <v>1218</v>
      </c>
      <c r="J286" s="11">
        <v>3017017836</v>
      </c>
      <c r="K286" s="13">
        <v>156</v>
      </c>
      <c r="L286" s="13">
        <f t="shared" si="36"/>
        <v>22620000</v>
      </c>
      <c r="M286" s="13">
        <v>156</v>
      </c>
      <c r="N286" s="13">
        <f t="shared" si="37"/>
        <v>22620000</v>
      </c>
      <c r="O286" s="13">
        <v>156</v>
      </c>
      <c r="P286" s="13">
        <f t="shared" si="38"/>
        <v>22620000</v>
      </c>
      <c r="Q286" s="13">
        <v>116</v>
      </c>
      <c r="R286" s="13">
        <f t="shared" si="39"/>
        <v>16820000</v>
      </c>
      <c r="S286" s="13">
        <v>0</v>
      </c>
      <c r="T286" s="13">
        <v>0</v>
      </c>
      <c r="U286" s="13">
        <f t="shared" si="40"/>
        <v>116</v>
      </c>
      <c r="V286" s="13">
        <f t="shared" si="41"/>
        <v>16820000</v>
      </c>
      <c r="W286" s="13">
        <f t="shared" si="42"/>
        <v>584</v>
      </c>
      <c r="X286" s="13">
        <f t="shared" si="43"/>
        <v>84680000</v>
      </c>
      <c r="Y286">
        <v>1</v>
      </c>
    </row>
    <row r="287" spans="1:25" hidden="1">
      <c r="A287" s="11">
        <f t="shared" si="44"/>
        <v>282</v>
      </c>
      <c r="B287" s="12" t="s">
        <v>292</v>
      </c>
      <c r="C287" s="12" t="s">
        <v>292</v>
      </c>
      <c r="D287" s="12" t="s">
        <v>1807</v>
      </c>
      <c r="E287" s="12">
        <v>330</v>
      </c>
      <c r="F287" s="11" t="s">
        <v>858</v>
      </c>
      <c r="G287" s="11" t="s">
        <v>854</v>
      </c>
      <c r="H287" s="12" t="s">
        <v>1233</v>
      </c>
      <c r="I287" s="12" t="s">
        <v>1218</v>
      </c>
      <c r="J287" s="11">
        <v>3017019251</v>
      </c>
      <c r="K287" s="13">
        <v>64</v>
      </c>
      <c r="L287" s="13">
        <f t="shared" si="36"/>
        <v>9280000</v>
      </c>
      <c r="M287" s="13">
        <v>64</v>
      </c>
      <c r="N287" s="13">
        <f t="shared" si="37"/>
        <v>9280000</v>
      </c>
      <c r="O287" s="13">
        <v>64</v>
      </c>
      <c r="P287" s="13">
        <f t="shared" si="38"/>
        <v>9280000</v>
      </c>
      <c r="Q287" s="13">
        <v>330</v>
      </c>
      <c r="R287" s="13">
        <f t="shared" si="39"/>
        <v>47850000</v>
      </c>
      <c r="S287" s="13">
        <v>0</v>
      </c>
      <c r="T287" s="13">
        <v>0</v>
      </c>
      <c r="U287" s="13">
        <f t="shared" si="40"/>
        <v>330</v>
      </c>
      <c r="V287" s="13">
        <f t="shared" si="41"/>
        <v>47850000</v>
      </c>
      <c r="W287" s="13">
        <f t="shared" si="42"/>
        <v>522</v>
      </c>
      <c r="X287" s="13">
        <f t="shared" si="43"/>
        <v>75690000</v>
      </c>
      <c r="Y287">
        <v>1</v>
      </c>
    </row>
    <row r="288" spans="1:25" hidden="1">
      <c r="A288" s="11">
        <f t="shared" si="44"/>
        <v>283</v>
      </c>
      <c r="B288" s="12" t="s">
        <v>293</v>
      </c>
      <c r="C288" s="12" t="s">
        <v>293</v>
      </c>
      <c r="D288" s="12" t="s">
        <v>1807</v>
      </c>
      <c r="E288" s="12">
        <v>161</v>
      </c>
      <c r="F288" s="11" t="s">
        <v>858</v>
      </c>
      <c r="G288" s="11" t="s">
        <v>854</v>
      </c>
      <c r="H288" s="12" t="s">
        <v>1234</v>
      </c>
      <c r="I288" s="12" t="s">
        <v>1218</v>
      </c>
      <c r="J288" s="11">
        <v>3118002406</v>
      </c>
      <c r="K288" s="13">
        <v>181</v>
      </c>
      <c r="L288" s="13">
        <f t="shared" si="36"/>
        <v>26245000</v>
      </c>
      <c r="M288" s="13">
        <v>181</v>
      </c>
      <c r="N288" s="13">
        <f t="shared" si="37"/>
        <v>26245000</v>
      </c>
      <c r="O288" s="13">
        <v>181</v>
      </c>
      <c r="P288" s="13">
        <f t="shared" si="38"/>
        <v>26245000</v>
      </c>
      <c r="Q288" s="13">
        <v>161</v>
      </c>
      <c r="R288" s="13">
        <f t="shared" si="39"/>
        <v>23345000</v>
      </c>
      <c r="S288" s="13">
        <v>0</v>
      </c>
      <c r="T288" s="13">
        <v>0</v>
      </c>
      <c r="U288" s="13">
        <f t="shared" si="40"/>
        <v>161</v>
      </c>
      <c r="V288" s="13">
        <f t="shared" si="41"/>
        <v>23345000</v>
      </c>
      <c r="W288" s="13">
        <f t="shared" si="42"/>
        <v>704</v>
      </c>
      <c r="X288" s="13">
        <f t="shared" si="43"/>
        <v>102080000</v>
      </c>
      <c r="Y288">
        <v>1</v>
      </c>
    </row>
    <row r="289" spans="1:25" hidden="1">
      <c r="A289" s="11">
        <f t="shared" si="44"/>
        <v>284</v>
      </c>
      <c r="B289" s="12" t="s">
        <v>294</v>
      </c>
      <c r="C289" s="12" t="s">
        <v>294</v>
      </c>
      <c r="D289" s="12" t="s">
        <v>1807</v>
      </c>
      <c r="E289" s="12">
        <v>131</v>
      </c>
      <c r="F289" s="11" t="s">
        <v>858</v>
      </c>
      <c r="G289" s="11" t="s">
        <v>854</v>
      </c>
      <c r="H289" s="12" t="s">
        <v>1235</v>
      </c>
      <c r="I289" s="12" t="s">
        <v>1218</v>
      </c>
      <c r="J289" s="11">
        <v>3017018778</v>
      </c>
      <c r="K289" s="13">
        <v>127</v>
      </c>
      <c r="L289" s="13">
        <f t="shared" si="36"/>
        <v>18415000</v>
      </c>
      <c r="M289" s="13">
        <v>127</v>
      </c>
      <c r="N289" s="13">
        <f t="shared" si="37"/>
        <v>18415000</v>
      </c>
      <c r="O289" s="13">
        <v>127</v>
      </c>
      <c r="P289" s="13">
        <f t="shared" si="38"/>
        <v>18415000</v>
      </c>
      <c r="Q289" s="13">
        <v>131</v>
      </c>
      <c r="R289" s="13">
        <f t="shared" si="39"/>
        <v>18995000</v>
      </c>
      <c r="S289" s="13">
        <v>0</v>
      </c>
      <c r="T289" s="13">
        <v>0</v>
      </c>
      <c r="U289" s="13">
        <f t="shared" si="40"/>
        <v>131</v>
      </c>
      <c r="V289" s="13">
        <f t="shared" si="41"/>
        <v>18995000</v>
      </c>
      <c r="W289" s="13">
        <f t="shared" si="42"/>
        <v>512</v>
      </c>
      <c r="X289" s="13">
        <f t="shared" si="43"/>
        <v>74240000</v>
      </c>
      <c r="Y289">
        <v>1</v>
      </c>
    </row>
    <row r="290" spans="1:25" hidden="1">
      <c r="A290" s="11">
        <f t="shared" si="44"/>
        <v>285</v>
      </c>
      <c r="B290" s="12" t="s">
        <v>295</v>
      </c>
      <c r="C290" s="12" t="s">
        <v>295</v>
      </c>
      <c r="D290" s="12" t="s">
        <v>1807</v>
      </c>
      <c r="E290" s="12">
        <v>98</v>
      </c>
      <c r="F290" s="11" t="s">
        <v>858</v>
      </c>
      <c r="G290" s="11" t="s">
        <v>854</v>
      </c>
      <c r="H290" s="12" t="s">
        <v>1236</v>
      </c>
      <c r="I290" s="12" t="s">
        <v>1218</v>
      </c>
      <c r="J290" s="11">
        <v>3118003020</v>
      </c>
      <c r="K290" s="13">
        <v>122</v>
      </c>
      <c r="L290" s="13">
        <f t="shared" si="36"/>
        <v>17690000</v>
      </c>
      <c r="M290" s="13">
        <v>122</v>
      </c>
      <c r="N290" s="13">
        <f t="shared" si="37"/>
        <v>17690000</v>
      </c>
      <c r="O290" s="13">
        <v>122</v>
      </c>
      <c r="P290" s="13">
        <f t="shared" si="38"/>
        <v>17690000</v>
      </c>
      <c r="Q290" s="13">
        <v>98</v>
      </c>
      <c r="R290" s="13">
        <f t="shared" si="39"/>
        <v>14210000</v>
      </c>
      <c r="S290" s="13">
        <v>0</v>
      </c>
      <c r="T290" s="13">
        <v>0</v>
      </c>
      <c r="U290" s="13">
        <f t="shared" si="40"/>
        <v>98</v>
      </c>
      <c r="V290" s="13">
        <f t="shared" si="41"/>
        <v>14210000</v>
      </c>
      <c r="W290" s="13">
        <f t="shared" si="42"/>
        <v>464</v>
      </c>
      <c r="X290" s="13">
        <f t="shared" si="43"/>
        <v>67280000</v>
      </c>
      <c r="Y290">
        <v>1</v>
      </c>
    </row>
    <row r="291" spans="1:25" hidden="1">
      <c r="A291" s="11">
        <f t="shared" si="44"/>
        <v>286</v>
      </c>
      <c r="B291" s="12" t="s">
        <v>296</v>
      </c>
      <c r="C291" s="12" t="s">
        <v>296</v>
      </c>
      <c r="D291" s="12" t="s">
        <v>1807</v>
      </c>
      <c r="E291" s="12">
        <v>204</v>
      </c>
      <c r="F291" s="11" t="s">
        <v>858</v>
      </c>
      <c r="G291" s="11" t="s">
        <v>854</v>
      </c>
      <c r="H291" s="12" t="s">
        <v>1230</v>
      </c>
      <c r="I291" s="12" t="s">
        <v>1218</v>
      </c>
      <c r="J291" s="11">
        <v>3017018182</v>
      </c>
      <c r="K291" s="13">
        <v>220</v>
      </c>
      <c r="L291" s="13">
        <f t="shared" si="36"/>
        <v>31900000</v>
      </c>
      <c r="M291" s="13">
        <v>220</v>
      </c>
      <c r="N291" s="13">
        <f t="shared" si="37"/>
        <v>31900000</v>
      </c>
      <c r="O291" s="13">
        <v>220</v>
      </c>
      <c r="P291" s="13">
        <f t="shared" si="38"/>
        <v>31900000</v>
      </c>
      <c r="Q291" s="13">
        <v>204</v>
      </c>
      <c r="R291" s="13">
        <f t="shared" si="39"/>
        <v>29580000</v>
      </c>
      <c r="S291" s="13">
        <v>0</v>
      </c>
      <c r="T291" s="13">
        <v>0</v>
      </c>
      <c r="U291" s="13">
        <f t="shared" si="40"/>
        <v>204</v>
      </c>
      <c r="V291" s="13">
        <f t="shared" si="41"/>
        <v>29580000</v>
      </c>
      <c r="W291" s="13">
        <f t="shared" si="42"/>
        <v>864</v>
      </c>
      <c r="X291" s="13">
        <f t="shared" si="43"/>
        <v>125280000</v>
      </c>
      <c r="Y291">
        <v>1</v>
      </c>
    </row>
    <row r="292" spans="1:25" hidden="1">
      <c r="A292" s="11">
        <f t="shared" si="44"/>
        <v>287</v>
      </c>
      <c r="B292" s="12" t="s">
        <v>297</v>
      </c>
      <c r="C292" s="12" t="s">
        <v>297</v>
      </c>
      <c r="D292" s="12" t="s">
        <v>1807</v>
      </c>
      <c r="E292" s="12">
        <v>222</v>
      </c>
      <c r="F292" s="11" t="s">
        <v>858</v>
      </c>
      <c r="G292" s="11" t="s">
        <v>854</v>
      </c>
      <c r="H292" s="12" t="s">
        <v>1237</v>
      </c>
      <c r="I292" s="12" t="s">
        <v>1218</v>
      </c>
      <c r="J292" s="11">
        <v>3017003711</v>
      </c>
      <c r="K292" s="13">
        <v>242</v>
      </c>
      <c r="L292" s="13">
        <f t="shared" si="36"/>
        <v>35090000</v>
      </c>
      <c r="M292" s="13">
        <v>242</v>
      </c>
      <c r="N292" s="13">
        <f t="shared" si="37"/>
        <v>35090000</v>
      </c>
      <c r="O292" s="13">
        <v>242</v>
      </c>
      <c r="P292" s="13">
        <f t="shared" si="38"/>
        <v>35090000</v>
      </c>
      <c r="Q292" s="13">
        <v>222</v>
      </c>
      <c r="R292" s="13">
        <f t="shared" si="39"/>
        <v>32190000</v>
      </c>
      <c r="S292" s="13">
        <v>0</v>
      </c>
      <c r="T292" s="13">
        <v>0</v>
      </c>
      <c r="U292" s="13">
        <f t="shared" si="40"/>
        <v>222</v>
      </c>
      <c r="V292" s="13">
        <f t="shared" si="41"/>
        <v>32190000</v>
      </c>
      <c r="W292" s="13">
        <f t="shared" si="42"/>
        <v>948</v>
      </c>
      <c r="X292" s="13">
        <f t="shared" si="43"/>
        <v>137460000</v>
      </c>
      <c r="Y292">
        <v>1</v>
      </c>
    </row>
    <row r="293" spans="1:25" hidden="1">
      <c r="A293" s="11">
        <f t="shared" si="44"/>
        <v>288</v>
      </c>
      <c r="B293" s="12" t="s">
        <v>298</v>
      </c>
      <c r="C293" s="12" t="s">
        <v>298</v>
      </c>
      <c r="D293" s="12" t="s">
        <v>1807</v>
      </c>
      <c r="E293" s="12">
        <v>187</v>
      </c>
      <c r="F293" s="11" t="s">
        <v>858</v>
      </c>
      <c r="G293" s="11" t="s">
        <v>854</v>
      </c>
      <c r="H293" s="12" t="s">
        <v>1238</v>
      </c>
      <c r="I293" s="12" t="s">
        <v>1218</v>
      </c>
      <c r="J293" s="11">
        <v>3017018786</v>
      </c>
      <c r="K293" s="13">
        <v>171</v>
      </c>
      <c r="L293" s="13">
        <f t="shared" si="36"/>
        <v>24795000</v>
      </c>
      <c r="M293" s="13">
        <v>171</v>
      </c>
      <c r="N293" s="13">
        <f t="shared" si="37"/>
        <v>24795000</v>
      </c>
      <c r="O293" s="13">
        <v>171</v>
      </c>
      <c r="P293" s="13">
        <f t="shared" si="38"/>
        <v>24795000</v>
      </c>
      <c r="Q293" s="13">
        <v>187</v>
      </c>
      <c r="R293" s="13">
        <f t="shared" si="39"/>
        <v>27115000</v>
      </c>
      <c r="S293" s="13">
        <v>0</v>
      </c>
      <c r="T293" s="13">
        <v>0</v>
      </c>
      <c r="U293" s="13">
        <f t="shared" si="40"/>
        <v>187</v>
      </c>
      <c r="V293" s="13">
        <f t="shared" si="41"/>
        <v>27115000</v>
      </c>
      <c r="W293" s="13">
        <f t="shared" si="42"/>
        <v>700</v>
      </c>
      <c r="X293" s="13">
        <f t="shared" si="43"/>
        <v>101500000</v>
      </c>
      <c r="Y293">
        <v>1</v>
      </c>
    </row>
    <row r="294" spans="1:25" hidden="1">
      <c r="A294" s="11">
        <f t="shared" si="44"/>
        <v>289</v>
      </c>
      <c r="B294" s="12" t="s">
        <v>299</v>
      </c>
      <c r="C294" s="12"/>
      <c r="D294" s="12"/>
      <c r="E294" s="12"/>
      <c r="F294" s="11" t="s">
        <v>858</v>
      </c>
      <c r="G294" s="11" t="s">
        <v>1820</v>
      </c>
      <c r="H294" s="12" t="s">
        <v>1233</v>
      </c>
      <c r="I294" s="12" t="s">
        <v>1218</v>
      </c>
      <c r="J294" s="11">
        <v>3017016091</v>
      </c>
      <c r="K294" s="13">
        <v>205</v>
      </c>
      <c r="L294" s="13">
        <f t="shared" si="36"/>
        <v>29725000</v>
      </c>
      <c r="M294" s="13">
        <v>205</v>
      </c>
      <c r="N294" s="13">
        <f t="shared" si="37"/>
        <v>29725000</v>
      </c>
      <c r="O294" s="13">
        <v>205</v>
      </c>
      <c r="P294" s="13">
        <f t="shared" si="38"/>
        <v>29725000</v>
      </c>
      <c r="Q294" s="13"/>
      <c r="R294" s="13">
        <f t="shared" si="39"/>
        <v>0</v>
      </c>
      <c r="S294" s="13">
        <v>0</v>
      </c>
      <c r="T294" s="13">
        <v>0</v>
      </c>
      <c r="U294" s="13">
        <f t="shared" si="40"/>
        <v>0</v>
      </c>
      <c r="V294" s="13">
        <f t="shared" si="41"/>
        <v>0</v>
      </c>
      <c r="W294" s="13">
        <f t="shared" si="42"/>
        <v>615</v>
      </c>
      <c r="X294" s="13">
        <f t="shared" si="43"/>
        <v>89175000</v>
      </c>
      <c r="Y294">
        <v>1</v>
      </c>
    </row>
    <row r="295" spans="1:25" hidden="1">
      <c r="A295" s="11">
        <f t="shared" si="44"/>
        <v>290</v>
      </c>
      <c r="B295" s="12" t="s">
        <v>300</v>
      </c>
      <c r="C295" s="12" t="s">
        <v>300</v>
      </c>
      <c r="D295" s="12" t="s">
        <v>1807</v>
      </c>
      <c r="E295" s="12">
        <v>230</v>
      </c>
      <c r="F295" s="11" t="s">
        <v>858</v>
      </c>
      <c r="G295" s="11" t="s">
        <v>854</v>
      </c>
      <c r="H295" s="12" t="s">
        <v>1239</v>
      </c>
      <c r="I295" s="12" t="s">
        <v>1218</v>
      </c>
      <c r="J295" s="11">
        <v>3017002901</v>
      </c>
      <c r="K295" s="13">
        <v>214</v>
      </c>
      <c r="L295" s="13">
        <f t="shared" si="36"/>
        <v>31030000</v>
      </c>
      <c r="M295" s="13">
        <v>214</v>
      </c>
      <c r="N295" s="13">
        <f t="shared" si="37"/>
        <v>31030000</v>
      </c>
      <c r="O295" s="13">
        <v>214</v>
      </c>
      <c r="P295" s="13">
        <f t="shared" si="38"/>
        <v>31030000</v>
      </c>
      <c r="Q295" s="13">
        <v>230</v>
      </c>
      <c r="R295" s="13">
        <f t="shared" si="39"/>
        <v>33350000</v>
      </c>
      <c r="S295" s="13">
        <v>0</v>
      </c>
      <c r="T295" s="13">
        <v>0</v>
      </c>
      <c r="U295" s="13">
        <f t="shared" si="40"/>
        <v>230</v>
      </c>
      <c r="V295" s="13">
        <f t="shared" si="41"/>
        <v>33350000</v>
      </c>
      <c r="W295" s="13">
        <f t="shared" si="42"/>
        <v>872</v>
      </c>
      <c r="X295" s="13">
        <f t="shared" si="43"/>
        <v>126440000</v>
      </c>
      <c r="Y295">
        <v>1</v>
      </c>
    </row>
    <row r="296" spans="1:25" hidden="1">
      <c r="A296" s="11">
        <f t="shared" si="44"/>
        <v>291</v>
      </c>
      <c r="B296" s="12" t="s">
        <v>301</v>
      </c>
      <c r="C296" s="12" t="s">
        <v>301</v>
      </c>
      <c r="D296" s="12" t="s">
        <v>1807</v>
      </c>
      <c r="E296" s="12">
        <v>170</v>
      </c>
      <c r="F296" s="11" t="s">
        <v>858</v>
      </c>
      <c r="G296" s="11" t="s">
        <v>854</v>
      </c>
      <c r="H296" s="12" t="s">
        <v>1240</v>
      </c>
      <c r="I296" s="12" t="s">
        <v>1218</v>
      </c>
      <c r="J296" s="11">
        <v>3017018824</v>
      </c>
      <c r="K296" s="13">
        <v>178</v>
      </c>
      <c r="L296" s="13">
        <f t="shared" si="36"/>
        <v>25810000</v>
      </c>
      <c r="M296" s="13">
        <v>178</v>
      </c>
      <c r="N296" s="13">
        <f t="shared" si="37"/>
        <v>25810000</v>
      </c>
      <c r="O296" s="13">
        <v>178</v>
      </c>
      <c r="P296" s="13">
        <f t="shared" si="38"/>
        <v>25810000</v>
      </c>
      <c r="Q296" s="13">
        <v>170</v>
      </c>
      <c r="R296" s="13">
        <f t="shared" si="39"/>
        <v>24650000</v>
      </c>
      <c r="S296" s="13">
        <v>0</v>
      </c>
      <c r="T296" s="13">
        <v>0</v>
      </c>
      <c r="U296" s="13">
        <f t="shared" si="40"/>
        <v>170</v>
      </c>
      <c r="V296" s="13">
        <f t="shared" si="41"/>
        <v>24650000</v>
      </c>
      <c r="W296" s="13">
        <f t="shared" si="42"/>
        <v>704</v>
      </c>
      <c r="X296" s="13">
        <f t="shared" si="43"/>
        <v>102080000</v>
      </c>
      <c r="Y296">
        <v>1</v>
      </c>
    </row>
    <row r="297" spans="1:25" hidden="1">
      <c r="A297" s="11">
        <f t="shared" si="44"/>
        <v>292</v>
      </c>
      <c r="B297" s="12" t="s">
        <v>302</v>
      </c>
      <c r="C297" s="12" t="s">
        <v>302</v>
      </c>
      <c r="D297" s="12" t="s">
        <v>1807</v>
      </c>
      <c r="E297" s="12">
        <v>95</v>
      </c>
      <c r="F297" s="11" t="s">
        <v>858</v>
      </c>
      <c r="G297" s="11" t="s">
        <v>854</v>
      </c>
      <c r="H297" s="12" t="s">
        <v>1241</v>
      </c>
      <c r="I297" s="12" t="s">
        <v>1218</v>
      </c>
      <c r="J297" s="11">
        <v>3017018760</v>
      </c>
      <c r="K297" s="13">
        <v>117</v>
      </c>
      <c r="L297" s="13">
        <f t="shared" si="36"/>
        <v>16965000</v>
      </c>
      <c r="M297" s="13">
        <v>117</v>
      </c>
      <c r="N297" s="13">
        <f t="shared" si="37"/>
        <v>16965000</v>
      </c>
      <c r="O297" s="13">
        <v>117</v>
      </c>
      <c r="P297" s="13">
        <f t="shared" si="38"/>
        <v>16965000</v>
      </c>
      <c r="Q297" s="13">
        <v>95</v>
      </c>
      <c r="R297" s="13">
        <f t="shared" si="39"/>
        <v>13775000</v>
      </c>
      <c r="S297" s="13">
        <v>0</v>
      </c>
      <c r="T297" s="13">
        <v>0</v>
      </c>
      <c r="U297" s="13">
        <f t="shared" si="40"/>
        <v>95</v>
      </c>
      <c r="V297" s="13">
        <f t="shared" si="41"/>
        <v>13775000</v>
      </c>
      <c r="W297" s="13">
        <f t="shared" si="42"/>
        <v>446</v>
      </c>
      <c r="X297" s="13">
        <f t="shared" si="43"/>
        <v>64670000</v>
      </c>
      <c r="Y297">
        <v>1</v>
      </c>
    </row>
    <row r="298" spans="1:25" hidden="1">
      <c r="A298" s="11">
        <f t="shared" si="44"/>
        <v>293</v>
      </c>
      <c r="B298" s="12" t="s">
        <v>303</v>
      </c>
      <c r="C298" s="12" t="s">
        <v>303</v>
      </c>
      <c r="D298" s="12" t="s">
        <v>1807</v>
      </c>
      <c r="E298" s="12">
        <v>209</v>
      </c>
      <c r="F298" s="11" t="s">
        <v>858</v>
      </c>
      <c r="G298" s="11" t="s">
        <v>854</v>
      </c>
      <c r="H298" s="12" t="s">
        <v>1242</v>
      </c>
      <c r="I298" s="12" t="s">
        <v>1218</v>
      </c>
      <c r="J298" s="11">
        <v>3118000462</v>
      </c>
      <c r="K298" s="13">
        <v>219</v>
      </c>
      <c r="L298" s="13">
        <f t="shared" si="36"/>
        <v>31755000</v>
      </c>
      <c r="M298" s="13">
        <v>219</v>
      </c>
      <c r="N298" s="13">
        <f t="shared" si="37"/>
        <v>31755000</v>
      </c>
      <c r="O298" s="13">
        <v>219</v>
      </c>
      <c r="P298" s="13">
        <f t="shared" si="38"/>
        <v>31755000</v>
      </c>
      <c r="Q298" s="13">
        <v>209</v>
      </c>
      <c r="R298" s="13">
        <f t="shared" si="39"/>
        <v>30305000</v>
      </c>
      <c r="S298" s="13">
        <v>0</v>
      </c>
      <c r="T298" s="13">
        <v>0</v>
      </c>
      <c r="U298" s="13">
        <f t="shared" si="40"/>
        <v>209</v>
      </c>
      <c r="V298" s="13">
        <f t="shared" si="41"/>
        <v>30305000</v>
      </c>
      <c r="W298" s="13">
        <f t="shared" si="42"/>
        <v>866</v>
      </c>
      <c r="X298" s="13">
        <f t="shared" si="43"/>
        <v>125570000</v>
      </c>
      <c r="Y298">
        <v>1</v>
      </c>
    </row>
    <row r="299" spans="1:25" hidden="1">
      <c r="A299" s="11">
        <f t="shared" si="44"/>
        <v>294</v>
      </c>
      <c r="B299" s="12" t="s">
        <v>304</v>
      </c>
      <c r="C299" s="12" t="s">
        <v>304</v>
      </c>
      <c r="D299" s="12" t="s">
        <v>1807</v>
      </c>
      <c r="E299" s="12">
        <v>134</v>
      </c>
      <c r="F299" s="11" t="s">
        <v>858</v>
      </c>
      <c r="G299" s="11" t="s">
        <v>854</v>
      </c>
      <c r="H299" s="12" t="s">
        <v>1243</v>
      </c>
      <c r="I299" s="12" t="s">
        <v>1218</v>
      </c>
      <c r="J299" s="11">
        <v>3118001353</v>
      </c>
      <c r="K299" s="13">
        <v>158</v>
      </c>
      <c r="L299" s="13">
        <f t="shared" si="36"/>
        <v>22910000</v>
      </c>
      <c r="M299" s="13">
        <v>158</v>
      </c>
      <c r="N299" s="13">
        <f t="shared" si="37"/>
        <v>22910000</v>
      </c>
      <c r="O299" s="13">
        <v>158</v>
      </c>
      <c r="P299" s="13">
        <f t="shared" si="38"/>
        <v>22910000</v>
      </c>
      <c r="Q299" s="13">
        <v>134</v>
      </c>
      <c r="R299" s="13">
        <f t="shared" si="39"/>
        <v>19430000</v>
      </c>
      <c r="S299" s="13">
        <v>0</v>
      </c>
      <c r="T299" s="13">
        <v>0</v>
      </c>
      <c r="U299" s="13">
        <f t="shared" si="40"/>
        <v>134</v>
      </c>
      <c r="V299" s="13">
        <f t="shared" si="41"/>
        <v>19430000</v>
      </c>
      <c r="W299" s="13">
        <f t="shared" si="42"/>
        <v>608</v>
      </c>
      <c r="X299" s="13">
        <f t="shared" si="43"/>
        <v>88160000</v>
      </c>
      <c r="Y299">
        <v>1</v>
      </c>
    </row>
    <row r="300" spans="1:25" hidden="1">
      <c r="A300" s="11">
        <f t="shared" si="44"/>
        <v>295</v>
      </c>
      <c r="B300" s="12" t="s">
        <v>305</v>
      </c>
      <c r="C300" s="12" t="s">
        <v>305</v>
      </c>
      <c r="D300" s="12" t="s">
        <v>1807</v>
      </c>
      <c r="E300" s="12">
        <v>200</v>
      </c>
      <c r="F300" s="11" t="s">
        <v>858</v>
      </c>
      <c r="G300" s="11" t="s">
        <v>854</v>
      </c>
      <c r="H300" s="12" t="s">
        <v>1244</v>
      </c>
      <c r="I300" s="12" t="s">
        <v>1218</v>
      </c>
      <c r="J300" s="11">
        <v>3118002465</v>
      </c>
      <c r="K300" s="13">
        <v>224</v>
      </c>
      <c r="L300" s="13">
        <f t="shared" si="36"/>
        <v>32480000</v>
      </c>
      <c r="M300" s="13">
        <v>224</v>
      </c>
      <c r="N300" s="13">
        <f t="shared" si="37"/>
        <v>32480000</v>
      </c>
      <c r="O300" s="13">
        <v>224</v>
      </c>
      <c r="P300" s="13">
        <f t="shared" si="38"/>
        <v>32480000</v>
      </c>
      <c r="Q300" s="13">
        <v>200</v>
      </c>
      <c r="R300" s="13">
        <f t="shared" si="39"/>
        <v>29000000</v>
      </c>
      <c r="S300" s="13">
        <v>0</v>
      </c>
      <c r="T300" s="13">
        <v>0</v>
      </c>
      <c r="U300" s="13">
        <f t="shared" si="40"/>
        <v>200</v>
      </c>
      <c r="V300" s="13">
        <f t="shared" si="41"/>
        <v>29000000</v>
      </c>
      <c r="W300" s="13">
        <f t="shared" si="42"/>
        <v>872</v>
      </c>
      <c r="X300" s="13">
        <f t="shared" si="43"/>
        <v>126440000</v>
      </c>
      <c r="Y300">
        <v>1</v>
      </c>
    </row>
    <row r="301" spans="1:25" hidden="1">
      <c r="A301" s="11">
        <f t="shared" si="44"/>
        <v>296</v>
      </c>
      <c r="B301" s="12" t="s">
        <v>306</v>
      </c>
      <c r="C301" s="12" t="s">
        <v>306</v>
      </c>
      <c r="D301" s="12" t="s">
        <v>1807</v>
      </c>
      <c r="E301" s="12">
        <v>142</v>
      </c>
      <c r="F301" s="11" t="s">
        <v>858</v>
      </c>
      <c r="G301" s="11" t="s">
        <v>854</v>
      </c>
      <c r="H301" s="12" t="s">
        <v>1230</v>
      </c>
      <c r="I301" s="12" t="s">
        <v>1218</v>
      </c>
      <c r="J301" s="11">
        <v>3118002805</v>
      </c>
      <c r="K301" s="13">
        <v>168</v>
      </c>
      <c r="L301" s="13">
        <f t="shared" si="36"/>
        <v>24360000</v>
      </c>
      <c r="M301" s="13">
        <v>168</v>
      </c>
      <c r="N301" s="13">
        <f t="shared" si="37"/>
        <v>24360000</v>
      </c>
      <c r="O301" s="13">
        <v>168</v>
      </c>
      <c r="P301" s="13">
        <f t="shared" si="38"/>
        <v>24360000</v>
      </c>
      <c r="Q301" s="13">
        <v>142</v>
      </c>
      <c r="R301" s="13">
        <f t="shared" si="39"/>
        <v>20590000</v>
      </c>
      <c r="S301" s="13">
        <v>0</v>
      </c>
      <c r="T301" s="13">
        <v>0</v>
      </c>
      <c r="U301" s="13">
        <f t="shared" si="40"/>
        <v>142</v>
      </c>
      <c r="V301" s="13">
        <f t="shared" si="41"/>
        <v>20590000</v>
      </c>
      <c r="W301" s="13">
        <f t="shared" si="42"/>
        <v>646</v>
      </c>
      <c r="X301" s="13">
        <f t="shared" si="43"/>
        <v>93670000</v>
      </c>
      <c r="Y301">
        <v>1</v>
      </c>
    </row>
    <row r="302" spans="1:25" hidden="1">
      <c r="A302" s="11">
        <f t="shared" si="44"/>
        <v>297</v>
      </c>
      <c r="B302" s="12" t="s">
        <v>307</v>
      </c>
      <c r="C302" s="12" t="s">
        <v>307</v>
      </c>
      <c r="D302" s="12" t="s">
        <v>1807</v>
      </c>
      <c r="E302" s="12">
        <v>205</v>
      </c>
      <c r="F302" s="11" t="s">
        <v>858</v>
      </c>
      <c r="G302" s="11" t="s">
        <v>854</v>
      </c>
      <c r="H302" s="12" t="s">
        <v>1245</v>
      </c>
      <c r="I302" s="12" t="s">
        <v>1218</v>
      </c>
      <c r="J302" s="11">
        <v>3118002422</v>
      </c>
      <c r="K302" s="13">
        <v>217</v>
      </c>
      <c r="L302" s="13">
        <f t="shared" si="36"/>
        <v>31465000</v>
      </c>
      <c r="M302" s="13">
        <v>217</v>
      </c>
      <c r="N302" s="13">
        <f t="shared" si="37"/>
        <v>31465000</v>
      </c>
      <c r="O302" s="13">
        <v>217</v>
      </c>
      <c r="P302" s="13">
        <f t="shared" si="38"/>
        <v>31465000</v>
      </c>
      <c r="Q302" s="13">
        <v>205</v>
      </c>
      <c r="R302" s="13">
        <f t="shared" si="39"/>
        <v>29725000</v>
      </c>
      <c r="S302" s="13">
        <v>0</v>
      </c>
      <c r="T302" s="13">
        <v>0</v>
      </c>
      <c r="U302" s="13">
        <f t="shared" si="40"/>
        <v>205</v>
      </c>
      <c r="V302" s="13">
        <f t="shared" si="41"/>
        <v>29725000</v>
      </c>
      <c r="W302" s="13">
        <f t="shared" si="42"/>
        <v>856</v>
      </c>
      <c r="X302" s="13">
        <f t="shared" si="43"/>
        <v>124120000</v>
      </c>
      <c r="Y302">
        <v>1</v>
      </c>
    </row>
    <row r="303" spans="1:25" hidden="1">
      <c r="A303" s="11">
        <f t="shared" si="44"/>
        <v>298</v>
      </c>
      <c r="B303" s="12" t="s">
        <v>308</v>
      </c>
      <c r="C303" s="12" t="s">
        <v>308</v>
      </c>
      <c r="D303" s="12" t="s">
        <v>1807</v>
      </c>
      <c r="E303" s="12">
        <v>128</v>
      </c>
      <c r="F303" s="11" t="s">
        <v>858</v>
      </c>
      <c r="G303" s="11" t="s">
        <v>854</v>
      </c>
      <c r="H303" s="12" t="s">
        <v>1246</v>
      </c>
      <c r="I303" s="12" t="s">
        <v>1218</v>
      </c>
      <c r="J303" s="11">
        <v>3118002937</v>
      </c>
      <c r="K303" s="13">
        <v>140</v>
      </c>
      <c r="L303" s="13">
        <f t="shared" si="36"/>
        <v>20300000</v>
      </c>
      <c r="M303" s="13">
        <v>140</v>
      </c>
      <c r="N303" s="13">
        <f t="shared" si="37"/>
        <v>20300000</v>
      </c>
      <c r="O303" s="13">
        <v>140</v>
      </c>
      <c r="P303" s="13">
        <f t="shared" si="38"/>
        <v>20300000</v>
      </c>
      <c r="Q303" s="13">
        <v>128</v>
      </c>
      <c r="R303" s="13">
        <f t="shared" si="39"/>
        <v>18560000</v>
      </c>
      <c r="S303" s="13">
        <v>0</v>
      </c>
      <c r="T303" s="13">
        <v>0</v>
      </c>
      <c r="U303" s="13">
        <f t="shared" si="40"/>
        <v>128</v>
      </c>
      <c r="V303" s="13">
        <f t="shared" si="41"/>
        <v>18560000</v>
      </c>
      <c r="W303" s="13">
        <f t="shared" si="42"/>
        <v>548</v>
      </c>
      <c r="X303" s="13">
        <f t="shared" si="43"/>
        <v>79460000</v>
      </c>
      <c r="Y303">
        <v>1</v>
      </c>
    </row>
    <row r="304" spans="1:25" hidden="1">
      <c r="A304" s="11">
        <f t="shared" si="44"/>
        <v>299</v>
      </c>
      <c r="B304" s="12" t="s">
        <v>309</v>
      </c>
      <c r="C304" s="12" t="s">
        <v>309</v>
      </c>
      <c r="D304" s="12" t="s">
        <v>1807</v>
      </c>
      <c r="E304" s="12">
        <v>125</v>
      </c>
      <c r="F304" s="11" t="s">
        <v>858</v>
      </c>
      <c r="G304" s="11" t="s">
        <v>854</v>
      </c>
      <c r="H304" s="12" t="s">
        <v>1247</v>
      </c>
      <c r="I304" s="12" t="s">
        <v>1218</v>
      </c>
      <c r="J304" s="11">
        <v>3118002414</v>
      </c>
      <c r="K304" s="13">
        <v>147</v>
      </c>
      <c r="L304" s="13">
        <f t="shared" si="36"/>
        <v>21315000</v>
      </c>
      <c r="M304" s="13">
        <v>147</v>
      </c>
      <c r="N304" s="13">
        <f t="shared" si="37"/>
        <v>21315000</v>
      </c>
      <c r="O304" s="13">
        <v>147</v>
      </c>
      <c r="P304" s="13">
        <f t="shared" si="38"/>
        <v>21315000</v>
      </c>
      <c r="Q304" s="13">
        <v>125</v>
      </c>
      <c r="R304" s="13">
        <f t="shared" si="39"/>
        <v>18125000</v>
      </c>
      <c r="S304" s="13">
        <v>0</v>
      </c>
      <c r="T304" s="13">
        <v>0</v>
      </c>
      <c r="U304" s="13">
        <f t="shared" si="40"/>
        <v>125</v>
      </c>
      <c r="V304" s="13">
        <f t="shared" si="41"/>
        <v>18125000</v>
      </c>
      <c r="W304" s="13">
        <f t="shared" si="42"/>
        <v>566</v>
      </c>
      <c r="X304" s="13">
        <f t="shared" si="43"/>
        <v>82070000</v>
      </c>
      <c r="Y304">
        <v>1</v>
      </c>
    </row>
    <row r="305" spans="1:25" hidden="1">
      <c r="A305" s="11">
        <f t="shared" si="44"/>
        <v>300</v>
      </c>
      <c r="B305" s="12" t="s">
        <v>310</v>
      </c>
      <c r="C305" s="12" t="s">
        <v>310</v>
      </c>
      <c r="D305" s="12" t="s">
        <v>1807</v>
      </c>
      <c r="E305" s="12">
        <v>144</v>
      </c>
      <c r="F305" s="11" t="s">
        <v>858</v>
      </c>
      <c r="G305" s="11" t="s">
        <v>854</v>
      </c>
      <c r="H305" s="12" t="s">
        <v>1248</v>
      </c>
      <c r="I305" s="12" t="s">
        <v>1218</v>
      </c>
      <c r="J305" s="11">
        <v>3118002635</v>
      </c>
      <c r="K305" s="13">
        <v>156</v>
      </c>
      <c r="L305" s="13">
        <f t="shared" si="36"/>
        <v>22620000</v>
      </c>
      <c r="M305" s="13">
        <v>156</v>
      </c>
      <c r="N305" s="13">
        <f t="shared" si="37"/>
        <v>22620000</v>
      </c>
      <c r="O305" s="13">
        <v>156</v>
      </c>
      <c r="P305" s="13">
        <f t="shared" si="38"/>
        <v>22620000</v>
      </c>
      <c r="Q305" s="13">
        <v>144</v>
      </c>
      <c r="R305" s="13">
        <f t="shared" si="39"/>
        <v>20880000</v>
      </c>
      <c r="S305" s="13">
        <v>0</v>
      </c>
      <c r="T305" s="13">
        <v>0</v>
      </c>
      <c r="U305" s="13">
        <f t="shared" si="40"/>
        <v>144</v>
      </c>
      <c r="V305" s="13">
        <f t="shared" si="41"/>
        <v>20880000</v>
      </c>
      <c r="W305" s="13">
        <f t="shared" si="42"/>
        <v>612</v>
      </c>
      <c r="X305" s="13">
        <f t="shared" si="43"/>
        <v>88740000</v>
      </c>
      <c r="Y305">
        <v>1</v>
      </c>
    </row>
    <row r="306" spans="1:25" hidden="1">
      <c r="A306" s="11">
        <f t="shared" si="44"/>
        <v>301</v>
      </c>
      <c r="B306" s="12" t="s">
        <v>311</v>
      </c>
      <c r="C306" s="12" t="s">
        <v>311</v>
      </c>
      <c r="D306" s="12" t="s">
        <v>1807</v>
      </c>
      <c r="E306" s="12">
        <v>123</v>
      </c>
      <c r="F306" s="11" t="s">
        <v>858</v>
      </c>
      <c r="G306" s="11" t="s">
        <v>854</v>
      </c>
      <c r="H306" s="12" t="s">
        <v>1249</v>
      </c>
      <c r="I306" s="12" t="s">
        <v>1218</v>
      </c>
      <c r="J306" s="11">
        <v>3118002996</v>
      </c>
      <c r="K306" s="13">
        <v>123</v>
      </c>
      <c r="L306" s="13">
        <f t="shared" si="36"/>
        <v>17835000</v>
      </c>
      <c r="M306" s="13">
        <v>123</v>
      </c>
      <c r="N306" s="13">
        <f t="shared" si="37"/>
        <v>17835000</v>
      </c>
      <c r="O306" s="13">
        <v>123</v>
      </c>
      <c r="P306" s="13">
        <f t="shared" si="38"/>
        <v>17835000</v>
      </c>
      <c r="Q306" s="13">
        <v>123</v>
      </c>
      <c r="R306" s="13">
        <f t="shared" si="39"/>
        <v>17835000</v>
      </c>
      <c r="S306" s="13">
        <v>0</v>
      </c>
      <c r="T306" s="13">
        <v>0</v>
      </c>
      <c r="U306" s="13">
        <f t="shared" si="40"/>
        <v>123</v>
      </c>
      <c r="V306" s="13">
        <f t="shared" si="41"/>
        <v>17835000</v>
      </c>
      <c r="W306" s="13">
        <f t="shared" si="42"/>
        <v>492</v>
      </c>
      <c r="X306" s="13">
        <f t="shared" si="43"/>
        <v>71340000</v>
      </c>
      <c r="Y306">
        <v>1</v>
      </c>
    </row>
    <row r="307" spans="1:25" hidden="1">
      <c r="A307" s="11">
        <f t="shared" si="44"/>
        <v>302</v>
      </c>
      <c r="B307" s="12" t="s">
        <v>312</v>
      </c>
      <c r="C307" s="12" t="s">
        <v>312</v>
      </c>
      <c r="D307" s="12" t="s">
        <v>1807</v>
      </c>
      <c r="E307" s="12">
        <v>141</v>
      </c>
      <c r="F307" s="11" t="s">
        <v>858</v>
      </c>
      <c r="G307" s="11" t="s">
        <v>854</v>
      </c>
      <c r="H307" s="12" t="s">
        <v>1250</v>
      </c>
      <c r="I307" s="12" t="s">
        <v>1218</v>
      </c>
      <c r="J307" s="11">
        <v>3118002953</v>
      </c>
      <c r="K307" s="13">
        <v>155</v>
      </c>
      <c r="L307" s="13">
        <f t="shared" si="36"/>
        <v>22475000</v>
      </c>
      <c r="M307" s="13">
        <v>155</v>
      </c>
      <c r="N307" s="13">
        <f t="shared" si="37"/>
        <v>22475000</v>
      </c>
      <c r="O307" s="13">
        <v>155</v>
      </c>
      <c r="P307" s="13">
        <f t="shared" si="38"/>
        <v>22475000</v>
      </c>
      <c r="Q307" s="13">
        <v>141</v>
      </c>
      <c r="R307" s="13">
        <f t="shared" si="39"/>
        <v>20445000</v>
      </c>
      <c r="S307" s="13">
        <v>0</v>
      </c>
      <c r="T307" s="13">
        <v>0</v>
      </c>
      <c r="U307" s="13">
        <f t="shared" si="40"/>
        <v>141</v>
      </c>
      <c r="V307" s="13">
        <f t="shared" si="41"/>
        <v>20445000</v>
      </c>
      <c r="W307" s="13">
        <f t="shared" si="42"/>
        <v>606</v>
      </c>
      <c r="X307" s="13">
        <f t="shared" si="43"/>
        <v>87870000</v>
      </c>
      <c r="Y307">
        <v>1</v>
      </c>
    </row>
    <row r="308" spans="1:25" hidden="1">
      <c r="A308" s="11">
        <f t="shared" si="44"/>
        <v>303</v>
      </c>
      <c r="B308" s="12" t="s">
        <v>313</v>
      </c>
      <c r="C308" s="12" t="s">
        <v>313</v>
      </c>
      <c r="D308" s="12" t="s">
        <v>1807</v>
      </c>
      <c r="E308" s="12">
        <v>135</v>
      </c>
      <c r="F308" s="11" t="s">
        <v>858</v>
      </c>
      <c r="G308" s="11" t="s">
        <v>854</v>
      </c>
      <c r="H308" s="12" t="s">
        <v>1251</v>
      </c>
      <c r="I308" s="12" t="s">
        <v>1218</v>
      </c>
      <c r="J308" s="11">
        <v>3118002651</v>
      </c>
      <c r="K308" s="13">
        <v>123</v>
      </c>
      <c r="L308" s="13">
        <f t="shared" si="36"/>
        <v>17835000</v>
      </c>
      <c r="M308" s="13">
        <v>123</v>
      </c>
      <c r="N308" s="13">
        <f t="shared" si="37"/>
        <v>17835000</v>
      </c>
      <c r="O308" s="13">
        <v>123</v>
      </c>
      <c r="P308" s="13">
        <f t="shared" si="38"/>
        <v>17835000</v>
      </c>
      <c r="Q308" s="13">
        <v>135</v>
      </c>
      <c r="R308" s="13">
        <f t="shared" si="39"/>
        <v>19575000</v>
      </c>
      <c r="S308" s="13">
        <v>0</v>
      </c>
      <c r="T308" s="13">
        <v>0</v>
      </c>
      <c r="U308" s="13">
        <f t="shared" si="40"/>
        <v>135</v>
      </c>
      <c r="V308" s="13">
        <f t="shared" si="41"/>
        <v>19575000</v>
      </c>
      <c r="W308" s="13">
        <f t="shared" si="42"/>
        <v>504</v>
      </c>
      <c r="X308" s="13">
        <f t="shared" si="43"/>
        <v>73080000</v>
      </c>
      <c r="Y308">
        <v>1</v>
      </c>
    </row>
    <row r="309" spans="1:25" hidden="1">
      <c r="A309" s="11">
        <f t="shared" si="44"/>
        <v>304</v>
      </c>
      <c r="B309" s="12" t="s">
        <v>314</v>
      </c>
      <c r="C309" s="12" t="s">
        <v>314</v>
      </c>
      <c r="D309" s="12" t="s">
        <v>1807</v>
      </c>
      <c r="E309" s="12">
        <v>92</v>
      </c>
      <c r="F309" s="11" t="s">
        <v>858</v>
      </c>
      <c r="G309" s="11" t="s">
        <v>854</v>
      </c>
      <c r="H309" s="12" t="s">
        <v>1251</v>
      </c>
      <c r="I309" s="12" t="s">
        <v>1218</v>
      </c>
      <c r="J309" s="11">
        <v>3118002945</v>
      </c>
      <c r="K309" s="13">
        <v>90</v>
      </c>
      <c r="L309" s="13">
        <f t="shared" si="36"/>
        <v>13050000</v>
      </c>
      <c r="M309" s="13">
        <v>90</v>
      </c>
      <c r="N309" s="13">
        <f t="shared" si="37"/>
        <v>13050000</v>
      </c>
      <c r="O309" s="13">
        <v>90</v>
      </c>
      <c r="P309" s="13">
        <f t="shared" si="38"/>
        <v>13050000</v>
      </c>
      <c r="Q309" s="13">
        <v>92</v>
      </c>
      <c r="R309" s="13">
        <f t="shared" si="39"/>
        <v>13340000</v>
      </c>
      <c r="S309" s="13">
        <v>0</v>
      </c>
      <c r="T309" s="13">
        <v>0</v>
      </c>
      <c r="U309" s="13">
        <f t="shared" si="40"/>
        <v>92</v>
      </c>
      <c r="V309" s="13">
        <f t="shared" si="41"/>
        <v>13340000</v>
      </c>
      <c r="W309" s="13">
        <f t="shared" si="42"/>
        <v>362</v>
      </c>
      <c r="X309" s="13">
        <f t="shared" si="43"/>
        <v>52490000</v>
      </c>
      <c r="Y309">
        <v>1</v>
      </c>
    </row>
    <row r="310" spans="1:25" hidden="1">
      <c r="A310" s="11">
        <f t="shared" si="44"/>
        <v>305</v>
      </c>
      <c r="B310" s="12" t="s">
        <v>315</v>
      </c>
      <c r="C310" s="12" t="s">
        <v>315</v>
      </c>
      <c r="D310" s="12" t="s">
        <v>1807</v>
      </c>
      <c r="E310" s="12">
        <v>171</v>
      </c>
      <c r="F310" s="11" t="s">
        <v>858</v>
      </c>
      <c r="G310" s="11" t="s">
        <v>854</v>
      </c>
      <c r="H310" s="12" t="s">
        <v>1252</v>
      </c>
      <c r="I310" s="12" t="s">
        <v>1218</v>
      </c>
      <c r="J310" s="11">
        <v>3017003771</v>
      </c>
      <c r="K310" s="13">
        <v>193</v>
      </c>
      <c r="L310" s="13">
        <f t="shared" si="36"/>
        <v>27985000</v>
      </c>
      <c r="M310" s="13">
        <v>193</v>
      </c>
      <c r="N310" s="13">
        <f t="shared" si="37"/>
        <v>27985000</v>
      </c>
      <c r="O310" s="13">
        <v>193</v>
      </c>
      <c r="P310" s="13">
        <f t="shared" si="38"/>
        <v>27985000</v>
      </c>
      <c r="Q310" s="13">
        <v>171</v>
      </c>
      <c r="R310" s="13">
        <f t="shared" si="39"/>
        <v>24795000</v>
      </c>
      <c r="S310" s="13">
        <v>0</v>
      </c>
      <c r="T310" s="13">
        <v>0</v>
      </c>
      <c r="U310" s="13">
        <f t="shared" si="40"/>
        <v>171</v>
      </c>
      <c r="V310" s="13">
        <f t="shared" si="41"/>
        <v>24795000</v>
      </c>
      <c r="W310" s="13">
        <f t="shared" si="42"/>
        <v>750</v>
      </c>
      <c r="X310" s="13">
        <f t="shared" si="43"/>
        <v>108750000</v>
      </c>
      <c r="Y310">
        <v>1</v>
      </c>
    </row>
    <row r="311" spans="1:25" hidden="1">
      <c r="A311" s="11">
        <f t="shared" si="44"/>
        <v>306</v>
      </c>
      <c r="B311" s="12" t="s">
        <v>97</v>
      </c>
      <c r="C311" s="12" t="s">
        <v>97</v>
      </c>
      <c r="D311" s="12" t="s">
        <v>1807</v>
      </c>
      <c r="E311" s="12">
        <v>120</v>
      </c>
      <c r="F311" s="11" t="s">
        <v>858</v>
      </c>
      <c r="G311" s="11" t="s">
        <v>854</v>
      </c>
      <c r="H311" s="12" t="s">
        <v>1253</v>
      </c>
      <c r="I311" s="12" t="s">
        <v>1218</v>
      </c>
      <c r="J311" s="11">
        <v>3017019464</v>
      </c>
      <c r="K311" s="13">
        <v>164</v>
      </c>
      <c r="L311" s="13">
        <f t="shared" si="36"/>
        <v>23780000</v>
      </c>
      <c r="M311" s="13">
        <v>164</v>
      </c>
      <c r="N311" s="13">
        <f t="shared" si="37"/>
        <v>23780000</v>
      </c>
      <c r="O311" s="13">
        <v>164</v>
      </c>
      <c r="P311" s="13">
        <f t="shared" si="38"/>
        <v>23780000</v>
      </c>
      <c r="Q311" s="13">
        <v>120</v>
      </c>
      <c r="R311" s="13">
        <f t="shared" si="39"/>
        <v>17400000</v>
      </c>
      <c r="S311" s="13">
        <v>0</v>
      </c>
      <c r="T311" s="13">
        <v>0</v>
      </c>
      <c r="U311" s="13">
        <f t="shared" si="40"/>
        <v>120</v>
      </c>
      <c r="V311" s="13">
        <f t="shared" si="41"/>
        <v>17400000</v>
      </c>
      <c r="W311" s="13">
        <f t="shared" si="42"/>
        <v>612</v>
      </c>
      <c r="X311" s="13">
        <f t="shared" si="43"/>
        <v>88740000</v>
      </c>
      <c r="Y311">
        <v>1</v>
      </c>
    </row>
    <row r="312" spans="1:25" hidden="1">
      <c r="A312" s="11">
        <f t="shared" si="44"/>
        <v>307</v>
      </c>
      <c r="B312" s="12" t="s">
        <v>105</v>
      </c>
      <c r="C312" s="12" t="s">
        <v>105</v>
      </c>
      <c r="D312" s="12" t="s">
        <v>1807</v>
      </c>
      <c r="E312" s="12">
        <v>148</v>
      </c>
      <c r="F312" s="11" t="s">
        <v>858</v>
      </c>
      <c r="G312" s="11" t="s">
        <v>854</v>
      </c>
      <c r="H312" s="12" t="s">
        <v>1254</v>
      </c>
      <c r="I312" s="12" t="s">
        <v>1218</v>
      </c>
      <c r="J312" s="11">
        <v>3017017585</v>
      </c>
      <c r="K312" s="13">
        <v>154</v>
      </c>
      <c r="L312" s="13">
        <f t="shared" si="36"/>
        <v>22330000</v>
      </c>
      <c r="M312" s="13">
        <v>154</v>
      </c>
      <c r="N312" s="13">
        <f t="shared" si="37"/>
        <v>22330000</v>
      </c>
      <c r="O312" s="13">
        <v>154</v>
      </c>
      <c r="P312" s="13">
        <f t="shared" si="38"/>
        <v>22330000</v>
      </c>
      <c r="Q312" s="13">
        <v>148</v>
      </c>
      <c r="R312" s="13">
        <f t="shared" si="39"/>
        <v>21460000</v>
      </c>
      <c r="S312" s="13">
        <v>0</v>
      </c>
      <c r="T312" s="13">
        <v>0</v>
      </c>
      <c r="U312" s="13">
        <f t="shared" si="40"/>
        <v>148</v>
      </c>
      <c r="V312" s="13">
        <f t="shared" si="41"/>
        <v>21460000</v>
      </c>
      <c r="W312" s="13">
        <f t="shared" si="42"/>
        <v>610</v>
      </c>
      <c r="X312" s="13">
        <f t="shared" si="43"/>
        <v>88450000</v>
      </c>
      <c r="Y312">
        <v>1</v>
      </c>
    </row>
    <row r="313" spans="1:25" hidden="1">
      <c r="A313" s="11">
        <f t="shared" si="44"/>
        <v>308</v>
      </c>
      <c r="B313" s="12" t="s">
        <v>316</v>
      </c>
      <c r="C313" s="12" t="s">
        <v>316</v>
      </c>
      <c r="D313" s="12" t="s">
        <v>1807</v>
      </c>
      <c r="E313" s="12">
        <v>138</v>
      </c>
      <c r="F313" s="11" t="s">
        <v>858</v>
      </c>
      <c r="G313" s="11" t="s">
        <v>854</v>
      </c>
      <c r="H313" s="12" t="s">
        <v>1255</v>
      </c>
      <c r="I313" s="12" t="s">
        <v>1218</v>
      </c>
      <c r="J313" s="11">
        <v>3118003593</v>
      </c>
      <c r="K313" s="13">
        <v>142</v>
      </c>
      <c r="L313" s="13">
        <f t="shared" si="36"/>
        <v>20590000</v>
      </c>
      <c r="M313" s="13">
        <v>142</v>
      </c>
      <c r="N313" s="13">
        <f t="shared" si="37"/>
        <v>20590000</v>
      </c>
      <c r="O313" s="13">
        <v>142</v>
      </c>
      <c r="P313" s="13">
        <f t="shared" si="38"/>
        <v>20590000</v>
      </c>
      <c r="Q313" s="13">
        <v>138</v>
      </c>
      <c r="R313" s="13">
        <f t="shared" si="39"/>
        <v>20010000</v>
      </c>
      <c r="S313" s="13">
        <v>0</v>
      </c>
      <c r="T313" s="13">
        <v>0</v>
      </c>
      <c r="U313" s="13">
        <f t="shared" si="40"/>
        <v>138</v>
      </c>
      <c r="V313" s="13">
        <f t="shared" si="41"/>
        <v>20010000</v>
      </c>
      <c r="W313" s="13">
        <f t="shared" si="42"/>
        <v>564</v>
      </c>
      <c r="X313" s="13">
        <f t="shared" si="43"/>
        <v>81780000</v>
      </c>
      <c r="Y313">
        <v>1</v>
      </c>
    </row>
    <row r="314" spans="1:25" hidden="1">
      <c r="A314" s="11">
        <f t="shared" si="44"/>
        <v>309</v>
      </c>
      <c r="B314" s="12" t="s">
        <v>317</v>
      </c>
      <c r="C314" s="12" t="s">
        <v>317</v>
      </c>
      <c r="D314" s="12" t="s">
        <v>1807</v>
      </c>
      <c r="E314" s="12">
        <v>80</v>
      </c>
      <c r="F314" s="11" t="s">
        <v>858</v>
      </c>
      <c r="G314" s="11" t="s">
        <v>854</v>
      </c>
      <c r="H314" s="12" t="s">
        <v>1256</v>
      </c>
      <c r="I314" s="12" t="s">
        <v>1218</v>
      </c>
      <c r="J314" s="11">
        <v>3017005391</v>
      </c>
      <c r="K314" s="13">
        <v>92</v>
      </c>
      <c r="L314" s="13">
        <f t="shared" si="36"/>
        <v>13340000</v>
      </c>
      <c r="M314" s="13">
        <v>92</v>
      </c>
      <c r="N314" s="13">
        <f t="shared" si="37"/>
        <v>13340000</v>
      </c>
      <c r="O314" s="13">
        <v>92</v>
      </c>
      <c r="P314" s="13">
        <f t="shared" si="38"/>
        <v>13340000</v>
      </c>
      <c r="Q314" s="13">
        <v>80</v>
      </c>
      <c r="R314" s="13">
        <f t="shared" si="39"/>
        <v>11600000</v>
      </c>
      <c r="S314" s="13">
        <v>0</v>
      </c>
      <c r="T314" s="13">
        <v>0</v>
      </c>
      <c r="U314" s="13">
        <f t="shared" si="40"/>
        <v>80</v>
      </c>
      <c r="V314" s="13">
        <f t="shared" si="41"/>
        <v>11600000</v>
      </c>
      <c r="W314" s="13">
        <f t="shared" si="42"/>
        <v>356</v>
      </c>
      <c r="X314" s="13">
        <f t="shared" si="43"/>
        <v>51620000</v>
      </c>
      <c r="Y314">
        <v>1</v>
      </c>
    </row>
    <row r="315" spans="1:25" hidden="1">
      <c r="A315" s="11">
        <f t="shared" si="44"/>
        <v>310</v>
      </c>
      <c r="B315" s="12" t="s">
        <v>318</v>
      </c>
      <c r="C315" s="12" t="s">
        <v>318</v>
      </c>
      <c r="D315" s="12" t="s">
        <v>1807</v>
      </c>
      <c r="E315" s="12">
        <v>195</v>
      </c>
      <c r="F315" s="11" t="s">
        <v>858</v>
      </c>
      <c r="G315" s="11" t="s">
        <v>854</v>
      </c>
      <c r="H315" s="12" t="s">
        <v>1256</v>
      </c>
      <c r="I315" s="12" t="s">
        <v>1218</v>
      </c>
      <c r="J315" s="11">
        <v>3017019677</v>
      </c>
      <c r="K315" s="13">
        <v>201</v>
      </c>
      <c r="L315" s="13">
        <f t="shared" si="36"/>
        <v>29145000</v>
      </c>
      <c r="M315" s="13">
        <v>201</v>
      </c>
      <c r="N315" s="13">
        <f t="shared" si="37"/>
        <v>29145000</v>
      </c>
      <c r="O315" s="13">
        <v>201</v>
      </c>
      <c r="P315" s="13">
        <f t="shared" si="38"/>
        <v>29145000</v>
      </c>
      <c r="Q315" s="13">
        <v>195</v>
      </c>
      <c r="R315" s="13">
        <f t="shared" si="39"/>
        <v>28275000</v>
      </c>
      <c r="S315" s="13">
        <v>0</v>
      </c>
      <c r="T315" s="13">
        <v>0</v>
      </c>
      <c r="U315" s="13">
        <f t="shared" si="40"/>
        <v>195</v>
      </c>
      <c r="V315" s="13">
        <f t="shared" si="41"/>
        <v>28275000</v>
      </c>
      <c r="W315" s="13">
        <f t="shared" si="42"/>
        <v>798</v>
      </c>
      <c r="X315" s="13">
        <f t="shared" si="43"/>
        <v>115710000</v>
      </c>
      <c r="Y315">
        <v>1</v>
      </c>
    </row>
    <row r="316" spans="1:25" hidden="1">
      <c r="A316" s="11">
        <f t="shared" si="44"/>
        <v>311</v>
      </c>
      <c r="B316" s="12" t="s">
        <v>319</v>
      </c>
      <c r="C316" s="12" t="s">
        <v>319</v>
      </c>
      <c r="D316" s="12" t="s">
        <v>1807</v>
      </c>
      <c r="E316" s="12">
        <v>121</v>
      </c>
      <c r="F316" s="11" t="s">
        <v>858</v>
      </c>
      <c r="G316" s="11" t="s">
        <v>854</v>
      </c>
      <c r="H316" s="12" t="s">
        <v>1257</v>
      </c>
      <c r="I316" s="12" t="s">
        <v>1218</v>
      </c>
      <c r="J316" s="11">
        <v>3118002783</v>
      </c>
      <c r="K316" s="13">
        <v>125</v>
      </c>
      <c r="L316" s="13">
        <f t="shared" si="36"/>
        <v>18125000</v>
      </c>
      <c r="M316" s="13">
        <v>125</v>
      </c>
      <c r="N316" s="13">
        <f t="shared" si="37"/>
        <v>18125000</v>
      </c>
      <c r="O316" s="13">
        <v>125</v>
      </c>
      <c r="P316" s="13">
        <f t="shared" si="38"/>
        <v>18125000</v>
      </c>
      <c r="Q316" s="13">
        <v>121</v>
      </c>
      <c r="R316" s="13">
        <f t="shared" si="39"/>
        <v>17545000</v>
      </c>
      <c r="S316" s="13">
        <v>0</v>
      </c>
      <c r="T316" s="13">
        <v>0</v>
      </c>
      <c r="U316" s="13">
        <f t="shared" si="40"/>
        <v>121</v>
      </c>
      <c r="V316" s="13">
        <f t="shared" si="41"/>
        <v>17545000</v>
      </c>
      <c r="W316" s="13">
        <f t="shared" si="42"/>
        <v>496</v>
      </c>
      <c r="X316" s="13">
        <f t="shared" si="43"/>
        <v>71920000</v>
      </c>
      <c r="Y316">
        <v>1</v>
      </c>
    </row>
    <row r="317" spans="1:25" hidden="1">
      <c r="A317" s="11">
        <f t="shared" si="44"/>
        <v>312</v>
      </c>
      <c r="B317" s="12" t="s">
        <v>320</v>
      </c>
      <c r="C317" s="12" t="s">
        <v>320</v>
      </c>
      <c r="D317" s="12" t="s">
        <v>1807</v>
      </c>
      <c r="E317" s="12">
        <v>78</v>
      </c>
      <c r="F317" s="11" t="s">
        <v>859</v>
      </c>
      <c r="G317" s="11" t="s">
        <v>854</v>
      </c>
      <c r="H317" s="12" t="s">
        <v>1222</v>
      </c>
      <c r="I317" s="12" t="s">
        <v>1218</v>
      </c>
      <c r="J317" s="11">
        <v>3017716392</v>
      </c>
      <c r="K317" s="13">
        <v>54</v>
      </c>
      <c r="L317" s="13">
        <f t="shared" si="36"/>
        <v>7830000</v>
      </c>
      <c r="M317" s="13">
        <v>54</v>
      </c>
      <c r="N317" s="13">
        <f t="shared" si="37"/>
        <v>7830000</v>
      </c>
      <c r="O317" s="13">
        <v>54</v>
      </c>
      <c r="P317" s="13">
        <f t="shared" si="38"/>
        <v>7830000</v>
      </c>
      <c r="Q317" s="13">
        <v>78</v>
      </c>
      <c r="R317" s="13">
        <f t="shared" si="39"/>
        <v>11310000</v>
      </c>
      <c r="S317" s="13">
        <v>0</v>
      </c>
      <c r="T317" s="13">
        <v>0</v>
      </c>
      <c r="U317" s="13">
        <f t="shared" si="40"/>
        <v>78</v>
      </c>
      <c r="V317" s="13">
        <f t="shared" si="41"/>
        <v>11310000</v>
      </c>
      <c r="W317" s="13">
        <f t="shared" si="42"/>
        <v>240</v>
      </c>
      <c r="X317" s="13">
        <f t="shared" si="43"/>
        <v>34800000</v>
      </c>
      <c r="Y317">
        <v>1</v>
      </c>
    </row>
    <row r="318" spans="1:25" hidden="1">
      <c r="A318" s="11">
        <f t="shared" si="44"/>
        <v>313</v>
      </c>
      <c r="B318" s="12" t="s">
        <v>321</v>
      </c>
      <c r="C318" s="12" t="s">
        <v>321</v>
      </c>
      <c r="D318" s="12" t="s">
        <v>1807</v>
      </c>
      <c r="E318" s="12">
        <v>125</v>
      </c>
      <c r="F318" s="11" t="s">
        <v>858</v>
      </c>
      <c r="G318" s="11" t="s">
        <v>854</v>
      </c>
      <c r="H318" s="12" t="s">
        <v>1258</v>
      </c>
      <c r="I318" s="12" t="s">
        <v>1218</v>
      </c>
      <c r="J318" s="11">
        <v>3118002911</v>
      </c>
      <c r="K318" s="13">
        <v>143</v>
      </c>
      <c r="L318" s="13">
        <f t="shared" si="36"/>
        <v>20735000</v>
      </c>
      <c r="M318" s="13">
        <v>143</v>
      </c>
      <c r="N318" s="13">
        <f t="shared" si="37"/>
        <v>20735000</v>
      </c>
      <c r="O318" s="13">
        <v>143</v>
      </c>
      <c r="P318" s="13">
        <f t="shared" si="38"/>
        <v>20735000</v>
      </c>
      <c r="Q318" s="13">
        <v>125</v>
      </c>
      <c r="R318" s="13">
        <f t="shared" si="39"/>
        <v>18125000</v>
      </c>
      <c r="S318" s="13">
        <v>0</v>
      </c>
      <c r="T318" s="13">
        <v>0</v>
      </c>
      <c r="U318" s="13">
        <f t="shared" si="40"/>
        <v>125</v>
      </c>
      <c r="V318" s="13">
        <f t="shared" si="41"/>
        <v>18125000</v>
      </c>
      <c r="W318" s="13">
        <f t="shared" si="42"/>
        <v>554</v>
      </c>
      <c r="X318" s="13">
        <f t="shared" si="43"/>
        <v>80330000</v>
      </c>
      <c r="Y318">
        <v>1</v>
      </c>
    </row>
    <row r="319" spans="1:25" hidden="1">
      <c r="A319" s="11">
        <f t="shared" si="44"/>
        <v>314</v>
      </c>
      <c r="B319" s="12" t="s">
        <v>322</v>
      </c>
      <c r="C319" s="12" t="s">
        <v>322</v>
      </c>
      <c r="D319" s="12" t="s">
        <v>1807</v>
      </c>
      <c r="E319" s="12">
        <v>237</v>
      </c>
      <c r="F319" s="11" t="s">
        <v>858</v>
      </c>
      <c r="G319" s="11" t="s">
        <v>854</v>
      </c>
      <c r="H319" s="12" t="s">
        <v>1258</v>
      </c>
      <c r="I319" s="12" t="s">
        <v>1218</v>
      </c>
      <c r="J319" s="11">
        <v>3118002929</v>
      </c>
      <c r="K319" s="13">
        <v>253</v>
      </c>
      <c r="L319" s="13">
        <f t="shared" si="36"/>
        <v>36685000</v>
      </c>
      <c r="M319" s="13">
        <v>253</v>
      </c>
      <c r="N319" s="13">
        <f t="shared" si="37"/>
        <v>36685000</v>
      </c>
      <c r="O319" s="13">
        <v>253</v>
      </c>
      <c r="P319" s="13">
        <f t="shared" si="38"/>
        <v>36685000</v>
      </c>
      <c r="Q319" s="13">
        <v>237</v>
      </c>
      <c r="R319" s="13">
        <f t="shared" si="39"/>
        <v>34365000</v>
      </c>
      <c r="S319" s="13">
        <v>0</v>
      </c>
      <c r="T319" s="13">
        <v>0</v>
      </c>
      <c r="U319" s="13">
        <f t="shared" si="40"/>
        <v>237</v>
      </c>
      <c r="V319" s="13">
        <f t="shared" si="41"/>
        <v>34365000</v>
      </c>
      <c r="W319" s="13">
        <f t="shared" si="42"/>
        <v>996</v>
      </c>
      <c r="X319" s="13">
        <f t="shared" si="43"/>
        <v>144420000</v>
      </c>
      <c r="Y319">
        <v>1</v>
      </c>
    </row>
    <row r="320" spans="1:25" hidden="1">
      <c r="A320" s="11">
        <f t="shared" si="44"/>
        <v>315</v>
      </c>
      <c r="B320" s="12" t="s">
        <v>323</v>
      </c>
      <c r="C320" s="12" t="s">
        <v>323</v>
      </c>
      <c r="D320" s="12" t="s">
        <v>1807</v>
      </c>
      <c r="E320" s="12">
        <v>51</v>
      </c>
      <c r="F320" s="11" t="s">
        <v>858</v>
      </c>
      <c r="G320" s="11" t="s">
        <v>854</v>
      </c>
      <c r="H320" s="12" t="s">
        <v>1258</v>
      </c>
      <c r="I320" s="12" t="s">
        <v>1218</v>
      </c>
      <c r="J320" s="11">
        <v>3118002775</v>
      </c>
      <c r="K320" s="13">
        <v>63</v>
      </c>
      <c r="L320" s="13">
        <f t="shared" si="36"/>
        <v>9135000</v>
      </c>
      <c r="M320" s="13">
        <v>63</v>
      </c>
      <c r="N320" s="13">
        <f t="shared" si="37"/>
        <v>9135000</v>
      </c>
      <c r="O320" s="13">
        <v>63</v>
      </c>
      <c r="P320" s="13">
        <f t="shared" si="38"/>
        <v>9135000</v>
      </c>
      <c r="Q320" s="13">
        <v>51</v>
      </c>
      <c r="R320" s="13">
        <f t="shared" si="39"/>
        <v>7395000</v>
      </c>
      <c r="S320" s="13">
        <v>0</v>
      </c>
      <c r="T320" s="13">
        <v>0</v>
      </c>
      <c r="U320" s="13">
        <f t="shared" si="40"/>
        <v>51</v>
      </c>
      <c r="V320" s="13">
        <f t="shared" si="41"/>
        <v>7395000</v>
      </c>
      <c r="W320" s="13">
        <f t="shared" si="42"/>
        <v>240</v>
      </c>
      <c r="X320" s="13">
        <f t="shared" si="43"/>
        <v>34800000</v>
      </c>
      <c r="Y320">
        <v>1</v>
      </c>
    </row>
    <row r="321" spans="1:25" hidden="1">
      <c r="A321" s="11">
        <f t="shared" si="44"/>
        <v>316</v>
      </c>
      <c r="B321" s="12" t="s">
        <v>324</v>
      </c>
      <c r="C321" s="12" t="s">
        <v>324</v>
      </c>
      <c r="D321" s="12" t="s">
        <v>1807</v>
      </c>
      <c r="E321" s="12">
        <v>69</v>
      </c>
      <c r="F321" s="11" t="s">
        <v>858</v>
      </c>
      <c r="G321" s="11" t="s">
        <v>854</v>
      </c>
      <c r="H321" s="12" t="s">
        <v>1258</v>
      </c>
      <c r="I321" s="12" t="s">
        <v>1218</v>
      </c>
      <c r="J321" s="11">
        <v>3017018573</v>
      </c>
      <c r="K321" s="13">
        <v>75</v>
      </c>
      <c r="L321" s="13">
        <f t="shared" si="36"/>
        <v>10875000</v>
      </c>
      <c r="M321" s="13">
        <v>75</v>
      </c>
      <c r="N321" s="13">
        <f t="shared" si="37"/>
        <v>10875000</v>
      </c>
      <c r="O321" s="13">
        <v>75</v>
      </c>
      <c r="P321" s="13">
        <f t="shared" si="38"/>
        <v>10875000</v>
      </c>
      <c r="Q321" s="13">
        <v>69</v>
      </c>
      <c r="R321" s="13">
        <f t="shared" si="39"/>
        <v>10005000</v>
      </c>
      <c r="S321" s="13">
        <v>0</v>
      </c>
      <c r="T321" s="13">
        <v>0</v>
      </c>
      <c r="U321" s="13">
        <f t="shared" si="40"/>
        <v>69</v>
      </c>
      <c r="V321" s="13">
        <f t="shared" si="41"/>
        <v>10005000</v>
      </c>
      <c r="W321" s="13">
        <f t="shared" si="42"/>
        <v>294</v>
      </c>
      <c r="X321" s="13">
        <f t="shared" si="43"/>
        <v>42630000</v>
      </c>
      <c r="Y321">
        <v>1</v>
      </c>
    </row>
    <row r="322" spans="1:25" hidden="1">
      <c r="A322" s="11">
        <f t="shared" si="44"/>
        <v>317</v>
      </c>
      <c r="B322" s="12" t="s">
        <v>325</v>
      </c>
      <c r="C322" s="12" t="s">
        <v>325</v>
      </c>
      <c r="D322" s="12" t="s">
        <v>1807</v>
      </c>
      <c r="E322" s="12">
        <v>74</v>
      </c>
      <c r="F322" s="11" t="s">
        <v>858</v>
      </c>
      <c r="G322" s="11" t="s">
        <v>854</v>
      </c>
      <c r="H322" s="12" t="s">
        <v>1258</v>
      </c>
      <c r="I322" s="12" t="s">
        <v>1218</v>
      </c>
      <c r="J322" s="11">
        <v>3118002589</v>
      </c>
      <c r="K322" s="13">
        <v>92</v>
      </c>
      <c r="L322" s="13">
        <f t="shared" si="36"/>
        <v>13340000</v>
      </c>
      <c r="M322" s="13">
        <v>92</v>
      </c>
      <c r="N322" s="13">
        <f t="shared" si="37"/>
        <v>13340000</v>
      </c>
      <c r="O322" s="13">
        <v>92</v>
      </c>
      <c r="P322" s="13">
        <f t="shared" si="38"/>
        <v>13340000</v>
      </c>
      <c r="Q322" s="13">
        <v>74</v>
      </c>
      <c r="R322" s="13">
        <f t="shared" si="39"/>
        <v>10730000</v>
      </c>
      <c r="S322" s="13">
        <v>0</v>
      </c>
      <c r="T322" s="13">
        <v>0</v>
      </c>
      <c r="U322" s="13">
        <f t="shared" si="40"/>
        <v>74</v>
      </c>
      <c r="V322" s="13">
        <f t="shared" si="41"/>
        <v>10730000</v>
      </c>
      <c r="W322" s="13">
        <f t="shared" si="42"/>
        <v>350</v>
      </c>
      <c r="X322" s="13">
        <f t="shared" si="43"/>
        <v>50750000</v>
      </c>
      <c r="Y322">
        <v>1</v>
      </c>
    </row>
    <row r="323" spans="1:25" hidden="1">
      <c r="A323" s="11">
        <f t="shared" si="44"/>
        <v>318</v>
      </c>
      <c r="B323" s="12" t="s">
        <v>326</v>
      </c>
      <c r="C323" s="12" t="s">
        <v>326</v>
      </c>
      <c r="D323" s="12" t="s">
        <v>1807</v>
      </c>
      <c r="E323" s="12">
        <v>134</v>
      </c>
      <c r="F323" s="11" t="s">
        <v>858</v>
      </c>
      <c r="G323" s="11" t="s">
        <v>854</v>
      </c>
      <c r="H323" s="12" t="s">
        <v>1259</v>
      </c>
      <c r="I323" s="12" t="s">
        <v>1218</v>
      </c>
      <c r="J323" s="11">
        <v>3017124527</v>
      </c>
      <c r="K323" s="13">
        <v>226</v>
      </c>
      <c r="L323" s="13">
        <f t="shared" si="36"/>
        <v>32770000</v>
      </c>
      <c r="M323" s="13">
        <v>226</v>
      </c>
      <c r="N323" s="13">
        <f t="shared" si="37"/>
        <v>32770000</v>
      </c>
      <c r="O323" s="13">
        <v>226</v>
      </c>
      <c r="P323" s="13">
        <f t="shared" si="38"/>
        <v>32770000</v>
      </c>
      <c r="Q323" s="13">
        <v>134</v>
      </c>
      <c r="R323" s="13">
        <f t="shared" si="39"/>
        <v>19430000</v>
      </c>
      <c r="S323" s="13">
        <v>56</v>
      </c>
      <c r="T323" s="13">
        <v>8120000</v>
      </c>
      <c r="U323" s="13">
        <f t="shared" si="40"/>
        <v>190</v>
      </c>
      <c r="V323" s="13">
        <f t="shared" si="41"/>
        <v>27550000</v>
      </c>
      <c r="W323" s="13">
        <f t="shared" si="42"/>
        <v>868</v>
      </c>
      <c r="X323" s="13">
        <f t="shared" si="43"/>
        <v>125860000</v>
      </c>
      <c r="Y323">
        <v>1</v>
      </c>
    </row>
    <row r="324" spans="1:25" hidden="1">
      <c r="A324" s="11">
        <f t="shared" si="44"/>
        <v>319</v>
      </c>
      <c r="B324" s="12" t="s">
        <v>327</v>
      </c>
      <c r="C324" s="12" t="s">
        <v>327</v>
      </c>
      <c r="D324" s="12" t="s">
        <v>1807</v>
      </c>
      <c r="E324" s="12">
        <v>97</v>
      </c>
      <c r="F324" s="11" t="s">
        <v>858</v>
      </c>
      <c r="G324" s="11" t="s">
        <v>854</v>
      </c>
      <c r="H324" s="12" t="s">
        <v>1233</v>
      </c>
      <c r="I324" s="12" t="s">
        <v>1218</v>
      </c>
      <c r="J324" s="11">
        <v>3118002830</v>
      </c>
      <c r="K324" s="13">
        <v>95</v>
      </c>
      <c r="L324" s="13">
        <f t="shared" si="36"/>
        <v>13775000</v>
      </c>
      <c r="M324" s="13">
        <v>95</v>
      </c>
      <c r="N324" s="13">
        <f t="shared" si="37"/>
        <v>13775000</v>
      </c>
      <c r="O324" s="13">
        <v>95</v>
      </c>
      <c r="P324" s="13">
        <f t="shared" si="38"/>
        <v>13775000</v>
      </c>
      <c r="Q324" s="13">
        <v>97</v>
      </c>
      <c r="R324" s="13">
        <f t="shared" si="39"/>
        <v>14065000</v>
      </c>
      <c r="S324" s="13">
        <v>0</v>
      </c>
      <c r="T324" s="13">
        <v>0</v>
      </c>
      <c r="U324" s="13">
        <f t="shared" si="40"/>
        <v>97</v>
      </c>
      <c r="V324" s="13">
        <f t="shared" si="41"/>
        <v>14065000</v>
      </c>
      <c r="W324" s="13">
        <f t="shared" si="42"/>
        <v>382</v>
      </c>
      <c r="X324" s="13">
        <f t="shared" si="43"/>
        <v>55390000</v>
      </c>
      <c r="Y324">
        <v>1</v>
      </c>
    </row>
    <row r="325" spans="1:25" hidden="1">
      <c r="A325" s="11">
        <f t="shared" si="44"/>
        <v>320</v>
      </c>
      <c r="B325" s="12" t="s">
        <v>328</v>
      </c>
      <c r="C325" s="12" t="s">
        <v>328</v>
      </c>
      <c r="D325" s="12" t="s">
        <v>1807</v>
      </c>
      <c r="E325" s="12">
        <v>109</v>
      </c>
      <c r="F325" s="11" t="s">
        <v>858</v>
      </c>
      <c r="G325" s="11" t="s">
        <v>854</v>
      </c>
      <c r="H325" s="12" t="s">
        <v>1260</v>
      </c>
      <c r="I325" s="12" t="s">
        <v>1218</v>
      </c>
      <c r="J325" s="11">
        <v>3118002813</v>
      </c>
      <c r="K325" s="13">
        <v>127</v>
      </c>
      <c r="L325" s="13">
        <f t="shared" si="36"/>
        <v>18415000</v>
      </c>
      <c r="M325" s="13">
        <v>127</v>
      </c>
      <c r="N325" s="13">
        <f t="shared" si="37"/>
        <v>18415000</v>
      </c>
      <c r="O325" s="13">
        <v>127</v>
      </c>
      <c r="P325" s="13">
        <f t="shared" si="38"/>
        <v>18415000</v>
      </c>
      <c r="Q325" s="13">
        <v>109</v>
      </c>
      <c r="R325" s="13">
        <f t="shared" si="39"/>
        <v>15805000</v>
      </c>
      <c r="S325" s="13">
        <v>0</v>
      </c>
      <c r="T325" s="13">
        <v>0</v>
      </c>
      <c r="U325" s="13">
        <f t="shared" si="40"/>
        <v>109</v>
      </c>
      <c r="V325" s="13">
        <f t="shared" si="41"/>
        <v>15805000</v>
      </c>
      <c r="W325" s="13">
        <f t="shared" si="42"/>
        <v>490</v>
      </c>
      <c r="X325" s="13">
        <f t="shared" si="43"/>
        <v>71050000</v>
      </c>
      <c r="Y325">
        <v>1</v>
      </c>
    </row>
    <row r="326" spans="1:25" hidden="1">
      <c r="A326" s="11">
        <f t="shared" si="44"/>
        <v>321</v>
      </c>
      <c r="B326" s="12" t="s">
        <v>329</v>
      </c>
      <c r="C326" s="12" t="s">
        <v>329</v>
      </c>
      <c r="D326" s="12" t="s">
        <v>1807</v>
      </c>
      <c r="E326" s="12">
        <v>158</v>
      </c>
      <c r="F326" s="11" t="s">
        <v>858</v>
      </c>
      <c r="G326" s="11" t="s">
        <v>854</v>
      </c>
      <c r="H326" s="12" t="s">
        <v>1260</v>
      </c>
      <c r="I326" s="12" t="s">
        <v>1218</v>
      </c>
      <c r="J326" s="11">
        <v>3118002864</v>
      </c>
      <c r="K326" s="13">
        <v>160</v>
      </c>
      <c r="L326" s="13">
        <f t="shared" si="36"/>
        <v>23200000</v>
      </c>
      <c r="M326" s="13">
        <v>160</v>
      </c>
      <c r="N326" s="13">
        <f t="shared" si="37"/>
        <v>23200000</v>
      </c>
      <c r="O326" s="13">
        <v>160</v>
      </c>
      <c r="P326" s="13">
        <f t="shared" si="38"/>
        <v>23200000</v>
      </c>
      <c r="Q326" s="13">
        <v>158</v>
      </c>
      <c r="R326" s="13">
        <f t="shared" si="39"/>
        <v>22910000</v>
      </c>
      <c r="S326" s="13">
        <v>0</v>
      </c>
      <c r="T326" s="13">
        <v>0</v>
      </c>
      <c r="U326" s="13">
        <f t="shared" si="40"/>
        <v>158</v>
      </c>
      <c r="V326" s="13">
        <f t="shared" si="41"/>
        <v>22910000</v>
      </c>
      <c r="W326" s="13">
        <f t="shared" si="42"/>
        <v>638</v>
      </c>
      <c r="X326" s="13">
        <f t="shared" si="43"/>
        <v>92510000</v>
      </c>
      <c r="Y326">
        <v>1</v>
      </c>
    </row>
    <row r="327" spans="1:25" hidden="1">
      <c r="A327" s="11">
        <f t="shared" si="44"/>
        <v>322</v>
      </c>
      <c r="B327" s="12" t="s">
        <v>330</v>
      </c>
      <c r="C327" s="12" t="s">
        <v>330</v>
      </c>
      <c r="D327" s="12" t="s">
        <v>1807</v>
      </c>
      <c r="E327" s="12">
        <v>93</v>
      </c>
      <c r="F327" s="11" t="s">
        <v>858</v>
      </c>
      <c r="G327" s="11" t="s">
        <v>854</v>
      </c>
      <c r="H327" s="12" t="s">
        <v>1261</v>
      </c>
      <c r="I327" s="12" t="s">
        <v>1218</v>
      </c>
      <c r="J327" s="11">
        <v>3118002791</v>
      </c>
      <c r="K327" s="13">
        <v>85</v>
      </c>
      <c r="L327" s="13">
        <f t="shared" ref="L327:L390" si="45">K327*$L$2</f>
        <v>12325000</v>
      </c>
      <c r="M327" s="13">
        <v>85</v>
      </c>
      <c r="N327" s="13">
        <f t="shared" ref="N327:N390" si="46">M327*$L$2</f>
        <v>12325000</v>
      </c>
      <c r="O327" s="13">
        <v>85</v>
      </c>
      <c r="P327" s="13">
        <f t="shared" ref="P327:P390" si="47">O327*$L$2</f>
        <v>12325000</v>
      </c>
      <c r="Q327" s="13">
        <v>93</v>
      </c>
      <c r="R327" s="13">
        <f t="shared" ref="R327:R390" si="48">Q327*$L$2</f>
        <v>13485000</v>
      </c>
      <c r="S327" s="13">
        <v>0</v>
      </c>
      <c r="T327" s="13">
        <v>0</v>
      </c>
      <c r="U327" s="13">
        <f t="shared" ref="U327:U390" si="49">Q327+S327</f>
        <v>93</v>
      </c>
      <c r="V327" s="13">
        <f t="shared" ref="V327:V390" si="50">R327+T327</f>
        <v>13485000</v>
      </c>
      <c r="W327" s="13">
        <f t="shared" ref="W327:W390" si="51">K327+M327+O327+Q327+S327</f>
        <v>348</v>
      </c>
      <c r="X327" s="13">
        <f t="shared" ref="X327:X390" si="52">L327+N327+P327+R327+T327</f>
        <v>50460000</v>
      </c>
      <c r="Y327">
        <v>1</v>
      </c>
    </row>
    <row r="328" spans="1:25" hidden="1">
      <c r="A328" s="11">
        <f t="shared" ref="A328:A391" si="53">A327+1</f>
        <v>323</v>
      </c>
      <c r="B328" s="12" t="s">
        <v>331</v>
      </c>
      <c r="C328" s="12" t="s">
        <v>331</v>
      </c>
      <c r="D328" s="12" t="s">
        <v>1807</v>
      </c>
      <c r="E328" s="12">
        <v>162</v>
      </c>
      <c r="F328" s="11" t="s">
        <v>858</v>
      </c>
      <c r="G328" s="11" t="s">
        <v>854</v>
      </c>
      <c r="H328" s="12" t="s">
        <v>1262</v>
      </c>
      <c r="I328" s="12" t="s">
        <v>1218</v>
      </c>
      <c r="J328" s="11">
        <v>3118003500</v>
      </c>
      <c r="K328" s="13">
        <v>212</v>
      </c>
      <c r="L328" s="13">
        <f t="shared" si="45"/>
        <v>30740000</v>
      </c>
      <c r="M328" s="13">
        <v>212</v>
      </c>
      <c r="N328" s="13">
        <f t="shared" si="46"/>
        <v>30740000</v>
      </c>
      <c r="O328" s="13">
        <v>212</v>
      </c>
      <c r="P328" s="13">
        <f t="shared" si="47"/>
        <v>30740000</v>
      </c>
      <c r="Q328" s="13">
        <v>162</v>
      </c>
      <c r="R328" s="13">
        <f t="shared" si="48"/>
        <v>23490000</v>
      </c>
      <c r="S328" s="13">
        <v>0</v>
      </c>
      <c r="T328" s="13">
        <v>0</v>
      </c>
      <c r="U328" s="13">
        <f t="shared" si="49"/>
        <v>162</v>
      </c>
      <c r="V328" s="13">
        <f t="shared" si="50"/>
        <v>23490000</v>
      </c>
      <c r="W328" s="13">
        <f t="shared" si="51"/>
        <v>798</v>
      </c>
      <c r="X328" s="13">
        <f t="shared" si="52"/>
        <v>115710000</v>
      </c>
      <c r="Y328">
        <v>1</v>
      </c>
    </row>
    <row r="329" spans="1:25" hidden="1">
      <c r="A329" s="11">
        <f t="shared" si="53"/>
        <v>324</v>
      </c>
      <c r="B329" s="12" t="s">
        <v>332</v>
      </c>
      <c r="C329" s="12" t="s">
        <v>332</v>
      </c>
      <c r="D329" s="12" t="s">
        <v>1807</v>
      </c>
      <c r="E329" s="12">
        <v>224</v>
      </c>
      <c r="F329" s="11" t="s">
        <v>858</v>
      </c>
      <c r="G329" s="11" t="s">
        <v>854</v>
      </c>
      <c r="H329" s="12" t="s">
        <v>1263</v>
      </c>
      <c r="I329" s="12" t="s">
        <v>1218</v>
      </c>
      <c r="J329" s="11">
        <v>3118003178</v>
      </c>
      <c r="K329" s="13">
        <v>264</v>
      </c>
      <c r="L329" s="13">
        <f t="shared" si="45"/>
        <v>38280000</v>
      </c>
      <c r="M329" s="13">
        <v>264</v>
      </c>
      <c r="N329" s="13">
        <f t="shared" si="46"/>
        <v>38280000</v>
      </c>
      <c r="O329" s="13">
        <v>264</v>
      </c>
      <c r="P329" s="13">
        <f t="shared" si="47"/>
        <v>38280000</v>
      </c>
      <c r="Q329" s="13">
        <v>224</v>
      </c>
      <c r="R329" s="13">
        <f t="shared" si="48"/>
        <v>32480000</v>
      </c>
      <c r="S329" s="13">
        <v>0</v>
      </c>
      <c r="T329" s="13">
        <v>0</v>
      </c>
      <c r="U329" s="13">
        <f t="shared" si="49"/>
        <v>224</v>
      </c>
      <c r="V329" s="13">
        <f t="shared" si="50"/>
        <v>32480000</v>
      </c>
      <c r="W329" s="13">
        <f t="shared" si="51"/>
        <v>1016</v>
      </c>
      <c r="X329" s="13">
        <f t="shared" si="52"/>
        <v>147320000</v>
      </c>
      <c r="Y329">
        <v>1</v>
      </c>
    </row>
    <row r="330" spans="1:25" hidden="1">
      <c r="A330" s="11">
        <f t="shared" si="53"/>
        <v>325</v>
      </c>
      <c r="B330" s="12" t="s">
        <v>333</v>
      </c>
      <c r="C330" s="12" t="s">
        <v>333</v>
      </c>
      <c r="D330" s="12" t="s">
        <v>1807</v>
      </c>
      <c r="E330" s="12">
        <v>231</v>
      </c>
      <c r="F330" s="11" t="s">
        <v>858</v>
      </c>
      <c r="G330" s="11" t="s">
        <v>854</v>
      </c>
      <c r="H330" s="12" t="s">
        <v>1264</v>
      </c>
      <c r="I330" s="12" t="s">
        <v>1218</v>
      </c>
      <c r="J330" s="11">
        <v>3017016015</v>
      </c>
      <c r="K330" s="13">
        <v>227</v>
      </c>
      <c r="L330" s="13">
        <f t="shared" si="45"/>
        <v>32915000</v>
      </c>
      <c r="M330" s="13">
        <v>227</v>
      </c>
      <c r="N330" s="13">
        <f t="shared" si="46"/>
        <v>32915000</v>
      </c>
      <c r="O330" s="13">
        <v>227</v>
      </c>
      <c r="P330" s="13">
        <f t="shared" si="47"/>
        <v>32915000</v>
      </c>
      <c r="Q330" s="13">
        <v>231</v>
      </c>
      <c r="R330" s="13">
        <f t="shared" si="48"/>
        <v>33495000</v>
      </c>
      <c r="S330" s="13">
        <v>0</v>
      </c>
      <c r="T330" s="13">
        <v>0</v>
      </c>
      <c r="U330" s="13">
        <f t="shared" si="49"/>
        <v>231</v>
      </c>
      <c r="V330" s="13">
        <f t="shared" si="50"/>
        <v>33495000</v>
      </c>
      <c r="W330" s="13">
        <f t="shared" si="51"/>
        <v>912</v>
      </c>
      <c r="X330" s="13">
        <f t="shared" si="52"/>
        <v>132240000</v>
      </c>
      <c r="Y330">
        <v>1</v>
      </c>
    </row>
    <row r="331" spans="1:25" hidden="1">
      <c r="A331" s="11">
        <f t="shared" si="53"/>
        <v>326</v>
      </c>
      <c r="B331" s="12" t="s">
        <v>334</v>
      </c>
      <c r="C331" s="12" t="s">
        <v>334</v>
      </c>
      <c r="D331" s="12" t="s">
        <v>1807</v>
      </c>
      <c r="E331" s="12">
        <v>135</v>
      </c>
      <c r="F331" s="11" t="s">
        <v>858</v>
      </c>
      <c r="G331" s="11" t="s">
        <v>854</v>
      </c>
      <c r="H331" s="12" t="s">
        <v>1265</v>
      </c>
      <c r="I331" s="12" t="s">
        <v>1218</v>
      </c>
      <c r="J331" s="11">
        <v>3118002538</v>
      </c>
      <c r="K331" s="13">
        <v>155</v>
      </c>
      <c r="L331" s="13">
        <f t="shared" si="45"/>
        <v>22475000</v>
      </c>
      <c r="M331" s="13">
        <v>155</v>
      </c>
      <c r="N331" s="13">
        <f t="shared" si="46"/>
        <v>22475000</v>
      </c>
      <c r="O331" s="13">
        <v>155</v>
      </c>
      <c r="P331" s="13">
        <f t="shared" si="47"/>
        <v>22475000</v>
      </c>
      <c r="Q331" s="13">
        <v>135</v>
      </c>
      <c r="R331" s="13">
        <f t="shared" si="48"/>
        <v>19575000</v>
      </c>
      <c r="S331" s="13">
        <v>0</v>
      </c>
      <c r="T331" s="13">
        <v>0</v>
      </c>
      <c r="U331" s="13">
        <f t="shared" si="49"/>
        <v>135</v>
      </c>
      <c r="V331" s="13">
        <f t="shared" si="50"/>
        <v>19575000</v>
      </c>
      <c r="W331" s="13">
        <f t="shared" si="51"/>
        <v>600</v>
      </c>
      <c r="X331" s="13">
        <f t="shared" si="52"/>
        <v>87000000</v>
      </c>
      <c r="Y331">
        <v>1</v>
      </c>
    </row>
    <row r="332" spans="1:25" hidden="1">
      <c r="A332" s="11">
        <f t="shared" si="53"/>
        <v>327</v>
      </c>
      <c r="B332" s="12" t="s">
        <v>335</v>
      </c>
      <c r="C332" s="12" t="s">
        <v>335</v>
      </c>
      <c r="D332" s="12" t="s">
        <v>1808</v>
      </c>
      <c r="E332" s="12">
        <v>105</v>
      </c>
      <c r="F332" s="11" t="s">
        <v>858</v>
      </c>
      <c r="G332" s="11" t="s">
        <v>854</v>
      </c>
      <c r="H332" s="12" t="s">
        <v>1266</v>
      </c>
      <c r="I332" s="12" t="s">
        <v>1267</v>
      </c>
      <c r="J332" s="11">
        <v>3017015566</v>
      </c>
      <c r="K332" s="13">
        <v>155</v>
      </c>
      <c r="L332" s="13">
        <f t="shared" si="45"/>
        <v>22475000</v>
      </c>
      <c r="M332" s="13">
        <v>155</v>
      </c>
      <c r="N332" s="13">
        <f t="shared" si="46"/>
        <v>22475000</v>
      </c>
      <c r="O332" s="13">
        <v>155</v>
      </c>
      <c r="P332" s="13">
        <f t="shared" si="47"/>
        <v>22475000</v>
      </c>
      <c r="Q332" s="13">
        <v>105</v>
      </c>
      <c r="R332" s="13">
        <f t="shared" si="48"/>
        <v>15225000</v>
      </c>
      <c r="S332" s="13">
        <v>0</v>
      </c>
      <c r="T332" s="13">
        <v>0</v>
      </c>
      <c r="U332" s="13">
        <f t="shared" si="49"/>
        <v>105</v>
      </c>
      <c r="V332" s="13">
        <f t="shared" si="50"/>
        <v>15225000</v>
      </c>
      <c r="W332" s="13">
        <f t="shared" si="51"/>
        <v>570</v>
      </c>
      <c r="X332" s="13">
        <f t="shared" si="52"/>
        <v>82650000</v>
      </c>
      <c r="Y332">
        <v>1</v>
      </c>
    </row>
    <row r="333" spans="1:25" hidden="1">
      <c r="A333" s="11">
        <f t="shared" si="53"/>
        <v>328</v>
      </c>
      <c r="B333" s="12" t="s">
        <v>336</v>
      </c>
      <c r="C333" s="12" t="s">
        <v>336</v>
      </c>
      <c r="D333" s="12" t="s">
        <v>1808</v>
      </c>
      <c r="E333" s="12">
        <v>118</v>
      </c>
      <c r="F333" s="11" t="s">
        <v>858</v>
      </c>
      <c r="G333" s="11" t="s">
        <v>854</v>
      </c>
      <c r="H333" s="12" t="s">
        <v>1268</v>
      </c>
      <c r="I333" s="12" t="s">
        <v>1267</v>
      </c>
      <c r="J333" s="11">
        <v>3017019855</v>
      </c>
      <c r="K333" s="13">
        <v>116</v>
      </c>
      <c r="L333" s="13">
        <f t="shared" si="45"/>
        <v>16820000</v>
      </c>
      <c r="M333" s="13">
        <v>116</v>
      </c>
      <c r="N333" s="13">
        <f t="shared" si="46"/>
        <v>16820000</v>
      </c>
      <c r="O333" s="13">
        <v>116</v>
      </c>
      <c r="P333" s="13">
        <f t="shared" si="47"/>
        <v>16820000</v>
      </c>
      <c r="Q333" s="13">
        <v>118</v>
      </c>
      <c r="R333" s="13">
        <f t="shared" si="48"/>
        <v>17110000</v>
      </c>
      <c r="S333" s="13">
        <v>0</v>
      </c>
      <c r="T333" s="13">
        <v>0</v>
      </c>
      <c r="U333" s="13">
        <f t="shared" si="49"/>
        <v>118</v>
      </c>
      <c r="V333" s="13">
        <f t="shared" si="50"/>
        <v>17110000</v>
      </c>
      <c r="W333" s="13">
        <f t="shared" si="51"/>
        <v>466</v>
      </c>
      <c r="X333" s="13">
        <f t="shared" si="52"/>
        <v>67570000</v>
      </c>
      <c r="Y333">
        <v>1</v>
      </c>
    </row>
    <row r="334" spans="1:25" hidden="1">
      <c r="A334" s="11">
        <f t="shared" si="53"/>
        <v>329</v>
      </c>
      <c r="B334" s="12" t="s">
        <v>337</v>
      </c>
      <c r="C334" s="12" t="s">
        <v>337</v>
      </c>
      <c r="D334" s="12" t="s">
        <v>1808</v>
      </c>
      <c r="E334" s="12">
        <v>167</v>
      </c>
      <c r="F334" s="11" t="s">
        <v>858</v>
      </c>
      <c r="G334" s="11" t="s">
        <v>854</v>
      </c>
      <c r="H334" s="12" t="s">
        <v>1269</v>
      </c>
      <c r="I334" s="12" t="s">
        <v>1267</v>
      </c>
      <c r="J334" s="11">
        <v>3017018841</v>
      </c>
      <c r="K334" s="13">
        <v>167</v>
      </c>
      <c r="L334" s="13">
        <f t="shared" si="45"/>
        <v>24215000</v>
      </c>
      <c r="M334" s="13">
        <v>167</v>
      </c>
      <c r="N334" s="13">
        <f t="shared" si="46"/>
        <v>24215000</v>
      </c>
      <c r="O334" s="13">
        <v>167</v>
      </c>
      <c r="P334" s="13">
        <f t="shared" si="47"/>
        <v>24215000</v>
      </c>
      <c r="Q334" s="13">
        <v>167</v>
      </c>
      <c r="R334" s="13">
        <f t="shared" si="48"/>
        <v>24215000</v>
      </c>
      <c r="S334" s="13">
        <v>0</v>
      </c>
      <c r="T334" s="13">
        <v>0</v>
      </c>
      <c r="U334" s="13">
        <f t="shared" si="49"/>
        <v>167</v>
      </c>
      <c r="V334" s="13">
        <f t="shared" si="50"/>
        <v>24215000</v>
      </c>
      <c r="W334" s="13">
        <f t="shared" si="51"/>
        <v>668</v>
      </c>
      <c r="X334" s="13">
        <f t="shared" si="52"/>
        <v>96860000</v>
      </c>
      <c r="Y334">
        <v>1</v>
      </c>
    </row>
    <row r="335" spans="1:25" hidden="1">
      <c r="A335" s="11">
        <f t="shared" si="53"/>
        <v>330</v>
      </c>
      <c r="B335" s="12" t="s">
        <v>338</v>
      </c>
      <c r="C335" s="12" t="s">
        <v>338</v>
      </c>
      <c r="D335" s="12" t="s">
        <v>1808</v>
      </c>
      <c r="E335" s="12">
        <v>196</v>
      </c>
      <c r="F335" s="11" t="s">
        <v>858</v>
      </c>
      <c r="G335" s="11" t="s">
        <v>854</v>
      </c>
      <c r="H335" s="12" t="s">
        <v>1270</v>
      </c>
      <c r="I335" s="12" t="s">
        <v>1267</v>
      </c>
      <c r="J335" s="11">
        <v>3017013300</v>
      </c>
      <c r="K335" s="13">
        <v>198</v>
      </c>
      <c r="L335" s="13">
        <f t="shared" si="45"/>
        <v>28710000</v>
      </c>
      <c r="M335" s="13">
        <v>198</v>
      </c>
      <c r="N335" s="13">
        <f t="shared" si="46"/>
        <v>28710000</v>
      </c>
      <c r="O335" s="13">
        <v>198</v>
      </c>
      <c r="P335" s="13">
        <f t="shared" si="47"/>
        <v>28710000</v>
      </c>
      <c r="Q335" s="13">
        <v>196</v>
      </c>
      <c r="R335" s="13">
        <f t="shared" si="48"/>
        <v>28420000</v>
      </c>
      <c r="S335" s="13">
        <v>0</v>
      </c>
      <c r="T335" s="13">
        <v>0</v>
      </c>
      <c r="U335" s="13">
        <f t="shared" si="49"/>
        <v>196</v>
      </c>
      <c r="V335" s="13">
        <f t="shared" si="50"/>
        <v>28420000</v>
      </c>
      <c r="W335" s="13">
        <f t="shared" si="51"/>
        <v>790</v>
      </c>
      <c r="X335" s="13">
        <f t="shared" si="52"/>
        <v>114550000</v>
      </c>
      <c r="Y335">
        <v>1</v>
      </c>
    </row>
    <row r="336" spans="1:25" hidden="1">
      <c r="A336" s="11">
        <f t="shared" si="53"/>
        <v>331</v>
      </c>
      <c r="B336" s="12" t="s">
        <v>339</v>
      </c>
      <c r="C336" s="12" t="s">
        <v>339</v>
      </c>
      <c r="D336" s="12" t="s">
        <v>1808</v>
      </c>
      <c r="E336" s="12">
        <v>64</v>
      </c>
      <c r="F336" s="11" t="s">
        <v>858</v>
      </c>
      <c r="G336" s="11" t="s">
        <v>854</v>
      </c>
      <c r="H336" s="12" t="s">
        <v>1271</v>
      </c>
      <c r="I336" s="12" t="s">
        <v>1267</v>
      </c>
      <c r="J336" s="11">
        <v>3017125221</v>
      </c>
      <c r="K336" s="13">
        <v>88</v>
      </c>
      <c r="L336" s="13">
        <f t="shared" si="45"/>
        <v>12760000</v>
      </c>
      <c r="M336" s="13">
        <v>88</v>
      </c>
      <c r="N336" s="13">
        <f t="shared" si="46"/>
        <v>12760000</v>
      </c>
      <c r="O336" s="13">
        <v>88</v>
      </c>
      <c r="P336" s="13">
        <f t="shared" si="47"/>
        <v>12760000</v>
      </c>
      <c r="Q336" s="13">
        <v>64</v>
      </c>
      <c r="R336" s="13">
        <f t="shared" si="48"/>
        <v>9280000</v>
      </c>
      <c r="S336" s="13">
        <v>0</v>
      </c>
      <c r="T336" s="13">
        <v>0</v>
      </c>
      <c r="U336" s="13">
        <f t="shared" si="49"/>
        <v>64</v>
      </c>
      <c r="V336" s="13">
        <f t="shared" si="50"/>
        <v>9280000</v>
      </c>
      <c r="W336" s="13">
        <f t="shared" si="51"/>
        <v>328</v>
      </c>
      <c r="X336" s="13">
        <f t="shared" si="52"/>
        <v>47560000</v>
      </c>
      <c r="Y336">
        <v>1</v>
      </c>
    </row>
    <row r="337" spans="1:25" hidden="1">
      <c r="A337" s="11">
        <f t="shared" si="53"/>
        <v>332</v>
      </c>
      <c r="B337" s="12" t="s">
        <v>340</v>
      </c>
      <c r="C337" s="12" t="s">
        <v>340</v>
      </c>
      <c r="D337" s="12" t="s">
        <v>1808</v>
      </c>
      <c r="E337" s="12">
        <v>133</v>
      </c>
      <c r="F337" s="11" t="s">
        <v>858</v>
      </c>
      <c r="G337" s="11" t="s">
        <v>854</v>
      </c>
      <c r="H337" s="12" t="s">
        <v>1272</v>
      </c>
      <c r="I337" s="12" t="s">
        <v>1267</v>
      </c>
      <c r="J337" s="11">
        <v>3017125248</v>
      </c>
      <c r="K337" s="13">
        <v>179</v>
      </c>
      <c r="L337" s="13">
        <f t="shared" si="45"/>
        <v>25955000</v>
      </c>
      <c r="M337" s="13">
        <v>179</v>
      </c>
      <c r="N337" s="13">
        <f t="shared" si="46"/>
        <v>25955000</v>
      </c>
      <c r="O337" s="13">
        <v>179</v>
      </c>
      <c r="P337" s="13">
        <f t="shared" si="47"/>
        <v>25955000</v>
      </c>
      <c r="Q337" s="13">
        <v>133</v>
      </c>
      <c r="R337" s="13">
        <f t="shared" si="48"/>
        <v>19285000</v>
      </c>
      <c r="S337" s="13">
        <v>0</v>
      </c>
      <c r="T337" s="13">
        <v>0</v>
      </c>
      <c r="U337" s="13">
        <f t="shared" si="49"/>
        <v>133</v>
      </c>
      <c r="V337" s="13">
        <f t="shared" si="50"/>
        <v>19285000</v>
      </c>
      <c r="W337" s="13">
        <f t="shared" si="51"/>
        <v>670</v>
      </c>
      <c r="X337" s="13">
        <f t="shared" si="52"/>
        <v>97150000</v>
      </c>
      <c r="Y337">
        <v>1</v>
      </c>
    </row>
    <row r="338" spans="1:25" hidden="1">
      <c r="A338" s="11">
        <f t="shared" si="53"/>
        <v>333</v>
      </c>
      <c r="B338" s="12" t="s">
        <v>341</v>
      </c>
      <c r="C338" s="12" t="s">
        <v>341</v>
      </c>
      <c r="D338" s="12" t="s">
        <v>1808</v>
      </c>
      <c r="E338" s="12">
        <v>111</v>
      </c>
      <c r="F338" s="11" t="s">
        <v>858</v>
      </c>
      <c r="G338" s="11" t="s">
        <v>854</v>
      </c>
      <c r="H338" s="12" t="s">
        <v>1273</v>
      </c>
      <c r="I338" s="12" t="s">
        <v>1267</v>
      </c>
      <c r="J338" s="11">
        <v>3017013008</v>
      </c>
      <c r="K338" s="13">
        <v>111</v>
      </c>
      <c r="L338" s="13">
        <f t="shared" si="45"/>
        <v>16095000</v>
      </c>
      <c r="M338" s="13">
        <v>111</v>
      </c>
      <c r="N338" s="13">
        <f t="shared" si="46"/>
        <v>16095000</v>
      </c>
      <c r="O338" s="13">
        <v>111</v>
      </c>
      <c r="P338" s="13">
        <f t="shared" si="47"/>
        <v>16095000</v>
      </c>
      <c r="Q338" s="13">
        <v>111</v>
      </c>
      <c r="R338" s="13">
        <f t="shared" si="48"/>
        <v>16095000</v>
      </c>
      <c r="S338" s="13">
        <v>0</v>
      </c>
      <c r="T338" s="13">
        <v>0</v>
      </c>
      <c r="U338" s="13">
        <f t="shared" si="49"/>
        <v>111</v>
      </c>
      <c r="V338" s="13">
        <f t="shared" si="50"/>
        <v>16095000</v>
      </c>
      <c r="W338" s="13">
        <f t="shared" si="51"/>
        <v>444</v>
      </c>
      <c r="X338" s="13">
        <f t="shared" si="52"/>
        <v>64380000</v>
      </c>
      <c r="Y338">
        <v>1</v>
      </c>
    </row>
    <row r="339" spans="1:25" hidden="1">
      <c r="A339" s="11">
        <f t="shared" si="53"/>
        <v>334</v>
      </c>
      <c r="B339" s="12" t="s">
        <v>342</v>
      </c>
      <c r="C339" s="12" t="s">
        <v>342</v>
      </c>
      <c r="D339" s="12" t="s">
        <v>1808</v>
      </c>
      <c r="E339" s="12">
        <v>140</v>
      </c>
      <c r="F339" s="11" t="s">
        <v>858</v>
      </c>
      <c r="G339" s="11" t="s">
        <v>854</v>
      </c>
      <c r="H339" s="12" t="s">
        <v>1274</v>
      </c>
      <c r="I339" s="12" t="s">
        <v>1267</v>
      </c>
      <c r="J339" s="11">
        <v>3118003470</v>
      </c>
      <c r="K339" s="13">
        <v>166</v>
      </c>
      <c r="L339" s="13">
        <f t="shared" si="45"/>
        <v>24070000</v>
      </c>
      <c r="M339" s="13">
        <v>166</v>
      </c>
      <c r="N339" s="13">
        <f t="shared" si="46"/>
        <v>24070000</v>
      </c>
      <c r="O339" s="13">
        <v>166</v>
      </c>
      <c r="P339" s="13">
        <f t="shared" si="47"/>
        <v>24070000</v>
      </c>
      <c r="Q339" s="13">
        <v>140</v>
      </c>
      <c r="R339" s="13">
        <f t="shared" si="48"/>
        <v>20300000</v>
      </c>
      <c r="S339" s="13">
        <v>0</v>
      </c>
      <c r="T339" s="13">
        <v>0</v>
      </c>
      <c r="U339" s="13">
        <f t="shared" si="49"/>
        <v>140</v>
      </c>
      <c r="V339" s="13">
        <f t="shared" si="50"/>
        <v>20300000</v>
      </c>
      <c r="W339" s="13">
        <f t="shared" si="51"/>
        <v>638</v>
      </c>
      <c r="X339" s="13">
        <f t="shared" si="52"/>
        <v>92510000</v>
      </c>
      <c r="Y339">
        <v>1</v>
      </c>
    </row>
    <row r="340" spans="1:25" hidden="1">
      <c r="A340" s="11">
        <f t="shared" si="53"/>
        <v>335</v>
      </c>
      <c r="B340" s="12" t="s">
        <v>343</v>
      </c>
      <c r="C340" s="12" t="s">
        <v>343</v>
      </c>
      <c r="D340" s="12" t="s">
        <v>1808</v>
      </c>
      <c r="E340" s="12">
        <v>150</v>
      </c>
      <c r="F340" s="11" t="s">
        <v>858</v>
      </c>
      <c r="G340" s="11" t="s">
        <v>854</v>
      </c>
      <c r="H340" s="12" t="s">
        <v>1275</v>
      </c>
      <c r="I340" s="12" t="s">
        <v>1267</v>
      </c>
      <c r="J340" s="11">
        <v>3118003313</v>
      </c>
      <c r="K340" s="13">
        <v>98</v>
      </c>
      <c r="L340" s="13">
        <f t="shared" si="45"/>
        <v>14210000</v>
      </c>
      <c r="M340" s="13">
        <v>98</v>
      </c>
      <c r="N340" s="13">
        <f t="shared" si="46"/>
        <v>14210000</v>
      </c>
      <c r="O340" s="13">
        <v>98</v>
      </c>
      <c r="P340" s="13">
        <f t="shared" si="47"/>
        <v>14210000</v>
      </c>
      <c r="Q340" s="13">
        <v>150</v>
      </c>
      <c r="R340" s="13">
        <f t="shared" si="48"/>
        <v>21750000</v>
      </c>
      <c r="S340" s="13">
        <v>0</v>
      </c>
      <c r="T340" s="13">
        <v>0</v>
      </c>
      <c r="U340" s="13">
        <f t="shared" si="49"/>
        <v>150</v>
      </c>
      <c r="V340" s="13">
        <f t="shared" si="50"/>
        <v>21750000</v>
      </c>
      <c r="W340" s="13">
        <f t="shared" si="51"/>
        <v>444</v>
      </c>
      <c r="X340" s="13">
        <f t="shared" si="52"/>
        <v>64380000</v>
      </c>
      <c r="Y340">
        <v>1</v>
      </c>
    </row>
    <row r="341" spans="1:25" hidden="1">
      <c r="A341" s="11">
        <f t="shared" si="53"/>
        <v>336</v>
      </c>
      <c r="B341" s="12" t="s">
        <v>344</v>
      </c>
      <c r="C341" s="12" t="s">
        <v>344</v>
      </c>
      <c r="D341" s="12" t="s">
        <v>1808</v>
      </c>
      <c r="E341" s="12">
        <v>158</v>
      </c>
      <c r="F341" s="11" t="s">
        <v>858</v>
      </c>
      <c r="G341" s="11" t="s">
        <v>854</v>
      </c>
      <c r="H341" s="12" t="s">
        <v>1276</v>
      </c>
      <c r="I341" s="12" t="s">
        <v>1267</v>
      </c>
      <c r="J341" s="11">
        <v>3118002660</v>
      </c>
      <c r="K341" s="13">
        <v>170</v>
      </c>
      <c r="L341" s="13">
        <f t="shared" si="45"/>
        <v>24650000</v>
      </c>
      <c r="M341" s="13">
        <v>170</v>
      </c>
      <c r="N341" s="13">
        <f t="shared" si="46"/>
        <v>24650000</v>
      </c>
      <c r="O341" s="13">
        <v>170</v>
      </c>
      <c r="P341" s="13">
        <f t="shared" si="47"/>
        <v>24650000</v>
      </c>
      <c r="Q341" s="13">
        <v>158</v>
      </c>
      <c r="R341" s="13">
        <f t="shared" si="48"/>
        <v>22910000</v>
      </c>
      <c r="S341" s="13">
        <v>0</v>
      </c>
      <c r="T341" s="13">
        <v>0</v>
      </c>
      <c r="U341" s="13">
        <f t="shared" si="49"/>
        <v>158</v>
      </c>
      <c r="V341" s="13">
        <f t="shared" si="50"/>
        <v>22910000</v>
      </c>
      <c r="W341" s="13">
        <f t="shared" si="51"/>
        <v>668</v>
      </c>
      <c r="X341" s="13">
        <f t="shared" si="52"/>
        <v>96860000</v>
      </c>
      <c r="Y341">
        <v>1</v>
      </c>
    </row>
    <row r="342" spans="1:25" hidden="1">
      <c r="A342" s="11">
        <f t="shared" si="53"/>
        <v>337</v>
      </c>
      <c r="B342" s="12" t="s">
        <v>345</v>
      </c>
      <c r="C342" s="12" t="s">
        <v>345</v>
      </c>
      <c r="D342" s="12" t="s">
        <v>1808</v>
      </c>
      <c r="E342" s="12">
        <v>161</v>
      </c>
      <c r="F342" s="11" t="s">
        <v>858</v>
      </c>
      <c r="G342" s="11" t="s">
        <v>854</v>
      </c>
      <c r="H342" s="12" t="s">
        <v>1277</v>
      </c>
      <c r="I342" s="12" t="s">
        <v>1267</v>
      </c>
      <c r="J342" s="11">
        <v>3118003607</v>
      </c>
      <c r="K342" s="13">
        <v>161</v>
      </c>
      <c r="L342" s="13">
        <f t="shared" si="45"/>
        <v>23345000</v>
      </c>
      <c r="M342" s="13">
        <v>161</v>
      </c>
      <c r="N342" s="13">
        <f t="shared" si="46"/>
        <v>23345000</v>
      </c>
      <c r="O342" s="13">
        <v>161</v>
      </c>
      <c r="P342" s="13">
        <f t="shared" si="47"/>
        <v>23345000</v>
      </c>
      <c r="Q342" s="13">
        <v>161</v>
      </c>
      <c r="R342" s="13">
        <f t="shared" si="48"/>
        <v>23345000</v>
      </c>
      <c r="S342" s="13">
        <v>0</v>
      </c>
      <c r="T342" s="13">
        <v>0</v>
      </c>
      <c r="U342" s="13">
        <f t="shared" si="49"/>
        <v>161</v>
      </c>
      <c r="V342" s="13">
        <f t="shared" si="50"/>
        <v>23345000</v>
      </c>
      <c r="W342" s="13">
        <f t="shared" si="51"/>
        <v>644</v>
      </c>
      <c r="X342" s="13">
        <f t="shared" si="52"/>
        <v>93380000</v>
      </c>
      <c r="Y342">
        <v>1</v>
      </c>
    </row>
    <row r="343" spans="1:25" hidden="1">
      <c r="A343" s="11">
        <f t="shared" si="53"/>
        <v>338</v>
      </c>
      <c r="B343" s="12" t="s">
        <v>346</v>
      </c>
      <c r="C343" s="12" t="s">
        <v>346</v>
      </c>
      <c r="D343" s="12" t="s">
        <v>1808</v>
      </c>
      <c r="E343" s="12">
        <v>148</v>
      </c>
      <c r="F343" s="11" t="s">
        <v>858</v>
      </c>
      <c r="G343" s="11" t="s">
        <v>854</v>
      </c>
      <c r="H343" s="12" t="s">
        <v>1278</v>
      </c>
      <c r="I343" s="12" t="s">
        <v>1267</v>
      </c>
      <c r="J343" s="11">
        <v>3017015574</v>
      </c>
      <c r="K343" s="13">
        <v>166</v>
      </c>
      <c r="L343" s="13">
        <f t="shared" si="45"/>
        <v>24070000</v>
      </c>
      <c r="M343" s="13">
        <v>166</v>
      </c>
      <c r="N343" s="13">
        <f t="shared" si="46"/>
        <v>24070000</v>
      </c>
      <c r="O343" s="13">
        <v>166</v>
      </c>
      <c r="P343" s="13">
        <f t="shared" si="47"/>
        <v>24070000</v>
      </c>
      <c r="Q343" s="13">
        <v>148</v>
      </c>
      <c r="R343" s="13">
        <f t="shared" si="48"/>
        <v>21460000</v>
      </c>
      <c r="S343" s="13">
        <v>0</v>
      </c>
      <c r="T343" s="13">
        <v>0</v>
      </c>
      <c r="U343" s="13">
        <f t="shared" si="49"/>
        <v>148</v>
      </c>
      <c r="V343" s="13">
        <f t="shared" si="50"/>
        <v>21460000</v>
      </c>
      <c r="W343" s="13">
        <f t="shared" si="51"/>
        <v>646</v>
      </c>
      <c r="X343" s="13">
        <f t="shared" si="52"/>
        <v>93670000</v>
      </c>
      <c r="Y343">
        <v>1</v>
      </c>
    </row>
    <row r="344" spans="1:25" hidden="1">
      <c r="A344" s="11">
        <f t="shared" si="53"/>
        <v>339</v>
      </c>
      <c r="B344" s="12" t="s">
        <v>347</v>
      </c>
      <c r="C344" s="12" t="s">
        <v>347</v>
      </c>
      <c r="D344" s="12" t="s">
        <v>1808</v>
      </c>
      <c r="E344" s="12">
        <v>129</v>
      </c>
      <c r="F344" s="11" t="s">
        <v>858</v>
      </c>
      <c r="G344" s="11" t="s">
        <v>854</v>
      </c>
      <c r="H344" s="12" t="s">
        <v>1279</v>
      </c>
      <c r="I344" s="12" t="s">
        <v>1267</v>
      </c>
      <c r="J344" s="11">
        <v>3017125213</v>
      </c>
      <c r="K344" s="13">
        <v>163</v>
      </c>
      <c r="L344" s="13">
        <f t="shared" si="45"/>
        <v>23635000</v>
      </c>
      <c r="M344" s="13">
        <v>163</v>
      </c>
      <c r="N344" s="13">
        <f t="shared" si="46"/>
        <v>23635000</v>
      </c>
      <c r="O344" s="13">
        <v>163</v>
      </c>
      <c r="P344" s="13">
        <f t="shared" si="47"/>
        <v>23635000</v>
      </c>
      <c r="Q344" s="13">
        <v>129</v>
      </c>
      <c r="R344" s="13">
        <f t="shared" si="48"/>
        <v>18705000</v>
      </c>
      <c r="S344" s="13">
        <v>0</v>
      </c>
      <c r="T344" s="13">
        <v>0</v>
      </c>
      <c r="U344" s="13">
        <f t="shared" si="49"/>
        <v>129</v>
      </c>
      <c r="V344" s="13">
        <f t="shared" si="50"/>
        <v>18705000</v>
      </c>
      <c r="W344" s="13">
        <f t="shared" si="51"/>
        <v>618</v>
      </c>
      <c r="X344" s="13">
        <f t="shared" si="52"/>
        <v>89610000</v>
      </c>
      <c r="Y344">
        <v>1</v>
      </c>
    </row>
    <row r="345" spans="1:25" hidden="1">
      <c r="A345" s="11">
        <f t="shared" si="53"/>
        <v>340</v>
      </c>
      <c r="B345" s="12" t="s">
        <v>348</v>
      </c>
      <c r="C345" s="12" t="s">
        <v>348</v>
      </c>
      <c r="D345" s="12" t="s">
        <v>1808</v>
      </c>
      <c r="E345" s="12">
        <v>99</v>
      </c>
      <c r="F345" s="11" t="s">
        <v>858</v>
      </c>
      <c r="G345" s="11" t="s">
        <v>854</v>
      </c>
      <c r="H345" s="12" t="s">
        <v>1280</v>
      </c>
      <c r="I345" s="12" t="s">
        <v>1267</v>
      </c>
      <c r="J345" s="11">
        <v>3017018859</v>
      </c>
      <c r="K345" s="13">
        <v>113</v>
      </c>
      <c r="L345" s="13">
        <f t="shared" si="45"/>
        <v>16385000</v>
      </c>
      <c r="M345" s="13">
        <v>113</v>
      </c>
      <c r="N345" s="13">
        <f t="shared" si="46"/>
        <v>16385000</v>
      </c>
      <c r="O345" s="13">
        <v>113</v>
      </c>
      <c r="P345" s="13">
        <f t="shared" si="47"/>
        <v>16385000</v>
      </c>
      <c r="Q345" s="13">
        <v>99</v>
      </c>
      <c r="R345" s="13">
        <f t="shared" si="48"/>
        <v>14355000</v>
      </c>
      <c r="S345" s="13">
        <v>0</v>
      </c>
      <c r="T345" s="13">
        <v>0</v>
      </c>
      <c r="U345" s="13">
        <f t="shared" si="49"/>
        <v>99</v>
      </c>
      <c r="V345" s="13">
        <f t="shared" si="50"/>
        <v>14355000</v>
      </c>
      <c r="W345" s="13">
        <f t="shared" si="51"/>
        <v>438</v>
      </c>
      <c r="X345" s="13">
        <f t="shared" si="52"/>
        <v>63510000</v>
      </c>
      <c r="Y345">
        <v>1</v>
      </c>
    </row>
    <row r="346" spans="1:25" hidden="1">
      <c r="A346" s="11">
        <f t="shared" si="53"/>
        <v>341</v>
      </c>
      <c r="B346" s="12" t="s">
        <v>349</v>
      </c>
      <c r="C346" s="12" t="s">
        <v>349</v>
      </c>
      <c r="D346" s="12" t="s">
        <v>1808</v>
      </c>
      <c r="E346" s="12">
        <v>219</v>
      </c>
      <c r="F346" s="11" t="s">
        <v>858</v>
      </c>
      <c r="G346" s="11" t="s">
        <v>854</v>
      </c>
      <c r="H346" s="12" t="s">
        <v>1270</v>
      </c>
      <c r="I346" s="12" t="s">
        <v>1267</v>
      </c>
      <c r="J346" s="11">
        <v>3118003216</v>
      </c>
      <c r="K346" s="13">
        <v>225</v>
      </c>
      <c r="L346" s="13">
        <f t="shared" si="45"/>
        <v>32625000</v>
      </c>
      <c r="M346" s="13">
        <v>225</v>
      </c>
      <c r="N346" s="13">
        <f t="shared" si="46"/>
        <v>32625000</v>
      </c>
      <c r="O346" s="13">
        <v>225</v>
      </c>
      <c r="P346" s="13">
        <f t="shared" si="47"/>
        <v>32625000</v>
      </c>
      <c r="Q346" s="13">
        <v>219</v>
      </c>
      <c r="R346" s="13">
        <f t="shared" si="48"/>
        <v>31755000</v>
      </c>
      <c r="S346" s="13">
        <v>0</v>
      </c>
      <c r="T346" s="13">
        <v>0</v>
      </c>
      <c r="U346" s="13">
        <f t="shared" si="49"/>
        <v>219</v>
      </c>
      <c r="V346" s="13">
        <f t="shared" si="50"/>
        <v>31755000</v>
      </c>
      <c r="W346" s="13">
        <f t="shared" si="51"/>
        <v>894</v>
      </c>
      <c r="X346" s="13">
        <f t="shared" si="52"/>
        <v>129630000</v>
      </c>
      <c r="Y346">
        <v>1</v>
      </c>
    </row>
    <row r="347" spans="1:25" hidden="1">
      <c r="A347" s="11">
        <f t="shared" si="53"/>
        <v>342</v>
      </c>
      <c r="B347" s="12" t="s">
        <v>350</v>
      </c>
      <c r="C347" s="12" t="s">
        <v>350</v>
      </c>
      <c r="D347" s="12" t="s">
        <v>1808</v>
      </c>
      <c r="E347" s="12">
        <v>126</v>
      </c>
      <c r="F347" s="11" t="s">
        <v>858</v>
      </c>
      <c r="G347" s="11" t="s">
        <v>854</v>
      </c>
      <c r="H347" s="12" t="s">
        <v>1272</v>
      </c>
      <c r="I347" s="12" t="s">
        <v>1267</v>
      </c>
      <c r="J347" s="11">
        <v>3017125230</v>
      </c>
      <c r="K347" s="13">
        <v>126</v>
      </c>
      <c r="L347" s="13">
        <f t="shared" si="45"/>
        <v>18270000</v>
      </c>
      <c r="M347" s="13">
        <v>126</v>
      </c>
      <c r="N347" s="13">
        <f t="shared" si="46"/>
        <v>18270000</v>
      </c>
      <c r="O347" s="13">
        <v>126</v>
      </c>
      <c r="P347" s="13">
        <f t="shared" si="47"/>
        <v>18270000</v>
      </c>
      <c r="Q347" s="13">
        <v>126</v>
      </c>
      <c r="R347" s="13">
        <f t="shared" si="48"/>
        <v>18270000</v>
      </c>
      <c r="S347" s="13">
        <v>0</v>
      </c>
      <c r="T347" s="13">
        <v>0</v>
      </c>
      <c r="U347" s="13">
        <f t="shared" si="49"/>
        <v>126</v>
      </c>
      <c r="V347" s="13">
        <f t="shared" si="50"/>
        <v>18270000</v>
      </c>
      <c r="W347" s="13">
        <f t="shared" si="51"/>
        <v>504</v>
      </c>
      <c r="X347" s="13">
        <f t="shared" si="52"/>
        <v>73080000</v>
      </c>
      <c r="Y347">
        <v>1</v>
      </c>
    </row>
    <row r="348" spans="1:25" hidden="1">
      <c r="A348" s="11">
        <f t="shared" si="53"/>
        <v>343</v>
      </c>
      <c r="B348" s="12" t="s">
        <v>351</v>
      </c>
      <c r="C348" s="12" t="s">
        <v>351</v>
      </c>
      <c r="D348" s="12" t="s">
        <v>1808</v>
      </c>
      <c r="E348" s="12">
        <v>176</v>
      </c>
      <c r="F348" s="11" t="s">
        <v>858</v>
      </c>
      <c r="G348" s="11" t="s">
        <v>854</v>
      </c>
      <c r="H348" s="12" t="s">
        <v>1281</v>
      </c>
      <c r="I348" s="12" t="s">
        <v>1267</v>
      </c>
      <c r="J348" s="11">
        <v>3017018867</v>
      </c>
      <c r="K348" s="13">
        <v>112</v>
      </c>
      <c r="L348" s="13">
        <f t="shared" si="45"/>
        <v>16240000</v>
      </c>
      <c r="M348" s="13">
        <v>112</v>
      </c>
      <c r="N348" s="13">
        <f t="shared" si="46"/>
        <v>16240000</v>
      </c>
      <c r="O348" s="13">
        <v>112</v>
      </c>
      <c r="P348" s="13">
        <f t="shared" si="47"/>
        <v>16240000</v>
      </c>
      <c r="Q348" s="13">
        <v>176</v>
      </c>
      <c r="R348" s="13">
        <f t="shared" si="48"/>
        <v>25520000</v>
      </c>
      <c r="S348" s="13">
        <v>0</v>
      </c>
      <c r="T348" s="13">
        <v>0</v>
      </c>
      <c r="U348" s="13">
        <f t="shared" si="49"/>
        <v>176</v>
      </c>
      <c r="V348" s="13">
        <f t="shared" si="50"/>
        <v>25520000</v>
      </c>
      <c r="W348" s="13">
        <f t="shared" si="51"/>
        <v>512</v>
      </c>
      <c r="X348" s="13">
        <f t="shared" si="52"/>
        <v>74240000</v>
      </c>
      <c r="Y348">
        <v>1</v>
      </c>
    </row>
    <row r="349" spans="1:25" hidden="1">
      <c r="A349" s="11">
        <f t="shared" si="53"/>
        <v>344</v>
      </c>
      <c r="B349" s="12" t="s">
        <v>352</v>
      </c>
      <c r="C349" s="12" t="s">
        <v>352</v>
      </c>
      <c r="D349" s="12" t="s">
        <v>1808</v>
      </c>
      <c r="E349" s="12">
        <v>132</v>
      </c>
      <c r="F349" s="11" t="s">
        <v>858</v>
      </c>
      <c r="G349" s="11" t="s">
        <v>854</v>
      </c>
      <c r="H349" s="12" t="s">
        <v>1282</v>
      </c>
      <c r="I349" s="12" t="s">
        <v>1267</v>
      </c>
      <c r="J349" s="11">
        <v>3017020152</v>
      </c>
      <c r="K349" s="13">
        <v>142</v>
      </c>
      <c r="L349" s="13">
        <f t="shared" si="45"/>
        <v>20590000</v>
      </c>
      <c r="M349" s="13">
        <v>142</v>
      </c>
      <c r="N349" s="13">
        <f t="shared" si="46"/>
        <v>20590000</v>
      </c>
      <c r="O349" s="13">
        <v>142</v>
      </c>
      <c r="P349" s="13">
        <f t="shared" si="47"/>
        <v>20590000</v>
      </c>
      <c r="Q349" s="13">
        <v>132</v>
      </c>
      <c r="R349" s="13">
        <f t="shared" si="48"/>
        <v>19140000</v>
      </c>
      <c r="S349" s="13">
        <v>0</v>
      </c>
      <c r="T349" s="13">
        <v>0</v>
      </c>
      <c r="U349" s="13">
        <f t="shared" si="49"/>
        <v>132</v>
      </c>
      <c r="V349" s="13">
        <f t="shared" si="50"/>
        <v>19140000</v>
      </c>
      <c r="W349" s="13">
        <f t="shared" si="51"/>
        <v>558</v>
      </c>
      <c r="X349" s="13">
        <f t="shared" si="52"/>
        <v>80910000</v>
      </c>
      <c r="Y349">
        <v>1</v>
      </c>
    </row>
    <row r="350" spans="1:25" hidden="1">
      <c r="A350" s="11">
        <f t="shared" si="53"/>
        <v>345</v>
      </c>
      <c r="B350" s="12" t="s">
        <v>353</v>
      </c>
      <c r="C350" s="12"/>
      <c r="D350" s="12"/>
      <c r="E350" s="12"/>
      <c r="F350" s="11" t="s">
        <v>858</v>
      </c>
      <c r="G350" s="11" t="s">
        <v>1820</v>
      </c>
      <c r="H350" s="12" t="s">
        <v>1283</v>
      </c>
      <c r="I350" s="12" t="s">
        <v>1267</v>
      </c>
      <c r="J350" s="11">
        <v>3017018891</v>
      </c>
      <c r="K350" s="13">
        <v>39</v>
      </c>
      <c r="L350" s="13">
        <f t="shared" si="45"/>
        <v>5655000</v>
      </c>
      <c r="M350" s="13">
        <v>39</v>
      </c>
      <c r="N350" s="13">
        <f t="shared" si="46"/>
        <v>5655000</v>
      </c>
      <c r="O350" s="13">
        <v>39</v>
      </c>
      <c r="P350" s="13">
        <f t="shared" si="47"/>
        <v>5655000</v>
      </c>
      <c r="Q350" s="13"/>
      <c r="R350" s="13">
        <f t="shared" si="48"/>
        <v>0</v>
      </c>
      <c r="S350" s="13">
        <v>0</v>
      </c>
      <c r="T350" s="13">
        <v>0</v>
      </c>
      <c r="U350" s="13">
        <f t="shared" si="49"/>
        <v>0</v>
      </c>
      <c r="V350" s="13">
        <f t="shared" si="50"/>
        <v>0</v>
      </c>
      <c r="W350" s="13">
        <f t="shared" si="51"/>
        <v>117</v>
      </c>
      <c r="X350" s="13">
        <f t="shared" si="52"/>
        <v>16965000</v>
      </c>
      <c r="Y350">
        <v>1</v>
      </c>
    </row>
    <row r="351" spans="1:25" hidden="1">
      <c r="A351" s="11">
        <f t="shared" si="53"/>
        <v>346</v>
      </c>
      <c r="B351" s="12" t="s">
        <v>354</v>
      </c>
      <c r="C351" s="12" t="s">
        <v>354</v>
      </c>
      <c r="D351" s="12" t="s">
        <v>1808</v>
      </c>
      <c r="E351" s="12">
        <v>175</v>
      </c>
      <c r="F351" s="11" t="s">
        <v>858</v>
      </c>
      <c r="G351" s="11" t="s">
        <v>854</v>
      </c>
      <c r="H351" s="12" t="s">
        <v>1284</v>
      </c>
      <c r="I351" s="12" t="s">
        <v>1267</v>
      </c>
      <c r="J351" s="11">
        <v>3118002988</v>
      </c>
      <c r="K351" s="13">
        <v>195</v>
      </c>
      <c r="L351" s="13">
        <f t="shared" si="45"/>
        <v>28275000</v>
      </c>
      <c r="M351" s="13">
        <v>195</v>
      </c>
      <c r="N351" s="13">
        <f t="shared" si="46"/>
        <v>28275000</v>
      </c>
      <c r="O351" s="13">
        <v>195</v>
      </c>
      <c r="P351" s="13">
        <f t="shared" si="47"/>
        <v>28275000</v>
      </c>
      <c r="Q351" s="13">
        <v>175</v>
      </c>
      <c r="R351" s="13">
        <f t="shared" si="48"/>
        <v>25375000</v>
      </c>
      <c r="S351" s="13">
        <v>0</v>
      </c>
      <c r="T351" s="13">
        <v>0</v>
      </c>
      <c r="U351" s="13">
        <f t="shared" si="49"/>
        <v>175</v>
      </c>
      <c r="V351" s="13">
        <f t="shared" si="50"/>
        <v>25375000</v>
      </c>
      <c r="W351" s="13">
        <f t="shared" si="51"/>
        <v>760</v>
      </c>
      <c r="X351" s="13">
        <f t="shared" si="52"/>
        <v>110200000</v>
      </c>
      <c r="Y351">
        <v>1</v>
      </c>
    </row>
    <row r="352" spans="1:25" hidden="1">
      <c r="A352" s="11">
        <f t="shared" si="53"/>
        <v>347</v>
      </c>
      <c r="B352" s="12" t="s">
        <v>355</v>
      </c>
      <c r="C352" s="12" t="s">
        <v>355</v>
      </c>
      <c r="D352" s="12" t="s">
        <v>1808</v>
      </c>
      <c r="E352" s="12">
        <v>83</v>
      </c>
      <c r="F352" s="11" t="s">
        <v>858</v>
      </c>
      <c r="G352" s="11" t="s">
        <v>854</v>
      </c>
      <c r="H352" s="12" t="s">
        <v>1285</v>
      </c>
      <c r="I352" s="12" t="s">
        <v>1267</v>
      </c>
      <c r="J352" s="11">
        <v>3118001477</v>
      </c>
      <c r="K352" s="13">
        <v>101</v>
      </c>
      <c r="L352" s="13">
        <f t="shared" si="45"/>
        <v>14645000</v>
      </c>
      <c r="M352" s="13">
        <v>101</v>
      </c>
      <c r="N352" s="13">
        <f t="shared" si="46"/>
        <v>14645000</v>
      </c>
      <c r="O352" s="13">
        <v>101</v>
      </c>
      <c r="P352" s="13">
        <f t="shared" si="47"/>
        <v>14645000</v>
      </c>
      <c r="Q352" s="13">
        <v>83</v>
      </c>
      <c r="R352" s="13">
        <f t="shared" si="48"/>
        <v>12035000</v>
      </c>
      <c r="S352" s="13">
        <v>0</v>
      </c>
      <c r="T352" s="13">
        <v>0</v>
      </c>
      <c r="U352" s="13">
        <f t="shared" si="49"/>
        <v>83</v>
      </c>
      <c r="V352" s="13">
        <f t="shared" si="50"/>
        <v>12035000</v>
      </c>
      <c r="W352" s="13">
        <f t="shared" si="51"/>
        <v>386</v>
      </c>
      <c r="X352" s="13">
        <f t="shared" si="52"/>
        <v>55970000</v>
      </c>
      <c r="Y352">
        <v>1</v>
      </c>
    </row>
    <row r="353" spans="1:25" hidden="1">
      <c r="A353" s="11">
        <f t="shared" si="53"/>
        <v>348</v>
      </c>
      <c r="B353" s="12" t="s">
        <v>356</v>
      </c>
      <c r="C353" s="12" t="s">
        <v>356</v>
      </c>
      <c r="D353" s="12" t="s">
        <v>1808</v>
      </c>
      <c r="E353" s="12">
        <v>119</v>
      </c>
      <c r="F353" s="11" t="s">
        <v>858</v>
      </c>
      <c r="G353" s="11" t="s">
        <v>854</v>
      </c>
      <c r="H353" s="12" t="s">
        <v>1279</v>
      </c>
      <c r="I353" s="12" t="s">
        <v>1267</v>
      </c>
      <c r="J353" s="11">
        <v>2118033999</v>
      </c>
      <c r="K353" s="13">
        <v>129</v>
      </c>
      <c r="L353" s="13">
        <f t="shared" si="45"/>
        <v>18705000</v>
      </c>
      <c r="M353" s="13">
        <v>129</v>
      </c>
      <c r="N353" s="13">
        <f t="shared" si="46"/>
        <v>18705000</v>
      </c>
      <c r="O353" s="13">
        <v>129</v>
      </c>
      <c r="P353" s="13">
        <f t="shared" si="47"/>
        <v>18705000</v>
      </c>
      <c r="Q353" s="13">
        <v>119</v>
      </c>
      <c r="R353" s="13">
        <f t="shared" si="48"/>
        <v>17255000</v>
      </c>
      <c r="S353" s="13">
        <v>0</v>
      </c>
      <c r="T353" s="13">
        <v>0</v>
      </c>
      <c r="U353" s="13">
        <f t="shared" si="49"/>
        <v>119</v>
      </c>
      <c r="V353" s="13">
        <f t="shared" si="50"/>
        <v>17255000</v>
      </c>
      <c r="W353" s="13">
        <f t="shared" si="51"/>
        <v>506</v>
      </c>
      <c r="X353" s="13">
        <f t="shared" si="52"/>
        <v>73370000</v>
      </c>
      <c r="Y353">
        <v>1</v>
      </c>
    </row>
    <row r="354" spans="1:25" hidden="1">
      <c r="A354" s="11">
        <f t="shared" si="53"/>
        <v>349</v>
      </c>
      <c r="B354" s="12" t="s">
        <v>357</v>
      </c>
      <c r="C354" s="12" t="s">
        <v>357</v>
      </c>
      <c r="D354" s="12" t="s">
        <v>1808</v>
      </c>
      <c r="E354" s="12">
        <v>141</v>
      </c>
      <c r="F354" s="11" t="s">
        <v>858</v>
      </c>
      <c r="G354" s="11" t="s">
        <v>854</v>
      </c>
      <c r="H354" s="12" t="s">
        <v>1286</v>
      </c>
      <c r="I354" s="12" t="s">
        <v>1267</v>
      </c>
      <c r="J354" s="11">
        <v>3118000624</v>
      </c>
      <c r="K354" s="13">
        <v>163</v>
      </c>
      <c r="L354" s="13">
        <f t="shared" si="45"/>
        <v>23635000</v>
      </c>
      <c r="M354" s="13">
        <v>163</v>
      </c>
      <c r="N354" s="13">
        <f t="shared" si="46"/>
        <v>23635000</v>
      </c>
      <c r="O354" s="13">
        <v>163</v>
      </c>
      <c r="P354" s="13">
        <f t="shared" si="47"/>
        <v>23635000</v>
      </c>
      <c r="Q354" s="13">
        <v>141</v>
      </c>
      <c r="R354" s="13">
        <f t="shared" si="48"/>
        <v>20445000</v>
      </c>
      <c r="S354" s="13">
        <v>0</v>
      </c>
      <c r="T354" s="13">
        <v>0</v>
      </c>
      <c r="U354" s="13">
        <f t="shared" si="49"/>
        <v>141</v>
      </c>
      <c r="V354" s="13">
        <f t="shared" si="50"/>
        <v>20445000</v>
      </c>
      <c r="W354" s="13">
        <f t="shared" si="51"/>
        <v>630</v>
      </c>
      <c r="X354" s="13">
        <f t="shared" si="52"/>
        <v>91350000</v>
      </c>
      <c r="Y354">
        <v>1</v>
      </c>
    </row>
    <row r="355" spans="1:25" hidden="1">
      <c r="A355" s="11">
        <f t="shared" si="53"/>
        <v>350</v>
      </c>
      <c r="B355" s="12" t="s">
        <v>358</v>
      </c>
      <c r="C355" s="12" t="s">
        <v>358</v>
      </c>
      <c r="D355" s="12" t="s">
        <v>1808</v>
      </c>
      <c r="E355" s="12">
        <v>86</v>
      </c>
      <c r="F355" s="11" t="s">
        <v>858</v>
      </c>
      <c r="G355" s="11" t="s">
        <v>854</v>
      </c>
      <c r="H355" s="12" t="s">
        <v>1287</v>
      </c>
      <c r="I355" s="12" t="s">
        <v>1267</v>
      </c>
      <c r="J355" s="11">
        <v>3017015663</v>
      </c>
      <c r="K355" s="13">
        <v>106</v>
      </c>
      <c r="L355" s="13">
        <f t="shared" si="45"/>
        <v>15370000</v>
      </c>
      <c r="M355" s="13">
        <v>106</v>
      </c>
      <c r="N355" s="13">
        <f t="shared" si="46"/>
        <v>15370000</v>
      </c>
      <c r="O355" s="13">
        <v>106</v>
      </c>
      <c r="P355" s="13">
        <f t="shared" si="47"/>
        <v>15370000</v>
      </c>
      <c r="Q355" s="13">
        <v>86</v>
      </c>
      <c r="R355" s="13">
        <f t="shared" si="48"/>
        <v>12470000</v>
      </c>
      <c r="S355" s="13">
        <v>0</v>
      </c>
      <c r="T355" s="13">
        <v>0</v>
      </c>
      <c r="U355" s="13">
        <f t="shared" si="49"/>
        <v>86</v>
      </c>
      <c r="V355" s="13">
        <f t="shared" si="50"/>
        <v>12470000</v>
      </c>
      <c r="W355" s="13">
        <f t="shared" si="51"/>
        <v>404</v>
      </c>
      <c r="X355" s="13">
        <f t="shared" si="52"/>
        <v>58580000</v>
      </c>
      <c r="Y355">
        <v>1</v>
      </c>
    </row>
    <row r="356" spans="1:25" hidden="1">
      <c r="A356" s="11">
        <f t="shared" si="53"/>
        <v>351</v>
      </c>
      <c r="B356" s="12" t="s">
        <v>359</v>
      </c>
      <c r="C356" s="12" t="s">
        <v>359</v>
      </c>
      <c r="D356" s="12" t="s">
        <v>1808</v>
      </c>
      <c r="E356" s="12">
        <v>78</v>
      </c>
      <c r="F356" s="11" t="s">
        <v>858</v>
      </c>
      <c r="G356" s="11" t="s">
        <v>854</v>
      </c>
      <c r="H356" s="12" t="s">
        <v>1288</v>
      </c>
      <c r="I356" s="12" t="s">
        <v>1267</v>
      </c>
      <c r="J356" s="11">
        <v>3017013016</v>
      </c>
      <c r="K356" s="13">
        <v>76</v>
      </c>
      <c r="L356" s="13">
        <f t="shared" si="45"/>
        <v>11020000</v>
      </c>
      <c r="M356" s="13">
        <v>76</v>
      </c>
      <c r="N356" s="13">
        <f t="shared" si="46"/>
        <v>11020000</v>
      </c>
      <c r="O356" s="13">
        <v>76</v>
      </c>
      <c r="P356" s="13">
        <f t="shared" si="47"/>
        <v>11020000</v>
      </c>
      <c r="Q356" s="13">
        <v>78</v>
      </c>
      <c r="R356" s="13">
        <f t="shared" si="48"/>
        <v>11310000</v>
      </c>
      <c r="S356" s="13">
        <v>0</v>
      </c>
      <c r="T356" s="13">
        <v>0</v>
      </c>
      <c r="U356" s="13">
        <f t="shared" si="49"/>
        <v>78</v>
      </c>
      <c r="V356" s="13">
        <f t="shared" si="50"/>
        <v>11310000</v>
      </c>
      <c r="W356" s="13">
        <f t="shared" si="51"/>
        <v>306</v>
      </c>
      <c r="X356" s="13">
        <f t="shared" si="52"/>
        <v>44370000</v>
      </c>
      <c r="Y356">
        <v>1</v>
      </c>
    </row>
    <row r="357" spans="1:25" hidden="1">
      <c r="A357" s="11">
        <f t="shared" si="53"/>
        <v>352</v>
      </c>
      <c r="B357" s="12" t="s">
        <v>360</v>
      </c>
      <c r="C357" s="12"/>
      <c r="D357" s="12"/>
      <c r="E357" s="12"/>
      <c r="F357" s="11" t="s">
        <v>858</v>
      </c>
      <c r="G357" s="11" t="s">
        <v>1820</v>
      </c>
      <c r="H357" s="12" t="s">
        <v>1289</v>
      </c>
      <c r="I357" s="12" t="s">
        <v>1267</v>
      </c>
      <c r="J357" s="11">
        <v>3017018883</v>
      </c>
      <c r="K357" s="13">
        <v>24</v>
      </c>
      <c r="L357" s="13">
        <f t="shared" si="45"/>
        <v>3480000</v>
      </c>
      <c r="M357" s="13">
        <v>24</v>
      </c>
      <c r="N357" s="13">
        <f t="shared" si="46"/>
        <v>3480000</v>
      </c>
      <c r="O357" s="13">
        <v>24</v>
      </c>
      <c r="P357" s="13">
        <f t="shared" si="47"/>
        <v>3480000</v>
      </c>
      <c r="Q357" s="13"/>
      <c r="R357" s="13">
        <f t="shared" si="48"/>
        <v>0</v>
      </c>
      <c r="S357" s="13">
        <v>0</v>
      </c>
      <c r="T357" s="13">
        <v>0</v>
      </c>
      <c r="U357" s="13">
        <f t="shared" si="49"/>
        <v>0</v>
      </c>
      <c r="V357" s="13">
        <f t="shared" si="50"/>
        <v>0</v>
      </c>
      <c r="W357" s="13">
        <f t="shared" si="51"/>
        <v>72</v>
      </c>
      <c r="X357" s="13">
        <f t="shared" si="52"/>
        <v>10440000</v>
      </c>
      <c r="Y357">
        <v>1</v>
      </c>
    </row>
    <row r="358" spans="1:25" hidden="1">
      <c r="A358" s="11">
        <f t="shared" si="53"/>
        <v>353</v>
      </c>
      <c r="B358" s="12" t="s">
        <v>361</v>
      </c>
      <c r="C358" s="12" t="s">
        <v>361</v>
      </c>
      <c r="D358" s="12" t="s">
        <v>1808</v>
      </c>
      <c r="E358" s="12">
        <v>28</v>
      </c>
      <c r="F358" s="11" t="s">
        <v>858</v>
      </c>
      <c r="G358" s="11" t="s">
        <v>854</v>
      </c>
      <c r="H358" s="12" t="s">
        <v>1290</v>
      </c>
      <c r="I358" s="12" t="s">
        <v>1267</v>
      </c>
      <c r="J358" s="11">
        <v>3118003402</v>
      </c>
      <c r="K358" s="13">
        <v>40</v>
      </c>
      <c r="L358" s="13">
        <f t="shared" si="45"/>
        <v>5800000</v>
      </c>
      <c r="M358" s="13">
        <v>40</v>
      </c>
      <c r="N358" s="13">
        <f t="shared" si="46"/>
        <v>5800000</v>
      </c>
      <c r="O358" s="13">
        <v>40</v>
      </c>
      <c r="P358" s="13">
        <f t="shared" si="47"/>
        <v>5800000</v>
      </c>
      <c r="Q358" s="13">
        <v>28</v>
      </c>
      <c r="R358" s="13">
        <f t="shared" si="48"/>
        <v>4060000</v>
      </c>
      <c r="S358" s="13">
        <v>0</v>
      </c>
      <c r="T358" s="13">
        <v>0</v>
      </c>
      <c r="U358" s="13">
        <f t="shared" si="49"/>
        <v>28</v>
      </c>
      <c r="V358" s="13">
        <f t="shared" si="50"/>
        <v>4060000</v>
      </c>
      <c r="W358" s="13">
        <f t="shared" si="51"/>
        <v>148</v>
      </c>
      <c r="X358" s="13">
        <f t="shared" si="52"/>
        <v>21460000</v>
      </c>
      <c r="Y358">
        <v>1</v>
      </c>
    </row>
    <row r="359" spans="1:25" hidden="1">
      <c r="A359" s="11">
        <f t="shared" si="53"/>
        <v>354</v>
      </c>
      <c r="B359" s="12" t="s">
        <v>362</v>
      </c>
      <c r="C359" s="12" t="s">
        <v>362</v>
      </c>
      <c r="D359" s="12" t="s">
        <v>1808</v>
      </c>
      <c r="E359" s="12">
        <v>98</v>
      </c>
      <c r="F359" s="11" t="s">
        <v>858</v>
      </c>
      <c r="G359" s="11" t="s">
        <v>854</v>
      </c>
      <c r="H359" s="12" t="s">
        <v>1291</v>
      </c>
      <c r="I359" s="12" t="s">
        <v>1267</v>
      </c>
      <c r="J359" s="11">
        <v>3017018808</v>
      </c>
      <c r="K359" s="13">
        <v>102</v>
      </c>
      <c r="L359" s="13">
        <f t="shared" si="45"/>
        <v>14790000</v>
      </c>
      <c r="M359" s="13">
        <v>102</v>
      </c>
      <c r="N359" s="13">
        <f t="shared" si="46"/>
        <v>14790000</v>
      </c>
      <c r="O359" s="13">
        <v>102</v>
      </c>
      <c r="P359" s="13">
        <f t="shared" si="47"/>
        <v>14790000</v>
      </c>
      <c r="Q359" s="13">
        <v>98</v>
      </c>
      <c r="R359" s="13">
        <f t="shared" si="48"/>
        <v>14210000</v>
      </c>
      <c r="S359" s="13">
        <v>0</v>
      </c>
      <c r="T359" s="13">
        <v>0</v>
      </c>
      <c r="U359" s="13">
        <f t="shared" si="49"/>
        <v>98</v>
      </c>
      <c r="V359" s="13">
        <f t="shared" si="50"/>
        <v>14210000</v>
      </c>
      <c r="W359" s="13">
        <f t="shared" si="51"/>
        <v>404</v>
      </c>
      <c r="X359" s="13">
        <f t="shared" si="52"/>
        <v>58580000</v>
      </c>
      <c r="Y359">
        <v>1</v>
      </c>
    </row>
    <row r="360" spans="1:25" hidden="1">
      <c r="A360" s="11">
        <f t="shared" si="53"/>
        <v>355</v>
      </c>
      <c r="B360" s="12" t="s">
        <v>363</v>
      </c>
      <c r="C360" s="12" t="s">
        <v>363</v>
      </c>
      <c r="D360" s="12" t="s">
        <v>1808</v>
      </c>
      <c r="E360" s="12">
        <v>85</v>
      </c>
      <c r="F360" s="11" t="s">
        <v>858</v>
      </c>
      <c r="G360" s="11" t="s">
        <v>854</v>
      </c>
      <c r="H360" s="12" t="s">
        <v>1292</v>
      </c>
      <c r="I360" s="12" t="s">
        <v>1267</v>
      </c>
      <c r="J360" s="11">
        <v>3118003372</v>
      </c>
      <c r="K360" s="13">
        <v>89</v>
      </c>
      <c r="L360" s="13">
        <f t="shared" si="45"/>
        <v>12905000</v>
      </c>
      <c r="M360" s="13">
        <v>89</v>
      </c>
      <c r="N360" s="13">
        <f t="shared" si="46"/>
        <v>12905000</v>
      </c>
      <c r="O360" s="13">
        <v>89</v>
      </c>
      <c r="P360" s="13">
        <f t="shared" si="47"/>
        <v>12905000</v>
      </c>
      <c r="Q360" s="13">
        <v>85</v>
      </c>
      <c r="R360" s="13">
        <f t="shared" si="48"/>
        <v>12325000</v>
      </c>
      <c r="S360" s="13">
        <v>0</v>
      </c>
      <c r="T360" s="13">
        <v>0</v>
      </c>
      <c r="U360" s="13">
        <f t="shared" si="49"/>
        <v>85</v>
      </c>
      <c r="V360" s="13">
        <f t="shared" si="50"/>
        <v>12325000</v>
      </c>
      <c r="W360" s="13">
        <f t="shared" si="51"/>
        <v>352</v>
      </c>
      <c r="X360" s="13">
        <f t="shared" si="52"/>
        <v>51040000</v>
      </c>
      <c r="Y360">
        <v>1</v>
      </c>
    </row>
    <row r="361" spans="1:25" hidden="1">
      <c r="A361" s="11">
        <f t="shared" si="53"/>
        <v>356</v>
      </c>
      <c r="B361" s="12" t="s">
        <v>364</v>
      </c>
      <c r="C361" s="12" t="s">
        <v>364</v>
      </c>
      <c r="D361" s="12" t="s">
        <v>1808</v>
      </c>
      <c r="E361" s="12">
        <v>70</v>
      </c>
      <c r="F361" s="11" t="s">
        <v>858</v>
      </c>
      <c r="G361" s="11" t="s">
        <v>854</v>
      </c>
      <c r="H361" s="12" t="s">
        <v>1293</v>
      </c>
      <c r="I361" s="12" t="s">
        <v>1267</v>
      </c>
      <c r="J361" s="11">
        <v>3017013211</v>
      </c>
      <c r="K361" s="13">
        <v>78</v>
      </c>
      <c r="L361" s="13">
        <f t="shared" si="45"/>
        <v>11310000</v>
      </c>
      <c r="M361" s="13">
        <v>78</v>
      </c>
      <c r="N361" s="13">
        <f t="shared" si="46"/>
        <v>11310000</v>
      </c>
      <c r="O361" s="13">
        <v>78</v>
      </c>
      <c r="P361" s="13">
        <f t="shared" si="47"/>
        <v>11310000</v>
      </c>
      <c r="Q361" s="13">
        <v>70</v>
      </c>
      <c r="R361" s="13">
        <f t="shared" si="48"/>
        <v>10150000</v>
      </c>
      <c r="S361" s="13">
        <v>0</v>
      </c>
      <c r="T361" s="13">
        <v>0</v>
      </c>
      <c r="U361" s="13">
        <f t="shared" si="49"/>
        <v>70</v>
      </c>
      <c r="V361" s="13">
        <f t="shared" si="50"/>
        <v>10150000</v>
      </c>
      <c r="W361" s="13">
        <f t="shared" si="51"/>
        <v>304</v>
      </c>
      <c r="X361" s="13">
        <f t="shared" si="52"/>
        <v>44080000</v>
      </c>
      <c r="Y361">
        <v>1</v>
      </c>
    </row>
    <row r="362" spans="1:25" hidden="1">
      <c r="A362" s="11">
        <f t="shared" si="53"/>
        <v>357</v>
      </c>
      <c r="B362" s="12" t="s">
        <v>365</v>
      </c>
      <c r="C362" s="12" t="s">
        <v>365</v>
      </c>
      <c r="D362" s="12" t="s">
        <v>1808</v>
      </c>
      <c r="E362" s="12">
        <v>196</v>
      </c>
      <c r="F362" s="11" t="s">
        <v>858</v>
      </c>
      <c r="G362" s="11" t="s">
        <v>854</v>
      </c>
      <c r="H362" s="12" t="s">
        <v>1294</v>
      </c>
      <c r="I362" s="12" t="s">
        <v>1267</v>
      </c>
      <c r="J362" s="11">
        <v>3017018913</v>
      </c>
      <c r="K362" s="13">
        <v>204</v>
      </c>
      <c r="L362" s="13">
        <f t="shared" si="45"/>
        <v>29580000</v>
      </c>
      <c r="M362" s="13">
        <v>204</v>
      </c>
      <c r="N362" s="13">
        <f t="shared" si="46"/>
        <v>29580000</v>
      </c>
      <c r="O362" s="13">
        <v>204</v>
      </c>
      <c r="P362" s="13">
        <f t="shared" si="47"/>
        <v>29580000</v>
      </c>
      <c r="Q362" s="13">
        <v>196</v>
      </c>
      <c r="R362" s="13">
        <f t="shared" si="48"/>
        <v>28420000</v>
      </c>
      <c r="S362" s="13">
        <v>0</v>
      </c>
      <c r="T362" s="13">
        <v>0</v>
      </c>
      <c r="U362" s="13">
        <f t="shared" si="49"/>
        <v>196</v>
      </c>
      <c r="V362" s="13">
        <f t="shared" si="50"/>
        <v>28420000</v>
      </c>
      <c r="W362" s="13">
        <f t="shared" si="51"/>
        <v>808</v>
      </c>
      <c r="X362" s="13">
        <f t="shared" si="52"/>
        <v>117160000</v>
      </c>
      <c r="Y362">
        <v>1</v>
      </c>
    </row>
    <row r="363" spans="1:25" hidden="1">
      <c r="A363" s="11">
        <f t="shared" si="53"/>
        <v>358</v>
      </c>
      <c r="B363" s="12" t="s">
        <v>366</v>
      </c>
      <c r="C363" s="12" t="s">
        <v>366</v>
      </c>
      <c r="D363" s="12" t="s">
        <v>1809</v>
      </c>
      <c r="E363" s="12">
        <v>230</v>
      </c>
      <c r="F363" s="11" t="s">
        <v>858</v>
      </c>
      <c r="G363" s="11" t="s">
        <v>854</v>
      </c>
      <c r="H363" s="12" t="s">
        <v>1295</v>
      </c>
      <c r="I363" s="12" t="s">
        <v>1296</v>
      </c>
      <c r="J363" s="11">
        <v>3017020306</v>
      </c>
      <c r="K363" s="13">
        <v>236</v>
      </c>
      <c r="L363" s="13">
        <f t="shared" si="45"/>
        <v>34220000</v>
      </c>
      <c r="M363" s="13">
        <v>236</v>
      </c>
      <c r="N363" s="13">
        <f t="shared" si="46"/>
        <v>34220000</v>
      </c>
      <c r="O363" s="13">
        <v>236</v>
      </c>
      <c r="P363" s="13">
        <f t="shared" si="47"/>
        <v>34220000</v>
      </c>
      <c r="Q363" s="13">
        <v>230</v>
      </c>
      <c r="R363" s="13">
        <f t="shared" si="48"/>
        <v>33350000</v>
      </c>
      <c r="S363" s="13">
        <v>0</v>
      </c>
      <c r="T363" s="13">
        <v>0</v>
      </c>
      <c r="U363" s="13">
        <f t="shared" si="49"/>
        <v>230</v>
      </c>
      <c r="V363" s="13">
        <f t="shared" si="50"/>
        <v>33350000</v>
      </c>
      <c r="W363" s="13">
        <f t="shared" si="51"/>
        <v>938</v>
      </c>
      <c r="X363" s="13">
        <f t="shared" si="52"/>
        <v>136010000</v>
      </c>
      <c r="Y363">
        <v>1</v>
      </c>
    </row>
    <row r="364" spans="1:25" hidden="1">
      <c r="A364" s="11">
        <f t="shared" si="53"/>
        <v>359</v>
      </c>
      <c r="B364" s="12" t="s">
        <v>367</v>
      </c>
      <c r="C364" s="12" t="s">
        <v>367</v>
      </c>
      <c r="D364" s="12" t="s">
        <v>1809</v>
      </c>
      <c r="E364" s="12">
        <v>173</v>
      </c>
      <c r="F364" s="11" t="s">
        <v>858</v>
      </c>
      <c r="G364" s="11" t="s">
        <v>854</v>
      </c>
      <c r="H364" s="12" t="s">
        <v>1297</v>
      </c>
      <c r="I364" s="12" t="s">
        <v>1296</v>
      </c>
      <c r="J364" s="11">
        <v>3118003640</v>
      </c>
      <c r="K364" s="13">
        <v>133</v>
      </c>
      <c r="L364" s="13">
        <f t="shared" si="45"/>
        <v>19285000</v>
      </c>
      <c r="M364" s="13">
        <v>133</v>
      </c>
      <c r="N364" s="13">
        <f t="shared" si="46"/>
        <v>19285000</v>
      </c>
      <c r="O364" s="13">
        <v>133</v>
      </c>
      <c r="P364" s="13">
        <f t="shared" si="47"/>
        <v>19285000</v>
      </c>
      <c r="Q364" s="13">
        <v>173</v>
      </c>
      <c r="R364" s="13">
        <f t="shared" si="48"/>
        <v>25085000</v>
      </c>
      <c r="S364" s="13">
        <v>0</v>
      </c>
      <c r="T364" s="13">
        <v>0</v>
      </c>
      <c r="U364" s="13">
        <f t="shared" si="49"/>
        <v>173</v>
      </c>
      <c r="V364" s="13">
        <f t="shared" si="50"/>
        <v>25085000</v>
      </c>
      <c r="W364" s="13">
        <f t="shared" si="51"/>
        <v>572</v>
      </c>
      <c r="X364" s="13">
        <f t="shared" si="52"/>
        <v>82940000</v>
      </c>
      <c r="Y364">
        <v>1</v>
      </c>
    </row>
    <row r="365" spans="1:25" hidden="1">
      <c r="A365" s="11">
        <f t="shared" si="53"/>
        <v>360</v>
      </c>
      <c r="B365" s="12" t="s">
        <v>368</v>
      </c>
      <c r="C365" s="12" t="s">
        <v>368</v>
      </c>
      <c r="D365" s="12" t="s">
        <v>1809</v>
      </c>
      <c r="E365" s="12">
        <v>136</v>
      </c>
      <c r="F365" s="11" t="s">
        <v>858</v>
      </c>
      <c r="G365" s="11" t="s">
        <v>854</v>
      </c>
      <c r="H365" s="12" t="s">
        <v>1298</v>
      </c>
      <c r="I365" s="12" t="s">
        <v>1296</v>
      </c>
      <c r="J365" s="11">
        <v>3017020551</v>
      </c>
      <c r="K365" s="13">
        <v>160</v>
      </c>
      <c r="L365" s="13">
        <f t="shared" si="45"/>
        <v>23200000</v>
      </c>
      <c r="M365" s="13">
        <v>160</v>
      </c>
      <c r="N365" s="13">
        <f t="shared" si="46"/>
        <v>23200000</v>
      </c>
      <c r="O365" s="13">
        <v>160</v>
      </c>
      <c r="P365" s="13">
        <f t="shared" si="47"/>
        <v>23200000</v>
      </c>
      <c r="Q365" s="13">
        <v>136</v>
      </c>
      <c r="R365" s="13">
        <f t="shared" si="48"/>
        <v>19720000</v>
      </c>
      <c r="S365" s="13">
        <v>0</v>
      </c>
      <c r="T365" s="13">
        <v>0</v>
      </c>
      <c r="U365" s="13">
        <f t="shared" si="49"/>
        <v>136</v>
      </c>
      <c r="V365" s="13">
        <f t="shared" si="50"/>
        <v>19720000</v>
      </c>
      <c r="W365" s="13">
        <f t="shared" si="51"/>
        <v>616</v>
      </c>
      <c r="X365" s="13">
        <f t="shared" si="52"/>
        <v>89320000</v>
      </c>
      <c r="Y365">
        <v>1</v>
      </c>
    </row>
    <row r="366" spans="1:25" hidden="1">
      <c r="A366" s="11">
        <f t="shared" si="53"/>
        <v>361</v>
      </c>
      <c r="B366" s="12" t="s">
        <v>369</v>
      </c>
      <c r="C366" s="12" t="s">
        <v>369</v>
      </c>
      <c r="D366" s="12" t="s">
        <v>1809</v>
      </c>
      <c r="E366" s="12">
        <v>106</v>
      </c>
      <c r="F366" s="11" t="s">
        <v>858</v>
      </c>
      <c r="G366" s="11" t="s">
        <v>854</v>
      </c>
      <c r="H366" s="12" t="s">
        <v>1299</v>
      </c>
      <c r="I366" s="12" t="s">
        <v>1296</v>
      </c>
      <c r="J366" s="11">
        <v>3118000535</v>
      </c>
      <c r="K366" s="13">
        <v>120</v>
      </c>
      <c r="L366" s="13">
        <f t="shared" si="45"/>
        <v>17400000</v>
      </c>
      <c r="M366" s="13">
        <v>120</v>
      </c>
      <c r="N366" s="13">
        <f t="shared" si="46"/>
        <v>17400000</v>
      </c>
      <c r="O366" s="13">
        <v>120</v>
      </c>
      <c r="P366" s="13">
        <f t="shared" si="47"/>
        <v>17400000</v>
      </c>
      <c r="Q366" s="13">
        <v>106</v>
      </c>
      <c r="R366" s="13">
        <f t="shared" si="48"/>
        <v>15370000</v>
      </c>
      <c r="S366" s="13">
        <v>0</v>
      </c>
      <c r="T366" s="13">
        <v>0</v>
      </c>
      <c r="U366" s="13">
        <f t="shared" si="49"/>
        <v>106</v>
      </c>
      <c r="V366" s="13">
        <f t="shared" si="50"/>
        <v>15370000</v>
      </c>
      <c r="W366" s="13">
        <f t="shared" si="51"/>
        <v>466</v>
      </c>
      <c r="X366" s="13">
        <f t="shared" si="52"/>
        <v>67570000</v>
      </c>
      <c r="Y366">
        <v>1</v>
      </c>
    </row>
    <row r="367" spans="1:25" hidden="1">
      <c r="A367" s="11">
        <f t="shared" si="53"/>
        <v>362</v>
      </c>
      <c r="B367" s="12" t="s">
        <v>370</v>
      </c>
      <c r="C367" s="12" t="s">
        <v>370</v>
      </c>
      <c r="D367" s="12" t="s">
        <v>1809</v>
      </c>
      <c r="E367" s="12">
        <v>139</v>
      </c>
      <c r="F367" s="11" t="s">
        <v>858</v>
      </c>
      <c r="G367" s="11" t="s">
        <v>854</v>
      </c>
      <c r="H367" s="12" t="s">
        <v>1300</v>
      </c>
      <c r="I367" s="12" t="s">
        <v>1296</v>
      </c>
      <c r="J367" s="11">
        <v>3017020161</v>
      </c>
      <c r="K367" s="13">
        <v>145</v>
      </c>
      <c r="L367" s="13">
        <f t="shared" si="45"/>
        <v>21025000</v>
      </c>
      <c r="M367" s="13">
        <v>145</v>
      </c>
      <c r="N367" s="13">
        <f t="shared" si="46"/>
        <v>21025000</v>
      </c>
      <c r="O367" s="13">
        <v>145</v>
      </c>
      <c r="P367" s="13">
        <f t="shared" si="47"/>
        <v>21025000</v>
      </c>
      <c r="Q367" s="13">
        <v>139</v>
      </c>
      <c r="R367" s="13">
        <f t="shared" si="48"/>
        <v>20155000</v>
      </c>
      <c r="S367" s="13">
        <v>0</v>
      </c>
      <c r="T367" s="13">
        <v>0</v>
      </c>
      <c r="U367" s="13">
        <f t="shared" si="49"/>
        <v>139</v>
      </c>
      <c r="V367" s="13">
        <f t="shared" si="50"/>
        <v>20155000</v>
      </c>
      <c r="W367" s="13">
        <f t="shared" si="51"/>
        <v>574</v>
      </c>
      <c r="X367" s="13">
        <f t="shared" si="52"/>
        <v>83230000</v>
      </c>
      <c r="Y367">
        <v>1</v>
      </c>
    </row>
    <row r="368" spans="1:25" hidden="1">
      <c r="A368" s="11">
        <f t="shared" si="53"/>
        <v>363</v>
      </c>
      <c r="B368" s="12" t="s">
        <v>371</v>
      </c>
      <c r="C368" s="12" t="s">
        <v>371</v>
      </c>
      <c r="D368" s="12" t="s">
        <v>1809</v>
      </c>
      <c r="E368" s="12">
        <v>101</v>
      </c>
      <c r="F368" s="11" t="s">
        <v>858</v>
      </c>
      <c r="G368" s="11" t="s">
        <v>854</v>
      </c>
      <c r="H368" s="12" t="s">
        <v>1301</v>
      </c>
      <c r="I368" s="12" t="s">
        <v>1296</v>
      </c>
      <c r="J368" s="11">
        <v>3017003631</v>
      </c>
      <c r="K368" s="13">
        <v>113</v>
      </c>
      <c r="L368" s="13">
        <f t="shared" si="45"/>
        <v>16385000</v>
      </c>
      <c r="M368" s="13">
        <v>113</v>
      </c>
      <c r="N368" s="13">
        <f t="shared" si="46"/>
        <v>16385000</v>
      </c>
      <c r="O368" s="13">
        <v>113</v>
      </c>
      <c r="P368" s="13">
        <f t="shared" si="47"/>
        <v>16385000</v>
      </c>
      <c r="Q368" s="13">
        <v>101</v>
      </c>
      <c r="R368" s="13">
        <f t="shared" si="48"/>
        <v>14645000</v>
      </c>
      <c r="S368" s="13">
        <v>0</v>
      </c>
      <c r="T368" s="13">
        <v>0</v>
      </c>
      <c r="U368" s="13">
        <f t="shared" si="49"/>
        <v>101</v>
      </c>
      <c r="V368" s="13">
        <f t="shared" si="50"/>
        <v>14645000</v>
      </c>
      <c r="W368" s="13">
        <f t="shared" si="51"/>
        <v>440</v>
      </c>
      <c r="X368" s="13">
        <f t="shared" si="52"/>
        <v>63800000</v>
      </c>
      <c r="Y368">
        <v>1</v>
      </c>
    </row>
    <row r="369" spans="1:25" hidden="1">
      <c r="A369" s="11">
        <f t="shared" si="53"/>
        <v>364</v>
      </c>
      <c r="B369" s="12" t="s">
        <v>372</v>
      </c>
      <c r="C369" s="12" t="s">
        <v>372</v>
      </c>
      <c r="D369" s="12" t="s">
        <v>1809</v>
      </c>
      <c r="E369" s="12">
        <v>150</v>
      </c>
      <c r="F369" s="11" t="s">
        <v>858</v>
      </c>
      <c r="G369" s="11" t="s">
        <v>854</v>
      </c>
      <c r="H369" s="12" t="s">
        <v>1302</v>
      </c>
      <c r="I369" s="12" t="s">
        <v>1296</v>
      </c>
      <c r="J369" s="11">
        <v>3017020217</v>
      </c>
      <c r="K369" s="13">
        <v>186</v>
      </c>
      <c r="L369" s="13">
        <f t="shared" si="45"/>
        <v>26970000</v>
      </c>
      <c r="M369" s="13">
        <v>186</v>
      </c>
      <c r="N369" s="13">
        <f t="shared" si="46"/>
        <v>26970000</v>
      </c>
      <c r="O369" s="13">
        <v>186</v>
      </c>
      <c r="P369" s="13">
        <f t="shared" si="47"/>
        <v>26970000</v>
      </c>
      <c r="Q369" s="13">
        <v>150</v>
      </c>
      <c r="R369" s="13">
        <f t="shared" si="48"/>
        <v>21750000</v>
      </c>
      <c r="S369" s="13">
        <v>0</v>
      </c>
      <c r="T369" s="13">
        <v>0</v>
      </c>
      <c r="U369" s="13">
        <f t="shared" si="49"/>
        <v>150</v>
      </c>
      <c r="V369" s="13">
        <f t="shared" si="50"/>
        <v>21750000</v>
      </c>
      <c r="W369" s="13">
        <f t="shared" si="51"/>
        <v>708</v>
      </c>
      <c r="X369" s="13">
        <f t="shared" si="52"/>
        <v>102660000</v>
      </c>
      <c r="Y369">
        <v>1</v>
      </c>
    </row>
    <row r="370" spans="1:25" hidden="1">
      <c r="A370" s="11">
        <f t="shared" si="53"/>
        <v>365</v>
      </c>
      <c r="B370" s="12" t="s">
        <v>373</v>
      </c>
      <c r="C370" s="12" t="s">
        <v>373</v>
      </c>
      <c r="D370" s="12" t="s">
        <v>1809</v>
      </c>
      <c r="E370" s="12">
        <v>157</v>
      </c>
      <c r="F370" s="11" t="s">
        <v>858</v>
      </c>
      <c r="G370" s="11" t="s">
        <v>854</v>
      </c>
      <c r="H370" s="12" t="s">
        <v>1303</v>
      </c>
      <c r="I370" s="12" t="s">
        <v>1296</v>
      </c>
      <c r="J370" s="11">
        <v>3118003631</v>
      </c>
      <c r="K370" s="13">
        <v>171</v>
      </c>
      <c r="L370" s="13">
        <f t="shared" si="45"/>
        <v>24795000</v>
      </c>
      <c r="M370" s="13">
        <v>171</v>
      </c>
      <c r="N370" s="13">
        <f t="shared" si="46"/>
        <v>24795000</v>
      </c>
      <c r="O370" s="13">
        <v>171</v>
      </c>
      <c r="P370" s="13">
        <f t="shared" si="47"/>
        <v>24795000</v>
      </c>
      <c r="Q370" s="13">
        <v>157</v>
      </c>
      <c r="R370" s="13">
        <f t="shared" si="48"/>
        <v>22765000</v>
      </c>
      <c r="S370" s="13">
        <v>0</v>
      </c>
      <c r="T370" s="13">
        <v>0</v>
      </c>
      <c r="U370" s="13">
        <f t="shared" si="49"/>
        <v>157</v>
      </c>
      <c r="V370" s="13">
        <f t="shared" si="50"/>
        <v>22765000</v>
      </c>
      <c r="W370" s="13">
        <f t="shared" si="51"/>
        <v>670</v>
      </c>
      <c r="X370" s="13">
        <f t="shared" si="52"/>
        <v>97150000</v>
      </c>
      <c r="Y370">
        <v>1</v>
      </c>
    </row>
    <row r="371" spans="1:25" hidden="1">
      <c r="A371" s="11">
        <f t="shared" si="53"/>
        <v>366</v>
      </c>
      <c r="B371" s="12" t="s">
        <v>374</v>
      </c>
      <c r="C371" s="12" t="s">
        <v>374</v>
      </c>
      <c r="D371" s="12" t="s">
        <v>1809</v>
      </c>
      <c r="E371" s="12">
        <v>103</v>
      </c>
      <c r="F371" s="11" t="s">
        <v>858</v>
      </c>
      <c r="G371" s="11" t="s">
        <v>854</v>
      </c>
      <c r="H371" s="12" t="s">
        <v>1304</v>
      </c>
      <c r="I371" s="12" t="s">
        <v>1296</v>
      </c>
      <c r="J371" s="11">
        <v>3017019596</v>
      </c>
      <c r="K371" s="13">
        <v>109</v>
      </c>
      <c r="L371" s="13">
        <f t="shared" si="45"/>
        <v>15805000</v>
      </c>
      <c r="M371" s="13">
        <v>109</v>
      </c>
      <c r="N371" s="13">
        <f t="shared" si="46"/>
        <v>15805000</v>
      </c>
      <c r="O371" s="13">
        <v>109</v>
      </c>
      <c r="P371" s="13">
        <f t="shared" si="47"/>
        <v>15805000</v>
      </c>
      <c r="Q371" s="13">
        <v>103</v>
      </c>
      <c r="R371" s="13">
        <f t="shared" si="48"/>
        <v>14935000</v>
      </c>
      <c r="S371" s="13">
        <v>0</v>
      </c>
      <c r="T371" s="13">
        <v>0</v>
      </c>
      <c r="U371" s="13">
        <f t="shared" si="49"/>
        <v>103</v>
      </c>
      <c r="V371" s="13">
        <f t="shared" si="50"/>
        <v>14935000</v>
      </c>
      <c r="W371" s="13">
        <f t="shared" si="51"/>
        <v>430</v>
      </c>
      <c r="X371" s="13">
        <f t="shared" si="52"/>
        <v>62350000</v>
      </c>
      <c r="Y371">
        <v>1</v>
      </c>
    </row>
    <row r="372" spans="1:25" hidden="1">
      <c r="A372" s="11">
        <f t="shared" si="53"/>
        <v>367</v>
      </c>
      <c r="B372" s="12" t="s">
        <v>375</v>
      </c>
      <c r="C372" s="12" t="s">
        <v>375</v>
      </c>
      <c r="D372" s="12" t="s">
        <v>1809</v>
      </c>
      <c r="E372" s="12">
        <v>102</v>
      </c>
      <c r="F372" s="11" t="s">
        <v>858</v>
      </c>
      <c r="G372" s="11" t="s">
        <v>854</v>
      </c>
      <c r="H372" s="12" t="s">
        <v>1305</v>
      </c>
      <c r="I372" s="12" t="s">
        <v>1296</v>
      </c>
      <c r="J372" s="11">
        <v>3017100742</v>
      </c>
      <c r="K372" s="13">
        <v>110</v>
      </c>
      <c r="L372" s="13">
        <f t="shared" si="45"/>
        <v>15950000</v>
      </c>
      <c r="M372" s="13">
        <v>110</v>
      </c>
      <c r="N372" s="13">
        <f t="shared" si="46"/>
        <v>15950000</v>
      </c>
      <c r="O372" s="13">
        <v>110</v>
      </c>
      <c r="P372" s="13">
        <f t="shared" si="47"/>
        <v>15950000</v>
      </c>
      <c r="Q372" s="13">
        <v>102</v>
      </c>
      <c r="R372" s="13">
        <f t="shared" si="48"/>
        <v>14790000</v>
      </c>
      <c r="S372" s="13">
        <v>0</v>
      </c>
      <c r="T372" s="13">
        <v>0</v>
      </c>
      <c r="U372" s="13">
        <f t="shared" si="49"/>
        <v>102</v>
      </c>
      <c r="V372" s="13">
        <f t="shared" si="50"/>
        <v>14790000</v>
      </c>
      <c r="W372" s="13">
        <f t="shared" si="51"/>
        <v>432</v>
      </c>
      <c r="X372" s="13">
        <f t="shared" si="52"/>
        <v>62640000</v>
      </c>
      <c r="Y372">
        <v>1</v>
      </c>
    </row>
    <row r="373" spans="1:25" hidden="1">
      <c r="A373" s="11">
        <f t="shared" si="53"/>
        <v>368</v>
      </c>
      <c r="B373" s="12" t="s">
        <v>376</v>
      </c>
      <c r="C373" s="12" t="s">
        <v>376</v>
      </c>
      <c r="D373" s="12" t="s">
        <v>1809</v>
      </c>
      <c r="E373" s="12">
        <v>108</v>
      </c>
      <c r="F373" s="11" t="s">
        <v>858</v>
      </c>
      <c r="G373" s="11" t="s">
        <v>854</v>
      </c>
      <c r="H373" s="12" t="s">
        <v>1306</v>
      </c>
      <c r="I373" s="12" t="s">
        <v>1296</v>
      </c>
      <c r="J373" s="11">
        <v>3118003682</v>
      </c>
      <c r="K373" s="13">
        <v>112</v>
      </c>
      <c r="L373" s="13">
        <f t="shared" si="45"/>
        <v>16240000</v>
      </c>
      <c r="M373" s="13">
        <v>112</v>
      </c>
      <c r="N373" s="13">
        <f t="shared" si="46"/>
        <v>16240000</v>
      </c>
      <c r="O373" s="13">
        <v>112</v>
      </c>
      <c r="P373" s="13">
        <f t="shared" si="47"/>
        <v>16240000</v>
      </c>
      <c r="Q373" s="13">
        <v>108</v>
      </c>
      <c r="R373" s="13">
        <f t="shared" si="48"/>
        <v>15660000</v>
      </c>
      <c r="S373" s="13">
        <v>0</v>
      </c>
      <c r="T373" s="13">
        <v>0</v>
      </c>
      <c r="U373" s="13">
        <f t="shared" si="49"/>
        <v>108</v>
      </c>
      <c r="V373" s="13">
        <f t="shared" si="50"/>
        <v>15660000</v>
      </c>
      <c r="W373" s="13">
        <f t="shared" si="51"/>
        <v>444</v>
      </c>
      <c r="X373" s="13">
        <f t="shared" si="52"/>
        <v>64380000</v>
      </c>
      <c r="Y373">
        <v>1</v>
      </c>
    </row>
    <row r="374" spans="1:25" hidden="1">
      <c r="A374" s="11">
        <f t="shared" si="53"/>
        <v>369</v>
      </c>
      <c r="B374" s="12" t="s">
        <v>377</v>
      </c>
      <c r="C374" s="12" t="s">
        <v>377</v>
      </c>
      <c r="D374" s="12" t="s">
        <v>1809</v>
      </c>
      <c r="E374" s="12">
        <v>124</v>
      </c>
      <c r="F374" s="11" t="s">
        <v>858</v>
      </c>
      <c r="G374" s="11" t="s">
        <v>854</v>
      </c>
      <c r="H374" s="12" t="s">
        <v>1301</v>
      </c>
      <c r="I374" s="12" t="s">
        <v>1296</v>
      </c>
      <c r="J374" s="11">
        <v>3118003445</v>
      </c>
      <c r="K374" s="13">
        <v>120</v>
      </c>
      <c r="L374" s="13">
        <f t="shared" si="45"/>
        <v>17400000</v>
      </c>
      <c r="M374" s="13">
        <v>120</v>
      </c>
      <c r="N374" s="13">
        <f t="shared" si="46"/>
        <v>17400000</v>
      </c>
      <c r="O374" s="13">
        <v>120</v>
      </c>
      <c r="P374" s="13">
        <f t="shared" si="47"/>
        <v>17400000</v>
      </c>
      <c r="Q374" s="13">
        <v>124</v>
      </c>
      <c r="R374" s="13">
        <f t="shared" si="48"/>
        <v>17980000</v>
      </c>
      <c r="S374" s="13">
        <v>0</v>
      </c>
      <c r="T374" s="13">
        <v>0</v>
      </c>
      <c r="U374" s="13">
        <f t="shared" si="49"/>
        <v>124</v>
      </c>
      <c r="V374" s="13">
        <f t="shared" si="50"/>
        <v>17980000</v>
      </c>
      <c r="W374" s="13">
        <f t="shared" si="51"/>
        <v>484</v>
      </c>
      <c r="X374" s="13">
        <f t="shared" si="52"/>
        <v>70180000</v>
      </c>
      <c r="Y374">
        <v>1</v>
      </c>
    </row>
    <row r="375" spans="1:25" hidden="1">
      <c r="A375" s="11">
        <f t="shared" si="53"/>
        <v>370</v>
      </c>
      <c r="B375" s="12" t="s">
        <v>378</v>
      </c>
      <c r="C375" s="12" t="s">
        <v>378</v>
      </c>
      <c r="D375" s="12" t="s">
        <v>1809</v>
      </c>
      <c r="E375" s="12">
        <v>111</v>
      </c>
      <c r="F375" s="11" t="s">
        <v>858</v>
      </c>
      <c r="G375" s="11" t="s">
        <v>854</v>
      </c>
      <c r="H375" s="12" t="s">
        <v>1302</v>
      </c>
      <c r="I375" s="12" t="s">
        <v>1296</v>
      </c>
      <c r="J375" s="11">
        <v>3017020080</v>
      </c>
      <c r="K375" s="13">
        <v>105</v>
      </c>
      <c r="L375" s="13">
        <f t="shared" si="45"/>
        <v>15225000</v>
      </c>
      <c r="M375" s="13">
        <v>105</v>
      </c>
      <c r="N375" s="13">
        <f t="shared" si="46"/>
        <v>15225000</v>
      </c>
      <c r="O375" s="13">
        <v>105</v>
      </c>
      <c r="P375" s="13">
        <f t="shared" si="47"/>
        <v>15225000</v>
      </c>
      <c r="Q375" s="13">
        <v>111</v>
      </c>
      <c r="R375" s="13">
        <f t="shared" si="48"/>
        <v>16095000</v>
      </c>
      <c r="S375" s="13">
        <v>0</v>
      </c>
      <c r="T375" s="13">
        <v>0</v>
      </c>
      <c r="U375" s="13">
        <f t="shared" si="49"/>
        <v>111</v>
      </c>
      <c r="V375" s="13">
        <f t="shared" si="50"/>
        <v>16095000</v>
      </c>
      <c r="W375" s="13">
        <f t="shared" si="51"/>
        <v>426</v>
      </c>
      <c r="X375" s="13">
        <f t="shared" si="52"/>
        <v>61770000</v>
      </c>
      <c r="Y375">
        <v>1</v>
      </c>
    </row>
    <row r="376" spans="1:25" hidden="1">
      <c r="A376" s="11">
        <f t="shared" si="53"/>
        <v>371</v>
      </c>
      <c r="B376" s="12" t="s">
        <v>379</v>
      </c>
      <c r="C376" s="12" t="s">
        <v>379</v>
      </c>
      <c r="D376" s="12" t="s">
        <v>1809</v>
      </c>
      <c r="E376" s="12">
        <v>148</v>
      </c>
      <c r="F376" s="11" t="s">
        <v>858</v>
      </c>
      <c r="G376" s="11" t="s">
        <v>854</v>
      </c>
      <c r="H376" s="12" t="s">
        <v>1307</v>
      </c>
      <c r="I376" s="12" t="s">
        <v>1296</v>
      </c>
      <c r="J376" s="11">
        <v>3017007393</v>
      </c>
      <c r="K376" s="13">
        <v>162</v>
      </c>
      <c r="L376" s="13">
        <f t="shared" si="45"/>
        <v>23490000</v>
      </c>
      <c r="M376" s="13">
        <v>162</v>
      </c>
      <c r="N376" s="13">
        <f t="shared" si="46"/>
        <v>23490000</v>
      </c>
      <c r="O376" s="13">
        <v>162</v>
      </c>
      <c r="P376" s="13">
        <f t="shared" si="47"/>
        <v>23490000</v>
      </c>
      <c r="Q376" s="13">
        <v>148</v>
      </c>
      <c r="R376" s="13">
        <f t="shared" si="48"/>
        <v>21460000</v>
      </c>
      <c r="S376" s="13">
        <v>0</v>
      </c>
      <c r="T376" s="13">
        <v>0</v>
      </c>
      <c r="U376" s="13">
        <f t="shared" si="49"/>
        <v>148</v>
      </c>
      <c r="V376" s="13">
        <f t="shared" si="50"/>
        <v>21460000</v>
      </c>
      <c r="W376" s="13">
        <f t="shared" si="51"/>
        <v>634</v>
      </c>
      <c r="X376" s="13">
        <f t="shared" si="52"/>
        <v>91930000</v>
      </c>
      <c r="Y376">
        <v>1</v>
      </c>
    </row>
    <row r="377" spans="1:25" hidden="1">
      <c r="A377" s="11">
        <f t="shared" si="53"/>
        <v>372</v>
      </c>
      <c r="B377" s="12" t="s">
        <v>380</v>
      </c>
      <c r="C377" s="12" t="s">
        <v>380</v>
      </c>
      <c r="D377" s="12" t="s">
        <v>1809</v>
      </c>
      <c r="E377" s="12">
        <v>96</v>
      </c>
      <c r="F377" s="11" t="s">
        <v>858</v>
      </c>
      <c r="G377" s="11" t="s">
        <v>854</v>
      </c>
      <c r="H377" s="12" t="s">
        <v>1308</v>
      </c>
      <c r="I377" s="12" t="s">
        <v>1296</v>
      </c>
      <c r="J377" s="11">
        <v>3017020870</v>
      </c>
      <c r="K377" s="13">
        <v>114</v>
      </c>
      <c r="L377" s="13">
        <f t="shared" si="45"/>
        <v>16530000</v>
      </c>
      <c r="M377" s="13">
        <v>114</v>
      </c>
      <c r="N377" s="13">
        <f t="shared" si="46"/>
        <v>16530000</v>
      </c>
      <c r="O377" s="13">
        <v>114</v>
      </c>
      <c r="P377" s="13">
        <f t="shared" si="47"/>
        <v>16530000</v>
      </c>
      <c r="Q377" s="13">
        <v>96</v>
      </c>
      <c r="R377" s="13">
        <f t="shared" si="48"/>
        <v>13920000</v>
      </c>
      <c r="S377" s="13">
        <v>0</v>
      </c>
      <c r="T377" s="13">
        <v>0</v>
      </c>
      <c r="U377" s="13">
        <f t="shared" si="49"/>
        <v>96</v>
      </c>
      <c r="V377" s="13">
        <f t="shared" si="50"/>
        <v>13920000</v>
      </c>
      <c r="W377" s="13">
        <f t="shared" si="51"/>
        <v>438</v>
      </c>
      <c r="X377" s="13">
        <f t="shared" si="52"/>
        <v>63510000</v>
      </c>
      <c r="Y377">
        <v>1</v>
      </c>
    </row>
    <row r="378" spans="1:25" hidden="1">
      <c r="A378" s="11">
        <f t="shared" si="53"/>
        <v>373</v>
      </c>
      <c r="B378" s="12" t="s">
        <v>381</v>
      </c>
      <c r="C378" s="12" t="s">
        <v>381</v>
      </c>
      <c r="D378" s="12" t="s">
        <v>1809</v>
      </c>
      <c r="E378" s="12">
        <v>181</v>
      </c>
      <c r="F378" s="11" t="s">
        <v>858</v>
      </c>
      <c r="G378" s="11" t="s">
        <v>854</v>
      </c>
      <c r="H378" s="12" t="s">
        <v>1300</v>
      </c>
      <c r="I378" s="12" t="s">
        <v>1296</v>
      </c>
      <c r="J378" s="11">
        <v>3017020772</v>
      </c>
      <c r="K378" s="13">
        <v>195</v>
      </c>
      <c r="L378" s="13">
        <f t="shared" si="45"/>
        <v>28275000</v>
      </c>
      <c r="M378" s="13">
        <v>195</v>
      </c>
      <c r="N378" s="13">
        <f t="shared" si="46"/>
        <v>28275000</v>
      </c>
      <c r="O378" s="13">
        <v>195</v>
      </c>
      <c r="P378" s="13">
        <f t="shared" si="47"/>
        <v>28275000</v>
      </c>
      <c r="Q378" s="13">
        <v>181</v>
      </c>
      <c r="R378" s="13">
        <f t="shared" si="48"/>
        <v>26245000</v>
      </c>
      <c r="S378" s="13">
        <v>0</v>
      </c>
      <c r="T378" s="13">
        <v>0</v>
      </c>
      <c r="U378" s="13">
        <f t="shared" si="49"/>
        <v>181</v>
      </c>
      <c r="V378" s="13">
        <f t="shared" si="50"/>
        <v>26245000</v>
      </c>
      <c r="W378" s="13">
        <f t="shared" si="51"/>
        <v>766</v>
      </c>
      <c r="X378" s="13">
        <f t="shared" si="52"/>
        <v>111070000</v>
      </c>
      <c r="Y378">
        <v>1</v>
      </c>
    </row>
    <row r="379" spans="1:25" hidden="1">
      <c r="A379" s="11">
        <f t="shared" si="53"/>
        <v>374</v>
      </c>
      <c r="B379" s="12" t="s">
        <v>382</v>
      </c>
      <c r="C379" s="12" t="s">
        <v>382</v>
      </c>
      <c r="D379" s="12" t="s">
        <v>1809</v>
      </c>
      <c r="E379" s="12">
        <v>126</v>
      </c>
      <c r="F379" s="11" t="s">
        <v>858</v>
      </c>
      <c r="G379" s="11" t="s">
        <v>854</v>
      </c>
      <c r="H379" s="12" t="s">
        <v>1309</v>
      </c>
      <c r="I379" s="12" t="s">
        <v>1296</v>
      </c>
      <c r="J379" s="11">
        <v>3017120050</v>
      </c>
      <c r="K379" s="13">
        <v>140</v>
      </c>
      <c r="L379" s="13">
        <f t="shared" si="45"/>
        <v>20300000</v>
      </c>
      <c r="M379" s="13">
        <v>140</v>
      </c>
      <c r="N379" s="13">
        <f t="shared" si="46"/>
        <v>20300000</v>
      </c>
      <c r="O379" s="13">
        <v>140</v>
      </c>
      <c r="P379" s="13">
        <f t="shared" si="47"/>
        <v>20300000</v>
      </c>
      <c r="Q379" s="13">
        <v>126</v>
      </c>
      <c r="R379" s="13">
        <f t="shared" si="48"/>
        <v>18270000</v>
      </c>
      <c r="S379" s="13">
        <v>0</v>
      </c>
      <c r="T379" s="13">
        <v>0</v>
      </c>
      <c r="U379" s="13">
        <f t="shared" si="49"/>
        <v>126</v>
      </c>
      <c r="V379" s="13">
        <f t="shared" si="50"/>
        <v>18270000</v>
      </c>
      <c r="W379" s="13">
        <f t="shared" si="51"/>
        <v>546</v>
      </c>
      <c r="X379" s="13">
        <f t="shared" si="52"/>
        <v>79170000</v>
      </c>
      <c r="Y379">
        <v>1</v>
      </c>
    </row>
    <row r="380" spans="1:25" hidden="1">
      <c r="A380" s="11">
        <f t="shared" si="53"/>
        <v>375</v>
      </c>
      <c r="B380" s="12" t="s">
        <v>383</v>
      </c>
      <c r="C380" s="12" t="s">
        <v>383</v>
      </c>
      <c r="D380" s="12" t="s">
        <v>1809</v>
      </c>
      <c r="E380" s="12">
        <v>85</v>
      </c>
      <c r="F380" s="11" t="s">
        <v>858</v>
      </c>
      <c r="G380" s="11" t="s">
        <v>854</v>
      </c>
      <c r="H380" s="12" t="s">
        <v>1310</v>
      </c>
      <c r="I380" s="12" t="s">
        <v>1296</v>
      </c>
      <c r="J380" s="11">
        <v>3118003615</v>
      </c>
      <c r="K380" s="13">
        <v>103</v>
      </c>
      <c r="L380" s="13">
        <f t="shared" si="45"/>
        <v>14935000</v>
      </c>
      <c r="M380" s="13">
        <v>103</v>
      </c>
      <c r="N380" s="13">
        <f t="shared" si="46"/>
        <v>14935000</v>
      </c>
      <c r="O380" s="13">
        <v>103</v>
      </c>
      <c r="P380" s="13">
        <f t="shared" si="47"/>
        <v>14935000</v>
      </c>
      <c r="Q380" s="13">
        <v>85</v>
      </c>
      <c r="R380" s="13">
        <f t="shared" si="48"/>
        <v>12325000</v>
      </c>
      <c r="S380" s="13">
        <v>0</v>
      </c>
      <c r="T380" s="13">
        <v>0</v>
      </c>
      <c r="U380" s="13">
        <f t="shared" si="49"/>
        <v>85</v>
      </c>
      <c r="V380" s="13">
        <f t="shared" si="50"/>
        <v>12325000</v>
      </c>
      <c r="W380" s="13">
        <f t="shared" si="51"/>
        <v>394</v>
      </c>
      <c r="X380" s="13">
        <f t="shared" si="52"/>
        <v>57130000</v>
      </c>
      <c r="Y380">
        <v>1</v>
      </c>
    </row>
    <row r="381" spans="1:25" hidden="1">
      <c r="A381" s="11">
        <f t="shared" si="53"/>
        <v>376</v>
      </c>
      <c r="B381" s="12" t="s">
        <v>384</v>
      </c>
      <c r="C381" s="12" t="s">
        <v>384</v>
      </c>
      <c r="D381" s="12" t="s">
        <v>1809</v>
      </c>
      <c r="E381" s="12">
        <v>218</v>
      </c>
      <c r="F381" s="11" t="s">
        <v>858</v>
      </c>
      <c r="G381" s="11" t="s">
        <v>854</v>
      </c>
      <c r="H381" s="12" t="s">
        <v>1311</v>
      </c>
      <c r="I381" s="12" t="s">
        <v>1296</v>
      </c>
      <c r="J381" s="11">
        <v>3017013504</v>
      </c>
      <c r="K381" s="13">
        <v>248</v>
      </c>
      <c r="L381" s="13">
        <f t="shared" si="45"/>
        <v>35960000</v>
      </c>
      <c r="M381" s="13">
        <v>248</v>
      </c>
      <c r="N381" s="13">
        <f t="shared" si="46"/>
        <v>35960000</v>
      </c>
      <c r="O381" s="13">
        <v>248</v>
      </c>
      <c r="P381" s="13">
        <f t="shared" si="47"/>
        <v>35960000</v>
      </c>
      <c r="Q381" s="13">
        <v>218</v>
      </c>
      <c r="R381" s="13">
        <f t="shared" si="48"/>
        <v>31610000</v>
      </c>
      <c r="S381" s="13">
        <v>0</v>
      </c>
      <c r="T381" s="13">
        <v>0</v>
      </c>
      <c r="U381" s="13">
        <f t="shared" si="49"/>
        <v>218</v>
      </c>
      <c r="V381" s="13">
        <f t="shared" si="50"/>
        <v>31610000</v>
      </c>
      <c r="W381" s="13">
        <f t="shared" si="51"/>
        <v>962</v>
      </c>
      <c r="X381" s="13">
        <f t="shared" si="52"/>
        <v>139490000</v>
      </c>
      <c r="Y381">
        <v>1</v>
      </c>
    </row>
    <row r="382" spans="1:25" hidden="1">
      <c r="A382" s="11">
        <f t="shared" si="53"/>
        <v>377</v>
      </c>
      <c r="B382" s="12" t="s">
        <v>385</v>
      </c>
      <c r="C382" s="12" t="s">
        <v>385</v>
      </c>
      <c r="D382" s="12" t="s">
        <v>1809</v>
      </c>
      <c r="E382" s="12">
        <v>132</v>
      </c>
      <c r="F382" s="11" t="s">
        <v>858</v>
      </c>
      <c r="G382" s="11" t="s">
        <v>854</v>
      </c>
      <c r="H382" s="12" t="s">
        <v>1305</v>
      </c>
      <c r="I382" s="12" t="s">
        <v>1296</v>
      </c>
      <c r="J382" s="11">
        <v>3017013521</v>
      </c>
      <c r="K382" s="13">
        <v>134</v>
      </c>
      <c r="L382" s="13">
        <f t="shared" si="45"/>
        <v>19430000</v>
      </c>
      <c r="M382" s="13">
        <v>134</v>
      </c>
      <c r="N382" s="13">
        <f t="shared" si="46"/>
        <v>19430000</v>
      </c>
      <c r="O382" s="13">
        <v>134</v>
      </c>
      <c r="P382" s="13">
        <f t="shared" si="47"/>
        <v>19430000</v>
      </c>
      <c r="Q382" s="13">
        <v>132</v>
      </c>
      <c r="R382" s="13">
        <f t="shared" si="48"/>
        <v>19140000</v>
      </c>
      <c r="S382" s="13">
        <v>0</v>
      </c>
      <c r="T382" s="13">
        <v>0</v>
      </c>
      <c r="U382" s="13">
        <f t="shared" si="49"/>
        <v>132</v>
      </c>
      <c r="V382" s="13">
        <f t="shared" si="50"/>
        <v>19140000</v>
      </c>
      <c r="W382" s="13">
        <f t="shared" si="51"/>
        <v>534</v>
      </c>
      <c r="X382" s="13">
        <f t="shared" si="52"/>
        <v>77430000</v>
      </c>
      <c r="Y382">
        <v>1</v>
      </c>
    </row>
    <row r="383" spans="1:25" hidden="1">
      <c r="A383" s="11">
        <f t="shared" si="53"/>
        <v>378</v>
      </c>
      <c r="B383" s="12" t="s">
        <v>386</v>
      </c>
      <c r="C383" s="12" t="s">
        <v>386</v>
      </c>
      <c r="D383" s="12" t="s">
        <v>1809</v>
      </c>
      <c r="E383" s="12">
        <v>122</v>
      </c>
      <c r="F383" s="11" t="s">
        <v>858</v>
      </c>
      <c r="G383" s="11" t="s">
        <v>854</v>
      </c>
      <c r="H383" s="12" t="s">
        <v>1301</v>
      </c>
      <c r="I383" s="12" t="s">
        <v>1296</v>
      </c>
      <c r="J383" s="11">
        <v>3017019936</v>
      </c>
      <c r="K383" s="13">
        <v>122</v>
      </c>
      <c r="L383" s="13">
        <f t="shared" si="45"/>
        <v>17690000</v>
      </c>
      <c r="M383" s="13">
        <v>122</v>
      </c>
      <c r="N383" s="13">
        <f t="shared" si="46"/>
        <v>17690000</v>
      </c>
      <c r="O383" s="13">
        <v>122</v>
      </c>
      <c r="P383" s="13">
        <f t="shared" si="47"/>
        <v>17690000</v>
      </c>
      <c r="Q383" s="13">
        <v>122</v>
      </c>
      <c r="R383" s="13">
        <f t="shared" si="48"/>
        <v>17690000</v>
      </c>
      <c r="S383" s="13">
        <v>0</v>
      </c>
      <c r="T383" s="13">
        <v>0</v>
      </c>
      <c r="U383" s="13">
        <f t="shared" si="49"/>
        <v>122</v>
      </c>
      <c r="V383" s="13">
        <f t="shared" si="50"/>
        <v>17690000</v>
      </c>
      <c r="W383" s="13">
        <f t="shared" si="51"/>
        <v>488</v>
      </c>
      <c r="X383" s="13">
        <f t="shared" si="52"/>
        <v>70760000</v>
      </c>
      <c r="Y383">
        <v>1</v>
      </c>
    </row>
    <row r="384" spans="1:25" hidden="1">
      <c r="A384" s="11">
        <f t="shared" si="53"/>
        <v>379</v>
      </c>
      <c r="B384" s="12" t="s">
        <v>387</v>
      </c>
      <c r="C384" s="12" t="s">
        <v>387</v>
      </c>
      <c r="D384" s="12" t="s">
        <v>1809</v>
      </c>
      <c r="E384" s="12">
        <v>109</v>
      </c>
      <c r="F384" s="11" t="s">
        <v>858</v>
      </c>
      <c r="G384" s="11" t="s">
        <v>854</v>
      </c>
      <c r="H384" s="12" t="s">
        <v>1301</v>
      </c>
      <c r="I384" s="12" t="s">
        <v>1296</v>
      </c>
      <c r="J384" s="11">
        <v>3017020748</v>
      </c>
      <c r="K384" s="13">
        <v>115</v>
      </c>
      <c r="L384" s="13">
        <f t="shared" si="45"/>
        <v>16675000</v>
      </c>
      <c r="M384" s="13">
        <v>115</v>
      </c>
      <c r="N384" s="13">
        <f t="shared" si="46"/>
        <v>16675000</v>
      </c>
      <c r="O384" s="13">
        <v>115</v>
      </c>
      <c r="P384" s="13">
        <f t="shared" si="47"/>
        <v>16675000</v>
      </c>
      <c r="Q384" s="13">
        <v>109</v>
      </c>
      <c r="R384" s="13">
        <f t="shared" si="48"/>
        <v>15805000</v>
      </c>
      <c r="S384" s="13">
        <v>0</v>
      </c>
      <c r="T384" s="13">
        <v>0</v>
      </c>
      <c r="U384" s="13">
        <f t="shared" si="49"/>
        <v>109</v>
      </c>
      <c r="V384" s="13">
        <f t="shared" si="50"/>
        <v>15805000</v>
      </c>
      <c r="W384" s="13">
        <f t="shared" si="51"/>
        <v>454</v>
      </c>
      <c r="X384" s="13">
        <f t="shared" si="52"/>
        <v>65830000</v>
      </c>
      <c r="Y384">
        <v>1</v>
      </c>
    </row>
    <row r="385" spans="1:25" hidden="1">
      <c r="A385" s="11">
        <f t="shared" si="53"/>
        <v>380</v>
      </c>
      <c r="B385" s="12" t="s">
        <v>388</v>
      </c>
      <c r="C385" s="12" t="s">
        <v>388</v>
      </c>
      <c r="D385" s="12" t="s">
        <v>1809</v>
      </c>
      <c r="E385" s="12">
        <v>170</v>
      </c>
      <c r="F385" s="11" t="s">
        <v>858</v>
      </c>
      <c r="G385" s="11" t="s">
        <v>854</v>
      </c>
      <c r="H385" s="12" t="s">
        <v>1303</v>
      </c>
      <c r="I385" s="12" t="s">
        <v>1296</v>
      </c>
      <c r="J385" s="11">
        <v>3017006591</v>
      </c>
      <c r="K385" s="13">
        <v>164</v>
      </c>
      <c r="L385" s="13">
        <f t="shared" si="45"/>
        <v>23780000</v>
      </c>
      <c r="M385" s="13">
        <v>164</v>
      </c>
      <c r="N385" s="13">
        <f t="shared" si="46"/>
        <v>23780000</v>
      </c>
      <c r="O385" s="13">
        <v>164</v>
      </c>
      <c r="P385" s="13">
        <f t="shared" si="47"/>
        <v>23780000</v>
      </c>
      <c r="Q385" s="13">
        <v>170</v>
      </c>
      <c r="R385" s="13">
        <f t="shared" si="48"/>
        <v>24650000</v>
      </c>
      <c r="S385" s="13">
        <v>0</v>
      </c>
      <c r="T385" s="13">
        <v>0</v>
      </c>
      <c r="U385" s="13">
        <f t="shared" si="49"/>
        <v>170</v>
      </c>
      <c r="V385" s="13">
        <f t="shared" si="50"/>
        <v>24650000</v>
      </c>
      <c r="W385" s="13">
        <f t="shared" si="51"/>
        <v>662</v>
      </c>
      <c r="X385" s="13">
        <f t="shared" si="52"/>
        <v>95990000</v>
      </c>
      <c r="Y385">
        <v>1</v>
      </c>
    </row>
    <row r="386" spans="1:25" hidden="1">
      <c r="A386" s="11">
        <f t="shared" si="53"/>
        <v>381</v>
      </c>
      <c r="B386" s="12" t="s">
        <v>389</v>
      </c>
      <c r="C386" s="12" t="s">
        <v>389</v>
      </c>
      <c r="D386" s="12" t="s">
        <v>1809</v>
      </c>
      <c r="E386" s="12">
        <v>252</v>
      </c>
      <c r="F386" s="11" t="s">
        <v>858</v>
      </c>
      <c r="G386" s="11" t="s">
        <v>854</v>
      </c>
      <c r="H386" s="12" t="s">
        <v>1300</v>
      </c>
      <c r="I386" s="12" t="s">
        <v>1296</v>
      </c>
      <c r="J386" s="11">
        <v>3017021876</v>
      </c>
      <c r="K386" s="13">
        <v>250</v>
      </c>
      <c r="L386" s="13">
        <f t="shared" si="45"/>
        <v>36250000</v>
      </c>
      <c r="M386" s="13">
        <v>250</v>
      </c>
      <c r="N386" s="13">
        <f t="shared" si="46"/>
        <v>36250000</v>
      </c>
      <c r="O386" s="13">
        <v>250</v>
      </c>
      <c r="P386" s="13">
        <f t="shared" si="47"/>
        <v>36250000</v>
      </c>
      <c r="Q386" s="13">
        <v>252</v>
      </c>
      <c r="R386" s="13">
        <f t="shared" si="48"/>
        <v>36540000</v>
      </c>
      <c r="S386" s="13">
        <v>0</v>
      </c>
      <c r="T386" s="13">
        <v>0</v>
      </c>
      <c r="U386" s="13">
        <f t="shared" si="49"/>
        <v>252</v>
      </c>
      <c r="V386" s="13">
        <f t="shared" si="50"/>
        <v>36540000</v>
      </c>
      <c r="W386" s="13">
        <f t="shared" si="51"/>
        <v>1002</v>
      </c>
      <c r="X386" s="13">
        <f t="shared" si="52"/>
        <v>145290000</v>
      </c>
      <c r="Y386">
        <v>1</v>
      </c>
    </row>
    <row r="387" spans="1:25" hidden="1">
      <c r="A387" s="11">
        <f t="shared" si="53"/>
        <v>382</v>
      </c>
      <c r="B387" s="12" t="s">
        <v>390</v>
      </c>
      <c r="C387" s="12" t="s">
        <v>390</v>
      </c>
      <c r="D387" s="12" t="s">
        <v>1809</v>
      </c>
      <c r="E387" s="12">
        <v>182</v>
      </c>
      <c r="F387" s="11" t="s">
        <v>858</v>
      </c>
      <c r="G387" s="11" t="s">
        <v>854</v>
      </c>
      <c r="H387" s="12" t="s">
        <v>1312</v>
      </c>
      <c r="I387" s="12" t="s">
        <v>1296</v>
      </c>
      <c r="J387" s="11">
        <v>3017020357</v>
      </c>
      <c r="K387" s="13">
        <v>178</v>
      </c>
      <c r="L387" s="13">
        <f t="shared" si="45"/>
        <v>25810000</v>
      </c>
      <c r="M387" s="13">
        <v>178</v>
      </c>
      <c r="N387" s="13">
        <f t="shared" si="46"/>
        <v>25810000</v>
      </c>
      <c r="O387" s="13">
        <v>178</v>
      </c>
      <c r="P387" s="13">
        <f t="shared" si="47"/>
        <v>25810000</v>
      </c>
      <c r="Q387" s="13">
        <v>182</v>
      </c>
      <c r="R387" s="13">
        <f t="shared" si="48"/>
        <v>26390000</v>
      </c>
      <c r="S387" s="13">
        <v>0</v>
      </c>
      <c r="T387" s="13">
        <v>0</v>
      </c>
      <c r="U387" s="13">
        <f t="shared" si="49"/>
        <v>182</v>
      </c>
      <c r="V387" s="13">
        <f t="shared" si="50"/>
        <v>26390000</v>
      </c>
      <c r="W387" s="13">
        <f t="shared" si="51"/>
        <v>716</v>
      </c>
      <c r="X387" s="13">
        <f t="shared" si="52"/>
        <v>103820000</v>
      </c>
      <c r="Y387">
        <v>1</v>
      </c>
    </row>
    <row r="388" spans="1:25" hidden="1">
      <c r="A388" s="11">
        <f t="shared" si="53"/>
        <v>383</v>
      </c>
      <c r="B388" s="12" t="s">
        <v>391</v>
      </c>
      <c r="C388" s="12" t="s">
        <v>391</v>
      </c>
      <c r="D388" s="12" t="s">
        <v>1809</v>
      </c>
      <c r="E388" s="12">
        <v>80</v>
      </c>
      <c r="F388" s="11" t="s">
        <v>858</v>
      </c>
      <c r="G388" s="11" t="s">
        <v>854</v>
      </c>
      <c r="H388" s="12" t="s">
        <v>1312</v>
      </c>
      <c r="I388" s="12" t="s">
        <v>1296</v>
      </c>
      <c r="J388" s="11">
        <v>3017020543</v>
      </c>
      <c r="K388" s="13">
        <v>108</v>
      </c>
      <c r="L388" s="13">
        <f t="shared" si="45"/>
        <v>15660000</v>
      </c>
      <c r="M388" s="13">
        <v>108</v>
      </c>
      <c r="N388" s="13">
        <f t="shared" si="46"/>
        <v>15660000</v>
      </c>
      <c r="O388" s="13">
        <v>108</v>
      </c>
      <c r="P388" s="13">
        <f t="shared" si="47"/>
        <v>15660000</v>
      </c>
      <c r="Q388" s="13">
        <v>80</v>
      </c>
      <c r="R388" s="13">
        <f t="shared" si="48"/>
        <v>11600000</v>
      </c>
      <c r="S388" s="13">
        <v>0</v>
      </c>
      <c r="T388" s="13">
        <v>0</v>
      </c>
      <c r="U388" s="13">
        <f t="shared" si="49"/>
        <v>80</v>
      </c>
      <c r="V388" s="13">
        <f t="shared" si="50"/>
        <v>11600000</v>
      </c>
      <c r="W388" s="13">
        <f t="shared" si="51"/>
        <v>404</v>
      </c>
      <c r="X388" s="13">
        <f t="shared" si="52"/>
        <v>58580000</v>
      </c>
      <c r="Y388">
        <v>1</v>
      </c>
    </row>
    <row r="389" spans="1:25">
      <c r="A389" s="11">
        <f t="shared" si="53"/>
        <v>384</v>
      </c>
      <c r="B389" s="12" t="s">
        <v>392</v>
      </c>
      <c r="C389" s="12" t="s">
        <v>392</v>
      </c>
      <c r="D389" s="12" t="s">
        <v>1810</v>
      </c>
      <c r="E389" s="12">
        <v>199</v>
      </c>
      <c r="F389" s="11" t="s">
        <v>858</v>
      </c>
      <c r="G389" s="11" t="s">
        <v>854</v>
      </c>
      <c r="H389" s="12" t="s">
        <v>1313</v>
      </c>
      <c r="I389" s="12" t="s">
        <v>1012</v>
      </c>
      <c r="J389" s="11">
        <v>3085002880</v>
      </c>
      <c r="K389" s="13">
        <v>215</v>
      </c>
      <c r="L389" s="13">
        <f t="shared" si="45"/>
        <v>31175000</v>
      </c>
      <c r="M389" s="13">
        <v>215</v>
      </c>
      <c r="N389" s="13">
        <f t="shared" si="46"/>
        <v>31175000</v>
      </c>
      <c r="O389" s="13">
        <v>215</v>
      </c>
      <c r="P389" s="13">
        <f t="shared" si="47"/>
        <v>31175000</v>
      </c>
      <c r="Q389" s="13">
        <v>199</v>
      </c>
      <c r="R389" s="13">
        <f t="shared" si="48"/>
        <v>28855000</v>
      </c>
      <c r="S389" s="13">
        <v>0</v>
      </c>
      <c r="T389" s="13">
        <v>0</v>
      </c>
      <c r="U389" s="13">
        <f t="shared" si="49"/>
        <v>199</v>
      </c>
      <c r="V389" s="13">
        <f t="shared" si="50"/>
        <v>28855000</v>
      </c>
      <c r="W389" s="13">
        <f t="shared" si="51"/>
        <v>844</v>
      </c>
      <c r="X389" s="13">
        <f t="shared" si="52"/>
        <v>122380000</v>
      </c>
      <c r="Y389">
        <v>1</v>
      </c>
    </row>
    <row r="390" spans="1:25">
      <c r="A390" s="11">
        <f t="shared" si="53"/>
        <v>385</v>
      </c>
      <c r="B390" s="12" t="s">
        <v>393</v>
      </c>
      <c r="C390" s="12" t="s">
        <v>393</v>
      </c>
      <c r="D390" s="12" t="s">
        <v>1810</v>
      </c>
      <c r="E390" s="12">
        <v>259</v>
      </c>
      <c r="F390" s="11" t="s">
        <v>858</v>
      </c>
      <c r="G390" s="11" t="s">
        <v>854</v>
      </c>
      <c r="H390" s="12" t="s">
        <v>1314</v>
      </c>
      <c r="I390" s="12" t="s">
        <v>1012</v>
      </c>
      <c r="J390" s="11">
        <v>3017097412</v>
      </c>
      <c r="K390" s="13">
        <v>269</v>
      </c>
      <c r="L390" s="13">
        <f t="shared" si="45"/>
        <v>39005000</v>
      </c>
      <c r="M390" s="13">
        <v>269</v>
      </c>
      <c r="N390" s="13">
        <f t="shared" si="46"/>
        <v>39005000</v>
      </c>
      <c r="O390" s="13">
        <v>269</v>
      </c>
      <c r="P390" s="13">
        <f t="shared" si="47"/>
        <v>39005000</v>
      </c>
      <c r="Q390" s="13">
        <v>259</v>
      </c>
      <c r="R390" s="13">
        <f t="shared" si="48"/>
        <v>37555000</v>
      </c>
      <c r="S390" s="13">
        <v>0</v>
      </c>
      <c r="T390" s="13">
        <v>0</v>
      </c>
      <c r="U390" s="13">
        <f t="shared" si="49"/>
        <v>259</v>
      </c>
      <c r="V390" s="13">
        <f t="shared" si="50"/>
        <v>37555000</v>
      </c>
      <c r="W390" s="13">
        <f t="shared" si="51"/>
        <v>1066</v>
      </c>
      <c r="X390" s="13">
        <f t="shared" si="52"/>
        <v>154570000</v>
      </c>
      <c r="Y390">
        <v>1</v>
      </c>
    </row>
    <row r="391" spans="1:25">
      <c r="A391" s="11">
        <f t="shared" si="53"/>
        <v>386</v>
      </c>
      <c r="B391" s="12" t="s">
        <v>394</v>
      </c>
      <c r="C391" s="12" t="s">
        <v>394</v>
      </c>
      <c r="D391" s="12" t="s">
        <v>1810</v>
      </c>
      <c r="E391" s="12">
        <v>178</v>
      </c>
      <c r="F391" s="11" t="s">
        <v>858</v>
      </c>
      <c r="G391" s="11" t="s">
        <v>854</v>
      </c>
      <c r="H391" s="12" t="s">
        <v>1315</v>
      </c>
      <c r="I391" s="12" t="s">
        <v>1012</v>
      </c>
      <c r="J391" s="11">
        <v>3085003215</v>
      </c>
      <c r="K391" s="13">
        <v>190</v>
      </c>
      <c r="L391" s="13">
        <f t="shared" ref="L391:L454" si="54">K391*$L$2</f>
        <v>27550000</v>
      </c>
      <c r="M391" s="13">
        <v>190</v>
      </c>
      <c r="N391" s="13">
        <f t="shared" ref="N391:N454" si="55">M391*$L$2</f>
        <v>27550000</v>
      </c>
      <c r="O391" s="13">
        <v>190</v>
      </c>
      <c r="P391" s="13">
        <f t="shared" ref="P391:P454" si="56">O391*$L$2</f>
        <v>27550000</v>
      </c>
      <c r="Q391" s="13">
        <v>178</v>
      </c>
      <c r="R391" s="13">
        <f t="shared" ref="R391:R454" si="57">Q391*$L$2</f>
        <v>25810000</v>
      </c>
      <c r="S391" s="13">
        <v>0</v>
      </c>
      <c r="T391" s="13">
        <v>0</v>
      </c>
      <c r="U391" s="13">
        <f t="shared" ref="U391:U454" si="58">Q391+S391</f>
        <v>178</v>
      </c>
      <c r="V391" s="13">
        <f t="shared" ref="V391:V454" si="59">R391+T391</f>
        <v>25810000</v>
      </c>
      <c r="W391" s="13">
        <f t="shared" ref="W391:W454" si="60">K391+M391+O391+Q391+S391</f>
        <v>748</v>
      </c>
      <c r="X391" s="13">
        <f t="shared" ref="X391:X454" si="61">L391+N391+P391+R391+T391</f>
        <v>108460000</v>
      </c>
      <c r="Y391">
        <v>1</v>
      </c>
    </row>
    <row r="392" spans="1:25">
      <c r="A392" s="11">
        <f t="shared" ref="A392:A455" si="62">A391+1</f>
        <v>387</v>
      </c>
      <c r="B392" s="12" t="s">
        <v>395</v>
      </c>
      <c r="C392" s="12" t="s">
        <v>395</v>
      </c>
      <c r="D392" s="12" t="s">
        <v>1810</v>
      </c>
      <c r="E392" s="12">
        <v>161</v>
      </c>
      <c r="F392" s="11" t="s">
        <v>858</v>
      </c>
      <c r="G392" s="11" t="s">
        <v>854</v>
      </c>
      <c r="H392" s="12" t="s">
        <v>1316</v>
      </c>
      <c r="I392" s="12" t="s">
        <v>1012</v>
      </c>
      <c r="J392" s="11">
        <v>3085002952</v>
      </c>
      <c r="K392" s="13">
        <v>161</v>
      </c>
      <c r="L392" s="13">
        <f t="shared" si="54"/>
        <v>23345000</v>
      </c>
      <c r="M392" s="13">
        <v>161</v>
      </c>
      <c r="N392" s="13">
        <f t="shared" si="55"/>
        <v>23345000</v>
      </c>
      <c r="O392" s="13">
        <v>161</v>
      </c>
      <c r="P392" s="13">
        <f t="shared" si="56"/>
        <v>23345000</v>
      </c>
      <c r="Q392" s="13">
        <v>161</v>
      </c>
      <c r="R392" s="13">
        <f t="shared" si="57"/>
        <v>23345000</v>
      </c>
      <c r="S392" s="13">
        <v>0</v>
      </c>
      <c r="T392" s="13">
        <v>0</v>
      </c>
      <c r="U392" s="13">
        <f t="shared" si="58"/>
        <v>161</v>
      </c>
      <c r="V392" s="13">
        <f t="shared" si="59"/>
        <v>23345000</v>
      </c>
      <c r="W392" s="13">
        <f t="shared" si="60"/>
        <v>644</v>
      </c>
      <c r="X392" s="13">
        <f t="shared" si="61"/>
        <v>93380000</v>
      </c>
      <c r="Y392">
        <v>1</v>
      </c>
    </row>
    <row r="393" spans="1:25">
      <c r="A393" s="11">
        <f t="shared" si="62"/>
        <v>388</v>
      </c>
      <c r="B393" s="12" t="s">
        <v>396</v>
      </c>
      <c r="C393" s="12" t="s">
        <v>396</v>
      </c>
      <c r="D393" s="12" t="s">
        <v>1810</v>
      </c>
      <c r="E393" s="12">
        <v>130</v>
      </c>
      <c r="F393" s="11" t="s">
        <v>858</v>
      </c>
      <c r="G393" s="11" t="s">
        <v>854</v>
      </c>
      <c r="H393" s="12" t="s">
        <v>1317</v>
      </c>
      <c r="I393" s="12" t="s">
        <v>1012</v>
      </c>
      <c r="J393" s="11">
        <v>2118033632</v>
      </c>
      <c r="K393" s="13">
        <v>166</v>
      </c>
      <c r="L393" s="13">
        <f t="shared" si="54"/>
        <v>24070000</v>
      </c>
      <c r="M393" s="13">
        <v>166</v>
      </c>
      <c r="N393" s="13">
        <f t="shared" si="55"/>
        <v>24070000</v>
      </c>
      <c r="O393" s="13">
        <v>166</v>
      </c>
      <c r="P393" s="13">
        <f t="shared" si="56"/>
        <v>24070000</v>
      </c>
      <c r="Q393" s="13">
        <v>130</v>
      </c>
      <c r="R393" s="13">
        <f t="shared" si="57"/>
        <v>18850000</v>
      </c>
      <c r="S393" s="13">
        <v>0</v>
      </c>
      <c r="T393" s="13">
        <v>0</v>
      </c>
      <c r="U393" s="13">
        <f t="shared" si="58"/>
        <v>130</v>
      </c>
      <c r="V393" s="13">
        <f t="shared" si="59"/>
        <v>18850000</v>
      </c>
      <c r="W393" s="13">
        <f t="shared" si="60"/>
        <v>628</v>
      </c>
      <c r="X393" s="13">
        <f t="shared" si="61"/>
        <v>91060000</v>
      </c>
      <c r="Y393">
        <v>1</v>
      </c>
    </row>
    <row r="394" spans="1:25">
      <c r="A394" s="11">
        <f t="shared" si="62"/>
        <v>389</v>
      </c>
      <c r="B394" s="12" t="s">
        <v>397</v>
      </c>
      <c r="C394" s="12" t="s">
        <v>397</v>
      </c>
      <c r="D394" s="12" t="s">
        <v>1810</v>
      </c>
      <c r="E394" s="12">
        <v>237</v>
      </c>
      <c r="F394" s="11" t="s">
        <v>858</v>
      </c>
      <c r="G394" s="11" t="s">
        <v>854</v>
      </c>
      <c r="H394" s="12" t="s">
        <v>1318</v>
      </c>
      <c r="I394" s="12" t="s">
        <v>1012</v>
      </c>
      <c r="J394" s="11">
        <v>3085002278</v>
      </c>
      <c r="K394" s="13">
        <v>239</v>
      </c>
      <c r="L394" s="13">
        <f t="shared" si="54"/>
        <v>34655000</v>
      </c>
      <c r="M394" s="13">
        <v>239</v>
      </c>
      <c r="N394" s="13">
        <f t="shared" si="55"/>
        <v>34655000</v>
      </c>
      <c r="O394" s="13">
        <v>239</v>
      </c>
      <c r="P394" s="13">
        <f t="shared" si="56"/>
        <v>34655000</v>
      </c>
      <c r="Q394" s="13">
        <v>237</v>
      </c>
      <c r="R394" s="13">
        <f t="shared" si="57"/>
        <v>34365000</v>
      </c>
      <c r="S394" s="13">
        <v>0</v>
      </c>
      <c r="T394" s="13">
        <v>0</v>
      </c>
      <c r="U394" s="13">
        <f t="shared" si="58"/>
        <v>237</v>
      </c>
      <c r="V394" s="13">
        <f t="shared" si="59"/>
        <v>34365000</v>
      </c>
      <c r="W394" s="13">
        <f t="shared" si="60"/>
        <v>954</v>
      </c>
      <c r="X394" s="13">
        <f t="shared" si="61"/>
        <v>138330000</v>
      </c>
      <c r="Y394">
        <v>1</v>
      </c>
    </row>
    <row r="395" spans="1:25">
      <c r="A395" s="11">
        <f t="shared" si="62"/>
        <v>390</v>
      </c>
      <c r="B395" s="12" t="s">
        <v>398</v>
      </c>
      <c r="C395" s="12" t="s">
        <v>398</v>
      </c>
      <c r="D395" s="12" t="s">
        <v>1810</v>
      </c>
      <c r="E395" s="12">
        <v>244</v>
      </c>
      <c r="F395" s="11" t="s">
        <v>858</v>
      </c>
      <c r="G395" s="11" t="s">
        <v>854</v>
      </c>
      <c r="H395" s="12" t="s">
        <v>1319</v>
      </c>
      <c r="I395" s="12" t="s">
        <v>1012</v>
      </c>
      <c r="J395" s="11">
        <v>3085003495</v>
      </c>
      <c r="K395" s="13">
        <v>218</v>
      </c>
      <c r="L395" s="13">
        <f t="shared" si="54"/>
        <v>31610000</v>
      </c>
      <c r="M395" s="13">
        <v>218</v>
      </c>
      <c r="N395" s="13">
        <f t="shared" si="55"/>
        <v>31610000</v>
      </c>
      <c r="O395" s="13">
        <v>218</v>
      </c>
      <c r="P395" s="13">
        <f t="shared" si="56"/>
        <v>31610000</v>
      </c>
      <c r="Q395" s="13">
        <v>244</v>
      </c>
      <c r="R395" s="13">
        <f t="shared" si="57"/>
        <v>35380000</v>
      </c>
      <c r="S395" s="13">
        <v>0</v>
      </c>
      <c r="T395" s="13">
        <v>0</v>
      </c>
      <c r="U395" s="13">
        <f t="shared" si="58"/>
        <v>244</v>
      </c>
      <c r="V395" s="13">
        <f t="shared" si="59"/>
        <v>35380000</v>
      </c>
      <c r="W395" s="13">
        <f t="shared" si="60"/>
        <v>898</v>
      </c>
      <c r="X395" s="13">
        <f t="shared" si="61"/>
        <v>130210000</v>
      </c>
      <c r="Y395">
        <v>1</v>
      </c>
    </row>
    <row r="396" spans="1:25">
      <c r="A396" s="11">
        <f t="shared" si="62"/>
        <v>391</v>
      </c>
      <c r="B396" s="12" t="s">
        <v>399</v>
      </c>
      <c r="C396" s="12" t="s">
        <v>399</v>
      </c>
      <c r="D396" s="12" t="s">
        <v>1810</v>
      </c>
      <c r="E396" s="12">
        <v>216</v>
      </c>
      <c r="F396" s="11" t="s">
        <v>858</v>
      </c>
      <c r="G396" s="11" t="s">
        <v>854</v>
      </c>
      <c r="H396" s="12" t="s">
        <v>1320</v>
      </c>
      <c r="I396" s="12" t="s">
        <v>1012</v>
      </c>
      <c r="J396" s="11">
        <v>3085003533</v>
      </c>
      <c r="K396" s="13">
        <v>212</v>
      </c>
      <c r="L396" s="13">
        <f t="shared" si="54"/>
        <v>30740000</v>
      </c>
      <c r="M396" s="13">
        <v>212</v>
      </c>
      <c r="N396" s="13">
        <f t="shared" si="55"/>
        <v>30740000</v>
      </c>
      <c r="O396" s="13">
        <v>212</v>
      </c>
      <c r="P396" s="13">
        <f t="shared" si="56"/>
        <v>30740000</v>
      </c>
      <c r="Q396" s="13">
        <v>216</v>
      </c>
      <c r="R396" s="13">
        <f t="shared" si="57"/>
        <v>31320000</v>
      </c>
      <c r="S396" s="13">
        <v>0</v>
      </c>
      <c r="T396" s="13">
        <v>0</v>
      </c>
      <c r="U396" s="13">
        <f t="shared" si="58"/>
        <v>216</v>
      </c>
      <c r="V396" s="13">
        <f t="shared" si="59"/>
        <v>31320000</v>
      </c>
      <c r="W396" s="13">
        <f t="shared" si="60"/>
        <v>852</v>
      </c>
      <c r="X396" s="13">
        <f t="shared" si="61"/>
        <v>123540000</v>
      </c>
      <c r="Y396">
        <v>1</v>
      </c>
    </row>
    <row r="397" spans="1:25">
      <c r="A397" s="11">
        <f t="shared" si="62"/>
        <v>392</v>
      </c>
      <c r="B397" s="12" t="s">
        <v>400</v>
      </c>
      <c r="C397" s="12" t="s">
        <v>400</v>
      </c>
      <c r="D397" s="12" t="s">
        <v>1810</v>
      </c>
      <c r="E397" s="12">
        <v>115</v>
      </c>
      <c r="F397" s="11" t="s">
        <v>858</v>
      </c>
      <c r="G397" s="11" t="s">
        <v>854</v>
      </c>
      <c r="H397" s="12" t="s">
        <v>1321</v>
      </c>
      <c r="I397" s="12" t="s">
        <v>1012</v>
      </c>
      <c r="J397" s="11">
        <v>3085003037</v>
      </c>
      <c r="K397" s="13">
        <v>137</v>
      </c>
      <c r="L397" s="13">
        <f t="shared" si="54"/>
        <v>19865000</v>
      </c>
      <c r="M397" s="13">
        <v>137</v>
      </c>
      <c r="N397" s="13">
        <f t="shared" si="55"/>
        <v>19865000</v>
      </c>
      <c r="O397" s="13">
        <v>137</v>
      </c>
      <c r="P397" s="13">
        <f t="shared" si="56"/>
        <v>19865000</v>
      </c>
      <c r="Q397" s="13">
        <v>115</v>
      </c>
      <c r="R397" s="13">
        <f t="shared" si="57"/>
        <v>16675000</v>
      </c>
      <c r="S397" s="13">
        <v>0</v>
      </c>
      <c r="T397" s="13">
        <v>0</v>
      </c>
      <c r="U397" s="13">
        <f t="shared" si="58"/>
        <v>115</v>
      </c>
      <c r="V397" s="13">
        <f t="shared" si="59"/>
        <v>16675000</v>
      </c>
      <c r="W397" s="13">
        <f t="shared" si="60"/>
        <v>526</v>
      </c>
      <c r="X397" s="13">
        <f t="shared" si="61"/>
        <v>76270000</v>
      </c>
      <c r="Y397">
        <v>1</v>
      </c>
    </row>
    <row r="398" spans="1:25">
      <c r="A398" s="11">
        <f t="shared" si="62"/>
        <v>393</v>
      </c>
      <c r="B398" s="12" t="s">
        <v>401</v>
      </c>
      <c r="C398" s="12" t="s">
        <v>401</v>
      </c>
      <c r="D398" s="12" t="s">
        <v>1810</v>
      </c>
      <c r="E398" s="12">
        <v>214</v>
      </c>
      <c r="F398" s="11" t="s">
        <v>858</v>
      </c>
      <c r="G398" s="11" t="s">
        <v>854</v>
      </c>
      <c r="H398" s="12" t="s">
        <v>1322</v>
      </c>
      <c r="I398" s="12" t="s">
        <v>1012</v>
      </c>
      <c r="J398" s="11">
        <v>3085003118</v>
      </c>
      <c r="K398" s="13">
        <v>194</v>
      </c>
      <c r="L398" s="13">
        <f t="shared" si="54"/>
        <v>28130000</v>
      </c>
      <c r="M398" s="13">
        <v>194</v>
      </c>
      <c r="N398" s="13">
        <f t="shared" si="55"/>
        <v>28130000</v>
      </c>
      <c r="O398" s="13">
        <v>194</v>
      </c>
      <c r="P398" s="13">
        <f t="shared" si="56"/>
        <v>28130000</v>
      </c>
      <c r="Q398" s="13">
        <v>214</v>
      </c>
      <c r="R398" s="13">
        <f t="shared" si="57"/>
        <v>31030000</v>
      </c>
      <c r="S398" s="13">
        <v>0</v>
      </c>
      <c r="T398" s="13">
        <v>0</v>
      </c>
      <c r="U398" s="13">
        <f t="shared" si="58"/>
        <v>214</v>
      </c>
      <c r="V398" s="13">
        <f t="shared" si="59"/>
        <v>31030000</v>
      </c>
      <c r="W398" s="13">
        <f t="shared" si="60"/>
        <v>796</v>
      </c>
      <c r="X398" s="13">
        <f t="shared" si="61"/>
        <v>115420000</v>
      </c>
      <c r="Y398">
        <v>1</v>
      </c>
    </row>
    <row r="399" spans="1:25">
      <c r="A399" s="11">
        <f t="shared" si="62"/>
        <v>394</v>
      </c>
      <c r="B399" s="12" t="s">
        <v>402</v>
      </c>
      <c r="C399" s="12" t="s">
        <v>402</v>
      </c>
      <c r="D399" s="12" t="s">
        <v>1810</v>
      </c>
      <c r="E399" s="12">
        <v>187</v>
      </c>
      <c r="F399" s="11" t="s">
        <v>858</v>
      </c>
      <c r="G399" s="11" t="s">
        <v>854</v>
      </c>
      <c r="H399" s="12" t="s">
        <v>1323</v>
      </c>
      <c r="I399" s="12" t="s">
        <v>1012</v>
      </c>
      <c r="J399" s="11">
        <v>3085002995</v>
      </c>
      <c r="K399" s="13">
        <v>193</v>
      </c>
      <c r="L399" s="13">
        <f t="shared" si="54"/>
        <v>27985000</v>
      </c>
      <c r="M399" s="13">
        <v>193</v>
      </c>
      <c r="N399" s="13">
        <f t="shared" si="55"/>
        <v>27985000</v>
      </c>
      <c r="O399" s="13">
        <v>193</v>
      </c>
      <c r="P399" s="13">
        <f t="shared" si="56"/>
        <v>27985000</v>
      </c>
      <c r="Q399" s="13">
        <v>187</v>
      </c>
      <c r="R399" s="13">
        <f t="shared" si="57"/>
        <v>27115000</v>
      </c>
      <c r="S399" s="13">
        <v>0</v>
      </c>
      <c r="T399" s="13">
        <v>0</v>
      </c>
      <c r="U399" s="13">
        <f t="shared" si="58"/>
        <v>187</v>
      </c>
      <c r="V399" s="13">
        <f t="shared" si="59"/>
        <v>27115000</v>
      </c>
      <c r="W399" s="13">
        <f t="shared" si="60"/>
        <v>766</v>
      </c>
      <c r="X399" s="13">
        <f t="shared" si="61"/>
        <v>111070000</v>
      </c>
      <c r="Y399">
        <v>1</v>
      </c>
    </row>
    <row r="400" spans="1:25">
      <c r="A400" s="11">
        <f t="shared" si="62"/>
        <v>395</v>
      </c>
      <c r="B400" s="12" t="s">
        <v>403</v>
      </c>
      <c r="C400" s="12" t="s">
        <v>403</v>
      </c>
      <c r="D400" s="12" t="s">
        <v>1810</v>
      </c>
      <c r="E400" s="12">
        <v>158</v>
      </c>
      <c r="F400" s="11" t="s">
        <v>858</v>
      </c>
      <c r="G400" s="11" t="s">
        <v>854</v>
      </c>
      <c r="H400" s="12" t="s">
        <v>1313</v>
      </c>
      <c r="I400" s="12" t="s">
        <v>1012</v>
      </c>
      <c r="J400" s="11">
        <v>3017015736</v>
      </c>
      <c r="K400" s="13">
        <v>178</v>
      </c>
      <c r="L400" s="13">
        <f t="shared" si="54"/>
        <v>25810000</v>
      </c>
      <c r="M400" s="13">
        <v>178</v>
      </c>
      <c r="N400" s="13">
        <f t="shared" si="55"/>
        <v>25810000</v>
      </c>
      <c r="O400" s="13">
        <v>178</v>
      </c>
      <c r="P400" s="13">
        <f t="shared" si="56"/>
        <v>25810000</v>
      </c>
      <c r="Q400" s="13">
        <v>158</v>
      </c>
      <c r="R400" s="13">
        <f t="shared" si="57"/>
        <v>22910000</v>
      </c>
      <c r="S400" s="13">
        <v>0</v>
      </c>
      <c r="T400" s="13">
        <v>0</v>
      </c>
      <c r="U400" s="13">
        <f t="shared" si="58"/>
        <v>158</v>
      </c>
      <c r="V400" s="13">
        <f t="shared" si="59"/>
        <v>22910000</v>
      </c>
      <c r="W400" s="13">
        <f t="shared" si="60"/>
        <v>692</v>
      </c>
      <c r="X400" s="13">
        <f t="shared" si="61"/>
        <v>100340000</v>
      </c>
      <c r="Y400">
        <v>1</v>
      </c>
    </row>
    <row r="401" spans="1:25">
      <c r="A401" s="11">
        <f t="shared" si="62"/>
        <v>396</v>
      </c>
      <c r="B401" s="12" t="s">
        <v>404</v>
      </c>
      <c r="C401" s="12" t="s">
        <v>404</v>
      </c>
      <c r="D401" s="12" t="s">
        <v>1810</v>
      </c>
      <c r="E401" s="12">
        <v>187</v>
      </c>
      <c r="F401" s="11" t="s">
        <v>858</v>
      </c>
      <c r="G401" s="11" t="s">
        <v>854</v>
      </c>
      <c r="H401" s="12" t="s">
        <v>1324</v>
      </c>
      <c r="I401" s="12" t="s">
        <v>1012</v>
      </c>
      <c r="J401" s="11">
        <v>3085003258</v>
      </c>
      <c r="K401" s="13">
        <v>233</v>
      </c>
      <c r="L401" s="13">
        <f t="shared" si="54"/>
        <v>33785000</v>
      </c>
      <c r="M401" s="13">
        <v>233</v>
      </c>
      <c r="N401" s="13">
        <f t="shared" si="55"/>
        <v>33785000</v>
      </c>
      <c r="O401" s="13">
        <v>233</v>
      </c>
      <c r="P401" s="13">
        <f t="shared" si="56"/>
        <v>33785000</v>
      </c>
      <c r="Q401" s="13">
        <v>187</v>
      </c>
      <c r="R401" s="13">
        <f t="shared" si="57"/>
        <v>27115000</v>
      </c>
      <c r="S401" s="13">
        <v>0</v>
      </c>
      <c r="T401" s="13">
        <v>0</v>
      </c>
      <c r="U401" s="13">
        <f t="shared" si="58"/>
        <v>187</v>
      </c>
      <c r="V401" s="13">
        <f t="shared" si="59"/>
        <v>27115000</v>
      </c>
      <c r="W401" s="13">
        <f t="shared" si="60"/>
        <v>886</v>
      </c>
      <c r="X401" s="13">
        <f t="shared" si="61"/>
        <v>128470000</v>
      </c>
      <c r="Y401">
        <v>1</v>
      </c>
    </row>
    <row r="402" spans="1:25">
      <c r="A402" s="11">
        <f t="shared" si="62"/>
        <v>397</v>
      </c>
      <c r="B402" s="12" t="s">
        <v>405</v>
      </c>
      <c r="C402" s="12" t="s">
        <v>405</v>
      </c>
      <c r="D402" s="12" t="s">
        <v>1810</v>
      </c>
      <c r="E402" s="12">
        <v>121</v>
      </c>
      <c r="F402" s="11" t="s">
        <v>858</v>
      </c>
      <c r="G402" s="11" t="s">
        <v>854</v>
      </c>
      <c r="H402" s="12" t="s">
        <v>1325</v>
      </c>
      <c r="I402" s="12" t="s">
        <v>1012</v>
      </c>
      <c r="J402" s="11">
        <v>3085003207</v>
      </c>
      <c r="K402" s="13">
        <v>141</v>
      </c>
      <c r="L402" s="13">
        <f t="shared" si="54"/>
        <v>20445000</v>
      </c>
      <c r="M402" s="13">
        <v>141</v>
      </c>
      <c r="N402" s="13">
        <f t="shared" si="55"/>
        <v>20445000</v>
      </c>
      <c r="O402" s="13">
        <v>141</v>
      </c>
      <c r="P402" s="13">
        <f t="shared" si="56"/>
        <v>20445000</v>
      </c>
      <c r="Q402" s="13">
        <v>121</v>
      </c>
      <c r="R402" s="13">
        <f t="shared" si="57"/>
        <v>17545000</v>
      </c>
      <c r="S402" s="13">
        <v>0</v>
      </c>
      <c r="T402" s="13">
        <v>0</v>
      </c>
      <c r="U402" s="13">
        <f t="shared" si="58"/>
        <v>121</v>
      </c>
      <c r="V402" s="13">
        <f t="shared" si="59"/>
        <v>17545000</v>
      </c>
      <c r="W402" s="13">
        <f t="shared" si="60"/>
        <v>544</v>
      </c>
      <c r="X402" s="13">
        <f t="shared" si="61"/>
        <v>78880000</v>
      </c>
      <c r="Y402">
        <v>1</v>
      </c>
    </row>
    <row r="403" spans="1:25">
      <c r="A403" s="11">
        <f t="shared" si="62"/>
        <v>398</v>
      </c>
      <c r="B403" s="12" t="s">
        <v>406</v>
      </c>
      <c r="C403" s="12" t="s">
        <v>406</v>
      </c>
      <c r="D403" s="12" t="s">
        <v>1810</v>
      </c>
      <c r="E403" s="12">
        <v>120</v>
      </c>
      <c r="F403" s="11" t="s">
        <v>858</v>
      </c>
      <c r="G403" s="11" t="s">
        <v>854</v>
      </c>
      <c r="H403" s="12" t="s">
        <v>1326</v>
      </c>
      <c r="I403" s="12" t="s">
        <v>1012</v>
      </c>
      <c r="J403" s="11">
        <v>3017004271</v>
      </c>
      <c r="K403" s="13">
        <v>132</v>
      </c>
      <c r="L403" s="13">
        <f t="shared" si="54"/>
        <v>19140000</v>
      </c>
      <c r="M403" s="13">
        <v>132</v>
      </c>
      <c r="N403" s="13">
        <f t="shared" si="55"/>
        <v>19140000</v>
      </c>
      <c r="O403" s="13">
        <v>132</v>
      </c>
      <c r="P403" s="13">
        <f t="shared" si="56"/>
        <v>19140000</v>
      </c>
      <c r="Q403" s="13">
        <v>120</v>
      </c>
      <c r="R403" s="13">
        <f t="shared" si="57"/>
        <v>17400000</v>
      </c>
      <c r="S403" s="13">
        <v>0</v>
      </c>
      <c r="T403" s="13">
        <v>0</v>
      </c>
      <c r="U403" s="13">
        <f t="shared" si="58"/>
        <v>120</v>
      </c>
      <c r="V403" s="13">
        <f t="shared" si="59"/>
        <v>17400000</v>
      </c>
      <c r="W403" s="13">
        <f t="shared" si="60"/>
        <v>516</v>
      </c>
      <c r="X403" s="13">
        <f t="shared" si="61"/>
        <v>74820000</v>
      </c>
      <c r="Y403">
        <v>1</v>
      </c>
    </row>
    <row r="404" spans="1:25">
      <c r="A404" s="11">
        <f t="shared" si="62"/>
        <v>399</v>
      </c>
      <c r="B404" s="12" t="s">
        <v>407</v>
      </c>
      <c r="C404" s="12" t="s">
        <v>407</v>
      </c>
      <c r="D404" s="12" t="s">
        <v>1810</v>
      </c>
      <c r="E404" s="12">
        <v>114</v>
      </c>
      <c r="F404" s="11" t="s">
        <v>858</v>
      </c>
      <c r="G404" s="11" t="s">
        <v>854</v>
      </c>
      <c r="H404" s="12" t="s">
        <v>1317</v>
      </c>
      <c r="I404" s="12" t="s">
        <v>1012</v>
      </c>
      <c r="J404" s="11">
        <v>3017004254</v>
      </c>
      <c r="K404" s="13">
        <v>136</v>
      </c>
      <c r="L404" s="13">
        <f t="shared" si="54"/>
        <v>19720000</v>
      </c>
      <c r="M404" s="13">
        <v>136</v>
      </c>
      <c r="N404" s="13">
        <f t="shared" si="55"/>
        <v>19720000</v>
      </c>
      <c r="O404" s="13">
        <v>136</v>
      </c>
      <c r="P404" s="13">
        <f t="shared" si="56"/>
        <v>19720000</v>
      </c>
      <c r="Q404" s="13">
        <v>114</v>
      </c>
      <c r="R404" s="13">
        <f t="shared" si="57"/>
        <v>16530000</v>
      </c>
      <c r="S404" s="13">
        <v>0</v>
      </c>
      <c r="T404" s="13">
        <v>0</v>
      </c>
      <c r="U404" s="13">
        <f t="shared" si="58"/>
        <v>114</v>
      </c>
      <c r="V404" s="13">
        <f t="shared" si="59"/>
        <v>16530000</v>
      </c>
      <c r="W404" s="13">
        <f t="shared" si="60"/>
        <v>522</v>
      </c>
      <c r="X404" s="13">
        <f t="shared" si="61"/>
        <v>75690000</v>
      </c>
      <c r="Y404">
        <v>1</v>
      </c>
    </row>
    <row r="405" spans="1:25">
      <c r="A405" s="11">
        <f t="shared" si="62"/>
        <v>400</v>
      </c>
      <c r="B405" s="12" t="s">
        <v>408</v>
      </c>
      <c r="C405" s="12" t="s">
        <v>408</v>
      </c>
      <c r="D405" s="12" t="s">
        <v>1810</v>
      </c>
      <c r="E405" s="12">
        <v>159</v>
      </c>
      <c r="F405" s="11" t="s">
        <v>858</v>
      </c>
      <c r="G405" s="11" t="s">
        <v>854</v>
      </c>
      <c r="H405" s="12" t="s">
        <v>1327</v>
      </c>
      <c r="I405" s="12" t="s">
        <v>1012</v>
      </c>
      <c r="J405" s="11">
        <v>3085003151</v>
      </c>
      <c r="K405" s="13">
        <v>187</v>
      </c>
      <c r="L405" s="13">
        <f t="shared" si="54"/>
        <v>27115000</v>
      </c>
      <c r="M405" s="13">
        <v>187</v>
      </c>
      <c r="N405" s="13">
        <f t="shared" si="55"/>
        <v>27115000</v>
      </c>
      <c r="O405" s="13">
        <v>187</v>
      </c>
      <c r="P405" s="13">
        <f t="shared" si="56"/>
        <v>27115000</v>
      </c>
      <c r="Q405" s="13">
        <v>159</v>
      </c>
      <c r="R405" s="13">
        <f t="shared" si="57"/>
        <v>23055000</v>
      </c>
      <c r="S405" s="13">
        <v>0</v>
      </c>
      <c r="T405" s="13">
        <v>0</v>
      </c>
      <c r="U405" s="13">
        <f t="shared" si="58"/>
        <v>159</v>
      </c>
      <c r="V405" s="13">
        <f t="shared" si="59"/>
        <v>23055000</v>
      </c>
      <c r="W405" s="13">
        <f t="shared" si="60"/>
        <v>720</v>
      </c>
      <c r="X405" s="13">
        <f t="shared" si="61"/>
        <v>104400000</v>
      </c>
      <c r="Y405">
        <v>1</v>
      </c>
    </row>
    <row r="406" spans="1:25">
      <c r="A406" s="11">
        <f t="shared" si="62"/>
        <v>401</v>
      </c>
      <c r="B406" s="12" t="s">
        <v>409</v>
      </c>
      <c r="C406" s="12" t="s">
        <v>409</v>
      </c>
      <c r="D406" s="12" t="s">
        <v>1810</v>
      </c>
      <c r="E406" s="12">
        <v>175</v>
      </c>
      <c r="F406" s="11" t="s">
        <v>858</v>
      </c>
      <c r="G406" s="11" t="s">
        <v>854</v>
      </c>
      <c r="H406" s="12" t="s">
        <v>1328</v>
      </c>
      <c r="I406" s="12" t="s">
        <v>1012</v>
      </c>
      <c r="J406" s="11">
        <v>3085003231</v>
      </c>
      <c r="K406" s="13">
        <v>197</v>
      </c>
      <c r="L406" s="13">
        <f t="shared" si="54"/>
        <v>28565000</v>
      </c>
      <c r="M406" s="13">
        <v>197</v>
      </c>
      <c r="N406" s="13">
        <f t="shared" si="55"/>
        <v>28565000</v>
      </c>
      <c r="O406" s="13">
        <v>197</v>
      </c>
      <c r="P406" s="13">
        <f t="shared" si="56"/>
        <v>28565000</v>
      </c>
      <c r="Q406" s="13">
        <v>175</v>
      </c>
      <c r="R406" s="13">
        <f t="shared" si="57"/>
        <v>25375000</v>
      </c>
      <c r="S406" s="13">
        <v>0</v>
      </c>
      <c r="T406" s="13">
        <v>0</v>
      </c>
      <c r="U406" s="13">
        <f t="shared" si="58"/>
        <v>175</v>
      </c>
      <c r="V406" s="13">
        <f t="shared" si="59"/>
        <v>25375000</v>
      </c>
      <c r="W406" s="13">
        <f t="shared" si="60"/>
        <v>766</v>
      </c>
      <c r="X406" s="13">
        <f t="shared" si="61"/>
        <v>111070000</v>
      </c>
      <c r="Y406">
        <v>1</v>
      </c>
    </row>
    <row r="407" spans="1:25">
      <c r="A407" s="11">
        <f t="shared" si="62"/>
        <v>402</v>
      </c>
      <c r="B407" s="12" t="s">
        <v>410</v>
      </c>
      <c r="C407" s="12" t="s">
        <v>410</v>
      </c>
      <c r="D407" s="12" t="s">
        <v>1810</v>
      </c>
      <c r="E407" s="12">
        <v>181</v>
      </c>
      <c r="F407" s="11" t="s">
        <v>858</v>
      </c>
      <c r="G407" s="11" t="s">
        <v>854</v>
      </c>
      <c r="H407" s="12" t="s">
        <v>1329</v>
      </c>
      <c r="I407" s="12" t="s">
        <v>1012</v>
      </c>
      <c r="J407" s="11">
        <v>3085002286</v>
      </c>
      <c r="K407" s="13">
        <v>205</v>
      </c>
      <c r="L407" s="13">
        <f t="shared" si="54"/>
        <v>29725000</v>
      </c>
      <c r="M407" s="13">
        <v>205</v>
      </c>
      <c r="N407" s="13">
        <f t="shared" si="55"/>
        <v>29725000</v>
      </c>
      <c r="O407" s="13">
        <v>205</v>
      </c>
      <c r="P407" s="13">
        <f t="shared" si="56"/>
        <v>29725000</v>
      </c>
      <c r="Q407" s="13">
        <v>181</v>
      </c>
      <c r="R407" s="13">
        <f t="shared" si="57"/>
        <v>26245000</v>
      </c>
      <c r="S407" s="13">
        <v>0</v>
      </c>
      <c r="T407" s="13">
        <v>0</v>
      </c>
      <c r="U407" s="13">
        <f t="shared" si="58"/>
        <v>181</v>
      </c>
      <c r="V407" s="13">
        <f t="shared" si="59"/>
        <v>26245000</v>
      </c>
      <c r="W407" s="13">
        <f t="shared" si="60"/>
        <v>796</v>
      </c>
      <c r="X407" s="13">
        <f t="shared" si="61"/>
        <v>115420000</v>
      </c>
      <c r="Y407">
        <v>1</v>
      </c>
    </row>
    <row r="408" spans="1:25">
      <c r="A408" s="11">
        <f t="shared" si="62"/>
        <v>403</v>
      </c>
      <c r="B408" s="12" t="s">
        <v>411</v>
      </c>
      <c r="C408" s="12" t="s">
        <v>411</v>
      </c>
      <c r="D408" s="12" t="s">
        <v>1810</v>
      </c>
      <c r="E408" s="12">
        <v>151</v>
      </c>
      <c r="F408" s="11" t="s">
        <v>858</v>
      </c>
      <c r="G408" s="11" t="s">
        <v>854</v>
      </c>
      <c r="H408" s="12" t="s">
        <v>1330</v>
      </c>
      <c r="I408" s="12" t="s">
        <v>1012</v>
      </c>
      <c r="J408" s="11">
        <v>3085003045</v>
      </c>
      <c r="K408" s="13">
        <v>145</v>
      </c>
      <c r="L408" s="13">
        <f t="shared" si="54"/>
        <v>21025000</v>
      </c>
      <c r="M408" s="13">
        <v>145</v>
      </c>
      <c r="N408" s="13">
        <f t="shared" si="55"/>
        <v>21025000</v>
      </c>
      <c r="O408" s="13">
        <v>145</v>
      </c>
      <c r="P408" s="13">
        <f t="shared" si="56"/>
        <v>21025000</v>
      </c>
      <c r="Q408" s="13">
        <v>151</v>
      </c>
      <c r="R408" s="13">
        <f t="shared" si="57"/>
        <v>21895000</v>
      </c>
      <c r="S408" s="13">
        <v>0</v>
      </c>
      <c r="T408" s="13">
        <v>0</v>
      </c>
      <c r="U408" s="13">
        <f t="shared" si="58"/>
        <v>151</v>
      </c>
      <c r="V408" s="13">
        <f t="shared" si="59"/>
        <v>21895000</v>
      </c>
      <c r="W408" s="13">
        <f t="shared" si="60"/>
        <v>586</v>
      </c>
      <c r="X408" s="13">
        <f t="shared" si="61"/>
        <v>84970000</v>
      </c>
      <c r="Y408">
        <v>1</v>
      </c>
    </row>
    <row r="409" spans="1:25">
      <c r="A409" s="11">
        <f t="shared" si="62"/>
        <v>404</v>
      </c>
      <c r="B409" s="12" t="s">
        <v>412</v>
      </c>
      <c r="C409" s="12" t="s">
        <v>412</v>
      </c>
      <c r="D409" s="12" t="s">
        <v>1810</v>
      </c>
      <c r="E409" s="12">
        <v>148</v>
      </c>
      <c r="F409" s="11" t="s">
        <v>858</v>
      </c>
      <c r="G409" s="11" t="s">
        <v>854</v>
      </c>
      <c r="H409" s="12" t="s">
        <v>1331</v>
      </c>
      <c r="I409" s="12" t="s">
        <v>1012</v>
      </c>
      <c r="J409" s="11">
        <v>3085003266</v>
      </c>
      <c r="K409" s="13">
        <v>176</v>
      </c>
      <c r="L409" s="13">
        <f t="shared" si="54"/>
        <v>25520000</v>
      </c>
      <c r="M409" s="13">
        <v>176</v>
      </c>
      <c r="N409" s="13">
        <f t="shared" si="55"/>
        <v>25520000</v>
      </c>
      <c r="O409" s="13">
        <v>176</v>
      </c>
      <c r="P409" s="13">
        <f t="shared" si="56"/>
        <v>25520000</v>
      </c>
      <c r="Q409" s="13">
        <v>148</v>
      </c>
      <c r="R409" s="13">
        <f t="shared" si="57"/>
        <v>21460000</v>
      </c>
      <c r="S409" s="13">
        <v>0</v>
      </c>
      <c r="T409" s="13">
        <v>0</v>
      </c>
      <c r="U409" s="13">
        <f t="shared" si="58"/>
        <v>148</v>
      </c>
      <c r="V409" s="13">
        <f t="shared" si="59"/>
        <v>21460000</v>
      </c>
      <c r="W409" s="13">
        <f t="shared" si="60"/>
        <v>676</v>
      </c>
      <c r="X409" s="13">
        <f t="shared" si="61"/>
        <v>98020000</v>
      </c>
      <c r="Y409">
        <v>1</v>
      </c>
    </row>
    <row r="410" spans="1:25">
      <c r="A410" s="11">
        <f t="shared" si="62"/>
        <v>405</v>
      </c>
      <c r="B410" s="12" t="s">
        <v>413</v>
      </c>
      <c r="C410" s="12" t="s">
        <v>413</v>
      </c>
      <c r="D410" s="12" t="s">
        <v>1810</v>
      </c>
      <c r="E410" s="12">
        <v>188</v>
      </c>
      <c r="F410" s="11" t="s">
        <v>858</v>
      </c>
      <c r="G410" s="11" t="s">
        <v>854</v>
      </c>
      <c r="H410" s="12" t="s">
        <v>1314</v>
      </c>
      <c r="I410" s="12" t="s">
        <v>1012</v>
      </c>
      <c r="J410" s="11">
        <v>3085000411</v>
      </c>
      <c r="K410" s="13">
        <v>178</v>
      </c>
      <c r="L410" s="13">
        <f t="shared" si="54"/>
        <v>25810000</v>
      </c>
      <c r="M410" s="13">
        <v>178</v>
      </c>
      <c r="N410" s="13">
        <f t="shared" si="55"/>
        <v>25810000</v>
      </c>
      <c r="O410" s="13">
        <v>178</v>
      </c>
      <c r="P410" s="13">
        <f t="shared" si="56"/>
        <v>25810000</v>
      </c>
      <c r="Q410" s="13">
        <v>188</v>
      </c>
      <c r="R410" s="13">
        <f t="shared" si="57"/>
        <v>27260000</v>
      </c>
      <c r="S410" s="13">
        <v>0</v>
      </c>
      <c r="T410" s="13">
        <v>0</v>
      </c>
      <c r="U410" s="13">
        <f t="shared" si="58"/>
        <v>188</v>
      </c>
      <c r="V410" s="13">
        <f t="shared" si="59"/>
        <v>27260000</v>
      </c>
      <c r="W410" s="13">
        <f t="shared" si="60"/>
        <v>722</v>
      </c>
      <c r="X410" s="13">
        <f t="shared" si="61"/>
        <v>104690000</v>
      </c>
      <c r="Y410">
        <v>1</v>
      </c>
    </row>
    <row r="411" spans="1:25">
      <c r="A411" s="11">
        <f t="shared" si="62"/>
        <v>406</v>
      </c>
      <c r="B411" s="12" t="s">
        <v>414</v>
      </c>
      <c r="C411" s="12" t="s">
        <v>414</v>
      </c>
      <c r="D411" s="12" t="s">
        <v>1810</v>
      </c>
      <c r="E411" s="12">
        <v>172</v>
      </c>
      <c r="F411" s="11" t="s">
        <v>858</v>
      </c>
      <c r="G411" s="11" t="s">
        <v>854</v>
      </c>
      <c r="H411" s="12" t="s">
        <v>1332</v>
      </c>
      <c r="I411" s="12" t="s">
        <v>1012</v>
      </c>
      <c r="J411" s="11">
        <v>3085003274</v>
      </c>
      <c r="K411" s="13">
        <v>182</v>
      </c>
      <c r="L411" s="13">
        <f t="shared" si="54"/>
        <v>26390000</v>
      </c>
      <c r="M411" s="13">
        <v>182</v>
      </c>
      <c r="N411" s="13">
        <f t="shared" si="55"/>
        <v>26390000</v>
      </c>
      <c r="O411" s="13">
        <v>182</v>
      </c>
      <c r="P411" s="13">
        <f t="shared" si="56"/>
        <v>26390000</v>
      </c>
      <c r="Q411" s="13">
        <v>172</v>
      </c>
      <c r="R411" s="13">
        <f t="shared" si="57"/>
        <v>24940000</v>
      </c>
      <c r="S411" s="13">
        <v>0</v>
      </c>
      <c r="T411" s="13">
        <v>0</v>
      </c>
      <c r="U411" s="13">
        <f t="shared" si="58"/>
        <v>172</v>
      </c>
      <c r="V411" s="13">
        <f t="shared" si="59"/>
        <v>24940000</v>
      </c>
      <c r="W411" s="13">
        <f t="shared" si="60"/>
        <v>718</v>
      </c>
      <c r="X411" s="13">
        <f t="shared" si="61"/>
        <v>104110000</v>
      </c>
      <c r="Y411">
        <v>1</v>
      </c>
    </row>
    <row r="412" spans="1:25">
      <c r="A412" s="11">
        <f t="shared" si="62"/>
        <v>407</v>
      </c>
      <c r="B412" s="12" t="s">
        <v>415</v>
      </c>
      <c r="C412" s="12" t="s">
        <v>415</v>
      </c>
      <c r="D412" s="12" t="s">
        <v>1810</v>
      </c>
      <c r="E412" s="12">
        <v>70</v>
      </c>
      <c r="F412" s="11" t="s">
        <v>858</v>
      </c>
      <c r="G412" s="11" t="s">
        <v>854</v>
      </c>
      <c r="H412" s="12" t="s">
        <v>1325</v>
      </c>
      <c r="I412" s="12" t="s">
        <v>1012</v>
      </c>
      <c r="J412" s="11">
        <v>3085003070</v>
      </c>
      <c r="K412" s="13">
        <v>92</v>
      </c>
      <c r="L412" s="13">
        <f t="shared" si="54"/>
        <v>13340000</v>
      </c>
      <c r="M412" s="13">
        <v>92</v>
      </c>
      <c r="N412" s="13">
        <f t="shared" si="55"/>
        <v>13340000</v>
      </c>
      <c r="O412" s="13">
        <v>92</v>
      </c>
      <c r="P412" s="13">
        <f t="shared" si="56"/>
        <v>13340000</v>
      </c>
      <c r="Q412" s="13">
        <v>70</v>
      </c>
      <c r="R412" s="13">
        <f t="shared" si="57"/>
        <v>10150000</v>
      </c>
      <c r="S412" s="13">
        <v>0</v>
      </c>
      <c r="T412" s="13">
        <v>0</v>
      </c>
      <c r="U412" s="13">
        <f t="shared" si="58"/>
        <v>70</v>
      </c>
      <c r="V412" s="13">
        <f t="shared" si="59"/>
        <v>10150000</v>
      </c>
      <c r="W412" s="13">
        <f t="shared" si="60"/>
        <v>346</v>
      </c>
      <c r="X412" s="13">
        <f t="shared" si="61"/>
        <v>50170000</v>
      </c>
      <c r="Y412">
        <v>1</v>
      </c>
    </row>
    <row r="413" spans="1:25">
      <c r="A413" s="11">
        <f t="shared" si="62"/>
        <v>408</v>
      </c>
      <c r="B413" s="12" t="s">
        <v>416</v>
      </c>
      <c r="C413" s="12" t="s">
        <v>416</v>
      </c>
      <c r="D413" s="12" t="s">
        <v>1810</v>
      </c>
      <c r="E413" s="12">
        <v>136</v>
      </c>
      <c r="F413" s="11" t="s">
        <v>858</v>
      </c>
      <c r="G413" s="11" t="s">
        <v>854</v>
      </c>
      <c r="H413" s="12" t="s">
        <v>1316</v>
      </c>
      <c r="I413" s="12" t="s">
        <v>1012</v>
      </c>
      <c r="J413" s="11">
        <v>3085002944</v>
      </c>
      <c r="K413" s="13">
        <v>138</v>
      </c>
      <c r="L413" s="13">
        <f t="shared" si="54"/>
        <v>20010000</v>
      </c>
      <c r="M413" s="13">
        <v>138</v>
      </c>
      <c r="N413" s="13">
        <f t="shared" si="55"/>
        <v>20010000</v>
      </c>
      <c r="O413" s="13">
        <v>138</v>
      </c>
      <c r="P413" s="13">
        <f t="shared" si="56"/>
        <v>20010000</v>
      </c>
      <c r="Q413" s="13">
        <v>136</v>
      </c>
      <c r="R413" s="13">
        <f t="shared" si="57"/>
        <v>19720000</v>
      </c>
      <c r="S413" s="13">
        <v>0</v>
      </c>
      <c r="T413" s="13">
        <v>0</v>
      </c>
      <c r="U413" s="13">
        <f t="shared" si="58"/>
        <v>136</v>
      </c>
      <c r="V413" s="13">
        <f t="shared" si="59"/>
        <v>19720000</v>
      </c>
      <c r="W413" s="13">
        <f t="shared" si="60"/>
        <v>550</v>
      </c>
      <c r="X413" s="13">
        <f t="shared" si="61"/>
        <v>79750000</v>
      </c>
      <c r="Y413">
        <v>1</v>
      </c>
    </row>
    <row r="414" spans="1:25">
      <c r="A414" s="11">
        <f t="shared" si="62"/>
        <v>409</v>
      </c>
      <c r="B414" s="12" t="s">
        <v>417</v>
      </c>
      <c r="C414" s="12" t="s">
        <v>417</v>
      </c>
      <c r="D414" s="12" t="s">
        <v>1810</v>
      </c>
      <c r="E414" s="12">
        <v>200</v>
      </c>
      <c r="F414" s="11" t="s">
        <v>858</v>
      </c>
      <c r="G414" s="11" t="s">
        <v>854</v>
      </c>
      <c r="H414" s="12" t="s">
        <v>1333</v>
      </c>
      <c r="I414" s="12" t="s">
        <v>1012</v>
      </c>
      <c r="J414" s="11">
        <v>3017015752</v>
      </c>
      <c r="K414" s="13">
        <v>204</v>
      </c>
      <c r="L414" s="13">
        <f t="shared" si="54"/>
        <v>29580000</v>
      </c>
      <c r="M414" s="13">
        <v>204</v>
      </c>
      <c r="N414" s="13">
        <f t="shared" si="55"/>
        <v>29580000</v>
      </c>
      <c r="O414" s="13">
        <v>204</v>
      </c>
      <c r="P414" s="13">
        <f t="shared" si="56"/>
        <v>29580000</v>
      </c>
      <c r="Q414" s="13">
        <v>200</v>
      </c>
      <c r="R414" s="13">
        <f t="shared" si="57"/>
        <v>29000000</v>
      </c>
      <c r="S414" s="13">
        <v>0</v>
      </c>
      <c r="T414" s="13">
        <v>0</v>
      </c>
      <c r="U414" s="13">
        <f t="shared" si="58"/>
        <v>200</v>
      </c>
      <c r="V414" s="13">
        <f t="shared" si="59"/>
        <v>29000000</v>
      </c>
      <c r="W414" s="13">
        <f t="shared" si="60"/>
        <v>812</v>
      </c>
      <c r="X414" s="13">
        <f t="shared" si="61"/>
        <v>117740000</v>
      </c>
      <c r="Y414">
        <v>1</v>
      </c>
    </row>
    <row r="415" spans="1:25">
      <c r="A415" s="11">
        <f t="shared" si="62"/>
        <v>410</v>
      </c>
      <c r="B415" s="12" t="s">
        <v>418</v>
      </c>
      <c r="C415" s="12" t="s">
        <v>418</v>
      </c>
      <c r="D415" s="12" t="s">
        <v>1810</v>
      </c>
      <c r="E415" s="12">
        <v>189</v>
      </c>
      <c r="F415" s="11" t="s">
        <v>858</v>
      </c>
      <c r="G415" s="11" t="s">
        <v>854</v>
      </c>
      <c r="H415" s="12" t="s">
        <v>1327</v>
      </c>
      <c r="I415" s="12" t="s">
        <v>1012</v>
      </c>
      <c r="J415" s="11">
        <v>3017015744</v>
      </c>
      <c r="K415" s="13">
        <v>219</v>
      </c>
      <c r="L415" s="13">
        <f t="shared" si="54"/>
        <v>31755000</v>
      </c>
      <c r="M415" s="13">
        <v>219</v>
      </c>
      <c r="N415" s="13">
        <f t="shared" si="55"/>
        <v>31755000</v>
      </c>
      <c r="O415" s="13">
        <v>219</v>
      </c>
      <c r="P415" s="13">
        <f t="shared" si="56"/>
        <v>31755000</v>
      </c>
      <c r="Q415" s="13">
        <v>189</v>
      </c>
      <c r="R415" s="13">
        <f t="shared" si="57"/>
        <v>27405000</v>
      </c>
      <c r="S415" s="13">
        <v>0</v>
      </c>
      <c r="T415" s="13">
        <v>0</v>
      </c>
      <c r="U415" s="13">
        <f t="shared" si="58"/>
        <v>189</v>
      </c>
      <c r="V415" s="13">
        <f t="shared" si="59"/>
        <v>27405000</v>
      </c>
      <c r="W415" s="13">
        <f t="shared" si="60"/>
        <v>846</v>
      </c>
      <c r="X415" s="13">
        <f t="shared" si="61"/>
        <v>122670000</v>
      </c>
      <c r="Y415">
        <v>1</v>
      </c>
    </row>
    <row r="416" spans="1:25">
      <c r="A416" s="11">
        <f t="shared" si="62"/>
        <v>411</v>
      </c>
      <c r="B416" s="12" t="s">
        <v>419</v>
      </c>
      <c r="C416" s="12" t="s">
        <v>419</v>
      </c>
      <c r="D416" s="12" t="s">
        <v>1810</v>
      </c>
      <c r="E416" s="12">
        <v>214</v>
      </c>
      <c r="F416" s="11" t="s">
        <v>858</v>
      </c>
      <c r="G416" s="11" t="s">
        <v>854</v>
      </c>
      <c r="H416" s="12" t="s">
        <v>1334</v>
      </c>
      <c r="I416" s="12" t="s">
        <v>1012</v>
      </c>
      <c r="J416" s="11">
        <v>3085002979</v>
      </c>
      <c r="K416" s="13">
        <v>222</v>
      </c>
      <c r="L416" s="13">
        <f t="shared" si="54"/>
        <v>32190000</v>
      </c>
      <c r="M416" s="13">
        <v>222</v>
      </c>
      <c r="N416" s="13">
        <f t="shared" si="55"/>
        <v>32190000</v>
      </c>
      <c r="O416" s="13">
        <v>222</v>
      </c>
      <c r="P416" s="13">
        <f t="shared" si="56"/>
        <v>32190000</v>
      </c>
      <c r="Q416" s="13">
        <v>214</v>
      </c>
      <c r="R416" s="13">
        <f t="shared" si="57"/>
        <v>31030000</v>
      </c>
      <c r="S416" s="13">
        <v>0</v>
      </c>
      <c r="T416" s="13">
        <v>0</v>
      </c>
      <c r="U416" s="13">
        <f t="shared" si="58"/>
        <v>214</v>
      </c>
      <c r="V416" s="13">
        <f t="shared" si="59"/>
        <v>31030000</v>
      </c>
      <c r="W416" s="13">
        <f t="shared" si="60"/>
        <v>880</v>
      </c>
      <c r="X416" s="13">
        <f t="shared" si="61"/>
        <v>127600000</v>
      </c>
      <c r="Y416">
        <v>1</v>
      </c>
    </row>
    <row r="417" spans="1:25">
      <c r="A417" s="11">
        <f t="shared" si="62"/>
        <v>412</v>
      </c>
      <c r="B417" s="12" t="s">
        <v>420</v>
      </c>
      <c r="C417" s="12" t="s">
        <v>420</v>
      </c>
      <c r="D417" s="12" t="s">
        <v>1810</v>
      </c>
      <c r="E417" s="12">
        <v>260</v>
      </c>
      <c r="F417" s="11" t="s">
        <v>858</v>
      </c>
      <c r="G417" s="11" t="s">
        <v>854</v>
      </c>
      <c r="H417" s="12" t="s">
        <v>1320</v>
      </c>
      <c r="I417" s="12" t="s">
        <v>1012</v>
      </c>
      <c r="J417" s="11">
        <v>3085001964</v>
      </c>
      <c r="K417" s="13">
        <v>288</v>
      </c>
      <c r="L417" s="13">
        <f t="shared" si="54"/>
        <v>41760000</v>
      </c>
      <c r="M417" s="13">
        <v>288</v>
      </c>
      <c r="N417" s="13">
        <f t="shared" si="55"/>
        <v>41760000</v>
      </c>
      <c r="O417" s="13">
        <v>288</v>
      </c>
      <c r="P417" s="13">
        <f t="shared" si="56"/>
        <v>41760000</v>
      </c>
      <c r="Q417" s="13">
        <v>260</v>
      </c>
      <c r="R417" s="13">
        <f t="shared" si="57"/>
        <v>37700000</v>
      </c>
      <c r="S417" s="13">
        <v>0</v>
      </c>
      <c r="T417" s="13">
        <v>0</v>
      </c>
      <c r="U417" s="13">
        <f t="shared" si="58"/>
        <v>260</v>
      </c>
      <c r="V417" s="13">
        <f t="shared" si="59"/>
        <v>37700000</v>
      </c>
      <c r="W417" s="13">
        <f t="shared" si="60"/>
        <v>1124</v>
      </c>
      <c r="X417" s="13">
        <f t="shared" si="61"/>
        <v>162980000</v>
      </c>
      <c r="Y417">
        <v>1</v>
      </c>
    </row>
    <row r="418" spans="1:25">
      <c r="A418" s="11">
        <f t="shared" si="62"/>
        <v>413</v>
      </c>
      <c r="B418" s="12" t="s">
        <v>421</v>
      </c>
      <c r="C418" s="12" t="s">
        <v>421</v>
      </c>
      <c r="D418" s="12" t="s">
        <v>1810</v>
      </c>
      <c r="E418" s="12">
        <v>114</v>
      </c>
      <c r="F418" s="11" t="s">
        <v>858</v>
      </c>
      <c r="G418" s="11" t="s">
        <v>854</v>
      </c>
      <c r="H418" s="12" t="s">
        <v>1335</v>
      </c>
      <c r="I418" s="12" t="s">
        <v>1012</v>
      </c>
      <c r="J418" s="11">
        <v>3085003002</v>
      </c>
      <c r="K418" s="13">
        <v>120</v>
      </c>
      <c r="L418" s="13">
        <f t="shared" si="54"/>
        <v>17400000</v>
      </c>
      <c r="M418" s="13">
        <v>120</v>
      </c>
      <c r="N418" s="13">
        <f t="shared" si="55"/>
        <v>17400000</v>
      </c>
      <c r="O418" s="13">
        <v>120</v>
      </c>
      <c r="P418" s="13">
        <f t="shared" si="56"/>
        <v>17400000</v>
      </c>
      <c r="Q418" s="13">
        <v>114</v>
      </c>
      <c r="R418" s="13">
        <f t="shared" si="57"/>
        <v>16530000</v>
      </c>
      <c r="S418" s="13">
        <v>0</v>
      </c>
      <c r="T418" s="13">
        <v>0</v>
      </c>
      <c r="U418" s="13">
        <f t="shared" si="58"/>
        <v>114</v>
      </c>
      <c r="V418" s="13">
        <f t="shared" si="59"/>
        <v>16530000</v>
      </c>
      <c r="W418" s="13">
        <f t="shared" si="60"/>
        <v>474</v>
      </c>
      <c r="X418" s="13">
        <f t="shared" si="61"/>
        <v>68730000</v>
      </c>
      <c r="Y418">
        <v>1</v>
      </c>
    </row>
    <row r="419" spans="1:25">
      <c r="A419" s="11">
        <f t="shared" si="62"/>
        <v>414</v>
      </c>
      <c r="B419" s="12" t="s">
        <v>422</v>
      </c>
      <c r="C419" s="12" t="s">
        <v>422</v>
      </c>
      <c r="D419" s="12" t="s">
        <v>1810</v>
      </c>
      <c r="E419" s="12">
        <v>171</v>
      </c>
      <c r="F419" s="11" t="s">
        <v>858</v>
      </c>
      <c r="G419" s="11" t="s">
        <v>854</v>
      </c>
      <c r="H419" s="12" t="s">
        <v>1336</v>
      </c>
      <c r="I419" s="12" t="s">
        <v>1012</v>
      </c>
      <c r="J419" s="11">
        <v>3085003223</v>
      </c>
      <c r="K419" s="13">
        <v>169</v>
      </c>
      <c r="L419" s="13">
        <f t="shared" si="54"/>
        <v>24505000</v>
      </c>
      <c r="M419" s="13">
        <v>169</v>
      </c>
      <c r="N419" s="13">
        <f t="shared" si="55"/>
        <v>24505000</v>
      </c>
      <c r="O419" s="13">
        <v>169</v>
      </c>
      <c r="P419" s="13">
        <f t="shared" si="56"/>
        <v>24505000</v>
      </c>
      <c r="Q419" s="13">
        <v>171</v>
      </c>
      <c r="R419" s="13">
        <f t="shared" si="57"/>
        <v>24795000</v>
      </c>
      <c r="S419" s="13">
        <v>0</v>
      </c>
      <c r="T419" s="13">
        <v>0</v>
      </c>
      <c r="U419" s="13">
        <f t="shared" si="58"/>
        <v>171</v>
      </c>
      <c r="V419" s="13">
        <f t="shared" si="59"/>
        <v>24795000</v>
      </c>
      <c r="W419" s="13">
        <f t="shared" si="60"/>
        <v>678</v>
      </c>
      <c r="X419" s="13">
        <f t="shared" si="61"/>
        <v>98310000</v>
      </c>
      <c r="Y419">
        <v>1</v>
      </c>
    </row>
    <row r="420" spans="1:25">
      <c r="A420" s="11">
        <f t="shared" si="62"/>
        <v>415</v>
      </c>
      <c r="B420" s="12" t="s">
        <v>423</v>
      </c>
      <c r="C420" s="12" t="s">
        <v>423</v>
      </c>
      <c r="D420" s="12" t="s">
        <v>1810</v>
      </c>
      <c r="E420" s="12">
        <v>121</v>
      </c>
      <c r="F420" s="11" t="s">
        <v>858</v>
      </c>
      <c r="G420" s="11" t="s">
        <v>854</v>
      </c>
      <c r="H420" s="12" t="s">
        <v>1317</v>
      </c>
      <c r="I420" s="12" t="s">
        <v>1012</v>
      </c>
      <c r="J420" s="11">
        <v>3085003282</v>
      </c>
      <c r="K420" s="13">
        <v>167</v>
      </c>
      <c r="L420" s="13">
        <f t="shared" si="54"/>
        <v>24215000</v>
      </c>
      <c r="M420" s="13">
        <v>167</v>
      </c>
      <c r="N420" s="13">
        <f t="shared" si="55"/>
        <v>24215000</v>
      </c>
      <c r="O420" s="13">
        <v>167</v>
      </c>
      <c r="P420" s="13">
        <f t="shared" si="56"/>
        <v>24215000</v>
      </c>
      <c r="Q420" s="13">
        <v>121</v>
      </c>
      <c r="R420" s="13">
        <f t="shared" si="57"/>
        <v>17545000</v>
      </c>
      <c r="S420" s="13">
        <v>20</v>
      </c>
      <c r="T420" s="13">
        <v>2900000</v>
      </c>
      <c r="U420" s="13">
        <f t="shared" si="58"/>
        <v>141</v>
      </c>
      <c r="V420" s="13">
        <f t="shared" si="59"/>
        <v>20445000</v>
      </c>
      <c r="W420" s="13">
        <f t="shared" si="60"/>
        <v>642</v>
      </c>
      <c r="X420" s="13">
        <f t="shared" si="61"/>
        <v>93090000</v>
      </c>
      <c r="Y420">
        <v>1</v>
      </c>
    </row>
    <row r="421" spans="1:25">
      <c r="A421" s="11">
        <f t="shared" si="62"/>
        <v>416</v>
      </c>
      <c r="B421" s="12" t="s">
        <v>424</v>
      </c>
      <c r="C421" s="12" t="s">
        <v>424</v>
      </c>
      <c r="D421" s="12" t="s">
        <v>1810</v>
      </c>
      <c r="E421" s="12">
        <v>140</v>
      </c>
      <c r="F421" s="11" t="s">
        <v>858</v>
      </c>
      <c r="G421" s="11" t="s">
        <v>854</v>
      </c>
      <c r="H421" s="12" t="s">
        <v>1337</v>
      </c>
      <c r="I421" s="12" t="s">
        <v>1012</v>
      </c>
      <c r="J421" s="11">
        <v>3085003011</v>
      </c>
      <c r="K421" s="13">
        <v>182</v>
      </c>
      <c r="L421" s="13">
        <f t="shared" si="54"/>
        <v>26390000</v>
      </c>
      <c r="M421" s="13">
        <v>182</v>
      </c>
      <c r="N421" s="13">
        <f t="shared" si="55"/>
        <v>26390000</v>
      </c>
      <c r="O421" s="13">
        <v>182</v>
      </c>
      <c r="P421" s="13">
        <f t="shared" si="56"/>
        <v>26390000</v>
      </c>
      <c r="Q421" s="13">
        <v>140</v>
      </c>
      <c r="R421" s="13">
        <f t="shared" si="57"/>
        <v>20300000</v>
      </c>
      <c r="S421" s="13">
        <v>0</v>
      </c>
      <c r="T421" s="13">
        <v>0</v>
      </c>
      <c r="U421" s="13">
        <f t="shared" si="58"/>
        <v>140</v>
      </c>
      <c r="V421" s="13">
        <f t="shared" si="59"/>
        <v>20300000</v>
      </c>
      <c r="W421" s="13">
        <f t="shared" si="60"/>
        <v>686</v>
      </c>
      <c r="X421" s="13">
        <f t="shared" si="61"/>
        <v>99470000</v>
      </c>
      <c r="Y421">
        <v>1</v>
      </c>
    </row>
    <row r="422" spans="1:25">
      <c r="A422" s="11">
        <f t="shared" si="62"/>
        <v>417</v>
      </c>
      <c r="B422" s="12" t="s">
        <v>425</v>
      </c>
      <c r="C422" s="12" t="s">
        <v>425</v>
      </c>
      <c r="D422" s="12" t="s">
        <v>1810</v>
      </c>
      <c r="E422" s="12">
        <v>88</v>
      </c>
      <c r="F422" s="11" t="s">
        <v>858</v>
      </c>
      <c r="G422" s="11" t="s">
        <v>854</v>
      </c>
      <c r="H422" s="12" t="s">
        <v>1320</v>
      </c>
      <c r="I422" s="12" t="s">
        <v>1012</v>
      </c>
      <c r="J422" s="11">
        <v>3085003177</v>
      </c>
      <c r="K422" s="13">
        <v>118</v>
      </c>
      <c r="L422" s="13">
        <f t="shared" si="54"/>
        <v>17110000</v>
      </c>
      <c r="M422" s="13">
        <v>118</v>
      </c>
      <c r="N422" s="13">
        <f t="shared" si="55"/>
        <v>17110000</v>
      </c>
      <c r="O422" s="13">
        <v>118</v>
      </c>
      <c r="P422" s="13">
        <f t="shared" si="56"/>
        <v>17110000</v>
      </c>
      <c r="Q422" s="13">
        <v>88</v>
      </c>
      <c r="R422" s="13">
        <f t="shared" si="57"/>
        <v>12760000</v>
      </c>
      <c r="S422" s="13">
        <v>0</v>
      </c>
      <c r="T422" s="13">
        <v>0</v>
      </c>
      <c r="U422" s="13">
        <f t="shared" si="58"/>
        <v>88</v>
      </c>
      <c r="V422" s="13">
        <f t="shared" si="59"/>
        <v>12760000</v>
      </c>
      <c r="W422" s="13">
        <f t="shared" si="60"/>
        <v>442</v>
      </c>
      <c r="X422" s="13">
        <f t="shared" si="61"/>
        <v>64090000</v>
      </c>
      <c r="Y422">
        <v>1</v>
      </c>
    </row>
    <row r="423" spans="1:25">
      <c r="A423" s="11">
        <f t="shared" si="62"/>
        <v>418</v>
      </c>
      <c r="B423" s="12" t="s">
        <v>426</v>
      </c>
      <c r="C423" s="12" t="s">
        <v>426</v>
      </c>
      <c r="D423" s="12" t="s">
        <v>1810</v>
      </c>
      <c r="E423" s="12">
        <v>114</v>
      </c>
      <c r="F423" s="11" t="s">
        <v>858</v>
      </c>
      <c r="G423" s="11" t="s">
        <v>854</v>
      </c>
      <c r="H423" s="12" t="s">
        <v>1338</v>
      </c>
      <c r="I423" s="12" t="s">
        <v>1012</v>
      </c>
      <c r="J423" s="11">
        <v>3085003053</v>
      </c>
      <c r="K423" s="13">
        <v>120</v>
      </c>
      <c r="L423" s="13">
        <f t="shared" si="54"/>
        <v>17400000</v>
      </c>
      <c r="M423" s="13">
        <v>120</v>
      </c>
      <c r="N423" s="13">
        <f t="shared" si="55"/>
        <v>17400000</v>
      </c>
      <c r="O423" s="13">
        <v>120</v>
      </c>
      <c r="P423" s="13">
        <f t="shared" si="56"/>
        <v>17400000</v>
      </c>
      <c r="Q423" s="13">
        <v>114</v>
      </c>
      <c r="R423" s="13">
        <f t="shared" si="57"/>
        <v>16530000</v>
      </c>
      <c r="S423" s="13">
        <v>0</v>
      </c>
      <c r="T423" s="13">
        <v>0</v>
      </c>
      <c r="U423" s="13">
        <f t="shared" si="58"/>
        <v>114</v>
      </c>
      <c r="V423" s="13">
        <f t="shared" si="59"/>
        <v>16530000</v>
      </c>
      <c r="W423" s="13">
        <f t="shared" si="60"/>
        <v>474</v>
      </c>
      <c r="X423" s="13">
        <f t="shared" si="61"/>
        <v>68730000</v>
      </c>
      <c r="Y423">
        <v>1</v>
      </c>
    </row>
    <row r="424" spans="1:25">
      <c r="A424" s="11">
        <f t="shared" si="62"/>
        <v>419</v>
      </c>
      <c r="B424" s="12" t="s">
        <v>427</v>
      </c>
      <c r="C424" s="12" t="s">
        <v>427</v>
      </c>
      <c r="D424" s="12" t="s">
        <v>1810</v>
      </c>
      <c r="E424" s="12">
        <v>93</v>
      </c>
      <c r="F424" s="11" t="s">
        <v>858</v>
      </c>
      <c r="G424" s="11" t="s">
        <v>854</v>
      </c>
      <c r="H424" s="12" t="s">
        <v>1339</v>
      </c>
      <c r="I424" s="12" t="s">
        <v>1012</v>
      </c>
      <c r="J424" s="11">
        <v>3085003126</v>
      </c>
      <c r="K424" s="13">
        <v>103</v>
      </c>
      <c r="L424" s="13">
        <f t="shared" si="54"/>
        <v>14935000</v>
      </c>
      <c r="M424" s="13">
        <v>103</v>
      </c>
      <c r="N424" s="13">
        <f t="shared" si="55"/>
        <v>14935000</v>
      </c>
      <c r="O424" s="13">
        <v>103</v>
      </c>
      <c r="P424" s="13">
        <f t="shared" si="56"/>
        <v>14935000</v>
      </c>
      <c r="Q424" s="13">
        <v>93</v>
      </c>
      <c r="R424" s="13">
        <f t="shared" si="57"/>
        <v>13485000</v>
      </c>
      <c r="S424" s="13">
        <v>0</v>
      </c>
      <c r="T424" s="13">
        <v>0</v>
      </c>
      <c r="U424" s="13">
        <f t="shared" si="58"/>
        <v>93</v>
      </c>
      <c r="V424" s="13">
        <f t="shared" si="59"/>
        <v>13485000</v>
      </c>
      <c r="W424" s="13">
        <f t="shared" si="60"/>
        <v>402</v>
      </c>
      <c r="X424" s="13">
        <f t="shared" si="61"/>
        <v>58290000</v>
      </c>
      <c r="Y424">
        <v>1</v>
      </c>
    </row>
    <row r="425" spans="1:25">
      <c r="A425" s="11">
        <f t="shared" si="62"/>
        <v>420</v>
      </c>
      <c r="B425" s="12" t="s">
        <v>428</v>
      </c>
      <c r="C425" s="12" t="s">
        <v>428</v>
      </c>
      <c r="D425" s="12" t="s">
        <v>1810</v>
      </c>
      <c r="E425" s="12">
        <v>59</v>
      </c>
      <c r="F425" s="11" t="s">
        <v>858</v>
      </c>
      <c r="G425" s="11" t="s">
        <v>854</v>
      </c>
      <c r="H425" s="12" t="s">
        <v>1314</v>
      </c>
      <c r="I425" s="12" t="s">
        <v>1012</v>
      </c>
      <c r="J425" s="11">
        <v>3085003240</v>
      </c>
      <c r="K425" s="13">
        <v>73</v>
      </c>
      <c r="L425" s="13">
        <f t="shared" si="54"/>
        <v>10585000</v>
      </c>
      <c r="M425" s="13">
        <v>73</v>
      </c>
      <c r="N425" s="13">
        <f t="shared" si="55"/>
        <v>10585000</v>
      </c>
      <c r="O425" s="13">
        <v>73</v>
      </c>
      <c r="P425" s="13">
        <f t="shared" si="56"/>
        <v>10585000</v>
      </c>
      <c r="Q425" s="13">
        <v>59</v>
      </c>
      <c r="R425" s="13">
        <f t="shared" si="57"/>
        <v>8555000</v>
      </c>
      <c r="S425" s="13">
        <v>0</v>
      </c>
      <c r="T425" s="13">
        <v>0</v>
      </c>
      <c r="U425" s="13">
        <f t="shared" si="58"/>
        <v>59</v>
      </c>
      <c r="V425" s="13">
        <f t="shared" si="59"/>
        <v>8555000</v>
      </c>
      <c r="W425" s="13">
        <f t="shared" si="60"/>
        <v>278</v>
      </c>
      <c r="X425" s="13">
        <f t="shared" si="61"/>
        <v>40310000</v>
      </c>
      <c r="Y425">
        <v>1</v>
      </c>
    </row>
    <row r="426" spans="1:25">
      <c r="A426" s="11">
        <f t="shared" si="62"/>
        <v>421</v>
      </c>
      <c r="B426" s="12" t="s">
        <v>429</v>
      </c>
      <c r="C426" s="12" t="s">
        <v>429</v>
      </c>
      <c r="D426" s="12" t="s">
        <v>1810</v>
      </c>
      <c r="E426" s="12">
        <v>115</v>
      </c>
      <c r="F426" s="11" t="s">
        <v>858</v>
      </c>
      <c r="G426" s="11" t="s">
        <v>854</v>
      </c>
      <c r="H426" s="12" t="s">
        <v>1340</v>
      </c>
      <c r="I426" s="12" t="s">
        <v>1012</v>
      </c>
      <c r="J426" s="11">
        <v>3085000437</v>
      </c>
      <c r="K426" s="13">
        <v>155</v>
      </c>
      <c r="L426" s="13">
        <f t="shared" si="54"/>
        <v>22475000</v>
      </c>
      <c r="M426" s="13">
        <v>155</v>
      </c>
      <c r="N426" s="13">
        <f t="shared" si="55"/>
        <v>22475000</v>
      </c>
      <c r="O426" s="13">
        <v>155</v>
      </c>
      <c r="P426" s="13">
        <f t="shared" si="56"/>
        <v>22475000</v>
      </c>
      <c r="Q426" s="13">
        <v>115</v>
      </c>
      <c r="R426" s="13">
        <f t="shared" si="57"/>
        <v>16675000</v>
      </c>
      <c r="S426" s="13">
        <v>0</v>
      </c>
      <c r="T426" s="13">
        <v>0</v>
      </c>
      <c r="U426" s="13">
        <f t="shared" si="58"/>
        <v>115</v>
      </c>
      <c r="V426" s="13">
        <f t="shared" si="59"/>
        <v>16675000</v>
      </c>
      <c r="W426" s="13">
        <f t="shared" si="60"/>
        <v>580</v>
      </c>
      <c r="X426" s="13">
        <f t="shared" si="61"/>
        <v>84100000</v>
      </c>
      <c r="Y426">
        <v>1</v>
      </c>
    </row>
    <row r="427" spans="1:25">
      <c r="A427" s="11">
        <f t="shared" si="62"/>
        <v>422</v>
      </c>
      <c r="B427" s="12" t="s">
        <v>430</v>
      </c>
      <c r="C427" s="12" t="s">
        <v>430</v>
      </c>
      <c r="D427" s="12" t="s">
        <v>1810</v>
      </c>
      <c r="E427" s="12">
        <v>166</v>
      </c>
      <c r="F427" s="11" t="s">
        <v>858</v>
      </c>
      <c r="G427" s="11" t="s">
        <v>854</v>
      </c>
      <c r="H427" s="12" t="s">
        <v>1341</v>
      </c>
      <c r="I427" s="12" t="s">
        <v>1012</v>
      </c>
      <c r="J427" s="11">
        <v>3017100930</v>
      </c>
      <c r="K427" s="13">
        <v>168</v>
      </c>
      <c r="L427" s="13">
        <f t="shared" si="54"/>
        <v>24360000</v>
      </c>
      <c r="M427" s="13">
        <v>168</v>
      </c>
      <c r="N427" s="13">
        <f t="shared" si="55"/>
        <v>24360000</v>
      </c>
      <c r="O427" s="13">
        <v>168</v>
      </c>
      <c r="P427" s="13">
        <f t="shared" si="56"/>
        <v>24360000</v>
      </c>
      <c r="Q427" s="13">
        <v>166</v>
      </c>
      <c r="R427" s="13">
        <f t="shared" si="57"/>
        <v>24070000</v>
      </c>
      <c r="S427" s="13">
        <v>0</v>
      </c>
      <c r="T427" s="13">
        <v>0</v>
      </c>
      <c r="U427" s="13">
        <f t="shared" si="58"/>
        <v>166</v>
      </c>
      <c r="V427" s="13">
        <f t="shared" si="59"/>
        <v>24070000</v>
      </c>
      <c r="W427" s="13">
        <f t="shared" si="60"/>
        <v>670</v>
      </c>
      <c r="X427" s="13">
        <f t="shared" si="61"/>
        <v>97150000</v>
      </c>
      <c r="Y427">
        <v>1</v>
      </c>
    </row>
    <row r="428" spans="1:25">
      <c r="A428" s="11">
        <f t="shared" si="62"/>
        <v>423</v>
      </c>
      <c r="B428" s="12" t="s">
        <v>431</v>
      </c>
      <c r="C428" s="12" t="s">
        <v>431</v>
      </c>
      <c r="D428" s="12" t="s">
        <v>1810</v>
      </c>
      <c r="E428" s="12">
        <v>217</v>
      </c>
      <c r="F428" s="11" t="s">
        <v>858</v>
      </c>
      <c r="G428" s="11" t="s">
        <v>854</v>
      </c>
      <c r="H428" s="12" t="s">
        <v>1342</v>
      </c>
      <c r="I428" s="12" t="s">
        <v>1012</v>
      </c>
      <c r="J428" s="11">
        <v>3017004262</v>
      </c>
      <c r="K428" s="13">
        <v>233</v>
      </c>
      <c r="L428" s="13">
        <f t="shared" si="54"/>
        <v>33785000</v>
      </c>
      <c r="M428" s="13">
        <v>233</v>
      </c>
      <c r="N428" s="13">
        <f t="shared" si="55"/>
        <v>33785000</v>
      </c>
      <c r="O428" s="13">
        <v>233</v>
      </c>
      <c r="P428" s="13">
        <f t="shared" si="56"/>
        <v>33785000</v>
      </c>
      <c r="Q428" s="13">
        <v>217</v>
      </c>
      <c r="R428" s="13">
        <f t="shared" si="57"/>
        <v>31465000</v>
      </c>
      <c r="S428" s="13">
        <v>0</v>
      </c>
      <c r="T428" s="13">
        <v>0</v>
      </c>
      <c r="U428" s="13">
        <f t="shared" si="58"/>
        <v>217</v>
      </c>
      <c r="V428" s="13">
        <f t="shared" si="59"/>
        <v>31465000</v>
      </c>
      <c r="W428" s="13">
        <f t="shared" si="60"/>
        <v>916</v>
      </c>
      <c r="X428" s="13">
        <f t="shared" si="61"/>
        <v>132820000</v>
      </c>
      <c r="Y428">
        <v>1</v>
      </c>
    </row>
    <row r="429" spans="1:25">
      <c r="A429" s="11">
        <f t="shared" si="62"/>
        <v>424</v>
      </c>
      <c r="B429" s="12" t="s">
        <v>432</v>
      </c>
      <c r="C429" s="12" t="s">
        <v>432</v>
      </c>
      <c r="D429" s="12" t="s">
        <v>1810</v>
      </c>
      <c r="E429" s="12">
        <v>156</v>
      </c>
      <c r="F429" s="11" t="s">
        <v>858</v>
      </c>
      <c r="G429" s="11" t="s">
        <v>854</v>
      </c>
      <c r="H429" s="12" t="s">
        <v>1343</v>
      </c>
      <c r="I429" s="12" t="s">
        <v>1012</v>
      </c>
      <c r="J429" s="11">
        <v>3017013181</v>
      </c>
      <c r="K429" s="13">
        <v>182</v>
      </c>
      <c r="L429" s="13">
        <f t="shared" si="54"/>
        <v>26390000</v>
      </c>
      <c r="M429" s="13">
        <v>182</v>
      </c>
      <c r="N429" s="13">
        <f t="shared" si="55"/>
        <v>26390000</v>
      </c>
      <c r="O429" s="13">
        <v>182</v>
      </c>
      <c r="P429" s="13">
        <f t="shared" si="56"/>
        <v>26390000</v>
      </c>
      <c r="Q429" s="13">
        <v>156</v>
      </c>
      <c r="R429" s="13">
        <f t="shared" si="57"/>
        <v>22620000</v>
      </c>
      <c r="S429" s="13">
        <v>0</v>
      </c>
      <c r="T429" s="13">
        <v>0</v>
      </c>
      <c r="U429" s="13">
        <f t="shared" si="58"/>
        <v>156</v>
      </c>
      <c r="V429" s="13">
        <f t="shared" si="59"/>
        <v>22620000</v>
      </c>
      <c r="W429" s="13">
        <f t="shared" si="60"/>
        <v>702</v>
      </c>
      <c r="X429" s="13">
        <f t="shared" si="61"/>
        <v>101790000</v>
      </c>
      <c r="Y429">
        <v>1</v>
      </c>
    </row>
    <row r="430" spans="1:25">
      <c r="A430" s="11">
        <f t="shared" si="62"/>
        <v>425</v>
      </c>
      <c r="B430" s="12" t="s">
        <v>193</v>
      </c>
      <c r="C430" s="12" t="s">
        <v>193</v>
      </c>
      <c r="D430" s="12" t="s">
        <v>1810</v>
      </c>
      <c r="E430" s="12">
        <v>164</v>
      </c>
      <c r="F430" s="11" t="s">
        <v>858</v>
      </c>
      <c r="G430" s="11" t="s">
        <v>854</v>
      </c>
      <c r="H430" s="12" t="s">
        <v>1175</v>
      </c>
      <c r="I430" s="12" t="s">
        <v>1012</v>
      </c>
      <c r="J430" s="11">
        <v>3118003071</v>
      </c>
      <c r="K430" s="13">
        <v>212</v>
      </c>
      <c r="L430" s="13">
        <f t="shared" si="54"/>
        <v>30740000</v>
      </c>
      <c r="M430" s="13">
        <v>212</v>
      </c>
      <c r="N430" s="13">
        <f t="shared" si="55"/>
        <v>30740000</v>
      </c>
      <c r="O430" s="13">
        <v>212</v>
      </c>
      <c r="P430" s="13">
        <f t="shared" si="56"/>
        <v>30740000</v>
      </c>
      <c r="Q430" s="13">
        <v>164</v>
      </c>
      <c r="R430" s="13">
        <f t="shared" si="57"/>
        <v>23780000</v>
      </c>
      <c r="S430" s="13">
        <v>0</v>
      </c>
      <c r="T430" s="13">
        <v>0</v>
      </c>
      <c r="U430" s="13">
        <f t="shared" si="58"/>
        <v>164</v>
      </c>
      <c r="V430" s="13">
        <f t="shared" si="59"/>
        <v>23780000</v>
      </c>
      <c r="W430" s="13">
        <f t="shared" si="60"/>
        <v>800</v>
      </c>
      <c r="X430" s="13">
        <f t="shared" si="61"/>
        <v>116000000</v>
      </c>
      <c r="Y430">
        <v>1</v>
      </c>
    </row>
    <row r="431" spans="1:25">
      <c r="A431" s="11">
        <f t="shared" si="62"/>
        <v>426</v>
      </c>
      <c r="B431" s="12" t="s">
        <v>203</v>
      </c>
      <c r="C431" s="12" t="s">
        <v>203</v>
      </c>
      <c r="D431" s="12" t="s">
        <v>1810</v>
      </c>
      <c r="E431" s="12">
        <v>133</v>
      </c>
      <c r="F431" s="11" t="s">
        <v>858</v>
      </c>
      <c r="G431" s="11" t="s">
        <v>854</v>
      </c>
      <c r="H431" s="12" t="s">
        <v>1175</v>
      </c>
      <c r="I431" s="12" t="s">
        <v>1012</v>
      </c>
      <c r="J431" s="11">
        <v>3017003762</v>
      </c>
      <c r="K431" s="13">
        <v>159</v>
      </c>
      <c r="L431" s="13">
        <f t="shared" si="54"/>
        <v>23055000</v>
      </c>
      <c r="M431" s="13">
        <v>159</v>
      </c>
      <c r="N431" s="13">
        <f t="shared" si="55"/>
        <v>23055000</v>
      </c>
      <c r="O431" s="13">
        <v>159</v>
      </c>
      <c r="P431" s="13">
        <f t="shared" si="56"/>
        <v>23055000</v>
      </c>
      <c r="Q431" s="13">
        <v>133</v>
      </c>
      <c r="R431" s="13">
        <f t="shared" si="57"/>
        <v>19285000</v>
      </c>
      <c r="S431" s="13">
        <v>0</v>
      </c>
      <c r="T431" s="13">
        <v>0</v>
      </c>
      <c r="U431" s="13">
        <f t="shared" si="58"/>
        <v>133</v>
      </c>
      <c r="V431" s="13">
        <f t="shared" si="59"/>
        <v>19285000</v>
      </c>
      <c r="W431" s="13">
        <f t="shared" si="60"/>
        <v>610</v>
      </c>
      <c r="X431" s="13">
        <f t="shared" si="61"/>
        <v>88450000</v>
      </c>
      <c r="Y431">
        <v>1</v>
      </c>
    </row>
    <row r="432" spans="1:25">
      <c r="A432" s="11">
        <f t="shared" si="62"/>
        <v>427</v>
      </c>
      <c r="B432" s="12" t="s">
        <v>433</v>
      </c>
      <c r="C432" s="12" t="s">
        <v>433</v>
      </c>
      <c r="D432" s="12" t="s">
        <v>1810</v>
      </c>
      <c r="E432" s="12">
        <v>130</v>
      </c>
      <c r="F432" s="11" t="s">
        <v>858</v>
      </c>
      <c r="G432" s="11" t="s">
        <v>854</v>
      </c>
      <c r="H432" s="12" t="s">
        <v>1175</v>
      </c>
      <c r="I432" s="12" t="s">
        <v>1012</v>
      </c>
      <c r="J432" s="11">
        <v>3017019944</v>
      </c>
      <c r="K432" s="13">
        <v>168</v>
      </c>
      <c r="L432" s="13">
        <f t="shared" si="54"/>
        <v>24360000</v>
      </c>
      <c r="M432" s="13">
        <v>168</v>
      </c>
      <c r="N432" s="13">
        <f t="shared" si="55"/>
        <v>24360000</v>
      </c>
      <c r="O432" s="13">
        <v>168</v>
      </c>
      <c r="P432" s="13">
        <f t="shared" si="56"/>
        <v>24360000</v>
      </c>
      <c r="Q432" s="13">
        <v>130</v>
      </c>
      <c r="R432" s="13">
        <f t="shared" si="57"/>
        <v>18850000</v>
      </c>
      <c r="S432" s="13">
        <v>0</v>
      </c>
      <c r="T432" s="13">
        <v>0</v>
      </c>
      <c r="U432" s="13">
        <f t="shared" si="58"/>
        <v>130</v>
      </c>
      <c r="V432" s="13">
        <f t="shared" si="59"/>
        <v>18850000</v>
      </c>
      <c r="W432" s="13">
        <f t="shared" si="60"/>
        <v>634</v>
      </c>
      <c r="X432" s="13">
        <f t="shared" si="61"/>
        <v>91930000</v>
      </c>
      <c r="Y432">
        <v>1</v>
      </c>
    </row>
    <row r="433" spans="1:25">
      <c r="A433" s="11">
        <f t="shared" si="62"/>
        <v>428</v>
      </c>
      <c r="B433" s="12" t="s">
        <v>434</v>
      </c>
      <c r="C433" s="12" t="s">
        <v>434</v>
      </c>
      <c r="D433" s="12" t="s">
        <v>1810</v>
      </c>
      <c r="E433" s="12">
        <v>177</v>
      </c>
      <c r="F433" s="11" t="s">
        <v>858</v>
      </c>
      <c r="G433" s="11" t="s">
        <v>854</v>
      </c>
      <c r="H433" s="12" t="s">
        <v>1344</v>
      </c>
      <c r="I433" s="12" t="s">
        <v>1012</v>
      </c>
      <c r="J433" s="11">
        <v>3085003096</v>
      </c>
      <c r="K433" s="13">
        <v>201</v>
      </c>
      <c r="L433" s="13">
        <f t="shared" si="54"/>
        <v>29145000</v>
      </c>
      <c r="M433" s="13">
        <v>201</v>
      </c>
      <c r="N433" s="13">
        <f t="shared" si="55"/>
        <v>29145000</v>
      </c>
      <c r="O433" s="13">
        <v>201</v>
      </c>
      <c r="P433" s="13">
        <f t="shared" si="56"/>
        <v>29145000</v>
      </c>
      <c r="Q433" s="13">
        <v>177</v>
      </c>
      <c r="R433" s="13">
        <f t="shared" si="57"/>
        <v>25665000</v>
      </c>
      <c r="S433" s="13">
        <v>0</v>
      </c>
      <c r="T433" s="13">
        <v>0</v>
      </c>
      <c r="U433" s="13">
        <f t="shared" si="58"/>
        <v>177</v>
      </c>
      <c r="V433" s="13">
        <f t="shared" si="59"/>
        <v>25665000</v>
      </c>
      <c r="W433" s="13">
        <f t="shared" si="60"/>
        <v>780</v>
      </c>
      <c r="X433" s="13">
        <f t="shared" si="61"/>
        <v>113100000</v>
      </c>
      <c r="Y433">
        <v>1</v>
      </c>
    </row>
    <row r="434" spans="1:25" hidden="1">
      <c r="A434" s="11">
        <f t="shared" si="62"/>
        <v>429</v>
      </c>
      <c r="B434" s="12" t="s">
        <v>435</v>
      </c>
      <c r="C434" s="12" t="s">
        <v>435</v>
      </c>
      <c r="D434" s="12" t="s">
        <v>1811</v>
      </c>
      <c r="E434" s="12">
        <v>143</v>
      </c>
      <c r="F434" s="11" t="s">
        <v>858</v>
      </c>
      <c r="G434" s="11" t="s">
        <v>854</v>
      </c>
      <c r="H434" s="12" t="s">
        <v>1345</v>
      </c>
      <c r="I434" s="12" t="s">
        <v>1346</v>
      </c>
      <c r="J434" s="11">
        <v>3085002570</v>
      </c>
      <c r="K434" s="13">
        <v>143</v>
      </c>
      <c r="L434" s="13">
        <f t="shared" si="54"/>
        <v>20735000</v>
      </c>
      <c r="M434" s="13">
        <v>143</v>
      </c>
      <c r="N434" s="13">
        <f t="shared" si="55"/>
        <v>20735000</v>
      </c>
      <c r="O434" s="13">
        <v>143</v>
      </c>
      <c r="P434" s="13">
        <f t="shared" si="56"/>
        <v>20735000</v>
      </c>
      <c r="Q434" s="13">
        <v>143</v>
      </c>
      <c r="R434" s="13">
        <f t="shared" si="57"/>
        <v>20735000</v>
      </c>
      <c r="S434" s="13">
        <v>0</v>
      </c>
      <c r="T434" s="13">
        <v>0</v>
      </c>
      <c r="U434" s="13">
        <f t="shared" si="58"/>
        <v>143</v>
      </c>
      <c r="V434" s="13">
        <f t="shared" si="59"/>
        <v>20735000</v>
      </c>
      <c r="W434" s="13">
        <f t="shared" si="60"/>
        <v>572</v>
      </c>
      <c r="X434" s="13">
        <f t="shared" si="61"/>
        <v>82940000</v>
      </c>
      <c r="Y434">
        <v>1</v>
      </c>
    </row>
    <row r="435" spans="1:25" hidden="1">
      <c r="A435" s="11">
        <f t="shared" si="62"/>
        <v>430</v>
      </c>
      <c r="B435" s="12" t="s">
        <v>436</v>
      </c>
      <c r="C435" s="12" t="s">
        <v>436</v>
      </c>
      <c r="D435" s="12" t="s">
        <v>1811</v>
      </c>
      <c r="E435" s="12">
        <v>228</v>
      </c>
      <c r="F435" s="11" t="s">
        <v>858</v>
      </c>
      <c r="G435" s="11" t="s">
        <v>854</v>
      </c>
      <c r="H435" s="12" t="s">
        <v>1347</v>
      </c>
      <c r="I435" s="12" t="s">
        <v>1346</v>
      </c>
      <c r="J435" s="11">
        <v>3085002758</v>
      </c>
      <c r="K435" s="13">
        <v>192</v>
      </c>
      <c r="L435" s="13">
        <f t="shared" si="54"/>
        <v>27840000</v>
      </c>
      <c r="M435" s="13">
        <v>192</v>
      </c>
      <c r="N435" s="13">
        <f t="shared" si="55"/>
        <v>27840000</v>
      </c>
      <c r="O435" s="13">
        <v>192</v>
      </c>
      <c r="P435" s="13">
        <f t="shared" si="56"/>
        <v>27840000</v>
      </c>
      <c r="Q435" s="13">
        <v>228</v>
      </c>
      <c r="R435" s="13">
        <f t="shared" si="57"/>
        <v>33060000</v>
      </c>
      <c r="S435" s="13">
        <v>0</v>
      </c>
      <c r="T435" s="13">
        <v>0</v>
      </c>
      <c r="U435" s="13">
        <f t="shared" si="58"/>
        <v>228</v>
      </c>
      <c r="V435" s="13">
        <f t="shared" si="59"/>
        <v>33060000</v>
      </c>
      <c r="W435" s="13">
        <f t="shared" si="60"/>
        <v>804</v>
      </c>
      <c r="X435" s="13">
        <f t="shared" si="61"/>
        <v>116580000</v>
      </c>
      <c r="Y435">
        <v>1</v>
      </c>
    </row>
    <row r="436" spans="1:25" hidden="1">
      <c r="A436" s="11">
        <f t="shared" si="62"/>
        <v>431</v>
      </c>
      <c r="B436" s="12" t="s">
        <v>437</v>
      </c>
      <c r="C436" s="12" t="s">
        <v>437</v>
      </c>
      <c r="D436" s="12" t="s">
        <v>1811</v>
      </c>
      <c r="E436" s="12">
        <v>121</v>
      </c>
      <c r="F436" s="11" t="s">
        <v>858</v>
      </c>
      <c r="G436" s="11" t="s">
        <v>854</v>
      </c>
      <c r="H436" s="12" t="s">
        <v>1348</v>
      </c>
      <c r="I436" s="12" t="s">
        <v>1346</v>
      </c>
      <c r="J436" s="11">
        <v>3017101085</v>
      </c>
      <c r="K436" s="13">
        <v>137</v>
      </c>
      <c r="L436" s="13">
        <f t="shared" si="54"/>
        <v>19865000</v>
      </c>
      <c r="M436" s="13">
        <v>137</v>
      </c>
      <c r="N436" s="13">
        <f t="shared" si="55"/>
        <v>19865000</v>
      </c>
      <c r="O436" s="13">
        <v>137</v>
      </c>
      <c r="P436" s="13">
        <f t="shared" si="56"/>
        <v>19865000</v>
      </c>
      <c r="Q436" s="13">
        <v>121</v>
      </c>
      <c r="R436" s="13">
        <f t="shared" si="57"/>
        <v>17545000</v>
      </c>
      <c r="S436" s="13">
        <v>0</v>
      </c>
      <c r="T436" s="13">
        <v>0</v>
      </c>
      <c r="U436" s="13">
        <f t="shared" si="58"/>
        <v>121</v>
      </c>
      <c r="V436" s="13">
        <f t="shared" si="59"/>
        <v>17545000</v>
      </c>
      <c r="W436" s="13">
        <f t="shared" si="60"/>
        <v>532</v>
      </c>
      <c r="X436" s="13">
        <f t="shared" si="61"/>
        <v>77140000</v>
      </c>
      <c r="Y436">
        <v>1</v>
      </c>
    </row>
    <row r="437" spans="1:25" hidden="1">
      <c r="A437" s="11">
        <f t="shared" si="62"/>
        <v>432</v>
      </c>
      <c r="B437" s="12" t="s">
        <v>438</v>
      </c>
      <c r="C437" s="12" t="s">
        <v>438</v>
      </c>
      <c r="D437" s="12" t="s">
        <v>1811</v>
      </c>
      <c r="E437" s="12">
        <v>151</v>
      </c>
      <c r="F437" s="11" t="s">
        <v>858</v>
      </c>
      <c r="G437" s="11" t="s">
        <v>854</v>
      </c>
      <c r="H437" s="12" t="s">
        <v>1349</v>
      </c>
      <c r="I437" s="12" t="s">
        <v>1346</v>
      </c>
      <c r="J437" s="11">
        <v>3017015558</v>
      </c>
      <c r="K437" s="13">
        <v>157</v>
      </c>
      <c r="L437" s="13">
        <f t="shared" si="54"/>
        <v>22765000</v>
      </c>
      <c r="M437" s="13">
        <v>157</v>
      </c>
      <c r="N437" s="13">
        <f t="shared" si="55"/>
        <v>22765000</v>
      </c>
      <c r="O437" s="13">
        <v>157</v>
      </c>
      <c r="P437" s="13">
        <f t="shared" si="56"/>
        <v>22765000</v>
      </c>
      <c r="Q437" s="13">
        <v>151</v>
      </c>
      <c r="R437" s="13">
        <f t="shared" si="57"/>
        <v>21895000</v>
      </c>
      <c r="S437" s="13">
        <v>0</v>
      </c>
      <c r="T437" s="13">
        <v>0</v>
      </c>
      <c r="U437" s="13">
        <f t="shared" si="58"/>
        <v>151</v>
      </c>
      <c r="V437" s="13">
        <f t="shared" si="59"/>
        <v>21895000</v>
      </c>
      <c r="W437" s="13">
        <f t="shared" si="60"/>
        <v>622</v>
      </c>
      <c r="X437" s="13">
        <f t="shared" si="61"/>
        <v>90190000</v>
      </c>
      <c r="Y437">
        <v>1</v>
      </c>
    </row>
    <row r="438" spans="1:25" hidden="1">
      <c r="A438" s="11">
        <f t="shared" si="62"/>
        <v>433</v>
      </c>
      <c r="B438" s="12" t="s">
        <v>439</v>
      </c>
      <c r="C438" s="12" t="s">
        <v>439</v>
      </c>
      <c r="D438" s="12" t="s">
        <v>1811</v>
      </c>
      <c r="E438" s="12">
        <v>150</v>
      </c>
      <c r="F438" s="11" t="s">
        <v>858</v>
      </c>
      <c r="G438" s="11" t="s">
        <v>854</v>
      </c>
      <c r="H438" s="12" t="s">
        <v>1350</v>
      </c>
      <c r="I438" s="12" t="s">
        <v>1346</v>
      </c>
      <c r="J438" s="11">
        <v>3085002723</v>
      </c>
      <c r="K438" s="13">
        <v>146</v>
      </c>
      <c r="L438" s="13">
        <f t="shared" si="54"/>
        <v>21170000</v>
      </c>
      <c r="M438" s="13">
        <v>146</v>
      </c>
      <c r="N438" s="13">
        <f t="shared" si="55"/>
        <v>21170000</v>
      </c>
      <c r="O438" s="13">
        <v>146</v>
      </c>
      <c r="P438" s="13">
        <f t="shared" si="56"/>
        <v>21170000</v>
      </c>
      <c r="Q438" s="13">
        <v>150</v>
      </c>
      <c r="R438" s="13">
        <f t="shared" si="57"/>
        <v>21750000</v>
      </c>
      <c r="S438" s="13">
        <v>0</v>
      </c>
      <c r="T438" s="13">
        <v>0</v>
      </c>
      <c r="U438" s="13">
        <f t="shared" si="58"/>
        <v>150</v>
      </c>
      <c r="V438" s="13">
        <f t="shared" si="59"/>
        <v>21750000</v>
      </c>
      <c r="W438" s="13">
        <f t="shared" si="60"/>
        <v>588</v>
      </c>
      <c r="X438" s="13">
        <f t="shared" si="61"/>
        <v>85260000</v>
      </c>
      <c r="Y438">
        <v>1</v>
      </c>
    </row>
    <row r="439" spans="1:25" hidden="1">
      <c r="A439" s="11">
        <f t="shared" si="62"/>
        <v>434</v>
      </c>
      <c r="B439" s="12" t="s">
        <v>440</v>
      </c>
      <c r="C439" s="12" t="s">
        <v>440</v>
      </c>
      <c r="D439" s="12" t="s">
        <v>1811</v>
      </c>
      <c r="E439" s="12">
        <v>169</v>
      </c>
      <c r="F439" s="11" t="s">
        <v>858</v>
      </c>
      <c r="G439" s="11" t="s">
        <v>854</v>
      </c>
      <c r="H439" s="12" t="s">
        <v>1351</v>
      </c>
      <c r="I439" s="12" t="s">
        <v>1346</v>
      </c>
      <c r="J439" s="11">
        <v>3085002693</v>
      </c>
      <c r="K439" s="13">
        <v>189</v>
      </c>
      <c r="L439" s="13">
        <f t="shared" si="54"/>
        <v>27405000</v>
      </c>
      <c r="M439" s="13">
        <v>189</v>
      </c>
      <c r="N439" s="13">
        <f t="shared" si="55"/>
        <v>27405000</v>
      </c>
      <c r="O439" s="13">
        <v>189</v>
      </c>
      <c r="P439" s="13">
        <f t="shared" si="56"/>
        <v>27405000</v>
      </c>
      <c r="Q439" s="13">
        <v>169</v>
      </c>
      <c r="R439" s="13">
        <f t="shared" si="57"/>
        <v>24505000</v>
      </c>
      <c r="S439" s="13">
        <v>0</v>
      </c>
      <c r="T439" s="13">
        <v>0</v>
      </c>
      <c r="U439" s="13">
        <f t="shared" si="58"/>
        <v>169</v>
      </c>
      <c r="V439" s="13">
        <f t="shared" si="59"/>
        <v>24505000</v>
      </c>
      <c r="W439" s="13">
        <f t="shared" si="60"/>
        <v>736</v>
      </c>
      <c r="X439" s="13">
        <f t="shared" si="61"/>
        <v>106720000</v>
      </c>
      <c r="Y439">
        <v>1</v>
      </c>
    </row>
    <row r="440" spans="1:25" hidden="1">
      <c r="A440" s="11">
        <f t="shared" si="62"/>
        <v>435</v>
      </c>
      <c r="B440" s="12" t="s">
        <v>441</v>
      </c>
      <c r="C440" s="12" t="s">
        <v>441</v>
      </c>
      <c r="D440" s="12" t="s">
        <v>1811</v>
      </c>
      <c r="E440" s="12">
        <v>205</v>
      </c>
      <c r="F440" s="11" t="s">
        <v>858</v>
      </c>
      <c r="G440" s="11" t="s">
        <v>854</v>
      </c>
      <c r="H440" s="12" t="s">
        <v>1352</v>
      </c>
      <c r="I440" s="12" t="s">
        <v>1346</v>
      </c>
      <c r="J440" s="11">
        <v>3085002537</v>
      </c>
      <c r="K440" s="13">
        <v>231</v>
      </c>
      <c r="L440" s="13">
        <f t="shared" si="54"/>
        <v>33495000</v>
      </c>
      <c r="M440" s="13">
        <v>231</v>
      </c>
      <c r="N440" s="13">
        <f t="shared" si="55"/>
        <v>33495000</v>
      </c>
      <c r="O440" s="13">
        <v>231</v>
      </c>
      <c r="P440" s="13">
        <f t="shared" si="56"/>
        <v>33495000</v>
      </c>
      <c r="Q440" s="13">
        <v>205</v>
      </c>
      <c r="R440" s="13">
        <f t="shared" si="57"/>
        <v>29725000</v>
      </c>
      <c r="S440" s="13">
        <v>0</v>
      </c>
      <c r="T440" s="13">
        <v>0</v>
      </c>
      <c r="U440" s="13">
        <f t="shared" si="58"/>
        <v>205</v>
      </c>
      <c r="V440" s="13">
        <f t="shared" si="59"/>
        <v>29725000</v>
      </c>
      <c r="W440" s="13">
        <f t="shared" si="60"/>
        <v>898</v>
      </c>
      <c r="X440" s="13">
        <f t="shared" si="61"/>
        <v>130210000</v>
      </c>
      <c r="Y440">
        <v>1</v>
      </c>
    </row>
    <row r="441" spans="1:25" hidden="1">
      <c r="A441" s="11">
        <f t="shared" si="62"/>
        <v>436</v>
      </c>
      <c r="B441" s="12" t="s">
        <v>442</v>
      </c>
      <c r="C441" s="12" t="s">
        <v>442</v>
      </c>
      <c r="D441" s="12" t="s">
        <v>1811</v>
      </c>
      <c r="E441" s="12">
        <v>164</v>
      </c>
      <c r="F441" s="11" t="s">
        <v>858</v>
      </c>
      <c r="G441" s="11" t="s">
        <v>854</v>
      </c>
      <c r="H441" s="12" t="s">
        <v>1353</v>
      </c>
      <c r="I441" s="12" t="s">
        <v>1346</v>
      </c>
      <c r="J441" s="11">
        <v>3085000488</v>
      </c>
      <c r="K441" s="13">
        <v>176</v>
      </c>
      <c r="L441" s="13">
        <f t="shared" si="54"/>
        <v>25520000</v>
      </c>
      <c r="M441" s="13">
        <v>176</v>
      </c>
      <c r="N441" s="13">
        <f t="shared" si="55"/>
        <v>25520000</v>
      </c>
      <c r="O441" s="13">
        <v>176</v>
      </c>
      <c r="P441" s="13">
        <f t="shared" si="56"/>
        <v>25520000</v>
      </c>
      <c r="Q441" s="13">
        <v>164</v>
      </c>
      <c r="R441" s="13">
        <f t="shared" si="57"/>
        <v>23780000</v>
      </c>
      <c r="S441" s="13">
        <v>0</v>
      </c>
      <c r="T441" s="13">
        <v>0</v>
      </c>
      <c r="U441" s="13">
        <f t="shared" si="58"/>
        <v>164</v>
      </c>
      <c r="V441" s="13">
        <f t="shared" si="59"/>
        <v>23780000</v>
      </c>
      <c r="W441" s="13">
        <f t="shared" si="60"/>
        <v>692</v>
      </c>
      <c r="X441" s="13">
        <f t="shared" si="61"/>
        <v>100340000</v>
      </c>
      <c r="Y441">
        <v>1</v>
      </c>
    </row>
    <row r="442" spans="1:25" hidden="1">
      <c r="A442" s="11">
        <f t="shared" si="62"/>
        <v>437</v>
      </c>
      <c r="B442" s="12" t="s">
        <v>443</v>
      </c>
      <c r="C442" s="12" t="s">
        <v>443</v>
      </c>
      <c r="D442" s="12" t="s">
        <v>1811</v>
      </c>
      <c r="E442" s="12">
        <v>284</v>
      </c>
      <c r="F442" s="11" t="s">
        <v>858</v>
      </c>
      <c r="G442" s="11" t="s">
        <v>854</v>
      </c>
      <c r="H442" s="12" t="s">
        <v>1354</v>
      </c>
      <c r="I442" s="12" t="s">
        <v>1346</v>
      </c>
      <c r="J442" s="11">
        <v>3085002545</v>
      </c>
      <c r="K442" s="13">
        <v>266</v>
      </c>
      <c r="L442" s="13">
        <f t="shared" si="54"/>
        <v>38570000</v>
      </c>
      <c r="M442" s="13">
        <v>266</v>
      </c>
      <c r="N442" s="13">
        <f t="shared" si="55"/>
        <v>38570000</v>
      </c>
      <c r="O442" s="13">
        <v>266</v>
      </c>
      <c r="P442" s="13">
        <f t="shared" si="56"/>
        <v>38570000</v>
      </c>
      <c r="Q442" s="13">
        <v>284</v>
      </c>
      <c r="R442" s="13">
        <f t="shared" si="57"/>
        <v>41180000</v>
      </c>
      <c r="S442" s="13">
        <v>0</v>
      </c>
      <c r="T442" s="13">
        <v>0</v>
      </c>
      <c r="U442" s="13">
        <f t="shared" si="58"/>
        <v>284</v>
      </c>
      <c r="V442" s="13">
        <f t="shared" si="59"/>
        <v>41180000</v>
      </c>
      <c r="W442" s="13">
        <f t="shared" si="60"/>
        <v>1082</v>
      </c>
      <c r="X442" s="13">
        <f t="shared" si="61"/>
        <v>156890000</v>
      </c>
      <c r="Y442">
        <v>1</v>
      </c>
    </row>
    <row r="443" spans="1:25" hidden="1">
      <c r="A443" s="11">
        <f t="shared" si="62"/>
        <v>438</v>
      </c>
      <c r="B443" s="12" t="s">
        <v>444</v>
      </c>
      <c r="C443" s="12" t="s">
        <v>444</v>
      </c>
      <c r="D443" s="12" t="s">
        <v>1811</v>
      </c>
      <c r="E443" s="12">
        <v>186</v>
      </c>
      <c r="F443" s="11" t="s">
        <v>858</v>
      </c>
      <c r="G443" s="11" t="s">
        <v>854</v>
      </c>
      <c r="H443" s="12" t="s">
        <v>1345</v>
      </c>
      <c r="I443" s="12" t="s">
        <v>1346</v>
      </c>
      <c r="J443" s="11">
        <v>3085002600</v>
      </c>
      <c r="K443" s="13">
        <v>208</v>
      </c>
      <c r="L443" s="13">
        <f t="shared" si="54"/>
        <v>30160000</v>
      </c>
      <c r="M443" s="13">
        <v>208</v>
      </c>
      <c r="N443" s="13">
        <f t="shared" si="55"/>
        <v>30160000</v>
      </c>
      <c r="O443" s="13">
        <v>208</v>
      </c>
      <c r="P443" s="13">
        <f t="shared" si="56"/>
        <v>30160000</v>
      </c>
      <c r="Q443" s="13">
        <v>186</v>
      </c>
      <c r="R443" s="13">
        <f t="shared" si="57"/>
        <v>26970000</v>
      </c>
      <c r="S443" s="13">
        <v>0</v>
      </c>
      <c r="T443" s="13">
        <v>0</v>
      </c>
      <c r="U443" s="13">
        <f t="shared" si="58"/>
        <v>186</v>
      </c>
      <c r="V443" s="13">
        <f t="shared" si="59"/>
        <v>26970000</v>
      </c>
      <c r="W443" s="13">
        <f t="shared" si="60"/>
        <v>810</v>
      </c>
      <c r="X443" s="13">
        <f t="shared" si="61"/>
        <v>117450000</v>
      </c>
      <c r="Y443">
        <v>1</v>
      </c>
    </row>
    <row r="444" spans="1:25" hidden="1">
      <c r="A444" s="11">
        <f t="shared" si="62"/>
        <v>439</v>
      </c>
      <c r="B444" s="12" t="s">
        <v>445</v>
      </c>
      <c r="C444" s="12" t="s">
        <v>445</v>
      </c>
      <c r="D444" s="12" t="s">
        <v>1811</v>
      </c>
      <c r="E444" s="12">
        <v>107</v>
      </c>
      <c r="F444" s="11" t="s">
        <v>858</v>
      </c>
      <c r="G444" s="11" t="s">
        <v>854</v>
      </c>
      <c r="H444" s="12" t="s">
        <v>1355</v>
      </c>
      <c r="I444" s="12" t="s">
        <v>1346</v>
      </c>
      <c r="J444" s="11">
        <v>3085002782</v>
      </c>
      <c r="K444" s="13">
        <v>115</v>
      </c>
      <c r="L444" s="13">
        <f t="shared" si="54"/>
        <v>16675000</v>
      </c>
      <c r="M444" s="13">
        <v>115</v>
      </c>
      <c r="N444" s="13">
        <f t="shared" si="55"/>
        <v>16675000</v>
      </c>
      <c r="O444" s="13">
        <v>115</v>
      </c>
      <c r="P444" s="13">
        <f t="shared" si="56"/>
        <v>16675000</v>
      </c>
      <c r="Q444" s="13">
        <v>107</v>
      </c>
      <c r="R444" s="13">
        <f t="shared" si="57"/>
        <v>15515000</v>
      </c>
      <c r="S444" s="13">
        <v>0</v>
      </c>
      <c r="T444" s="13">
        <v>0</v>
      </c>
      <c r="U444" s="13">
        <f t="shared" si="58"/>
        <v>107</v>
      </c>
      <c r="V444" s="13">
        <f t="shared" si="59"/>
        <v>15515000</v>
      </c>
      <c r="W444" s="13">
        <f t="shared" si="60"/>
        <v>452</v>
      </c>
      <c r="X444" s="13">
        <f t="shared" si="61"/>
        <v>65540000</v>
      </c>
      <c r="Y444">
        <v>1</v>
      </c>
    </row>
    <row r="445" spans="1:25" hidden="1">
      <c r="A445" s="11">
        <f t="shared" si="62"/>
        <v>440</v>
      </c>
      <c r="B445" s="12" t="s">
        <v>446</v>
      </c>
      <c r="C445" s="12" t="s">
        <v>446</v>
      </c>
      <c r="D445" s="12" t="s">
        <v>1811</v>
      </c>
      <c r="E445" s="12">
        <v>266</v>
      </c>
      <c r="F445" s="11" t="s">
        <v>858</v>
      </c>
      <c r="G445" s="11" t="s">
        <v>854</v>
      </c>
      <c r="H445" s="12" t="s">
        <v>1356</v>
      </c>
      <c r="I445" s="12" t="s">
        <v>1346</v>
      </c>
      <c r="J445" s="11">
        <v>3085001930</v>
      </c>
      <c r="K445" s="13">
        <v>282</v>
      </c>
      <c r="L445" s="13">
        <f t="shared" si="54"/>
        <v>40890000</v>
      </c>
      <c r="M445" s="13">
        <v>282</v>
      </c>
      <c r="N445" s="13">
        <f t="shared" si="55"/>
        <v>40890000</v>
      </c>
      <c r="O445" s="13">
        <v>282</v>
      </c>
      <c r="P445" s="13">
        <f t="shared" si="56"/>
        <v>40890000</v>
      </c>
      <c r="Q445" s="13">
        <v>266</v>
      </c>
      <c r="R445" s="13">
        <f t="shared" si="57"/>
        <v>38570000</v>
      </c>
      <c r="S445" s="13">
        <v>0</v>
      </c>
      <c r="T445" s="13">
        <v>0</v>
      </c>
      <c r="U445" s="13">
        <f t="shared" si="58"/>
        <v>266</v>
      </c>
      <c r="V445" s="13">
        <f t="shared" si="59"/>
        <v>38570000</v>
      </c>
      <c r="W445" s="13">
        <f t="shared" si="60"/>
        <v>1112</v>
      </c>
      <c r="X445" s="13">
        <f t="shared" si="61"/>
        <v>161240000</v>
      </c>
      <c r="Y445">
        <v>1</v>
      </c>
    </row>
    <row r="446" spans="1:25" hidden="1">
      <c r="A446" s="11">
        <f t="shared" si="62"/>
        <v>441</v>
      </c>
      <c r="B446" s="12" t="s">
        <v>447</v>
      </c>
      <c r="C446" s="12" t="s">
        <v>447</v>
      </c>
      <c r="D446" s="12" t="s">
        <v>1811</v>
      </c>
      <c r="E446" s="12">
        <v>162</v>
      </c>
      <c r="F446" s="11" t="s">
        <v>858</v>
      </c>
      <c r="G446" s="11" t="s">
        <v>854</v>
      </c>
      <c r="H446" s="12" t="s">
        <v>1357</v>
      </c>
      <c r="I446" s="12" t="s">
        <v>1346</v>
      </c>
      <c r="J446" s="11">
        <v>3085002511</v>
      </c>
      <c r="K446" s="13">
        <v>220</v>
      </c>
      <c r="L446" s="13">
        <f t="shared" si="54"/>
        <v>31900000</v>
      </c>
      <c r="M446" s="13">
        <v>220</v>
      </c>
      <c r="N446" s="13">
        <f t="shared" si="55"/>
        <v>31900000</v>
      </c>
      <c r="O446" s="13">
        <v>220</v>
      </c>
      <c r="P446" s="13">
        <f t="shared" si="56"/>
        <v>31900000</v>
      </c>
      <c r="Q446" s="13">
        <v>162</v>
      </c>
      <c r="R446" s="13">
        <f t="shared" si="57"/>
        <v>23490000</v>
      </c>
      <c r="S446" s="13">
        <v>0</v>
      </c>
      <c r="T446" s="13">
        <v>0</v>
      </c>
      <c r="U446" s="13">
        <f t="shared" si="58"/>
        <v>162</v>
      </c>
      <c r="V446" s="13">
        <f t="shared" si="59"/>
        <v>23490000</v>
      </c>
      <c r="W446" s="13">
        <f t="shared" si="60"/>
        <v>822</v>
      </c>
      <c r="X446" s="13">
        <f t="shared" si="61"/>
        <v>119190000</v>
      </c>
      <c r="Y446">
        <v>1</v>
      </c>
    </row>
    <row r="447" spans="1:25" hidden="1">
      <c r="A447" s="11">
        <f t="shared" si="62"/>
        <v>442</v>
      </c>
      <c r="B447" s="12" t="s">
        <v>448</v>
      </c>
      <c r="C447" s="12" t="s">
        <v>448</v>
      </c>
      <c r="D447" s="12" t="s">
        <v>1811</v>
      </c>
      <c r="E447" s="12">
        <v>164</v>
      </c>
      <c r="F447" s="11" t="s">
        <v>858</v>
      </c>
      <c r="G447" s="11" t="s">
        <v>854</v>
      </c>
      <c r="H447" s="12" t="s">
        <v>1358</v>
      </c>
      <c r="I447" s="12" t="s">
        <v>1346</v>
      </c>
      <c r="J447" s="11">
        <v>3085002766</v>
      </c>
      <c r="K447" s="13">
        <v>156</v>
      </c>
      <c r="L447" s="13">
        <f t="shared" si="54"/>
        <v>22620000</v>
      </c>
      <c r="M447" s="13">
        <v>156</v>
      </c>
      <c r="N447" s="13">
        <f t="shared" si="55"/>
        <v>22620000</v>
      </c>
      <c r="O447" s="13">
        <v>156</v>
      </c>
      <c r="P447" s="13">
        <f t="shared" si="56"/>
        <v>22620000</v>
      </c>
      <c r="Q447" s="13">
        <v>164</v>
      </c>
      <c r="R447" s="13">
        <f t="shared" si="57"/>
        <v>23780000</v>
      </c>
      <c r="S447" s="13">
        <v>0</v>
      </c>
      <c r="T447" s="13">
        <v>0</v>
      </c>
      <c r="U447" s="13">
        <f t="shared" si="58"/>
        <v>164</v>
      </c>
      <c r="V447" s="13">
        <f t="shared" si="59"/>
        <v>23780000</v>
      </c>
      <c r="W447" s="13">
        <f t="shared" si="60"/>
        <v>632</v>
      </c>
      <c r="X447" s="13">
        <f t="shared" si="61"/>
        <v>91640000</v>
      </c>
      <c r="Y447">
        <v>1</v>
      </c>
    </row>
    <row r="448" spans="1:25" hidden="1">
      <c r="A448" s="11">
        <f t="shared" si="62"/>
        <v>443</v>
      </c>
      <c r="B448" s="12" t="s">
        <v>449</v>
      </c>
      <c r="C448" s="12" t="s">
        <v>449</v>
      </c>
      <c r="D448" s="12" t="s">
        <v>1811</v>
      </c>
      <c r="E448" s="12">
        <v>343</v>
      </c>
      <c r="F448" s="11" t="s">
        <v>858</v>
      </c>
      <c r="G448" s="11" t="s">
        <v>854</v>
      </c>
      <c r="H448" s="12" t="s">
        <v>1359</v>
      </c>
      <c r="I448" s="12" t="s">
        <v>1346</v>
      </c>
      <c r="J448" s="11">
        <v>3017015612</v>
      </c>
      <c r="K448" s="13">
        <v>95</v>
      </c>
      <c r="L448" s="13">
        <f t="shared" si="54"/>
        <v>13775000</v>
      </c>
      <c r="M448" s="13">
        <v>95</v>
      </c>
      <c r="N448" s="13">
        <f t="shared" si="55"/>
        <v>13775000</v>
      </c>
      <c r="O448" s="13">
        <v>95</v>
      </c>
      <c r="P448" s="13">
        <f t="shared" si="56"/>
        <v>13775000</v>
      </c>
      <c r="Q448" s="13">
        <v>343</v>
      </c>
      <c r="R448" s="13">
        <f t="shared" si="57"/>
        <v>49735000</v>
      </c>
      <c r="S448" s="13">
        <v>0</v>
      </c>
      <c r="T448" s="13">
        <v>0</v>
      </c>
      <c r="U448" s="13">
        <f t="shared" si="58"/>
        <v>343</v>
      </c>
      <c r="V448" s="13">
        <f t="shared" si="59"/>
        <v>49735000</v>
      </c>
      <c r="W448" s="13">
        <f t="shared" si="60"/>
        <v>628</v>
      </c>
      <c r="X448" s="13">
        <f t="shared" si="61"/>
        <v>91060000</v>
      </c>
      <c r="Y448">
        <v>1</v>
      </c>
    </row>
    <row r="449" spans="1:25" hidden="1">
      <c r="A449" s="11">
        <f t="shared" si="62"/>
        <v>444</v>
      </c>
      <c r="B449" s="12" t="s">
        <v>450</v>
      </c>
      <c r="C449" s="12" t="s">
        <v>450</v>
      </c>
      <c r="D449" s="12" t="s">
        <v>1811</v>
      </c>
      <c r="E449" s="12">
        <v>208</v>
      </c>
      <c r="F449" s="11" t="s">
        <v>858</v>
      </c>
      <c r="G449" s="11" t="s">
        <v>854</v>
      </c>
      <c r="H449" s="12" t="s">
        <v>1360</v>
      </c>
      <c r="I449" s="12" t="s">
        <v>1346</v>
      </c>
      <c r="J449" s="11">
        <v>3085002740</v>
      </c>
      <c r="K449" s="13">
        <v>230</v>
      </c>
      <c r="L449" s="13">
        <f t="shared" si="54"/>
        <v>33350000</v>
      </c>
      <c r="M449" s="13">
        <v>230</v>
      </c>
      <c r="N449" s="13">
        <f t="shared" si="55"/>
        <v>33350000</v>
      </c>
      <c r="O449" s="13">
        <v>230</v>
      </c>
      <c r="P449" s="13">
        <f t="shared" si="56"/>
        <v>33350000</v>
      </c>
      <c r="Q449" s="13">
        <v>208</v>
      </c>
      <c r="R449" s="13">
        <f t="shared" si="57"/>
        <v>30160000</v>
      </c>
      <c r="S449" s="13">
        <v>0</v>
      </c>
      <c r="T449" s="13">
        <v>0</v>
      </c>
      <c r="U449" s="13">
        <f t="shared" si="58"/>
        <v>208</v>
      </c>
      <c r="V449" s="13">
        <f t="shared" si="59"/>
        <v>30160000</v>
      </c>
      <c r="W449" s="13">
        <f t="shared" si="60"/>
        <v>898</v>
      </c>
      <c r="X449" s="13">
        <f t="shared" si="61"/>
        <v>130210000</v>
      </c>
      <c r="Y449">
        <v>1</v>
      </c>
    </row>
    <row r="450" spans="1:25" hidden="1">
      <c r="A450" s="11">
        <f t="shared" si="62"/>
        <v>445</v>
      </c>
      <c r="B450" s="12" t="s">
        <v>451</v>
      </c>
      <c r="C450" s="12" t="s">
        <v>451</v>
      </c>
      <c r="D450" s="12" t="s">
        <v>1811</v>
      </c>
      <c r="E450" s="12">
        <v>160</v>
      </c>
      <c r="F450" s="11" t="s">
        <v>858</v>
      </c>
      <c r="G450" s="11" t="s">
        <v>854</v>
      </c>
      <c r="H450" s="12" t="s">
        <v>1361</v>
      </c>
      <c r="I450" s="12" t="s">
        <v>1346</v>
      </c>
      <c r="J450" s="11">
        <v>3085002529</v>
      </c>
      <c r="K450" s="13">
        <v>176</v>
      </c>
      <c r="L450" s="13">
        <f t="shared" si="54"/>
        <v>25520000</v>
      </c>
      <c r="M450" s="13">
        <v>176</v>
      </c>
      <c r="N450" s="13">
        <f t="shared" si="55"/>
        <v>25520000</v>
      </c>
      <c r="O450" s="13">
        <v>176</v>
      </c>
      <c r="P450" s="13">
        <f t="shared" si="56"/>
        <v>25520000</v>
      </c>
      <c r="Q450" s="13">
        <v>160</v>
      </c>
      <c r="R450" s="13">
        <f t="shared" si="57"/>
        <v>23200000</v>
      </c>
      <c r="S450" s="13">
        <v>0</v>
      </c>
      <c r="T450" s="13">
        <v>0</v>
      </c>
      <c r="U450" s="13">
        <f t="shared" si="58"/>
        <v>160</v>
      </c>
      <c r="V450" s="13">
        <f t="shared" si="59"/>
        <v>23200000</v>
      </c>
      <c r="W450" s="13">
        <f t="shared" si="60"/>
        <v>688</v>
      </c>
      <c r="X450" s="13">
        <f t="shared" si="61"/>
        <v>99760000</v>
      </c>
      <c r="Y450">
        <v>1</v>
      </c>
    </row>
    <row r="451" spans="1:25" hidden="1">
      <c r="A451" s="11">
        <f t="shared" si="62"/>
        <v>446</v>
      </c>
      <c r="B451" s="12" t="s">
        <v>452</v>
      </c>
      <c r="C451" s="12" t="s">
        <v>452</v>
      </c>
      <c r="D451" s="12" t="s">
        <v>1811</v>
      </c>
      <c r="E451" s="12">
        <v>186</v>
      </c>
      <c r="F451" s="11" t="s">
        <v>858</v>
      </c>
      <c r="G451" s="11" t="s">
        <v>854</v>
      </c>
      <c r="H451" s="12" t="s">
        <v>1362</v>
      </c>
      <c r="I451" s="12" t="s">
        <v>1346</v>
      </c>
      <c r="J451" s="11">
        <v>3085002561</v>
      </c>
      <c r="K451" s="13">
        <v>202</v>
      </c>
      <c r="L451" s="13">
        <f t="shared" si="54"/>
        <v>29290000</v>
      </c>
      <c r="M451" s="13">
        <v>202</v>
      </c>
      <c r="N451" s="13">
        <f t="shared" si="55"/>
        <v>29290000</v>
      </c>
      <c r="O451" s="13">
        <v>202</v>
      </c>
      <c r="P451" s="13">
        <f t="shared" si="56"/>
        <v>29290000</v>
      </c>
      <c r="Q451" s="13">
        <v>186</v>
      </c>
      <c r="R451" s="13">
        <f t="shared" si="57"/>
        <v>26970000</v>
      </c>
      <c r="S451" s="13">
        <v>0</v>
      </c>
      <c r="T451" s="13">
        <v>0</v>
      </c>
      <c r="U451" s="13">
        <f t="shared" si="58"/>
        <v>186</v>
      </c>
      <c r="V451" s="13">
        <f t="shared" si="59"/>
        <v>26970000</v>
      </c>
      <c r="W451" s="13">
        <f t="shared" si="60"/>
        <v>792</v>
      </c>
      <c r="X451" s="13">
        <f t="shared" si="61"/>
        <v>114840000</v>
      </c>
      <c r="Y451">
        <v>1</v>
      </c>
    </row>
    <row r="452" spans="1:25" hidden="1">
      <c r="A452" s="11">
        <f t="shared" si="62"/>
        <v>447</v>
      </c>
      <c r="B452" s="12" t="s">
        <v>453</v>
      </c>
      <c r="C452" s="12" t="s">
        <v>453</v>
      </c>
      <c r="D452" s="12" t="s">
        <v>1811</v>
      </c>
      <c r="E452" s="12">
        <v>226</v>
      </c>
      <c r="F452" s="11" t="s">
        <v>858</v>
      </c>
      <c r="G452" s="11" t="s">
        <v>854</v>
      </c>
      <c r="H452" s="12" t="s">
        <v>1363</v>
      </c>
      <c r="I452" s="12" t="s">
        <v>1346</v>
      </c>
      <c r="J452" s="11">
        <v>3017003576</v>
      </c>
      <c r="K452" s="13">
        <v>282</v>
      </c>
      <c r="L452" s="13">
        <f t="shared" si="54"/>
        <v>40890000</v>
      </c>
      <c r="M452" s="13">
        <v>282</v>
      </c>
      <c r="N452" s="13">
        <f t="shared" si="55"/>
        <v>40890000</v>
      </c>
      <c r="O452" s="13">
        <v>282</v>
      </c>
      <c r="P452" s="13">
        <f t="shared" si="56"/>
        <v>40890000</v>
      </c>
      <c r="Q452" s="13">
        <v>226</v>
      </c>
      <c r="R452" s="13">
        <f t="shared" si="57"/>
        <v>32770000</v>
      </c>
      <c r="S452" s="13">
        <v>0</v>
      </c>
      <c r="T452" s="13">
        <v>0</v>
      </c>
      <c r="U452" s="13">
        <f t="shared" si="58"/>
        <v>226</v>
      </c>
      <c r="V452" s="13">
        <f t="shared" si="59"/>
        <v>32770000</v>
      </c>
      <c r="W452" s="13">
        <f t="shared" si="60"/>
        <v>1072</v>
      </c>
      <c r="X452" s="13">
        <f t="shared" si="61"/>
        <v>155440000</v>
      </c>
      <c r="Y452">
        <v>1</v>
      </c>
    </row>
    <row r="453" spans="1:25" hidden="1">
      <c r="A453" s="11">
        <f t="shared" si="62"/>
        <v>448</v>
      </c>
      <c r="B453" s="12" t="s">
        <v>454</v>
      </c>
      <c r="C453" s="12" t="s">
        <v>454</v>
      </c>
      <c r="D453" s="12" t="s">
        <v>1811</v>
      </c>
      <c r="E453" s="12">
        <v>278</v>
      </c>
      <c r="F453" s="11" t="s">
        <v>858</v>
      </c>
      <c r="G453" s="11" t="s">
        <v>854</v>
      </c>
      <c r="H453" s="12" t="s">
        <v>1364</v>
      </c>
      <c r="I453" s="12" t="s">
        <v>1346</v>
      </c>
      <c r="J453" s="11">
        <v>3085002839</v>
      </c>
      <c r="K453" s="13">
        <v>286</v>
      </c>
      <c r="L453" s="13">
        <f t="shared" si="54"/>
        <v>41470000</v>
      </c>
      <c r="M453" s="13">
        <v>286</v>
      </c>
      <c r="N453" s="13">
        <f t="shared" si="55"/>
        <v>41470000</v>
      </c>
      <c r="O453" s="13">
        <v>286</v>
      </c>
      <c r="P453" s="13">
        <f t="shared" si="56"/>
        <v>41470000</v>
      </c>
      <c r="Q453" s="13">
        <v>278</v>
      </c>
      <c r="R453" s="13">
        <f t="shared" si="57"/>
        <v>40310000</v>
      </c>
      <c r="S453" s="13">
        <v>0</v>
      </c>
      <c r="T453" s="13">
        <v>0</v>
      </c>
      <c r="U453" s="13">
        <f t="shared" si="58"/>
        <v>278</v>
      </c>
      <c r="V453" s="13">
        <f t="shared" si="59"/>
        <v>40310000</v>
      </c>
      <c r="W453" s="13">
        <f t="shared" si="60"/>
        <v>1136</v>
      </c>
      <c r="X453" s="13">
        <f t="shared" si="61"/>
        <v>164720000</v>
      </c>
      <c r="Y453">
        <v>1</v>
      </c>
    </row>
    <row r="454" spans="1:25" hidden="1">
      <c r="A454" s="11">
        <f t="shared" si="62"/>
        <v>449</v>
      </c>
      <c r="B454" s="12" t="s">
        <v>455</v>
      </c>
      <c r="C454" s="12" t="s">
        <v>455</v>
      </c>
      <c r="D454" s="12" t="s">
        <v>1811</v>
      </c>
      <c r="E454" s="12">
        <v>146</v>
      </c>
      <c r="F454" s="11" t="s">
        <v>858</v>
      </c>
      <c r="G454" s="11" t="s">
        <v>854</v>
      </c>
      <c r="H454" s="12" t="s">
        <v>1365</v>
      </c>
      <c r="I454" s="12" t="s">
        <v>1346</v>
      </c>
      <c r="J454" s="11">
        <v>3085002634</v>
      </c>
      <c r="K454" s="13">
        <v>164</v>
      </c>
      <c r="L454" s="13">
        <f t="shared" si="54"/>
        <v>23780000</v>
      </c>
      <c r="M454" s="13">
        <v>164</v>
      </c>
      <c r="N454" s="13">
        <f t="shared" si="55"/>
        <v>23780000</v>
      </c>
      <c r="O454" s="13">
        <v>164</v>
      </c>
      <c r="P454" s="13">
        <f t="shared" si="56"/>
        <v>23780000</v>
      </c>
      <c r="Q454" s="13">
        <v>146</v>
      </c>
      <c r="R454" s="13">
        <f t="shared" si="57"/>
        <v>21170000</v>
      </c>
      <c r="S454" s="13">
        <v>0</v>
      </c>
      <c r="T454" s="13">
        <v>0</v>
      </c>
      <c r="U454" s="13">
        <f t="shared" si="58"/>
        <v>146</v>
      </c>
      <c r="V454" s="13">
        <f t="shared" si="59"/>
        <v>21170000</v>
      </c>
      <c r="W454" s="13">
        <f t="shared" si="60"/>
        <v>638</v>
      </c>
      <c r="X454" s="13">
        <f t="shared" si="61"/>
        <v>92510000</v>
      </c>
      <c r="Y454">
        <v>1</v>
      </c>
    </row>
    <row r="455" spans="1:25" hidden="1">
      <c r="A455" s="11">
        <f t="shared" si="62"/>
        <v>450</v>
      </c>
      <c r="B455" s="12" t="s">
        <v>456</v>
      </c>
      <c r="C455" s="12" t="s">
        <v>456</v>
      </c>
      <c r="D455" s="12" t="s">
        <v>1811</v>
      </c>
      <c r="E455" s="12">
        <v>209</v>
      </c>
      <c r="F455" s="11" t="s">
        <v>858</v>
      </c>
      <c r="G455" s="11" t="s">
        <v>854</v>
      </c>
      <c r="H455" s="12" t="s">
        <v>1366</v>
      </c>
      <c r="I455" s="12" t="s">
        <v>1346</v>
      </c>
      <c r="J455" s="11">
        <v>3085002774</v>
      </c>
      <c r="K455" s="13">
        <v>203</v>
      </c>
      <c r="L455" s="13">
        <f t="shared" ref="L455:L518" si="63">K455*$L$2</f>
        <v>29435000</v>
      </c>
      <c r="M455" s="13">
        <v>203</v>
      </c>
      <c r="N455" s="13">
        <f t="shared" ref="N455:N518" si="64">M455*$L$2</f>
        <v>29435000</v>
      </c>
      <c r="O455" s="13">
        <v>203</v>
      </c>
      <c r="P455" s="13">
        <f t="shared" ref="P455:P518" si="65">O455*$L$2</f>
        <v>29435000</v>
      </c>
      <c r="Q455" s="13">
        <v>209</v>
      </c>
      <c r="R455" s="13">
        <f t="shared" ref="R455:R518" si="66">Q455*$L$2</f>
        <v>30305000</v>
      </c>
      <c r="S455" s="13">
        <v>0</v>
      </c>
      <c r="T455" s="13">
        <v>0</v>
      </c>
      <c r="U455" s="13">
        <f t="shared" ref="U455:U518" si="67">Q455+S455</f>
        <v>209</v>
      </c>
      <c r="V455" s="13">
        <f t="shared" ref="V455:V518" si="68">R455+T455</f>
        <v>30305000</v>
      </c>
      <c r="W455" s="13">
        <f t="shared" ref="W455:W518" si="69">K455+M455+O455+Q455+S455</f>
        <v>818</v>
      </c>
      <c r="X455" s="13">
        <f t="shared" ref="X455:X518" si="70">L455+N455+P455+R455+T455</f>
        <v>118610000</v>
      </c>
      <c r="Y455">
        <v>1</v>
      </c>
    </row>
    <row r="456" spans="1:25" hidden="1">
      <c r="A456" s="11">
        <f t="shared" ref="A456:A519" si="71">A455+1</f>
        <v>451</v>
      </c>
      <c r="B456" s="12" t="s">
        <v>457</v>
      </c>
      <c r="C456" s="12" t="s">
        <v>457</v>
      </c>
      <c r="D456" s="12" t="s">
        <v>1811</v>
      </c>
      <c r="E456" s="12">
        <v>125</v>
      </c>
      <c r="F456" s="11" t="s">
        <v>858</v>
      </c>
      <c r="G456" s="11" t="s">
        <v>854</v>
      </c>
      <c r="H456" s="12" t="s">
        <v>1367</v>
      </c>
      <c r="I456" s="12" t="s">
        <v>1346</v>
      </c>
      <c r="J456" s="11">
        <v>3085002685</v>
      </c>
      <c r="K456" s="13">
        <v>137</v>
      </c>
      <c r="L456" s="13">
        <f t="shared" si="63"/>
        <v>19865000</v>
      </c>
      <c r="M456" s="13">
        <v>137</v>
      </c>
      <c r="N456" s="13">
        <f t="shared" si="64"/>
        <v>19865000</v>
      </c>
      <c r="O456" s="13">
        <v>137</v>
      </c>
      <c r="P456" s="13">
        <f t="shared" si="65"/>
        <v>19865000</v>
      </c>
      <c r="Q456" s="13">
        <v>125</v>
      </c>
      <c r="R456" s="13">
        <f t="shared" si="66"/>
        <v>18125000</v>
      </c>
      <c r="S456" s="13">
        <v>0</v>
      </c>
      <c r="T456" s="13">
        <v>0</v>
      </c>
      <c r="U456" s="13">
        <f t="shared" si="67"/>
        <v>125</v>
      </c>
      <c r="V456" s="13">
        <f t="shared" si="68"/>
        <v>18125000</v>
      </c>
      <c r="W456" s="13">
        <f t="shared" si="69"/>
        <v>536</v>
      </c>
      <c r="X456" s="13">
        <f t="shared" si="70"/>
        <v>77720000</v>
      </c>
      <c r="Y456">
        <v>1</v>
      </c>
    </row>
    <row r="457" spans="1:25" hidden="1">
      <c r="A457" s="11">
        <f t="shared" si="71"/>
        <v>452</v>
      </c>
      <c r="B457" s="12" t="s">
        <v>458</v>
      </c>
      <c r="C457" s="12" t="s">
        <v>458</v>
      </c>
      <c r="D457" s="12" t="s">
        <v>1811</v>
      </c>
      <c r="E457" s="12">
        <v>90</v>
      </c>
      <c r="F457" s="11" t="s">
        <v>858</v>
      </c>
      <c r="G457" s="11" t="s">
        <v>854</v>
      </c>
      <c r="H457" s="12" t="s">
        <v>1368</v>
      </c>
      <c r="I457" s="12" t="s">
        <v>1346</v>
      </c>
      <c r="J457" s="11">
        <v>3085002677</v>
      </c>
      <c r="K457" s="13">
        <v>88</v>
      </c>
      <c r="L457" s="13">
        <f t="shared" si="63"/>
        <v>12760000</v>
      </c>
      <c r="M457" s="13">
        <v>88</v>
      </c>
      <c r="N457" s="13">
        <f t="shared" si="64"/>
        <v>12760000</v>
      </c>
      <c r="O457" s="13">
        <v>88</v>
      </c>
      <c r="P457" s="13">
        <f t="shared" si="65"/>
        <v>12760000</v>
      </c>
      <c r="Q457" s="13">
        <v>90</v>
      </c>
      <c r="R457" s="13">
        <f t="shared" si="66"/>
        <v>13050000</v>
      </c>
      <c r="S457" s="13">
        <v>0</v>
      </c>
      <c r="T457" s="13">
        <v>0</v>
      </c>
      <c r="U457" s="13">
        <f t="shared" si="67"/>
        <v>90</v>
      </c>
      <c r="V457" s="13">
        <f t="shared" si="68"/>
        <v>13050000</v>
      </c>
      <c r="W457" s="13">
        <f t="shared" si="69"/>
        <v>354</v>
      </c>
      <c r="X457" s="13">
        <f t="shared" si="70"/>
        <v>51330000</v>
      </c>
      <c r="Y457">
        <v>1</v>
      </c>
    </row>
    <row r="458" spans="1:25" hidden="1">
      <c r="A458" s="11">
        <f t="shared" si="71"/>
        <v>453</v>
      </c>
      <c r="B458" s="12" t="s">
        <v>459</v>
      </c>
      <c r="C458" s="12" t="s">
        <v>459</v>
      </c>
      <c r="D458" s="12" t="s">
        <v>1811</v>
      </c>
      <c r="E458" s="12">
        <v>143</v>
      </c>
      <c r="F458" s="11" t="s">
        <v>858</v>
      </c>
      <c r="G458" s="11" t="s">
        <v>854</v>
      </c>
      <c r="H458" s="12" t="s">
        <v>1369</v>
      </c>
      <c r="I458" s="12" t="s">
        <v>1346</v>
      </c>
      <c r="J458" s="11">
        <v>3017015621</v>
      </c>
      <c r="K458" s="13">
        <v>153</v>
      </c>
      <c r="L458" s="13">
        <f t="shared" si="63"/>
        <v>22185000</v>
      </c>
      <c r="M458" s="13">
        <v>153</v>
      </c>
      <c r="N458" s="13">
        <f t="shared" si="64"/>
        <v>22185000</v>
      </c>
      <c r="O458" s="13">
        <v>153</v>
      </c>
      <c r="P458" s="13">
        <f t="shared" si="65"/>
        <v>22185000</v>
      </c>
      <c r="Q458" s="13">
        <v>143</v>
      </c>
      <c r="R458" s="13">
        <f t="shared" si="66"/>
        <v>20735000</v>
      </c>
      <c r="S458" s="13">
        <v>0</v>
      </c>
      <c r="T458" s="13">
        <v>0</v>
      </c>
      <c r="U458" s="13">
        <f t="shared" si="67"/>
        <v>143</v>
      </c>
      <c r="V458" s="13">
        <f t="shared" si="68"/>
        <v>20735000</v>
      </c>
      <c r="W458" s="13">
        <f t="shared" si="69"/>
        <v>602</v>
      </c>
      <c r="X458" s="13">
        <f t="shared" si="70"/>
        <v>87290000</v>
      </c>
      <c r="Y458">
        <v>1</v>
      </c>
    </row>
    <row r="459" spans="1:25" hidden="1">
      <c r="A459" s="11">
        <f t="shared" si="71"/>
        <v>454</v>
      </c>
      <c r="B459" s="12" t="s">
        <v>460</v>
      </c>
      <c r="C459" s="12" t="s">
        <v>460</v>
      </c>
      <c r="D459" s="12" t="s">
        <v>1811</v>
      </c>
      <c r="E459" s="12">
        <v>110</v>
      </c>
      <c r="F459" s="11" t="s">
        <v>858</v>
      </c>
      <c r="G459" s="11" t="s">
        <v>854</v>
      </c>
      <c r="H459" s="12" t="s">
        <v>1323</v>
      </c>
      <c r="I459" s="12" t="s">
        <v>1346</v>
      </c>
      <c r="J459" s="11">
        <v>3017003584</v>
      </c>
      <c r="K459" s="13">
        <v>142</v>
      </c>
      <c r="L459" s="13">
        <f t="shared" si="63"/>
        <v>20590000</v>
      </c>
      <c r="M459" s="13">
        <v>142</v>
      </c>
      <c r="N459" s="13">
        <f t="shared" si="64"/>
        <v>20590000</v>
      </c>
      <c r="O459" s="13">
        <v>142</v>
      </c>
      <c r="P459" s="13">
        <f t="shared" si="65"/>
        <v>20590000</v>
      </c>
      <c r="Q459" s="13">
        <v>110</v>
      </c>
      <c r="R459" s="13">
        <f t="shared" si="66"/>
        <v>15950000</v>
      </c>
      <c r="S459" s="13">
        <v>0</v>
      </c>
      <c r="T459" s="13">
        <v>0</v>
      </c>
      <c r="U459" s="13">
        <f t="shared" si="67"/>
        <v>110</v>
      </c>
      <c r="V459" s="13">
        <f t="shared" si="68"/>
        <v>15950000</v>
      </c>
      <c r="W459" s="13">
        <f t="shared" si="69"/>
        <v>536</v>
      </c>
      <c r="X459" s="13">
        <f t="shared" si="70"/>
        <v>77720000</v>
      </c>
      <c r="Y459">
        <v>1</v>
      </c>
    </row>
    <row r="460" spans="1:25" hidden="1">
      <c r="A460" s="11">
        <f t="shared" si="71"/>
        <v>455</v>
      </c>
      <c r="B460" s="12" t="s">
        <v>461</v>
      </c>
      <c r="C460" s="12" t="s">
        <v>461</v>
      </c>
      <c r="D460" s="12" t="s">
        <v>1811</v>
      </c>
      <c r="E460" s="12">
        <v>262</v>
      </c>
      <c r="F460" s="11" t="s">
        <v>858</v>
      </c>
      <c r="G460" s="11" t="s">
        <v>854</v>
      </c>
      <c r="H460" s="12" t="s">
        <v>1370</v>
      </c>
      <c r="I460" s="12" t="s">
        <v>1346</v>
      </c>
      <c r="J460" s="11">
        <v>3085001948</v>
      </c>
      <c r="K460" s="13">
        <v>286</v>
      </c>
      <c r="L460" s="13">
        <f t="shared" si="63"/>
        <v>41470000</v>
      </c>
      <c r="M460" s="13">
        <v>286</v>
      </c>
      <c r="N460" s="13">
        <f t="shared" si="64"/>
        <v>41470000</v>
      </c>
      <c r="O460" s="13">
        <v>286</v>
      </c>
      <c r="P460" s="13">
        <f t="shared" si="65"/>
        <v>41470000</v>
      </c>
      <c r="Q460" s="13">
        <v>262</v>
      </c>
      <c r="R460" s="13">
        <f t="shared" si="66"/>
        <v>37990000</v>
      </c>
      <c r="S460" s="13">
        <v>0</v>
      </c>
      <c r="T460" s="13">
        <v>0</v>
      </c>
      <c r="U460" s="13">
        <f t="shared" si="67"/>
        <v>262</v>
      </c>
      <c r="V460" s="13">
        <f t="shared" si="68"/>
        <v>37990000</v>
      </c>
      <c r="W460" s="13">
        <f t="shared" si="69"/>
        <v>1120</v>
      </c>
      <c r="X460" s="13">
        <f t="shared" si="70"/>
        <v>162400000</v>
      </c>
      <c r="Y460">
        <v>1</v>
      </c>
    </row>
    <row r="461" spans="1:25" hidden="1">
      <c r="A461" s="11">
        <f t="shared" si="71"/>
        <v>456</v>
      </c>
      <c r="B461" s="12" t="s">
        <v>462</v>
      </c>
      <c r="C461" s="12"/>
      <c r="D461" s="12"/>
      <c r="E461" s="12"/>
      <c r="F461" s="11" t="s">
        <v>858</v>
      </c>
      <c r="G461" s="11" t="s">
        <v>854</v>
      </c>
      <c r="H461" s="12" t="s">
        <v>1371</v>
      </c>
      <c r="I461" s="12" t="s">
        <v>1346</v>
      </c>
      <c r="J461" s="11">
        <v>3085002707</v>
      </c>
      <c r="K461" s="13">
        <v>128</v>
      </c>
      <c r="L461" s="13">
        <f t="shared" si="63"/>
        <v>18560000</v>
      </c>
      <c r="M461" s="13">
        <v>128</v>
      </c>
      <c r="N461" s="13">
        <f t="shared" si="64"/>
        <v>18560000</v>
      </c>
      <c r="O461" s="13">
        <v>128</v>
      </c>
      <c r="P461" s="13">
        <f t="shared" si="65"/>
        <v>18560000</v>
      </c>
      <c r="Q461" s="13"/>
      <c r="R461" s="13">
        <f t="shared" si="66"/>
        <v>0</v>
      </c>
      <c r="S461" s="13">
        <v>0</v>
      </c>
      <c r="T461" s="13">
        <v>0</v>
      </c>
      <c r="U461" s="13">
        <f t="shared" si="67"/>
        <v>0</v>
      </c>
      <c r="V461" s="13">
        <f t="shared" si="68"/>
        <v>0</v>
      </c>
      <c r="W461" s="13">
        <f t="shared" si="69"/>
        <v>384</v>
      </c>
      <c r="X461" s="13">
        <f t="shared" si="70"/>
        <v>55680000</v>
      </c>
      <c r="Y461">
        <v>1</v>
      </c>
    </row>
    <row r="462" spans="1:25" hidden="1">
      <c r="A462" s="11">
        <f t="shared" si="71"/>
        <v>457</v>
      </c>
      <c r="B462" s="12" t="s">
        <v>463</v>
      </c>
      <c r="C462" s="12" t="s">
        <v>463</v>
      </c>
      <c r="D462" s="12" t="s">
        <v>1811</v>
      </c>
      <c r="E462" s="12">
        <v>195</v>
      </c>
      <c r="F462" s="11" t="s">
        <v>858</v>
      </c>
      <c r="G462" s="11" t="s">
        <v>854</v>
      </c>
      <c r="H462" s="12" t="s">
        <v>1345</v>
      </c>
      <c r="I462" s="12" t="s">
        <v>1346</v>
      </c>
      <c r="J462" s="11">
        <v>3085000429</v>
      </c>
      <c r="K462" s="13">
        <v>219</v>
      </c>
      <c r="L462" s="13">
        <f t="shared" si="63"/>
        <v>31755000</v>
      </c>
      <c r="M462" s="13">
        <v>219</v>
      </c>
      <c r="N462" s="13">
        <f t="shared" si="64"/>
        <v>31755000</v>
      </c>
      <c r="O462" s="13">
        <v>219</v>
      </c>
      <c r="P462" s="13">
        <f t="shared" si="65"/>
        <v>31755000</v>
      </c>
      <c r="Q462" s="13">
        <v>195</v>
      </c>
      <c r="R462" s="13">
        <f t="shared" si="66"/>
        <v>28275000</v>
      </c>
      <c r="S462" s="13">
        <v>0</v>
      </c>
      <c r="T462" s="13">
        <v>0</v>
      </c>
      <c r="U462" s="13">
        <f t="shared" si="67"/>
        <v>195</v>
      </c>
      <c r="V462" s="13">
        <f t="shared" si="68"/>
        <v>28275000</v>
      </c>
      <c r="W462" s="13">
        <f t="shared" si="69"/>
        <v>852</v>
      </c>
      <c r="X462" s="13">
        <f t="shared" si="70"/>
        <v>123540000</v>
      </c>
      <c r="Y462">
        <v>1</v>
      </c>
    </row>
    <row r="463" spans="1:25" hidden="1">
      <c r="A463" s="11">
        <f t="shared" si="71"/>
        <v>458</v>
      </c>
      <c r="B463" s="12" t="s">
        <v>464</v>
      </c>
      <c r="C463" s="12" t="s">
        <v>464</v>
      </c>
      <c r="D463" s="12" t="s">
        <v>1811</v>
      </c>
      <c r="E463" s="12">
        <v>87</v>
      </c>
      <c r="F463" s="11" t="s">
        <v>858</v>
      </c>
      <c r="G463" s="11" t="s">
        <v>854</v>
      </c>
      <c r="H463" s="12" t="s">
        <v>1372</v>
      </c>
      <c r="I463" s="12" t="s">
        <v>1346</v>
      </c>
      <c r="J463" s="11">
        <v>3085000496</v>
      </c>
      <c r="K463" s="13">
        <v>109</v>
      </c>
      <c r="L463" s="13">
        <f t="shared" si="63"/>
        <v>15805000</v>
      </c>
      <c r="M463" s="13">
        <v>109</v>
      </c>
      <c r="N463" s="13">
        <f t="shared" si="64"/>
        <v>15805000</v>
      </c>
      <c r="O463" s="13">
        <v>109</v>
      </c>
      <c r="P463" s="13">
        <f t="shared" si="65"/>
        <v>15805000</v>
      </c>
      <c r="Q463" s="13">
        <v>87</v>
      </c>
      <c r="R463" s="13">
        <f t="shared" si="66"/>
        <v>12615000</v>
      </c>
      <c r="S463" s="13">
        <v>0</v>
      </c>
      <c r="T463" s="13">
        <v>0</v>
      </c>
      <c r="U463" s="13">
        <f t="shared" si="67"/>
        <v>87</v>
      </c>
      <c r="V463" s="13">
        <f t="shared" si="68"/>
        <v>12615000</v>
      </c>
      <c r="W463" s="13">
        <f t="shared" si="69"/>
        <v>414</v>
      </c>
      <c r="X463" s="13">
        <f t="shared" si="70"/>
        <v>60030000</v>
      </c>
      <c r="Y463">
        <v>1</v>
      </c>
    </row>
    <row r="464" spans="1:25" hidden="1">
      <c r="A464" s="11">
        <f t="shared" si="71"/>
        <v>459</v>
      </c>
      <c r="B464" s="12" t="s">
        <v>465</v>
      </c>
      <c r="C464" s="12" t="s">
        <v>465</v>
      </c>
      <c r="D464" s="12" t="s">
        <v>1811</v>
      </c>
      <c r="E464" s="12">
        <v>198</v>
      </c>
      <c r="F464" s="11" t="s">
        <v>858</v>
      </c>
      <c r="G464" s="11" t="s">
        <v>854</v>
      </c>
      <c r="H464" s="12" t="s">
        <v>1373</v>
      </c>
      <c r="I464" s="12" t="s">
        <v>1346</v>
      </c>
      <c r="J464" s="11">
        <v>3085002731</v>
      </c>
      <c r="K464" s="13">
        <v>182</v>
      </c>
      <c r="L464" s="13">
        <f t="shared" si="63"/>
        <v>26390000</v>
      </c>
      <c r="M464" s="13">
        <v>182</v>
      </c>
      <c r="N464" s="13">
        <f t="shared" si="64"/>
        <v>26390000</v>
      </c>
      <c r="O464" s="13">
        <v>182</v>
      </c>
      <c r="P464" s="13">
        <f t="shared" si="65"/>
        <v>26390000</v>
      </c>
      <c r="Q464" s="13">
        <v>198</v>
      </c>
      <c r="R464" s="13">
        <f t="shared" si="66"/>
        <v>28710000</v>
      </c>
      <c r="S464" s="13">
        <v>0</v>
      </c>
      <c r="T464" s="13">
        <v>0</v>
      </c>
      <c r="U464" s="13">
        <f t="shared" si="67"/>
        <v>198</v>
      </c>
      <c r="V464" s="13">
        <f t="shared" si="68"/>
        <v>28710000</v>
      </c>
      <c r="W464" s="13">
        <f t="shared" si="69"/>
        <v>744</v>
      </c>
      <c r="X464" s="13">
        <f t="shared" si="70"/>
        <v>107880000</v>
      </c>
      <c r="Y464">
        <v>1</v>
      </c>
    </row>
    <row r="465" spans="1:25" hidden="1">
      <c r="A465" s="11">
        <f t="shared" si="71"/>
        <v>460</v>
      </c>
      <c r="B465" s="12" t="s">
        <v>466</v>
      </c>
      <c r="C465" s="12" t="s">
        <v>466</v>
      </c>
      <c r="D465" s="12" t="s">
        <v>1811</v>
      </c>
      <c r="E465" s="12">
        <v>140</v>
      </c>
      <c r="F465" s="11" t="s">
        <v>858</v>
      </c>
      <c r="G465" s="11" t="s">
        <v>854</v>
      </c>
      <c r="H465" s="12" t="s">
        <v>1374</v>
      </c>
      <c r="I465" s="12" t="s">
        <v>1346</v>
      </c>
      <c r="J465" s="11">
        <v>3085002553</v>
      </c>
      <c r="K465" s="13">
        <v>158</v>
      </c>
      <c r="L465" s="13">
        <f t="shared" si="63"/>
        <v>22910000</v>
      </c>
      <c r="M465" s="13">
        <v>158</v>
      </c>
      <c r="N465" s="13">
        <f t="shared" si="64"/>
        <v>22910000</v>
      </c>
      <c r="O465" s="13">
        <v>158</v>
      </c>
      <c r="P465" s="13">
        <f t="shared" si="65"/>
        <v>22910000</v>
      </c>
      <c r="Q465" s="13">
        <v>140</v>
      </c>
      <c r="R465" s="13">
        <f t="shared" si="66"/>
        <v>20300000</v>
      </c>
      <c r="S465" s="13">
        <v>0</v>
      </c>
      <c r="T465" s="13">
        <v>0</v>
      </c>
      <c r="U465" s="13">
        <f t="shared" si="67"/>
        <v>140</v>
      </c>
      <c r="V465" s="13">
        <f t="shared" si="68"/>
        <v>20300000</v>
      </c>
      <c r="W465" s="13">
        <f t="shared" si="69"/>
        <v>614</v>
      </c>
      <c r="X465" s="13">
        <f t="shared" si="70"/>
        <v>89030000</v>
      </c>
      <c r="Y465">
        <v>1</v>
      </c>
    </row>
    <row r="466" spans="1:25" hidden="1">
      <c r="A466" s="11">
        <f t="shared" si="71"/>
        <v>461</v>
      </c>
      <c r="B466" s="12" t="s">
        <v>467</v>
      </c>
      <c r="C466" s="12" t="s">
        <v>467</v>
      </c>
      <c r="D466" s="12" t="s">
        <v>1811</v>
      </c>
      <c r="E466" s="12">
        <v>150</v>
      </c>
      <c r="F466" s="11" t="s">
        <v>858</v>
      </c>
      <c r="G466" s="11" t="s">
        <v>854</v>
      </c>
      <c r="H466" s="12" t="s">
        <v>1374</v>
      </c>
      <c r="I466" s="12" t="s">
        <v>1346</v>
      </c>
      <c r="J466" s="11">
        <v>3085002651</v>
      </c>
      <c r="K466" s="13">
        <v>182</v>
      </c>
      <c r="L466" s="13">
        <f t="shared" si="63"/>
        <v>26390000</v>
      </c>
      <c r="M466" s="13">
        <v>182</v>
      </c>
      <c r="N466" s="13">
        <f t="shared" si="64"/>
        <v>26390000</v>
      </c>
      <c r="O466" s="13">
        <v>182</v>
      </c>
      <c r="P466" s="13">
        <f t="shared" si="65"/>
        <v>26390000</v>
      </c>
      <c r="Q466" s="13">
        <v>150</v>
      </c>
      <c r="R466" s="13">
        <f t="shared" si="66"/>
        <v>21750000</v>
      </c>
      <c r="S466" s="13">
        <v>0</v>
      </c>
      <c r="T466" s="13">
        <v>0</v>
      </c>
      <c r="U466" s="13">
        <f t="shared" si="67"/>
        <v>150</v>
      </c>
      <c r="V466" s="13">
        <f t="shared" si="68"/>
        <v>21750000</v>
      </c>
      <c r="W466" s="13">
        <f t="shared" si="69"/>
        <v>696</v>
      </c>
      <c r="X466" s="13">
        <f t="shared" si="70"/>
        <v>100920000</v>
      </c>
      <c r="Y466">
        <v>1</v>
      </c>
    </row>
    <row r="467" spans="1:25" hidden="1">
      <c r="A467" s="11">
        <f t="shared" si="71"/>
        <v>462</v>
      </c>
      <c r="B467" s="12" t="s">
        <v>468</v>
      </c>
      <c r="C467" s="12" t="s">
        <v>468</v>
      </c>
      <c r="D467" s="12" t="s">
        <v>1811</v>
      </c>
      <c r="E467" s="12">
        <v>182</v>
      </c>
      <c r="F467" s="11" t="s">
        <v>858</v>
      </c>
      <c r="G467" s="11" t="s">
        <v>854</v>
      </c>
      <c r="H467" s="12" t="s">
        <v>1375</v>
      </c>
      <c r="I467" s="12" t="s">
        <v>1346</v>
      </c>
      <c r="J467" s="11">
        <v>3085002618</v>
      </c>
      <c r="K467" s="13">
        <v>184</v>
      </c>
      <c r="L467" s="13">
        <f t="shared" si="63"/>
        <v>26680000</v>
      </c>
      <c r="M467" s="13">
        <v>184</v>
      </c>
      <c r="N467" s="13">
        <f t="shared" si="64"/>
        <v>26680000</v>
      </c>
      <c r="O467" s="13">
        <v>184</v>
      </c>
      <c r="P467" s="13">
        <f t="shared" si="65"/>
        <v>26680000</v>
      </c>
      <c r="Q467" s="13">
        <v>182</v>
      </c>
      <c r="R467" s="13">
        <f t="shared" si="66"/>
        <v>26390000</v>
      </c>
      <c r="S467" s="13">
        <v>0</v>
      </c>
      <c r="T467" s="13">
        <v>0</v>
      </c>
      <c r="U467" s="13">
        <f t="shared" si="67"/>
        <v>182</v>
      </c>
      <c r="V467" s="13">
        <f t="shared" si="68"/>
        <v>26390000</v>
      </c>
      <c r="W467" s="13">
        <f t="shared" si="69"/>
        <v>734</v>
      </c>
      <c r="X467" s="13">
        <f t="shared" si="70"/>
        <v>106430000</v>
      </c>
      <c r="Y467">
        <v>1</v>
      </c>
    </row>
    <row r="468" spans="1:25" hidden="1">
      <c r="A468" s="11">
        <f t="shared" si="71"/>
        <v>463</v>
      </c>
      <c r="B468" s="12" t="s">
        <v>469</v>
      </c>
      <c r="C468" s="12" t="s">
        <v>469</v>
      </c>
      <c r="D468" s="12" t="s">
        <v>1811</v>
      </c>
      <c r="E468" s="12">
        <v>264</v>
      </c>
      <c r="F468" s="11" t="s">
        <v>858</v>
      </c>
      <c r="G468" s="11" t="s">
        <v>854</v>
      </c>
      <c r="H468" s="12" t="s">
        <v>1375</v>
      </c>
      <c r="I468" s="12" t="s">
        <v>1346</v>
      </c>
      <c r="J468" s="11">
        <v>3085002596</v>
      </c>
      <c r="K468" s="13">
        <v>272</v>
      </c>
      <c r="L468" s="13">
        <f t="shared" si="63"/>
        <v>39440000</v>
      </c>
      <c r="M468" s="13">
        <v>272</v>
      </c>
      <c r="N468" s="13">
        <f t="shared" si="64"/>
        <v>39440000</v>
      </c>
      <c r="O468" s="13">
        <v>272</v>
      </c>
      <c r="P468" s="13">
        <f t="shared" si="65"/>
        <v>39440000</v>
      </c>
      <c r="Q468" s="13">
        <v>264</v>
      </c>
      <c r="R468" s="13">
        <f t="shared" si="66"/>
        <v>38280000</v>
      </c>
      <c r="S468" s="13">
        <v>0</v>
      </c>
      <c r="T468" s="13">
        <v>0</v>
      </c>
      <c r="U468" s="13">
        <f t="shared" si="67"/>
        <v>264</v>
      </c>
      <c r="V468" s="13">
        <f t="shared" si="68"/>
        <v>38280000</v>
      </c>
      <c r="W468" s="13">
        <f t="shared" si="69"/>
        <v>1080</v>
      </c>
      <c r="X468" s="13">
        <f t="shared" si="70"/>
        <v>156600000</v>
      </c>
      <c r="Y468">
        <v>1</v>
      </c>
    </row>
    <row r="469" spans="1:25" hidden="1">
      <c r="A469" s="11">
        <f t="shared" si="71"/>
        <v>464</v>
      </c>
      <c r="B469" s="12" t="s">
        <v>470</v>
      </c>
      <c r="C469" s="12" t="s">
        <v>470</v>
      </c>
      <c r="D469" s="12" t="s">
        <v>1811</v>
      </c>
      <c r="E469" s="12">
        <v>228</v>
      </c>
      <c r="F469" s="11" t="s">
        <v>858</v>
      </c>
      <c r="G469" s="11" t="s">
        <v>854</v>
      </c>
      <c r="H469" s="12" t="s">
        <v>1364</v>
      </c>
      <c r="I469" s="12" t="s">
        <v>1346</v>
      </c>
      <c r="J469" s="11">
        <v>3085002588</v>
      </c>
      <c r="K469" s="13">
        <v>240</v>
      </c>
      <c r="L469" s="13">
        <f t="shared" si="63"/>
        <v>34800000</v>
      </c>
      <c r="M469" s="13">
        <v>240</v>
      </c>
      <c r="N469" s="13">
        <f t="shared" si="64"/>
        <v>34800000</v>
      </c>
      <c r="O469" s="13">
        <v>240</v>
      </c>
      <c r="P469" s="13">
        <f t="shared" si="65"/>
        <v>34800000</v>
      </c>
      <c r="Q469" s="13">
        <v>228</v>
      </c>
      <c r="R469" s="13">
        <f t="shared" si="66"/>
        <v>33060000</v>
      </c>
      <c r="S469" s="13">
        <v>0</v>
      </c>
      <c r="T469" s="13">
        <v>0</v>
      </c>
      <c r="U469" s="13">
        <f t="shared" si="67"/>
        <v>228</v>
      </c>
      <c r="V469" s="13">
        <f t="shared" si="68"/>
        <v>33060000</v>
      </c>
      <c r="W469" s="13">
        <f t="shared" si="69"/>
        <v>948</v>
      </c>
      <c r="X469" s="13">
        <f t="shared" si="70"/>
        <v>137460000</v>
      </c>
      <c r="Y469">
        <v>1</v>
      </c>
    </row>
    <row r="470" spans="1:25" hidden="1">
      <c r="A470" s="11">
        <f t="shared" si="71"/>
        <v>465</v>
      </c>
      <c r="B470" s="12" t="s">
        <v>471</v>
      </c>
      <c r="C470" s="12" t="s">
        <v>471</v>
      </c>
      <c r="D470" s="12" t="s">
        <v>1811</v>
      </c>
      <c r="E470" s="12">
        <v>101</v>
      </c>
      <c r="F470" s="11" t="s">
        <v>858</v>
      </c>
      <c r="G470" s="11" t="s">
        <v>854</v>
      </c>
      <c r="H470" s="12" t="s">
        <v>1345</v>
      </c>
      <c r="I470" s="12" t="s">
        <v>1346</v>
      </c>
      <c r="J470" s="11">
        <v>3085002791</v>
      </c>
      <c r="K470" s="13">
        <v>97</v>
      </c>
      <c r="L470" s="13">
        <f t="shared" si="63"/>
        <v>14065000</v>
      </c>
      <c r="M470" s="13">
        <v>97</v>
      </c>
      <c r="N470" s="13">
        <f t="shared" si="64"/>
        <v>14065000</v>
      </c>
      <c r="O470" s="13">
        <v>97</v>
      </c>
      <c r="P470" s="13">
        <f t="shared" si="65"/>
        <v>14065000</v>
      </c>
      <c r="Q470" s="13">
        <v>101</v>
      </c>
      <c r="R470" s="13">
        <f t="shared" si="66"/>
        <v>14645000</v>
      </c>
      <c r="S470" s="13">
        <v>0</v>
      </c>
      <c r="T470" s="13">
        <v>0</v>
      </c>
      <c r="U470" s="13">
        <f t="shared" si="67"/>
        <v>101</v>
      </c>
      <c r="V470" s="13">
        <f t="shared" si="68"/>
        <v>14645000</v>
      </c>
      <c r="W470" s="13">
        <f t="shared" si="69"/>
        <v>392</v>
      </c>
      <c r="X470" s="13">
        <f t="shared" si="70"/>
        <v>56840000</v>
      </c>
      <c r="Y470">
        <v>1</v>
      </c>
    </row>
    <row r="471" spans="1:25" hidden="1">
      <c r="A471" s="11">
        <f t="shared" si="71"/>
        <v>466</v>
      </c>
      <c r="B471" s="12" t="s">
        <v>472</v>
      </c>
      <c r="C471" s="12" t="s">
        <v>472</v>
      </c>
      <c r="D471" s="12" t="s">
        <v>1811</v>
      </c>
      <c r="E471" s="12">
        <v>166</v>
      </c>
      <c r="F471" s="11" t="s">
        <v>858</v>
      </c>
      <c r="G471" s="11" t="s">
        <v>854</v>
      </c>
      <c r="H471" s="12" t="s">
        <v>1376</v>
      </c>
      <c r="I471" s="12" t="s">
        <v>1346</v>
      </c>
      <c r="J471" s="11">
        <v>3085002626</v>
      </c>
      <c r="K471" s="13">
        <v>190</v>
      </c>
      <c r="L471" s="13">
        <f t="shared" si="63"/>
        <v>27550000</v>
      </c>
      <c r="M471" s="13">
        <v>190</v>
      </c>
      <c r="N471" s="13">
        <f t="shared" si="64"/>
        <v>27550000</v>
      </c>
      <c r="O471" s="13">
        <v>190</v>
      </c>
      <c r="P471" s="13">
        <f t="shared" si="65"/>
        <v>27550000</v>
      </c>
      <c r="Q471" s="13">
        <v>166</v>
      </c>
      <c r="R471" s="13">
        <f t="shared" si="66"/>
        <v>24070000</v>
      </c>
      <c r="S471" s="13">
        <v>0</v>
      </c>
      <c r="T471" s="13">
        <v>0</v>
      </c>
      <c r="U471" s="13">
        <f t="shared" si="67"/>
        <v>166</v>
      </c>
      <c r="V471" s="13">
        <f t="shared" si="68"/>
        <v>24070000</v>
      </c>
      <c r="W471" s="13">
        <f t="shared" si="69"/>
        <v>736</v>
      </c>
      <c r="X471" s="13">
        <f t="shared" si="70"/>
        <v>106720000</v>
      </c>
      <c r="Y471">
        <v>1</v>
      </c>
    </row>
    <row r="472" spans="1:25" hidden="1">
      <c r="A472" s="11">
        <f t="shared" si="71"/>
        <v>467</v>
      </c>
      <c r="B472" s="12" t="s">
        <v>473</v>
      </c>
      <c r="C472" s="12" t="s">
        <v>473</v>
      </c>
      <c r="D472" s="12" t="s">
        <v>1812</v>
      </c>
      <c r="E472" s="12">
        <v>198</v>
      </c>
      <c r="F472" s="11" t="s">
        <v>858</v>
      </c>
      <c r="G472" s="11" t="s">
        <v>854</v>
      </c>
      <c r="H472" s="12" t="s">
        <v>1377</v>
      </c>
      <c r="I472" s="12" t="s">
        <v>1378</v>
      </c>
      <c r="J472" s="11">
        <v>3017013202</v>
      </c>
      <c r="K472" s="13">
        <v>206</v>
      </c>
      <c r="L472" s="13">
        <f t="shared" si="63"/>
        <v>29870000</v>
      </c>
      <c r="M472" s="13">
        <v>206</v>
      </c>
      <c r="N472" s="13">
        <f t="shared" si="64"/>
        <v>29870000</v>
      </c>
      <c r="O472" s="13">
        <v>206</v>
      </c>
      <c r="P472" s="13">
        <f t="shared" si="65"/>
        <v>29870000</v>
      </c>
      <c r="Q472" s="13">
        <v>198</v>
      </c>
      <c r="R472" s="13">
        <f t="shared" si="66"/>
        <v>28710000</v>
      </c>
      <c r="S472" s="13">
        <v>0</v>
      </c>
      <c r="T472" s="13">
        <v>0</v>
      </c>
      <c r="U472" s="13">
        <f t="shared" si="67"/>
        <v>198</v>
      </c>
      <c r="V472" s="13">
        <f t="shared" si="68"/>
        <v>28710000</v>
      </c>
      <c r="W472" s="13">
        <f t="shared" si="69"/>
        <v>816</v>
      </c>
      <c r="X472" s="13">
        <f t="shared" si="70"/>
        <v>118320000</v>
      </c>
      <c r="Y472">
        <v>1</v>
      </c>
    </row>
    <row r="473" spans="1:25" hidden="1">
      <c r="A473" s="11">
        <f t="shared" si="71"/>
        <v>468</v>
      </c>
      <c r="B473" s="12" t="s">
        <v>474</v>
      </c>
      <c r="C473" s="12" t="s">
        <v>474</v>
      </c>
      <c r="D473" s="12" t="s">
        <v>1812</v>
      </c>
      <c r="E473" s="12">
        <v>108</v>
      </c>
      <c r="F473" s="11" t="s">
        <v>858</v>
      </c>
      <c r="G473" s="11" t="s">
        <v>854</v>
      </c>
      <c r="H473" s="12" t="s">
        <v>1379</v>
      </c>
      <c r="I473" s="12" t="s">
        <v>1378</v>
      </c>
      <c r="J473" s="11">
        <v>3017044612</v>
      </c>
      <c r="K473" s="13">
        <v>138</v>
      </c>
      <c r="L473" s="13">
        <f t="shared" si="63"/>
        <v>20010000</v>
      </c>
      <c r="M473" s="13">
        <v>138</v>
      </c>
      <c r="N473" s="13">
        <f t="shared" si="64"/>
        <v>20010000</v>
      </c>
      <c r="O473" s="13">
        <v>138</v>
      </c>
      <c r="P473" s="13">
        <f t="shared" si="65"/>
        <v>20010000</v>
      </c>
      <c r="Q473" s="13">
        <v>108</v>
      </c>
      <c r="R473" s="13">
        <f t="shared" si="66"/>
        <v>15660000</v>
      </c>
      <c r="S473" s="13">
        <v>0</v>
      </c>
      <c r="T473" s="13">
        <v>0</v>
      </c>
      <c r="U473" s="13">
        <f t="shared" si="67"/>
        <v>108</v>
      </c>
      <c r="V473" s="13">
        <f t="shared" si="68"/>
        <v>15660000</v>
      </c>
      <c r="W473" s="13">
        <f t="shared" si="69"/>
        <v>522</v>
      </c>
      <c r="X473" s="13">
        <f t="shared" si="70"/>
        <v>75690000</v>
      </c>
      <c r="Y473">
        <v>1</v>
      </c>
    </row>
    <row r="474" spans="1:25" hidden="1">
      <c r="A474" s="11">
        <f t="shared" si="71"/>
        <v>469</v>
      </c>
      <c r="B474" s="12" t="s">
        <v>475</v>
      </c>
      <c r="C474" s="12" t="s">
        <v>475</v>
      </c>
      <c r="D474" s="12" t="s">
        <v>1812</v>
      </c>
      <c r="E474" s="12">
        <v>392</v>
      </c>
      <c r="F474" s="11" t="s">
        <v>858</v>
      </c>
      <c r="G474" s="11" t="s">
        <v>854</v>
      </c>
      <c r="H474" s="12" t="s">
        <v>1380</v>
      </c>
      <c r="I474" s="12" t="s">
        <v>1378</v>
      </c>
      <c r="J474" s="11">
        <v>3017018212</v>
      </c>
      <c r="K474" s="13">
        <v>72</v>
      </c>
      <c r="L474" s="13">
        <f t="shared" si="63"/>
        <v>10440000</v>
      </c>
      <c r="M474" s="13">
        <v>72</v>
      </c>
      <c r="N474" s="13">
        <f t="shared" si="64"/>
        <v>10440000</v>
      </c>
      <c r="O474" s="13">
        <v>72</v>
      </c>
      <c r="P474" s="13">
        <f t="shared" si="65"/>
        <v>10440000</v>
      </c>
      <c r="Q474" s="13">
        <v>392</v>
      </c>
      <c r="R474" s="13">
        <f t="shared" si="66"/>
        <v>56840000</v>
      </c>
      <c r="S474" s="13">
        <v>0</v>
      </c>
      <c r="T474" s="13">
        <v>0</v>
      </c>
      <c r="U474" s="13">
        <f t="shared" si="67"/>
        <v>392</v>
      </c>
      <c r="V474" s="13">
        <f t="shared" si="68"/>
        <v>56840000</v>
      </c>
      <c r="W474" s="13">
        <f t="shared" si="69"/>
        <v>608</v>
      </c>
      <c r="X474" s="13">
        <f t="shared" si="70"/>
        <v>88160000</v>
      </c>
      <c r="Y474">
        <v>1</v>
      </c>
    </row>
    <row r="475" spans="1:25" hidden="1">
      <c r="A475" s="11">
        <f t="shared" si="71"/>
        <v>470</v>
      </c>
      <c r="B475" s="12" t="s">
        <v>476</v>
      </c>
      <c r="C475" s="12" t="s">
        <v>476</v>
      </c>
      <c r="D475" s="12" t="s">
        <v>1812</v>
      </c>
      <c r="E475" s="12">
        <v>162</v>
      </c>
      <c r="F475" s="11" t="s">
        <v>858</v>
      </c>
      <c r="G475" s="11" t="s">
        <v>854</v>
      </c>
      <c r="H475" s="12" t="s">
        <v>1381</v>
      </c>
      <c r="I475" s="12" t="s">
        <v>1378</v>
      </c>
      <c r="J475" s="11">
        <v>3017100269</v>
      </c>
      <c r="K475" s="13">
        <v>178</v>
      </c>
      <c r="L475" s="13">
        <f t="shared" si="63"/>
        <v>25810000</v>
      </c>
      <c r="M475" s="13">
        <v>178</v>
      </c>
      <c r="N475" s="13">
        <f t="shared" si="64"/>
        <v>25810000</v>
      </c>
      <c r="O475" s="13">
        <v>178</v>
      </c>
      <c r="P475" s="13">
        <f t="shared" si="65"/>
        <v>25810000</v>
      </c>
      <c r="Q475" s="13">
        <v>162</v>
      </c>
      <c r="R475" s="13">
        <f t="shared" si="66"/>
        <v>23490000</v>
      </c>
      <c r="S475" s="13">
        <v>0</v>
      </c>
      <c r="T475" s="13">
        <v>0</v>
      </c>
      <c r="U475" s="13">
        <f t="shared" si="67"/>
        <v>162</v>
      </c>
      <c r="V475" s="13">
        <f t="shared" si="68"/>
        <v>23490000</v>
      </c>
      <c r="W475" s="13">
        <f t="shared" si="69"/>
        <v>696</v>
      </c>
      <c r="X475" s="13">
        <f t="shared" si="70"/>
        <v>100920000</v>
      </c>
      <c r="Y475">
        <v>1</v>
      </c>
    </row>
    <row r="476" spans="1:25" hidden="1">
      <c r="A476" s="11">
        <f t="shared" si="71"/>
        <v>471</v>
      </c>
      <c r="B476" s="12" t="s">
        <v>477</v>
      </c>
      <c r="C476" s="12" t="s">
        <v>477</v>
      </c>
      <c r="D476" s="12" t="s">
        <v>1812</v>
      </c>
      <c r="E476" s="12">
        <v>113</v>
      </c>
      <c r="F476" s="11" t="s">
        <v>858</v>
      </c>
      <c r="G476" s="11" t="s">
        <v>854</v>
      </c>
      <c r="H476" s="12" t="s">
        <v>1382</v>
      </c>
      <c r="I476" s="12" t="s">
        <v>1378</v>
      </c>
      <c r="J476" s="11">
        <v>3017067396</v>
      </c>
      <c r="K476" s="13">
        <v>141</v>
      </c>
      <c r="L476" s="13">
        <f t="shared" si="63"/>
        <v>20445000</v>
      </c>
      <c r="M476" s="13">
        <v>141</v>
      </c>
      <c r="N476" s="13">
        <f t="shared" si="64"/>
        <v>20445000</v>
      </c>
      <c r="O476" s="13">
        <v>141</v>
      </c>
      <c r="P476" s="13">
        <f t="shared" si="65"/>
        <v>20445000</v>
      </c>
      <c r="Q476" s="13">
        <v>113</v>
      </c>
      <c r="R476" s="13">
        <f t="shared" si="66"/>
        <v>16385000</v>
      </c>
      <c r="S476" s="13">
        <v>0</v>
      </c>
      <c r="T476" s="13">
        <v>0</v>
      </c>
      <c r="U476" s="13">
        <f t="shared" si="67"/>
        <v>113</v>
      </c>
      <c r="V476" s="13">
        <f t="shared" si="68"/>
        <v>16385000</v>
      </c>
      <c r="W476" s="13">
        <f t="shared" si="69"/>
        <v>536</v>
      </c>
      <c r="X476" s="13">
        <f t="shared" si="70"/>
        <v>77720000</v>
      </c>
      <c r="Y476">
        <v>1</v>
      </c>
    </row>
    <row r="477" spans="1:25" hidden="1">
      <c r="A477" s="11">
        <f t="shared" si="71"/>
        <v>472</v>
      </c>
      <c r="B477" s="12" t="s">
        <v>478</v>
      </c>
      <c r="C477" s="12" t="s">
        <v>478</v>
      </c>
      <c r="D477" s="12" t="s">
        <v>1812</v>
      </c>
      <c r="E477" s="12">
        <v>142</v>
      </c>
      <c r="F477" s="11" t="s">
        <v>858</v>
      </c>
      <c r="G477" s="11" t="s">
        <v>854</v>
      </c>
      <c r="H477" s="12" t="s">
        <v>1383</v>
      </c>
      <c r="I477" s="12" t="s">
        <v>1378</v>
      </c>
      <c r="J477" s="11">
        <v>3017018361</v>
      </c>
      <c r="K477" s="13">
        <v>142</v>
      </c>
      <c r="L477" s="13">
        <f t="shared" si="63"/>
        <v>20590000</v>
      </c>
      <c r="M477" s="13">
        <v>142</v>
      </c>
      <c r="N477" s="13">
        <f t="shared" si="64"/>
        <v>20590000</v>
      </c>
      <c r="O477" s="13">
        <v>142</v>
      </c>
      <c r="P477" s="13">
        <f t="shared" si="65"/>
        <v>20590000</v>
      </c>
      <c r="Q477" s="13">
        <v>142</v>
      </c>
      <c r="R477" s="13">
        <f t="shared" si="66"/>
        <v>20590000</v>
      </c>
      <c r="S477" s="13">
        <v>0</v>
      </c>
      <c r="T477" s="13">
        <v>0</v>
      </c>
      <c r="U477" s="13">
        <f t="shared" si="67"/>
        <v>142</v>
      </c>
      <c r="V477" s="13">
        <f t="shared" si="68"/>
        <v>20590000</v>
      </c>
      <c r="W477" s="13">
        <f t="shared" si="69"/>
        <v>568</v>
      </c>
      <c r="X477" s="13">
        <f t="shared" si="70"/>
        <v>82360000</v>
      </c>
      <c r="Y477">
        <v>1</v>
      </c>
    </row>
    <row r="478" spans="1:25" hidden="1">
      <c r="A478" s="11">
        <f t="shared" si="71"/>
        <v>473</v>
      </c>
      <c r="B478" s="12" t="s">
        <v>479</v>
      </c>
      <c r="C478" s="12" t="s">
        <v>479</v>
      </c>
      <c r="D478" s="12" t="s">
        <v>1812</v>
      </c>
      <c r="E478" s="12">
        <v>252</v>
      </c>
      <c r="F478" s="11" t="s">
        <v>858</v>
      </c>
      <c r="G478" s="11" t="s">
        <v>854</v>
      </c>
      <c r="H478" s="12" t="s">
        <v>1384</v>
      </c>
      <c r="I478" s="12" t="s">
        <v>1378</v>
      </c>
      <c r="J478" s="11">
        <v>3017018239</v>
      </c>
      <c r="K478" s="13">
        <v>208</v>
      </c>
      <c r="L478" s="13">
        <f t="shared" si="63"/>
        <v>30160000</v>
      </c>
      <c r="M478" s="13">
        <v>208</v>
      </c>
      <c r="N478" s="13">
        <f t="shared" si="64"/>
        <v>30160000</v>
      </c>
      <c r="O478" s="13">
        <v>208</v>
      </c>
      <c r="P478" s="13">
        <f t="shared" si="65"/>
        <v>30160000</v>
      </c>
      <c r="Q478" s="13">
        <v>252</v>
      </c>
      <c r="R478" s="13">
        <f t="shared" si="66"/>
        <v>36540000</v>
      </c>
      <c r="S478" s="13">
        <v>0</v>
      </c>
      <c r="T478" s="13">
        <v>0</v>
      </c>
      <c r="U478" s="13">
        <f t="shared" si="67"/>
        <v>252</v>
      </c>
      <c r="V478" s="13">
        <f t="shared" si="68"/>
        <v>36540000</v>
      </c>
      <c r="W478" s="13">
        <f t="shared" si="69"/>
        <v>876</v>
      </c>
      <c r="X478" s="13">
        <f t="shared" si="70"/>
        <v>127020000</v>
      </c>
      <c r="Y478">
        <v>1</v>
      </c>
    </row>
    <row r="479" spans="1:25" hidden="1">
      <c r="A479" s="11">
        <f t="shared" si="71"/>
        <v>474</v>
      </c>
      <c r="B479" s="12" t="s">
        <v>480</v>
      </c>
      <c r="C479" s="12" t="s">
        <v>480</v>
      </c>
      <c r="D479" s="12" t="s">
        <v>1812</v>
      </c>
      <c r="E479" s="12">
        <v>119</v>
      </c>
      <c r="F479" s="11" t="s">
        <v>858</v>
      </c>
      <c r="G479" s="11" t="s">
        <v>854</v>
      </c>
      <c r="H479" s="12" t="s">
        <v>1385</v>
      </c>
      <c r="I479" s="12" t="s">
        <v>1378</v>
      </c>
      <c r="J479" s="11">
        <v>3017017658</v>
      </c>
      <c r="K479" s="13">
        <v>147</v>
      </c>
      <c r="L479" s="13">
        <f t="shared" si="63"/>
        <v>21315000</v>
      </c>
      <c r="M479" s="13">
        <v>147</v>
      </c>
      <c r="N479" s="13">
        <f t="shared" si="64"/>
        <v>21315000</v>
      </c>
      <c r="O479" s="13">
        <v>147</v>
      </c>
      <c r="P479" s="13">
        <f t="shared" si="65"/>
        <v>21315000</v>
      </c>
      <c r="Q479" s="13">
        <v>119</v>
      </c>
      <c r="R479" s="13">
        <f t="shared" si="66"/>
        <v>17255000</v>
      </c>
      <c r="S479" s="13">
        <v>0</v>
      </c>
      <c r="T479" s="13">
        <v>0</v>
      </c>
      <c r="U479" s="13">
        <f t="shared" si="67"/>
        <v>119</v>
      </c>
      <c r="V479" s="13">
        <f t="shared" si="68"/>
        <v>17255000</v>
      </c>
      <c r="W479" s="13">
        <f t="shared" si="69"/>
        <v>560</v>
      </c>
      <c r="X479" s="13">
        <f t="shared" si="70"/>
        <v>81200000</v>
      </c>
      <c r="Y479">
        <v>1</v>
      </c>
    </row>
    <row r="480" spans="1:25" hidden="1">
      <c r="A480" s="11">
        <f t="shared" si="71"/>
        <v>475</v>
      </c>
      <c r="B480" s="12" t="s">
        <v>481</v>
      </c>
      <c r="C480" s="12" t="s">
        <v>481</v>
      </c>
      <c r="D480" s="12" t="s">
        <v>1812</v>
      </c>
      <c r="E480" s="12">
        <v>118</v>
      </c>
      <c r="F480" s="11" t="s">
        <v>858</v>
      </c>
      <c r="G480" s="11" t="s">
        <v>854</v>
      </c>
      <c r="H480" s="12" t="s">
        <v>1386</v>
      </c>
      <c r="I480" s="12" t="s">
        <v>1378</v>
      </c>
      <c r="J480" s="11">
        <v>3017099060</v>
      </c>
      <c r="K480" s="13">
        <v>144</v>
      </c>
      <c r="L480" s="13">
        <f t="shared" si="63"/>
        <v>20880000</v>
      </c>
      <c r="M480" s="13">
        <v>144</v>
      </c>
      <c r="N480" s="13">
        <f t="shared" si="64"/>
        <v>20880000</v>
      </c>
      <c r="O480" s="13">
        <v>144</v>
      </c>
      <c r="P480" s="13">
        <f t="shared" si="65"/>
        <v>20880000</v>
      </c>
      <c r="Q480" s="13">
        <v>118</v>
      </c>
      <c r="R480" s="13">
        <f t="shared" si="66"/>
        <v>17110000</v>
      </c>
      <c r="S480" s="13">
        <v>0</v>
      </c>
      <c r="T480" s="13">
        <v>0</v>
      </c>
      <c r="U480" s="13">
        <f t="shared" si="67"/>
        <v>118</v>
      </c>
      <c r="V480" s="13">
        <f t="shared" si="68"/>
        <v>17110000</v>
      </c>
      <c r="W480" s="13">
        <f t="shared" si="69"/>
        <v>550</v>
      </c>
      <c r="X480" s="13">
        <f t="shared" si="70"/>
        <v>79750000</v>
      </c>
      <c r="Y480">
        <v>1</v>
      </c>
    </row>
    <row r="481" spans="1:25" hidden="1">
      <c r="A481" s="11">
        <f t="shared" si="71"/>
        <v>476</v>
      </c>
      <c r="B481" s="12" t="s">
        <v>482</v>
      </c>
      <c r="C481" s="12" t="s">
        <v>482</v>
      </c>
      <c r="D481" s="12" t="s">
        <v>1812</v>
      </c>
      <c r="E481" s="12">
        <v>195</v>
      </c>
      <c r="F481" s="11" t="s">
        <v>858</v>
      </c>
      <c r="G481" s="11" t="s">
        <v>854</v>
      </c>
      <c r="H481" s="12" t="s">
        <v>1387</v>
      </c>
      <c r="I481" s="12" t="s">
        <v>1378</v>
      </c>
      <c r="J481" s="11">
        <v>3017005056</v>
      </c>
      <c r="K481" s="13">
        <v>177</v>
      </c>
      <c r="L481" s="13">
        <f t="shared" si="63"/>
        <v>25665000</v>
      </c>
      <c r="M481" s="13">
        <v>177</v>
      </c>
      <c r="N481" s="13">
        <f t="shared" si="64"/>
        <v>25665000</v>
      </c>
      <c r="O481" s="13">
        <v>177</v>
      </c>
      <c r="P481" s="13">
        <f t="shared" si="65"/>
        <v>25665000</v>
      </c>
      <c r="Q481" s="13">
        <v>195</v>
      </c>
      <c r="R481" s="13">
        <f t="shared" si="66"/>
        <v>28275000</v>
      </c>
      <c r="S481" s="13">
        <v>0</v>
      </c>
      <c r="T481" s="13">
        <v>0</v>
      </c>
      <c r="U481" s="13">
        <f t="shared" si="67"/>
        <v>195</v>
      </c>
      <c r="V481" s="13">
        <f t="shared" si="68"/>
        <v>28275000</v>
      </c>
      <c r="W481" s="13">
        <f t="shared" si="69"/>
        <v>726</v>
      </c>
      <c r="X481" s="13">
        <f t="shared" si="70"/>
        <v>105270000</v>
      </c>
      <c r="Y481">
        <v>1</v>
      </c>
    </row>
    <row r="482" spans="1:25" hidden="1">
      <c r="A482" s="11">
        <f t="shared" si="71"/>
        <v>477</v>
      </c>
      <c r="B482" s="12" t="s">
        <v>483</v>
      </c>
      <c r="C482" s="12" t="s">
        <v>483</v>
      </c>
      <c r="D482" s="12" t="s">
        <v>1812</v>
      </c>
      <c r="E482" s="12">
        <v>188</v>
      </c>
      <c r="F482" s="11" t="s">
        <v>858</v>
      </c>
      <c r="G482" s="11" t="s">
        <v>854</v>
      </c>
      <c r="H482" s="12" t="s">
        <v>1388</v>
      </c>
      <c r="I482" s="12" t="s">
        <v>1378</v>
      </c>
      <c r="J482" s="11">
        <v>3017018468</v>
      </c>
      <c r="K482" s="13">
        <v>186</v>
      </c>
      <c r="L482" s="13">
        <f t="shared" si="63"/>
        <v>26970000</v>
      </c>
      <c r="M482" s="13">
        <v>186</v>
      </c>
      <c r="N482" s="13">
        <f t="shared" si="64"/>
        <v>26970000</v>
      </c>
      <c r="O482" s="13">
        <v>186</v>
      </c>
      <c r="P482" s="13">
        <f t="shared" si="65"/>
        <v>26970000</v>
      </c>
      <c r="Q482" s="13">
        <v>188</v>
      </c>
      <c r="R482" s="13">
        <f t="shared" si="66"/>
        <v>27260000</v>
      </c>
      <c r="S482" s="13">
        <v>0</v>
      </c>
      <c r="T482" s="13">
        <v>0</v>
      </c>
      <c r="U482" s="13">
        <f t="shared" si="67"/>
        <v>188</v>
      </c>
      <c r="V482" s="13">
        <f t="shared" si="68"/>
        <v>27260000</v>
      </c>
      <c r="W482" s="13">
        <f t="shared" si="69"/>
        <v>746</v>
      </c>
      <c r="X482" s="13">
        <f t="shared" si="70"/>
        <v>108170000</v>
      </c>
      <c r="Y482">
        <v>1</v>
      </c>
    </row>
    <row r="483" spans="1:25" hidden="1">
      <c r="A483" s="11">
        <f t="shared" si="71"/>
        <v>478</v>
      </c>
      <c r="B483" s="12" t="s">
        <v>484</v>
      </c>
      <c r="C483" s="12" t="s">
        <v>484</v>
      </c>
      <c r="D483" s="12" t="s">
        <v>1812</v>
      </c>
      <c r="E483" s="12">
        <v>174</v>
      </c>
      <c r="F483" s="11" t="s">
        <v>858</v>
      </c>
      <c r="G483" s="11" t="s">
        <v>854</v>
      </c>
      <c r="H483" s="12" t="s">
        <v>1389</v>
      </c>
      <c r="I483" s="12" t="s">
        <v>1378</v>
      </c>
      <c r="J483" s="11">
        <v>3017018018</v>
      </c>
      <c r="K483" s="13">
        <v>192</v>
      </c>
      <c r="L483" s="13">
        <f t="shared" si="63"/>
        <v>27840000</v>
      </c>
      <c r="M483" s="13">
        <v>192</v>
      </c>
      <c r="N483" s="13">
        <f t="shared" si="64"/>
        <v>27840000</v>
      </c>
      <c r="O483" s="13">
        <v>192</v>
      </c>
      <c r="P483" s="13">
        <f t="shared" si="65"/>
        <v>27840000</v>
      </c>
      <c r="Q483" s="13">
        <v>174</v>
      </c>
      <c r="R483" s="13">
        <f t="shared" si="66"/>
        <v>25230000</v>
      </c>
      <c r="S483" s="13">
        <v>0</v>
      </c>
      <c r="T483" s="13">
        <v>0</v>
      </c>
      <c r="U483" s="13">
        <f t="shared" si="67"/>
        <v>174</v>
      </c>
      <c r="V483" s="13">
        <f t="shared" si="68"/>
        <v>25230000</v>
      </c>
      <c r="W483" s="13">
        <f t="shared" si="69"/>
        <v>750</v>
      </c>
      <c r="X483" s="13">
        <f t="shared" si="70"/>
        <v>108750000</v>
      </c>
      <c r="Y483">
        <v>1</v>
      </c>
    </row>
    <row r="484" spans="1:25" hidden="1">
      <c r="A484" s="11">
        <f t="shared" si="71"/>
        <v>479</v>
      </c>
      <c r="B484" s="12" t="s">
        <v>485</v>
      </c>
      <c r="C484" s="12" t="s">
        <v>485</v>
      </c>
      <c r="D484" s="12" t="s">
        <v>1812</v>
      </c>
      <c r="E484" s="12">
        <v>145</v>
      </c>
      <c r="F484" s="11" t="s">
        <v>858</v>
      </c>
      <c r="G484" s="11" t="s">
        <v>854</v>
      </c>
      <c r="H484" s="12" t="s">
        <v>1390</v>
      </c>
      <c r="I484" s="12" t="s">
        <v>1378</v>
      </c>
      <c r="J484" s="11">
        <v>3017018522</v>
      </c>
      <c r="K484" s="13">
        <v>159</v>
      </c>
      <c r="L484" s="13">
        <f t="shared" si="63"/>
        <v>23055000</v>
      </c>
      <c r="M484" s="13">
        <v>159</v>
      </c>
      <c r="N484" s="13">
        <f t="shared" si="64"/>
        <v>23055000</v>
      </c>
      <c r="O484" s="13">
        <v>159</v>
      </c>
      <c r="P484" s="13">
        <f t="shared" si="65"/>
        <v>23055000</v>
      </c>
      <c r="Q484" s="13">
        <v>145</v>
      </c>
      <c r="R484" s="13">
        <f t="shared" si="66"/>
        <v>21025000</v>
      </c>
      <c r="S484" s="13">
        <v>0</v>
      </c>
      <c r="T484" s="13">
        <v>0</v>
      </c>
      <c r="U484" s="13">
        <f t="shared" si="67"/>
        <v>145</v>
      </c>
      <c r="V484" s="13">
        <f t="shared" si="68"/>
        <v>21025000</v>
      </c>
      <c r="W484" s="13">
        <f t="shared" si="69"/>
        <v>622</v>
      </c>
      <c r="X484" s="13">
        <f t="shared" si="70"/>
        <v>90190000</v>
      </c>
      <c r="Y484">
        <v>1</v>
      </c>
    </row>
    <row r="485" spans="1:25" hidden="1">
      <c r="A485" s="11">
        <f t="shared" si="71"/>
        <v>480</v>
      </c>
      <c r="B485" s="12" t="s">
        <v>486</v>
      </c>
      <c r="C485" s="12" t="s">
        <v>486</v>
      </c>
      <c r="D485" s="12" t="s">
        <v>1812</v>
      </c>
      <c r="E485" s="12">
        <v>147</v>
      </c>
      <c r="F485" s="11" t="s">
        <v>858</v>
      </c>
      <c r="G485" s="11" t="s">
        <v>854</v>
      </c>
      <c r="H485" s="12" t="s">
        <v>1391</v>
      </c>
      <c r="I485" s="12" t="s">
        <v>1378</v>
      </c>
      <c r="J485" s="11">
        <v>3017017640</v>
      </c>
      <c r="K485" s="13">
        <v>191</v>
      </c>
      <c r="L485" s="13">
        <f t="shared" si="63"/>
        <v>27695000</v>
      </c>
      <c r="M485" s="13">
        <v>191</v>
      </c>
      <c r="N485" s="13">
        <f t="shared" si="64"/>
        <v>27695000</v>
      </c>
      <c r="O485" s="13">
        <v>191</v>
      </c>
      <c r="P485" s="13">
        <f t="shared" si="65"/>
        <v>27695000</v>
      </c>
      <c r="Q485" s="13">
        <v>147</v>
      </c>
      <c r="R485" s="13">
        <f t="shared" si="66"/>
        <v>21315000</v>
      </c>
      <c r="S485" s="13">
        <v>0</v>
      </c>
      <c r="T485" s="13">
        <v>0</v>
      </c>
      <c r="U485" s="13">
        <f t="shared" si="67"/>
        <v>147</v>
      </c>
      <c r="V485" s="13">
        <f t="shared" si="68"/>
        <v>21315000</v>
      </c>
      <c r="W485" s="13">
        <f t="shared" si="69"/>
        <v>720</v>
      </c>
      <c r="X485" s="13">
        <f t="shared" si="70"/>
        <v>104400000</v>
      </c>
      <c r="Y485">
        <v>1</v>
      </c>
    </row>
    <row r="486" spans="1:25" hidden="1">
      <c r="A486" s="11">
        <f t="shared" si="71"/>
        <v>481</v>
      </c>
      <c r="B486" s="12" t="s">
        <v>487</v>
      </c>
      <c r="C486" s="12" t="s">
        <v>487</v>
      </c>
      <c r="D486" s="12" t="s">
        <v>1812</v>
      </c>
      <c r="E486" s="12">
        <v>194</v>
      </c>
      <c r="F486" s="11" t="s">
        <v>858</v>
      </c>
      <c r="G486" s="11" t="s">
        <v>854</v>
      </c>
      <c r="H486" s="12" t="s">
        <v>1392</v>
      </c>
      <c r="I486" s="12" t="s">
        <v>1378</v>
      </c>
      <c r="J486" s="11">
        <v>3017005064</v>
      </c>
      <c r="K486" s="13">
        <v>206</v>
      </c>
      <c r="L486" s="13">
        <f t="shared" si="63"/>
        <v>29870000</v>
      </c>
      <c r="M486" s="13">
        <v>206</v>
      </c>
      <c r="N486" s="13">
        <f t="shared" si="64"/>
        <v>29870000</v>
      </c>
      <c r="O486" s="13">
        <v>206</v>
      </c>
      <c r="P486" s="13">
        <f t="shared" si="65"/>
        <v>29870000</v>
      </c>
      <c r="Q486" s="13">
        <v>194</v>
      </c>
      <c r="R486" s="13">
        <f t="shared" si="66"/>
        <v>28130000</v>
      </c>
      <c r="S486" s="13">
        <v>0</v>
      </c>
      <c r="T486" s="13">
        <v>0</v>
      </c>
      <c r="U486" s="13">
        <f t="shared" si="67"/>
        <v>194</v>
      </c>
      <c r="V486" s="13">
        <f t="shared" si="68"/>
        <v>28130000</v>
      </c>
      <c r="W486" s="13">
        <f t="shared" si="69"/>
        <v>812</v>
      </c>
      <c r="X486" s="13">
        <f t="shared" si="70"/>
        <v>117740000</v>
      </c>
      <c r="Y486">
        <v>1</v>
      </c>
    </row>
    <row r="487" spans="1:25" hidden="1">
      <c r="A487" s="11">
        <f t="shared" si="71"/>
        <v>482</v>
      </c>
      <c r="B487" s="12" t="s">
        <v>488</v>
      </c>
      <c r="C487" s="12" t="s">
        <v>488</v>
      </c>
      <c r="D487" s="12" t="s">
        <v>1812</v>
      </c>
      <c r="E487" s="12">
        <v>127</v>
      </c>
      <c r="F487" s="11" t="s">
        <v>858</v>
      </c>
      <c r="G487" s="11" t="s">
        <v>854</v>
      </c>
      <c r="H487" s="12" t="s">
        <v>1393</v>
      </c>
      <c r="I487" s="12" t="s">
        <v>1378</v>
      </c>
      <c r="J487" s="11">
        <v>3017015884</v>
      </c>
      <c r="K487" s="13">
        <v>149</v>
      </c>
      <c r="L487" s="13">
        <f t="shared" si="63"/>
        <v>21605000</v>
      </c>
      <c r="M487" s="13">
        <v>149</v>
      </c>
      <c r="N487" s="13">
        <f t="shared" si="64"/>
        <v>21605000</v>
      </c>
      <c r="O487" s="13">
        <v>149</v>
      </c>
      <c r="P487" s="13">
        <f t="shared" si="65"/>
        <v>21605000</v>
      </c>
      <c r="Q487" s="13">
        <v>127</v>
      </c>
      <c r="R487" s="13">
        <f t="shared" si="66"/>
        <v>18415000</v>
      </c>
      <c r="S487" s="13">
        <v>0</v>
      </c>
      <c r="T487" s="13">
        <v>0</v>
      </c>
      <c r="U487" s="13">
        <f t="shared" si="67"/>
        <v>127</v>
      </c>
      <c r="V487" s="13">
        <f t="shared" si="68"/>
        <v>18415000</v>
      </c>
      <c r="W487" s="13">
        <f t="shared" si="69"/>
        <v>574</v>
      </c>
      <c r="X487" s="13">
        <f t="shared" si="70"/>
        <v>83230000</v>
      </c>
      <c r="Y487">
        <v>1</v>
      </c>
    </row>
    <row r="488" spans="1:25" hidden="1">
      <c r="A488" s="11">
        <f t="shared" si="71"/>
        <v>483</v>
      </c>
      <c r="B488" s="12" t="s">
        <v>489</v>
      </c>
      <c r="C488" s="12"/>
      <c r="D488" s="12"/>
      <c r="E488" s="12"/>
      <c r="F488" s="11" t="s">
        <v>858</v>
      </c>
      <c r="G488" s="11" t="s">
        <v>1820</v>
      </c>
      <c r="H488" s="12" t="s">
        <v>1380</v>
      </c>
      <c r="I488" s="12" t="s">
        <v>1378</v>
      </c>
      <c r="J488" s="11">
        <v>3118002597</v>
      </c>
      <c r="K488" s="13">
        <v>170</v>
      </c>
      <c r="L488" s="13">
        <f t="shared" si="63"/>
        <v>24650000</v>
      </c>
      <c r="M488" s="13">
        <v>170</v>
      </c>
      <c r="N488" s="13">
        <f t="shared" si="64"/>
        <v>24650000</v>
      </c>
      <c r="O488" s="13">
        <v>170</v>
      </c>
      <c r="P488" s="13">
        <f t="shared" si="65"/>
        <v>24650000</v>
      </c>
      <c r="Q488" s="13"/>
      <c r="R488" s="13">
        <f t="shared" si="66"/>
        <v>0</v>
      </c>
      <c r="S488" s="13">
        <v>0</v>
      </c>
      <c r="T488" s="13">
        <v>0</v>
      </c>
      <c r="U488" s="13">
        <f t="shared" si="67"/>
        <v>0</v>
      </c>
      <c r="V488" s="13">
        <f t="shared" si="68"/>
        <v>0</v>
      </c>
      <c r="W488" s="13">
        <f t="shared" si="69"/>
        <v>510</v>
      </c>
      <c r="X488" s="13">
        <f t="shared" si="70"/>
        <v>73950000</v>
      </c>
      <c r="Y488">
        <v>1</v>
      </c>
    </row>
    <row r="489" spans="1:25" hidden="1">
      <c r="A489" s="11">
        <f t="shared" si="71"/>
        <v>484</v>
      </c>
      <c r="B489" s="12" t="s">
        <v>490</v>
      </c>
      <c r="C489" s="12" t="s">
        <v>490</v>
      </c>
      <c r="D489" s="12" t="s">
        <v>1812</v>
      </c>
      <c r="E489" s="12">
        <v>176</v>
      </c>
      <c r="F489" s="11" t="s">
        <v>858</v>
      </c>
      <c r="G489" s="11" t="s">
        <v>854</v>
      </c>
      <c r="H489" s="12" t="s">
        <v>1381</v>
      </c>
      <c r="I489" s="12" t="s">
        <v>1378</v>
      </c>
      <c r="J489" s="11">
        <v>3017018280</v>
      </c>
      <c r="K489" s="13">
        <v>184</v>
      </c>
      <c r="L489" s="13">
        <f t="shared" si="63"/>
        <v>26680000</v>
      </c>
      <c r="M489" s="13">
        <v>184</v>
      </c>
      <c r="N489" s="13">
        <f t="shared" si="64"/>
        <v>26680000</v>
      </c>
      <c r="O489" s="13">
        <v>184</v>
      </c>
      <c r="P489" s="13">
        <f t="shared" si="65"/>
        <v>26680000</v>
      </c>
      <c r="Q489" s="13">
        <v>176</v>
      </c>
      <c r="R489" s="13">
        <f t="shared" si="66"/>
        <v>25520000</v>
      </c>
      <c r="S489" s="13">
        <v>0</v>
      </c>
      <c r="T489" s="13">
        <v>0</v>
      </c>
      <c r="U489" s="13">
        <f t="shared" si="67"/>
        <v>176</v>
      </c>
      <c r="V489" s="13">
        <f t="shared" si="68"/>
        <v>25520000</v>
      </c>
      <c r="W489" s="13">
        <f t="shared" si="69"/>
        <v>728</v>
      </c>
      <c r="X489" s="13">
        <f t="shared" si="70"/>
        <v>105560000</v>
      </c>
      <c r="Y489">
        <v>1</v>
      </c>
    </row>
    <row r="490" spans="1:25" hidden="1">
      <c r="A490" s="11">
        <f t="shared" si="71"/>
        <v>485</v>
      </c>
      <c r="B490" s="12" t="s">
        <v>491</v>
      </c>
      <c r="C490" s="12" t="s">
        <v>491</v>
      </c>
      <c r="D490" s="12" t="s">
        <v>1812</v>
      </c>
      <c r="E490" s="12">
        <v>134</v>
      </c>
      <c r="F490" s="11" t="s">
        <v>858</v>
      </c>
      <c r="G490" s="11" t="s">
        <v>854</v>
      </c>
      <c r="H490" s="12" t="s">
        <v>1382</v>
      </c>
      <c r="I490" s="12" t="s">
        <v>1378</v>
      </c>
      <c r="J490" s="11">
        <v>3017015892</v>
      </c>
      <c r="K490" s="13">
        <v>176</v>
      </c>
      <c r="L490" s="13">
        <f t="shared" si="63"/>
        <v>25520000</v>
      </c>
      <c r="M490" s="13">
        <v>176</v>
      </c>
      <c r="N490" s="13">
        <f t="shared" si="64"/>
        <v>25520000</v>
      </c>
      <c r="O490" s="13">
        <v>176</v>
      </c>
      <c r="P490" s="13">
        <f t="shared" si="65"/>
        <v>25520000</v>
      </c>
      <c r="Q490" s="13">
        <v>134</v>
      </c>
      <c r="R490" s="13">
        <f t="shared" si="66"/>
        <v>19430000</v>
      </c>
      <c r="S490" s="13">
        <v>0</v>
      </c>
      <c r="T490" s="13">
        <v>0</v>
      </c>
      <c r="U490" s="13">
        <f t="shared" si="67"/>
        <v>134</v>
      </c>
      <c r="V490" s="13">
        <f t="shared" si="68"/>
        <v>19430000</v>
      </c>
      <c r="W490" s="13">
        <f t="shared" si="69"/>
        <v>662</v>
      </c>
      <c r="X490" s="13">
        <f t="shared" si="70"/>
        <v>95990000</v>
      </c>
      <c r="Y490">
        <v>1</v>
      </c>
    </row>
    <row r="491" spans="1:25" hidden="1">
      <c r="A491" s="11">
        <f t="shared" si="71"/>
        <v>486</v>
      </c>
      <c r="B491" s="12" t="s">
        <v>492</v>
      </c>
      <c r="C491" s="12" t="s">
        <v>492</v>
      </c>
      <c r="D491" s="12" t="s">
        <v>1812</v>
      </c>
      <c r="E491" s="12">
        <v>148</v>
      </c>
      <c r="F491" s="11" t="s">
        <v>858</v>
      </c>
      <c r="G491" s="11" t="s">
        <v>854</v>
      </c>
      <c r="H491" s="12" t="s">
        <v>1383</v>
      </c>
      <c r="I491" s="12" t="s">
        <v>1378</v>
      </c>
      <c r="J491" s="11">
        <v>2118034044</v>
      </c>
      <c r="K491" s="13">
        <v>154</v>
      </c>
      <c r="L491" s="13">
        <f t="shared" si="63"/>
        <v>22330000</v>
      </c>
      <c r="M491" s="13">
        <v>154</v>
      </c>
      <c r="N491" s="13">
        <f t="shared" si="64"/>
        <v>22330000</v>
      </c>
      <c r="O491" s="13">
        <v>154</v>
      </c>
      <c r="P491" s="13">
        <f t="shared" si="65"/>
        <v>22330000</v>
      </c>
      <c r="Q491" s="13">
        <v>148</v>
      </c>
      <c r="R491" s="13">
        <f t="shared" si="66"/>
        <v>21460000</v>
      </c>
      <c r="S491" s="13">
        <v>0</v>
      </c>
      <c r="T491" s="13">
        <v>0</v>
      </c>
      <c r="U491" s="13">
        <f t="shared" si="67"/>
        <v>148</v>
      </c>
      <c r="V491" s="13">
        <f t="shared" si="68"/>
        <v>21460000</v>
      </c>
      <c r="W491" s="13">
        <f t="shared" si="69"/>
        <v>610</v>
      </c>
      <c r="X491" s="13">
        <f t="shared" si="70"/>
        <v>88450000</v>
      </c>
      <c r="Y491">
        <v>1</v>
      </c>
    </row>
    <row r="492" spans="1:25" hidden="1">
      <c r="A492" s="11">
        <f t="shared" si="71"/>
        <v>487</v>
      </c>
      <c r="B492" s="12" t="s">
        <v>493</v>
      </c>
      <c r="C492" s="12" t="s">
        <v>493</v>
      </c>
      <c r="D492" s="12" t="s">
        <v>1812</v>
      </c>
      <c r="E492" s="12">
        <v>154</v>
      </c>
      <c r="F492" s="11" t="s">
        <v>858</v>
      </c>
      <c r="G492" s="11" t="s">
        <v>854</v>
      </c>
      <c r="H492" s="12" t="s">
        <v>1384</v>
      </c>
      <c r="I492" s="12" t="s">
        <v>1378</v>
      </c>
      <c r="J492" s="11">
        <v>3017000054</v>
      </c>
      <c r="K492" s="13">
        <v>182</v>
      </c>
      <c r="L492" s="13">
        <f t="shared" si="63"/>
        <v>26390000</v>
      </c>
      <c r="M492" s="13">
        <v>182</v>
      </c>
      <c r="N492" s="13">
        <f t="shared" si="64"/>
        <v>26390000</v>
      </c>
      <c r="O492" s="13">
        <v>182</v>
      </c>
      <c r="P492" s="13">
        <f t="shared" si="65"/>
        <v>26390000</v>
      </c>
      <c r="Q492" s="13">
        <v>154</v>
      </c>
      <c r="R492" s="13">
        <f t="shared" si="66"/>
        <v>22330000</v>
      </c>
      <c r="S492" s="13">
        <v>0</v>
      </c>
      <c r="T492" s="13">
        <v>0</v>
      </c>
      <c r="U492" s="13">
        <f t="shared" si="67"/>
        <v>154</v>
      </c>
      <c r="V492" s="13">
        <f t="shared" si="68"/>
        <v>22330000</v>
      </c>
      <c r="W492" s="13">
        <f t="shared" si="69"/>
        <v>700</v>
      </c>
      <c r="X492" s="13">
        <f t="shared" si="70"/>
        <v>101500000</v>
      </c>
      <c r="Y492">
        <v>1</v>
      </c>
    </row>
    <row r="493" spans="1:25" hidden="1">
      <c r="A493" s="11">
        <f t="shared" si="71"/>
        <v>488</v>
      </c>
      <c r="B493" s="12" t="s">
        <v>494</v>
      </c>
      <c r="C493" s="12" t="s">
        <v>494</v>
      </c>
      <c r="D493" s="12" t="s">
        <v>1812</v>
      </c>
      <c r="E493" s="12">
        <v>138</v>
      </c>
      <c r="F493" s="11" t="s">
        <v>858</v>
      </c>
      <c r="G493" s="11" t="s">
        <v>854</v>
      </c>
      <c r="H493" s="12" t="s">
        <v>1385</v>
      </c>
      <c r="I493" s="12" t="s">
        <v>1378</v>
      </c>
      <c r="J493" s="11">
        <v>3017017674</v>
      </c>
      <c r="K493" s="13">
        <v>144</v>
      </c>
      <c r="L493" s="13">
        <f t="shared" si="63"/>
        <v>20880000</v>
      </c>
      <c r="M493" s="13">
        <v>144</v>
      </c>
      <c r="N493" s="13">
        <f t="shared" si="64"/>
        <v>20880000</v>
      </c>
      <c r="O493" s="13">
        <v>144</v>
      </c>
      <c r="P493" s="13">
        <f t="shared" si="65"/>
        <v>20880000</v>
      </c>
      <c r="Q493" s="13">
        <v>138</v>
      </c>
      <c r="R493" s="13">
        <f t="shared" si="66"/>
        <v>20010000</v>
      </c>
      <c r="S493" s="13">
        <v>0</v>
      </c>
      <c r="T493" s="13">
        <v>0</v>
      </c>
      <c r="U493" s="13">
        <f t="shared" si="67"/>
        <v>138</v>
      </c>
      <c r="V493" s="13">
        <f t="shared" si="68"/>
        <v>20010000</v>
      </c>
      <c r="W493" s="13">
        <f t="shared" si="69"/>
        <v>570</v>
      </c>
      <c r="X493" s="13">
        <f t="shared" si="70"/>
        <v>82650000</v>
      </c>
      <c r="Y493">
        <v>1</v>
      </c>
    </row>
    <row r="494" spans="1:25" hidden="1">
      <c r="A494" s="11">
        <f t="shared" si="71"/>
        <v>489</v>
      </c>
      <c r="B494" s="12" t="s">
        <v>495</v>
      </c>
      <c r="C494" s="12" t="s">
        <v>495</v>
      </c>
      <c r="D494" s="12" t="s">
        <v>1812</v>
      </c>
      <c r="E494" s="12">
        <v>116</v>
      </c>
      <c r="F494" s="11" t="s">
        <v>858</v>
      </c>
      <c r="G494" s="11" t="s">
        <v>854</v>
      </c>
      <c r="H494" s="12" t="s">
        <v>1394</v>
      </c>
      <c r="I494" s="12" t="s">
        <v>1378</v>
      </c>
      <c r="J494" s="11">
        <v>3017005005</v>
      </c>
      <c r="K494" s="13">
        <v>122</v>
      </c>
      <c r="L494" s="13">
        <f t="shared" si="63"/>
        <v>17690000</v>
      </c>
      <c r="M494" s="13">
        <v>122</v>
      </c>
      <c r="N494" s="13">
        <f t="shared" si="64"/>
        <v>17690000</v>
      </c>
      <c r="O494" s="13">
        <v>122</v>
      </c>
      <c r="P494" s="13">
        <f t="shared" si="65"/>
        <v>17690000</v>
      </c>
      <c r="Q494" s="13">
        <v>116</v>
      </c>
      <c r="R494" s="13">
        <f t="shared" si="66"/>
        <v>16820000</v>
      </c>
      <c r="S494" s="13">
        <v>0</v>
      </c>
      <c r="T494" s="13">
        <v>0</v>
      </c>
      <c r="U494" s="13">
        <f t="shared" si="67"/>
        <v>116</v>
      </c>
      <c r="V494" s="13">
        <f t="shared" si="68"/>
        <v>16820000</v>
      </c>
      <c r="W494" s="13">
        <f t="shared" si="69"/>
        <v>482</v>
      </c>
      <c r="X494" s="13">
        <f t="shared" si="70"/>
        <v>69890000</v>
      </c>
      <c r="Y494">
        <v>1</v>
      </c>
    </row>
    <row r="495" spans="1:25" hidden="1">
      <c r="A495" s="11">
        <f t="shared" si="71"/>
        <v>490</v>
      </c>
      <c r="B495" s="12" t="s">
        <v>496</v>
      </c>
      <c r="C495" s="12" t="s">
        <v>496</v>
      </c>
      <c r="D495" s="12" t="s">
        <v>1812</v>
      </c>
      <c r="E495" s="12">
        <v>139</v>
      </c>
      <c r="F495" s="11" t="s">
        <v>858</v>
      </c>
      <c r="G495" s="11" t="s">
        <v>854</v>
      </c>
      <c r="H495" s="12" t="s">
        <v>1395</v>
      </c>
      <c r="I495" s="12" t="s">
        <v>1378</v>
      </c>
      <c r="J495" s="11">
        <v>3017019073</v>
      </c>
      <c r="K495" s="13">
        <v>159</v>
      </c>
      <c r="L495" s="13">
        <f t="shared" si="63"/>
        <v>23055000</v>
      </c>
      <c r="M495" s="13">
        <v>159</v>
      </c>
      <c r="N495" s="13">
        <f t="shared" si="64"/>
        <v>23055000</v>
      </c>
      <c r="O495" s="13">
        <v>159</v>
      </c>
      <c r="P495" s="13">
        <f t="shared" si="65"/>
        <v>23055000</v>
      </c>
      <c r="Q495" s="13">
        <v>139</v>
      </c>
      <c r="R495" s="13">
        <f t="shared" si="66"/>
        <v>20155000</v>
      </c>
      <c r="S495" s="13">
        <v>0</v>
      </c>
      <c r="T495" s="13">
        <v>0</v>
      </c>
      <c r="U495" s="13">
        <f t="shared" si="67"/>
        <v>139</v>
      </c>
      <c r="V495" s="13">
        <f t="shared" si="68"/>
        <v>20155000</v>
      </c>
      <c r="W495" s="13">
        <f t="shared" si="69"/>
        <v>616</v>
      </c>
      <c r="X495" s="13">
        <f t="shared" si="70"/>
        <v>89320000</v>
      </c>
      <c r="Y495">
        <v>1</v>
      </c>
    </row>
    <row r="496" spans="1:25" hidden="1">
      <c r="A496" s="11">
        <f t="shared" si="71"/>
        <v>491</v>
      </c>
      <c r="B496" s="12" t="s">
        <v>497</v>
      </c>
      <c r="C496" s="12" t="s">
        <v>497</v>
      </c>
      <c r="D496" s="12" t="s">
        <v>1812</v>
      </c>
      <c r="E496" s="12">
        <v>166</v>
      </c>
      <c r="F496" s="11" t="s">
        <v>858</v>
      </c>
      <c r="G496" s="11" t="s">
        <v>854</v>
      </c>
      <c r="H496" s="12" t="s">
        <v>1388</v>
      </c>
      <c r="I496" s="12" t="s">
        <v>1378</v>
      </c>
      <c r="J496" s="11">
        <v>3017018417</v>
      </c>
      <c r="K496" s="13">
        <v>174</v>
      </c>
      <c r="L496" s="13">
        <f t="shared" si="63"/>
        <v>25230000</v>
      </c>
      <c r="M496" s="13">
        <v>174</v>
      </c>
      <c r="N496" s="13">
        <f t="shared" si="64"/>
        <v>25230000</v>
      </c>
      <c r="O496" s="13">
        <v>174</v>
      </c>
      <c r="P496" s="13">
        <f t="shared" si="65"/>
        <v>25230000</v>
      </c>
      <c r="Q496" s="13">
        <v>166</v>
      </c>
      <c r="R496" s="13">
        <f t="shared" si="66"/>
        <v>24070000</v>
      </c>
      <c r="S496" s="13">
        <v>0</v>
      </c>
      <c r="T496" s="13">
        <v>0</v>
      </c>
      <c r="U496" s="13">
        <f t="shared" si="67"/>
        <v>166</v>
      </c>
      <c r="V496" s="13">
        <f t="shared" si="68"/>
        <v>24070000</v>
      </c>
      <c r="W496" s="13">
        <f t="shared" si="69"/>
        <v>688</v>
      </c>
      <c r="X496" s="13">
        <f t="shared" si="70"/>
        <v>99760000</v>
      </c>
      <c r="Y496">
        <v>1</v>
      </c>
    </row>
    <row r="497" spans="1:25" hidden="1">
      <c r="A497" s="11">
        <f t="shared" si="71"/>
        <v>492</v>
      </c>
      <c r="B497" s="12" t="s">
        <v>498</v>
      </c>
      <c r="C497" s="12" t="s">
        <v>498</v>
      </c>
      <c r="D497" s="12" t="s">
        <v>1812</v>
      </c>
      <c r="E497" s="12">
        <v>122</v>
      </c>
      <c r="F497" s="11" t="s">
        <v>858</v>
      </c>
      <c r="G497" s="11" t="s">
        <v>854</v>
      </c>
      <c r="H497" s="12" t="s">
        <v>1389</v>
      </c>
      <c r="I497" s="12" t="s">
        <v>1378</v>
      </c>
      <c r="J497" s="11">
        <v>3118002767</v>
      </c>
      <c r="K497" s="13">
        <v>120</v>
      </c>
      <c r="L497" s="13">
        <f t="shared" si="63"/>
        <v>17400000</v>
      </c>
      <c r="M497" s="13">
        <v>120</v>
      </c>
      <c r="N497" s="13">
        <f t="shared" si="64"/>
        <v>17400000</v>
      </c>
      <c r="O497" s="13">
        <v>120</v>
      </c>
      <c r="P497" s="13">
        <f t="shared" si="65"/>
        <v>17400000</v>
      </c>
      <c r="Q497" s="13">
        <v>122</v>
      </c>
      <c r="R497" s="13">
        <f t="shared" si="66"/>
        <v>17690000</v>
      </c>
      <c r="S497" s="13">
        <v>0</v>
      </c>
      <c r="T497" s="13">
        <v>0</v>
      </c>
      <c r="U497" s="13">
        <f t="shared" si="67"/>
        <v>122</v>
      </c>
      <c r="V497" s="13">
        <f t="shared" si="68"/>
        <v>17690000</v>
      </c>
      <c r="W497" s="13">
        <f t="shared" si="69"/>
        <v>482</v>
      </c>
      <c r="X497" s="13">
        <f t="shared" si="70"/>
        <v>69890000</v>
      </c>
      <c r="Y497">
        <v>1</v>
      </c>
    </row>
    <row r="498" spans="1:25" hidden="1">
      <c r="A498" s="11">
        <f t="shared" si="71"/>
        <v>493</v>
      </c>
      <c r="B498" s="12" t="s">
        <v>499</v>
      </c>
      <c r="C498" s="12" t="s">
        <v>499</v>
      </c>
      <c r="D498" s="12" t="s">
        <v>1812</v>
      </c>
      <c r="E498" s="12">
        <v>136</v>
      </c>
      <c r="F498" s="11" t="s">
        <v>858</v>
      </c>
      <c r="G498" s="11" t="s">
        <v>854</v>
      </c>
      <c r="H498" s="12" t="s">
        <v>1396</v>
      </c>
      <c r="I498" s="12" t="s">
        <v>1378</v>
      </c>
      <c r="J498" s="11">
        <v>3017000062</v>
      </c>
      <c r="K498" s="13">
        <v>168</v>
      </c>
      <c r="L498" s="13">
        <f t="shared" si="63"/>
        <v>24360000</v>
      </c>
      <c r="M498" s="13">
        <v>168</v>
      </c>
      <c r="N498" s="13">
        <f t="shared" si="64"/>
        <v>24360000</v>
      </c>
      <c r="O498" s="13">
        <v>168</v>
      </c>
      <c r="P498" s="13">
        <f t="shared" si="65"/>
        <v>24360000</v>
      </c>
      <c r="Q498" s="13">
        <v>136</v>
      </c>
      <c r="R498" s="13">
        <f t="shared" si="66"/>
        <v>19720000</v>
      </c>
      <c r="S498" s="13">
        <v>0</v>
      </c>
      <c r="T498" s="13">
        <v>0</v>
      </c>
      <c r="U498" s="13">
        <f t="shared" si="67"/>
        <v>136</v>
      </c>
      <c r="V498" s="13">
        <f t="shared" si="68"/>
        <v>19720000</v>
      </c>
      <c r="W498" s="13">
        <f t="shared" si="69"/>
        <v>640</v>
      </c>
      <c r="X498" s="13">
        <f t="shared" si="70"/>
        <v>92800000</v>
      </c>
      <c r="Y498">
        <v>1</v>
      </c>
    </row>
    <row r="499" spans="1:25" hidden="1">
      <c r="A499" s="11">
        <f t="shared" si="71"/>
        <v>494</v>
      </c>
      <c r="B499" s="12" t="s">
        <v>500</v>
      </c>
      <c r="C499" s="12" t="s">
        <v>500</v>
      </c>
      <c r="D499" s="12" t="s">
        <v>1812</v>
      </c>
      <c r="E499" s="12">
        <v>98</v>
      </c>
      <c r="F499" s="11" t="s">
        <v>858</v>
      </c>
      <c r="G499" s="11" t="s">
        <v>854</v>
      </c>
      <c r="H499" s="12" t="s">
        <v>1392</v>
      </c>
      <c r="I499" s="12" t="s">
        <v>1378</v>
      </c>
      <c r="J499" s="11">
        <v>3017018514</v>
      </c>
      <c r="K499" s="13">
        <v>130</v>
      </c>
      <c r="L499" s="13">
        <f t="shared" si="63"/>
        <v>18850000</v>
      </c>
      <c r="M499" s="13">
        <v>130</v>
      </c>
      <c r="N499" s="13">
        <f t="shared" si="64"/>
        <v>18850000</v>
      </c>
      <c r="O499" s="13">
        <v>130</v>
      </c>
      <c r="P499" s="13">
        <f t="shared" si="65"/>
        <v>18850000</v>
      </c>
      <c r="Q499" s="13">
        <v>98</v>
      </c>
      <c r="R499" s="13">
        <f t="shared" si="66"/>
        <v>14210000</v>
      </c>
      <c r="S499" s="13">
        <v>0</v>
      </c>
      <c r="T499" s="13">
        <v>0</v>
      </c>
      <c r="U499" s="13">
        <f t="shared" si="67"/>
        <v>98</v>
      </c>
      <c r="V499" s="13">
        <f t="shared" si="68"/>
        <v>14210000</v>
      </c>
      <c r="W499" s="13">
        <f t="shared" si="69"/>
        <v>488</v>
      </c>
      <c r="X499" s="13">
        <f t="shared" si="70"/>
        <v>70760000</v>
      </c>
      <c r="Y499">
        <v>1</v>
      </c>
    </row>
    <row r="500" spans="1:25" hidden="1">
      <c r="A500" s="11">
        <f t="shared" si="71"/>
        <v>495</v>
      </c>
      <c r="B500" s="12" t="s">
        <v>501</v>
      </c>
      <c r="C500" s="12" t="s">
        <v>501</v>
      </c>
      <c r="D500" s="12" t="s">
        <v>1812</v>
      </c>
      <c r="E500" s="12">
        <v>356</v>
      </c>
      <c r="F500" s="11" t="s">
        <v>858</v>
      </c>
      <c r="G500" s="11" t="s">
        <v>854</v>
      </c>
      <c r="H500" s="12" t="s">
        <v>1384</v>
      </c>
      <c r="I500" s="12" t="s">
        <v>1378</v>
      </c>
      <c r="J500" s="11">
        <v>3017017712</v>
      </c>
      <c r="K500" s="13">
        <v>330</v>
      </c>
      <c r="L500" s="13">
        <f t="shared" si="63"/>
        <v>47850000</v>
      </c>
      <c r="M500" s="13">
        <v>330</v>
      </c>
      <c r="N500" s="13">
        <f t="shared" si="64"/>
        <v>47850000</v>
      </c>
      <c r="O500" s="13">
        <v>330</v>
      </c>
      <c r="P500" s="13">
        <f t="shared" si="65"/>
        <v>47850000</v>
      </c>
      <c r="Q500" s="13">
        <v>356</v>
      </c>
      <c r="R500" s="13">
        <f t="shared" si="66"/>
        <v>51620000</v>
      </c>
      <c r="S500" s="13">
        <v>0</v>
      </c>
      <c r="T500" s="13">
        <v>0</v>
      </c>
      <c r="U500" s="13">
        <f t="shared" si="67"/>
        <v>356</v>
      </c>
      <c r="V500" s="13">
        <f t="shared" si="68"/>
        <v>51620000</v>
      </c>
      <c r="W500" s="13">
        <f t="shared" si="69"/>
        <v>1346</v>
      </c>
      <c r="X500" s="13">
        <f t="shared" si="70"/>
        <v>195170000</v>
      </c>
      <c r="Y500">
        <v>1</v>
      </c>
    </row>
    <row r="501" spans="1:25" hidden="1">
      <c r="A501" s="11">
        <f t="shared" si="71"/>
        <v>496</v>
      </c>
      <c r="B501" s="12" t="s">
        <v>502</v>
      </c>
      <c r="C501" s="12" t="s">
        <v>502</v>
      </c>
      <c r="D501" s="12" t="s">
        <v>1812</v>
      </c>
      <c r="E501" s="12">
        <v>120</v>
      </c>
      <c r="F501" s="11" t="s">
        <v>858</v>
      </c>
      <c r="G501" s="11" t="s">
        <v>854</v>
      </c>
      <c r="H501" s="12" t="s">
        <v>1388</v>
      </c>
      <c r="I501" s="12" t="s">
        <v>1378</v>
      </c>
      <c r="J501" s="11">
        <v>3017018425</v>
      </c>
      <c r="K501" s="13">
        <v>114</v>
      </c>
      <c r="L501" s="13">
        <f t="shared" si="63"/>
        <v>16530000</v>
      </c>
      <c r="M501" s="13">
        <v>114</v>
      </c>
      <c r="N501" s="13">
        <f t="shared" si="64"/>
        <v>16530000</v>
      </c>
      <c r="O501" s="13">
        <v>114</v>
      </c>
      <c r="P501" s="13">
        <f t="shared" si="65"/>
        <v>16530000</v>
      </c>
      <c r="Q501" s="13">
        <v>120</v>
      </c>
      <c r="R501" s="13">
        <f t="shared" si="66"/>
        <v>17400000</v>
      </c>
      <c r="S501" s="13">
        <v>0</v>
      </c>
      <c r="T501" s="13">
        <v>0</v>
      </c>
      <c r="U501" s="13">
        <f t="shared" si="67"/>
        <v>120</v>
      </c>
      <c r="V501" s="13">
        <f t="shared" si="68"/>
        <v>17400000</v>
      </c>
      <c r="W501" s="13">
        <f t="shared" si="69"/>
        <v>462</v>
      </c>
      <c r="X501" s="13">
        <f t="shared" si="70"/>
        <v>66990000</v>
      </c>
      <c r="Y501">
        <v>1</v>
      </c>
    </row>
    <row r="502" spans="1:25" hidden="1">
      <c r="A502" s="11">
        <f t="shared" si="71"/>
        <v>497</v>
      </c>
      <c r="B502" s="12" t="s">
        <v>503</v>
      </c>
      <c r="C502" s="12" t="s">
        <v>503</v>
      </c>
      <c r="D502" s="12" t="s">
        <v>1812</v>
      </c>
      <c r="E502" s="12">
        <v>96</v>
      </c>
      <c r="F502" s="11" t="s">
        <v>858</v>
      </c>
      <c r="G502" s="11" t="s">
        <v>854</v>
      </c>
      <c r="H502" s="12" t="s">
        <v>1397</v>
      </c>
      <c r="I502" s="12" t="s">
        <v>1378</v>
      </c>
      <c r="J502" s="11">
        <v>3017018492</v>
      </c>
      <c r="K502" s="13">
        <v>134</v>
      </c>
      <c r="L502" s="13">
        <f t="shared" si="63"/>
        <v>19430000</v>
      </c>
      <c r="M502" s="13">
        <v>134</v>
      </c>
      <c r="N502" s="13">
        <f t="shared" si="64"/>
        <v>19430000</v>
      </c>
      <c r="O502" s="13">
        <v>134</v>
      </c>
      <c r="P502" s="13">
        <f t="shared" si="65"/>
        <v>19430000</v>
      </c>
      <c r="Q502" s="13">
        <v>96</v>
      </c>
      <c r="R502" s="13">
        <f t="shared" si="66"/>
        <v>13920000</v>
      </c>
      <c r="S502" s="13">
        <v>0</v>
      </c>
      <c r="T502" s="13">
        <v>0</v>
      </c>
      <c r="U502" s="13">
        <f t="shared" si="67"/>
        <v>96</v>
      </c>
      <c r="V502" s="13">
        <f t="shared" si="68"/>
        <v>13920000</v>
      </c>
      <c r="W502" s="13">
        <f t="shared" si="69"/>
        <v>498</v>
      </c>
      <c r="X502" s="13">
        <f t="shared" si="70"/>
        <v>72210000</v>
      </c>
      <c r="Y502">
        <v>1</v>
      </c>
    </row>
    <row r="503" spans="1:25" hidden="1">
      <c r="A503" s="11">
        <f t="shared" si="71"/>
        <v>498</v>
      </c>
      <c r="B503" s="12" t="s">
        <v>504</v>
      </c>
      <c r="C503" s="12"/>
      <c r="D503" s="12"/>
      <c r="E503" s="12"/>
      <c r="F503" s="11" t="s">
        <v>858</v>
      </c>
      <c r="G503" s="11" t="s">
        <v>1820</v>
      </c>
      <c r="H503" s="12" t="s">
        <v>1384</v>
      </c>
      <c r="I503" s="12" t="s">
        <v>1378</v>
      </c>
      <c r="J503" s="11">
        <v>3017080422</v>
      </c>
      <c r="K503" s="13">
        <v>30</v>
      </c>
      <c r="L503" s="13">
        <f t="shared" si="63"/>
        <v>4350000</v>
      </c>
      <c r="M503" s="13">
        <v>30</v>
      </c>
      <c r="N503" s="13">
        <f t="shared" si="64"/>
        <v>4350000</v>
      </c>
      <c r="O503" s="13">
        <v>30</v>
      </c>
      <c r="P503" s="13">
        <f t="shared" si="65"/>
        <v>4350000</v>
      </c>
      <c r="Q503" s="13"/>
      <c r="R503" s="13">
        <f t="shared" si="66"/>
        <v>0</v>
      </c>
      <c r="S503" s="13">
        <v>0</v>
      </c>
      <c r="T503" s="13">
        <v>0</v>
      </c>
      <c r="U503" s="13">
        <f t="shared" si="67"/>
        <v>0</v>
      </c>
      <c r="V503" s="13">
        <f t="shared" si="68"/>
        <v>0</v>
      </c>
      <c r="W503" s="13">
        <f t="shared" si="69"/>
        <v>90</v>
      </c>
      <c r="X503" s="13">
        <f t="shared" si="70"/>
        <v>13050000</v>
      </c>
      <c r="Y503">
        <v>1</v>
      </c>
    </row>
    <row r="504" spans="1:25" hidden="1">
      <c r="A504" s="11">
        <f t="shared" si="71"/>
        <v>499</v>
      </c>
      <c r="B504" s="12" t="s">
        <v>505</v>
      </c>
      <c r="C504" s="12" t="s">
        <v>505</v>
      </c>
      <c r="D504" s="12" t="s">
        <v>1812</v>
      </c>
      <c r="E504" s="12">
        <v>107</v>
      </c>
      <c r="F504" s="11" t="s">
        <v>858</v>
      </c>
      <c r="G504" s="11" t="s">
        <v>854</v>
      </c>
      <c r="H504" s="12" t="s">
        <v>1398</v>
      </c>
      <c r="I504" s="12" t="s">
        <v>1378</v>
      </c>
      <c r="J504" s="11">
        <v>3017044647</v>
      </c>
      <c r="K504" s="13">
        <v>117</v>
      </c>
      <c r="L504" s="13">
        <f t="shared" si="63"/>
        <v>16965000</v>
      </c>
      <c r="M504" s="13">
        <v>117</v>
      </c>
      <c r="N504" s="13">
        <f t="shared" si="64"/>
        <v>16965000</v>
      </c>
      <c r="O504" s="13">
        <v>117</v>
      </c>
      <c r="P504" s="13">
        <f t="shared" si="65"/>
        <v>16965000</v>
      </c>
      <c r="Q504" s="13">
        <v>107</v>
      </c>
      <c r="R504" s="13">
        <f t="shared" si="66"/>
        <v>15515000</v>
      </c>
      <c r="S504" s="13">
        <v>0</v>
      </c>
      <c r="T504" s="13">
        <v>0</v>
      </c>
      <c r="U504" s="13">
        <f t="shared" si="67"/>
        <v>107</v>
      </c>
      <c r="V504" s="13">
        <f t="shared" si="68"/>
        <v>15515000</v>
      </c>
      <c r="W504" s="13">
        <f t="shared" si="69"/>
        <v>458</v>
      </c>
      <c r="X504" s="13">
        <f t="shared" si="70"/>
        <v>66410000</v>
      </c>
      <c r="Y504">
        <v>1</v>
      </c>
    </row>
    <row r="505" spans="1:25" hidden="1">
      <c r="A505" s="11">
        <f t="shared" si="71"/>
        <v>500</v>
      </c>
      <c r="B505" s="12" t="s">
        <v>506</v>
      </c>
      <c r="C505" s="12" t="s">
        <v>506</v>
      </c>
      <c r="D505" s="12" t="s">
        <v>1812</v>
      </c>
      <c r="E505" s="12">
        <v>177</v>
      </c>
      <c r="F505" s="11" t="s">
        <v>858</v>
      </c>
      <c r="G505" s="11" t="s">
        <v>854</v>
      </c>
      <c r="H505" s="12" t="s">
        <v>1399</v>
      </c>
      <c r="I505" s="12" t="s">
        <v>1378</v>
      </c>
      <c r="J505" s="11">
        <v>3017017666</v>
      </c>
      <c r="K505" s="13">
        <v>161</v>
      </c>
      <c r="L505" s="13">
        <f t="shared" si="63"/>
        <v>23345000</v>
      </c>
      <c r="M505" s="13">
        <v>161</v>
      </c>
      <c r="N505" s="13">
        <f t="shared" si="64"/>
        <v>23345000</v>
      </c>
      <c r="O505" s="13">
        <v>161</v>
      </c>
      <c r="P505" s="13">
        <f t="shared" si="65"/>
        <v>23345000</v>
      </c>
      <c r="Q505" s="13">
        <v>177</v>
      </c>
      <c r="R505" s="13">
        <f t="shared" si="66"/>
        <v>25665000</v>
      </c>
      <c r="S505" s="13">
        <v>0</v>
      </c>
      <c r="T505" s="13">
        <v>0</v>
      </c>
      <c r="U505" s="13">
        <f t="shared" si="67"/>
        <v>177</v>
      </c>
      <c r="V505" s="13">
        <f t="shared" si="68"/>
        <v>25665000</v>
      </c>
      <c r="W505" s="13">
        <f t="shared" si="69"/>
        <v>660</v>
      </c>
      <c r="X505" s="13">
        <f t="shared" si="70"/>
        <v>95700000</v>
      </c>
      <c r="Y505">
        <v>1</v>
      </c>
    </row>
    <row r="506" spans="1:25" hidden="1">
      <c r="A506" s="11">
        <f t="shared" si="71"/>
        <v>501</v>
      </c>
      <c r="B506" s="12" t="s">
        <v>507</v>
      </c>
      <c r="C506" s="12" t="s">
        <v>507</v>
      </c>
      <c r="D506" s="12" t="s">
        <v>1812</v>
      </c>
      <c r="E506" s="12">
        <v>163</v>
      </c>
      <c r="F506" s="11" t="s">
        <v>858</v>
      </c>
      <c r="G506" s="11" t="s">
        <v>854</v>
      </c>
      <c r="H506" s="12" t="s">
        <v>1400</v>
      </c>
      <c r="I506" s="12" t="s">
        <v>1378</v>
      </c>
      <c r="J506" s="11">
        <v>3017006681</v>
      </c>
      <c r="K506" s="13">
        <v>173</v>
      </c>
      <c r="L506" s="13">
        <f t="shared" si="63"/>
        <v>25085000</v>
      </c>
      <c r="M506" s="13">
        <v>173</v>
      </c>
      <c r="N506" s="13">
        <f t="shared" si="64"/>
        <v>25085000</v>
      </c>
      <c r="O506" s="13">
        <v>173</v>
      </c>
      <c r="P506" s="13">
        <f t="shared" si="65"/>
        <v>25085000</v>
      </c>
      <c r="Q506" s="13">
        <v>163</v>
      </c>
      <c r="R506" s="13">
        <f t="shared" si="66"/>
        <v>23635000</v>
      </c>
      <c r="S506" s="13">
        <v>0</v>
      </c>
      <c r="T506" s="13">
        <v>0</v>
      </c>
      <c r="U506" s="13">
        <f t="shared" si="67"/>
        <v>163</v>
      </c>
      <c r="V506" s="13">
        <f t="shared" si="68"/>
        <v>23635000</v>
      </c>
      <c r="W506" s="13">
        <f t="shared" si="69"/>
        <v>682</v>
      </c>
      <c r="X506" s="13">
        <f t="shared" si="70"/>
        <v>98890000</v>
      </c>
      <c r="Y506">
        <v>1</v>
      </c>
    </row>
    <row r="507" spans="1:25" hidden="1">
      <c r="A507" s="11">
        <f t="shared" si="71"/>
        <v>502</v>
      </c>
      <c r="B507" s="12" t="s">
        <v>508</v>
      </c>
      <c r="C507" s="12" t="s">
        <v>508</v>
      </c>
      <c r="D507" s="12" t="s">
        <v>1812</v>
      </c>
      <c r="E507" s="12">
        <v>189</v>
      </c>
      <c r="F507" s="11" t="s">
        <v>858</v>
      </c>
      <c r="G507" s="11" t="s">
        <v>854</v>
      </c>
      <c r="H507" s="12" t="s">
        <v>1401</v>
      </c>
      <c r="I507" s="12" t="s">
        <v>1378</v>
      </c>
      <c r="J507" s="11">
        <v>3017044655</v>
      </c>
      <c r="K507" s="13">
        <v>185</v>
      </c>
      <c r="L507" s="13">
        <f t="shared" si="63"/>
        <v>26825000</v>
      </c>
      <c r="M507" s="13">
        <v>185</v>
      </c>
      <c r="N507" s="13">
        <f t="shared" si="64"/>
        <v>26825000</v>
      </c>
      <c r="O507" s="13">
        <v>185</v>
      </c>
      <c r="P507" s="13">
        <f t="shared" si="65"/>
        <v>26825000</v>
      </c>
      <c r="Q507" s="13">
        <v>189</v>
      </c>
      <c r="R507" s="13">
        <f t="shared" si="66"/>
        <v>27405000</v>
      </c>
      <c r="S507" s="13">
        <v>0</v>
      </c>
      <c r="T507" s="13">
        <v>0</v>
      </c>
      <c r="U507" s="13">
        <f t="shared" si="67"/>
        <v>189</v>
      </c>
      <c r="V507" s="13">
        <f t="shared" si="68"/>
        <v>27405000</v>
      </c>
      <c r="W507" s="13">
        <f t="shared" si="69"/>
        <v>744</v>
      </c>
      <c r="X507" s="13">
        <f t="shared" si="70"/>
        <v>107880000</v>
      </c>
      <c r="Y507">
        <v>1</v>
      </c>
    </row>
    <row r="508" spans="1:25" hidden="1">
      <c r="A508" s="11">
        <f t="shared" si="71"/>
        <v>503</v>
      </c>
      <c r="B508" s="12" t="s">
        <v>509</v>
      </c>
      <c r="C508" s="12" t="s">
        <v>509</v>
      </c>
      <c r="D508" s="12" t="s">
        <v>1812</v>
      </c>
      <c r="E508" s="12">
        <v>193</v>
      </c>
      <c r="F508" s="11" t="s">
        <v>858</v>
      </c>
      <c r="G508" s="11" t="s">
        <v>854</v>
      </c>
      <c r="H508" s="12" t="s">
        <v>1402</v>
      </c>
      <c r="I508" s="12" t="s">
        <v>1378</v>
      </c>
      <c r="J508" s="11">
        <v>3017125191</v>
      </c>
      <c r="K508" s="13">
        <v>197</v>
      </c>
      <c r="L508" s="13">
        <f t="shared" si="63"/>
        <v>28565000</v>
      </c>
      <c r="M508" s="13">
        <v>197</v>
      </c>
      <c r="N508" s="13">
        <f t="shared" si="64"/>
        <v>28565000</v>
      </c>
      <c r="O508" s="13">
        <v>197</v>
      </c>
      <c r="P508" s="13">
        <f t="shared" si="65"/>
        <v>28565000</v>
      </c>
      <c r="Q508" s="13">
        <v>193</v>
      </c>
      <c r="R508" s="13">
        <f t="shared" si="66"/>
        <v>27985000</v>
      </c>
      <c r="S508" s="13">
        <v>0</v>
      </c>
      <c r="T508" s="13">
        <v>0</v>
      </c>
      <c r="U508" s="13">
        <f t="shared" si="67"/>
        <v>193</v>
      </c>
      <c r="V508" s="13">
        <f t="shared" si="68"/>
        <v>27985000</v>
      </c>
      <c r="W508" s="13">
        <f t="shared" si="69"/>
        <v>784</v>
      </c>
      <c r="X508" s="13">
        <f t="shared" si="70"/>
        <v>113680000</v>
      </c>
      <c r="Y508">
        <v>1</v>
      </c>
    </row>
    <row r="509" spans="1:25" hidden="1">
      <c r="A509" s="11">
        <f t="shared" si="71"/>
        <v>504</v>
      </c>
      <c r="B509" s="12" t="s">
        <v>510</v>
      </c>
      <c r="C509" s="12" t="s">
        <v>510</v>
      </c>
      <c r="D509" s="12" t="s">
        <v>1813</v>
      </c>
      <c r="E509" s="12">
        <v>495</v>
      </c>
      <c r="F509" s="11" t="s">
        <v>858</v>
      </c>
      <c r="G509" s="11" t="s">
        <v>854</v>
      </c>
      <c r="H509" s="12" t="s">
        <v>1403</v>
      </c>
      <c r="I509" s="12" t="s">
        <v>1010</v>
      </c>
      <c r="J509" s="11">
        <v>3017013351</v>
      </c>
      <c r="K509" s="13">
        <v>215</v>
      </c>
      <c r="L509" s="13">
        <f t="shared" si="63"/>
        <v>31175000</v>
      </c>
      <c r="M509" s="13">
        <v>215</v>
      </c>
      <c r="N509" s="13">
        <f t="shared" si="64"/>
        <v>31175000</v>
      </c>
      <c r="O509" s="13">
        <v>215</v>
      </c>
      <c r="P509" s="13">
        <f t="shared" si="65"/>
        <v>31175000</v>
      </c>
      <c r="Q509" s="13">
        <v>495</v>
      </c>
      <c r="R509" s="13">
        <f t="shared" si="66"/>
        <v>71775000</v>
      </c>
      <c r="S509" s="13">
        <v>0</v>
      </c>
      <c r="T509" s="13">
        <v>0</v>
      </c>
      <c r="U509" s="13">
        <f t="shared" si="67"/>
        <v>495</v>
      </c>
      <c r="V509" s="13">
        <f t="shared" si="68"/>
        <v>71775000</v>
      </c>
      <c r="W509" s="13">
        <f t="shared" si="69"/>
        <v>1140</v>
      </c>
      <c r="X509" s="13">
        <f t="shared" si="70"/>
        <v>165300000</v>
      </c>
      <c r="Y509">
        <v>1</v>
      </c>
    </row>
    <row r="510" spans="1:25" hidden="1">
      <c r="A510" s="11">
        <f t="shared" si="71"/>
        <v>505</v>
      </c>
      <c r="B510" s="12" t="s">
        <v>511</v>
      </c>
      <c r="C510" s="12" t="s">
        <v>511</v>
      </c>
      <c r="D510" s="12" t="s">
        <v>1813</v>
      </c>
      <c r="E510" s="12">
        <v>324</v>
      </c>
      <c r="F510" s="11" t="s">
        <v>858</v>
      </c>
      <c r="G510" s="11" t="s">
        <v>854</v>
      </c>
      <c r="H510" s="12" t="s">
        <v>1404</v>
      </c>
      <c r="I510" s="12" t="s">
        <v>1010</v>
      </c>
      <c r="J510" s="11">
        <v>3017100178</v>
      </c>
      <c r="K510" s="13">
        <v>348</v>
      </c>
      <c r="L510" s="13">
        <f t="shared" si="63"/>
        <v>50460000</v>
      </c>
      <c r="M510" s="13">
        <v>348</v>
      </c>
      <c r="N510" s="13">
        <f t="shared" si="64"/>
        <v>50460000</v>
      </c>
      <c r="O510" s="13">
        <v>348</v>
      </c>
      <c r="P510" s="13">
        <f t="shared" si="65"/>
        <v>50460000</v>
      </c>
      <c r="Q510" s="13">
        <v>324</v>
      </c>
      <c r="R510" s="13">
        <f t="shared" si="66"/>
        <v>46980000</v>
      </c>
      <c r="S510" s="13">
        <v>0</v>
      </c>
      <c r="T510" s="13">
        <v>0</v>
      </c>
      <c r="U510" s="13">
        <f t="shared" si="67"/>
        <v>324</v>
      </c>
      <c r="V510" s="13">
        <f t="shared" si="68"/>
        <v>46980000</v>
      </c>
      <c r="W510" s="13">
        <f t="shared" si="69"/>
        <v>1368</v>
      </c>
      <c r="X510" s="13">
        <f t="shared" si="70"/>
        <v>198360000</v>
      </c>
      <c r="Y510">
        <v>1</v>
      </c>
    </row>
    <row r="511" spans="1:25" hidden="1">
      <c r="A511" s="11">
        <f t="shared" si="71"/>
        <v>506</v>
      </c>
      <c r="B511" s="12" t="s">
        <v>512</v>
      </c>
      <c r="C511" s="12" t="s">
        <v>512</v>
      </c>
      <c r="D511" s="12" t="s">
        <v>1813</v>
      </c>
      <c r="E511" s="12">
        <v>99</v>
      </c>
      <c r="F511" s="11" t="s">
        <v>858</v>
      </c>
      <c r="G511" s="11" t="s">
        <v>854</v>
      </c>
      <c r="H511" s="12" t="s">
        <v>1405</v>
      </c>
      <c r="I511" s="12" t="s">
        <v>1010</v>
      </c>
      <c r="J511" s="11">
        <v>3017013199</v>
      </c>
      <c r="K511" s="13">
        <v>161</v>
      </c>
      <c r="L511" s="13">
        <f t="shared" si="63"/>
        <v>23345000</v>
      </c>
      <c r="M511" s="13">
        <v>161</v>
      </c>
      <c r="N511" s="13">
        <f t="shared" si="64"/>
        <v>23345000</v>
      </c>
      <c r="O511" s="13">
        <v>161</v>
      </c>
      <c r="P511" s="13">
        <f t="shared" si="65"/>
        <v>23345000</v>
      </c>
      <c r="Q511" s="13">
        <v>99</v>
      </c>
      <c r="R511" s="13">
        <f t="shared" si="66"/>
        <v>14355000</v>
      </c>
      <c r="S511" s="13">
        <v>0</v>
      </c>
      <c r="T511" s="13">
        <v>0</v>
      </c>
      <c r="U511" s="13">
        <f t="shared" si="67"/>
        <v>99</v>
      </c>
      <c r="V511" s="13">
        <f t="shared" si="68"/>
        <v>14355000</v>
      </c>
      <c r="W511" s="13">
        <f t="shared" si="69"/>
        <v>582</v>
      </c>
      <c r="X511" s="13">
        <f t="shared" si="70"/>
        <v>84390000</v>
      </c>
      <c r="Y511">
        <v>1</v>
      </c>
    </row>
    <row r="512" spans="1:25" hidden="1">
      <c r="A512" s="11">
        <f t="shared" si="71"/>
        <v>507</v>
      </c>
      <c r="B512" s="12" t="s">
        <v>513</v>
      </c>
      <c r="C512" s="12" t="s">
        <v>513</v>
      </c>
      <c r="D512" s="12" t="s">
        <v>1813</v>
      </c>
      <c r="E512" s="12">
        <v>176</v>
      </c>
      <c r="F512" s="11" t="s">
        <v>858</v>
      </c>
      <c r="G512" s="11" t="s">
        <v>854</v>
      </c>
      <c r="H512" s="12" t="s">
        <v>1406</v>
      </c>
      <c r="I512" s="12" t="s">
        <v>1010</v>
      </c>
      <c r="J512" s="11">
        <v>3017019740</v>
      </c>
      <c r="K512" s="13">
        <v>158</v>
      </c>
      <c r="L512" s="13">
        <f t="shared" si="63"/>
        <v>22910000</v>
      </c>
      <c r="M512" s="13">
        <v>158</v>
      </c>
      <c r="N512" s="13">
        <f t="shared" si="64"/>
        <v>22910000</v>
      </c>
      <c r="O512" s="13">
        <v>158</v>
      </c>
      <c r="P512" s="13">
        <f t="shared" si="65"/>
        <v>22910000</v>
      </c>
      <c r="Q512" s="13">
        <v>176</v>
      </c>
      <c r="R512" s="13">
        <f t="shared" si="66"/>
        <v>25520000</v>
      </c>
      <c r="S512" s="13">
        <v>0</v>
      </c>
      <c r="T512" s="13">
        <v>0</v>
      </c>
      <c r="U512" s="13">
        <f t="shared" si="67"/>
        <v>176</v>
      </c>
      <c r="V512" s="13">
        <f t="shared" si="68"/>
        <v>25520000</v>
      </c>
      <c r="W512" s="13">
        <f t="shared" si="69"/>
        <v>650</v>
      </c>
      <c r="X512" s="13">
        <f t="shared" si="70"/>
        <v>94250000</v>
      </c>
      <c r="Y512">
        <v>1</v>
      </c>
    </row>
    <row r="513" spans="1:25" hidden="1">
      <c r="A513" s="11">
        <f t="shared" si="71"/>
        <v>508</v>
      </c>
      <c r="B513" s="12" t="s">
        <v>514</v>
      </c>
      <c r="C513" s="12" t="s">
        <v>514</v>
      </c>
      <c r="D513" s="12" t="s">
        <v>1813</v>
      </c>
      <c r="E513" s="12">
        <v>117</v>
      </c>
      <c r="F513" s="11" t="s">
        <v>858</v>
      </c>
      <c r="G513" s="11" t="s">
        <v>854</v>
      </c>
      <c r="H513" s="12" t="s">
        <v>1407</v>
      </c>
      <c r="I513" s="12" t="s">
        <v>1010</v>
      </c>
      <c r="J513" s="11">
        <v>3085003134</v>
      </c>
      <c r="K513" s="13">
        <v>161</v>
      </c>
      <c r="L513" s="13">
        <f t="shared" si="63"/>
        <v>23345000</v>
      </c>
      <c r="M513" s="13">
        <v>161</v>
      </c>
      <c r="N513" s="13">
        <f t="shared" si="64"/>
        <v>23345000</v>
      </c>
      <c r="O513" s="13">
        <v>161</v>
      </c>
      <c r="P513" s="13">
        <f t="shared" si="65"/>
        <v>23345000</v>
      </c>
      <c r="Q513" s="13">
        <v>117</v>
      </c>
      <c r="R513" s="13">
        <f t="shared" si="66"/>
        <v>16965000</v>
      </c>
      <c r="S513" s="13">
        <v>0</v>
      </c>
      <c r="T513" s="13">
        <v>0</v>
      </c>
      <c r="U513" s="13">
        <f t="shared" si="67"/>
        <v>117</v>
      </c>
      <c r="V513" s="13">
        <f t="shared" si="68"/>
        <v>16965000</v>
      </c>
      <c r="W513" s="13">
        <f t="shared" si="69"/>
        <v>600</v>
      </c>
      <c r="X513" s="13">
        <f t="shared" si="70"/>
        <v>87000000</v>
      </c>
      <c r="Y513">
        <v>1</v>
      </c>
    </row>
    <row r="514" spans="1:25" hidden="1">
      <c r="A514" s="11">
        <f t="shared" si="71"/>
        <v>509</v>
      </c>
      <c r="B514" s="12" t="s">
        <v>515</v>
      </c>
      <c r="C514" s="12" t="s">
        <v>515</v>
      </c>
      <c r="D514" s="12" t="s">
        <v>1813</v>
      </c>
      <c r="E514" s="12">
        <v>306</v>
      </c>
      <c r="F514" s="11" t="s">
        <v>858</v>
      </c>
      <c r="G514" s="11" t="s">
        <v>854</v>
      </c>
      <c r="H514" s="12" t="s">
        <v>1408</v>
      </c>
      <c r="I514" s="12" t="s">
        <v>1010</v>
      </c>
      <c r="J514" s="11">
        <v>3017097810</v>
      </c>
      <c r="K514" s="13">
        <v>344</v>
      </c>
      <c r="L514" s="13">
        <f t="shared" si="63"/>
        <v>49880000</v>
      </c>
      <c r="M514" s="13">
        <v>344</v>
      </c>
      <c r="N514" s="13">
        <f t="shared" si="64"/>
        <v>49880000</v>
      </c>
      <c r="O514" s="13">
        <v>344</v>
      </c>
      <c r="P514" s="13">
        <f t="shared" si="65"/>
        <v>49880000</v>
      </c>
      <c r="Q514" s="13">
        <v>306</v>
      </c>
      <c r="R514" s="13">
        <f t="shared" si="66"/>
        <v>44370000</v>
      </c>
      <c r="S514" s="13">
        <v>0</v>
      </c>
      <c r="T514" s="13">
        <v>0</v>
      </c>
      <c r="U514" s="13">
        <f t="shared" si="67"/>
        <v>306</v>
      </c>
      <c r="V514" s="13">
        <f t="shared" si="68"/>
        <v>44370000</v>
      </c>
      <c r="W514" s="13">
        <f t="shared" si="69"/>
        <v>1338</v>
      </c>
      <c r="X514" s="13">
        <f t="shared" si="70"/>
        <v>194010000</v>
      </c>
      <c r="Y514">
        <v>1</v>
      </c>
    </row>
    <row r="515" spans="1:25" hidden="1">
      <c r="A515" s="11">
        <f t="shared" si="71"/>
        <v>510</v>
      </c>
      <c r="B515" s="12" t="s">
        <v>516</v>
      </c>
      <c r="C515" s="12" t="s">
        <v>516</v>
      </c>
      <c r="D515" s="12" t="s">
        <v>1813</v>
      </c>
      <c r="E515" s="12">
        <v>206</v>
      </c>
      <c r="F515" s="11" t="s">
        <v>858</v>
      </c>
      <c r="G515" s="11" t="s">
        <v>854</v>
      </c>
      <c r="H515" s="12" t="s">
        <v>1409</v>
      </c>
      <c r="I515" s="12" t="s">
        <v>1010</v>
      </c>
      <c r="J515" s="11">
        <v>3017013369</v>
      </c>
      <c r="K515" s="13">
        <v>218</v>
      </c>
      <c r="L515" s="13">
        <f t="shared" si="63"/>
        <v>31610000</v>
      </c>
      <c r="M515" s="13">
        <v>218</v>
      </c>
      <c r="N515" s="13">
        <f t="shared" si="64"/>
        <v>31610000</v>
      </c>
      <c r="O515" s="13">
        <v>218</v>
      </c>
      <c r="P515" s="13">
        <f t="shared" si="65"/>
        <v>31610000</v>
      </c>
      <c r="Q515" s="13">
        <v>206</v>
      </c>
      <c r="R515" s="13">
        <f t="shared" si="66"/>
        <v>29870000</v>
      </c>
      <c r="S515" s="13">
        <v>0</v>
      </c>
      <c r="T515" s="13">
        <v>0</v>
      </c>
      <c r="U515" s="13">
        <f t="shared" si="67"/>
        <v>206</v>
      </c>
      <c r="V515" s="13">
        <f t="shared" si="68"/>
        <v>29870000</v>
      </c>
      <c r="W515" s="13">
        <f t="shared" si="69"/>
        <v>860</v>
      </c>
      <c r="X515" s="13">
        <f t="shared" si="70"/>
        <v>124700000</v>
      </c>
      <c r="Y515">
        <v>1</v>
      </c>
    </row>
    <row r="516" spans="1:25" hidden="1">
      <c r="A516" s="11">
        <f t="shared" si="71"/>
        <v>511</v>
      </c>
      <c r="B516" s="12" t="s">
        <v>517</v>
      </c>
      <c r="C516" s="12" t="s">
        <v>517</v>
      </c>
      <c r="D516" s="12" t="s">
        <v>1813</v>
      </c>
      <c r="E516" s="12">
        <v>225</v>
      </c>
      <c r="F516" s="11" t="s">
        <v>858</v>
      </c>
      <c r="G516" s="11" t="s">
        <v>854</v>
      </c>
      <c r="H516" s="12" t="s">
        <v>1007</v>
      </c>
      <c r="I516" s="12" t="s">
        <v>1010</v>
      </c>
      <c r="J516" s="11">
        <v>3085002898</v>
      </c>
      <c r="K516" s="13">
        <v>267</v>
      </c>
      <c r="L516" s="13">
        <f t="shared" si="63"/>
        <v>38715000</v>
      </c>
      <c r="M516" s="13">
        <v>267</v>
      </c>
      <c r="N516" s="13">
        <f t="shared" si="64"/>
        <v>38715000</v>
      </c>
      <c r="O516" s="13">
        <v>267</v>
      </c>
      <c r="P516" s="13">
        <f t="shared" si="65"/>
        <v>38715000</v>
      </c>
      <c r="Q516" s="13">
        <v>225</v>
      </c>
      <c r="R516" s="13">
        <f t="shared" si="66"/>
        <v>32625000</v>
      </c>
      <c r="S516" s="13">
        <v>0</v>
      </c>
      <c r="T516" s="13">
        <v>0</v>
      </c>
      <c r="U516" s="13">
        <f t="shared" si="67"/>
        <v>225</v>
      </c>
      <c r="V516" s="13">
        <f t="shared" si="68"/>
        <v>32625000</v>
      </c>
      <c r="W516" s="13">
        <f t="shared" si="69"/>
        <v>1026</v>
      </c>
      <c r="X516" s="13">
        <f t="shared" si="70"/>
        <v>148770000</v>
      </c>
      <c r="Y516">
        <v>1</v>
      </c>
    </row>
    <row r="517" spans="1:25" hidden="1">
      <c r="A517" s="11">
        <f t="shared" si="71"/>
        <v>512</v>
      </c>
      <c r="B517" s="12" t="s">
        <v>518</v>
      </c>
      <c r="C517" s="12" t="s">
        <v>518</v>
      </c>
      <c r="D517" s="12" t="s">
        <v>1813</v>
      </c>
      <c r="E517" s="12">
        <v>202</v>
      </c>
      <c r="F517" s="11" t="s">
        <v>858</v>
      </c>
      <c r="G517" s="11" t="s">
        <v>854</v>
      </c>
      <c r="H517" s="12" t="s">
        <v>1410</v>
      </c>
      <c r="I517" s="12" t="s">
        <v>1010</v>
      </c>
      <c r="J517" s="11">
        <v>3085003185</v>
      </c>
      <c r="K517" s="13">
        <v>208</v>
      </c>
      <c r="L517" s="13">
        <f t="shared" si="63"/>
        <v>30160000</v>
      </c>
      <c r="M517" s="13">
        <v>208</v>
      </c>
      <c r="N517" s="13">
        <f t="shared" si="64"/>
        <v>30160000</v>
      </c>
      <c r="O517" s="13">
        <v>208</v>
      </c>
      <c r="P517" s="13">
        <f t="shared" si="65"/>
        <v>30160000</v>
      </c>
      <c r="Q517" s="13">
        <v>202</v>
      </c>
      <c r="R517" s="13">
        <f t="shared" si="66"/>
        <v>29290000</v>
      </c>
      <c r="S517" s="13">
        <v>0</v>
      </c>
      <c r="T517" s="13">
        <v>0</v>
      </c>
      <c r="U517" s="13">
        <f t="shared" si="67"/>
        <v>202</v>
      </c>
      <c r="V517" s="13">
        <f t="shared" si="68"/>
        <v>29290000</v>
      </c>
      <c r="W517" s="13">
        <f t="shared" si="69"/>
        <v>826</v>
      </c>
      <c r="X517" s="13">
        <f t="shared" si="70"/>
        <v>119770000</v>
      </c>
      <c r="Y517">
        <v>1</v>
      </c>
    </row>
    <row r="518" spans="1:25" hidden="1">
      <c r="A518" s="11">
        <f t="shared" si="71"/>
        <v>513</v>
      </c>
      <c r="B518" s="12" t="s">
        <v>519</v>
      </c>
      <c r="C518" s="12"/>
      <c r="D518" s="12"/>
      <c r="E518" s="12"/>
      <c r="F518" s="11" t="s">
        <v>858</v>
      </c>
      <c r="G518" s="11" t="s">
        <v>854</v>
      </c>
      <c r="H518" s="12" t="s">
        <v>1411</v>
      </c>
      <c r="I518" s="12" t="s">
        <v>1010</v>
      </c>
      <c r="J518" s="11">
        <v>3017020110</v>
      </c>
      <c r="K518" s="13">
        <v>152</v>
      </c>
      <c r="L518" s="13">
        <f t="shared" si="63"/>
        <v>22040000</v>
      </c>
      <c r="M518" s="13">
        <v>152</v>
      </c>
      <c r="N518" s="13">
        <f t="shared" si="64"/>
        <v>22040000</v>
      </c>
      <c r="O518" s="13">
        <v>152</v>
      </c>
      <c r="P518" s="13">
        <f t="shared" si="65"/>
        <v>22040000</v>
      </c>
      <c r="Q518" s="13"/>
      <c r="R518" s="13">
        <f t="shared" si="66"/>
        <v>0</v>
      </c>
      <c r="S518" s="13">
        <v>0</v>
      </c>
      <c r="T518" s="13">
        <v>0</v>
      </c>
      <c r="U518" s="13">
        <f t="shared" si="67"/>
        <v>0</v>
      </c>
      <c r="V518" s="13">
        <f t="shared" si="68"/>
        <v>0</v>
      </c>
      <c r="W518" s="13">
        <f t="shared" si="69"/>
        <v>456</v>
      </c>
      <c r="X518" s="13">
        <f t="shared" si="70"/>
        <v>66120000</v>
      </c>
      <c r="Y518">
        <v>1</v>
      </c>
    </row>
    <row r="519" spans="1:25" hidden="1">
      <c r="A519" s="11">
        <f t="shared" si="71"/>
        <v>514</v>
      </c>
      <c r="B519" s="12" t="s">
        <v>520</v>
      </c>
      <c r="C519" s="12" t="s">
        <v>520</v>
      </c>
      <c r="D519" s="12" t="s">
        <v>1813</v>
      </c>
      <c r="E519" s="12">
        <v>105</v>
      </c>
      <c r="F519" s="11" t="s">
        <v>858</v>
      </c>
      <c r="G519" s="11" t="s">
        <v>854</v>
      </c>
      <c r="H519" s="12" t="s">
        <v>1412</v>
      </c>
      <c r="I519" s="12" t="s">
        <v>1010</v>
      </c>
      <c r="J519" s="11">
        <v>3017019804</v>
      </c>
      <c r="K519" s="13">
        <v>129</v>
      </c>
      <c r="L519" s="13">
        <f t="shared" ref="L519:L582" si="72">K519*$L$2</f>
        <v>18705000</v>
      </c>
      <c r="M519" s="13">
        <v>129</v>
      </c>
      <c r="N519" s="13">
        <f t="shared" ref="N519:N582" si="73">M519*$L$2</f>
        <v>18705000</v>
      </c>
      <c r="O519" s="13">
        <v>129</v>
      </c>
      <c r="P519" s="13">
        <f t="shared" ref="P519:P582" si="74">O519*$L$2</f>
        <v>18705000</v>
      </c>
      <c r="Q519" s="13">
        <v>105</v>
      </c>
      <c r="R519" s="13">
        <f t="shared" ref="R519:R582" si="75">Q519*$L$2</f>
        <v>15225000</v>
      </c>
      <c r="S519" s="13">
        <v>0</v>
      </c>
      <c r="T519" s="13">
        <v>0</v>
      </c>
      <c r="U519" s="13">
        <f t="shared" ref="U519:U582" si="76">Q519+S519</f>
        <v>105</v>
      </c>
      <c r="V519" s="13">
        <f t="shared" ref="V519:V582" si="77">R519+T519</f>
        <v>15225000</v>
      </c>
      <c r="W519" s="13">
        <f t="shared" ref="W519:W582" si="78">K519+M519+O519+Q519+S519</f>
        <v>492</v>
      </c>
      <c r="X519" s="13">
        <f t="shared" ref="X519:X582" si="79">L519+N519+P519+R519+T519</f>
        <v>71340000</v>
      </c>
      <c r="Y519">
        <v>1</v>
      </c>
    </row>
    <row r="520" spans="1:25" hidden="1">
      <c r="A520" s="11">
        <f t="shared" ref="A520:A583" si="80">A519+1</f>
        <v>515</v>
      </c>
      <c r="B520" s="12" t="s">
        <v>521</v>
      </c>
      <c r="C520" s="12" t="s">
        <v>521</v>
      </c>
      <c r="D520" s="12" t="s">
        <v>1813</v>
      </c>
      <c r="E520" s="12">
        <v>210</v>
      </c>
      <c r="F520" s="11" t="s">
        <v>858</v>
      </c>
      <c r="G520" s="11" t="s">
        <v>854</v>
      </c>
      <c r="H520" s="12" t="s">
        <v>1413</v>
      </c>
      <c r="I520" s="12" t="s">
        <v>1010</v>
      </c>
      <c r="J520" s="11">
        <v>3017019448</v>
      </c>
      <c r="K520" s="13">
        <v>196</v>
      </c>
      <c r="L520" s="13">
        <f t="shared" si="72"/>
        <v>28420000</v>
      </c>
      <c r="M520" s="13">
        <v>196</v>
      </c>
      <c r="N520" s="13">
        <f t="shared" si="73"/>
        <v>28420000</v>
      </c>
      <c r="O520" s="13">
        <v>196</v>
      </c>
      <c r="P520" s="13">
        <f t="shared" si="74"/>
        <v>28420000</v>
      </c>
      <c r="Q520" s="13">
        <v>210</v>
      </c>
      <c r="R520" s="13">
        <f t="shared" si="75"/>
        <v>30450000</v>
      </c>
      <c r="S520" s="13">
        <v>0</v>
      </c>
      <c r="T520" s="13">
        <v>0</v>
      </c>
      <c r="U520" s="13">
        <f t="shared" si="76"/>
        <v>210</v>
      </c>
      <c r="V520" s="13">
        <f t="shared" si="77"/>
        <v>30450000</v>
      </c>
      <c r="W520" s="13">
        <f t="shared" si="78"/>
        <v>798</v>
      </c>
      <c r="X520" s="13">
        <f t="shared" si="79"/>
        <v>115710000</v>
      </c>
      <c r="Y520">
        <v>1</v>
      </c>
    </row>
    <row r="521" spans="1:25" hidden="1">
      <c r="A521" s="11">
        <f t="shared" si="80"/>
        <v>516</v>
      </c>
      <c r="B521" s="12" t="s">
        <v>522</v>
      </c>
      <c r="C521" s="12" t="s">
        <v>522</v>
      </c>
      <c r="D521" s="12" t="s">
        <v>1813</v>
      </c>
      <c r="E521" s="12">
        <v>105</v>
      </c>
      <c r="F521" s="11" t="s">
        <v>858</v>
      </c>
      <c r="G521" s="11" t="s">
        <v>854</v>
      </c>
      <c r="H521" s="12" t="s">
        <v>1407</v>
      </c>
      <c r="I521" s="12" t="s">
        <v>1010</v>
      </c>
      <c r="J521" s="11">
        <v>3017019669</v>
      </c>
      <c r="K521" s="13">
        <v>123</v>
      </c>
      <c r="L521" s="13">
        <f t="shared" si="72"/>
        <v>17835000</v>
      </c>
      <c r="M521" s="13">
        <v>123</v>
      </c>
      <c r="N521" s="13">
        <f t="shared" si="73"/>
        <v>17835000</v>
      </c>
      <c r="O521" s="13">
        <v>123</v>
      </c>
      <c r="P521" s="13">
        <f t="shared" si="74"/>
        <v>17835000</v>
      </c>
      <c r="Q521" s="13">
        <v>105</v>
      </c>
      <c r="R521" s="13">
        <f t="shared" si="75"/>
        <v>15225000</v>
      </c>
      <c r="S521" s="13">
        <v>0</v>
      </c>
      <c r="T521" s="13">
        <v>0</v>
      </c>
      <c r="U521" s="13">
        <f t="shared" si="76"/>
        <v>105</v>
      </c>
      <c r="V521" s="13">
        <f t="shared" si="77"/>
        <v>15225000</v>
      </c>
      <c r="W521" s="13">
        <f t="shared" si="78"/>
        <v>474</v>
      </c>
      <c r="X521" s="13">
        <f t="shared" si="79"/>
        <v>68730000</v>
      </c>
      <c r="Y521">
        <v>1</v>
      </c>
    </row>
    <row r="522" spans="1:25" hidden="1">
      <c r="A522" s="11">
        <f t="shared" si="80"/>
        <v>517</v>
      </c>
      <c r="B522" s="12" t="s">
        <v>523</v>
      </c>
      <c r="C522" s="12" t="s">
        <v>523</v>
      </c>
      <c r="D522" s="12" t="s">
        <v>1813</v>
      </c>
      <c r="E522" s="12">
        <v>168</v>
      </c>
      <c r="F522" s="11" t="s">
        <v>858</v>
      </c>
      <c r="G522" s="11" t="s">
        <v>854</v>
      </c>
      <c r="H522" s="12" t="s">
        <v>1414</v>
      </c>
      <c r="I522" s="12" t="s">
        <v>1010</v>
      </c>
      <c r="J522" s="11">
        <v>3017003827</v>
      </c>
      <c r="K522" s="13">
        <v>186</v>
      </c>
      <c r="L522" s="13">
        <f t="shared" si="72"/>
        <v>26970000</v>
      </c>
      <c r="M522" s="13">
        <v>186</v>
      </c>
      <c r="N522" s="13">
        <f t="shared" si="73"/>
        <v>26970000</v>
      </c>
      <c r="O522" s="13">
        <v>186</v>
      </c>
      <c r="P522" s="13">
        <f t="shared" si="74"/>
        <v>26970000</v>
      </c>
      <c r="Q522" s="13">
        <v>168</v>
      </c>
      <c r="R522" s="13">
        <f t="shared" si="75"/>
        <v>24360000</v>
      </c>
      <c r="S522" s="13">
        <v>0</v>
      </c>
      <c r="T522" s="13">
        <v>0</v>
      </c>
      <c r="U522" s="13">
        <f t="shared" si="76"/>
        <v>168</v>
      </c>
      <c r="V522" s="13">
        <f t="shared" si="77"/>
        <v>24360000</v>
      </c>
      <c r="W522" s="13">
        <f t="shared" si="78"/>
        <v>726</v>
      </c>
      <c r="X522" s="13">
        <f t="shared" si="79"/>
        <v>105270000</v>
      </c>
      <c r="Y522">
        <v>1</v>
      </c>
    </row>
    <row r="523" spans="1:25" hidden="1">
      <c r="A523" s="11">
        <f t="shared" si="80"/>
        <v>518</v>
      </c>
      <c r="B523" s="12" t="s">
        <v>524</v>
      </c>
      <c r="C523" s="12" t="s">
        <v>524</v>
      </c>
      <c r="D523" s="12" t="s">
        <v>1813</v>
      </c>
      <c r="E523" s="12">
        <v>206</v>
      </c>
      <c r="F523" s="11" t="s">
        <v>858</v>
      </c>
      <c r="G523" s="11" t="s">
        <v>854</v>
      </c>
      <c r="H523" s="12" t="s">
        <v>1010</v>
      </c>
      <c r="I523" s="12" t="s">
        <v>1010</v>
      </c>
      <c r="J523" s="11">
        <v>3085002804</v>
      </c>
      <c r="K523" s="13">
        <v>208</v>
      </c>
      <c r="L523" s="13">
        <f t="shared" si="72"/>
        <v>30160000</v>
      </c>
      <c r="M523" s="13">
        <v>208</v>
      </c>
      <c r="N523" s="13">
        <f t="shared" si="73"/>
        <v>30160000</v>
      </c>
      <c r="O523" s="13">
        <v>208</v>
      </c>
      <c r="P523" s="13">
        <f t="shared" si="74"/>
        <v>30160000</v>
      </c>
      <c r="Q523" s="13">
        <v>206</v>
      </c>
      <c r="R523" s="13">
        <f t="shared" si="75"/>
        <v>29870000</v>
      </c>
      <c r="S523" s="13">
        <v>0</v>
      </c>
      <c r="T523" s="13">
        <v>0</v>
      </c>
      <c r="U523" s="13">
        <f t="shared" si="76"/>
        <v>206</v>
      </c>
      <c r="V523" s="13">
        <f t="shared" si="77"/>
        <v>29870000</v>
      </c>
      <c r="W523" s="13">
        <f t="shared" si="78"/>
        <v>830</v>
      </c>
      <c r="X523" s="13">
        <f t="shared" si="79"/>
        <v>120350000</v>
      </c>
      <c r="Y523">
        <v>1</v>
      </c>
    </row>
    <row r="524" spans="1:25" hidden="1">
      <c r="A524" s="11">
        <f t="shared" si="80"/>
        <v>519</v>
      </c>
      <c r="B524" s="12" t="s">
        <v>525</v>
      </c>
      <c r="C524" s="12" t="s">
        <v>525</v>
      </c>
      <c r="D524" s="12" t="s">
        <v>1813</v>
      </c>
      <c r="E524" s="12">
        <v>117</v>
      </c>
      <c r="F524" s="11" t="s">
        <v>858</v>
      </c>
      <c r="G524" s="11" t="s">
        <v>854</v>
      </c>
      <c r="H524" s="12" t="s">
        <v>1415</v>
      </c>
      <c r="I524" s="12" t="s">
        <v>1010</v>
      </c>
      <c r="J524" s="11">
        <v>3085002871</v>
      </c>
      <c r="K524" s="13">
        <v>117</v>
      </c>
      <c r="L524" s="13">
        <f t="shared" si="72"/>
        <v>16965000</v>
      </c>
      <c r="M524" s="13">
        <v>117</v>
      </c>
      <c r="N524" s="13">
        <f t="shared" si="73"/>
        <v>16965000</v>
      </c>
      <c r="O524" s="13">
        <v>117</v>
      </c>
      <c r="P524" s="13">
        <f t="shared" si="74"/>
        <v>16965000</v>
      </c>
      <c r="Q524" s="13">
        <v>117</v>
      </c>
      <c r="R524" s="13">
        <f t="shared" si="75"/>
        <v>16965000</v>
      </c>
      <c r="S524" s="13">
        <v>0</v>
      </c>
      <c r="T524" s="13">
        <v>0</v>
      </c>
      <c r="U524" s="13">
        <f t="shared" si="76"/>
        <v>117</v>
      </c>
      <c r="V524" s="13">
        <f t="shared" si="77"/>
        <v>16965000</v>
      </c>
      <c r="W524" s="13">
        <f t="shared" si="78"/>
        <v>468</v>
      </c>
      <c r="X524" s="13">
        <f t="shared" si="79"/>
        <v>67860000</v>
      </c>
      <c r="Y524">
        <v>1</v>
      </c>
    </row>
    <row r="525" spans="1:25" hidden="1">
      <c r="A525" s="11">
        <f t="shared" si="80"/>
        <v>520</v>
      </c>
      <c r="B525" s="12" t="s">
        <v>526</v>
      </c>
      <c r="C525" s="12" t="s">
        <v>526</v>
      </c>
      <c r="D525" s="12" t="s">
        <v>1813</v>
      </c>
      <c r="E525" s="12">
        <v>204</v>
      </c>
      <c r="F525" s="11" t="s">
        <v>858</v>
      </c>
      <c r="G525" s="11" t="s">
        <v>854</v>
      </c>
      <c r="H525" s="12" t="s">
        <v>1416</v>
      </c>
      <c r="I525" s="12" t="s">
        <v>1010</v>
      </c>
      <c r="J525" s="11">
        <v>3017018301</v>
      </c>
      <c r="K525" s="13">
        <v>214</v>
      </c>
      <c r="L525" s="13">
        <f t="shared" si="72"/>
        <v>31030000</v>
      </c>
      <c r="M525" s="13">
        <v>214</v>
      </c>
      <c r="N525" s="13">
        <f t="shared" si="73"/>
        <v>31030000</v>
      </c>
      <c r="O525" s="13">
        <v>214</v>
      </c>
      <c r="P525" s="13">
        <f t="shared" si="74"/>
        <v>31030000</v>
      </c>
      <c r="Q525" s="13">
        <v>204</v>
      </c>
      <c r="R525" s="13">
        <f t="shared" si="75"/>
        <v>29580000</v>
      </c>
      <c r="S525" s="13">
        <v>0</v>
      </c>
      <c r="T525" s="13">
        <v>0</v>
      </c>
      <c r="U525" s="13">
        <f t="shared" si="76"/>
        <v>204</v>
      </c>
      <c r="V525" s="13">
        <f t="shared" si="77"/>
        <v>29580000</v>
      </c>
      <c r="W525" s="13">
        <f t="shared" si="78"/>
        <v>846</v>
      </c>
      <c r="X525" s="13">
        <f t="shared" si="79"/>
        <v>122670000</v>
      </c>
      <c r="Y525">
        <v>1</v>
      </c>
    </row>
    <row r="526" spans="1:25" hidden="1">
      <c r="A526" s="11">
        <f t="shared" si="80"/>
        <v>521</v>
      </c>
      <c r="B526" s="12" t="s">
        <v>527</v>
      </c>
      <c r="C526" s="12" t="s">
        <v>527</v>
      </c>
      <c r="D526" s="12" t="s">
        <v>1813</v>
      </c>
      <c r="E526" s="12">
        <v>216</v>
      </c>
      <c r="F526" s="11" t="s">
        <v>858</v>
      </c>
      <c r="G526" s="11" t="s">
        <v>854</v>
      </c>
      <c r="H526" s="12" t="s">
        <v>1417</v>
      </c>
      <c r="I526" s="12" t="s">
        <v>1010</v>
      </c>
      <c r="J526" s="11">
        <v>3085003088</v>
      </c>
      <c r="K526" s="13">
        <v>218</v>
      </c>
      <c r="L526" s="13">
        <f t="shared" si="72"/>
        <v>31610000</v>
      </c>
      <c r="M526" s="13">
        <v>218</v>
      </c>
      <c r="N526" s="13">
        <f t="shared" si="73"/>
        <v>31610000</v>
      </c>
      <c r="O526" s="13">
        <v>218</v>
      </c>
      <c r="P526" s="13">
        <f t="shared" si="74"/>
        <v>31610000</v>
      </c>
      <c r="Q526" s="13">
        <v>216</v>
      </c>
      <c r="R526" s="13">
        <f t="shared" si="75"/>
        <v>31320000</v>
      </c>
      <c r="S526" s="13">
        <v>0</v>
      </c>
      <c r="T526" s="13">
        <v>0</v>
      </c>
      <c r="U526" s="13">
        <f t="shared" si="76"/>
        <v>216</v>
      </c>
      <c r="V526" s="13">
        <f t="shared" si="77"/>
        <v>31320000</v>
      </c>
      <c r="W526" s="13">
        <f t="shared" si="78"/>
        <v>870</v>
      </c>
      <c r="X526" s="13">
        <f t="shared" si="79"/>
        <v>126150000</v>
      </c>
      <c r="Y526">
        <v>1</v>
      </c>
    </row>
    <row r="527" spans="1:25" hidden="1">
      <c r="A527" s="11">
        <f t="shared" si="80"/>
        <v>522</v>
      </c>
      <c r="B527" s="12" t="s">
        <v>528</v>
      </c>
      <c r="C527" s="12" t="s">
        <v>528</v>
      </c>
      <c r="D527" s="12" t="s">
        <v>1813</v>
      </c>
      <c r="E527" s="12">
        <v>112</v>
      </c>
      <c r="F527" s="11" t="s">
        <v>858</v>
      </c>
      <c r="G527" s="11" t="s">
        <v>854</v>
      </c>
      <c r="H527" s="12" t="s">
        <v>1418</v>
      </c>
      <c r="I527" s="12" t="s">
        <v>1010</v>
      </c>
      <c r="J527" s="11">
        <v>3085003169</v>
      </c>
      <c r="K527" s="13">
        <v>154</v>
      </c>
      <c r="L527" s="13">
        <f t="shared" si="72"/>
        <v>22330000</v>
      </c>
      <c r="M527" s="13">
        <v>154</v>
      </c>
      <c r="N527" s="13">
        <f t="shared" si="73"/>
        <v>22330000</v>
      </c>
      <c r="O527" s="13">
        <v>154</v>
      </c>
      <c r="P527" s="13">
        <f t="shared" si="74"/>
        <v>22330000</v>
      </c>
      <c r="Q527" s="13">
        <v>112</v>
      </c>
      <c r="R527" s="13">
        <f t="shared" si="75"/>
        <v>16240000</v>
      </c>
      <c r="S527" s="13">
        <v>0</v>
      </c>
      <c r="T527" s="13">
        <v>0</v>
      </c>
      <c r="U527" s="13">
        <f t="shared" si="76"/>
        <v>112</v>
      </c>
      <c r="V527" s="13">
        <f t="shared" si="77"/>
        <v>16240000</v>
      </c>
      <c r="W527" s="13">
        <f t="shared" si="78"/>
        <v>574</v>
      </c>
      <c r="X527" s="13">
        <f t="shared" si="79"/>
        <v>83230000</v>
      </c>
      <c r="Y527">
        <v>1</v>
      </c>
    </row>
    <row r="528" spans="1:25" hidden="1">
      <c r="A528" s="11">
        <f t="shared" si="80"/>
        <v>523</v>
      </c>
      <c r="B528" s="12" t="s">
        <v>529</v>
      </c>
      <c r="C528" s="12" t="s">
        <v>529</v>
      </c>
      <c r="D528" s="12" t="s">
        <v>1813</v>
      </c>
      <c r="E528" s="12">
        <v>37</v>
      </c>
      <c r="F528" s="11" t="s">
        <v>858</v>
      </c>
      <c r="G528" s="11" t="s">
        <v>854</v>
      </c>
      <c r="H528" s="12" t="s">
        <v>1419</v>
      </c>
      <c r="I528" s="12" t="s">
        <v>1010</v>
      </c>
      <c r="J528" s="11">
        <v>3017015914</v>
      </c>
      <c r="K528" s="13">
        <v>57</v>
      </c>
      <c r="L528" s="13">
        <f t="shared" si="72"/>
        <v>8265000</v>
      </c>
      <c r="M528" s="13">
        <v>57</v>
      </c>
      <c r="N528" s="13">
        <f t="shared" si="73"/>
        <v>8265000</v>
      </c>
      <c r="O528" s="13">
        <v>57</v>
      </c>
      <c r="P528" s="13">
        <f t="shared" si="74"/>
        <v>8265000</v>
      </c>
      <c r="Q528" s="13">
        <v>37</v>
      </c>
      <c r="R528" s="13">
        <f t="shared" si="75"/>
        <v>5365000</v>
      </c>
      <c r="S528" s="13">
        <v>0</v>
      </c>
      <c r="T528" s="13">
        <v>0</v>
      </c>
      <c r="U528" s="13">
        <f t="shared" si="76"/>
        <v>37</v>
      </c>
      <c r="V528" s="13">
        <f t="shared" si="77"/>
        <v>5365000</v>
      </c>
      <c r="W528" s="13">
        <f t="shared" si="78"/>
        <v>208</v>
      </c>
      <c r="X528" s="13">
        <f t="shared" si="79"/>
        <v>30160000</v>
      </c>
      <c r="Y528">
        <v>1</v>
      </c>
    </row>
    <row r="529" spans="1:25" hidden="1">
      <c r="A529" s="11">
        <f t="shared" si="80"/>
        <v>524</v>
      </c>
      <c r="B529" s="12" t="s">
        <v>530</v>
      </c>
      <c r="C529" s="12" t="s">
        <v>530</v>
      </c>
      <c r="D529" s="12" t="s">
        <v>1813</v>
      </c>
      <c r="E529" s="12">
        <v>164</v>
      </c>
      <c r="F529" s="11" t="s">
        <v>858</v>
      </c>
      <c r="G529" s="11" t="s">
        <v>854</v>
      </c>
      <c r="H529" s="12" t="s">
        <v>1420</v>
      </c>
      <c r="I529" s="12" t="s">
        <v>1010</v>
      </c>
      <c r="J529" s="11">
        <v>3017019600</v>
      </c>
      <c r="K529" s="13">
        <v>164</v>
      </c>
      <c r="L529" s="13">
        <f t="shared" si="72"/>
        <v>23780000</v>
      </c>
      <c r="M529" s="13">
        <v>164</v>
      </c>
      <c r="N529" s="13">
        <f t="shared" si="73"/>
        <v>23780000</v>
      </c>
      <c r="O529" s="13">
        <v>164</v>
      </c>
      <c r="P529" s="13">
        <f t="shared" si="74"/>
        <v>23780000</v>
      </c>
      <c r="Q529" s="13">
        <v>164</v>
      </c>
      <c r="R529" s="13">
        <f t="shared" si="75"/>
        <v>23780000</v>
      </c>
      <c r="S529" s="13">
        <v>0</v>
      </c>
      <c r="T529" s="13">
        <v>0</v>
      </c>
      <c r="U529" s="13">
        <f t="shared" si="76"/>
        <v>164</v>
      </c>
      <c r="V529" s="13">
        <f t="shared" si="77"/>
        <v>23780000</v>
      </c>
      <c r="W529" s="13">
        <f t="shared" si="78"/>
        <v>656</v>
      </c>
      <c r="X529" s="13">
        <f t="shared" si="79"/>
        <v>95120000</v>
      </c>
      <c r="Y529">
        <v>1</v>
      </c>
    </row>
    <row r="530" spans="1:25" hidden="1">
      <c r="A530" s="11">
        <f t="shared" si="80"/>
        <v>525</v>
      </c>
      <c r="B530" s="12" t="s">
        <v>531</v>
      </c>
      <c r="C530" s="12" t="s">
        <v>531</v>
      </c>
      <c r="D530" s="12" t="s">
        <v>1813</v>
      </c>
      <c r="E530" s="12">
        <v>129</v>
      </c>
      <c r="F530" s="11" t="s">
        <v>858</v>
      </c>
      <c r="G530" s="11" t="s">
        <v>854</v>
      </c>
      <c r="H530" s="12" t="s">
        <v>1421</v>
      </c>
      <c r="I530" s="12" t="s">
        <v>1010</v>
      </c>
      <c r="J530" s="11">
        <v>3017020292</v>
      </c>
      <c r="K530" s="13">
        <v>135</v>
      </c>
      <c r="L530" s="13">
        <f t="shared" si="72"/>
        <v>19575000</v>
      </c>
      <c r="M530" s="13">
        <v>135</v>
      </c>
      <c r="N530" s="13">
        <f t="shared" si="73"/>
        <v>19575000</v>
      </c>
      <c r="O530" s="13">
        <v>135</v>
      </c>
      <c r="P530" s="13">
        <f t="shared" si="74"/>
        <v>19575000</v>
      </c>
      <c r="Q530" s="13">
        <v>129</v>
      </c>
      <c r="R530" s="13">
        <f t="shared" si="75"/>
        <v>18705000</v>
      </c>
      <c r="S530" s="13">
        <v>0</v>
      </c>
      <c r="T530" s="13">
        <v>0</v>
      </c>
      <c r="U530" s="13">
        <f t="shared" si="76"/>
        <v>129</v>
      </c>
      <c r="V530" s="13">
        <f t="shared" si="77"/>
        <v>18705000</v>
      </c>
      <c r="W530" s="13">
        <f t="shared" si="78"/>
        <v>534</v>
      </c>
      <c r="X530" s="13">
        <f t="shared" si="79"/>
        <v>77430000</v>
      </c>
      <c r="Y530">
        <v>1</v>
      </c>
    </row>
    <row r="531" spans="1:25" hidden="1">
      <c r="A531" s="11">
        <f t="shared" si="80"/>
        <v>526</v>
      </c>
      <c r="B531" s="12" t="s">
        <v>532</v>
      </c>
      <c r="C531" s="12" t="s">
        <v>532</v>
      </c>
      <c r="D531" s="12" t="s">
        <v>1813</v>
      </c>
      <c r="E531" s="12">
        <v>133</v>
      </c>
      <c r="F531" s="11" t="s">
        <v>858</v>
      </c>
      <c r="G531" s="11" t="s">
        <v>854</v>
      </c>
      <c r="H531" s="12" t="s">
        <v>1422</v>
      </c>
      <c r="I531" s="12" t="s">
        <v>1010</v>
      </c>
      <c r="J531" s="11">
        <v>3017101035</v>
      </c>
      <c r="K531" s="13">
        <v>143</v>
      </c>
      <c r="L531" s="13">
        <f t="shared" si="72"/>
        <v>20735000</v>
      </c>
      <c r="M531" s="13">
        <v>143</v>
      </c>
      <c r="N531" s="13">
        <f t="shared" si="73"/>
        <v>20735000</v>
      </c>
      <c r="O531" s="13">
        <v>143</v>
      </c>
      <c r="P531" s="13">
        <f t="shared" si="74"/>
        <v>20735000</v>
      </c>
      <c r="Q531" s="13">
        <v>133</v>
      </c>
      <c r="R531" s="13">
        <f t="shared" si="75"/>
        <v>19285000</v>
      </c>
      <c r="S531" s="13">
        <v>0</v>
      </c>
      <c r="T531" s="13">
        <v>0</v>
      </c>
      <c r="U531" s="13">
        <f t="shared" si="76"/>
        <v>133</v>
      </c>
      <c r="V531" s="13">
        <f t="shared" si="77"/>
        <v>19285000</v>
      </c>
      <c r="W531" s="13">
        <f t="shared" si="78"/>
        <v>562</v>
      </c>
      <c r="X531" s="13">
        <f t="shared" si="79"/>
        <v>81490000</v>
      </c>
      <c r="Y531">
        <v>1</v>
      </c>
    </row>
    <row r="532" spans="1:25" hidden="1">
      <c r="A532" s="11">
        <f t="shared" si="80"/>
        <v>527</v>
      </c>
      <c r="B532" s="12" t="s">
        <v>533</v>
      </c>
      <c r="C532" s="12" t="s">
        <v>533</v>
      </c>
      <c r="D532" s="12" t="s">
        <v>1813</v>
      </c>
      <c r="E532" s="12">
        <v>245</v>
      </c>
      <c r="F532" s="11" t="s">
        <v>858</v>
      </c>
      <c r="G532" s="11" t="s">
        <v>854</v>
      </c>
      <c r="H532" s="12" t="s">
        <v>1010</v>
      </c>
      <c r="I532" s="12" t="s">
        <v>1010</v>
      </c>
      <c r="J532" s="11">
        <v>3017097456</v>
      </c>
      <c r="K532" s="13">
        <v>269</v>
      </c>
      <c r="L532" s="13">
        <f t="shared" si="72"/>
        <v>39005000</v>
      </c>
      <c r="M532" s="13">
        <v>269</v>
      </c>
      <c r="N532" s="13">
        <f t="shared" si="73"/>
        <v>39005000</v>
      </c>
      <c r="O532" s="13">
        <v>269</v>
      </c>
      <c r="P532" s="13">
        <f t="shared" si="74"/>
        <v>39005000</v>
      </c>
      <c r="Q532" s="13">
        <v>245</v>
      </c>
      <c r="R532" s="13">
        <f t="shared" si="75"/>
        <v>35525000</v>
      </c>
      <c r="S532" s="13">
        <v>0</v>
      </c>
      <c r="T532" s="13">
        <v>0</v>
      </c>
      <c r="U532" s="13">
        <f t="shared" si="76"/>
        <v>245</v>
      </c>
      <c r="V532" s="13">
        <f t="shared" si="77"/>
        <v>35525000</v>
      </c>
      <c r="W532" s="13">
        <f t="shared" si="78"/>
        <v>1052</v>
      </c>
      <c r="X532" s="13">
        <f t="shared" si="79"/>
        <v>152540000</v>
      </c>
      <c r="Y532">
        <v>1</v>
      </c>
    </row>
    <row r="533" spans="1:25" hidden="1">
      <c r="A533" s="11">
        <f t="shared" si="80"/>
        <v>528</v>
      </c>
      <c r="B533" s="12" t="s">
        <v>534</v>
      </c>
      <c r="C533" s="12" t="s">
        <v>534</v>
      </c>
      <c r="D533" s="12" t="s">
        <v>1813</v>
      </c>
      <c r="E533" s="12">
        <v>93</v>
      </c>
      <c r="F533" s="11" t="s">
        <v>858</v>
      </c>
      <c r="G533" s="11" t="s">
        <v>854</v>
      </c>
      <c r="H533" s="12" t="s">
        <v>1423</v>
      </c>
      <c r="I533" s="12" t="s">
        <v>1010</v>
      </c>
      <c r="J533" s="11">
        <v>3017005072</v>
      </c>
      <c r="K533" s="13">
        <v>95</v>
      </c>
      <c r="L533" s="13">
        <f t="shared" si="72"/>
        <v>13775000</v>
      </c>
      <c r="M533" s="13">
        <v>95</v>
      </c>
      <c r="N533" s="13">
        <f t="shared" si="73"/>
        <v>13775000</v>
      </c>
      <c r="O533" s="13">
        <v>95</v>
      </c>
      <c r="P533" s="13">
        <f t="shared" si="74"/>
        <v>13775000</v>
      </c>
      <c r="Q533" s="13">
        <v>93</v>
      </c>
      <c r="R533" s="13">
        <f t="shared" si="75"/>
        <v>13485000</v>
      </c>
      <c r="S533" s="13">
        <v>0</v>
      </c>
      <c r="T533" s="13">
        <v>0</v>
      </c>
      <c r="U533" s="13">
        <f t="shared" si="76"/>
        <v>93</v>
      </c>
      <c r="V533" s="13">
        <f t="shared" si="77"/>
        <v>13485000</v>
      </c>
      <c r="W533" s="13">
        <f t="shared" si="78"/>
        <v>378</v>
      </c>
      <c r="X533" s="13">
        <f t="shared" si="79"/>
        <v>54810000</v>
      </c>
      <c r="Y533">
        <v>1</v>
      </c>
    </row>
    <row r="534" spans="1:25" hidden="1">
      <c r="A534" s="11">
        <f t="shared" si="80"/>
        <v>529</v>
      </c>
      <c r="B534" s="12" t="s">
        <v>535</v>
      </c>
      <c r="C534" s="12" t="s">
        <v>535</v>
      </c>
      <c r="D534" s="12" t="s">
        <v>1813</v>
      </c>
      <c r="E534" s="12">
        <v>137</v>
      </c>
      <c r="F534" s="11" t="s">
        <v>858</v>
      </c>
      <c r="G534" s="11" t="s">
        <v>854</v>
      </c>
      <c r="H534" s="12" t="s">
        <v>1424</v>
      </c>
      <c r="I534" s="12" t="s">
        <v>1010</v>
      </c>
      <c r="J534" s="11">
        <v>3085003428</v>
      </c>
      <c r="K534" s="13">
        <v>123</v>
      </c>
      <c r="L534" s="13">
        <f t="shared" si="72"/>
        <v>17835000</v>
      </c>
      <c r="M534" s="13">
        <v>123</v>
      </c>
      <c r="N534" s="13">
        <f t="shared" si="73"/>
        <v>17835000</v>
      </c>
      <c r="O534" s="13">
        <v>123</v>
      </c>
      <c r="P534" s="13">
        <f t="shared" si="74"/>
        <v>17835000</v>
      </c>
      <c r="Q534" s="13">
        <v>137</v>
      </c>
      <c r="R534" s="13">
        <f t="shared" si="75"/>
        <v>19865000</v>
      </c>
      <c r="S534" s="13">
        <v>0</v>
      </c>
      <c r="T534" s="13">
        <v>0</v>
      </c>
      <c r="U534" s="13">
        <f t="shared" si="76"/>
        <v>137</v>
      </c>
      <c r="V534" s="13">
        <f t="shared" si="77"/>
        <v>19865000</v>
      </c>
      <c r="W534" s="13">
        <f t="shared" si="78"/>
        <v>506</v>
      </c>
      <c r="X534" s="13">
        <f t="shared" si="79"/>
        <v>73370000</v>
      </c>
      <c r="Y534">
        <v>1</v>
      </c>
    </row>
    <row r="535" spans="1:25" hidden="1">
      <c r="A535" s="11">
        <f t="shared" si="80"/>
        <v>530</v>
      </c>
      <c r="B535" s="12" t="s">
        <v>536</v>
      </c>
      <c r="C535" s="12" t="s">
        <v>536</v>
      </c>
      <c r="D535" s="12" t="s">
        <v>1813</v>
      </c>
      <c r="E535" s="12">
        <v>157</v>
      </c>
      <c r="F535" s="11" t="s">
        <v>858</v>
      </c>
      <c r="G535" s="11" t="s">
        <v>854</v>
      </c>
      <c r="H535" s="12" t="s">
        <v>1410</v>
      </c>
      <c r="I535" s="12" t="s">
        <v>1010</v>
      </c>
      <c r="J535" s="11">
        <v>3085000259</v>
      </c>
      <c r="K535" s="13">
        <v>175</v>
      </c>
      <c r="L535" s="13">
        <f t="shared" si="72"/>
        <v>25375000</v>
      </c>
      <c r="M535" s="13">
        <v>175</v>
      </c>
      <c r="N535" s="13">
        <f t="shared" si="73"/>
        <v>25375000</v>
      </c>
      <c r="O535" s="13">
        <v>175</v>
      </c>
      <c r="P535" s="13">
        <f t="shared" si="74"/>
        <v>25375000</v>
      </c>
      <c r="Q535" s="13">
        <v>157</v>
      </c>
      <c r="R535" s="13">
        <f t="shared" si="75"/>
        <v>22765000</v>
      </c>
      <c r="S535" s="13">
        <v>0</v>
      </c>
      <c r="T535" s="13">
        <v>0</v>
      </c>
      <c r="U535" s="13">
        <f t="shared" si="76"/>
        <v>157</v>
      </c>
      <c r="V535" s="13">
        <f t="shared" si="77"/>
        <v>22765000</v>
      </c>
      <c r="W535" s="13">
        <f t="shared" si="78"/>
        <v>682</v>
      </c>
      <c r="X535" s="13">
        <f t="shared" si="79"/>
        <v>98890000</v>
      </c>
      <c r="Y535">
        <v>1</v>
      </c>
    </row>
    <row r="536" spans="1:25" hidden="1">
      <c r="A536" s="11">
        <f t="shared" si="80"/>
        <v>531</v>
      </c>
      <c r="B536" s="12" t="s">
        <v>537</v>
      </c>
      <c r="C536" s="12" t="s">
        <v>537</v>
      </c>
      <c r="D536" s="12" t="s">
        <v>1813</v>
      </c>
      <c r="E536" s="12">
        <v>147</v>
      </c>
      <c r="F536" s="11" t="s">
        <v>858</v>
      </c>
      <c r="G536" s="11" t="s">
        <v>854</v>
      </c>
      <c r="H536" s="12" t="s">
        <v>1425</v>
      </c>
      <c r="I536" s="12" t="s">
        <v>1010</v>
      </c>
      <c r="J536" s="11">
        <v>3017019430</v>
      </c>
      <c r="K536" s="13">
        <v>151</v>
      </c>
      <c r="L536" s="13">
        <f t="shared" si="72"/>
        <v>21895000</v>
      </c>
      <c r="M536" s="13">
        <v>151</v>
      </c>
      <c r="N536" s="13">
        <f t="shared" si="73"/>
        <v>21895000</v>
      </c>
      <c r="O536" s="13">
        <v>151</v>
      </c>
      <c r="P536" s="13">
        <f t="shared" si="74"/>
        <v>21895000</v>
      </c>
      <c r="Q536" s="13">
        <v>147</v>
      </c>
      <c r="R536" s="13">
        <f t="shared" si="75"/>
        <v>21315000</v>
      </c>
      <c r="S536" s="13">
        <v>0</v>
      </c>
      <c r="T536" s="13">
        <v>0</v>
      </c>
      <c r="U536" s="13">
        <f t="shared" si="76"/>
        <v>147</v>
      </c>
      <c r="V536" s="13">
        <f t="shared" si="77"/>
        <v>21315000</v>
      </c>
      <c r="W536" s="13">
        <f t="shared" si="78"/>
        <v>600</v>
      </c>
      <c r="X536" s="13">
        <f t="shared" si="79"/>
        <v>87000000</v>
      </c>
      <c r="Y536">
        <v>1</v>
      </c>
    </row>
    <row r="537" spans="1:25" hidden="1">
      <c r="A537" s="11">
        <f t="shared" si="80"/>
        <v>532</v>
      </c>
      <c r="B537" s="12" t="s">
        <v>538</v>
      </c>
      <c r="C537" s="12"/>
      <c r="D537" s="12"/>
      <c r="E537" s="12"/>
      <c r="F537" s="11" t="s">
        <v>858</v>
      </c>
      <c r="G537" s="11" t="s">
        <v>854</v>
      </c>
      <c r="H537" s="12" t="s">
        <v>1412</v>
      </c>
      <c r="I537" s="12" t="s">
        <v>1010</v>
      </c>
      <c r="J537" s="11">
        <v>3085002863</v>
      </c>
      <c r="K537" s="13">
        <v>107</v>
      </c>
      <c r="L537" s="13">
        <f t="shared" si="72"/>
        <v>15515000</v>
      </c>
      <c r="M537" s="13">
        <v>107</v>
      </c>
      <c r="N537" s="13">
        <f t="shared" si="73"/>
        <v>15515000</v>
      </c>
      <c r="O537" s="13">
        <v>107</v>
      </c>
      <c r="P537" s="13">
        <f t="shared" si="74"/>
        <v>15515000</v>
      </c>
      <c r="Q537" s="13"/>
      <c r="R537" s="13">
        <f t="shared" si="75"/>
        <v>0</v>
      </c>
      <c r="S537" s="13">
        <v>0</v>
      </c>
      <c r="T537" s="13">
        <v>0</v>
      </c>
      <c r="U537" s="13">
        <f t="shared" si="76"/>
        <v>0</v>
      </c>
      <c r="V537" s="13">
        <f t="shared" si="77"/>
        <v>0</v>
      </c>
      <c r="W537" s="13">
        <f t="shared" si="78"/>
        <v>321</v>
      </c>
      <c r="X537" s="13">
        <f t="shared" si="79"/>
        <v>46545000</v>
      </c>
      <c r="Y537">
        <v>1</v>
      </c>
    </row>
    <row r="538" spans="1:25" hidden="1">
      <c r="A538" s="11">
        <f t="shared" si="80"/>
        <v>533</v>
      </c>
      <c r="B538" s="12" t="s">
        <v>539</v>
      </c>
      <c r="C538" s="12" t="s">
        <v>539</v>
      </c>
      <c r="D538" s="12" t="s">
        <v>1813</v>
      </c>
      <c r="E538" s="12">
        <v>151</v>
      </c>
      <c r="F538" s="11" t="s">
        <v>858</v>
      </c>
      <c r="G538" s="11" t="s">
        <v>854</v>
      </c>
      <c r="H538" s="12" t="s">
        <v>1406</v>
      </c>
      <c r="I538" s="12" t="s">
        <v>1010</v>
      </c>
      <c r="J538" s="11">
        <v>3017019391</v>
      </c>
      <c r="K538" s="13">
        <v>191</v>
      </c>
      <c r="L538" s="13">
        <f t="shared" si="72"/>
        <v>27695000</v>
      </c>
      <c r="M538" s="13">
        <v>191</v>
      </c>
      <c r="N538" s="13">
        <f t="shared" si="73"/>
        <v>27695000</v>
      </c>
      <c r="O538" s="13">
        <v>191</v>
      </c>
      <c r="P538" s="13">
        <f t="shared" si="74"/>
        <v>27695000</v>
      </c>
      <c r="Q538" s="13">
        <v>151</v>
      </c>
      <c r="R538" s="13">
        <f t="shared" si="75"/>
        <v>21895000</v>
      </c>
      <c r="S538" s="13">
        <v>0</v>
      </c>
      <c r="T538" s="13">
        <v>0</v>
      </c>
      <c r="U538" s="13">
        <f t="shared" si="76"/>
        <v>151</v>
      </c>
      <c r="V538" s="13">
        <f t="shared" si="77"/>
        <v>21895000</v>
      </c>
      <c r="W538" s="13">
        <f t="shared" si="78"/>
        <v>724</v>
      </c>
      <c r="X538" s="13">
        <f t="shared" si="79"/>
        <v>104980000</v>
      </c>
      <c r="Y538">
        <v>1</v>
      </c>
    </row>
    <row r="539" spans="1:25" hidden="1">
      <c r="A539" s="11">
        <f t="shared" si="80"/>
        <v>534</v>
      </c>
      <c r="B539" s="12" t="s">
        <v>540</v>
      </c>
      <c r="C539" s="12" t="s">
        <v>540</v>
      </c>
      <c r="D539" s="12" t="s">
        <v>1813</v>
      </c>
      <c r="E539" s="12">
        <v>106</v>
      </c>
      <c r="F539" s="11" t="s">
        <v>858</v>
      </c>
      <c r="G539" s="11" t="s">
        <v>854</v>
      </c>
      <c r="H539" s="12" t="s">
        <v>1426</v>
      </c>
      <c r="I539" s="12" t="s">
        <v>1010</v>
      </c>
      <c r="J539" s="11">
        <v>3085003291</v>
      </c>
      <c r="K539" s="13">
        <v>118</v>
      </c>
      <c r="L539" s="13">
        <f t="shared" si="72"/>
        <v>17110000</v>
      </c>
      <c r="M539" s="13">
        <v>118</v>
      </c>
      <c r="N539" s="13">
        <f t="shared" si="73"/>
        <v>17110000</v>
      </c>
      <c r="O539" s="13">
        <v>118</v>
      </c>
      <c r="P539" s="13">
        <f t="shared" si="74"/>
        <v>17110000</v>
      </c>
      <c r="Q539" s="13">
        <v>106</v>
      </c>
      <c r="R539" s="13">
        <f t="shared" si="75"/>
        <v>15370000</v>
      </c>
      <c r="S539" s="13">
        <v>0</v>
      </c>
      <c r="T539" s="13">
        <v>0</v>
      </c>
      <c r="U539" s="13">
        <f t="shared" si="76"/>
        <v>106</v>
      </c>
      <c r="V539" s="13">
        <f t="shared" si="77"/>
        <v>15370000</v>
      </c>
      <c r="W539" s="13">
        <f t="shared" si="78"/>
        <v>460</v>
      </c>
      <c r="X539" s="13">
        <f t="shared" si="79"/>
        <v>66700000</v>
      </c>
      <c r="Y539">
        <v>1</v>
      </c>
    </row>
    <row r="540" spans="1:25" hidden="1">
      <c r="A540" s="11">
        <f t="shared" si="80"/>
        <v>535</v>
      </c>
      <c r="B540" s="12" t="s">
        <v>541</v>
      </c>
      <c r="C540" s="12" t="s">
        <v>541</v>
      </c>
      <c r="D540" s="12" t="s">
        <v>1813</v>
      </c>
      <c r="E540" s="12">
        <v>61</v>
      </c>
      <c r="F540" s="11" t="s">
        <v>858</v>
      </c>
      <c r="G540" s="11" t="s">
        <v>854</v>
      </c>
      <c r="H540" s="12" t="s">
        <v>1407</v>
      </c>
      <c r="I540" s="12" t="s">
        <v>1010</v>
      </c>
      <c r="J540" s="11">
        <v>3085003100</v>
      </c>
      <c r="K540" s="13">
        <v>81</v>
      </c>
      <c r="L540" s="13">
        <f t="shared" si="72"/>
        <v>11745000</v>
      </c>
      <c r="M540" s="13">
        <v>81</v>
      </c>
      <c r="N540" s="13">
        <f t="shared" si="73"/>
        <v>11745000</v>
      </c>
      <c r="O540" s="13">
        <v>81</v>
      </c>
      <c r="P540" s="13">
        <f t="shared" si="74"/>
        <v>11745000</v>
      </c>
      <c r="Q540" s="13">
        <v>61</v>
      </c>
      <c r="R540" s="13">
        <f t="shared" si="75"/>
        <v>8845000</v>
      </c>
      <c r="S540" s="13">
        <v>0</v>
      </c>
      <c r="T540" s="13">
        <v>0</v>
      </c>
      <c r="U540" s="13">
        <f t="shared" si="76"/>
        <v>61</v>
      </c>
      <c r="V540" s="13">
        <f t="shared" si="77"/>
        <v>8845000</v>
      </c>
      <c r="W540" s="13">
        <f t="shared" si="78"/>
        <v>304</v>
      </c>
      <c r="X540" s="13">
        <f t="shared" si="79"/>
        <v>44080000</v>
      </c>
      <c r="Y540">
        <v>1</v>
      </c>
    </row>
    <row r="541" spans="1:25" hidden="1">
      <c r="A541" s="11">
        <f t="shared" si="80"/>
        <v>536</v>
      </c>
      <c r="B541" s="12" t="s">
        <v>542</v>
      </c>
      <c r="C541" s="12" t="s">
        <v>542</v>
      </c>
      <c r="D541" s="12" t="s">
        <v>1813</v>
      </c>
      <c r="E541" s="12">
        <v>130</v>
      </c>
      <c r="F541" s="11" t="s">
        <v>858</v>
      </c>
      <c r="G541" s="11" t="s">
        <v>854</v>
      </c>
      <c r="H541" s="12" t="s">
        <v>1427</v>
      </c>
      <c r="I541" s="12" t="s">
        <v>1010</v>
      </c>
      <c r="J541" s="11">
        <v>3017101029</v>
      </c>
      <c r="K541" s="13">
        <v>154</v>
      </c>
      <c r="L541" s="13">
        <f t="shared" si="72"/>
        <v>22330000</v>
      </c>
      <c r="M541" s="13">
        <v>154</v>
      </c>
      <c r="N541" s="13">
        <f t="shared" si="73"/>
        <v>22330000</v>
      </c>
      <c r="O541" s="13">
        <v>154</v>
      </c>
      <c r="P541" s="13">
        <f t="shared" si="74"/>
        <v>22330000</v>
      </c>
      <c r="Q541" s="13">
        <v>130</v>
      </c>
      <c r="R541" s="13">
        <f t="shared" si="75"/>
        <v>18850000</v>
      </c>
      <c r="S541" s="13">
        <v>0</v>
      </c>
      <c r="T541" s="13">
        <v>0</v>
      </c>
      <c r="U541" s="13">
        <f t="shared" si="76"/>
        <v>130</v>
      </c>
      <c r="V541" s="13">
        <f t="shared" si="77"/>
        <v>18850000</v>
      </c>
      <c r="W541" s="13">
        <f t="shared" si="78"/>
        <v>592</v>
      </c>
      <c r="X541" s="13">
        <f t="shared" si="79"/>
        <v>85840000</v>
      </c>
      <c r="Y541">
        <v>1</v>
      </c>
    </row>
    <row r="542" spans="1:25" hidden="1">
      <c r="A542" s="11">
        <f t="shared" si="80"/>
        <v>537</v>
      </c>
      <c r="B542" s="12" t="s">
        <v>543</v>
      </c>
      <c r="C542" s="12" t="s">
        <v>543</v>
      </c>
      <c r="D542" s="12" t="s">
        <v>1813</v>
      </c>
      <c r="E542" s="12">
        <v>239</v>
      </c>
      <c r="F542" s="11" t="s">
        <v>858</v>
      </c>
      <c r="G542" s="11" t="s">
        <v>854</v>
      </c>
      <c r="H542" s="12" t="s">
        <v>1010</v>
      </c>
      <c r="I542" s="12" t="s">
        <v>1010</v>
      </c>
      <c r="J542" s="11">
        <v>3085002812</v>
      </c>
      <c r="K542" s="13">
        <v>263</v>
      </c>
      <c r="L542" s="13">
        <f t="shared" si="72"/>
        <v>38135000</v>
      </c>
      <c r="M542" s="13">
        <v>263</v>
      </c>
      <c r="N542" s="13">
        <f t="shared" si="73"/>
        <v>38135000</v>
      </c>
      <c r="O542" s="13">
        <v>263</v>
      </c>
      <c r="P542" s="13">
        <f t="shared" si="74"/>
        <v>38135000</v>
      </c>
      <c r="Q542" s="13">
        <v>239</v>
      </c>
      <c r="R542" s="13">
        <f t="shared" si="75"/>
        <v>34655000</v>
      </c>
      <c r="S542" s="13">
        <v>0</v>
      </c>
      <c r="T542" s="13">
        <v>0</v>
      </c>
      <c r="U542" s="13">
        <f t="shared" si="76"/>
        <v>239</v>
      </c>
      <c r="V542" s="13">
        <f t="shared" si="77"/>
        <v>34655000</v>
      </c>
      <c r="W542" s="13">
        <f t="shared" si="78"/>
        <v>1028</v>
      </c>
      <c r="X542" s="13">
        <f t="shared" si="79"/>
        <v>149060000</v>
      </c>
      <c r="Y542">
        <v>1</v>
      </c>
    </row>
    <row r="543" spans="1:25" hidden="1">
      <c r="A543" s="11">
        <f t="shared" si="80"/>
        <v>538</v>
      </c>
      <c r="B543" s="12" t="s">
        <v>544</v>
      </c>
      <c r="C543" s="12" t="s">
        <v>544</v>
      </c>
      <c r="D543" s="12" t="s">
        <v>1813</v>
      </c>
      <c r="E543" s="12">
        <v>75</v>
      </c>
      <c r="F543" s="11" t="s">
        <v>858</v>
      </c>
      <c r="G543" s="11" t="s">
        <v>854</v>
      </c>
      <c r="H543" s="12" t="s">
        <v>1428</v>
      </c>
      <c r="I543" s="12" t="s">
        <v>1010</v>
      </c>
      <c r="J543" s="11">
        <v>3017019332</v>
      </c>
      <c r="K543" s="13">
        <v>111</v>
      </c>
      <c r="L543" s="13">
        <f t="shared" si="72"/>
        <v>16095000</v>
      </c>
      <c r="M543" s="13">
        <v>111</v>
      </c>
      <c r="N543" s="13">
        <f t="shared" si="73"/>
        <v>16095000</v>
      </c>
      <c r="O543" s="13">
        <v>111</v>
      </c>
      <c r="P543" s="13">
        <f t="shared" si="74"/>
        <v>16095000</v>
      </c>
      <c r="Q543" s="13">
        <v>75</v>
      </c>
      <c r="R543" s="13">
        <f t="shared" si="75"/>
        <v>10875000</v>
      </c>
      <c r="S543" s="13">
        <v>0</v>
      </c>
      <c r="T543" s="13">
        <v>0</v>
      </c>
      <c r="U543" s="13">
        <f t="shared" si="76"/>
        <v>75</v>
      </c>
      <c r="V543" s="13">
        <f t="shared" si="77"/>
        <v>10875000</v>
      </c>
      <c r="W543" s="13">
        <f t="shared" si="78"/>
        <v>408</v>
      </c>
      <c r="X543" s="13">
        <f t="shared" si="79"/>
        <v>59160000</v>
      </c>
      <c r="Y543">
        <v>1</v>
      </c>
    </row>
    <row r="544" spans="1:25" hidden="1">
      <c r="A544" s="11">
        <f t="shared" si="80"/>
        <v>539</v>
      </c>
      <c r="B544" s="12" t="s">
        <v>545</v>
      </c>
      <c r="C544" s="12" t="s">
        <v>545</v>
      </c>
      <c r="D544" s="12" t="s">
        <v>1813</v>
      </c>
      <c r="E544" s="12">
        <v>244</v>
      </c>
      <c r="F544" s="11" t="s">
        <v>858</v>
      </c>
      <c r="G544" s="11" t="s">
        <v>854</v>
      </c>
      <c r="H544" s="12" t="s">
        <v>1429</v>
      </c>
      <c r="I544" s="12" t="s">
        <v>1010</v>
      </c>
      <c r="J544" s="11">
        <v>3017019286</v>
      </c>
      <c r="K544" s="13">
        <v>260</v>
      </c>
      <c r="L544" s="13">
        <f t="shared" si="72"/>
        <v>37700000</v>
      </c>
      <c r="M544" s="13">
        <v>260</v>
      </c>
      <c r="N544" s="13">
        <f t="shared" si="73"/>
        <v>37700000</v>
      </c>
      <c r="O544" s="13">
        <v>260</v>
      </c>
      <c r="P544" s="13">
        <f t="shared" si="74"/>
        <v>37700000</v>
      </c>
      <c r="Q544" s="13">
        <v>244</v>
      </c>
      <c r="R544" s="13">
        <f t="shared" si="75"/>
        <v>35380000</v>
      </c>
      <c r="S544" s="13">
        <v>0</v>
      </c>
      <c r="T544" s="13">
        <v>0</v>
      </c>
      <c r="U544" s="13">
        <f t="shared" si="76"/>
        <v>244</v>
      </c>
      <c r="V544" s="13">
        <f t="shared" si="77"/>
        <v>35380000</v>
      </c>
      <c r="W544" s="13">
        <f t="shared" si="78"/>
        <v>1024</v>
      </c>
      <c r="X544" s="13">
        <f t="shared" si="79"/>
        <v>148480000</v>
      </c>
      <c r="Y544">
        <v>1</v>
      </c>
    </row>
    <row r="545" spans="1:25" hidden="1">
      <c r="A545" s="11">
        <f t="shared" si="80"/>
        <v>540</v>
      </c>
      <c r="B545" s="12" t="s">
        <v>546</v>
      </c>
      <c r="C545" s="12" t="s">
        <v>546</v>
      </c>
      <c r="D545" s="12" t="s">
        <v>1813</v>
      </c>
      <c r="E545" s="12">
        <v>104</v>
      </c>
      <c r="F545" s="11" t="s">
        <v>858</v>
      </c>
      <c r="G545" s="11" t="s">
        <v>854</v>
      </c>
      <c r="H545" s="12" t="s">
        <v>1430</v>
      </c>
      <c r="I545" s="12" t="s">
        <v>1010</v>
      </c>
      <c r="J545" s="11">
        <v>3085003142</v>
      </c>
      <c r="K545" s="13">
        <v>134</v>
      </c>
      <c r="L545" s="13">
        <f t="shared" si="72"/>
        <v>19430000</v>
      </c>
      <c r="M545" s="13">
        <v>134</v>
      </c>
      <c r="N545" s="13">
        <f t="shared" si="73"/>
        <v>19430000</v>
      </c>
      <c r="O545" s="13">
        <v>134</v>
      </c>
      <c r="P545" s="13">
        <f t="shared" si="74"/>
        <v>19430000</v>
      </c>
      <c r="Q545" s="13">
        <v>104</v>
      </c>
      <c r="R545" s="13">
        <f t="shared" si="75"/>
        <v>15080000</v>
      </c>
      <c r="S545" s="13">
        <v>0</v>
      </c>
      <c r="T545" s="13">
        <v>0</v>
      </c>
      <c r="U545" s="13">
        <f t="shared" si="76"/>
        <v>104</v>
      </c>
      <c r="V545" s="13">
        <f t="shared" si="77"/>
        <v>15080000</v>
      </c>
      <c r="W545" s="13">
        <f t="shared" si="78"/>
        <v>506</v>
      </c>
      <c r="X545" s="13">
        <f t="shared" si="79"/>
        <v>73370000</v>
      </c>
      <c r="Y545">
        <v>1</v>
      </c>
    </row>
    <row r="546" spans="1:25" hidden="1">
      <c r="A546" s="11">
        <f t="shared" si="80"/>
        <v>541</v>
      </c>
      <c r="B546" s="12" t="s">
        <v>547</v>
      </c>
      <c r="C546" s="12" t="s">
        <v>547</v>
      </c>
      <c r="D546" s="12" t="s">
        <v>1813</v>
      </c>
      <c r="E546" s="12">
        <v>128</v>
      </c>
      <c r="F546" s="11" t="s">
        <v>858</v>
      </c>
      <c r="G546" s="11" t="s">
        <v>854</v>
      </c>
      <c r="H546" s="12" t="s">
        <v>1431</v>
      </c>
      <c r="I546" s="12" t="s">
        <v>1010</v>
      </c>
      <c r="J546" s="11">
        <v>3085002855</v>
      </c>
      <c r="K546" s="13">
        <v>148</v>
      </c>
      <c r="L546" s="13">
        <f t="shared" si="72"/>
        <v>21460000</v>
      </c>
      <c r="M546" s="13">
        <v>148</v>
      </c>
      <c r="N546" s="13">
        <f t="shared" si="73"/>
        <v>21460000</v>
      </c>
      <c r="O546" s="13">
        <v>148</v>
      </c>
      <c r="P546" s="13">
        <f t="shared" si="74"/>
        <v>21460000</v>
      </c>
      <c r="Q546" s="13">
        <v>128</v>
      </c>
      <c r="R546" s="13">
        <f t="shared" si="75"/>
        <v>18560000</v>
      </c>
      <c r="S546" s="13">
        <v>0</v>
      </c>
      <c r="T546" s="13">
        <v>0</v>
      </c>
      <c r="U546" s="13">
        <f t="shared" si="76"/>
        <v>128</v>
      </c>
      <c r="V546" s="13">
        <f t="shared" si="77"/>
        <v>18560000</v>
      </c>
      <c r="W546" s="13">
        <f t="shared" si="78"/>
        <v>572</v>
      </c>
      <c r="X546" s="13">
        <f t="shared" si="79"/>
        <v>82940000</v>
      </c>
      <c r="Y546">
        <v>1</v>
      </c>
    </row>
    <row r="547" spans="1:25" hidden="1">
      <c r="A547" s="11">
        <f t="shared" si="80"/>
        <v>542</v>
      </c>
      <c r="B547" s="12" t="s">
        <v>548</v>
      </c>
      <c r="C547" s="12" t="s">
        <v>548</v>
      </c>
      <c r="D547" s="12" t="s">
        <v>1813</v>
      </c>
      <c r="E547" s="12">
        <v>85</v>
      </c>
      <c r="F547" s="11" t="s">
        <v>858</v>
      </c>
      <c r="G547" s="11" t="s">
        <v>854</v>
      </c>
      <c r="H547" s="12" t="s">
        <v>1427</v>
      </c>
      <c r="I547" s="12" t="s">
        <v>1010</v>
      </c>
      <c r="J547" s="11">
        <v>3017015957</v>
      </c>
      <c r="K547" s="13">
        <v>119</v>
      </c>
      <c r="L547" s="13">
        <f t="shared" si="72"/>
        <v>17255000</v>
      </c>
      <c r="M547" s="13">
        <v>119</v>
      </c>
      <c r="N547" s="13">
        <f t="shared" si="73"/>
        <v>17255000</v>
      </c>
      <c r="O547" s="13">
        <v>119</v>
      </c>
      <c r="P547" s="13">
        <f t="shared" si="74"/>
        <v>17255000</v>
      </c>
      <c r="Q547" s="13">
        <v>85</v>
      </c>
      <c r="R547" s="13">
        <f t="shared" si="75"/>
        <v>12325000</v>
      </c>
      <c r="S547" s="13">
        <v>0</v>
      </c>
      <c r="T547" s="13">
        <v>0</v>
      </c>
      <c r="U547" s="13">
        <f t="shared" si="76"/>
        <v>85</v>
      </c>
      <c r="V547" s="13">
        <f t="shared" si="77"/>
        <v>12325000</v>
      </c>
      <c r="W547" s="13">
        <f t="shared" si="78"/>
        <v>442</v>
      </c>
      <c r="X547" s="13">
        <f t="shared" si="79"/>
        <v>64090000</v>
      </c>
      <c r="Y547">
        <v>1</v>
      </c>
    </row>
    <row r="548" spans="1:25" hidden="1">
      <c r="A548" s="11">
        <f t="shared" si="80"/>
        <v>543</v>
      </c>
      <c r="B548" s="12" t="s">
        <v>549</v>
      </c>
      <c r="C548" s="12" t="s">
        <v>549</v>
      </c>
      <c r="D548" s="12" t="s">
        <v>1813</v>
      </c>
      <c r="E548" s="12">
        <v>167</v>
      </c>
      <c r="F548" s="11" t="s">
        <v>858</v>
      </c>
      <c r="G548" s="11" t="s">
        <v>854</v>
      </c>
      <c r="H548" s="12" t="s">
        <v>1432</v>
      </c>
      <c r="I548" s="12" t="s">
        <v>1010</v>
      </c>
      <c r="J548" s="11">
        <v>3017019499</v>
      </c>
      <c r="K548" s="13">
        <v>159</v>
      </c>
      <c r="L548" s="13">
        <f t="shared" si="72"/>
        <v>23055000</v>
      </c>
      <c r="M548" s="13">
        <v>159</v>
      </c>
      <c r="N548" s="13">
        <f t="shared" si="73"/>
        <v>23055000</v>
      </c>
      <c r="O548" s="13">
        <v>159</v>
      </c>
      <c r="P548" s="13">
        <f t="shared" si="74"/>
        <v>23055000</v>
      </c>
      <c r="Q548" s="13">
        <v>167</v>
      </c>
      <c r="R548" s="13">
        <f t="shared" si="75"/>
        <v>24215000</v>
      </c>
      <c r="S548" s="13">
        <v>0</v>
      </c>
      <c r="T548" s="13">
        <v>0</v>
      </c>
      <c r="U548" s="13">
        <f t="shared" si="76"/>
        <v>167</v>
      </c>
      <c r="V548" s="13">
        <f t="shared" si="77"/>
        <v>24215000</v>
      </c>
      <c r="W548" s="13">
        <f t="shared" si="78"/>
        <v>644</v>
      </c>
      <c r="X548" s="13">
        <f t="shared" si="79"/>
        <v>93380000</v>
      </c>
      <c r="Y548">
        <v>1</v>
      </c>
    </row>
    <row r="549" spans="1:25" hidden="1">
      <c r="A549" s="11">
        <f t="shared" si="80"/>
        <v>544</v>
      </c>
      <c r="B549" s="12" t="s">
        <v>550</v>
      </c>
      <c r="C549" s="12" t="s">
        <v>550</v>
      </c>
      <c r="D549" s="12" t="s">
        <v>1813</v>
      </c>
      <c r="E549" s="12">
        <v>222</v>
      </c>
      <c r="F549" s="11" t="s">
        <v>858</v>
      </c>
      <c r="G549" s="11" t="s">
        <v>854</v>
      </c>
      <c r="H549" s="12" t="s">
        <v>1010</v>
      </c>
      <c r="I549" s="12" t="s">
        <v>1010</v>
      </c>
      <c r="J549" s="11">
        <v>3085002910</v>
      </c>
      <c r="K549" s="13">
        <v>244</v>
      </c>
      <c r="L549" s="13">
        <f t="shared" si="72"/>
        <v>35380000</v>
      </c>
      <c r="M549" s="13">
        <v>244</v>
      </c>
      <c r="N549" s="13">
        <f t="shared" si="73"/>
        <v>35380000</v>
      </c>
      <c r="O549" s="13">
        <v>244</v>
      </c>
      <c r="P549" s="13">
        <f t="shared" si="74"/>
        <v>35380000</v>
      </c>
      <c r="Q549" s="13">
        <v>222</v>
      </c>
      <c r="R549" s="13">
        <f t="shared" si="75"/>
        <v>32190000</v>
      </c>
      <c r="S549" s="13">
        <v>0</v>
      </c>
      <c r="T549" s="13">
        <v>0</v>
      </c>
      <c r="U549" s="13">
        <f t="shared" si="76"/>
        <v>222</v>
      </c>
      <c r="V549" s="13">
        <f t="shared" si="77"/>
        <v>32190000</v>
      </c>
      <c r="W549" s="13">
        <f t="shared" si="78"/>
        <v>954</v>
      </c>
      <c r="X549" s="13">
        <f t="shared" si="79"/>
        <v>138330000</v>
      </c>
      <c r="Y549">
        <v>1</v>
      </c>
    </row>
    <row r="550" spans="1:25" hidden="1">
      <c r="A550" s="11">
        <f t="shared" si="80"/>
        <v>545</v>
      </c>
      <c r="B550" s="12" t="s">
        <v>551</v>
      </c>
      <c r="C550" s="12" t="s">
        <v>551</v>
      </c>
      <c r="D550" s="12" t="s">
        <v>1813</v>
      </c>
      <c r="E550" s="12">
        <v>148</v>
      </c>
      <c r="F550" s="11" t="s">
        <v>858</v>
      </c>
      <c r="G550" s="11" t="s">
        <v>854</v>
      </c>
      <c r="H550" s="12" t="s">
        <v>1433</v>
      </c>
      <c r="I550" s="12" t="s">
        <v>1010</v>
      </c>
      <c r="J550" s="11">
        <v>3017124624</v>
      </c>
      <c r="K550" s="13">
        <v>136</v>
      </c>
      <c r="L550" s="13">
        <f t="shared" si="72"/>
        <v>19720000</v>
      </c>
      <c r="M550" s="13">
        <v>136</v>
      </c>
      <c r="N550" s="13">
        <f t="shared" si="73"/>
        <v>19720000</v>
      </c>
      <c r="O550" s="13">
        <v>136</v>
      </c>
      <c r="P550" s="13">
        <f t="shared" si="74"/>
        <v>19720000</v>
      </c>
      <c r="Q550" s="13">
        <v>148</v>
      </c>
      <c r="R550" s="13">
        <f t="shared" si="75"/>
        <v>21460000</v>
      </c>
      <c r="S550" s="13">
        <v>0</v>
      </c>
      <c r="T550" s="13">
        <v>0</v>
      </c>
      <c r="U550" s="13">
        <f t="shared" si="76"/>
        <v>148</v>
      </c>
      <c r="V550" s="13">
        <f t="shared" si="77"/>
        <v>21460000</v>
      </c>
      <c r="W550" s="13">
        <f t="shared" si="78"/>
        <v>556</v>
      </c>
      <c r="X550" s="13">
        <f t="shared" si="79"/>
        <v>80620000</v>
      </c>
      <c r="Y550">
        <v>1</v>
      </c>
    </row>
    <row r="551" spans="1:25" hidden="1">
      <c r="A551" s="11">
        <f t="shared" si="80"/>
        <v>546</v>
      </c>
      <c r="B551" s="12" t="s">
        <v>552</v>
      </c>
      <c r="C551" s="12" t="s">
        <v>552</v>
      </c>
      <c r="D551" s="12" t="s">
        <v>1813</v>
      </c>
      <c r="E551" s="12">
        <v>94</v>
      </c>
      <c r="F551" s="11" t="s">
        <v>858</v>
      </c>
      <c r="G551" s="11" t="s">
        <v>854</v>
      </c>
      <c r="H551" s="12" t="s">
        <v>1434</v>
      </c>
      <c r="I551" s="12" t="s">
        <v>1010</v>
      </c>
      <c r="J551" s="11">
        <v>3017124683</v>
      </c>
      <c r="K551" s="13">
        <v>70</v>
      </c>
      <c r="L551" s="13">
        <f t="shared" si="72"/>
        <v>10150000</v>
      </c>
      <c r="M551" s="13">
        <v>70</v>
      </c>
      <c r="N551" s="13">
        <f t="shared" si="73"/>
        <v>10150000</v>
      </c>
      <c r="O551" s="13">
        <v>70</v>
      </c>
      <c r="P551" s="13">
        <f t="shared" si="74"/>
        <v>10150000</v>
      </c>
      <c r="Q551" s="13">
        <v>94</v>
      </c>
      <c r="R551" s="13">
        <f t="shared" si="75"/>
        <v>13630000</v>
      </c>
      <c r="S551" s="13">
        <v>0</v>
      </c>
      <c r="T551" s="13">
        <v>0</v>
      </c>
      <c r="U551" s="13">
        <f t="shared" si="76"/>
        <v>94</v>
      </c>
      <c r="V551" s="13">
        <f t="shared" si="77"/>
        <v>13630000</v>
      </c>
      <c r="W551" s="13">
        <f t="shared" si="78"/>
        <v>304</v>
      </c>
      <c r="X551" s="13">
        <f t="shared" si="79"/>
        <v>44080000</v>
      </c>
      <c r="Y551">
        <v>1</v>
      </c>
    </row>
    <row r="552" spans="1:25" hidden="1">
      <c r="A552" s="11">
        <f t="shared" si="80"/>
        <v>547</v>
      </c>
      <c r="B552" s="12" t="s">
        <v>553</v>
      </c>
      <c r="C552" s="12" t="s">
        <v>553</v>
      </c>
      <c r="D552" s="12" t="s">
        <v>1813</v>
      </c>
      <c r="E552" s="12">
        <v>43</v>
      </c>
      <c r="F552" s="11" t="s">
        <v>858</v>
      </c>
      <c r="G552" s="11" t="s">
        <v>854</v>
      </c>
      <c r="H552" s="12" t="s">
        <v>1435</v>
      </c>
      <c r="I552" s="12" t="s">
        <v>1010</v>
      </c>
      <c r="J552" s="11">
        <v>3017019812</v>
      </c>
      <c r="K552" s="13">
        <v>43</v>
      </c>
      <c r="L552" s="13">
        <f t="shared" si="72"/>
        <v>6235000</v>
      </c>
      <c r="M552" s="13">
        <v>43</v>
      </c>
      <c r="N552" s="13">
        <f t="shared" si="73"/>
        <v>6235000</v>
      </c>
      <c r="O552" s="13">
        <v>43</v>
      </c>
      <c r="P552" s="13">
        <f t="shared" si="74"/>
        <v>6235000</v>
      </c>
      <c r="Q552" s="13">
        <v>43</v>
      </c>
      <c r="R552" s="13">
        <f t="shared" si="75"/>
        <v>6235000</v>
      </c>
      <c r="S552" s="13">
        <v>0</v>
      </c>
      <c r="T552" s="13">
        <v>0</v>
      </c>
      <c r="U552" s="13">
        <f t="shared" si="76"/>
        <v>43</v>
      </c>
      <c r="V552" s="13">
        <f t="shared" si="77"/>
        <v>6235000</v>
      </c>
      <c r="W552" s="13">
        <f t="shared" si="78"/>
        <v>172</v>
      </c>
      <c r="X552" s="13">
        <f t="shared" si="79"/>
        <v>24940000</v>
      </c>
      <c r="Y552">
        <v>1</v>
      </c>
    </row>
    <row r="553" spans="1:25" hidden="1">
      <c r="A553" s="11">
        <f t="shared" si="80"/>
        <v>548</v>
      </c>
      <c r="B553" s="12" t="s">
        <v>554</v>
      </c>
      <c r="C553" s="12" t="s">
        <v>554</v>
      </c>
      <c r="D553" s="12" t="s">
        <v>1813</v>
      </c>
      <c r="E553" s="12">
        <v>54</v>
      </c>
      <c r="F553" s="11" t="s">
        <v>858</v>
      </c>
      <c r="G553" s="11" t="s">
        <v>854</v>
      </c>
      <c r="H553" s="12" t="s">
        <v>1436</v>
      </c>
      <c r="I553" s="12" t="s">
        <v>1010</v>
      </c>
      <c r="J553" s="11">
        <v>3085003061</v>
      </c>
      <c r="K553" s="13">
        <v>50</v>
      </c>
      <c r="L553" s="13">
        <f t="shared" si="72"/>
        <v>7250000</v>
      </c>
      <c r="M553" s="13">
        <v>50</v>
      </c>
      <c r="N553" s="13">
        <f t="shared" si="73"/>
        <v>7250000</v>
      </c>
      <c r="O553" s="13">
        <v>50</v>
      </c>
      <c r="P553" s="13">
        <f t="shared" si="74"/>
        <v>7250000</v>
      </c>
      <c r="Q553" s="13">
        <v>54</v>
      </c>
      <c r="R553" s="13">
        <f t="shared" si="75"/>
        <v>7830000</v>
      </c>
      <c r="S553" s="13">
        <v>0</v>
      </c>
      <c r="T553" s="13">
        <v>0</v>
      </c>
      <c r="U553" s="13">
        <f t="shared" si="76"/>
        <v>54</v>
      </c>
      <c r="V553" s="13">
        <f t="shared" si="77"/>
        <v>7830000</v>
      </c>
      <c r="W553" s="13">
        <f t="shared" si="78"/>
        <v>204</v>
      </c>
      <c r="X553" s="13">
        <f t="shared" si="79"/>
        <v>29580000</v>
      </c>
      <c r="Y553">
        <v>1</v>
      </c>
    </row>
    <row r="554" spans="1:25" hidden="1">
      <c r="A554" s="11">
        <f t="shared" si="80"/>
        <v>549</v>
      </c>
      <c r="B554" s="12" t="s">
        <v>555</v>
      </c>
      <c r="C554" s="12" t="s">
        <v>555</v>
      </c>
      <c r="D554" s="12" t="s">
        <v>1813</v>
      </c>
      <c r="E554" s="12">
        <v>192</v>
      </c>
      <c r="F554" s="11" t="s">
        <v>858</v>
      </c>
      <c r="G554" s="11" t="s">
        <v>854</v>
      </c>
      <c r="H554" s="12" t="s">
        <v>1437</v>
      </c>
      <c r="I554" s="12" t="s">
        <v>1010</v>
      </c>
      <c r="J554" s="11">
        <v>3085003193</v>
      </c>
      <c r="K554" s="13">
        <v>202</v>
      </c>
      <c r="L554" s="13">
        <f t="shared" si="72"/>
        <v>29290000</v>
      </c>
      <c r="M554" s="13">
        <v>202</v>
      </c>
      <c r="N554" s="13">
        <f t="shared" si="73"/>
        <v>29290000</v>
      </c>
      <c r="O554" s="13">
        <v>202</v>
      </c>
      <c r="P554" s="13">
        <f t="shared" si="74"/>
        <v>29290000</v>
      </c>
      <c r="Q554" s="13">
        <v>192</v>
      </c>
      <c r="R554" s="13">
        <f t="shared" si="75"/>
        <v>27840000</v>
      </c>
      <c r="S554" s="13">
        <v>0</v>
      </c>
      <c r="T554" s="13">
        <v>0</v>
      </c>
      <c r="U554" s="13">
        <f t="shared" si="76"/>
        <v>192</v>
      </c>
      <c r="V554" s="13">
        <f t="shared" si="77"/>
        <v>27840000</v>
      </c>
      <c r="W554" s="13">
        <f t="shared" si="78"/>
        <v>798</v>
      </c>
      <c r="X554" s="13">
        <f t="shared" si="79"/>
        <v>115710000</v>
      </c>
      <c r="Y554">
        <v>1</v>
      </c>
    </row>
    <row r="555" spans="1:25" hidden="1">
      <c r="A555" s="11">
        <f t="shared" si="80"/>
        <v>550</v>
      </c>
      <c r="B555" s="12" t="s">
        <v>556</v>
      </c>
      <c r="C555" s="12" t="s">
        <v>556</v>
      </c>
      <c r="D555" s="12" t="s">
        <v>1813</v>
      </c>
      <c r="E555" s="12">
        <v>140</v>
      </c>
      <c r="F555" s="11" t="s">
        <v>858</v>
      </c>
      <c r="G555" s="11" t="s">
        <v>854</v>
      </c>
      <c r="H555" s="12" t="s">
        <v>1438</v>
      </c>
      <c r="I555" s="12" t="s">
        <v>1010</v>
      </c>
      <c r="J555" s="11">
        <v>3017101013</v>
      </c>
      <c r="K555" s="13">
        <v>166</v>
      </c>
      <c r="L555" s="13">
        <f t="shared" si="72"/>
        <v>24070000</v>
      </c>
      <c r="M555" s="13">
        <v>166</v>
      </c>
      <c r="N555" s="13">
        <f t="shared" si="73"/>
        <v>24070000</v>
      </c>
      <c r="O555" s="13">
        <v>166</v>
      </c>
      <c r="P555" s="13">
        <f t="shared" si="74"/>
        <v>24070000</v>
      </c>
      <c r="Q555" s="13">
        <v>140</v>
      </c>
      <c r="R555" s="13">
        <f t="shared" si="75"/>
        <v>20300000</v>
      </c>
      <c r="S555" s="13">
        <v>0</v>
      </c>
      <c r="T555" s="13">
        <v>0</v>
      </c>
      <c r="U555" s="13">
        <f t="shared" si="76"/>
        <v>140</v>
      </c>
      <c r="V555" s="13">
        <f t="shared" si="77"/>
        <v>20300000</v>
      </c>
      <c r="W555" s="13">
        <f t="shared" si="78"/>
        <v>638</v>
      </c>
      <c r="X555" s="13">
        <f t="shared" si="79"/>
        <v>92510000</v>
      </c>
      <c r="Y555">
        <v>1</v>
      </c>
    </row>
    <row r="556" spans="1:25" hidden="1">
      <c r="A556" s="11">
        <f t="shared" si="80"/>
        <v>551</v>
      </c>
      <c r="B556" s="12" t="s">
        <v>557</v>
      </c>
      <c r="C556" s="12" t="s">
        <v>557</v>
      </c>
      <c r="D556" s="12" t="s">
        <v>1813</v>
      </c>
      <c r="E556" s="12">
        <v>113</v>
      </c>
      <c r="F556" s="11" t="s">
        <v>858</v>
      </c>
      <c r="G556" s="11" t="s">
        <v>854</v>
      </c>
      <c r="H556" s="12" t="s">
        <v>1438</v>
      </c>
      <c r="I556" s="12" t="s">
        <v>1010</v>
      </c>
      <c r="J556" s="11">
        <v>3085002847</v>
      </c>
      <c r="K556" s="13">
        <v>141</v>
      </c>
      <c r="L556" s="13">
        <f t="shared" si="72"/>
        <v>20445000</v>
      </c>
      <c r="M556" s="13">
        <v>141</v>
      </c>
      <c r="N556" s="13">
        <f t="shared" si="73"/>
        <v>20445000</v>
      </c>
      <c r="O556" s="13">
        <v>141</v>
      </c>
      <c r="P556" s="13">
        <f t="shared" si="74"/>
        <v>20445000</v>
      </c>
      <c r="Q556" s="13">
        <v>113</v>
      </c>
      <c r="R556" s="13">
        <f t="shared" si="75"/>
        <v>16385000</v>
      </c>
      <c r="S556" s="13">
        <v>0</v>
      </c>
      <c r="T556" s="13">
        <v>0</v>
      </c>
      <c r="U556" s="13">
        <f t="shared" si="76"/>
        <v>113</v>
      </c>
      <c r="V556" s="13">
        <f t="shared" si="77"/>
        <v>16385000</v>
      </c>
      <c r="W556" s="13">
        <f t="shared" si="78"/>
        <v>536</v>
      </c>
      <c r="X556" s="13">
        <f t="shared" si="79"/>
        <v>77720000</v>
      </c>
      <c r="Y556">
        <v>1</v>
      </c>
    </row>
    <row r="557" spans="1:25" hidden="1">
      <c r="A557" s="11">
        <f t="shared" si="80"/>
        <v>552</v>
      </c>
      <c r="B557" s="12" t="s">
        <v>558</v>
      </c>
      <c r="C557" s="12" t="s">
        <v>558</v>
      </c>
      <c r="D557" s="12" t="s">
        <v>1813</v>
      </c>
      <c r="E557" s="12">
        <v>183</v>
      </c>
      <c r="F557" s="11" t="s">
        <v>858</v>
      </c>
      <c r="G557" s="11" t="s">
        <v>854</v>
      </c>
      <c r="H557" s="12" t="s">
        <v>1439</v>
      </c>
      <c r="I557" s="12" t="s">
        <v>1010</v>
      </c>
      <c r="J557" s="11">
        <v>3017005439</v>
      </c>
      <c r="K557" s="13">
        <v>187</v>
      </c>
      <c r="L557" s="13">
        <f t="shared" si="72"/>
        <v>27115000</v>
      </c>
      <c r="M557" s="13">
        <v>187</v>
      </c>
      <c r="N557" s="13">
        <f t="shared" si="73"/>
        <v>27115000</v>
      </c>
      <c r="O557" s="13">
        <v>187</v>
      </c>
      <c r="P557" s="13">
        <f t="shared" si="74"/>
        <v>27115000</v>
      </c>
      <c r="Q557" s="13">
        <v>183</v>
      </c>
      <c r="R557" s="13">
        <f t="shared" si="75"/>
        <v>26535000</v>
      </c>
      <c r="S557" s="13">
        <v>0</v>
      </c>
      <c r="T557" s="13">
        <v>0</v>
      </c>
      <c r="U557" s="13">
        <f t="shared" si="76"/>
        <v>183</v>
      </c>
      <c r="V557" s="13">
        <f t="shared" si="77"/>
        <v>26535000</v>
      </c>
      <c r="W557" s="13">
        <f t="shared" si="78"/>
        <v>744</v>
      </c>
      <c r="X557" s="13">
        <f t="shared" si="79"/>
        <v>107880000</v>
      </c>
      <c r="Y557">
        <v>1</v>
      </c>
    </row>
    <row r="558" spans="1:25" hidden="1">
      <c r="A558" s="11">
        <f t="shared" si="80"/>
        <v>553</v>
      </c>
      <c r="B558" s="12" t="s">
        <v>559</v>
      </c>
      <c r="C558" s="12" t="s">
        <v>559</v>
      </c>
      <c r="D558" s="12" t="s">
        <v>1813</v>
      </c>
      <c r="E558" s="12">
        <v>119</v>
      </c>
      <c r="F558" s="11" t="s">
        <v>858</v>
      </c>
      <c r="G558" s="11" t="s">
        <v>854</v>
      </c>
      <c r="H558" s="12" t="s">
        <v>1440</v>
      </c>
      <c r="I558" s="12" t="s">
        <v>1010</v>
      </c>
      <c r="J558" s="11">
        <v>3017013041</v>
      </c>
      <c r="K558" s="13">
        <v>147</v>
      </c>
      <c r="L558" s="13">
        <f t="shared" si="72"/>
        <v>21315000</v>
      </c>
      <c r="M558" s="13">
        <v>147</v>
      </c>
      <c r="N558" s="13">
        <f t="shared" si="73"/>
        <v>21315000</v>
      </c>
      <c r="O558" s="13">
        <v>147</v>
      </c>
      <c r="P558" s="13">
        <f t="shared" si="74"/>
        <v>21315000</v>
      </c>
      <c r="Q558" s="13">
        <v>119</v>
      </c>
      <c r="R558" s="13">
        <f t="shared" si="75"/>
        <v>17255000</v>
      </c>
      <c r="S558" s="13">
        <v>0</v>
      </c>
      <c r="T558" s="13">
        <v>0</v>
      </c>
      <c r="U558" s="13">
        <f t="shared" si="76"/>
        <v>119</v>
      </c>
      <c r="V558" s="13">
        <f t="shared" si="77"/>
        <v>17255000</v>
      </c>
      <c r="W558" s="13">
        <f t="shared" si="78"/>
        <v>560</v>
      </c>
      <c r="X558" s="13">
        <f t="shared" si="79"/>
        <v>81200000</v>
      </c>
      <c r="Y558">
        <v>1</v>
      </c>
    </row>
    <row r="559" spans="1:25" hidden="1">
      <c r="A559" s="11">
        <f t="shared" si="80"/>
        <v>554</v>
      </c>
      <c r="B559" s="12" t="s">
        <v>560</v>
      </c>
      <c r="C559" s="12" t="s">
        <v>560</v>
      </c>
      <c r="D559" s="12" t="s">
        <v>1813</v>
      </c>
      <c r="E559" s="12">
        <v>222</v>
      </c>
      <c r="F559" s="11" t="s">
        <v>858</v>
      </c>
      <c r="G559" s="11" t="s">
        <v>854</v>
      </c>
      <c r="H559" s="12" t="s">
        <v>1441</v>
      </c>
      <c r="I559" s="12" t="s">
        <v>1010</v>
      </c>
      <c r="J559" s="11">
        <v>3017067388</v>
      </c>
      <c r="K559" s="13">
        <v>244</v>
      </c>
      <c r="L559" s="13">
        <f t="shared" si="72"/>
        <v>35380000</v>
      </c>
      <c r="M559" s="13">
        <v>244</v>
      </c>
      <c r="N559" s="13">
        <f t="shared" si="73"/>
        <v>35380000</v>
      </c>
      <c r="O559" s="13">
        <v>244</v>
      </c>
      <c r="P559" s="13">
        <f t="shared" si="74"/>
        <v>35380000</v>
      </c>
      <c r="Q559" s="13">
        <v>222</v>
      </c>
      <c r="R559" s="13">
        <f t="shared" si="75"/>
        <v>32190000</v>
      </c>
      <c r="S559" s="13">
        <v>0</v>
      </c>
      <c r="T559" s="13">
        <v>0</v>
      </c>
      <c r="U559" s="13">
        <f t="shared" si="76"/>
        <v>222</v>
      </c>
      <c r="V559" s="13">
        <f t="shared" si="77"/>
        <v>32190000</v>
      </c>
      <c r="W559" s="13">
        <f t="shared" si="78"/>
        <v>954</v>
      </c>
      <c r="X559" s="13">
        <f t="shared" si="79"/>
        <v>138330000</v>
      </c>
      <c r="Y559">
        <v>1</v>
      </c>
    </row>
    <row r="560" spans="1:25" hidden="1">
      <c r="A560" s="11">
        <f t="shared" si="80"/>
        <v>555</v>
      </c>
      <c r="B560" s="12" t="s">
        <v>561</v>
      </c>
      <c r="C560" s="12" t="s">
        <v>561</v>
      </c>
      <c r="D560" s="12" t="s">
        <v>1813</v>
      </c>
      <c r="E560" s="12">
        <v>224</v>
      </c>
      <c r="F560" s="11" t="s">
        <v>858</v>
      </c>
      <c r="G560" s="11" t="s">
        <v>854</v>
      </c>
      <c r="H560" s="12" t="s">
        <v>1441</v>
      </c>
      <c r="I560" s="12" t="s">
        <v>1010</v>
      </c>
      <c r="J560" s="11">
        <v>3017019413</v>
      </c>
      <c r="K560" s="13">
        <v>240</v>
      </c>
      <c r="L560" s="13">
        <f t="shared" si="72"/>
        <v>34800000</v>
      </c>
      <c r="M560" s="13">
        <v>240</v>
      </c>
      <c r="N560" s="13">
        <f t="shared" si="73"/>
        <v>34800000</v>
      </c>
      <c r="O560" s="13">
        <v>240</v>
      </c>
      <c r="P560" s="13">
        <f t="shared" si="74"/>
        <v>34800000</v>
      </c>
      <c r="Q560" s="13">
        <v>224</v>
      </c>
      <c r="R560" s="13">
        <f t="shared" si="75"/>
        <v>32480000</v>
      </c>
      <c r="S560" s="13">
        <v>0</v>
      </c>
      <c r="T560" s="13">
        <v>0</v>
      </c>
      <c r="U560" s="13">
        <f t="shared" si="76"/>
        <v>224</v>
      </c>
      <c r="V560" s="13">
        <f t="shared" si="77"/>
        <v>32480000</v>
      </c>
      <c r="W560" s="13">
        <f t="shared" si="78"/>
        <v>944</v>
      </c>
      <c r="X560" s="13">
        <f t="shared" si="79"/>
        <v>136880000</v>
      </c>
      <c r="Y560">
        <v>1</v>
      </c>
    </row>
    <row r="561" spans="1:25" hidden="1">
      <c r="A561" s="11">
        <f t="shared" si="80"/>
        <v>556</v>
      </c>
      <c r="B561" s="12" t="s">
        <v>562</v>
      </c>
      <c r="C561" s="12" t="s">
        <v>562</v>
      </c>
      <c r="D561" s="12" t="s">
        <v>1813</v>
      </c>
      <c r="E561" s="12">
        <v>166</v>
      </c>
      <c r="F561" s="11" t="s">
        <v>858</v>
      </c>
      <c r="G561" s="11" t="s">
        <v>854</v>
      </c>
      <c r="H561" s="12" t="s">
        <v>1441</v>
      </c>
      <c r="I561" s="12" t="s">
        <v>1010</v>
      </c>
      <c r="J561" s="11">
        <v>3118003356</v>
      </c>
      <c r="K561" s="13">
        <v>178</v>
      </c>
      <c r="L561" s="13">
        <f t="shared" si="72"/>
        <v>25810000</v>
      </c>
      <c r="M561" s="13">
        <v>178</v>
      </c>
      <c r="N561" s="13">
        <f t="shared" si="73"/>
        <v>25810000</v>
      </c>
      <c r="O561" s="13">
        <v>178</v>
      </c>
      <c r="P561" s="13">
        <f t="shared" si="74"/>
        <v>25810000</v>
      </c>
      <c r="Q561" s="13">
        <v>166</v>
      </c>
      <c r="R561" s="13">
        <f t="shared" si="75"/>
        <v>24070000</v>
      </c>
      <c r="S561" s="13">
        <v>0</v>
      </c>
      <c r="T561" s="13">
        <v>0</v>
      </c>
      <c r="U561" s="13">
        <f t="shared" si="76"/>
        <v>166</v>
      </c>
      <c r="V561" s="13">
        <f t="shared" si="77"/>
        <v>24070000</v>
      </c>
      <c r="W561" s="13">
        <f t="shared" si="78"/>
        <v>700</v>
      </c>
      <c r="X561" s="13">
        <f t="shared" si="79"/>
        <v>101500000</v>
      </c>
      <c r="Y561">
        <v>1</v>
      </c>
    </row>
    <row r="562" spans="1:25" hidden="1">
      <c r="A562" s="11">
        <f t="shared" si="80"/>
        <v>557</v>
      </c>
      <c r="B562" s="12" t="s">
        <v>563</v>
      </c>
      <c r="C562" s="12" t="s">
        <v>563</v>
      </c>
      <c r="D562" s="12" t="s">
        <v>1813</v>
      </c>
      <c r="E562" s="12">
        <v>138</v>
      </c>
      <c r="F562" s="11" t="s">
        <v>858</v>
      </c>
      <c r="G562" s="11" t="s">
        <v>854</v>
      </c>
      <c r="H562" s="12" t="s">
        <v>1442</v>
      </c>
      <c r="I562" s="12" t="s">
        <v>1010</v>
      </c>
      <c r="J562" s="11">
        <v>3017019103</v>
      </c>
      <c r="K562" s="13">
        <v>148</v>
      </c>
      <c r="L562" s="13">
        <f t="shared" si="72"/>
        <v>21460000</v>
      </c>
      <c r="M562" s="13">
        <v>148</v>
      </c>
      <c r="N562" s="13">
        <f t="shared" si="73"/>
        <v>21460000</v>
      </c>
      <c r="O562" s="13">
        <v>148</v>
      </c>
      <c r="P562" s="13">
        <f t="shared" si="74"/>
        <v>21460000</v>
      </c>
      <c r="Q562" s="13">
        <v>138</v>
      </c>
      <c r="R562" s="13">
        <f t="shared" si="75"/>
        <v>20010000</v>
      </c>
      <c r="S562" s="13">
        <v>0</v>
      </c>
      <c r="T562" s="13">
        <v>0</v>
      </c>
      <c r="U562" s="13">
        <f t="shared" si="76"/>
        <v>138</v>
      </c>
      <c r="V562" s="13">
        <f t="shared" si="77"/>
        <v>20010000</v>
      </c>
      <c r="W562" s="13">
        <f t="shared" si="78"/>
        <v>582</v>
      </c>
      <c r="X562" s="13">
        <f t="shared" si="79"/>
        <v>84390000</v>
      </c>
      <c r="Y562">
        <v>1</v>
      </c>
    </row>
    <row r="563" spans="1:25" hidden="1">
      <c r="A563" s="11">
        <f t="shared" si="80"/>
        <v>558</v>
      </c>
      <c r="B563" s="12" t="s">
        <v>564</v>
      </c>
      <c r="C563" s="12" t="s">
        <v>564</v>
      </c>
      <c r="D563" s="12" t="s">
        <v>1813</v>
      </c>
      <c r="E563" s="12">
        <v>80</v>
      </c>
      <c r="F563" s="11" t="s">
        <v>858</v>
      </c>
      <c r="G563" s="11" t="s">
        <v>854</v>
      </c>
      <c r="H563" s="12" t="s">
        <v>1443</v>
      </c>
      <c r="I563" s="12" t="s">
        <v>1010</v>
      </c>
      <c r="J563" s="11">
        <v>3017017976</v>
      </c>
      <c r="K563" s="13">
        <v>84</v>
      </c>
      <c r="L563" s="13">
        <f t="shared" si="72"/>
        <v>12180000</v>
      </c>
      <c r="M563" s="13">
        <v>84</v>
      </c>
      <c r="N563" s="13">
        <f t="shared" si="73"/>
        <v>12180000</v>
      </c>
      <c r="O563" s="13">
        <v>84</v>
      </c>
      <c r="P563" s="13">
        <f t="shared" si="74"/>
        <v>12180000</v>
      </c>
      <c r="Q563" s="13">
        <v>80</v>
      </c>
      <c r="R563" s="13">
        <f t="shared" si="75"/>
        <v>11600000</v>
      </c>
      <c r="S563" s="13">
        <v>0</v>
      </c>
      <c r="T563" s="13">
        <v>0</v>
      </c>
      <c r="U563" s="13">
        <f t="shared" si="76"/>
        <v>80</v>
      </c>
      <c r="V563" s="13">
        <f t="shared" si="77"/>
        <v>11600000</v>
      </c>
      <c r="W563" s="13">
        <f t="shared" si="78"/>
        <v>332</v>
      </c>
      <c r="X563" s="13">
        <f t="shared" si="79"/>
        <v>48140000</v>
      </c>
      <c r="Y563">
        <v>1</v>
      </c>
    </row>
    <row r="564" spans="1:25" hidden="1">
      <c r="A564" s="11">
        <f t="shared" si="80"/>
        <v>559</v>
      </c>
      <c r="B564" s="12" t="s">
        <v>565</v>
      </c>
      <c r="C564" s="12" t="s">
        <v>565</v>
      </c>
      <c r="D564" s="12" t="s">
        <v>1813</v>
      </c>
      <c r="E564" s="12">
        <v>127</v>
      </c>
      <c r="F564" s="11" t="s">
        <v>858</v>
      </c>
      <c r="G564" s="11" t="s">
        <v>854</v>
      </c>
      <c r="H564" s="12" t="s">
        <v>1443</v>
      </c>
      <c r="I564" s="12" t="s">
        <v>1010</v>
      </c>
      <c r="J564" s="11">
        <v>3017017739</v>
      </c>
      <c r="K564" s="13">
        <v>165</v>
      </c>
      <c r="L564" s="13">
        <f t="shared" si="72"/>
        <v>23925000</v>
      </c>
      <c r="M564" s="13">
        <v>165</v>
      </c>
      <c r="N564" s="13">
        <f t="shared" si="73"/>
        <v>23925000</v>
      </c>
      <c r="O564" s="13">
        <v>165</v>
      </c>
      <c r="P564" s="13">
        <f t="shared" si="74"/>
        <v>23925000</v>
      </c>
      <c r="Q564" s="13">
        <v>127</v>
      </c>
      <c r="R564" s="13">
        <f t="shared" si="75"/>
        <v>18415000</v>
      </c>
      <c r="S564" s="13">
        <v>0</v>
      </c>
      <c r="T564" s="13">
        <v>0</v>
      </c>
      <c r="U564" s="13">
        <f t="shared" si="76"/>
        <v>127</v>
      </c>
      <c r="V564" s="13">
        <f t="shared" si="77"/>
        <v>18415000</v>
      </c>
      <c r="W564" s="13">
        <f t="shared" si="78"/>
        <v>622</v>
      </c>
      <c r="X564" s="13">
        <f t="shared" si="79"/>
        <v>90190000</v>
      </c>
      <c r="Y564">
        <v>1</v>
      </c>
    </row>
    <row r="565" spans="1:25" hidden="1">
      <c r="A565" s="11">
        <f t="shared" si="80"/>
        <v>560</v>
      </c>
      <c r="B565" s="12" t="s">
        <v>566</v>
      </c>
      <c r="C565" s="12" t="s">
        <v>566</v>
      </c>
      <c r="D565" s="12" t="s">
        <v>1813</v>
      </c>
      <c r="E565" s="12">
        <v>182</v>
      </c>
      <c r="F565" s="11" t="s">
        <v>858</v>
      </c>
      <c r="G565" s="11" t="s">
        <v>854</v>
      </c>
      <c r="H565" s="12" t="s">
        <v>1444</v>
      </c>
      <c r="I565" s="12" t="s">
        <v>1010</v>
      </c>
      <c r="J565" s="11">
        <v>3085002821</v>
      </c>
      <c r="K565" s="13">
        <v>212</v>
      </c>
      <c r="L565" s="13">
        <f t="shared" si="72"/>
        <v>30740000</v>
      </c>
      <c r="M565" s="13">
        <v>212</v>
      </c>
      <c r="N565" s="13">
        <f t="shared" si="73"/>
        <v>30740000</v>
      </c>
      <c r="O565" s="13">
        <v>212</v>
      </c>
      <c r="P565" s="13">
        <f t="shared" si="74"/>
        <v>30740000</v>
      </c>
      <c r="Q565" s="13">
        <v>182</v>
      </c>
      <c r="R565" s="13">
        <f t="shared" si="75"/>
        <v>26390000</v>
      </c>
      <c r="S565" s="13">
        <v>0</v>
      </c>
      <c r="T565" s="13">
        <v>0</v>
      </c>
      <c r="U565" s="13">
        <f t="shared" si="76"/>
        <v>182</v>
      </c>
      <c r="V565" s="13">
        <f t="shared" si="77"/>
        <v>26390000</v>
      </c>
      <c r="W565" s="13">
        <f t="shared" si="78"/>
        <v>818</v>
      </c>
      <c r="X565" s="13">
        <f t="shared" si="79"/>
        <v>118610000</v>
      </c>
      <c r="Y565">
        <v>1</v>
      </c>
    </row>
    <row r="566" spans="1:25" hidden="1">
      <c r="A566" s="11">
        <f t="shared" si="80"/>
        <v>561</v>
      </c>
      <c r="B566" s="12" t="s">
        <v>567</v>
      </c>
      <c r="C566" s="12" t="s">
        <v>567</v>
      </c>
      <c r="D566" s="12" t="s">
        <v>1813</v>
      </c>
      <c r="E566" s="12">
        <v>116</v>
      </c>
      <c r="F566" s="11" t="s">
        <v>858</v>
      </c>
      <c r="G566" s="11" t="s">
        <v>854</v>
      </c>
      <c r="H566" s="12" t="s">
        <v>1444</v>
      </c>
      <c r="I566" s="12" t="s">
        <v>1010</v>
      </c>
      <c r="J566" s="11">
        <v>3085003452</v>
      </c>
      <c r="K566" s="13">
        <v>128</v>
      </c>
      <c r="L566" s="13">
        <f t="shared" si="72"/>
        <v>18560000</v>
      </c>
      <c r="M566" s="13">
        <v>128</v>
      </c>
      <c r="N566" s="13">
        <f t="shared" si="73"/>
        <v>18560000</v>
      </c>
      <c r="O566" s="13">
        <v>128</v>
      </c>
      <c r="P566" s="13">
        <f t="shared" si="74"/>
        <v>18560000</v>
      </c>
      <c r="Q566" s="13">
        <v>116</v>
      </c>
      <c r="R566" s="13">
        <f t="shared" si="75"/>
        <v>16820000</v>
      </c>
      <c r="S566" s="13">
        <v>0</v>
      </c>
      <c r="T566" s="13">
        <v>0</v>
      </c>
      <c r="U566" s="13">
        <f t="shared" si="76"/>
        <v>116</v>
      </c>
      <c r="V566" s="13">
        <f t="shared" si="77"/>
        <v>16820000</v>
      </c>
      <c r="W566" s="13">
        <f t="shared" si="78"/>
        <v>500</v>
      </c>
      <c r="X566" s="13">
        <f t="shared" si="79"/>
        <v>72500000</v>
      </c>
      <c r="Y566">
        <v>1</v>
      </c>
    </row>
    <row r="567" spans="1:25" hidden="1">
      <c r="A567" s="11">
        <f t="shared" si="80"/>
        <v>562</v>
      </c>
      <c r="B567" s="12" t="s">
        <v>568</v>
      </c>
      <c r="C567" s="12" t="s">
        <v>568</v>
      </c>
      <c r="D567" s="12" t="s">
        <v>1813</v>
      </c>
      <c r="E567" s="12">
        <v>116</v>
      </c>
      <c r="F567" s="11" t="s">
        <v>858</v>
      </c>
      <c r="G567" s="11" t="s">
        <v>854</v>
      </c>
      <c r="H567" s="12" t="s">
        <v>1445</v>
      </c>
      <c r="I567" s="12" t="s">
        <v>1010</v>
      </c>
      <c r="J567" s="11">
        <v>3085002987</v>
      </c>
      <c r="K567" s="13">
        <v>130</v>
      </c>
      <c r="L567" s="13">
        <f t="shared" si="72"/>
        <v>18850000</v>
      </c>
      <c r="M567" s="13">
        <v>130</v>
      </c>
      <c r="N567" s="13">
        <f t="shared" si="73"/>
        <v>18850000</v>
      </c>
      <c r="O567" s="13">
        <v>130</v>
      </c>
      <c r="P567" s="13">
        <f t="shared" si="74"/>
        <v>18850000</v>
      </c>
      <c r="Q567" s="13">
        <v>116</v>
      </c>
      <c r="R567" s="13">
        <f t="shared" si="75"/>
        <v>16820000</v>
      </c>
      <c r="S567" s="13">
        <v>0</v>
      </c>
      <c r="T567" s="13">
        <v>0</v>
      </c>
      <c r="U567" s="13">
        <f t="shared" si="76"/>
        <v>116</v>
      </c>
      <c r="V567" s="13">
        <f t="shared" si="77"/>
        <v>16820000</v>
      </c>
      <c r="W567" s="13">
        <f t="shared" si="78"/>
        <v>506</v>
      </c>
      <c r="X567" s="13">
        <f t="shared" si="79"/>
        <v>73370000</v>
      </c>
      <c r="Y567">
        <v>1</v>
      </c>
    </row>
    <row r="568" spans="1:25" hidden="1">
      <c r="A568" s="11">
        <f t="shared" si="80"/>
        <v>563</v>
      </c>
      <c r="B568" s="12" t="s">
        <v>569</v>
      </c>
      <c r="C568" s="12" t="s">
        <v>569</v>
      </c>
      <c r="D568" s="12" t="s">
        <v>1814</v>
      </c>
      <c r="E568" s="12">
        <v>154</v>
      </c>
      <c r="F568" s="11" t="s">
        <v>858</v>
      </c>
      <c r="G568" s="11" t="s">
        <v>854</v>
      </c>
      <c r="H568" s="12" t="s">
        <v>1446</v>
      </c>
      <c r="I568" s="12" t="s">
        <v>1447</v>
      </c>
      <c r="J568" s="11">
        <v>3017100297</v>
      </c>
      <c r="K568" s="13">
        <v>174</v>
      </c>
      <c r="L568" s="13">
        <f t="shared" si="72"/>
        <v>25230000</v>
      </c>
      <c r="M568" s="13">
        <v>174</v>
      </c>
      <c r="N568" s="13">
        <f t="shared" si="73"/>
        <v>25230000</v>
      </c>
      <c r="O568" s="13">
        <v>174</v>
      </c>
      <c r="P568" s="13">
        <f t="shared" si="74"/>
        <v>25230000</v>
      </c>
      <c r="Q568" s="13">
        <v>154</v>
      </c>
      <c r="R568" s="13">
        <f t="shared" si="75"/>
        <v>22330000</v>
      </c>
      <c r="S568" s="13">
        <v>0</v>
      </c>
      <c r="T568" s="13">
        <v>0</v>
      </c>
      <c r="U568" s="13">
        <f t="shared" si="76"/>
        <v>154</v>
      </c>
      <c r="V568" s="13">
        <f t="shared" si="77"/>
        <v>22330000</v>
      </c>
      <c r="W568" s="13">
        <f t="shared" si="78"/>
        <v>676</v>
      </c>
      <c r="X568" s="13">
        <f t="shared" si="79"/>
        <v>98020000</v>
      </c>
      <c r="Y568">
        <v>1</v>
      </c>
    </row>
    <row r="569" spans="1:25" hidden="1">
      <c r="A569" s="11">
        <f t="shared" si="80"/>
        <v>564</v>
      </c>
      <c r="B569" s="12" t="s">
        <v>570</v>
      </c>
      <c r="C569" s="12" t="s">
        <v>570</v>
      </c>
      <c r="D569" s="12" t="s">
        <v>1814</v>
      </c>
      <c r="E569" s="12">
        <v>122</v>
      </c>
      <c r="F569" s="11" t="s">
        <v>858</v>
      </c>
      <c r="G569" s="11" t="s">
        <v>854</v>
      </c>
      <c r="H569" s="12" t="s">
        <v>1448</v>
      </c>
      <c r="I569" s="12" t="s">
        <v>1447</v>
      </c>
      <c r="J569" s="11">
        <v>3017044809</v>
      </c>
      <c r="K569" s="13">
        <v>146</v>
      </c>
      <c r="L569" s="13">
        <f t="shared" si="72"/>
        <v>21170000</v>
      </c>
      <c r="M569" s="13">
        <v>146</v>
      </c>
      <c r="N569" s="13">
        <f t="shared" si="73"/>
        <v>21170000</v>
      </c>
      <c r="O569" s="13">
        <v>146</v>
      </c>
      <c r="P569" s="13">
        <f t="shared" si="74"/>
        <v>21170000</v>
      </c>
      <c r="Q569" s="13">
        <v>122</v>
      </c>
      <c r="R569" s="13">
        <f t="shared" si="75"/>
        <v>17690000</v>
      </c>
      <c r="S569" s="13">
        <v>0</v>
      </c>
      <c r="T569" s="13">
        <v>0</v>
      </c>
      <c r="U569" s="13">
        <f t="shared" si="76"/>
        <v>122</v>
      </c>
      <c r="V569" s="13">
        <f t="shared" si="77"/>
        <v>17690000</v>
      </c>
      <c r="W569" s="13">
        <f t="shared" si="78"/>
        <v>560</v>
      </c>
      <c r="X569" s="13">
        <f t="shared" si="79"/>
        <v>81200000</v>
      </c>
      <c r="Y569">
        <v>1</v>
      </c>
    </row>
    <row r="570" spans="1:25" hidden="1">
      <c r="A570" s="11">
        <f t="shared" si="80"/>
        <v>565</v>
      </c>
      <c r="B570" s="12" t="s">
        <v>571</v>
      </c>
      <c r="C570" s="12" t="s">
        <v>571</v>
      </c>
      <c r="D570" s="12" t="s">
        <v>1814</v>
      </c>
      <c r="E570" s="12">
        <v>200</v>
      </c>
      <c r="F570" s="11" t="s">
        <v>858</v>
      </c>
      <c r="G570" s="11" t="s">
        <v>854</v>
      </c>
      <c r="H570" s="12" t="s">
        <v>1449</v>
      </c>
      <c r="I570" s="12" t="s">
        <v>1447</v>
      </c>
      <c r="J570" s="11">
        <v>3017082000</v>
      </c>
      <c r="K570" s="13">
        <v>188</v>
      </c>
      <c r="L570" s="13">
        <f t="shared" si="72"/>
        <v>27260000</v>
      </c>
      <c r="M570" s="13">
        <v>188</v>
      </c>
      <c r="N570" s="13">
        <f t="shared" si="73"/>
        <v>27260000</v>
      </c>
      <c r="O570" s="13">
        <v>188</v>
      </c>
      <c r="P570" s="13">
        <f t="shared" si="74"/>
        <v>27260000</v>
      </c>
      <c r="Q570" s="13">
        <v>200</v>
      </c>
      <c r="R570" s="13">
        <f t="shared" si="75"/>
        <v>29000000</v>
      </c>
      <c r="S570" s="13">
        <v>0</v>
      </c>
      <c r="T570" s="13">
        <v>0</v>
      </c>
      <c r="U570" s="13">
        <f t="shared" si="76"/>
        <v>200</v>
      </c>
      <c r="V570" s="13">
        <f t="shared" si="77"/>
        <v>29000000</v>
      </c>
      <c r="W570" s="13">
        <f t="shared" si="78"/>
        <v>764</v>
      </c>
      <c r="X570" s="13">
        <f t="shared" si="79"/>
        <v>110780000</v>
      </c>
      <c r="Y570">
        <v>1</v>
      </c>
    </row>
    <row r="571" spans="1:25" hidden="1">
      <c r="A571" s="11">
        <f t="shared" si="80"/>
        <v>566</v>
      </c>
      <c r="B571" s="12" t="s">
        <v>572</v>
      </c>
      <c r="C571" s="12" t="s">
        <v>572</v>
      </c>
      <c r="D571" s="12" t="s">
        <v>1814</v>
      </c>
      <c r="E571" s="12">
        <v>229</v>
      </c>
      <c r="F571" s="11" t="s">
        <v>858</v>
      </c>
      <c r="G571" s="11" t="s">
        <v>854</v>
      </c>
      <c r="H571" s="12" t="s">
        <v>1450</v>
      </c>
      <c r="I571" s="12" t="s">
        <v>1447</v>
      </c>
      <c r="J571" s="11">
        <v>3017013075</v>
      </c>
      <c r="K571" s="13">
        <v>237</v>
      </c>
      <c r="L571" s="13">
        <f t="shared" si="72"/>
        <v>34365000</v>
      </c>
      <c r="M571" s="13">
        <v>237</v>
      </c>
      <c r="N571" s="13">
        <f t="shared" si="73"/>
        <v>34365000</v>
      </c>
      <c r="O571" s="13">
        <v>237</v>
      </c>
      <c r="P571" s="13">
        <f t="shared" si="74"/>
        <v>34365000</v>
      </c>
      <c r="Q571" s="13">
        <v>229</v>
      </c>
      <c r="R571" s="13">
        <f t="shared" si="75"/>
        <v>33205000</v>
      </c>
      <c r="S571" s="13">
        <v>0</v>
      </c>
      <c r="T571" s="13">
        <v>0</v>
      </c>
      <c r="U571" s="13">
        <f t="shared" si="76"/>
        <v>229</v>
      </c>
      <c r="V571" s="13">
        <f t="shared" si="77"/>
        <v>33205000</v>
      </c>
      <c r="W571" s="13">
        <f t="shared" si="78"/>
        <v>940</v>
      </c>
      <c r="X571" s="13">
        <f t="shared" si="79"/>
        <v>136300000</v>
      </c>
      <c r="Y571">
        <v>1</v>
      </c>
    </row>
    <row r="572" spans="1:25" hidden="1">
      <c r="A572" s="11">
        <f t="shared" si="80"/>
        <v>567</v>
      </c>
      <c r="B572" s="12" t="s">
        <v>573</v>
      </c>
      <c r="C572" s="12" t="s">
        <v>573</v>
      </c>
      <c r="D572" s="12" t="s">
        <v>1814</v>
      </c>
      <c r="E572" s="12">
        <v>219</v>
      </c>
      <c r="F572" s="11" t="s">
        <v>858</v>
      </c>
      <c r="G572" s="11" t="s">
        <v>854</v>
      </c>
      <c r="H572" s="12" t="s">
        <v>1451</v>
      </c>
      <c r="I572" s="12" t="s">
        <v>1447</v>
      </c>
      <c r="J572" s="11">
        <v>3017013245</v>
      </c>
      <c r="K572" s="13">
        <v>205</v>
      </c>
      <c r="L572" s="13">
        <f t="shared" si="72"/>
        <v>29725000</v>
      </c>
      <c r="M572" s="13">
        <v>205</v>
      </c>
      <c r="N572" s="13">
        <f t="shared" si="73"/>
        <v>29725000</v>
      </c>
      <c r="O572" s="13">
        <v>205</v>
      </c>
      <c r="P572" s="13">
        <f t="shared" si="74"/>
        <v>29725000</v>
      </c>
      <c r="Q572" s="13">
        <v>219</v>
      </c>
      <c r="R572" s="13">
        <f t="shared" si="75"/>
        <v>31755000</v>
      </c>
      <c r="S572" s="13">
        <v>0</v>
      </c>
      <c r="T572" s="13">
        <v>0</v>
      </c>
      <c r="U572" s="13">
        <f t="shared" si="76"/>
        <v>219</v>
      </c>
      <c r="V572" s="13">
        <f t="shared" si="77"/>
        <v>31755000</v>
      </c>
      <c r="W572" s="13">
        <f t="shared" si="78"/>
        <v>834</v>
      </c>
      <c r="X572" s="13">
        <f t="shared" si="79"/>
        <v>120930000</v>
      </c>
      <c r="Y572">
        <v>1</v>
      </c>
    </row>
    <row r="573" spans="1:25" hidden="1">
      <c r="A573" s="11">
        <f t="shared" si="80"/>
        <v>568</v>
      </c>
      <c r="B573" s="12" t="s">
        <v>574</v>
      </c>
      <c r="C573" s="12" t="s">
        <v>574</v>
      </c>
      <c r="D573" s="12" t="s">
        <v>1814</v>
      </c>
      <c r="E573" s="12">
        <v>193</v>
      </c>
      <c r="F573" s="11" t="s">
        <v>858</v>
      </c>
      <c r="G573" s="11" t="s">
        <v>854</v>
      </c>
      <c r="H573" s="12" t="s">
        <v>1452</v>
      </c>
      <c r="I573" s="12" t="s">
        <v>1447</v>
      </c>
      <c r="J573" s="11">
        <v>3017017551</v>
      </c>
      <c r="K573" s="13">
        <v>193</v>
      </c>
      <c r="L573" s="13">
        <f t="shared" si="72"/>
        <v>27985000</v>
      </c>
      <c r="M573" s="13">
        <v>193</v>
      </c>
      <c r="N573" s="13">
        <f t="shared" si="73"/>
        <v>27985000</v>
      </c>
      <c r="O573" s="13">
        <v>193</v>
      </c>
      <c r="P573" s="13">
        <f t="shared" si="74"/>
        <v>27985000</v>
      </c>
      <c r="Q573" s="13">
        <v>193</v>
      </c>
      <c r="R573" s="13">
        <f t="shared" si="75"/>
        <v>27985000</v>
      </c>
      <c r="S573" s="13">
        <v>0</v>
      </c>
      <c r="T573" s="13">
        <v>0</v>
      </c>
      <c r="U573" s="13">
        <f t="shared" si="76"/>
        <v>193</v>
      </c>
      <c r="V573" s="13">
        <f t="shared" si="77"/>
        <v>27985000</v>
      </c>
      <c r="W573" s="13">
        <f t="shared" si="78"/>
        <v>772</v>
      </c>
      <c r="X573" s="13">
        <f t="shared" si="79"/>
        <v>111940000</v>
      </c>
      <c r="Y573">
        <v>1</v>
      </c>
    </row>
    <row r="574" spans="1:25" hidden="1">
      <c r="A574" s="11">
        <f t="shared" si="80"/>
        <v>569</v>
      </c>
      <c r="B574" s="12" t="s">
        <v>575</v>
      </c>
      <c r="C574" s="12" t="s">
        <v>575</v>
      </c>
      <c r="D574" s="12" t="s">
        <v>1814</v>
      </c>
      <c r="E574" s="12">
        <v>214</v>
      </c>
      <c r="F574" s="11" t="s">
        <v>858</v>
      </c>
      <c r="G574" s="11" t="s">
        <v>854</v>
      </c>
      <c r="H574" s="12" t="s">
        <v>1453</v>
      </c>
      <c r="I574" s="12" t="s">
        <v>1447</v>
      </c>
      <c r="J574" s="11">
        <v>3118002431</v>
      </c>
      <c r="K574" s="13">
        <v>228</v>
      </c>
      <c r="L574" s="13">
        <f t="shared" si="72"/>
        <v>33060000</v>
      </c>
      <c r="M574" s="13">
        <v>228</v>
      </c>
      <c r="N574" s="13">
        <f t="shared" si="73"/>
        <v>33060000</v>
      </c>
      <c r="O574" s="13">
        <v>228</v>
      </c>
      <c r="P574" s="13">
        <f t="shared" si="74"/>
        <v>33060000</v>
      </c>
      <c r="Q574" s="13">
        <v>214</v>
      </c>
      <c r="R574" s="13">
        <f t="shared" si="75"/>
        <v>31030000</v>
      </c>
      <c r="S574" s="13">
        <v>0</v>
      </c>
      <c r="T574" s="13">
        <v>0</v>
      </c>
      <c r="U574" s="13">
        <f t="shared" si="76"/>
        <v>214</v>
      </c>
      <c r="V574" s="13">
        <f t="shared" si="77"/>
        <v>31030000</v>
      </c>
      <c r="W574" s="13">
        <f t="shared" si="78"/>
        <v>898</v>
      </c>
      <c r="X574" s="13">
        <f t="shared" si="79"/>
        <v>130210000</v>
      </c>
      <c r="Y574">
        <v>1</v>
      </c>
    </row>
    <row r="575" spans="1:25" hidden="1">
      <c r="A575" s="11">
        <f t="shared" si="80"/>
        <v>570</v>
      </c>
      <c r="B575" s="12" t="s">
        <v>576</v>
      </c>
      <c r="C575" s="12" t="s">
        <v>576</v>
      </c>
      <c r="D575" s="12" t="s">
        <v>1814</v>
      </c>
      <c r="E575" s="12">
        <v>238</v>
      </c>
      <c r="F575" s="11" t="s">
        <v>858</v>
      </c>
      <c r="G575" s="11" t="s">
        <v>854</v>
      </c>
      <c r="H575" s="12" t="s">
        <v>1454</v>
      </c>
      <c r="I575" s="12" t="s">
        <v>1447</v>
      </c>
      <c r="J575" s="11">
        <v>3017004998</v>
      </c>
      <c r="K575" s="13">
        <v>232</v>
      </c>
      <c r="L575" s="13">
        <f t="shared" si="72"/>
        <v>33640000</v>
      </c>
      <c r="M575" s="13">
        <v>232</v>
      </c>
      <c r="N575" s="13">
        <f t="shared" si="73"/>
        <v>33640000</v>
      </c>
      <c r="O575" s="13">
        <v>232</v>
      </c>
      <c r="P575" s="13">
        <f t="shared" si="74"/>
        <v>33640000</v>
      </c>
      <c r="Q575" s="13">
        <v>238</v>
      </c>
      <c r="R575" s="13">
        <f t="shared" si="75"/>
        <v>34510000</v>
      </c>
      <c r="S575" s="13">
        <v>0</v>
      </c>
      <c r="T575" s="13">
        <v>0</v>
      </c>
      <c r="U575" s="13">
        <f t="shared" si="76"/>
        <v>238</v>
      </c>
      <c r="V575" s="13">
        <f t="shared" si="77"/>
        <v>34510000</v>
      </c>
      <c r="W575" s="13">
        <f t="shared" si="78"/>
        <v>934</v>
      </c>
      <c r="X575" s="13">
        <f t="shared" si="79"/>
        <v>135430000</v>
      </c>
      <c r="Y575">
        <v>1</v>
      </c>
    </row>
    <row r="576" spans="1:25" hidden="1">
      <c r="A576" s="11">
        <f t="shared" si="80"/>
        <v>571</v>
      </c>
      <c r="B576" s="12" t="s">
        <v>577</v>
      </c>
      <c r="C576" s="12" t="s">
        <v>577</v>
      </c>
      <c r="D576" s="12" t="s">
        <v>1814</v>
      </c>
      <c r="E576" s="12">
        <v>225</v>
      </c>
      <c r="F576" s="11" t="s">
        <v>858</v>
      </c>
      <c r="G576" s="11" t="s">
        <v>854</v>
      </c>
      <c r="H576" s="12" t="s">
        <v>1455</v>
      </c>
      <c r="I576" s="12" t="s">
        <v>1447</v>
      </c>
      <c r="J576" s="11">
        <v>3118003127</v>
      </c>
      <c r="K576" s="13">
        <v>277</v>
      </c>
      <c r="L576" s="13">
        <f t="shared" si="72"/>
        <v>40165000</v>
      </c>
      <c r="M576" s="13">
        <v>277</v>
      </c>
      <c r="N576" s="13">
        <f t="shared" si="73"/>
        <v>40165000</v>
      </c>
      <c r="O576" s="13">
        <v>277</v>
      </c>
      <c r="P576" s="13">
        <f t="shared" si="74"/>
        <v>40165000</v>
      </c>
      <c r="Q576" s="13">
        <v>225</v>
      </c>
      <c r="R576" s="13">
        <f t="shared" si="75"/>
        <v>32625000</v>
      </c>
      <c r="S576" s="13">
        <v>0</v>
      </c>
      <c r="T576" s="13">
        <v>0</v>
      </c>
      <c r="U576" s="13">
        <f t="shared" si="76"/>
        <v>225</v>
      </c>
      <c r="V576" s="13">
        <f t="shared" si="77"/>
        <v>32625000</v>
      </c>
      <c r="W576" s="13">
        <f t="shared" si="78"/>
        <v>1056</v>
      </c>
      <c r="X576" s="13">
        <f t="shared" si="79"/>
        <v>153120000</v>
      </c>
      <c r="Y576">
        <v>1</v>
      </c>
    </row>
    <row r="577" spans="1:25" hidden="1">
      <c r="A577" s="11">
        <f t="shared" si="80"/>
        <v>572</v>
      </c>
      <c r="B577" s="12" t="s">
        <v>578</v>
      </c>
      <c r="C577" s="12" t="s">
        <v>578</v>
      </c>
      <c r="D577" s="12" t="s">
        <v>1814</v>
      </c>
      <c r="E577" s="12">
        <v>154</v>
      </c>
      <c r="F577" s="11" t="s">
        <v>858</v>
      </c>
      <c r="G577" s="11" t="s">
        <v>854</v>
      </c>
      <c r="H577" s="12" t="s">
        <v>1456</v>
      </c>
      <c r="I577" s="12" t="s">
        <v>1447</v>
      </c>
      <c r="J577" s="11">
        <v>3017018034</v>
      </c>
      <c r="K577" s="13">
        <v>174</v>
      </c>
      <c r="L577" s="13">
        <f t="shared" si="72"/>
        <v>25230000</v>
      </c>
      <c r="M577" s="13">
        <v>174</v>
      </c>
      <c r="N577" s="13">
        <f t="shared" si="73"/>
        <v>25230000</v>
      </c>
      <c r="O577" s="13">
        <v>174</v>
      </c>
      <c r="P577" s="13">
        <f t="shared" si="74"/>
        <v>25230000</v>
      </c>
      <c r="Q577" s="13">
        <v>154</v>
      </c>
      <c r="R577" s="13">
        <f t="shared" si="75"/>
        <v>22330000</v>
      </c>
      <c r="S577" s="13">
        <v>0</v>
      </c>
      <c r="T577" s="13">
        <v>0</v>
      </c>
      <c r="U577" s="13">
        <f t="shared" si="76"/>
        <v>154</v>
      </c>
      <c r="V577" s="13">
        <f t="shared" si="77"/>
        <v>22330000</v>
      </c>
      <c r="W577" s="13">
        <f t="shared" si="78"/>
        <v>676</v>
      </c>
      <c r="X577" s="13">
        <f t="shared" si="79"/>
        <v>98020000</v>
      </c>
      <c r="Y577">
        <v>1</v>
      </c>
    </row>
    <row r="578" spans="1:25" hidden="1">
      <c r="A578" s="11">
        <f t="shared" si="80"/>
        <v>573</v>
      </c>
      <c r="B578" s="12" t="s">
        <v>579</v>
      </c>
      <c r="C578" s="12" t="s">
        <v>579</v>
      </c>
      <c r="D578" s="12" t="s">
        <v>1814</v>
      </c>
      <c r="E578" s="12">
        <v>131</v>
      </c>
      <c r="F578" s="11" t="s">
        <v>858</v>
      </c>
      <c r="G578" s="11" t="s">
        <v>854</v>
      </c>
      <c r="H578" s="12" t="s">
        <v>1457</v>
      </c>
      <c r="I578" s="12" t="s">
        <v>1447</v>
      </c>
      <c r="J578" s="11">
        <v>3118003224</v>
      </c>
      <c r="K578" s="13">
        <v>131</v>
      </c>
      <c r="L578" s="13">
        <f t="shared" si="72"/>
        <v>18995000</v>
      </c>
      <c r="M578" s="13">
        <v>131</v>
      </c>
      <c r="N578" s="13">
        <f t="shared" si="73"/>
        <v>18995000</v>
      </c>
      <c r="O578" s="13">
        <v>131</v>
      </c>
      <c r="P578" s="13">
        <f t="shared" si="74"/>
        <v>18995000</v>
      </c>
      <c r="Q578" s="13">
        <v>131</v>
      </c>
      <c r="R578" s="13">
        <f t="shared" si="75"/>
        <v>18995000</v>
      </c>
      <c r="S578" s="13">
        <v>0</v>
      </c>
      <c r="T578" s="13">
        <v>0</v>
      </c>
      <c r="U578" s="13">
        <f t="shared" si="76"/>
        <v>131</v>
      </c>
      <c r="V578" s="13">
        <f t="shared" si="77"/>
        <v>18995000</v>
      </c>
      <c r="W578" s="13">
        <f t="shared" si="78"/>
        <v>524</v>
      </c>
      <c r="X578" s="13">
        <f t="shared" si="79"/>
        <v>75980000</v>
      </c>
      <c r="Y578">
        <v>1</v>
      </c>
    </row>
    <row r="579" spans="1:25" hidden="1">
      <c r="A579" s="11">
        <f t="shared" si="80"/>
        <v>574</v>
      </c>
      <c r="B579" s="12" t="s">
        <v>580</v>
      </c>
      <c r="C579" s="12" t="s">
        <v>580</v>
      </c>
      <c r="D579" s="12" t="s">
        <v>1814</v>
      </c>
      <c r="E579" s="12">
        <v>162</v>
      </c>
      <c r="F579" s="11" t="s">
        <v>858</v>
      </c>
      <c r="G579" s="11" t="s">
        <v>854</v>
      </c>
      <c r="H579" s="12" t="s">
        <v>1458</v>
      </c>
      <c r="I579" s="12" t="s">
        <v>1447</v>
      </c>
      <c r="J579" s="11">
        <v>3017006630</v>
      </c>
      <c r="K579" s="13">
        <v>156</v>
      </c>
      <c r="L579" s="13">
        <f t="shared" si="72"/>
        <v>22620000</v>
      </c>
      <c r="M579" s="13">
        <v>156</v>
      </c>
      <c r="N579" s="13">
        <f t="shared" si="73"/>
        <v>22620000</v>
      </c>
      <c r="O579" s="13">
        <v>156</v>
      </c>
      <c r="P579" s="13">
        <f t="shared" si="74"/>
        <v>22620000</v>
      </c>
      <c r="Q579" s="13">
        <v>162</v>
      </c>
      <c r="R579" s="13">
        <f t="shared" si="75"/>
        <v>23490000</v>
      </c>
      <c r="S579" s="13">
        <v>0</v>
      </c>
      <c r="T579" s="13">
        <v>0</v>
      </c>
      <c r="U579" s="13">
        <f t="shared" si="76"/>
        <v>162</v>
      </c>
      <c r="V579" s="13">
        <f t="shared" si="77"/>
        <v>23490000</v>
      </c>
      <c r="W579" s="13">
        <f t="shared" si="78"/>
        <v>630</v>
      </c>
      <c r="X579" s="13">
        <f t="shared" si="79"/>
        <v>91350000</v>
      </c>
      <c r="Y579">
        <v>1</v>
      </c>
    </row>
    <row r="580" spans="1:25" hidden="1">
      <c r="A580" s="11">
        <f t="shared" si="80"/>
        <v>575</v>
      </c>
      <c r="B580" s="12" t="s">
        <v>581</v>
      </c>
      <c r="C580" s="12" t="s">
        <v>581</v>
      </c>
      <c r="D580" s="12" t="s">
        <v>1814</v>
      </c>
      <c r="E580" s="12">
        <v>163</v>
      </c>
      <c r="F580" s="11" t="s">
        <v>858</v>
      </c>
      <c r="G580" s="11" t="s">
        <v>854</v>
      </c>
      <c r="H580" s="12" t="s">
        <v>1459</v>
      </c>
      <c r="I580" s="12" t="s">
        <v>1447</v>
      </c>
      <c r="J580" s="11">
        <v>3017017461</v>
      </c>
      <c r="K580" s="13">
        <v>181</v>
      </c>
      <c r="L580" s="13">
        <f t="shared" si="72"/>
        <v>26245000</v>
      </c>
      <c r="M580" s="13">
        <v>181</v>
      </c>
      <c r="N580" s="13">
        <f t="shared" si="73"/>
        <v>26245000</v>
      </c>
      <c r="O580" s="13">
        <v>181</v>
      </c>
      <c r="P580" s="13">
        <f t="shared" si="74"/>
        <v>26245000</v>
      </c>
      <c r="Q580" s="13">
        <v>163</v>
      </c>
      <c r="R580" s="13">
        <f t="shared" si="75"/>
        <v>23635000</v>
      </c>
      <c r="S580" s="13">
        <v>0</v>
      </c>
      <c r="T580" s="13">
        <v>0</v>
      </c>
      <c r="U580" s="13">
        <f t="shared" si="76"/>
        <v>163</v>
      </c>
      <c r="V580" s="13">
        <f t="shared" si="77"/>
        <v>23635000</v>
      </c>
      <c r="W580" s="13">
        <f t="shared" si="78"/>
        <v>706</v>
      </c>
      <c r="X580" s="13">
        <f t="shared" si="79"/>
        <v>102370000</v>
      </c>
      <c r="Y580">
        <v>1</v>
      </c>
    </row>
    <row r="581" spans="1:25" hidden="1">
      <c r="A581" s="11">
        <f t="shared" si="80"/>
        <v>576</v>
      </c>
      <c r="B581" s="12" t="s">
        <v>582</v>
      </c>
      <c r="C581" s="12" t="s">
        <v>582</v>
      </c>
      <c r="D581" s="12" t="s">
        <v>1814</v>
      </c>
      <c r="E581" s="12">
        <v>348</v>
      </c>
      <c r="F581" s="11" t="s">
        <v>858</v>
      </c>
      <c r="G581" s="11" t="s">
        <v>854</v>
      </c>
      <c r="H581" s="12" t="s">
        <v>1460</v>
      </c>
      <c r="I581" s="12" t="s">
        <v>1447</v>
      </c>
      <c r="J581" s="11">
        <v>3017018581</v>
      </c>
      <c r="K581" s="13">
        <v>354</v>
      </c>
      <c r="L581" s="13">
        <f t="shared" si="72"/>
        <v>51330000</v>
      </c>
      <c r="M581" s="13">
        <v>354</v>
      </c>
      <c r="N581" s="13">
        <f t="shared" si="73"/>
        <v>51330000</v>
      </c>
      <c r="O581" s="13">
        <v>354</v>
      </c>
      <c r="P581" s="13">
        <f t="shared" si="74"/>
        <v>51330000</v>
      </c>
      <c r="Q581" s="13">
        <v>348</v>
      </c>
      <c r="R581" s="13">
        <f t="shared" si="75"/>
        <v>50460000</v>
      </c>
      <c r="S581" s="13">
        <v>4</v>
      </c>
      <c r="T581" s="13">
        <v>580000</v>
      </c>
      <c r="U581" s="13">
        <f t="shared" si="76"/>
        <v>352</v>
      </c>
      <c r="V581" s="13">
        <f t="shared" si="77"/>
        <v>51040000</v>
      </c>
      <c r="W581" s="13">
        <f t="shared" si="78"/>
        <v>1414</v>
      </c>
      <c r="X581" s="13">
        <f t="shared" si="79"/>
        <v>205030000</v>
      </c>
      <c r="Y581">
        <v>1</v>
      </c>
    </row>
    <row r="582" spans="1:25" hidden="1">
      <c r="A582" s="11">
        <f t="shared" si="80"/>
        <v>577</v>
      </c>
      <c r="B582" s="12" t="s">
        <v>583</v>
      </c>
      <c r="C582" s="12" t="s">
        <v>583</v>
      </c>
      <c r="D582" s="12" t="s">
        <v>1814</v>
      </c>
      <c r="E582" s="12">
        <v>127</v>
      </c>
      <c r="F582" s="11" t="s">
        <v>858</v>
      </c>
      <c r="G582" s="11" t="s">
        <v>854</v>
      </c>
      <c r="H582" s="12" t="s">
        <v>1461</v>
      </c>
      <c r="I582" s="12" t="s">
        <v>1447</v>
      </c>
      <c r="J582" s="11">
        <v>3118002881</v>
      </c>
      <c r="K582" s="13">
        <v>135</v>
      </c>
      <c r="L582" s="13">
        <f t="shared" si="72"/>
        <v>19575000</v>
      </c>
      <c r="M582" s="13">
        <v>135</v>
      </c>
      <c r="N582" s="13">
        <f t="shared" si="73"/>
        <v>19575000</v>
      </c>
      <c r="O582" s="13">
        <v>135</v>
      </c>
      <c r="P582" s="13">
        <f t="shared" si="74"/>
        <v>19575000</v>
      </c>
      <c r="Q582" s="13">
        <v>127</v>
      </c>
      <c r="R582" s="13">
        <f t="shared" si="75"/>
        <v>18415000</v>
      </c>
      <c r="S582" s="13">
        <v>0</v>
      </c>
      <c r="T582" s="13">
        <v>0</v>
      </c>
      <c r="U582" s="13">
        <f t="shared" si="76"/>
        <v>127</v>
      </c>
      <c r="V582" s="13">
        <f t="shared" si="77"/>
        <v>18415000</v>
      </c>
      <c r="W582" s="13">
        <f t="shared" si="78"/>
        <v>532</v>
      </c>
      <c r="X582" s="13">
        <f t="shared" si="79"/>
        <v>77140000</v>
      </c>
      <c r="Y582">
        <v>1</v>
      </c>
    </row>
    <row r="583" spans="1:25" hidden="1">
      <c r="A583" s="11">
        <f t="shared" si="80"/>
        <v>578</v>
      </c>
      <c r="B583" s="12" t="s">
        <v>584</v>
      </c>
      <c r="C583" s="12" t="s">
        <v>584</v>
      </c>
      <c r="D583" s="12" t="s">
        <v>1814</v>
      </c>
      <c r="E583" s="12">
        <v>140</v>
      </c>
      <c r="F583" s="11" t="s">
        <v>858</v>
      </c>
      <c r="G583" s="11" t="s">
        <v>854</v>
      </c>
      <c r="H583" s="12" t="s">
        <v>1462</v>
      </c>
      <c r="I583" s="12" t="s">
        <v>1447</v>
      </c>
      <c r="J583" s="11">
        <v>3017017623</v>
      </c>
      <c r="K583" s="13">
        <v>166</v>
      </c>
      <c r="L583" s="13">
        <f t="shared" ref="L583:L646" si="81">K583*$L$2</f>
        <v>24070000</v>
      </c>
      <c r="M583" s="13">
        <v>166</v>
      </c>
      <c r="N583" s="13">
        <f t="shared" ref="N583:N646" si="82">M583*$L$2</f>
        <v>24070000</v>
      </c>
      <c r="O583" s="13">
        <v>166</v>
      </c>
      <c r="P583" s="13">
        <f t="shared" ref="P583:P646" si="83">O583*$L$2</f>
        <v>24070000</v>
      </c>
      <c r="Q583" s="13">
        <v>140</v>
      </c>
      <c r="R583" s="13">
        <f t="shared" ref="R583:R646" si="84">Q583*$L$2</f>
        <v>20300000</v>
      </c>
      <c r="S583" s="13">
        <v>0</v>
      </c>
      <c r="T583" s="13">
        <v>0</v>
      </c>
      <c r="U583" s="13">
        <f t="shared" ref="U583:U646" si="85">Q583+S583</f>
        <v>140</v>
      </c>
      <c r="V583" s="13">
        <f t="shared" ref="V583:V646" si="86">R583+T583</f>
        <v>20300000</v>
      </c>
      <c r="W583" s="13">
        <f t="shared" ref="W583:W646" si="87">K583+M583+O583+Q583+S583</f>
        <v>638</v>
      </c>
      <c r="X583" s="13">
        <f t="shared" ref="X583:X646" si="88">L583+N583+P583+R583+T583</f>
        <v>92510000</v>
      </c>
      <c r="Y583">
        <v>1</v>
      </c>
    </row>
    <row r="584" spans="1:25" hidden="1">
      <c r="A584" s="11">
        <f t="shared" ref="A584:A647" si="89">A583+1</f>
        <v>579</v>
      </c>
      <c r="B584" s="12" t="s">
        <v>585</v>
      </c>
      <c r="C584" s="12" t="s">
        <v>585</v>
      </c>
      <c r="D584" s="12" t="s">
        <v>1814</v>
      </c>
      <c r="E584" s="12">
        <v>138</v>
      </c>
      <c r="F584" s="11" t="s">
        <v>858</v>
      </c>
      <c r="G584" s="11" t="s">
        <v>854</v>
      </c>
      <c r="H584" s="12" t="s">
        <v>1463</v>
      </c>
      <c r="I584" s="12" t="s">
        <v>1447</v>
      </c>
      <c r="J584" s="11">
        <v>3017006648</v>
      </c>
      <c r="K584" s="13">
        <v>230</v>
      </c>
      <c r="L584" s="13">
        <f t="shared" si="81"/>
        <v>33350000</v>
      </c>
      <c r="M584" s="13">
        <v>230</v>
      </c>
      <c r="N584" s="13">
        <f t="shared" si="82"/>
        <v>33350000</v>
      </c>
      <c r="O584" s="13">
        <v>230</v>
      </c>
      <c r="P584" s="13">
        <f t="shared" si="83"/>
        <v>33350000</v>
      </c>
      <c r="Q584" s="13">
        <v>138</v>
      </c>
      <c r="R584" s="13">
        <f t="shared" si="84"/>
        <v>20010000</v>
      </c>
      <c r="S584" s="13">
        <v>0</v>
      </c>
      <c r="T584" s="13">
        <v>0</v>
      </c>
      <c r="U584" s="13">
        <f t="shared" si="85"/>
        <v>138</v>
      </c>
      <c r="V584" s="13">
        <f t="shared" si="86"/>
        <v>20010000</v>
      </c>
      <c r="W584" s="13">
        <f t="shared" si="87"/>
        <v>828</v>
      </c>
      <c r="X584" s="13">
        <f t="shared" si="88"/>
        <v>120060000</v>
      </c>
      <c r="Y584">
        <v>1</v>
      </c>
    </row>
    <row r="585" spans="1:25" hidden="1">
      <c r="A585" s="11">
        <f t="shared" si="89"/>
        <v>580</v>
      </c>
      <c r="B585" s="12" t="s">
        <v>586</v>
      </c>
      <c r="C585" s="12" t="s">
        <v>586</v>
      </c>
      <c r="D585" s="12" t="s">
        <v>1814</v>
      </c>
      <c r="E585" s="12">
        <v>151</v>
      </c>
      <c r="F585" s="11" t="s">
        <v>858</v>
      </c>
      <c r="G585" s="11" t="s">
        <v>854</v>
      </c>
      <c r="H585" s="12" t="s">
        <v>1464</v>
      </c>
      <c r="I585" s="12" t="s">
        <v>1447</v>
      </c>
      <c r="J585" s="11">
        <v>3017019065</v>
      </c>
      <c r="K585" s="13">
        <v>135</v>
      </c>
      <c r="L585" s="13">
        <f t="shared" si="81"/>
        <v>19575000</v>
      </c>
      <c r="M585" s="13">
        <v>135</v>
      </c>
      <c r="N585" s="13">
        <f t="shared" si="82"/>
        <v>19575000</v>
      </c>
      <c r="O585" s="13">
        <v>135</v>
      </c>
      <c r="P585" s="13">
        <f t="shared" si="83"/>
        <v>19575000</v>
      </c>
      <c r="Q585" s="13">
        <v>151</v>
      </c>
      <c r="R585" s="13">
        <f t="shared" si="84"/>
        <v>21895000</v>
      </c>
      <c r="S585" s="13">
        <v>0</v>
      </c>
      <c r="T585" s="13">
        <v>0</v>
      </c>
      <c r="U585" s="13">
        <f t="shared" si="85"/>
        <v>151</v>
      </c>
      <c r="V585" s="13">
        <f t="shared" si="86"/>
        <v>21895000</v>
      </c>
      <c r="W585" s="13">
        <f t="shared" si="87"/>
        <v>556</v>
      </c>
      <c r="X585" s="13">
        <f t="shared" si="88"/>
        <v>80620000</v>
      </c>
      <c r="Y585">
        <v>1</v>
      </c>
    </row>
    <row r="586" spans="1:25" hidden="1">
      <c r="A586" s="11">
        <f t="shared" si="89"/>
        <v>581</v>
      </c>
      <c r="B586" s="12" t="s">
        <v>587</v>
      </c>
      <c r="C586" s="12" t="s">
        <v>587</v>
      </c>
      <c r="D586" s="12" t="s">
        <v>1814</v>
      </c>
      <c r="E586" s="12">
        <v>656</v>
      </c>
      <c r="F586" s="11" t="s">
        <v>858</v>
      </c>
      <c r="G586" s="11" t="s">
        <v>854</v>
      </c>
      <c r="H586" s="12" t="s">
        <v>1465</v>
      </c>
      <c r="I586" s="12" t="s">
        <v>1447</v>
      </c>
      <c r="J586" s="11">
        <v>3017017747</v>
      </c>
      <c r="K586" s="13">
        <v>656</v>
      </c>
      <c r="L586" s="13">
        <f t="shared" si="81"/>
        <v>95120000</v>
      </c>
      <c r="M586" s="13">
        <v>656</v>
      </c>
      <c r="N586" s="13">
        <f t="shared" si="82"/>
        <v>95120000</v>
      </c>
      <c r="O586" s="13">
        <v>656</v>
      </c>
      <c r="P586" s="13">
        <f t="shared" si="83"/>
        <v>95120000</v>
      </c>
      <c r="Q586" s="13">
        <v>656</v>
      </c>
      <c r="R586" s="13">
        <f t="shared" si="84"/>
        <v>95120000</v>
      </c>
      <c r="S586" s="13">
        <v>0</v>
      </c>
      <c r="T586" s="13">
        <v>0</v>
      </c>
      <c r="U586" s="13">
        <f t="shared" si="85"/>
        <v>656</v>
      </c>
      <c r="V586" s="13">
        <f t="shared" si="86"/>
        <v>95120000</v>
      </c>
      <c r="W586" s="13">
        <f t="shared" si="87"/>
        <v>2624</v>
      </c>
      <c r="X586" s="13">
        <f t="shared" si="88"/>
        <v>380480000</v>
      </c>
      <c r="Y586">
        <v>1</v>
      </c>
    </row>
    <row r="587" spans="1:25" hidden="1">
      <c r="A587" s="11">
        <f t="shared" si="89"/>
        <v>582</v>
      </c>
      <c r="B587" s="12" t="s">
        <v>588</v>
      </c>
      <c r="C587" s="12"/>
      <c r="D587" s="12"/>
      <c r="E587" s="12"/>
      <c r="F587" s="11" t="s">
        <v>858</v>
      </c>
      <c r="G587" s="11" t="s">
        <v>1820</v>
      </c>
      <c r="H587" s="12" t="s">
        <v>1466</v>
      </c>
      <c r="I587" s="12" t="s">
        <v>1447</v>
      </c>
      <c r="J587" s="11">
        <v>3017017518</v>
      </c>
      <c r="K587" s="13">
        <v>51</v>
      </c>
      <c r="L587" s="13">
        <f t="shared" si="81"/>
        <v>7395000</v>
      </c>
      <c r="M587" s="13">
        <v>51</v>
      </c>
      <c r="N587" s="13">
        <f t="shared" si="82"/>
        <v>7395000</v>
      </c>
      <c r="O587" s="13">
        <v>51</v>
      </c>
      <c r="P587" s="13">
        <f t="shared" si="83"/>
        <v>7395000</v>
      </c>
      <c r="Q587" s="13"/>
      <c r="R587" s="13">
        <f t="shared" si="84"/>
        <v>0</v>
      </c>
      <c r="S587" s="13">
        <v>0</v>
      </c>
      <c r="T587" s="13">
        <v>0</v>
      </c>
      <c r="U587" s="13">
        <f t="shared" si="85"/>
        <v>0</v>
      </c>
      <c r="V587" s="13">
        <f t="shared" si="86"/>
        <v>0</v>
      </c>
      <c r="W587" s="13">
        <f t="shared" si="87"/>
        <v>153</v>
      </c>
      <c r="X587" s="13">
        <f t="shared" si="88"/>
        <v>22185000</v>
      </c>
      <c r="Y587">
        <v>1</v>
      </c>
    </row>
    <row r="588" spans="1:25" hidden="1">
      <c r="A588" s="11">
        <f t="shared" si="89"/>
        <v>583</v>
      </c>
      <c r="B588" s="12" t="s">
        <v>589</v>
      </c>
      <c r="C588" s="12"/>
      <c r="D588" s="12"/>
      <c r="E588" s="12"/>
      <c r="F588" s="11" t="s">
        <v>858</v>
      </c>
      <c r="G588" s="11" t="s">
        <v>854</v>
      </c>
      <c r="H588" s="12" t="s">
        <v>1467</v>
      </c>
      <c r="I588" s="12" t="s">
        <v>1447</v>
      </c>
      <c r="J588" s="11">
        <v>3017018441</v>
      </c>
      <c r="K588" s="13">
        <v>178</v>
      </c>
      <c r="L588" s="13">
        <f t="shared" si="81"/>
        <v>25810000</v>
      </c>
      <c r="M588" s="13">
        <v>178</v>
      </c>
      <c r="N588" s="13">
        <f t="shared" si="82"/>
        <v>25810000</v>
      </c>
      <c r="O588" s="13">
        <v>178</v>
      </c>
      <c r="P588" s="13">
        <f t="shared" si="83"/>
        <v>25810000</v>
      </c>
      <c r="Q588" s="13"/>
      <c r="R588" s="13">
        <f t="shared" si="84"/>
        <v>0</v>
      </c>
      <c r="S588" s="13">
        <v>0</v>
      </c>
      <c r="T588" s="13">
        <v>0</v>
      </c>
      <c r="U588" s="13">
        <f t="shared" si="85"/>
        <v>0</v>
      </c>
      <c r="V588" s="13">
        <f t="shared" si="86"/>
        <v>0</v>
      </c>
      <c r="W588" s="13">
        <f t="shared" si="87"/>
        <v>534</v>
      </c>
      <c r="X588" s="13">
        <f t="shared" si="88"/>
        <v>77430000</v>
      </c>
      <c r="Y588">
        <v>1</v>
      </c>
    </row>
    <row r="589" spans="1:25" hidden="1">
      <c r="A589" s="11">
        <f t="shared" si="89"/>
        <v>584</v>
      </c>
      <c r="B589" s="12" t="s">
        <v>590</v>
      </c>
      <c r="C589" s="12" t="s">
        <v>590</v>
      </c>
      <c r="D589" s="12" t="s">
        <v>1814</v>
      </c>
      <c r="E589" s="12">
        <v>336</v>
      </c>
      <c r="F589" s="11" t="s">
        <v>858</v>
      </c>
      <c r="G589" s="11" t="s">
        <v>854</v>
      </c>
      <c r="H589" s="12" t="s">
        <v>1468</v>
      </c>
      <c r="I589" s="12" t="s">
        <v>1447</v>
      </c>
      <c r="J589" s="11">
        <v>3017019006</v>
      </c>
      <c r="K589" s="13">
        <v>330</v>
      </c>
      <c r="L589" s="13">
        <f t="shared" si="81"/>
        <v>47850000</v>
      </c>
      <c r="M589" s="13">
        <v>330</v>
      </c>
      <c r="N589" s="13">
        <f t="shared" si="82"/>
        <v>47850000</v>
      </c>
      <c r="O589" s="13">
        <v>330</v>
      </c>
      <c r="P589" s="13">
        <f t="shared" si="83"/>
        <v>47850000</v>
      </c>
      <c r="Q589" s="13">
        <v>336</v>
      </c>
      <c r="R589" s="13">
        <f t="shared" si="84"/>
        <v>48720000</v>
      </c>
      <c r="S589" s="13">
        <v>0</v>
      </c>
      <c r="T589" s="13">
        <v>0</v>
      </c>
      <c r="U589" s="13">
        <f t="shared" si="85"/>
        <v>336</v>
      </c>
      <c r="V589" s="13">
        <f t="shared" si="86"/>
        <v>48720000</v>
      </c>
      <c r="W589" s="13">
        <f t="shared" si="87"/>
        <v>1326</v>
      </c>
      <c r="X589" s="13">
        <f t="shared" si="88"/>
        <v>192270000</v>
      </c>
      <c r="Y589">
        <v>1</v>
      </c>
    </row>
    <row r="590" spans="1:25" hidden="1">
      <c r="A590" s="11">
        <f t="shared" si="89"/>
        <v>585</v>
      </c>
      <c r="B590" s="12" t="s">
        <v>591</v>
      </c>
      <c r="C590" s="12" t="s">
        <v>591</v>
      </c>
      <c r="D590" s="12" t="s">
        <v>1814</v>
      </c>
      <c r="E590" s="12">
        <v>96</v>
      </c>
      <c r="F590" s="11" t="s">
        <v>858</v>
      </c>
      <c r="G590" s="11" t="s">
        <v>854</v>
      </c>
      <c r="H590" s="12" t="s">
        <v>1469</v>
      </c>
      <c r="I590" s="12" t="s">
        <v>1447</v>
      </c>
      <c r="J590" s="11">
        <v>3118003046</v>
      </c>
      <c r="K590" s="13">
        <v>108</v>
      </c>
      <c r="L590" s="13">
        <f t="shared" si="81"/>
        <v>15660000</v>
      </c>
      <c r="M590" s="13">
        <v>108</v>
      </c>
      <c r="N590" s="13">
        <f t="shared" si="82"/>
        <v>15660000</v>
      </c>
      <c r="O590" s="13">
        <v>108</v>
      </c>
      <c r="P590" s="13">
        <f t="shared" si="83"/>
        <v>15660000</v>
      </c>
      <c r="Q590" s="13">
        <v>96</v>
      </c>
      <c r="R590" s="13">
        <f t="shared" si="84"/>
        <v>13920000</v>
      </c>
      <c r="S590" s="13">
        <v>0</v>
      </c>
      <c r="T590" s="13">
        <v>0</v>
      </c>
      <c r="U590" s="13">
        <f t="shared" si="85"/>
        <v>96</v>
      </c>
      <c r="V590" s="13">
        <f t="shared" si="86"/>
        <v>13920000</v>
      </c>
      <c r="W590" s="13">
        <f t="shared" si="87"/>
        <v>420</v>
      </c>
      <c r="X590" s="13">
        <f t="shared" si="88"/>
        <v>60900000</v>
      </c>
      <c r="Y590">
        <v>1</v>
      </c>
    </row>
    <row r="591" spans="1:25" hidden="1">
      <c r="A591" s="11">
        <f t="shared" si="89"/>
        <v>586</v>
      </c>
      <c r="B591" s="12" t="s">
        <v>592</v>
      </c>
      <c r="C591" s="12" t="s">
        <v>592</v>
      </c>
      <c r="D591" s="12" t="s">
        <v>1814</v>
      </c>
      <c r="E591" s="12">
        <v>399</v>
      </c>
      <c r="F591" s="11" t="s">
        <v>858</v>
      </c>
      <c r="G591" s="11" t="s">
        <v>854</v>
      </c>
      <c r="H591" s="12" t="s">
        <v>1470</v>
      </c>
      <c r="I591" s="12" t="s">
        <v>1447</v>
      </c>
      <c r="J591" s="11">
        <v>3017017542</v>
      </c>
      <c r="K591" s="13">
        <v>93</v>
      </c>
      <c r="L591" s="13">
        <f t="shared" si="81"/>
        <v>13485000</v>
      </c>
      <c r="M591" s="13">
        <v>93</v>
      </c>
      <c r="N591" s="13">
        <f t="shared" si="82"/>
        <v>13485000</v>
      </c>
      <c r="O591" s="13">
        <v>93</v>
      </c>
      <c r="P591" s="13">
        <f t="shared" si="83"/>
        <v>13485000</v>
      </c>
      <c r="Q591" s="13">
        <v>399</v>
      </c>
      <c r="R591" s="13">
        <f t="shared" si="84"/>
        <v>57855000</v>
      </c>
      <c r="S591" s="13">
        <v>0</v>
      </c>
      <c r="T591" s="13">
        <v>0</v>
      </c>
      <c r="U591" s="13">
        <f t="shared" si="85"/>
        <v>399</v>
      </c>
      <c r="V591" s="13">
        <f t="shared" si="86"/>
        <v>57855000</v>
      </c>
      <c r="W591" s="13">
        <f t="shared" si="87"/>
        <v>678</v>
      </c>
      <c r="X591" s="13">
        <f t="shared" si="88"/>
        <v>98310000</v>
      </c>
      <c r="Y591">
        <v>1</v>
      </c>
    </row>
    <row r="592" spans="1:25" hidden="1">
      <c r="A592" s="11">
        <f t="shared" si="89"/>
        <v>587</v>
      </c>
      <c r="B592" s="12" t="s">
        <v>593</v>
      </c>
      <c r="C592" s="12" t="s">
        <v>593</v>
      </c>
      <c r="D592" s="12" t="s">
        <v>1814</v>
      </c>
      <c r="E592" s="12">
        <v>277</v>
      </c>
      <c r="F592" s="11" t="s">
        <v>858</v>
      </c>
      <c r="G592" s="11" t="s">
        <v>854</v>
      </c>
      <c r="H592" s="12" t="s">
        <v>1471</v>
      </c>
      <c r="I592" s="12" t="s">
        <v>1447</v>
      </c>
      <c r="J592" s="11">
        <v>3017018557</v>
      </c>
      <c r="K592" s="13">
        <v>309</v>
      </c>
      <c r="L592" s="13">
        <f t="shared" si="81"/>
        <v>44805000</v>
      </c>
      <c r="M592" s="13">
        <v>309</v>
      </c>
      <c r="N592" s="13">
        <f t="shared" si="82"/>
        <v>44805000</v>
      </c>
      <c r="O592" s="13">
        <v>309</v>
      </c>
      <c r="P592" s="13">
        <f t="shared" si="83"/>
        <v>44805000</v>
      </c>
      <c r="Q592" s="13">
        <v>277</v>
      </c>
      <c r="R592" s="13">
        <f t="shared" si="84"/>
        <v>40165000</v>
      </c>
      <c r="S592" s="13">
        <v>0</v>
      </c>
      <c r="T592" s="13">
        <v>0</v>
      </c>
      <c r="U592" s="13">
        <f t="shared" si="85"/>
        <v>277</v>
      </c>
      <c r="V592" s="13">
        <f t="shared" si="86"/>
        <v>40165000</v>
      </c>
      <c r="W592" s="13">
        <f t="shared" si="87"/>
        <v>1204</v>
      </c>
      <c r="X592" s="13">
        <f t="shared" si="88"/>
        <v>174580000</v>
      </c>
      <c r="Y592">
        <v>1</v>
      </c>
    </row>
    <row r="593" spans="1:25" hidden="1">
      <c r="A593" s="11">
        <f t="shared" si="89"/>
        <v>588</v>
      </c>
      <c r="B593" s="12" t="s">
        <v>594</v>
      </c>
      <c r="C593" s="12" t="s">
        <v>594</v>
      </c>
      <c r="D593" s="12" t="s">
        <v>1814</v>
      </c>
      <c r="E593" s="12">
        <v>215</v>
      </c>
      <c r="F593" s="11" t="s">
        <v>858</v>
      </c>
      <c r="G593" s="11" t="s">
        <v>854</v>
      </c>
      <c r="H593" s="12" t="s">
        <v>1472</v>
      </c>
      <c r="I593" s="12" t="s">
        <v>1447</v>
      </c>
      <c r="J593" s="11">
        <v>3118002384</v>
      </c>
      <c r="K593" s="13">
        <v>185</v>
      </c>
      <c r="L593" s="13">
        <f t="shared" si="81"/>
        <v>26825000</v>
      </c>
      <c r="M593" s="13">
        <v>185</v>
      </c>
      <c r="N593" s="13">
        <f t="shared" si="82"/>
        <v>26825000</v>
      </c>
      <c r="O593" s="13">
        <v>185</v>
      </c>
      <c r="P593" s="13">
        <f t="shared" si="83"/>
        <v>26825000</v>
      </c>
      <c r="Q593" s="13">
        <v>215</v>
      </c>
      <c r="R593" s="13">
        <f t="shared" si="84"/>
        <v>31175000</v>
      </c>
      <c r="S593" s="13">
        <v>0</v>
      </c>
      <c r="T593" s="13">
        <v>0</v>
      </c>
      <c r="U593" s="13">
        <f t="shared" si="85"/>
        <v>215</v>
      </c>
      <c r="V593" s="13">
        <f t="shared" si="86"/>
        <v>31175000</v>
      </c>
      <c r="W593" s="13">
        <f t="shared" si="87"/>
        <v>770</v>
      </c>
      <c r="X593" s="13">
        <f t="shared" si="88"/>
        <v>111650000</v>
      </c>
      <c r="Y593">
        <v>1</v>
      </c>
    </row>
    <row r="594" spans="1:25" hidden="1">
      <c r="A594" s="11">
        <f t="shared" si="89"/>
        <v>589</v>
      </c>
      <c r="B594" s="12" t="s">
        <v>595</v>
      </c>
      <c r="C594" s="12" t="s">
        <v>595</v>
      </c>
      <c r="D594" s="12" t="s">
        <v>1814</v>
      </c>
      <c r="E594" s="12">
        <v>171</v>
      </c>
      <c r="F594" s="11" t="s">
        <v>858</v>
      </c>
      <c r="G594" s="11" t="s">
        <v>854</v>
      </c>
      <c r="H594" s="12" t="s">
        <v>1473</v>
      </c>
      <c r="I594" s="12" t="s">
        <v>1447</v>
      </c>
      <c r="J594" s="11">
        <v>3118002392</v>
      </c>
      <c r="K594" s="13">
        <v>181</v>
      </c>
      <c r="L594" s="13">
        <f t="shared" si="81"/>
        <v>26245000</v>
      </c>
      <c r="M594" s="13">
        <v>181</v>
      </c>
      <c r="N594" s="13">
        <f t="shared" si="82"/>
        <v>26245000</v>
      </c>
      <c r="O594" s="13">
        <v>181</v>
      </c>
      <c r="P594" s="13">
        <f t="shared" si="83"/>
        <v>26245000</v>
      </c>
      <c r="Q594" s="13">
        <v>171</v>
      </c>
      <c r="R594" s="13">
        <f t="shared" si="84"/>
        <v>24795000</v>
      </c>
      <c r="S594" s="13">
        <v>0</v>
      </c>
      <c r="T594" s="13">
        <v>0</v>
      </c>
      <c r="U594" s="13">
        <f t="shared" si="85"/>
        <v>171</v>
      </c>
      <c r="V594" s="13">
        <f t="shared" si="86"/>
        <v>24795000</v>
      </c>
      <c r="W594" s="13">
        <f t="shared" si="87"/>
        <v>714</v>
      </c>
      <c r="X594" s="13">
        <f t="shared" si="88"/>
        <v>103530000</v>
      </c>
      <c r="Y594">
        <v>1</v>
      </c>
    </row>
    <row r="595" spans="1:25" hidden="1">
      <c r="A595" s="11">
        <f t="shared" si="89"/>
        <v>590</v>
      </c>
      <c r="B595" s="12" t="s">
        <v>596</v>
      </c>
      <c r="C595" s="12" t="s">
        <v>596</v>
      </c>
      <c r="D595" s="12" t="s">
        <v>1814</v>
      </c>
      <c r="E595" s="12">
        <v>195</v>
      </c>
      <c r="F595" s="11" t="s">
        <v>858</v>
      </c>
      <c r="G595" s="11" t="s">
        <v>854</v>
      </c>
      <c r="H595" s="12" t="s">
        <v>1474</v>
      </c>
      <c r="I595" s="12" t="s">
        <v>1447</v>
      </c>
      <c r="J595" s="11">
        <v>3017018476</v>
      </c>
      <c r="K595" s="13">
        <v>187</v>
      </c>
      <c r="L595" s="13">
        <f t="shared" si="81"/>
        <v>27115000</v>
      </c>
      <c r="M595" s="13">
        <v>187</v>
      </c>
      <c r="N595" s="13">
        <f t="shared" si="82"/>
        <v>27115000</v>
      </c>
      <c r="O595" s="13">
        <v>187</v>
      </c>
      <c r="P595" s="13">
        <f t="shared" si="83"/>
        <v>27115000</v>
      </c>
      <c r="Q595" s="13">
        <v>195</v>
      </c>
      <c r="R595" s="13">
        <f t="shared" si="84"/>
        <v>28275000</v>
      </c>
      <c r="S595" s="13">
        <v>0</v>
      </c>
      <c r="T595" s="13">
        <v>0</v>
      </c>
      <c r="U595" s="13">
        <f t="shared" si="85"/>
        <v>195</v>
      </c>
      <c r="V595" s="13">
        <f t="shared" si="86"/>
        <v>28275000</v>
      </c>
      <c r="W595" s="13">
        <f t="shared" si="87"/>
        <v>756</v>
      </c>
      <c r="X595" s="13">
        <f t="shared" si="88"/>
        <v>109620000</v>
      </c>
      <c r="Y595">
        <v>1</v>
      </c>
    </row>
    <row r="596" spans="1:25" hidden="1">
      <c r="A596" s="11">
        <f t="shared" si="89"/>
        <v>591</v>
      </c>
      <c r="B596" s="12" t="s">
        <v>597</v>
      </c>
      <c r="C596" s="12" t="s">
        <v>597</v>
      </c>
      <c r="D596" s="12" t="s">
        <v>1814</v>
      </c>
      <c r="E596" s="12">
        <v>203</v>
      </c>
      <c r="F596" s="11" t="s">
        <v>858</v>
      </c>
      <c r="G596" s="11" t="s">
        <v>854</v>
      </c>
      <c r="H596" s="12" t="s">
        <v>1475</v>
      </c>
      <c r="I596" s="12" t="s">
        <v>1447</v>
      </c>
      <c r="J596" s="11">
        <v>3017015809</v>
      </c>
      <c r="K596" s="13">
        <v>203</v>
      </c>
      <c r="L596" s="13">
        <f t="shared" si="81"/>
        <v>29435000</v>
      </c>
      <c r="M596" s="13">
        <v>203</v>
      </c>
      <c r="N596" s="13">
        <f t="shared" si="82"/>
        <v>29435000</v>
      </c>
      <c r="O596" s="13">
        <v>203</v>
      </c>
      <c r="P596" s="13">
        <f t="shared" si="83"/>
        <v>29435000</v>
      </c>
      <c r="Q596" s="13">
        <v>203</v>
      </c>
      <c r="R596" s="13">
        <f t="shared" si="84"/>
        <v>29435000</v>
      </c>
      <c r="S596" s="13">
        <v>0</v>
      </c>
      <c r="T596" s="13">
        <v>0</v>
      </c>
      <c r="U596" s="13">
        <f t="shared" si="85"/>
        <v>203</v>
      </c>
      <c r="V596" s="13">
        <f t="shared" si="86"/>
        <v>29435000</v>
      </c>
      <c r="W596" s="13">
        <f t="shared" si="87"/>
        <v>812</v>
      </c>
      <c r="X596" s="13">
        <f t="shared" si="88"/>
        <v>117740000</v>
      </c>
      <c r="Y596">
        <v>1</v>
      </c>
    </row>
    <row r="597" spans="1:25" hidden="1">
      <c r="A597" s="11">
        <f t="shared" si="89"/>
        <v>592</v>
      </c>
      <c r="B597" s="12" t="s">
        <v>598</v>
      </c>
      <c r="C597" s="12" t="s">
        <v>598</v>
      </c>
      <c r="D597" s="12" t="s">
        <v>1814</v>
      </c>
      <c r="E597" s="12">
        <v>164</v>
      </c>
      <c r="F597" s="11" t="s">
        <v>858</v>
      </c>
      <c r="G597" s="11" t="s">
        <v>854</v>
      </c>
      <c r="H597" s="12" t="s">
        <v>1476</v>
      </c>
      <c r="I597" s="12" t="s">
        <v>1447</v>
      </c>
      <c r="J597" s="11">
        <v>3017017771</v>
      </c>
      <c r="K597" s="13">
        <v>178</v>
      </c>
      <c r="L597" s="13">
        <f t="shared" si="81"/>
        <v>25810000</v>
      </c>
      <c r="M597" s="13">
        <v>178</v>
      </c>
      <c r="N597" s="13">
        <f t="shared" si="82"/>
        <v>25810000</v>
      </c>
      <c r="O597" s="13">
        <v>178</v>
      </c>
      <c r="P597" s="13">
        <f t="shared" si="83"/>
        <v>25810000</v>
      </c>
      <c r="Q597" s="13">
        <v>164</v>
      </c>
      <c r="R597" s="13">
        <f t="shared" si="84"/>
        <v>23780000</v>
      </c>
      <c r="S597" s="13">
        <v>0</v>
      </c>
      <c r="T597" s="13">
        <v>0</v>
      </c>
      <c r="U597" s="13">
        <f t="shared" si="85"/>
        <v>164</v>
      </c>
      <c r="V597" s="13">
        <f t="shared" si="86"/>
        <v>23780000</v>
      </c>
      <c r="W597" s="13">
        <f t="shared" si="87"/>
        <v>698</v>
      </c>
      <c r="X597" s="13">
        <f t="shared" si="88"/>
        <v>101210000</v>
      </c>
      <c r="Y597">
        <v>1</v>
      </c>
    </row>
    <row r="598" spans="1:25" hidden="1">
      <c r="A598" s="11">
        <f t="shared" si="89"/>
        <v>593</v>
      </c>
      <c r="B598" s="12" t="s">
        <v>599</v>
      </c>
      <c r="C598" s="12" t="s">
        <v>599</v>
      </c>
      <c r="D598" s="12" t="s">
        <v>1814</v>
      </c>
      <c r="E598" s="12">
        <v>223</v>
      </c>
      <c r="F598" s="11" t="s">
        <v>858</v>
      </c>
      <c r="G598" s="11" t="s">
        <v>854</v>
      </c>
      <c r="H598" s="12" t="s">
        <v>1477</v>
      </c>
      <c r="I598" s="12" t="s">
        <v>1447</v>
      </c>
      <c r="J598" s="11">
        <v>3017017895</v>
      </c>
      <c r="K598" s="13">
        <v>217</v>
      </c>
      <c r="L598" s="13">
        <f t="shared" si="81"/>
        <v>31465000</v>
      </c>
      <c r="M598" s="13">
        <v>217</v>
      </c>
      <c r="N598" s="13">
        <f t="shared" si="82"/>
        <v>31465000</v>
      </c>
      <c r="O598" s="13">
        <v>217</v>
      </c>
      <c r="P598" s="13">
        <f t="shared" si="83"/>
        <v>31465000</v>
      </c>
      <c r="Q598" s="13">
        <v>223</v>
      </c>
      <c r="R598" s="13">
        <f t="shared" si="84"/>
        <v>32335000</v>
      </c>
      <c r="S598" s="13">
        <v>0</v>
      </c>
      <c r="T598" s="13">
        <v>0</v>
      </c>
      <c r="U598" s="13">
        <f t="shared" si="85"/>
        <v>223</v>
      </c>
      <c r="V598" s="13">
        <f t="shared" si="86"/>
        <v>32335000</v>
      </c>
      <c r="W598" s="13">
        <f t="shared" si="87"/>
        <v>874</v>
      </c>
      <c r="X598" s="13">
        <f t="shared" si="88"/>
        <v>126730000</v>
      </c>
      <c r="Y598">
        <v>1</v>
      </c>
    </row>
    <row r="599" spans="1:25" hidden="1">
      <c r="A599" s="11">
        <f t="shared" si="89"/>
        <v>594</v>
      </c>
      <c r="B599" s="12" t="s">
        <v>600</v>
      </c>
      <c r="C599" s="12" t="s">
        <v>600</v>
      </c>
      <c r="D599" s="12" t="s">
        <v>1814</v>
      </c>
      <c r="E599" s="12">
        <v>179</v>
      </c>
      <c r="F599" s="11" t="s">
        <v>858</v>
      </c>
      <c r="G599" s="11" t="s">
        <v>854</v>
      </c>
      <c r="H599" s="12" t="s">
        <v>1478</v>
      </c>
      <c r="I599" s="12" t="s">
        <v>1447</v>
      </c>
      <c r="J599" s="11">
        <v>3017018832</v>
      </c>
      <c r="K599" s="13">
        <v>207</v>
      </c>
      <c r="L599" s="13">
        <f t="shared" si="81"/>
        <v>30015000</v>
      </c>
      <c r="M599" s="13">
        <v>207</v>
      </c>
      <c r="N599" s="13">
        <f t="shared" si="82"/>
        <v>30015000</v>
      </c>
      <c r="O599" s="13">
        <v>207</v>
      </c>
      <c r="P599" s="13">
        <f t="shared" si="83"/>
        <v>30015000</v>
      </c>
      <c r="Q599" s="13">
        <v>179</v>
      </c>
      <c r="R599" s="13">
        <f t="shared" si="84"/>
        <v>25955000</v>
      </c>
      <c r="S599" s="13">
        <v>0</v>
      </c>
      <c r="T599" s="13">
        <v>0</v>
      </c>
      <c r="U599" s="13">
        <f t="shared" si="85"/>
        <v>179</v>
      </c>
      <c r="V599" s="13">
        <f t="shared" si="86"/>
        <v>25955000</v>
      </c>
      <c r="W599" s="13">
        <f t="shared" si="87"/>
        <v>800</v>
      </c>
      <c r="X599" s="13">
        <f t="shared" si="88"/>
        <v>116000000</v>
      </c>
      <c r="Y599">
        <v>1</v>
      </c>
    </row>
    <row r="600" spans="1:25" hidden="1">
      <c r="A600" s="11">
        <f t="shared" si="89"/>
        <v>595</v>
      </c>
      <c r="B600" s="12" t="s">
        <v>601</v>
      </c>
      <c r="C600" s="12" t="s">
        <v>601</v>
      </c>
      <c r="D600" s="12" t="s">
        <v>1814</v>
      </c>
      <c r="E600" s="12">
        <v>80</v>
      </c>
      <c r="F600" s="11" t="s">
        <v>858</v>
      </c>
      <c r="G600" s="11" t="s">
        <v>854</v>
      </c>
      <c r="H600" s="12" t="s">
        <v>1479</v>
      </c>
      <c r="I600" s="12" t="s">
        <v>1447</v>
      </c>
      <c r="J600" s="11">
        <v>3017015701</v>
      </c>
      <c r="K600" s="13">
        <v>110</v>
      </c>
      <c r="L600" s="13">
        <f t="shared" si="81"/>
        <v>15950000</v>
      </c>
      <c r="M600" s="13">
        <v>110</v>
      </c>
      <c r="N600" s="13">
        <f t="shared" si="82"/>
        <v>15950000</v>
      </c>
      <c r="O600" s="13">
        <v>110</v>
      </c>
      <c r="P600" s="13">
        <f t="shared" si="83"/>
        <v>15950000</v>
      </c>
      <c r="Q600" s="13">
        <v>80</v>
      </c>
      <c r="R600" s="13">
        <f t="shared" si="84"/>
        <v>11600000</v>
      </c>
      <c r="S600" s="13">
        <v>0</v>
      </c>
      <c r="T600" s="13">
        <v>0</v>
      </c>
      <c r="U600" s="13">
        <f t="shared" si="85"/>
        <v>80</v>
      </c>
      <c r="V600" s="13">
        <f t="shared" si="86"/>
        <v>11600000</v>
      </c>
      <c r="W600" s="13">
        <f t="shared" si="87"/>
        <v>410</v>
      </c>
      <c r="X600" s="13">
        <f t="shared" si="88"/>
        <v>59450000</v>
      </c>
      <c r="Y600">
        <v>1</v>
      </c>
    </row>
    <row r="601" spans="1:25" hidden="1">
      <c r="A601" s="11">
        <f t="shared" si="89"/>
        <v>596</v>
      </c>
      <c r="B601" s="12" t="s">
        <v>602</v>
      </c>
      <c r="C601" s="12" t="s">
        <v>602</v>
      </c>
      <c r="D601" s="12" t="s">
        <v>1814</v>
      </c>
      <c r="E601" s="12">
        <v>123</v>
      </c>
      <c r="F601" s="11" t="s">
        <v>858</v>
      </c>
      <c r="G601" s="11" t="s">
        <v>854</v>
      </c>
      <c r="H601" s="12" t="s">
        <v>1480</v>
      </c>
      <c r="I601" s="12" t="s">
        <v>1447</v>
      </c>
      <c r="J601" s="11">
        <v>3118002481</v>
      </c>
      <c r="K601" s="13">
        <v>157</v>
      </c>
      <c r="L601" s="13">
        <f t="shared" si="81"/>
        <v>22765000</v>
      </c>
      <c r="M601" s="13">
        <v>157</v>
      </c>
      <c r="N601" s="13">
        <f t="shared" si="82"/>
        <v>22765000</v>
      </c>
      <c r="O601" s="13">
        <v>157</v>
      </c>
      <c r="P601" s="13">
        <f t="shared" si="83"/>
        <v>22765000</v>
      </c>
      <c r="Q601" s="13">
        <v>123</v>
      </c>
      <c r="R601" s="13">
        <f t="shared" si="84"/>
        <v>17835000</v>
      </c>
      <c r="S601" s="13">
        <v>0</v>
      </c>
      <c r="T601" s="13">
        <v>0</v>
      </c>
      <c r="U601" s="13">
        <f t="shared" si="85"/>
        <v>123</v>
      </c>
      <c r="V601" s="13">
        <f t="shared" si="86"/>
        <v>17835000</v>
      </c>
      <c r="W601" s="13">
        <f t="shared" si="87"/>
        <v>594</v>
      </c>
      <c r="X601" s="13">
        <f t="shared" si="88"/>
        <v>86130000</v>
      </c>
      <c r="Y601">
        <v>1</v>
      </c>
    </row>
    <row r="602" spans="1:25" hidden="1">
      <c r="A602" s="11">
        <f t="shared" si="89"/>
        <v>597</v>
      </c>
      <c r="B602" s="12" t="s">
        <v>603</v>
      </c>
      <c r="C602" s="12" t="s">
        <v>603</v>
      </c>
      <c r="D602" s="12" t="s">
        <v>1814</v>
      </c>
      <c r="E602" s="12">
        <v>173</v>
      </c>
      <c r="F602" s="11" t="s">
        <v>858</v>
      </c>
      <c r="G602" s="11" t="s">
        <v>854</v>
      </c>
      <c r="H602" s="12" t="s">
        <v>1459</v>
      </c>
      <c r="I602" s="12" t="s">
        <v>1447</v>
      </c>
      <c r="J602" s="11">
        <v>3017013458</v>
      </c>
      <c r="K602" s="13">
        <v>163</v>
      </c>
      <c r="L602" s="13">
        <f t="shared" si="81"/>
        <v>23635000</v>
      </c>
      <c r="M602" s="13">
        <v>163</v>
      </c>
      <c r="N602" s="13">
        <f t="shared" si="82"/>
        <v>23635000</v>
      </c>
      <c r="O602" s="13">
        <v>163</v>
      </c>
      <c r="P602" s="13">
        <f t="shared" si="83"/>
        <v>23635000</v>
      </c>
      <c r="Q602" s="13">
        <v>173</v>
      </c>
      <c r="R602" s="13">
        <f t="shared" si="84"/>
        <v>25085000</v>
      </c>
      <c r="S602" s="13">
        <v>0</v>
      </c>
      <c r="T602" s="13">
        <v>0</v>
      </c>
      <c r="U602" s="13">
        <f t="shared" si="85"/>
        <v>173</v>
      </c>
      <c r="V602" s="13">
        <f t="shared" si="86"/>
        <v>25085000</v>
      </c>
      <c r="W602" s="13">
        <f t="shared" si="87"/>
        <v>662</v>
      </c>
      <c r="X602" s="13">
        <f t="shared" si="88"/>
        <v>95990000</v>
      </c>
      <c r="Y602">
        <v>1</v>
      </c>
    </row>
    <row r="603" spans="1:25" hidden="1">
      <c r="A603" s="11">
        <f t="shared" si="89"/>
        <v>598</v>
      </c>
      <c r="B603" s="12" t="s">
        <v>604</v>
      </c>
      <c r="C603" s="12" t="s">
        <v>604</v>
      </c>
      <c r="D603" s="12" t="s">
        <v>1814</v>
      </c>
      <c r="E603" s="12">
        <v>306</v>
      </c>
      <c r="F603" s="11" t="s">
        <v>858</v>
      </c>
      <c r="G603" s="11" t="s">
        <v>854</v>
      </c>
      <c r="H603" s="12" t="s">
        <v>1481</v>
      </c>
      <c r="I603" s="12" t="s">
        <v>1447</v>
      </c>
      <c r="J603" s="11">
        <v>3118019109</v>
      </c>
      <c r="K603" s="13">
        <v>288</v>
      </c>
      <c r="L603" s="13">
        <f t="shared" si="81"/>
        <v>41760000</v>
      </c>
      <c r="M603" s="13">
        <v>288</v>
      </c>
      <c r="N603" s="13">
        <f t="shared" si="82"/>
        <v>41760000</v>
      </c>
      <c r="O603" s="13">
        <v>288</v>
      </c>
      <c r="P603" s="13">
        <f t="shared" si="83"/>
        <v>41760000</v>
      </c>
      <c r="Q603" s="13">
        <v>306</v>
      </c>
      <c r="R603" s="13">
        <f t="shared" si="84"/>
        <v>44370000</v>
      </c>
      <c r="S603" s="13">
        <v>0</v>
      </c>
      <c r="T603" s="13">
        <v>0</v>
      </c>
      <c r="U603" s="13">
        <f t="shared" si="85"/>
        <v>306</v>
      </c>
      <c r="V603" s="13">
        <f t="shared" si="86"/>
        <v>44370000</v>
      </c>
      <c r="W603" s="13">
        <f t="shared" si="87"/>
        <v>1170</v>
      </c>
      <c r="X603" s="13">
        <f t="shared" si="88"/>
        <v>169650000</v>
      </c>
      <c r="Y603">
        <v>1</v>
      </c>
    </row>
    <row r="604" spans="1:25" hidden="1">
      <c r="A604" s="11">
        <f t="shared" si="89"/>
        <v>599</v>
      </c>
      <c r="B604" s="12" t="s">
        <v>605</v>
      </c>
      <c r="C604" s="12" t="s">
        <v>605</v>
      </c>
      <c r="D604" s="12" t="s">
        <v>1814</v>
      </c>
      <c r="E604" s="12">
        <v>84</v>
      </c>
      <c r="F604" s="11" t="s">
        <v>858</v>
      </c>
      <c r="G604" s="11" t="s">
        <v>854</v>
      </c>
      <c r="H604" s="12" t="s">
        <v>1482</v>
      </c>
      <c r="I604" s="12" t="s">
        <v>1447</v>
      </c>
      <c r="J604" s="11">
        <v>3017015850</v>
      </c>
      <c r="K604" s="13">
        <v>72</v>
      </c>
      <c r="L604" s="13">
        <f t="shared" si="81"/>
        <v>10440000</v>
      </c>
      <c r="M604" s="13">
        <v>72</v>
      </c>
      <c r="N604" s="13">
        <f t="shared" si="82"/>
        <v>10440000</v>
      </c>
      <c r="O604" s="13">
        <v>72</v>
      </c>
      <c r="P604" s="13">
        <f t="shared" si="83"/>
        <v>10440000</v>
      </c>
      <c r="Q604" s="13">
        <v>84</v>
      </c>
      <c r="R604" s="13">
        <f t="shared" si="84"/>
        <v>12180000</v>
      </c>
      <c r="S604" s="13">
        <v>0</v>
      </c>
      <c r="T604" s="13">
        <v>0</v>
      </c>
      <c r="U604" s="13">
        <f t="shared" si="85"/>
        <v>84</v>
      </c>
      <c r="V604" s="13">
        <f t="shared" si="86"/>
        <v>12180000</v>
      </c>
      <c r="W604" s="13">
        <f t="shared" si="87"/>
        <v>300</v>
      </c>
      <c r="X604" s="13">
        <f t="shared" si="88"/>
        <v>43500000</v>
      </c>
      <c r="Y604">
        <v>1</v>
      </c>
    </row>
    <row r="605" spans="1:25" hidden="1">
      <c r="A605" s="11">
        <f t="shared" si="89"/>
        <v>600</v>
      </c>
      <c r="B605" s="12" t="s">
        <v>606</v>
      </c>
      <c r="C605" s="12" t="s">
        <v>606</v>
      </c>
      <c r="D605" s="12" t="s">
        <v>1814</v>
      </c>
      <c r="E605" s="12">
        <v>185</v>
      </c>
      <c r="F605" s="11" t="s">
        <v>858</v>
      </c>
      <c r="G605" s="11" t="s">
        <v>854</v>
      </c>
      <c r="H605" s="12" t="s">
        <v>1483</v>
      </c>
      <c r="I605" s="12" t="s">
        <v>1447</v>
      </c>
      <c r="J605" s="11">
        <v>3017017721</v>
      </c>
      <c r="K605" s="13">
        <v>193</v>
      </c>
      <c r="L605" s="13">
        <f t="shared" si="81"/>
        <v>27985000</v>
      </c>
      <c r="M605" s="13">
        <v>193</v>
      </c>
      <c r="N605" s="13">
        <f t="shared" si="82"/>
        <v>27985000</v>
      </c>
      <c r="O605" s="13">
        <v>193</v>
      </c>
      <c r="P605" s="13">
        <f t="shared" si="83"/>
        <v>27985000</v>
      </c>
      <c r="Q605" s="13">
        <v>185</v>
      </c>
      <c r="R605" s="13">
        <f t="shared" si="84"/>
        <v>26825000</v>
      </c>
      <c r="S605" s="13">
        <v>0</v>
      </c>
      <c r="T605" s="13">
        <v>0</v>
      </c>
      <c r="U605" s="13">
        <f t="shared" si="85"/>
        <v>185</v>
      </c>
      <c r="V605" s="13">
        <f t="shared" si="86"/>
        <v>26825000</v>
      </c>
      <c r="W605" s="13">
        <f t="shared" si="87"/>
        <v>764</v>
      </c>
      <c r="X605" s="13">
        <f t="shared" si="88"/>
        <v>110780000</v>
      </c>
      <c r="Y605">
        <v>1</v>
      </c>
    </row>
    <row r="606" spans="1:25" hidden="1">
      <c r="A606" s="11">
        <f t="shared" si="89"/>
        <v>601</v>
      </c>
      <c r="B606" s="12" t="s">
        <v>607</v>
      </c>
      <c r="C606" s="12" t="s">
        <v>607</v>
      </c>
      <c r="D606" s="12" t="s">
        <v>1814</v>
      </c>
      <c r="E606" s="12">
        <v>137</v>
      </c>
      <c r="F606" s="11" t="s">
        <v>858</v>
      </c>
      <c r="G606" s="11" t="s">
        <v>854</v>
      </c>
      <c r="H606" s="12" t="s">
        <v>1484</v>
      </c>
      <c r="I606" s="12" t="s">
        <v>1447</v>
      </c>
      <c r="J606" s="11">
        <v>3017124845</v>
      </c>
      <c r="K606" s="13">
        <v>133</v>
      </c>
      <c r="L606" s="13">
        <f t="shared" si="81"/>
        <v>19285000</v>
      </c>
      <c r="M606" s="13">
        <v>133</v>
      </c>
      <c r="N606" s="13">
        <f t="shared" si="82"/>
        <v>19285000</v>
      </c>
      <c r="O606" s="13">
        <v>133</v>
      </c>
      <c r="P606" s="13">
        <f t="shared" si="83"/>
        <v>19285000</v>
      </c>
      <c r="Q606" s="13">
        <v>137</v>
      </c>
      <c r="R606" s="13">
        <f t="shared" si="84"/>
        <v>19865000</v>
      </c>
      <c r="S606" s="13">
        <v>0</v>
      </c>
      <c r="T606" s="13">
        <v>0</v>
      </c>
      <c r="U606" s="13">
        <f t="shared" si="85"/>
        <v>137</v>
      </c>
      <c r="V606" s="13">
        <f t="shared" si="86"/>
        <v>19865000</v>
      </c>
      <c r="W606" s="13">
        <f t="shared" si="87"/>
        <v>536</v>
      </c>
      <c r="X606" s="13">
        <f t="shared" si="88"/>
        <v>77720000</v>
      </c>
      <c r="Y606">
        <v>1</v>
      </c>
    </row>
    <row r="607" spans="1:25" hidden="1">
      <c r="A607" s="11">
        <f t="shared" si="89"/>
        <v>602</v>
      </c>
      <c r="B607" s="12" t="s">
        <v>608</v>
      </c>
      <c r="C607" s="12"/>
      <c r="D607" s="12"/>
      <c r="E607" s="12"/>
      <c r="F607" s="11" t="s">
        <v>858</v>
      </c>
      <c r="G607" s="11" t="s">
        <v>854</v>
      </c>
      <c r="H607" s="12" t="s">
        <v>1485</v>
      </c>
      <c r="I607" s="12" t="s">
        <v>1447</v>
      </c>
      <c r="J607" s="11">
        <v>3017019162</v>
      </c>
      <c r="K607" s="13">
        <v>175</v>
      </c>
      <c r="L607" s="13">
        <f t="shared" si="81"/>
        <v>25375000</v>
      </c>
      <c r="M607" s="13">
        <v>175</v>
      </c>
      <c r="N607" s="13">
        <f t="shared" si="82"/>
        <v>25375000</v>
      </c>
      <c r="O607" s="13">
        <v>175</v>
      </c>
      <c r="P607" s="13">
        <f t="shared" si="83"/>
        <v>25375000</v>
      </c>
      <c r="Q607" s="13"/>
      <c r="R607" s="13">
        <f t="shared" si="84"/>
        <v>0</v>
      </c>
      <c r="S607" s="13">
        <v>0</v>
      </c>
      <c r="T607" s="13">
        <v>0</v>
      </c>
      <c r="U607" s="13">
        <f t="shared" si="85"/>
        <v>0</v>
      </c>
      <c r="V607" s="13">
        <f t="shared" si="86"/>
        <v>0</v>
      </c>
      <c r="W607" s="13">
        <f t="shared" si="87"/>
        <v>525</v>
      </c>
      <c r="X607" s="13">
        <f t="shared" si="88"/>
        <v>76125000</v>
      </c>
      <c r="Y607">
        <v>1</v>
      </c>
    </row>
    <row r="608" spans="1:25" hidden="1">
      <c r="A608" s="11">
        <f t="shared" si="89"/>
        <v>603</v>
      </c>
      <c r="B608" s="12" t="s">
        <v>609</v>
      </c>
      <c r="C608" s="12" t="s">
        <v>609</v>
      </c>
      <c r="D608" s="12" t="s">
        <v>1814</v>
      </c>
      <c r="E608" s="12">
        <v>71</v>
      </c>
      <c r="F608" s="11" t="s">
        <v>858</v>
      </c>
      <c r="G608" s="11" t="s">
        <v>854</v>
      </c>
      <c r="H608" s="12" t="s">
        <v>1486</v>
      </c>
      <c r="I608" s="12" t="s">
        <v>1447</v>
      </c>
      <c r="J608" s="11">
        <v>3017018263</v>
      </c>
      <c r="K608" s="13">
        <v>101</v>
      </c>
      <c r="L608" s="13">
        <f t="shared" si="81"/>
        <v>14645000</v>
      </c>
      <c r="M608" s="13">
        <v>101</v>
      </c>
      <c r="N608" s="13">
        <f t="shared" si="82"/>
        <v>14645000</v>
      </c>
      <c r="O608" s="13">
        <v>101</v>
      </c>
      <c r="P608" s="13">
        <f t="shared" si="83"/>
        <v>14645000</v>
      </c>
      <c r="Q608" s="13">
        <v>71</v>
      </c>
      <c r="R608" s="13">
        <f t="shared" si="84"/>
        <v>10295000</v>
      </c>
      <c r="S608" s="13">
        <v>0</v>
      </c>
      <c r="T608" s="13">
        <v>0</v>
      </c>
      <c r="U608" s="13">
        <f t="shared" si="85"/>
        <v>71</v>
      </c>
      <c r="V608" s="13">
        <f t="shared" si="86"/>
        <v>10295000</v>
      </c>
      <c r="W608" s="13">
        <f t="shared" si="87"/>
        <v>374</v>
      </c>
      <c r="X608" s="13">
        <f t="shared" si="88"/>
        <v>54230000</v>
      </c>
      <c r="Y608">
        <v>1</v>
      </c>
    </row>
    <row r="609" spans="1:25" hidden="1">
      <c r="A609" s="11">
        <f t="shared" si="89"/>
        <v>604</v>
      </c>
      <c r="B609" s="12" t="s">
        <v>610</v>
      </c>
      <c r="C609" s="12"/>
      <c r="D609" s="12"/>
      <c r="E609" s="12"/>
      <c r="F609" s="11" t="s">
        <v>858</v>
      </c>
      <c r="G609" s="11" t="s">
        <v>1820</v>
      </c>
      <c r="H609" s="12" t="s">
        <v>1487</v>
      </c>
      <c r="I609" s="12" t="s">
        <v>1447</v>
      </c>
      <c r="J609" s="11">
        <v>3017017844</v>
      </c>
      <c r="K609" s="13">
        <v>43</v>
      </c>
      <c r="L609" s="13">
        <f t="shared" si="81"/>
        <v>6235000</v>
      </c>
      <c r="M609" s="13">
        <v>43</v>
      </c>
      <c r="N609" s="13">
        <f t="shared" si="82"/>
        <v>6235000</v>
      </c>
      <c r="O609" s="13">
        <v>43</v>
      </c>
      <c r="P609" s="13">
        <f t="shared" si="83"/>
        <v>6235000</v>
      </c>
      <c r="Q609" s="13"/>
      <c r="R609" s="13">
        <f t="shared" si="84"/>
        <v>0</v>
      </c>
      <c r="S609" s="13">
        <v>0</v>
      </c>
      <c r="T609" s="13">
        <v>0</v>
      </c>
      <c r="U609" s="13">
        <f t="shared" si="85"/>
        <v>0</v>
      </c>
      <c r="V609" s="13">
        <f t="shared" si="86"/>
        <v>0</v>
      </c>
      <c r="W609" s="13">
        <f t="shared" si="87"/>
        <v>129</v>
      </c>
      <c r="X609" s="13">
        <f t="shared" si="88"/>
        <v>18705000</v>
      </c>
      <c r="Y609">
        <v>1</v>
      </c>
    </row>
    <row r="610" spans="1:25" hidden="1">
      <c r="A610" s="11">
        <f t="shared" si="89"/>
        <v>605</v>
      </c>
      <c r="B610" s="12" t="s">
        <v>611</v>
      </c>
      <c r="C610" s="12" t="s">
        <v>611</v>
      </c>
      <c r="D610" s="12" t="s">
        <v>1814</v>
      </c>
      <c r="E610" s="12">
        <v>122</v>
      </c>
      <c r="F610" s="11" t="s">
        <v>858</v>
      </c>
      <c r="G610" s="11" t="s">
        <v>854</v>
      </c>
      <c r="H610" s="12" t="s">
        <v>1488</v>
      </c>
      <c r="I610" s="12" t="s">
        <v>1447</v>
      </c>
      <c r="J610" s="11">
        <v>3017018794</v>
      </c>
      <c r="K610" s="13">
        <v>102</v>
      </c>
      <c r="L610" s="13">
        <f t="shared" si="81"/>
        <v>14790000</v>
      </c>
      <c r="M610" s="13">
        <v>102</v>
      </c>
      <c r="N610" s="13">
        <f t="shared" si="82"/>
        <v>14790000</v>
      </c>
      <c r="O610" s="13">
        <v>102</v>
      </c>
      <c r="P610" s="13">
        <f t="shared" si="83"/>
        <v>14790000</v>
      </c>
      <c r="Q610" s="13">
        <v>122</v>
      </c>
      <c r="R610" s="13">
        <f t="shared" si="84"/>
        <v>17690000</v>
      </c>
      <c r="S610" s="13">
        <v>0</v>
      </c>
      <c r="T610" s="13">
        <v>0</v>
      </c>
      <c r="U610" s="13">
        <f t="shared" si="85"/>
        <v>122</v>
      </c>
      <c r="V610" s="13">
        <f t="shared" si="86"/>
        <v>17690000</v>
      </c>
      <c r="W610" s="13">
        <f t="shared" si="87"/>
        <v>428</v>
      </c>
      <c r="X610" s="13">
        <f t="shared" si="88"/>
        <v>62060000</v>
      </c>
      <c r="Y610">
        <v>1</v>
      </c>
    </row>
    <row r="611" spans="1:25" hidden="1">
      <c r="A611" s="11">
        <f t="shared" si="89"/>
        <v>606</v>
      </c>
      <c r="B611" s="12" t="s">
        <v>612</v>
      </c>
      <c r="C611" s="12" t="s">
        <v>612</v>
      </c>
      <c r="D611" s="12" t="s">
        <v>1814</v>
      </c>
      <c r="E611" s="12">
        <v>158</v>
      </c>
      <c r="F611" s="11" t="s">
        <v>858</v>
      </c>
      <c r="G611" s="11" t="s">
        <v>854</v>
      </c>
      <c r="H611" s="12" t="s">
        <v>1489</v>
      </c>
      <c r="I611" s="12" t="s">
        <v>1447</v>
      </c>
      <c r="J611" s="11">
        <v>3118002759</v>
      </c>
      <c r="K611" s="13">
        <v>172</v>
      </c>
      <c r="L611" s="13">
        <f t="shared" si="81"/>
        <v>24940000</v>
      </c>
      <c r="M611" s="13">
        <v>172</v>
      </c>
      <c r="N611" s="13">
        <f t="shared" si="82"/>
        <v>24940000</v>
      </c>
      <c r="O611" s="13">
        <v>172</v>
      </c>
      <c r="P611" s="13">
        <f t="shared" si="83"/>
        <v>24940000</v>
      </c>
      <c r="Q611" s="13">
        <v>158</v>
      </c>
      <c r="R611" s="13">
        <f t="shared" si="84"/>
        <v>22910000</v>
      </c>
      <c r="S611" s="13">
        <v>0</v>
      </c>
      <c r="T611" s="13">
        <v>0</v>
      </c>
      <c r="U611" s="13">
        <f t="shared" si="85"/>
        <v>158</v>
      </c>
      <c r="V611" s="13">
        <f t="shared" si="86"/>
        <v>22910000</v>
      </c>
      <c r="W611" s="13">
        <f t="shared" si="87"/>
        <v>674</v>
      </c>
      <c r="X611" s="13">
        <f t="shared" si="88"/>
        <v>97730000</v>
      </c>
      <c r="Y611">
        <v>1</v>
      </c>
    </row>
    <row r="612" spans="1:25" hidden="1">
      <c r="A612" s="11">
        <f t="shared" si="89"/>
        <v>607</v>
      </c>
      <c r="B612" s="12" t="s">
        <v>613</v>
      </c>
      <c r="C612" s="12" t="s">
        <v>613</v>
      </c>
      <c r="D612" s="12" t="s">
        <v>1814</v>
      </c>
      <c r="E612" s="12">
        <v>109</v>
      </c>
      <c r="F612" s="11" t="s">
        <v>858</v>
      </c>
      <c r="G612" s="11" t="s">
        <v>854</v>
      </c>
      <c r="H612" s="12" t="s">
        <v>1453</v>
      </c>
      <c r="I612" s="12" t="s">
        <v>1447</v>
      </c>
      <c r="J612" s="11">
        <v>3017017925</v>
      </c>
      <c r="K612" s="13">
        <v>91</v>
      </c>
      <c r="L612" s="13">
        <f t="shared" si="81"/>
        <v>13195000</v>
      </c>
      <c r="M612" s="13">
        <v>91</v>
      </c>
      <c r="N612" s="13">
        <f t="shared" si="82"/>
        <v>13195000</v>
      </c>
      <c r="O612" s="13">
        <v>91</v>
      </c>
      <c r="P612" s="13">
        <f t="shared" si="83"/>
        <v>13195000</v>
      </c>
      <c r="Q612" s="13">
        <v>109</v>
      </c>
      <c r="R612" s="13">
        <f t="shared" si="84"/>
        <v>15805000</v>
      </c>
      <c r="S612" s="13">
        <v>0</v>
      </c>
      <c r="T612" s="13">
        <v>0</v>
      </c>
      <c r="U612" s="13">
        <f t="shared" si="85"/>
        <v>109</v>
      </c>
      <c r="V612" s="13">
        <f t="shared" si="86"/>
        <v>15805000</v>
      </c>
      <c r="W612" s="13">
        <f t="shared" si="87"/>
        <v>382</v>
      </c>
      <c r="X612" s="13">
        <f t="shared" si="88"/>
        <v>55390000</v>
      </c>
      <c r="Y612">
        <v>1</v>
      </c>
    </row>
    <row r="613" spans="1:25" hidden="1">
      <c r="A613" s="11">
        <f t="shared" si="89"/>
        <v>608</v>
      </c>
      <c r="B613" s="12" t="s">
        <v>614</v>
      </c>
      <c r="C613" s="12" t="s">
        <v>614</v>
      </c>
      <c r="D613" s="12" t="s">
        <v>1814</v>
      </c>
      <c r="E613" s="12">
        <v>197</v>
      </c>
      <c r="F613" s="11" t="s">
        <v>858</v>
      </c>
      <c r="G613" s="11" t="s">
        <v>854</v>
      </c>
      <c r="H613" s="12" t="s">
        <v>1490</v>
      </c>
      <c r="I613" s="12" t="s">
        <v>1447</v>
      </c>
      <c r="J613" s="11">
        <v>3017019219</v>
      </c>
      <c r="K613" s="13">
        <v>213</v>
      </c>
      <c r="L613" s="13">
        <f t="shared" si="81"/>
        <v>30885000</v>
      </c>
      <c r="M613" s="13">
        <v>213</v>
      </c>
      <c r="N613" s="13">
        <f t="shared" si="82"/>
        <v>30885000</v>
      </c>
      <c r="O613" s="13">
        <v>213</v>
      </c>
      <c r="P613" s="13">
        <f t="shared" si="83"/>
        <v>30885000</v>
      </c>
      <c r="Q613" s="13">
        <v>197</v>
      </c>
      <c r="R613" s="13">
        <f t="shared" si="84"/>
        <v>28565000</v>
      </c>
      <c r="S613" s="13">
        <v>0</v>
      </c>
      <c r="T613" s="13">
        <v>0</v>
      </c>
      <c r="U613" s="13">
        <f t="shared" si="85"/>
        <v>197</v>
      </c>
      <c r="V613" s="13">
        <f t="shared" si="86"/>
        <v>28565000</v>
      </c>
      <c r="W613" s="13">
        <f t="shared" si="87"/>
        <v>836</v>
      </c>
      <c r="X613" s="13">
        <f t="shared" si="88"/>
        <v>121220000</v>
      </c>
      <c r="Y613">
        <v>1</v>
      </c>
    </row>
    <row r="614" spans="1:25" hidden="1">
      <c r="A614" s="11">
        <f t="shared" si="89"/>
        <v>609</v>
      </c>
      <c r="B614" s="12" t="s">
        <v>615</v>
      </c>
      <c r="C614" s="12" t="s">
        <v>615</v>
      </c>
      <c r="D614" s="12" t="s">
        <v>1814</v>
      </c>
      <c r="E614" s="12">
        <v>168</v>
      </c>
      <c r="F614" s="11" t="s">
        <v>858</v>
      </c>
      <c r="G614" s="11" t="s">
        <v>854</v>
      </c>
      <c r="H614" s="12" t="s">
        <v>1491</v>
      </c>
      <c r="I614" s="12" t="s">
        <v>1447</v>
      </c>
      <c r="J614" s="11">
        <v>3017013121</v>
      </c>
      <c r="K614" s="13">
        <v>170</v>
      </c>
      <c r="L614" s="13">
        <f t="shared" si="81"/>
        <v>24650000</v>
      </c>
      <c r="M614" s="13">
        <v>170</v>
      </c>
      <c r="N614" s="13">
        <f t="shared" si="82"/>
        <v>24650000</v>
      </c>
      <c r="O614" s="13">
        <v>170</v>
      </c>
      <c r="P614" s="13">
        <f t="shared" si="83"/>
        <v>24650000</v>
      </c>
      <c r="Q614" s="13">
        <v>168</v>
      </c>
      <c r="R614" s="13">
        <f t="shared" si="84"/>
        <v>24360000</v>
      </c>
      <c r="S614" s="13">
        <v>0</v>
      </c>
      <c r="T614" s="13">
        <v>0</v>
      </c>
      <c r="U614" s="13">
        <f t="shared" si="85"/>
        <v>168</v>
      </c>
      <c r="V614" s="13">
        <f t="shared" si="86"/>
        <v>24360000</v>
      </c>
      <c r="W614" s="13">
        <f t="shared" si="87"/>
        <v>678</v>
      </c>
      <c r="X614" s="13">
        <f t="shared" si="88"/>
        <v>98310000</v>
      </c>
      <c r="Y614">
        <v>1</v>
      </c>
    </row>
    <row r="615" spans="1:25" hidden="1">
      <c r="A615" s="11">
        <f t="shared" si="89"/>
        <v>610</v>
      </c>
      <c r="B615" s="12" t="s">
        <v>616</v>
      </c>
      <c r="C615" s="12" t="s">
        <v>616</v>
      </c>
      <c r="D615" s="12" t="s">
        <v>1814</v>
      </c>
      <c r="E615" s="12">
        <v>125</v>
      </c>
      <c r="F615" s="11" t="s">
        <v>858</v>
      </c>
      <c r="G615" s="11" t="s">
        <v>854</v>
      </c>
      <c r="H615" s="12" t="s">
        <v>1492</v>
      </c>
      <c r="I615" s="12" t="s">
        <v>1447</v>
      </c>
      <c r="J615" s="11">
        <v>3118002716</v>
      </c>
      <c r="K615" s="13">
        <v>91</v>
      </c>
      <c r="L615" s="13">
        <f t="shared" si="81"/>
        <v>13195000</v>
      </c>
      <c r="M615" s="13">
        <v>91</v>
      </c>
      <c r="N615" s="13">
        <f t="shared" si="82"/>
        <v>13195000</v>
      </c>
      <c r="O615" s="13">
        <v>91</v>
      </c>
      <c r="P615" s="13">
        <f t="shared" si="83"/>
        <v>13195000</v>
      </c>
      <c r="Q615" s="13">
        <v>125</v>
      </c>
      <c r="R615" s="13">
        <f t="shared" si="84"/>
        <v>18125000</v>
      </c>
      <c r="S615" s="13">
        <v>0</v>
      </c>
      <c r="T615" s="13">
        <v>0</v>
      </c>
      <c r="U615" s="13">
        <f t="shared" si="85"/>
        <v>125</v>
      </c>
      <c r="V615" s="13">
        <f t="shared" si="86"/>
        <v>18125000</v>
      </c>
      <c r="W615" s="13">
        <f t="shared" si="87"/>
        <v>398</v>
      </c>
      <c r="X615" s="13">
        <f t="shared" si="88"/>
        <v>57710000</v>
      </c>
      <c r="Y615">
        <v>1</v>
      </c>
    </row>
    <row r="616" spans="1:25" hidden="1">
      <c r="A616" s="11">
        <f t="shared" si="89"/>
        <v>611</v>
      </c>
      <c r="B616" s="12" t="s">
        <v>617</v>
      </c>
      <c r="C616" s="12" t="s">
        <v>617</v>
      </c>
      <c r="D616" s="12" t="s">
        <v>1814</v>
      </c>
      <c r="E616" s="12">
        <v>157</v>
      </c>
      <c r="F616" s="11" t="s">
        <v>858</v>
      </c>
      <c r="G616" s="11" t="s">
        <v>854</v>
      </c>
      <c r="H616" s="12" t="s">
        <v>1493</v>
      </c>
      <c r="I616" s="12" t="s">
        <v>1447</v>
      </c>
      <c r="J616" s="11">
        <v>3118003062</v>
      </c>
      <c r="K616" s="13">
        <v>177</v>
      </c>
      <c r="L616" s="13">
        <f t="shared" si="81"/>
        <v>25665000</v>
      </c>
      <c r="M616" s="13">
        <v>177</v>
      </c>
      <c r="N616" s="13">
        <f t="shared" si="82"/>
        <v>25665000</v>
      </c>
      <c r="O616" s="13">
        <v>177</v>
      </c>
      <c r="P616" s="13">
        <f t="shared" si="83"/>
        <v>25665000</v>
      </c>
      <c r="Q616" s="13">
        <v>157</v>
      </c>
      <c r="R616" s="13">
        <f t="shared" si="84"/>
        <v>22765000</v>
      </c>
      <c r="S616" s="13">
        <v>0</v>
      </c>
      <c r="T616" s="13">
        <v>0</v>
      </c>
      <c r="U616" s="13">
        <f t="shared" si="85"/>
        <v>157</v>
      </c>
      <c r="V616" s="13">
        <f t="shared" si="86"/>
        <v>22765000</v>
      </c>
      <c r="W616" s="13">
        <f t="shared" si="87"/>
        <v>688</v>
      </c>
      <c r="X616" s="13">
        <f t="shared" si="88"/>
        <v>99760000</v>
      </c>
      <c r="Y616">
        <v>1</v>
      </c>
    </row>
    <row r="617" spans="1:25" hidden="1">
      <c r="A617" s="11">
        <f t="shared" si="89"/>
        <v>612</v>
      </c>
      <c r="B617" s="12" t="s">
        <v>618</v>
      </c>
      <c r="C617" s="12" t="s">
        <v>618</v>
      </c>
      <c r="D617" s="12" t="s">
        <v>1814</v>
      </c>
      <c r="E617" s="12">
        <v>251</v>
      </c>
      <c r="F617" s="11" t="s">
        <v>858</v>
      </c>
      <c r="G617" s="11" t="s">
        <v>854</v>
      </c>
      <c r="H617" s="12" t="s">
        <v>1494</v>
      </c>
      <c r="I617" s="12" t="s">
        <v>1447</v>
      </c>
      <c r="J617" s="11">
        <v>3017017607</v>
      </c>
      <c r="K617" s="13">
        <v>255</v>
      </c>
      <c r="L617" s="13">
        <f t="shared" si="81"/>
        <v>36975000</v>
      </c>
      <c r="M617" s="13">
        <v>255</v>
      </c>
      <c r="N617" s="13">
        <f t="shared" si="82"/>
        <v>36975000</v>
      </c>
      <c r="O617" s="13">
        <v>255</v>
      </c>
      <c r="P617" s="13">
        <f t="shared" si="83"/>
        <v>36975000</v>
      </c>
      <c r="Q617" s="13">
        <v>251</v>
      </c>
      <c r="R617" s="13">
        <f t="shared" si="84"/>
        <v>36395000</v>
      </c>
      <c r="S617" s="13">
        <v>0</v>
      </c>
      <c r="T617" s="13">
        <v>0</v>
      </c>
      <c r="U617" s="13">
        <f t="shared" si="85"/>
        <v>251</v>
      </c>
      <c r="V617" s="13">
        <f t="shared" si="86"/>
        <v>36395000</v>
      </c>
      <c r="W617" s="13">
        <f t="shared" si="87"/>
        <v>1016</v>
      </c>
      <c r="X617" s="13">
        <f t="shared" si="88"/>
        <v>147320000</v>
      </c>
      <c r="Y617">
        <v>1</v>
      </c>
    </row>
    <row r="618" spans="1:25" hidden="1">
      <c r="A618" s="11">
        <f t="shared" si="89"/>
        <v>613</v>
      </c>
      <c r="B618" s="12" t="s">
        <v>619</v>
      </c>
      <c r="C618" s="12" t="s">
        <v>619</v>
      </c>
      <c r="D618" s="12" t="s">
        <v>1814</v>
      </c>
      <c r="E618" s="12">
        <v>389</v>
      </c>
      <c r="F618" s="11" t="s">
        <v>858</v>
      </c>
      <c r="G618" s="11" t="s">
        <v>854</v>
      </c>
      <c r="H618" s="12" t="s">
        <v>1495</v>
      </c>
      <c r="I618" s="12" t="s">
        <v>1447</v>
      </c>
      <c r="J618" s="11">
        <v>3017017755</v>
      </c>
      <c r="K618" s="13">
        <v>339</v>
      </c>
      <c r="L618" s="13">
        <f t="shared" si="81"/>
        <v>49155000</v>
      </c>
      <c r="M618" s="13">
        <v>339</v>
      </c>
      <c r="N618" s="13">
        <f t="shared" si="82"/>
        <v>49155000</v>
      </c>
      <c r="O618" s="13">
        <v>339</v>
      </c>
      <c r="P618" s="13">
        <f t="shared" si="83"/>
        <v>49155000</v>
      </c>
      <c r="Q618" s="13">
        <v>389</v>
      </c>
      <c r="R618" s="13">
        <f t="shared" si="84"/>
        <v>56405000</v>
      </c>
      <c r="S618" s="13">
        <v>0</v>
      </c>
      <c r="T618" s="13">
        <v>0</v>
      </c>
      <c r="U618" s="13">
        <f t="shared" si="85"/>
        <v>389</v>
      </c>
      <c r="V618" s="13">
        <f t="shared" si="86"/>
        <v>56405000</v>
      </c>
      <c r="W618" s="13">
        <f t="shared" si="87"/>
        <v>1406</v>
      </c>
      <c r="X618" s="13">
        <f t="shared" si="88"/>
        <v>203870000</v>
      </c>
      <c r="Y618">
        <v>1</v>
      </c>
    </row>
    <row r="619" spans="1:25" hidden="1">
      <c r="A619" s="11">
        <f t="shared" si="89"/>
        <v>614</v>
      </c>
      <c r="B619" s="12" t="s">
        <v>620</v>
      </c>
      <c r="C619" s="12" t="s">
        <v>620</v>
      </c>
      <c r="D619" s="12" t="s">
        <v>1814</v>
      </c>
      <c r="E619" s="12">
        <v>112</v>
      </c>
      <c r="F619" s="11" t="s">
        <v>858</v>
      </c>
      <c r="G619" s="11" t="s">
        <v>854</v>
      </c>
      <c r="H619" s="12" t="s">
        <v>1461</v>
      </c>
      <c r="I619" s="12" t="s">
        <v>1447</v>
      </c>
      <c r="J619" s="11">
        <v>3017017470</v>
      </c>
      <c r="K619" s="13">
        <v>138</v>
      </c>
      <c r="L619" s="13">
        <f t="shared" si="81"/>
        <v>20010000</v>
      </c>
      <c r="M619" s="13">
        <v>138</v>
      </c>
      <c r="N619" s="13">
        <f t="shared" si="82"/>
        <v>20010000</v>
      </c>
      <c r="O619" s="13">
        <v>138</v>
      </c>
      <c r="P619" s="13">
        <f t="shared" si="83"/>
        <v>20010000</v>
      </c>
      <c r="Q619" s="13">
        <v>112</v>
      </c>
      <c r="R619" s="13">
        <f t="shared" si="84"/>
        <v>16240000</v>
      </c>
      <c r="S619" s="13">
        <v>0</v>
      </c>
      <c r="T619" s="13">
        <v>0</v>
      </c>
      <c r="U619" s="13">
        <f t="shared" si="85"/>
        <v>112</v>
      </c>
      <c r="V619" s="13">
        <f t="shared" si="86"/>
        <v>16240000</v>
      </c>
      <c r="W619" s="13">
        <f t="shared" si="87"/>
        <v>526</v>
      </c>
      <c r="X619" s="13">
        <f t="shared" si="88"/>
        <v>76270000</v>
      </c>
      <c r="Y619">
        <v>1</v>
      </c>
    </row>
    <row r="620" spans="1:25" hidden="1">
      <c r="A620" s="11">
        <f t="shared" si="89"/>
        <v>615</v>
      </c>
      <c r="B620" s="12" t="s">
        <v>621</v>
      </c>
      <c r="C620" s="12" t="s">
        <v>621</v>
      </c>
      <c r="D620" s="12" t="s">
        <v>1814</v>
      </c>
      <c r="E620" s="12">
        <v>163</v>
      </c>
      <c r="F620" s="11" t="s">
        <v>858</v>
      </c>
      <c r="G620" s="11" t="s">
        <v>854</v>
      </c>
      <c r="H620" s="12" t="s">
        <v>1496</v>
      </c>
      <c r="I620" s="12" t="s">
        <v>1447</v>
      </c>
      <c r="J620" s="11">
        <v>3017018620</v>
      </c>
      <c r="K620" s="13">
        <v>159</v>
      </c>
      <c r="L620" s="13">
        <f t="shared" si="81"/>
        <v>23055000</v>
      </c>
      <c r="M620" s="13">
        <v>159</v>
      </c>
      <c r="N620" s="13">
        <f t="shared" si="82"/>
        <v>23055000</v>
      </c>
      <c r="O620" s="13">
        <v>159</v>
      </c>
      <c r="P620" s="13">
        <f t="shared" si="83"/>
        <v>23055000</v>
      </c>
      <c r="Q620" s="13">
        <v>163</v>
      </c>
      <c r="R620" s="13">
        <f t="shared" si="84"/>
        <v>23635000</v>
      </c>
      <c r="S620" s="13">
        <v>0</v>
      </c>
      <c r="T620" s="13">
        <v>0</v>
      </c>
      <c r="U620" s="13">
        <f t="shared" si="85"/>
        <v>163</v>
      </c>
      <c r="V620" s="13">
        <f t="shared" si="86"/>
        <v>23635000</v>
      </c>
      <c r="W620" s="13">
        <f t="shared" si="87"/>
        <v>640</v>
      </c>
      <c r="X620" s="13">
        <f t="shared" si="88"/>
        <v>92800000</v>
      </c>
      <c r="Y620">
        <v>1</v>
      </c>
    </row>
    <row r="621" spans="1:25" hidden="1">
      <c r="A621" s="11">
        <f t="shared" si="89"/>
        <v>616</v>
      </c>
      <c r="B621" s="12" t="s">
        <v>622</v>
      </c>
      <c r="C621" s="12" t="s">
        <v>622</v>
      </c>
      <c r="D621" s="12" t="s">
        <v>1814</v>
      </c>
      <c r="E621" s="12">
        <v>171</v>
      </c>
      <c r="F621" s="11" t="s">
        <v>858</v>
      </c>
      <c r="G621" s="11" t="s">
        <v>854</v>
      </c>
      <c r="H621" s="12" t="s">
        <v>1497</v>
      </c>
      <c r="I621" s="12" t="s">
        <v>1447</v>
      </c>
      <c r="J621" s="11">
        <v>3017013130</v>
      </c>
      <c r="K621" s="13">
        <v>181</v>
      </c>
      <c r="L621" s="13">
        <f t="shared" si="81"/>
        <v>26245000</v>
      </c>
      <c r="M621" s="13">
        <v>181</v>
      </c>
      <c r="N621" s="13">
        <f t="shared" si="82"/>
        <v>26245000</v>
      </c>
      <c r="O621" s="13">
        <v>181</v>
      </c>
      <c r="P621" s="13">
        <f t="shared" si="83"/>
        <v>26245000</v>
      </c>
      <c r="Q621" s="13">
        <v>171</v>
      </c>
      <c r="R621" s="13">
        <f t="shared" si="84"/>
        <v>24795000</v>
      </c>
      <c r="S621" s="13">
        <v>3</v>
      </c>
      <c r="T621" s="13">
        <v>435000</v>
      </c>
      <c r="U621" s="13">
        <f t="shared" si="85"/>
        <v>174</v>
      </c>
      <c r="V621" s="13">
        <f t="shared" si="86"/>
        <v>25230000</v>
      </c>
      <c r="W621" s="13">
        <f t="shared" si="87"/>
        <v>717</v>
      </c>
      <c r="X621" s="13">
        <f t="shared" si="88"/>
        <v>103965000</v>
      </c>
      <c r="Y621">
        <v>1</v>
      </c>
    </row>
    <row r="622" spans="1:25" hidden="1">
      <c r="A622" s="11">
        <f t="shared" si="89"/>
        <v>617</v>
      </c>
      <c r="B622" s="12" t="s">
        <v>623</v>
      </c>
      <c r="C622" s="12" t="s">
        <v>623</v>
      </c>
      <c r="D622" s="12" t="s">
        <v>1814</v>
      </c>
      <c r="E622" s="12">
        <v>104</v>
      </c>
      <c r="F622" s="11" t="s">
        <v>858</v>
      </c>
      <c r="G622" s="11" t="s">
        <v>854</v>
      </c>
      <c r="H622" s="12" t="s">
        <v>1498</v>
      </c>
      <c r="I622" s="12" t="s">
        <v>1447</v>
      </c>
      <c r="J622" s="11">
        <v>3017017615</v>
      </c>
      <c r="K622" s="13">
        <v>104</v>
      </c>
      <c r="L622" s="13">
        <f t="shared" si="81"/>
        <v>15080000</v>
      </c>
      <c r="M622" s="13">
        <v>104</v>
      </c>
      <c r="N622" s="13">
        <f t="shared" si="82"/>
        <v>15080000</v>
      </c>
      <c r="O622" s="13">
        <v>104</v>
      </c>
      <c r="P622" s="13">
        <f t="shared" si="83"/>
        <v>15080000</v>
      </c>
      <c r="Q622" s="13">
        <v>104</v>
      </c>
      <c r="R622" s="13">
        <f t="shared" si="84"/>
        <v>15080000</v>
      </c>
      <c r="S622" s="13">
        <v>0</v>
      </c>
      <c r="T622" s="13">
        <v>0</v>
      </c>
      <c r="U622" s="13">
        <f t="shared" si="85"/>
        <v>104</v>
      </c>
      <c r="V622" s="13">
        <f t="shared" si="86"/>
        <v>15080000</v>
      </c>
      <c r="W622" s="13">
        <f t="shared" si="87"/>
        <v>416</v>
      </c>
      <c r="X622" s="13">
        <f t="shared" si="88"/>
        <v>60320000</v>
      </c>
      <c r="Y622">
        <v>1</v>
      </c>
    </row>
    <row r="623" spans="1:25" hidden="1">
      <c r="A623" s="11">
        <f t="shared" si="89"/>
        <v>618</v>
      </c>
      <c r="B623" s="12" t="s">
        <v>624</v>
      </c>
      <c r="C623" s="12" t="s">
        <v>624</v>
      </c>
      <c r="D623" s="12" t="s">
        <v>1814</v>
      </c>
      <c r="E623" s="12">
        <v>108</v>
      </c>
      <c r="F623" s="11" t="s">
        <v>858</v>
      </c>
      <c r="G623" s="11" t="s">
        <v>854</v>
      </c>
      <c r="H623" s="12" t="s">
        <v>1499</v>
      </c>
      <c r="I623" s="12" t="s">
        <v>1447</v>
      </c>
      <c r="J623" s="11">
        <v>3118004441</v>
      </c>
      <c r="K623" s="13">
        <v>136</v>
      </c>
      <c r="L623" s="13">
        <f t="shared" si="81"/>
        <v>19720000</v>
      </c>
      <c r="M623" s="13">
        <v>136</v>
      </c>
      <c r="N623" s="13">
        <f t="shared" si="82"/>
        <v>19720000</v>
      </c>
      <c r="O623" s="13">
        <v>136</v>
      </c>
      <c r="P623" s="13">
        <f t="shared" si="83"/>
        <v>19720000</v>
      </c>
      <c r="Q623" s="13">
        <v>108</v>
      </c>
      <c r="R623" s="13">
        <f t="shared" si="84"/>
        <v>15660000</v>
      </c>
      <c r="S623" s="13">
        <v>0</v>
      </c>
      <c r="T623" s="13">
        <v>0</v>
      </c>
      <c r="U623" s="13">
        <f t="shared" si="85"/>
        <v>108</v>
      </c>
      <c r="V623" s="13">
        <f t="shared" si="86"/>
        <v>15660000</v>
      </c>
      <c r="W623" s="13">
        <f t="shared" si="87"/>
        <v>516</v>
      </c>
      <c r="X623" s="13">
        <f t="shared" si="88"/>
        <v>74820000</v>
      </c>
      <c r="Y623">
        <v>1</v>
      </c>
    </row>
    <row r="624" spans="1:25" hidden="1">
      <c r="A624" s="11">
        <f t="shared" si="89"/>
        <v>619</v>
      </c>
      <c r="B624" s="12" t="s">
        <v>625</v>
      </c>
      <c r="C624" s="12" t="s">
        <v>625</v>
      </c>
      <c r="D624" s="12" t="s">
        <v>1814</v>
      </c>
      <c r="E624" s="12">
        <v>193</v>
      </c>
      <c r="F624" s="11" t="s">
        <v>858</v>
      </c>
      <c r="G624" s="11" t="s">
        <v>854</v>
      </c>
      <c r="H624" s="12" t="s">
        <v>1494</v>
      </c>
      <c r="I624" s="12" t="s">
        <v>1447</v>
      </c>
      <c r="J624" s="11">
        <v>3017013059</v>
      </c>
      <c r="K624" s="13">
        <v>193</v>
      </c>
      <c r="L624" s="13">
        <f t="shared" si="81"/>
        <v>27985000</v>
      </c>
      <c r="M624" s="13">
        <v>193</v>
      </c>
      <c r="N624" s="13">
        <f t="shared" si="82"/>
        <v>27985000</v>
      </c>
      <c r="O624" s="13">
        <v>193</v>
      </c>
      <c r="P624" s="13">
        <f t="shared" si="83"/>
        <v>27985000</v>
      </c>
      <c r="Q624" s="13">
        <v>193</v>
      </c>
      <c r="R624" s="13">
        <f t="shared" si="84"/>
        <v>27985000</v>
      </c>
      <c r="S624" s="13">
        <v>0</v>
      </c>
      <c r="T624" s="13">
        <v>0</v>
      </c>
      <c r="U624" s="13">
        <f t="shared" si="85"/>
        <v>193</v>
      </c>
      <c r="V624" s="13">
        <f t="shared" si="86"/>
        <v>27985000</v>
      </c>
      <c r="W624" s="13">
        <f t="shared" si="87"/>
        <v>772</v>
      </c>
      <c r="X624" s="13">
        <f t="shared" si="88"/>
        <v>111940000</v>
      </c>
      <c r="Y624">
        <v>1</v>
      </c>
    </row>
    <row r="625" spans="1:25" hidden="1">
      <c r="A625" s="11">
        <f t="shared" si="89"/>
        <v>620</v>
      </c>
      <c r="B625" s="12" t="s">
        <v>626</v>
      </c>
      <c r="C625" s="12" t="s">
        <v>626</v>
      </c>
      <c r="D625" s="12" t="s">
        <v>1814</v>
      </c>
      <c r="E625" s="12">
        <v>607</v>
      </c>
      <c r="F625" s="11" t="s">
        <v>858</v>
      </c>
      <c r="G625" s="11" t="s">
        <v>854</v>
      </c>
      <c r="H625" s="12" t="s">
        <v>1500</v>
      </c>
      <c r="I625" s="12" t="s">
        <v>1447</v>
      </c>
      <c r="J625" s="11">
        <v>3017019359</v>
      </c>
      <c r="K625" s="13">
        <v>615</v>
      </c>
      <c r="L625" s="13">
        <f t="shared" si="81"/>
        <v>89175000</v>
      </c>
      <c r="M625" s="13">
        <v>615</v>
      </c>
      <c r="N625" s="13">
        <f t="shared" si="82"/>
        <v>89175000</v>
      </c>
      <c r="O625" s="13">
        <v>615</v>
      </c>
      <c r="P625" s="13">
        <f t="shared" si="83"/>
        <v>89175000</v>
      </c>
      <c r="Q625" s="13">
        <v>607</v>
      </c>
      <c r="R625" s="13">
        <f t="shared" si="84"/>
        <v>88015000</v>
      </c>
      <c r="S625" s="13">
        <v>0</v>
      </c>
      <c r="T625" s="13">
        <v>0</v>
      </c>
      <c r="U625" s="13">
        <f t="shared" si="85"/>
        <v>607</v>
      </c>
      <c r="V625" s="13">
        <f t="shared" si="86"/>
        <v>88015000</v>
      </c>
      <c r="W625" s="13">
        <f t="shared" si="87"/>
        <v>2452</v>
      </c>
      <c r="X625" s="13">
        <f t="shared" si="88"/>
        <v>355540000</v>
      </c>
      <c r="Y625">
        <v>1</v>
      </c>
    </row>
    <row r="626" spans="1:25" hidden="1">
      <c r="A626" s="11">
        <f t="shared" si="89"/>
        <v>621</v>
      </c>
      <c r="B626" s="12" t="s">
        <v>627</v>
      </c>
      <c r="C626" s="12" t="s">
        <v>627</v>
      </c>
      <c r="D626" s="12" t="s">
        <v>1814</v>
      </c>
      <c r="E626" s="12">
        <v>83</v>
      </c>
      <c r="F626" s="11" t="s">
        <v>858</v>
      </c>
      <c r="G626" s="11" t="s">
        <v>854</v>
      </c>
      <c r="H626" s="12" t="s">
        <v>1501</v>
      </c>
      <c r="I626" s="12" t="s">
        <v>1447</v>
      </c>
      <c r="J626" s="11">
        <v>3017003614</v>
      </c>
      <c r="K626" s="13">
        <v>113</v>
      </c>
      <c r="L626" s="13">
        <f t="shared" si="81"/>
        <v>16385000</v>
      </c>
      <c r="M626" s="13">
        <v>113</v>
      </c>
      <c r="N626" s="13">
        <f t="shared" si="82"/>
        <v>16385000</v>
      </c>
      <c r="O626" s="13">
        <v>113</v>
      </c>
      <c r="P626" s="13">
        <f t="shared" si="83"/>
        <v>16385000</v>
      </c>
      <c r="Q626" s="13">
        <v>83</v>
      </c>
      <c r="R626" s="13">
        <f t="shared" si="84"/>
        <v>12035000</v>
      </c>
      <c r="S626" s="13">
        <v>0</v>
      </c>
      <c r="T626" s="13">
        <v>0</v>
      </c>
      <c r="U626" s="13">
        <f t="shared" si="85"/>
        <v>83</v>
      </c>
      <c r="V626" s="13">
        <f t="shared" si="86"/>
        <v>12035000</v>
      </c>
      <c r="W626" s="13">
        <f t="shared" si="87"/>
        <v>422</v>
      </c>
      <c r="X626" s="13">
        <f t="shared" si="88"/>
        <v>61190000</v>
      </c>
      <c r="Y626">
        <v>1</v>
      </c>
    </row>
    <row r="627" spans="1:25" hidden="1">
      <c r="A627" s="11">
        <f t="shared" si="89"/>
        <v>622</v>
      </c>
      <c r="B627" s="12" t="s">
        <v>628</v>
      </c>
      <c r="C627" s="12" t="s">
        <v>628</v>
      </c>
      <c r="D627" s="12" t="s">
        <v>1814</v>
      </c>
      <c r="E627" s="12">
        <v>161</v>
      </c>
      <c r="F627" s="11" t="s">
        <v>858</v>
      </c>
      <c r="G627" s="11" t="s">
        <v>854</v>
      </c>
      <c r="H627" s="12" t="s">
        <v>1502</v>
      </c>
      <c r="I627" s="12" t="s">
        <v>1447</v>
      </c>
      <c r="J627" s="11">
        <v>3017017500</v>
      </c>
      <c r="K627" s="13">
        <v>175</v>
      </c>
      <c r="L627" s="13">
        <f t="shared" si="81"/>
        <v>25375000</v>
      </c>
      <c r="M627" s="13">
        <v>175</v>
      </c>
      <c r="N627" s="13">
        <f t="shared" si="82"/>
        <v>25375000</v>
      </c>
      <c r="O627" s="13">
        <v>175</v>
      </c>
      <c r="P627" s="13">
        <f t="shared" si="83"/>
        <v>25375000</v>
      </c>
      <c r="Q627" s="13">
        <v>161</v>
      </c>
      <c r="R627" s="13">
        <f t="shared" si="84"/>
        <v>23345000</v>
      </c>
      <c r="S627" s="13">
        <v>0</v>
      </c>
      <c r="T627" s="13">
        <v>0</v>
      </c>
      <c r="U627" s="13">
        <f t="shared" si="85"/>
        <v>161</v>
      </c>
      <c r="V627" s="13">
        <f t="shared" si="86"/>
        <v>23345000</v>
      </c>
      <c r="W627" s="13">
        <f t="shared" si="87"/>
        <v>686</v>
      </c>
      <c r="X627" s="13">
        <f t="shared" si="88"/>
        <v>99470000</v>
      </c>
      <c r="Y627">
        <v>1</v>
      </c>
    </row>
    <row r="628" spans="1:25" hidden="1">
      <c r="A628" s="11">
        <f t="shared" si="89"/>
        <v>623</v>
      </c>
      <c r="B628" s="12" t="s">
        <v>629</v>
      </c>
      <c r="C628" s="12" t="s">
        <v>629</v>
      </c>
      <c r="D628" s="12" t="s">
        <v>1814</v>
      </c>
      <c r="E628" s="12">
        <v>468</v>
      </c>
      <c r="F628" s="11" t="s">
        <v>858</v>
      </c>
      <c r="G628" s="11" t="s">
        <v>854</v>
      </c>
      <c r="H628" s="12" t="s">
        <v>1503</v>
      </c>
      <c r="I628" s="12" t="s">
        <v>1447</v>
      </c>
      <c r="J628" s="11">
        <v>3017017909</v>
      </c>
      <c r="K628" s="13">
        <v>124</v>
      </c>
      <c r="L628" s="13">
        <f t="shared" si="81"/>
        <v>17980000</v>
      </c>
      <c r="M628" s="13">
        <v>124</v>
      </c>
      <c r="N628" s="13">
        <f t="shared" si="82"/>
        <v>17980000</v>
      </c>
      <c r="O628" s="13">
        <v>124</v>
      </c>
      <c r="P628" s="13">
        <f t="shared" si="83"/>
        <v>17980000</v>
      </c>
      <c r="Q628" s="13">
        <v>468</v>
      </c>
      <c r="R628" s="13">
        <f t="shared" si="84"/>
        <v>67860000</v>
      </c>
      <c r="S628" s="13">
        <v>0</v>
      </c>
      <c r="T628" s="13">
        <v>0</v>
      </c>
      <c r="U628" s="13">
        <f t="shared" si="85"/>
        <v>468</v>
      </c>
      <c r="V628" s="13">
        <f t="shared" si="86"/>
        <v>67860000</v>
      </c>
      <c r="W628" s="13">
        <f t="shared" si="87"/>
        <v>840</v>
      </c>
      <c r="X628" s="13">
        <f t="shared" si="88"/>
        <v>121800000</v>
      </c>
      <c r="Y628">
        <v>1</v>
      </c>
    </row>
    <row r="629" spans="1:25" hidden="1">
      <c r="A629" s="11">
        <f t="shared" si="89"/>
        <v>624</v>
      </c>
      <c r="B629" s="12" t="s">
        <v>630</v>
      </c>
      <c r="C629" s="12" t="s">
        <v>630</v>
      </c>
      <c r="D629" s="12" t="s">
        <v>1814</v>
      </c>
      <c r="E629" s="12">
        <v>102</v>
      </c>
      <c r="F629" s="11" t="s">
        <v>858</v>
      </c>
      <c r="G629" s="11" t="s">
        <v>854</v>
      </c>
      <c r="H629" s="12" t="s">
        <v>1504</v>
      </c>
      <c r="I629" s="12" t="s">
        <v>1447</v>
      </c>
      <c r="J629" s="11">
        <v>3017017534</v>
      </c>
      <c r="K629" s="13">
        <v>122</v>
      </c>
      <c r="L629" s="13">
        <f t="shared" si="81"/>
        <v>17690000</v>
      </c>
      <c r="M629" s="13">
        <v>122</v>
      </c>
      <c r="N629" s="13">
        <f t="shared" si="82"/>
        <v>17690000</v>
      </c>
      <c r="O629" s="13">
        <v>122</v>
      </c>
      <c r="P629" s="13">
        <f t="shared" si="83"/>
        <v>17690000</v>
      </c>
      <c r="Q629" s="13">
        <v>102</v>
      </c>
      <c r="R629" s="13">
        <f t="shared" si="84"/>
        <v>14790000</v>
      </c>
      <c r="S629" s="13">
        <v>0</v>
      </c>
      <c r="T629" s="13">
        <v>0</v>
      </c>
      <c r="U629" s="13">
        <f t="shared" si="85"/>
        <v>102</v>
      </c>
      <c r="V629" s="13">
        <f t="shared" si="86"/>
        <v>14790000</v>
      </c>
      <c r="W629" s="13">
        <f t="shared" si="87"/>
        <v>468</v>
      </c>
      <c r="X629" s="13">
        <f t="shared" si="88"/>
        <v>67860000</v>
      </c>
      <c r="Y629">
        <v>1</v>
      </c>
    </row>
    <row r="630" spans="1:25" hidden="1">
      <c r="A630" s="11">
        <f t="shared" si="89"/>
        <v>625</v>
      </c>
      <c r="B630" s="12" t="s">
        <v>631</v>
      </c>
      <c r="C630" s="12" t="s">
        <v>631</v>
      </c>
      <c r="D630" s="12" t="s">
        <v>1814</v>
      </c>
      <c r="E630" s="12">
        <v>255</v>
      </c>
      <c r="F630" s="11" t="s">
        <v>858</v>
      </c>
      <c r="G630" s="11" t="s">
        <v>854</v>
      </c>
      <c r="H630" s="12" t="s">
        <v>1505</v>
      </c>
      <c r="I630" s="12" t="s">
        <v>1447</v>
      </c>
      <c r="J630" s="11">
        <v>3017081992</v>
      </c>
      <c r="K630" s="13">
        <v>255</v>
      </c>
      <c r="L630" s="13">
        <f t="shared" si="81"/>
        <v>36975000</v>
      </c>
      <c r="M630" s="13">
        <v>255</v>
      </c>
      <c r="N630" s="13">
        <f t="shared" si="82"/>
        <v>36975000</v>
      </c>
      <c r="O630" s="13">
        <v>255</v>
      </c>
      <c r="P630" s="13">
        <f t="shared" si="83"/>
        <v>36975000</v>
      </c>
      <c r="Q630" s="13">
        <v>255</v>
      </c>
      <c r="R630" s="13">
        <f t="shared" si="84"/>
        <v>36975000</v>
      </c>
      <c r="S630" s="13">
        <v>0</v>
      </c>
      <c r="T630" s="13">
        <v>0</v>
      </c>
      <c r="U630" s="13">
        <f t="shared" si="85"/>
        <v>255</v>
      </c>
      <c r="V630" s="13">
        <f t="shared" si="86"/>
        <v>36975000</v>
      </c>
      <c r="W630" s="13">
        <f t="shared" si="87"/>
        <v>1020</v>
      </c>
      <c r="X630" s="13">
        <f t="shared" si="88"/>
        <v>147900000</v>
      </c>
      <c r="Y630">
        <v>1</v>
      </c>
    </row>
    <row r="631" spans="1:25" hidden="1">
      <c r="A631" s="11">
        <f t="shared" si="89"/>
        <v>626</v>
      </c>
      <c r="B631" s="12" t="s">
        <v>632</v>
      </c>
      <c r="C631" s="12" t="s">
        <v>632</v>
      </c>
      <c r="D631" s="12" t="s">
        <v>1814</v>
      </c>
      <c r="E631" s="12">
        <v>177</v>
      </c>
      <c r="F631" s="11" t="s">
        <v>858</v>
      </c>
      <c r="G631" s="11" t="s">
        <v>854</v>
      </c>
      <c r="H631" s="12" t="s">
        <v>1506</v>
      </c>
      <c r="I631" s="12" t="s">
        <v>1447</v>
      </c>
      <c r="J631" s="11">
        <v>3017017763</v>
      </c>
      <c r="K631" s="13">
        <v>171</v>
      </c>
      <c r="L631" s="13">
        <f t="shared" si="81"/>
        <v>24795000</v>
      </c>
      <c r="M631" s="13">
        <v>171</v>
      </c>
      <c r="N631" s="13">
        <f t="shared" si="82"/>
        <v>24795000</v>
      </c>
      <c r="O631" s="13">
        <v>171</v>
      </c>
      <c r="P631" s="13">
        <f t="shared" si="83"/>
        <v>24795000</v>
      </c>
      <c r="Q631" s="13">
        <v>177</v>
      </c>
      <c r="R631" s="13">
        <f t="shared" si="84"/>
        <v>25665000</v>
      </c>
      <c r="S631" s="13">
        <v>0</v>
      </c>
      <c r="T631" s="13">
        <v>0</v>
      </c>
      <c r="U631" s="13">
        <f t="shared" si="85"/>
        <v>177</v>
      </c>
      <c r="V631" s="13">
        <f t="shared" si="86"/>
        <v>25665000</v>
      </c>
      <c r="W631" s="13">
        <f t="shared" si="87"/>
        <v>690</v>
      </c>
      <c r="X631" s="13">
        <f t="shared" si="88"/>
        <v>100050000</v>
      </c>
      <c r="Y631">
        <v>1</v>
      </c>
    </row>
    <row r="632" spans="1:25" hidden="1">
      <c r="A632" s="11">
        <f t="shared" si="89"/>
        <v>627</v>
      </c>
      <c r="B632" s="12" t="s">
        <v>633</v>
      </c>
      <c r="C632" s="12" t="s">
        <v>633</v>
      </c>
      <c r="D632" s="12" t="s">
        <v>1814</v>
      </c>
      <c r="E632" s="12">
        <v>284</v>
      </c>
      <c r="F632" s="11" t="s">
        <v>858</v>
      </c>
      <c r="G632" s="11" t="s">
        <v>854</v>
      </c>
      <c r="H632" s="12" t="s">
        <v>1507</v>
      </c>
      <c r="I632" s="12" t="s">
        <v>1447</v>
      </c>
      <c r="J632" s="11">
        <v>3017017526</v>
      </c>
      <c r="K632" s="13">
        <v>206</v>
      </c>
      <c r="L632" s="13">
        <f t="shared" si="81"/>
        <v>29870000</v>
      </c>
      <c r="M632" s="13">
        <v>206</v>
      </c>
      <c r="N632" s="13">
        <f t="shared" si="82"/>
        <v>29870000</v>
      </c>
      <c r="O632" s="13">
        <v>206</v>
      </c>
      <c r="P632" s="13">
        <f t="shared" si="83"/>
        <v>29870000</v>
      </c>
      <c r="Q632" s="13">
        <v>284</v>
      </c>
      <c r="R632" s="13">
        <f t="shared" si="84"/>
        <v>41180000</v>
      </c>
      <c r="S632" s="13">
        <v>0</v>
      </c>
      <c r="T632" s="13">
        <v>0</v>
      </c>
      <c r="U632" s="13">
        <f t="shared" si="85"/>
        <v>284</v>
      </c>
      <c r="V632" s="13">
        <f t="shared" si="86"/>
        <v>41180000</v>
      </c>
      <c r="W632" s="13">
        <f t="shared" si="87"/>
        <v>902</v>
      </c>
      <c r="X632" s="13">
        <f t="shared" si="88"/>
        <v>130790000</v>
      </c>
      <c r="Y632">
        <v>1</v>
      </c>
    </row>
    <row r="633" spans="1:25" hidden="1">
      <c r="A633" s="11">
        <f t="shared" si="89"/>
        <v>628</v>
      </c>
      <c r="B633" s="12" t="s">
        <v>634</v>
      </c>
      <c r="C633" s="12" t="s">
        <v>634</v>
      </c>
      <c r="D633" s="12" t="s">
        <v>1814</v>
      </c>
      <c r="E633" s="12">
        <v>334</v>
      </c>
      <c r="F633" s="11" t="s">
        <v>858</v>
      </c>
      <c r="G633" s="11" t="s">
        <v>854</v>
      </c>
      <c r="H633" s="12" t="s">
        <v>1508</v>
      </c>
      <c r="I633" s="12" t="s">
        <v>1447</v>
      </c>
      <c r="J633" s="11">
        <v>3017013491</v>
      </c>
      <c r="K633" s="13">
        <v>318</v>
      </c>
      <c r="L633" s="13">
        <f t="shared" si="81"/>
        <v>46110000</v>
      </c>
      <c r="M633" s="13">
        <v>318</v>
      </c>
      <c r="N633" s="13">
        <f t="shared" si="82"/>
        <v>46110000</v>
      </c>
      <c r="O633" s="13">
        <v>318</v>
      </c>
      <c r="P633" s="13">
        <f t="shared" si="83"/>
        <v>46110000</v>
      </c>
      <c r="Q633" s="13">
        <v>334</v>
      </c>
      <c r="R633" s="13">
        <f t="shared" si="84"/>
        <v>48430000</v>
      </c>
      <c r="S633" s="13">
        <v>0</v>
      </c>
      <c r="T633" s="13">
        <v>0</v>
      </c>
      <c r="U633" s="13">
        <f t="shared" si="85"/>
        <v>334</v>
      </c>
      <c r="V633" s="13">
        <f t="shared" si="86"/>
        <v>48430000</v>
      </c>
      <c r="W633" s="13">
        <f t="shared" si="87"/>
        <v>1288</v>
      </c>
      <c r="X633" s="13">
        <f t="shared" si="88"/>
        <v>186760000</v>
      </c>
      <c r="Y633">
        <v>1</v>
      </c>
    </row>
    <row r="634" spans="1:25" hidden="1">
      <c r="A634" s="11">
        <f t="shared" si="89"/>
        <v>629</v>
      </c>
      <c r="B634" s="12" t="s">
        <v>97</v>
      </c>
      <c r="C634" s="12" t="s">
        <v>97</v>
      </c>
      <c r="D634" s="12" t="s">
        <v>1814</v>
      </c>
      <c r="E634" s="12">
        <v>366</v>
      </c>
      <c r="F634" s="11" t="s">
        <v>858</v>
      </c>
      <c r="G634" s="11" t="s">
        <v>854</v>
      </c>
      <c r="H634" s="12" t="s">
        <v>1101</v>
      </c>
      <c r="I634" s="12" t="s">
        <v>1447</v>
      </c>
      <c r="J634" s="11">
        <v>3017019464</v>
      </c>
      <c r="K634" s="13">
        <v>114</v>
      </c>
      <c r="L634" s="13">
        <f t="shared" si="81"/>
        <v>16530000</v>
      </c>
      <c r="M634" s="13">
        <v>114</v>
      </c>
      <c r="N634" s="13">
        <f t="shared" si="82"/>
        <v>16530000</v>
      </c>
      <c r="O634" s="13">
        <v>114</v>
      </c>
      <c r="P634" s="13">
        <f t="shared" si="83"/>
        <v>16530000</v>
      </c>
      <c r="Q634" s="13">
        <v>366</v>
      </c>
      <c r="R634" s="13">
        <f t="shared" si="84"/>
        <v>53070000</v>
      </c>
      <c r="S634" s="13">
        <v>0</v>
      </c>
      <c r="T634" s="13">
        <v>0</v>
      </c>
      <c r="U634" s="13">
        <f t="shared" si="85"/>
        <v>366</v>
      </c>
      <c r="V634" s="13">
        <f t="shared" si="86"/>
        <v>53070000</v>
      </c>
      <c r="W634" s="13">
        <f t="shared" si="87"/>
        <v>708</v>
      </c>
      <c r="X634" s="13">
        <f t="shared" si="88"/>
        <v>102660000</v>
      </c>
      <c r="Y634">
        <v>1</v>
      </c>
    </row>
    <row r="635" spans="1:25" hidden="1">
      <c r="A635" s="11">
        <f t="shared" si="89"/>
        <v>630</v>
      </c>
      <c r="B635" s="12" t="s">
        <v>105</v>
      </c>
      <c r="C635" s="12"/>
      <c r="D635" s="12"/>
      <c r="E635" s="12"/>
      <c r="F635" s="11" t="s">
        <v>858</v>
      </c>
      <c r="G635" s="11" t="s">
        <v>854</v>
      </c>
      <c r="H635" s="12" t="s">
        <v>1101</v>
      </c>
      <c r="I635" s="12" t="s">
        <v>1447</v>
      </c>
      <c r="J635" s="11">
        <v>3118003151</v>
      </c>
      <c r="K635" s="13">
        <v>125</v>
      </c>
      <c r="L635" s="13">
        <f t="shared" si="81"/>
        <v>18125000</v>
      </c>
      <c r="M635" s="13">
        <v>125</v>
      </c>
      <c r="N635" s="13">
        <f t="shared" si="82"/>
        <v>18125000</v>
      </c>
      <c r="O635" s="13">
        <v>125</v>
      </c>
      <c r="P635" s="13">
        <f t="shared" si="83"/>
        <v>18125000</v>
      </c>
      <c r="Q635" s="13"/>
      <c r="R635" s="13">
        <f t="shared" si="84"/>
        <v>0</v>
      </c>
      <c r="S635" s="13">
        <v>0</v>
      </c>
      <c r="T635" s="13">
        <v>0</v>
      </c>
      <c r="U635" s="13">
        <f t="shared" si="85"/>
        <v>0</v>
      </c>
      <c r="V635" s="13">
        <f t="shared" si="86"/>
        <v>0</v>
      </c>
      <c r="W635" s="13">
        <f t="shared" si="87"/>
        <v>375</v>
      </c>
      <c r="X635" s="13">
        <f t="shared" si="88"/>
        <v>54375000</v>
      </c>
      <c r="Y635">
        <v>1</v>
      </c>
    </row>
    <row r="636" spans="1:25" hidden="1">
      <c r="A636" s="11">
        <f t="shared" si="89"/>
        <v>631</v>
      </c>
      <c r="B636" s="12" t="s">
        <v>635</v>
      </c>
      <c r="C636" s="12" t="s">
        <v>635</v>
      </c>
      <c r="D636" s="12" t="s">
        <v>1814</v>
      </c>
      <c r="E636" s="12">
        <v>154</v>
      </c>
      <c r="F636" s="11" t="s">
        <v>858</v>
      </c>
      <c r="G636" s="11" t="s">
        <v>854</v>
      </c>
      <c r="H636" s="12" t="s">
        <v>1101</v>
      </c>
      <c r="I636" s="12" t="s">
        <v>1447</v>
      </c>
      <c r="J636" s="11">
        <v>3017017593</v>
      </c>
      <c r="K636" s="13">
        <v>160</v>
      </c>
      <c r="L636" s="13">
        <f t="shared" si="81"/>
        <v>23200000</v>
      </c>
      <c r="M636" s="13">
        <v>160</v>
      </c>
      <c r="N636" s="13">
        <f t="shared" si="82"/>
        <v>23200000</v>
      </c>
      <c r="O636" s="13">
        <v>160</v>
      </c>
      <c r="P636" s="13">
        <f t="shared" si="83"/>
        <v>23200000</v>
      </c>
      <c r="Q636" s="13">
        <v>154</v>
      </c>
      <c r="R636" s="13">
        <f t="shared" si="84"/>
        <v>22330000</v>
      </c>
      <c r="S636" s="13">
        <v>0</v>
      </c>
      <c r="T636" s="13">
        <v>0</v>
      </c>
      <c r="U636" s="13">
        <f t="shared" si="85"/>
        <v>154</v>
      </c>
      <c r="V636" s="13">
        <f t="shared" si="86"/>
        <v>22330000</v>
      </c>
      <c r="W636" s="13">
        <f t="shared" si="87"/>
        <v>634</v>
      </c>
      <c r="X636" s="13">
        <f t="shared" si="88"/>
        <v>91930000</v>
      </c>
      <c r="Y636">
        <v>1</v>
      </c>
    </row>
    <row r="637" spans="1:25" hidden="1">
      <c r="A637" s="22">
        <f t="shared" si="89"/>
        <v>632</v>
      </c>
      <c r="B637" s="23" t="s">
        <v>636</v>
      </c>
      <c r="C637" s="23"/>
      <c r="D637" s="23"/>
      <c r="E637" s="23">
        <v>290</v>
      </c>
      <c r="F637" s="22" t="s">
        <v>858</v>
      </c>
      <c r="G637" s="22" t="s">
        <v>1017</v>
      </c>
      <c r="H637" s="23" t="s">
        <v>1509</v>
      </c>
      <c r="I637" s="23" t="s">
        <v>1447</v>
      </c>
      <c r="J637" s="11">
        <v>3017014438</v>
      </c>
      <c r="K637" s="13">
        <v>184</v>
      </c>
      <c r="L637" s="13">
        <f t="shared" si="81"/>
        <v>26680000</v>
      </c>
      <c r="M637" s="13">
        <v>184</v>
      </c>
      <c r="N637" s="13">
        <f t="shared" si="82"/>
        <v>26680000</v>
      </c>
      <c r="O637" s="13">
        <v>184</v>
      </c>
      <c r="P637" s="13">
        <f t="shared" si="83"/>
        <v>26680000</v>
      </c>
      <c r="Q637" s="13">
        <v>290</v>
      </c>
      <c r="R637" s="13">
        <f t="shared" si="84"/>
        <v>42050000</v>
      </c>
      <c r="S637" s="13">
        <v>0</v>
      </c>
      <c r="T637" s="13">
        <v>0</v>
      </c>
      <c r="U637" s="13">
        <f t="shared" si="85"/>
        <v>290</v>
      </c>
      <c r="V637" s="13">
        <f t="shared" si="86"/>
        <v>42050000</v>
      </c>
      <c r="W637" s="13">
        <f t="shared" si="87"/>
        <v>842</v>
      </c>
      <c r="X637" s="13">
        <f t="shared" si="88"/>
        <v>122090000</v>
      </c>
      <c r="Y637">
        <v>1</v>
      </c>
    </row>
    <row r="638" spans="1:25" hidden="1">
      <c r="A638" s="22">
        <f t="shared" si="89"/>
        <v>633</v>
      </c>
      <c r="B638" s="23" t="s">
        <v>637</v>
      </c>
      <c r="C638" s="23"/>
      <c r="D638" s="23"/>
      <c r="E638" s="23">
        <v>39</v>
      </c>
      <c r="F638" s="22" t="s">
        <v>859</v>
      </c>
      <c r="G638" s="22" t="s">
        <v>1017</v>
      </c>
      <c r="H638" s="23" t="s">
        <v>1510</v>
      </c>
      <c r="I638" s="23" t="s">
        <v>1447</v>
      </c>
      <c r="J638" s="11">
        <v>3017016406</v>
      </c>
      <c r="K638" s="13">
        <v>59</v>
      </c>
      <c r="L638" s="13">
        <f t="shared" si="81"/>
        <v>8555000</v>
      </c>
      <c r="M638" s="13">
        <v>59</v>
      </c>
      <c r="N638" s="13">
        <f t="shared" si="82"/>
        <v>8555000</v>
      </c>
      <c r="O638" s="13">
        <v>59</v>
      </c>
      <c r="P638" s="13">
        <f t="shared" si="83"/>
        <v>8555000</v>
      </c>
      <c r="Q638" s="13">
        <v>39</v>
      </c>
      <c r="R638" s="13">
        <f t="shared" si="84"/>
        <v>5655000</v>
      </c>
      <c r="S638" s="13">
        <v>0</v>
      </c>
      <c r="T638" s="13">
        <v>0</v>
      </c>
      <c r="U638" s="13">
        <f t="shared" si="85"/>
        <v>39</v>
      </c>
      <c r="V638" s="13">
        <f t="shared" si="86"/>
        <v>5655000</v>
      </c>
      <c r="W638" s="13">
        <f t="shared" si="87"/>
        <v>216</v>
      </c>
      <c r="X638" s="13">
        <f t="shared" si="88"/>
        <v>31320000</v>
      </c>
      <c r="Y638">
        <v>1</v>
      </c>
    </row>
    <row r="639" spans="1:25" hidden="1">
      <c r="A639" s="11">
        <f t="shared" si="89"/>
        <v>634</v>
      </c>
      <c r="B639" s="12" t="s">
        <v>638</v>
      </c>
      <c r="C639" s="12" t="s">
        <v>638</v>
      </c>
      <c r="D639" s="12" t="s">
        <v>1815</v>
      </c>
      <c r="E639" s="12">
        <v>137</v>
      </c>
      <c r="F639" s="11" t="s">
        <v>858</v>
      </c>
      <c r="G639" s="11" t="s">
        <v>854</v>
      </c>
      <c r="H639" s="12" t="s">
        <v>1511</v>
      </c>
      <c r="I639" s="12" t="s">
        <v>1512</v>
      </c>
      <c r="J639" s="11">
        <v>3017019651</v>
      </c>
      <c r="K639" s="13">
        <v>151</v>
      </c>
      <c r="L639" s="13">
        <f t="shared" si="81"/>
        <v>21895000</v>
      </c>
      <c r="M639" s="13">
        <v>151</v>
      </c>
      <c r="N639" s="13">
        <f t="shared" si="82"/>
        <v>21895000</v>
      </c>
      <c r="O639" s="13">
        <v>151</v>
      </c>
      <c r="P639" s="13">
        <f t="shared" si="83"/>
        <v>21895000</v>
      </c>
      <c r="Q639" s="13">
        <v>137</v>
      </c>
      <c r="R639" s="13">
        <f t="shared" si="84"/>
        <v>19865000</v>
      </c>
      <c r="S639" s="13">
        <v>0</v>
      </c>
      <c r="T639" s="13">
        <v>0</v>
      </c>
      <c r="U639" s="13">
        <f t="shared" si="85"/>
        <v>137</v>
      </c>
      <c r="V639" s="13">
        <f t="shared" si="86"/>
        <v>19865000</v>
      </c>
      <c r="W639" s="13">
        <f t="shared" si="87"/>
        <v>590</v>
      </c>
      <c r="X639" s="13">
        <f t="shared" si="88"/>
        <v>85550000</v>
      </c>
      <c r="Y639">
        <v>1</v>
      </c>
    </row>
    <row r="640" spans="1:25" hidden="1">
      <c r="A640" s="11">
        <f t="shared" si="89"/>
        <v>635</v>
      </c>
      <c r="B640" s="12" t="s">
        <v>639</v>
      </c>
      <c r="C640" s="12" t="s">
        <v>639</v>
      </c>
      <c r="D640" s="12" t="s">
        <v>1815</v>
      </c>
      <c r="E640" s="12">
        <v>148</v>
      </c>
      <c r="F640" s="11" t="s">
        <v>858</v>
      </c>
      <c r="G640" s="11" t="s">
        <v>854</v>
      </c>
      <c r="H640" s="12" t="s">
        <v>1513</v>
      </c>
      <c r="I640" s="12" t="s">
        <v>1512</v>
      </c>
      <c r="J640" s="11">
        <v>3118003330</v>
      </c>
      <c r="K640" s="13">
        <v>158</v>
      </c>
      <c r="L640" s="13">
        <f t="shared" si="81"/>
        <v>22910000</v>
      </c>
      <c r="M640" s="13">
        <v>158</v>
      </c>
      <c r="N640" s="13">
        <f t="shared" si="82"/>
        <v>22910000</v>
      </c>
      <c r="O640" s="13">
        <v>158</v>
      </c>
      <c r="P640" s="13">
        <f t="shared" si="83"/>
        <v>22910000</v>
      </c>
      <c r="Q640" s="13">
        <v>148</v>
      </c>
      <c r="R640" s="13">
        <f t="shared" si="84"/>
        <v>21460000</v>
      </c>
      <c r="S640" s="13">
        <v>0</v>
      </c>
      <c r="T640" s="13">
        <v>0</v>
      </c>
      <c r="U640" s="13">
        <f t="shared" si="85"/>
        <v>148</v>
      </c>
      <c r="V640" s="13">
        <f t="shared" si="86"/>
        <v>21460000</v>
      </c>
      <c r="W640" s="13">
        <f t="shared" si="87"/>
        <v>622</v>
      </c>
      <c r="X640" s="13">
        <f t="shared" si="88"/>
        <v>90190000</v>
      </c>
      <c r="Y640">
        <v>1</v>
      </c>
    </row>
    <row r="641" spans="1:25" hidden="1">
      <c r="A641" s="11">
        <f t="shared" si="89"/>
        <v>636</v>
      </c>
      <c r="B641" s="12" t="s">
        <v>640</v>
      </c>
      <c r="C641" s="12" t="s">
        <v>640</v>
      </c>
      <c r="D641" s="12" t="s">
        <v>1815</v>
      </c>
      <c r="E641" s="12">
        <v>241</v>
      </c>
      <c r="F641" s="11" t="s">
        <v>858</v>
      </c>
      <c r="G641" s="11" t="s">
        <v>854</v>
      </c>
      <c r="H641" s="12" t="s">
        <v>1514</v>
      </c>
      <c r="I641" s="12" t="s">
        <v>1512</v>
      </c>
      <c r="J641" s="11">
        <v>3118003054</v>
      </c>
      <c r="K641" s="13">
        <v>255</v>
      </c>
      <c r="L641" s="13">
        <f t="shared" si="81"/>
        <v>36975000</v>
      </c>
      <c r="M641" s="13">
        <v>255</v>
      </c>
      <c r="N641" s="13">
        <f t="shared" si="82"/>
        <v>36975000</v>
      </c>
      <c r="O641" s="13">
        <v>255</v>
      </c>
      <c r="P641" s="13">
        <f t="shared" si="83"/>
        <v>36975000</v>
      </c>
      <c r="Q641" s="13">
        <v>241</v>
      </c>
      <c r="R641" s="13">
        <f t="shared" si="84"/>
        <v>34945000</v>
      </c>
      <c r="S641" s="13">
        <v>0</v>
      </c>
      <c r="T641" s="13">
        <v>0</v>
      </c>
      <c r="U641" s="13">
        <f t="shared" si="85"/>
        <v>241</v>
      </c>
      <c r="V641" s="13">
        <f t="shared" si="86"/>
        <v>34945000</v>
      </c>
      <c r="W641" s="13">
        <f t="shared" si="87"/>
        <v>1006</v>
      </c>
      <c r="X641" s="13">
        <f t="shared" si="88"/>
        <v>145870000</v>
      </c>
      <c r="Y641">
        <v>1</v>
      </c>
    </row>
    <row r="642" spans="1:25" hidden="1">
      <c r="A642" s="11">
        <f t="shared" si="89"/>
        <v>637</v>
      </c>
      <c r="B642" s="12" t="s">
        <v>641</v>
      </c>
      <c r="C642" s="12" t="s">
        <v>641</v>
      </c>
      <c r="D642" s="12" t="s">
        <v>1815</v>
      </c>
      <c r="E642" s="12">
        <v>116</v>
      </c>
      <c r="F642" s="11" t="s">
        <v>858</v>
      </c>
      <c r="G642" s="11" t="s">
        <v>854</v>
      </c>
      <c r="H642" s="12" t="s">
        <v>1515</v>
      </c>
      <c r="I642" s="12" t="s">
        <v>1512</v>
      </c>
      <c r="J642" s="11">
        <v>3017013385</v>
      </c>
      <c r="K642" s="13">
        <v>130</v>
      </c>
      <c r="L642" s="13">
        <f t="shared" si="81"/>
        <v>18850000</v>
      </c>
      <c r="M642" s="13">
        <v>130</v>
      </c>
      <c r="N642" s="13">
        <f t="shared" si="82"/>
        <v>18850000</v>
      </c>
      <c r="O642" s="13">
        <v>130</v>
      </c>
      <c r="P642" s="13">
        <f t="shared" si="83"/>
        <v>18850000</v>
      </c>
      <c r="Q642" s="13">
        <v>116</v>
      </c>
      <c r="R642" s="13">
        <f t="shared" si="84"/>
        <v>16820000</v>
      </c>
      <c r="S642" s="13">
        <v>0</v>
      </c>
      <c r="T642" s="13">
        <v>0</v>
      </c>
      <c r="U642" s="13">
        <f t="shared" si="85"/>
        <v>116</v>
      </c>
      <c r="V642" s="13">
        <f t="shared" si="86"/>
        <v>16820000</v>
      </c>
      <c r="W642" s="13">
        <f t="shared" si="87"/>
        <v>506</v>
      </c>
      <c r="X642" s="13">
        <f t="shared" si="88"/>
        <v>73370000</v>
      </c>
      <c r="Y642">
        <v>1</v>
      </c>
    </row>
    <row r="643" spans="1:25" hidden="1">
      <c r="A643" s="11">
        <f t="shared" si="89"/>
        <v>638</v>
      </c>
      <c r="B643" s="12" t="s">
        <v>642</v>
      </c>
      <c r="C643" s="12" t="s">
        <v>642</v>
      </c>
      <c r="D643" s="12" t="s">
        <v>1815</v>
      </c>
      <c r="E643" s="12">
        <v>130</v>
      </c>
      <c r="F643" s="11" t="s">
        <v>858</v>
      </c>
      <c r="G643" s="11" t="s">
        <v>854</v>
      </c>
      <c r="H643" s="12" t="s">
        <v>1516</v>
      </c>
      <c r="I643" s="12" t="s">
        <v>1512</v>
      </c>
      <c r="J643" s="11">
        <v>3017013393</v>
      </c>
      <c r="K643" s="13">
        <v>146</v>
      </c>
      <c r="L643" s="13">
        <f t="shared" si="81"/>
        <v>21170000</v>
      </c>
      <c r="M643" s="13">
        <v>146</v>
      </c>
      <c r="N643" s="13">
        <f t="shared" si="82"/>
        <v>21170000</v>
      </c>
      <c r="O643" s="13">
        <v>146</v>
      </c>
      <c r="P643" s="13">
        <f t="shared" si="83"/>
        <v>21170000</v>
      </c>
      <c r="Q643" s="13">
        <v>130</v>
      </c>
      <c r="R643" s="13">
        <f t="shared" si="84"/>
        <v>18850000</v>
      </c>
      <c r="S643" s="13">
        <v>0</v>
      </c>
      <c r="T643" s="13">
        <v>0</v>
      </c>
      <c r="U643" s="13">
        <f t="shared" si="85"/>
        <v>130</v>
      </c>
      <c r="V643" s="13">
        <f t="shared" si="86"/>
        <v>18850000</v>
      </c>
      <c r="W643" s="13">
        <f t="shared" si="87"/>
        <v>568</v>
      </c>
      <c r="X643" s="13">
        <f t="shared" si="88"/>
        <v>82360000</v>
      </c>
      <c r="Y643">
        <v>1</v>
      </c>
    </row>
    <row r="644" spans="1:25" hidden="1">
      <c r="A644" s="11">
        <f t="shared" si="89"/>
        <v>639</v>
      </c>
      <c r="B644" s="12" t="s">
        <v>643</v>
      </c>
      <c r="C644" s="12" t="s">
        <v>643</v>
      </c>
      <c r="D644" s="12" t="s">
        <v>1815</v>
      </c>
      <c r="E644" s="12">
        <v>94</v>
      </c>
      <c r="F644" s="11" t="s">
        <v>858</v>
      </c>
      <c r="G644" s="11" t="s">
        <v>854</v>
      </c>
      <c r="H644" s="12" t="s">
        <v>1517</v>
      </c>
      <c r="I644" s="12" t="s">
        <v>1512</v>
      </c>
      <c r="J644" s="11">
        <v>3017100736</v>
      </c>
      <c r="K644" s="13">
        <v>100</v>
      </c>
      <c r="L644" s="13">
        <f t="shared" si="81"/>
        <v>14500000</v>
      </c>
      <c r="M644" s="13">
        <v>100</v>
      </c>
      <c r="N644" s="13">
        <f t="shared" si="82"/>
        <v>14500000</v>
      </c>
      <c r="O644" s="13">
        <v>100</v>
      </c>
      <c r="P644" s="13">
        <f t="shared" si="83"/>
        <v>14500000</v>
      </c>
      <c r="Q644" s="13">
        <v>94</v>
      </c>
      <c r="R644" s="13">
        <f t="shared" si="84"/>
        <v>13630000</v>
      </c>
      <c r="S644" s="13">
        <v>0</v>
      </c>
      <c r="T644" s="13">
        <v>0</v>
      </c>
      <c r="U644" s="13">
        <f t="shared" si="85"/>
        <v>94</v>
      </c>
      <c r="V644" s="13">
        <f t="shared" si="86"/>
        <v>13630000</v>
      </c>
      <c r="W644" s="13">
        <f t="shared" si="87"/>
        <v>394</v>
      </c>
      <c r="X644" s="13">
        <f t="shared" si="88"/>
        <v>57130000</v>
      </c>
      <c r="Y644">
        <v>1</v>
      </c>
    </row>
    <row r="645" spans="1:25" hidden="1">
      <c r="A645" s="11">
        <f t="shared" si="89"/>
        <v>640</v>
      </c>
      <c r="B645" s="12" t="s">
        <v>644</v>
      </c>
      <c r="C645" s="12" t="s">
        <v>644</v>
      </c>
      <c r="D645" s="12" t="s">
        <v>1815</v>
      </c>
      <c r="E645" s="12">
        <v>72</v>
      </c>
      <c r="F645" s="11" t="s">
        <v>858</v>
      </c>
      <c r="G645" s="11" t="s">
        <v>854</v>
      </c>
      <c r="H645" s="12" t="s">
        <v>1518</v>
      </c>
      <c r="I645" s="12" t="s">
        <v>1512</v>
      </c>
      <c r="J645" s="11">
        <v>3118002678</v>
      </c>
      <c r="K645" s="13">
        <v>86</v>
      </c>
      <c r="L645" s="13">
        <f t="shared" si="81"/>
        <v>12470000</v>
      </c>
      <c r="M645" s="13">
        <v>86</v>
      </c>
      <c r="N645" s="13">
        <f t="shared" si="82"/>
        <v>12470000</v>
      </c>
      <c r="O645" s="13">
        <v>86</v>
      </c>
      <c r="P645" s="13">
        <f t="shared" si="83"/>
        <v>12470000</v>
      </c>
      <c r="Q645" s="13">
        <v>72</v>
      </c>
      <c r="R645" s="13">
        <f t="shared" si="84"/>
        <v>10440000</v>
      </c>
      <c r="S645" s="13">
        <v>0</v>
      </c>
      <c r="T645" s="13">
        <v>0</v>
      </c>
      <c r="U645" s="13">
        <f t="shared" si="85"/>
        <v>72</v>
      </c>
      <c r="V645" s="13">
        <f t="shared" si="86"/>
        <v>10440000</v>
      </c>
      <c r="W645" s="13">
        <f t="shared" si="87"/>
        <v>330</v>
      </c>
      <c r="X645" s="13">
        <f t="shared" si="88"/>
        <v>47850000</v>
      </c>
      <c r="Y645">
        <v>1</v>
      </c>
    </row>
    <row r="646" spans="1:25" hidden="1">
      <c r="A646" s="11">
        <f t="shared" si="89"/>
        <v>641</v>
      </c>
      <c r="B646" s="12" t="s">
        <v>645</v>
      </c>
      <c r="C646" s="12" t="s">
        <v>645</v>
      </c>
      <c r="D646" s="12" t="s">
        <v>1815</v>
      </c>
      <c r="E646" s="12">
        <v>131</v>
      </c>
      <c r="F646" s="11" t="s">
        <v>858</v>
      </c>
      <c r="G646" s="11" t="s">
        <v>854</v>
      </c>
      <c r="H646" s="12" t="s">
        <v>1518</v>
      </c>
      <c r="I646" s="12" t="s">
        <v>1512</v>
      </c>
      <c r="J646" s="11">
        <v>3118002694</v>
      </c>
      <c r="K646" s="13">
        <v>117</v>
      </c>
      <c r="L646" s="13">
        <f t="shared" si="81"/>
        <v>16965000</v>
      </c>
      <c r="M646" s="13">
        <v>117</v>
      </c>
      <c r="N646" s="13">
        <f t="shared" si="82"/>
        <v>16965000</v>
      </c>
      <c r="O646" s="13">
        <v>117</v>
      </c>
      <c r="P646" s="13">
        <f t="shared" si="83"/>
        <v>16965000</v>
      </c>
      <c r="Q646" s="13">
        <v>131</v>
      </c>
      <c r="R646" s="13">
        <f t="shared" si="84"/>
        <v>18995000</v>
      </c>
      <c r="S646" s="13">
        <v>0</v>
      </c>
      <c r="T646" s="13">
        <v>0</v>
      </c>
      <c r="U646" s="13">
        <f t="shared" si="85"/>
        <v>131</v>
      </c>
      <c r="V646" s="13">
        <f t="shared" si="86"/>
        <v>18995000</v>
      </c>
      <c r="W646" s="13">
        <f t="shared" si="87"/>
        <v>482</v>
      </c>
      <c r="X646" s="13">
        <f t="shared" si="88"/>
        <v>69890000</v>
      </c>
      <c r="Y646">
        <v>1</v>
      </c>
    </row>
    <row r="647" spans="1:25" hidden="1">
      <c r="A647" s="11">
        <f t="shared" si="89"/>
        <v>642</v>
      </c>
      <c r="B647" s="12" t="s">
        <v>646</v>
      </c>
      <c r="C647" s="12" t="s">
        <v>646</v>
      </c>
      <c r="D647" s="12" t="s">
        <v>1815</v>
      </c>
      <c r="E647" s="12">
        <v>141</v>
      </c>
      <c r="F647" s="11" t="s">
        <v>858</v>
      </c>
      <c r="G647" s="11" t="s">
        <v>854</v>
      </c>
      <c r="H647" s="12" t="s">
        <v>1518</v>
      </c>
      <c r="I647" s="12" t="s">
        <v>1512</v>
      </c>
      <c r="J647" s="11">
        <v>3017018972</v>
      </c>
      <c r="K647" s="13">
        <v>145</v>
      </c>
      <c r="L647" s="13">
        <f t="shared" ref="L647:L710" si="90">K647*$L$2</f>
        <v>21025000</v>
      </c>
      <c r="M647" s="13">
        <v>145</v>
      </c>
      <c r="N647" s="13">
        <f t="shared" ref="N647:N710" si="91">M647*$L$2</f>
        <v>21025000</v>
      </c>
      <c r="O647" s="13">
        <v>145</v>
      </c>
      <c r="P647" s="13">
        <f t="shared" ref="P647:P710" si="92">O647*$L$2</f>
        <v>21025000</v>
      </c>
      <c r="Q647" s="13">
        <v>141</v>
      </c>
      <c r="R647" s="13">
        <f t="shared" ref="R647:R710" si="93">Q647*$L$2</f>
        <v>20445000</v>
      </c>
      <c r="S647" s="13">
        <v>0</v>
      </c>
      <c r="T647" s="13">
        <v>0</v>
      </c>
      <c r="U647" s="13">
        <f t="shared" ref="U647:U710" si="94">Q647+S647</f>
        <v>141</v>
      </c>
      <c r="V647" s="13">
        <f t="shared" ref="V647:V710" si="95">R647+T647</f>
        <v>20445000</v>
      </c>
      <c r="W647" s="13">
        <f t="shared" ref="W647:W710" si="96">K647+M647+O647+Q647+S647</f>
        <v>576</v>
      </c>
      <c r="X647" s="13">
        <f t="shared" ref="X647:X710" si="97">L647+N647+P647+R647+T647</f>
        <v>83520000</v>
      </c>
      <c r="Y647">
        <v>1</v>
      </c>
    </row>
    <row r="648" spans="1:25" hidden="1">
      <c r="A648" s="11">
        <f t="shared" ref="A648:A711" si="98">A647+1</f>
        <v>643</v>
      </c>
      <c r="B648" s="12" t="s">
        <v>647</v>
      </c>
      <c r="C648" s="12" t="s">
        <v>647</v>
      </c>
      <c r="D648" s="12" t="s">
        <v>1815</v>
      </c>
      <c r="E648" s="12">
        <v>125</v>
      </c>
      <c r="F648" s="11" t="s">
        <v>858</v>
      </c>
      <c r="G648" s="11" t="s">
        <v>854</v>
      </c>
      <c r="H648" s="12" t="s">
        <v>1518</v>
      </c>
      <c r="I648" s="12" t="s">
        <v>1512</v>
      </c>
      <c r="J648" s="11">
        <v>3017018905</v>
      </c>
      <c r="K648" s="13">
        <v>135</v>
      </c>
      <c r="L648" s="13">
        <f t="shared" si="90"/>
        <v>19575000</v>
      </c>
      <c r="M648" s="13">
        <v>135</v>
      </c>
      <c r="N648" s="13">
        <f t="shared" si="91"/>
        <v>19575000</v>
      </c>
      <c r="O648" s="13">
        <v>135</v>
      </c>
      <c r="P648" s="13">
        <f t="shared" si="92"/>
        <v>19575000</v>
      </c>
      <c r="Q648" s="13">
        <v>125</v>
      </c>
      <c r="R648" s="13">
        <f t="shared" si="93"/>
        <v>18125000</v>
      </c>
      <c r="S648" s="13">
        <v>0</v>
      </c>
      <c r="T648" s="13">
        <v>0</v>
      </c>
      <c r="U648" s="13">
        <f t="shared" si="94"/>
        <v>125</v>
      </c>
      <c r="V648" s="13">
        <f t="shared" si="95"/>
        <v>18125000</v>
      </c>
      <c r="W648" s="13">
        <f t="shared" si="96"/>
        <v>530</v>
      </c>
      <c r="X648" s="13">
        <f t="shared" si="97"/>
        <v>76850000</v>
      </c>
      <c r="Y648">
        <v>1</v>
      </c>
    </row>
    <row r="649" spans="1:25" hidden="1">
      <c r="A649" s="11">
        <f t="shared" si="98"/>
        <v>644</v>
      </c>
      <c r="B649" s="12" t="s">
        <v>648</v>
      </c>
      <c r="C649" s="12" t="s">
        <v>648</v>
      </c>
      <c r="D649" s="12" t="s">
        <v>1815</v>
      </c>
      <c r="E649" s="12">
        <v>67</v>
      </c>
      <c r="F649" s="11" t="s">
        <v>858</v>
      </c>
      <c r="G649" s="11" t="s">
        <v>854</v>
      </c>
      <c r="H649" s="12" t="s">
        <v>1519</v>
      </c>
      <c r="I649" s="12" t="s">
        <v>1512</v>
      </c>
      <c r="J649" s="11">
        <v>3017005382</v>
      </c>
      <c r="K649" s="13">
        <v>137</v>
      </c>
      <c r="L649" s="13">
        <f t="shared" si="90"/>
        <v>19865000</v>
      </c>
      <c r="M649" s="13">
        <v>137</v>
      </c>
      <c r="N649" s="13">
        <f t="shared" si="91"/>
        <v>19865000</v>
      </c>
      <c r="O649" s="13">
        <v>137</v>
      </c>
      <c r="P649" s="13">
        <f t="shared" si="92"/>
        <v>19865000</v>
      </c>
      <c r="Q649" s="13">
        <v>67</v>
      </c>
      <c r="R649" s="13">
        <f t="shared" si="93"/>
        <v>9715000</v>
      </c>
      <c r="S649" s="13">
        <v>0</v>
      </c>
      <c r="T649" s="13">
        <v>0</v>
      </c>
      <c r="U649" s="13">
        <f t="shared" si="94"/>
        <v>67</v>
      </c>
      <c r="V649" s="13">
        <f t="shared" si="95"/>
        <v>9715000</v>
      </c>
      <c r="W649" s="13">
        <f t="shared" si="96"/>
        <v>478</v>
      </c>
      <c r="X649" s="13">
        <f t="shared" si="97"/>
        <v>69310000</v>
      </c>
      <c r="Y649">
        <v>1</v>
      </c>
    </row>
    <row r="650" spans="1:25" hidden="1">
      <c r="A650" s="11">
        <f t="shared" si="98"/>
        <v>645</v>
      </c>
      <c r="B650" s="12" t="s">
        <v>649</v>
      </c>
      <c r="C650" s="12" t="s">
        <v>649</v>
      </c>
      <c r="D650" s="12" t="s">
        <v>1815</v>
      </c>
      <c r="E650" s="12">
        <v>288</v>
      </c>
      <c r="F650" s="11" t="s">
        <v>858</v>
      </c>
      <c r="G650" s="11" t="s">
        <v>854</v>
      </c>
      <c r="H650" s="12" t="s">
        <v>1519</v>
      </c>
      <c r="I650" s="12" t="s">
        <v>1512</v>
      </c>
      <c r="J650" s="11">
        <v>3017003401</v>
      </c>
      <c r="K650" s="13">
        <v>316</v>
      </c>
      <c r="L650" s="13">
        <f t="shared" si="90"/>
        <v>45820000</v>
      </c>
      <c r="M650" s="13">
        <v>316</v>
      </c>
      <c r="N650" s="13">
        <f t="shared" si="91"/>
        <v>45820000</v>
      </c>
      <c r="O650" s="13">
        <v>316</v>
      </c>
      <c r="P650" s="13">
        <f t="shared" si="92"/>
        <v>45820000</v>
      </c>
      <c r="Q650" s="13">
        <v>288</v>
      </c>
      <c r="R650" s="13">
        <f t="shared" si="93"/>
        <v>41760000</v>
      </c>
      <c r="S650" s="13">
        <v>0</v>
      </c>
      <c r="T650" s="13">
        <v>0</v>
      </c>
      <c r="U650" s="13">
        <f t="shared" si="94"/>
        <v>288</v>
      </c>
      <c r="V650" s="13">
        <f t="shared" si="95"/>
        <v>41760000</v>
      </c>
      <c r="W650" s="13">
        <f t="shared" si="96"/>
        <v>1236</v>
      </c>
      <c r="X650" s="13">
        <f t="shared" si="97"/>
        <v>179220000</v>
      </c>
      <c r="Y650">
        <v>1</v>
      </c>
    </row>
    <row r="651" spans="1:25" hidden="1">
      <c r="A651" s="11">
        <f t="shared" si="98"/>
        <v>646</v>
      </c>
      <c r="B651" s="12" t="s">
        <v>650</v>
      </c>
      <c r="C651" s="12" t="s">
        <v>650</v>
      </c>
      <c r="D651" s="12" t="s">
        <v>1815</v>
      </c>
      <c r="E651" s="12">
        <v>139</v>
      </c>
      <c r="F651" s="11" t="s">
        <v>858</v>
      </c>
      <c r="G651" s="11" t="s">
        <v>854</v>
      </c>
      <c r="H651" s="12" t="s">
        <v>1519</v>
      </c>
      <c r="I651" s="12" t="s">
        <v>1512</v>
      </c>
      <c r="J651" s="11">
        <v>3118002872</v>
      </c>
      <c r="K651" s="13">
        <v>179</v>
      </c>
      <c r="L651" s="13">
        <f t="shared" si="90"/>
        <v>25955000</v>
      </c>
      <c r="M651" s="13">
        <v>179</v>
      </c>
      <c r="N651" s="13">
        <f t="shared" si="91"/>
        <v>25955000</v>
      </c>
      <c r="O651" s="13">
        <v>179</v>
      </c>
      <c r="P651" s="13">
        <f t="shared" si="92"/>
        <v>25955000</v>
      </c>
      <c r="Q651" s="13">
        <v>139</v>
      </c>
      <c r="R651" s="13">
        <f t="shared" si="93"/>
        <v>20155000</v>
      </c>
      <c r="S651" s="13">
        <v>0</v>
      </c>
      <c r="T651" s="13">
        <v>0</v>
      </c>
      <c r="U651" s="13">
        <f t="shared" si="94"/>
        <v>139</v>
      </c>
      <c r="V651" s="13">
        <f t="shared" si="95"/>
        <v>20155000</v>
      </c>
      <c r="W651" s="13">
        <f t="shared" si="96"/>
        <v>676</v>
      </c>
      <c r="X651" s="13">
        <f t="shared" si="97"/>
        <v>98020000</v>
      </c>
      <c r="Y651">
        <v>1</v>
      </c>
    </row>
    <row r="652" spans="1:25" hidden="1">
      <c r="A652" s="11">
        <f t="shared" si="98"/>
        <v>647</v>
      </c>
      <c r="B652" s="12" t="s">
        <v>651</v>
      </c>
      <c r="C652" s="12" t="s">
        <v>651</v>
      </c>
      <c r="D652" s="12" t="s">
        <v>1815</v>
      </c>
      <c r="E652" s="12">
        <v>169</v>
      </c>
      <c r="F652" s="11" t="s">
        <v>858</v>
      </c>
      <c r="G652" s="11" t="s">
        <v>854</v>
      </c>
      <c r="H652" s="12" t="s">
        <v>1520</v>
      </c>
      <c r="I652" s="12" t="s">
        <v>1512</v>
      </c>
      <c r="J652" s="11">
        <v>3118003097</v>
      </c>
      <c r="K652" s="13">
        <v>205</v>
      </c>
      <c r="L652" s="13">
        <f t="shared" si="90"/>
        <v>29725000</v>
      </c>
      <c r="M652" s="13">
        <v>205</v>
      </c>
      <c r="N652" s="13">
        <f t="shared" si="91"/>
        <v>29725000</v>
      </c>
      <c r="O652" s="13">
        <v>205</v>
      </c>
      <c r="P652" s="13">
        <f t="shared" si="92"/>
        <v>29725000</v>
      </c>
      <c r="Q652" s="13">
        <v>169</v>
      </c>
      <c r="R652" s="13">
        <f t="shared" si="93"/>
        <v>24505000</v>
      </c>
      <c r="S652" s="13">
        <v>0</v>
      </c>
      <c r="T652" s="13">
        <v>0</v>
      </c>
      <c r="U652" s="13">
        <f t="shared" si="94"/>
        <v>169</v>
      </c>
      <c r="V652" s="13">
        <f t="shared" si="95"/>
        <v>24505000</v>
      </c>
      <c r="W652" s="13">
        <f t="shared" si="96"/>
        <v>784</v>
      </c>
      <c r="X652" s="13">
        <f t="shared" si="97"/>
        <v>113680000</v>
      </c>
      <c r="Y652">
        <v>1</v>
      </c>
    </row>
    <row r="653" spans="1:25" hidden="1">
      <c r="A653" s="11">
        <f t="shared" si="98"/>
        <v>648</v>
      </c>
      <c r="B653" s="12" t="s">
        <v>652</v>
      </c>
      <c r="C653" s="12" t="s">
        <v>652</v>
      </c>
      <c r="D653" s="12" t="s">
        <v>1815</v>
      </c>
      <c r="E653" s="12">
        <v>81</v>
      </c>
      <c r="F653" s="11" t="s">
        <v>858</v>
      </c>
      <c r="G653" s="11" t="s">
        <v>854</v>
      </c>
      <c r="H653" s="12" t="s">
        <v>1520</v>
      </c>
      <c r="I653" s="12" t="s">
        <v>1512</v>
      </c>
      <c r="J653" s="11">
        <v>3118003101</v>
      </c>
      <c r="K653" s="13">
        <v>87</v>
      </c>
      <c r="L653" s="13">
        <f t="shared" si="90"/>
        <v>12615000</v>
      </c>
      <c r="M653" s="13">
        <v>87</v>
      </c>
      <c r="N653" s="13">
        <f t="shared" si="91"/>
        <v>12615000</v>
      </c>
      <c r="O653" s="13">
        <v>87</v>
      </c>
      <c r="P653" s="13">
        <f t="shared" si="92"/>
        <v>12615000</v>
      </c>
      <c r="Q653" s="13">
        <v>81</v>
      </c>
      <c r="R653" s="13">
        <f t="shared" si="93"/>
        <v>11745000</v>
      </c>
      <c r="S653" s="13">
        <v>0</v>
      </c>
      <c r="T653" s="13">
        <v>0</v>
      </c>
      <c r="U653" s="13">
        <f t="shared" si="94"/>
        <v>81</v>
      </c>
      <c r="V653" s="13">
        <f t="shared" si="95"/>
        <v>11745000</v>
      </c>
      <c r="W653" s="13">
        <f t="shared" si="96"/>
        <v>342</v>
      </c>
      <c r="X653" s="13">
        <f t="shared" si="97"/>
        <v>49590000</v>
      </c>
      <c r="Y653">
        <v>1</v>
      </c>
    </row>
    <row r="654" spans="1:25" hidden="1">
      <c r="A654" s="11">
        <f t="shared" si="98"/>
        <v>649</v>
      </c>
      <c r="B654" s="12" t="s">
        <v>653</v>
      </c>
      <c r="C654" s="12" t="s">
        <v>653</v>
      </c>
      <c r="D654" s="12" t="s">
        <v>1815</v>
      </c>
      <c r="E654" s="12">
        <v>85</v>
      </c>
      <c r="F654" s="11" t="s">
        <v>858</v>
      </c>
      <c r="G654" s="11" t="s">
        <v>854</v>
      </c>
      <c r="H654" s="12" t="s">
        <v>1521</v>
      </c>
      <c r="I654" s="12" t="s">
        <v>1512</v>
      </c>
      <c r="J654" s="11">
        <v>3118003038</v>
      </c>
      <c r="K654" s="13">
        <v>105</v>
      </c>
      <c r="L654" s="13">
        <f t="shared" si="90"/>
        <v>15225000</v>
      </c>
      <c r="M654" s="13">
        <v>105</v>
      </c>
      <c r="N654" s="13">
        <f t="shared" si="91"/>
        <v>15225000</v>
      </c>
      <c r="O654" s="13">
        <v>105</v>
      </c>
      <c r="P654" s="13">
        <f t="shared" si="92"/>
        <v>15225000</v>
      </c>
      <c r="Q654" s="13">
        <v>85</v>
      </c>
      <c r="R654" s="13">
        <f t="shared" si="93"/>
        <v>12325000</v>
      </c>
      <c r="S654" s="13">
        <v>0</v>
      </c>
      <c r="T654" s="13">
        <v>0</v>
      </c>
      <c r="U654" s="13">
        <f t="shared" si="94"/>
        <v>85</v>
      </c>
      <c r="V654" s="13">
        <f t="shared" si="95"/>
        <v>12325000</v>
      </c>
      <c r="W654" s="13">
        <f t="shared" si="96"/>
        <v>400</v>
      </c>
      <c r="X654" s="13">
        <f t="shared" si="97"/>
        <v>58000000</v>
      </c>
      <c r="Y654">
        <v>1</v>
      </c>
    </row>
    <row r="655" spans="1:25" hidden="1">
      <c r="A655" s="11">
        <f t="shared" si="98"/>
        <v>650</v>
      </c>
      <c r="B655" s="12" t="s">
        <v>654</v>
      </c>
      <c r="C655" s="12" t="s">
        <v>654</v>
      </c>
      <c r="D655" s="12" t="s">
        <v>1815</v>
      </c>
      <c r="E655" s="12">
        <v>262</v>
      </c>
      <c r="F655" s="11" t="s">
        <v>858</v>
      </c>
      <c r="G655" s="11" t="s">
        <v>854</v>
      </c>
      <c r="H655" s="12" t="s">
        <v>1521</v>
      </c>
      <c r="I655" s="12" t="s">
        <v>1512</v>
      </c>
      <c r="J655" s="11">
        <v>3118002490</v>
      </c>
      <c r="K655" s="13">
        <v>234</v>
      </c>
      <c r="L655" s="13">
        <f t="shared" si="90"/>
        <v>33930000</v>
      </c>
      <c r="M655" s="13">
        <v>234</v>
      </c>
      <c r="N655" s="13">
        <f t="shared" si="91"/>
        <v>33930000</v>
      </c>
      <c r="O655" s="13">
        <v>234</v>
      </c>
      <c r="P655" s="13">
        <f t="shared" si="92"/>
        <v>33930000</v>
      </c>
      <c r="Q655" s="13">
        <v>262</v>
      </c>
      <c r="R655" s="13">
        <f t="shared" si="93"/>
        <v>37990000</v>
      </c>
      <c r="S655" s="13">
        <v>0</v>
      </c>
      <c r="T655" s="13">
        <v>0</v>
      </c>
      <c r="U655" s="13">
        <f t="shared" si="94"/>
        <v>262</v>
      </c>
      <c r="V655" s="13">
        <f t="shared" si="95"/>
        <v>37990000</v>
      </c>
      <c r="W655" s="13">
        <f t="shared" si="96"/>
        <v>964</v>
      </c>
      <c r="X655" s="13">
        <f t="shared" si="97"/>
        <v>139780000</v>
      </c>
      <c r="Y655">
        <v>1</v>
      </c>
    </row>
    <row r="656" spans="1:25" hidden="1">
      <c r="A656" s="11">
        <f t="shared" si="98"/>
        <v>651</v>
      </c>
      <c r="B656" s="12" t="s">
        <v>655</v>
      </c>
      <c r="C656" s="12" t="s">
        <v>655</v>
      </c>
      <c r="D656" s="12" t="s">
        <v>1815</v>
      </c>
      <c r="E656" s="12">
        <v>204</v>
      </c>
      <c r="F656" s="11" t="s">
        <v>858</v>
      </c>
      <c r="G656" s="11" t="s">
        <v>854</v>
      </c>
      <c r="H656" s="12" t="s">
        <v>1513</v>
      </c>
      <c r="I656" s="12" t="s">
        <v>1512</v>
      </c>
      <c r="J656" s="11">
        <v>3017021809</v>
      </c>
      <c r="K656" s="13">
        <v>224</v>
      </c>
      <c r="L656" s="13">
        <f t="shared" si="90"/>
        <v>32480000</v>
      </c>
      <c r="M656" s="13">
        <v>224</v>
      </c>
      <c r="N656" s="13">
        <f t="shared" si="91"/>
        <v>32480000</v>
      </c>
      <c r="O656" s="13">
        <v>224</v>
      </c>
      <c r="P656" s="13">
        <f t="shared" si="92"/>
        <v>32480000</v>
      </c>
      <c r="Q656" s="13">
        <v>204</v>
      </c>
      <c r="R656" s="13">
        <f t="shared" si="93"/>
        <v>29580000</v>
      </c>
      <c r="S656" s="13">
        <v>0</v>
      </c>
      <c r="T656" s="13">
        <v>0</v>
      </c>
      <c r="U656" s="13">
        <f t="shared" si="94"/>
        <v>204</v>
      </c>
      <c r="V656" s="13">
        <f t="shared" si="95"/>
        <v>29580000</v>
      </c>
      <c r="W656" s="13">
        <f t="shared" si="96"/>
        <v>876</v>
      </c>
      <c r="X656" s="13">
        <f t="shared" si="97"/>
        <v>127020000</v>
      </c>
      <c r="Y656">
        <v>1</v>
      </c>
    </row>
    <row r="657" spans="1:25" hidden="1">
      <c r="A657" s="11">
        <f t="shared" si="98"/>
        <v>652</v>
      </c>
      <c r="B657" s="12" t="s">
        <v>656</v>
      </c>
      <c r="C657" s="12" t="s">
        <v>656</v>
      </c>
      <c r="D657" s="12" t="s">
        <v>1815</v>
      </c>
      <c r="E657" s="12">
        <v>222</v>
      </c>
      <c r="F657" s="11" t="s">
        <v>858</v>
      </c>
      <c r="G657" s="11" t="s">
        <v>854</v>
      </c>
      <c r="H657" s="12" t="s">
        <v>1513</v>
      </c>
      <c r="I657" s="12" t="s">
        <v>1512</v>
      </c>
      <c r="J657" s="11">
        <v>3017006711</v>
      </c>
      <c r="K657" s="13">
        <v>234</v>
      </c>
      <c r="L657" s="13">
        <f t="shared" si="90"/>
        <v>33930000</v>
      </c>
      <c r="M657" s="13">
        <v>234</v>
      </c>
      <c r="N657" s="13">
        <f t="shared" si="91"/>
        <v>33930000</v>
      </c>
      <c r="O657" s="13">
        <v>234</v>
      </c>
      <c r="P657" s="13">
        <f t="shared" si="92"/>
        <v>33930000</v>
      </c>
      <c r="Q657" s="13">
        <v>222</v>
      </c>
      <c r="R657" s="13">
        <f t="shared" si="93"/>
        <v>32190000</v>
      </c>
      <c r="S657" s="13">
        <v>0</v>
      </c>
      <c r="T657" s="13">
        <v>0</v>
      </c>
      <c r="U657" s="13">
        <f t="shared" si="94"/>
        <v>222</v>
      </c>
      <c r="V657" s="13">
        <f t="shared" si="95"/>
        <v>32190000</v>
      </c>
      <c r="W657" s="13">
        <f t="shared" si="96"/>
        <v>924</v>
      </c>
      <c r="X657" s="13">
        <f t="shared" si="97"/>
        <v>133980000</v>
      </c>
      <c r="Y657">
        <v>1</v>
      </c>
    </row>
    <row r="658" spans="1:25" hidden="1">
      <c r="A658" s="11">
        <f t="shared" si="98"/>
        <v>653</v>
      </c>
      <c r="B658" s="12" t="s">
        <v>657</v>
      </c>
      <c r="C658" s="12" t="s">
        <v>657</v>
      </c>
      <c r="D658" s="12" t="s">
        <v>1815</v>
      </c>
      <c r="E658" s="12">
        <v>87</v>
      </c>
      <c r="F658" s="11" t="s">
        <v>858</v>
      </c>
      <c r="G658" s="11" t="s">
        <v>854</v>
      </c>
      <c r="H658" s="12" t="s">
        <v>1522</v>
      </c>
      <c r="I658" s="12" t="s">
        <v>1512</v>
      </c>
      <c r="J658" s="11">
        <v>3017018140</v>
      </c>
      <c r="K658" s="13">
        <v>103</v>
      </c>
      <c r="L658" s="13">
        <f t="shared" si="90"/>
        <v>14935000</v>
      </c>
      <c r="M658" s="13">
        <v>103</v>
      </c>
      <c r="N658" s="13">
        <f t="shared" si="91"/>
        <v>14935000</v>
      </c>
      <c r="O658" s="13">
        <v>103</v>
      </c>
      <c r="P658" s="13">
        <f t="shared" si="92"/>
        <v>14935000</v>
      </c>
      <c r="Q658" s="13">
        <v>87</v>
      </c>
      <c r="R658" s="13">
        <f t="shared" si="93"/>
        <v>12615000</v>
      </c>
      <c r="S658" s="13">
        <v>0</v>
      </c>
      <c r="T658" s="13">
        <v>0</v>
      </c>
      <c r="U658" s="13">
        <f t="shared" si="94"/>
        <v>87</v>
      </c>
      <c r="V658" s="13">
        <f t="shared" si="95"/>
        <v>12615000</v>
      </c>
      <c r="W658" s="13">
        <f t="shared" si="96"/>
        <v>396</v>
      </c>
      <c r="X658" s="13">
        <f t="shared" si="97"/>
        <v>57420000</v>
      </c>
      <c r="Y658">
        <v>1</v>
      </c>
    </row>
    <row r="659" spans="1:25" hidden="1">
      <c r="A659" s="11">
        <f t="shared" si="98"/>
        <v>654</v>
      </c>
      <c r="B659" s="12" t="s">
        <v>658</v>
      </c>
      <c r="C659" s="12" t="s">
        <v>658</v>
      </c>
      <c r="D659" s="12" t="s">
        <v>1815</v>
      </c>
      <c r="E659" s="12">
        <v>121</v>
      </c>
      <c r="F659" s="11" t="s">
        <v>858</v>
      </c>
      <c r="G659" s="11" t="s">
        <v>854</v>
      </c>
      <c r="H659" s="12" t="s">
        <v>1522</v>
      </c>
      <c r="I659" s="12" t="s">
        <v>1512</v>
      </c>
      <c r="J659" s="11">
        <v>3118003275</v>
      </c>
      <c r="K659" s="13">
        <v>125</v>
      </c>
      <c r="L659" s="13">
        <f t="shared" si="90"/>
        <v>18125000</v>
      </c>
      <c r="M659" s="13">
        <v>125</v>
      </c>
      <c r="N659" s="13">
        <f t="shared" si="91"/>
        <v>18125000</v>
      </c>
      <c r="O659" s="13">
        <v>125</v>
      </c>
      <c r="P659" s="13">
        <f t="shared" si="92"/>
        <v>18125000</v>
      </c>
      <c r="Q659" s="13">
        <v>121</v>
      </c>
      <c r="R659" s="13">
        <f t="shared" si="93"/>
        <v>17545000</v>
      </c>
      <c r="S659" s="13">
        <v>0</v>
      </c>
      <c r="T659" s="13">
        <v>0</v>
      </c>
      <c r="U659" s="13">
        <f t="shared" si="94"/>
        <v>121</v>
      </c>
      <c r="V659" s="13">
        <f t="shared" si="95"/>
        <v>17545000</v>
      </c>
      <c r="W659" s="13">
        <f t="shared" si="96"/>
        <v>496</v>
      </c>
      <c r="X659" s="13">
        <f t="shared" si="97"/>
        <v>71920000</v>
      </c>
      <c r="Y659">
        <v>1</v>
      </c>
    </row>
    <row r="660" spans="1:25" hidden="1">
      <c r="A660" s="11">
        <f t="shared" si="98"/>
        <v>655</v>
      </c>
      <c r="B660" s="12" t="s">
        <v>659</v>
      </c>
      <c r="C660" s="12" t="s">
        <v>659</v>
      </c>
      <c r="D660" s="12" t="s">
        <v>1815</v>
      </c>
      <c r="E660" s="12">
        <v>132</v>
      </c>
      <c r="F660" s="11" t="s">
        <v>858</v>
      </c>
      <c r="G660" s="11" t="s">
        <v>854</v>
      </c>
      <c r="H660" s="12" t="s">
        <v>1516</v>
      </c>
      <c r="I660" s="12" t="s">
        <v>1512</v>
      </c>
      <c r="J660" s="11">
        <v>3017016031</v>
      </c>
      <c r="K660" s="13">
        <v>130</v>
      </c>
      <c r="L660" s="13">
        <f t="shared" si="90"/>
        <v>18850000</v>
      </c>
      <c r="M660" s="13">
        <v>130</v>
      </c>
      <c r="N660" s="13">
        <f t="shared" si="91"/>
        <v>18850000</v>
      </c>
      <c r="O660" s="13">
        <v>130</v>
      </c>
      <c r="P660" s="13">
        <f t="shared" si="92"/>
        <v>18850000</v>
      </c>
      <c r="Q660" s="13">
        <v>132</v>
      </c>
      <c r="R660" s="13">
        <f t="shared" si="93"/>
        <v>19140000</v>
      </c>
      <c r="S660" s="13">
        <v>0</v>
      </c>
      <c r="T660" s="13">
        <v>0</v>
      </c>
      <c r="U660" s="13">
        <f t="shared" si="94"/>
        <v>132</v>
      </c>
      <c r="V660" s="13">
        <f t="shared" si="95"/>
        <v>19140000</v>
      </c>
      <c r="W660" s="13">
        <f t="shared" si="96"/>
        <v>522</v>
      </c>
      <c r="X660" s="13">
        <f t="shared" si="97"/>
        <v>75690000</v>
      </c>
      <c r="Y660">
        <v>1</v>
      </c>
    </row>
    <row r="661" spans="1:25" hidden="1">
      <c r="A661" s="11">
        <f t="shared" si="98"/>
        <v>656</v>
      </c>
      <c r="B661" s="12" t="s">
        <v>660</v>
      </c>
      <c r="C661" s="12" t="s">
        <v>660</v>
      </c>
      <c r="D661" s="12" t="s">
        <v>1815</v>
      </c>
      <c r="E661" s="12">
        <v>172</v>
      </c>
      <c r="F661" s="11" t="s">
        <v>858</v>
      </c>
      <c r="G661" s="11" t="s">
        <v>854</v>
      </c>
      <c r="H661" s="12" t="s">
        <v>1516</v>
      </c>
      <c r="I661" s="12" t="s">
        <v>1512</v>
      </c>
      <c r="J661" s="11">
        <v>3017019049</v>
      </c>
      <c r="K661" s="13">
        <v>212</v>
      </c>
      <c r="L661" s="13">
        <f t="shared" si="90"/>
        <v>30740000</v>
      </c>
      <c r="M661" s="13">
        <v>212</v>
      </c>
      <c r="N661" s="13">
        <f t="shared" si="91"/>
        <v>30740000</v>
      </c>
      <c r="O661" s="13">
        <v>212</v>
      </c>
      <c r="P661" s="13">
        <f t="shared" si="92"/>
        <v>30740000</v>
      </c>
      <c r="Q661" s="13">
        <v>172</v>
      </c>
      <c r="R661" s="13">
        <f t="shared" si="93"/>
        <v>24940000</v>
      </c>
      <c r="S661" s="13">
        <v>0</v>
      </c>
      <c r="T661" s="13">
        <v>0</v>
      </c>
      <c r="U661" s="13">
        <f t="shared" si="94"/>
        <v>172</v>
      </c>
      <c r="V661" s="13">
        <f t="shared" si="95"/>
        <v>24940000</v>
      </c>
      <c r="W661" s="13">
        <f t="shared" si="96"/>
        <v>808</v>
      </c>
      <c r="X661" s="13">
        <f t="shared" si="97"/>
        <v>117160000</v>
      </c>
      <c r="Y661">
        <v>1</v>
      </c>
    </row>
    <row r="662" spans="1:25" hidden="1">
      <c r="A662" s="11">
        <f t="shared" si="98"/>
        <v>657</v>
      </c>
      <c r="B662" s="12" t="s">
        <v>661</v>
      </c>
      <c r="C662" s="12" t="s">
        <v>661</v>
      </c>
      <c r="D662" s="12" t="s">
        <v>1815</v>
      </c>
      <c r="E662" s="12">
        <v>158</v>
      </c>
      <c r="F662" s="11" t="s">
        <v>858</v>
      </c>
      <c r="G662" s="11" t="s">
        <v>854</v>
      </c>
      <c r="H662" s="12" t="s">
        <v>1523</v>
      </c>
      <c r="I662" s="12" t="s">
        <v>1512</v>
      </c>
      <c r="J662" s="11">
        <v>3118003259</v>
      </c>
      <c r="K662" s="13">
        <v>142</v>
      </c>
      <c r="L662" s="13">
        <f t="shared" si="90"/>
        <v>20590000</v>
      </c>
      <c r="M662" s="13">
        <v>142</v>
      </c>
      <c r="N662" s="13">
        <f t="shared" si="91"/>
        <v>20590000</v>
      </c>
      <c r="O662" s="13">
        <v>142</v>
      </c>
      <c r="P662" s="13">
        <f t="shared" si="92"/>
        <v>20590000</v>
      </c>
      <c r="Q662" s="13">
        <v>158</v>
      </c>
      <c r="R662" s="13">
        <f t="shared" si="93"/>
        <v>22910000</v>
      </c>
      <c r="S662" s="13">
        <v>0</v>
      </c>
      <c r="T662" s="13">
        <v>0</v>
      </c>
      <c r="U662" s="13">
        <f t="shared" si="94"/>
        <v>158</v>
      </c>
      <c r="V662" s="13">
        <f t="shared" si="95"/>
        <v>22910000</v>
      </c>
      <c r="W662" s="13">
        <f t="shared" si="96"/>
        <v>584</v>
      </c>
      <c r="X662" s="13">
        <f t="shared" si="97"/>
        <v>84680000</v>
      </c>
      <c r="Y662">
        <v>1</v>
      </c>
    </row>
    <row r="663" spans="1:25" hidden="1">
      <c r="A663" s="11">
        <f t="shared" si="98"/>
        <v>658</v>
      </c>
      <c r="B663" s="12" t="s">
        <v>662</v>
      </c>
      <c r="C663" s="12" t="s">
        <v>662</v>
      </c>
      <c r="D663" s="12" t="s">
        <v>1815</v>
      </c>
      <c r="E663" s="12">
        <v>174</v>
      </c>
      <c r="F663" s="11" t="s">
        <v>858</v>
      </c>
      <c r="G663" s="11" t="s">
        <v>854</v>
      </c>
      <c r="H663" s="12" t="s">
        <v>1523</v>
      </c>
      <c r="I663" s="12" t="s">
        <v>1512</v>
      </c>
      <c r="J663" s="11">
        <v>3017016023</v>
      </c>
      <c r="K663" s="13">
        <v>174</v>
      </c>
      <c r="L663" s="13">
        <f t="shared" si="90"/>
        <v>25230000</v>
      </c>
      <c r="M663" s="13">
        <v>174</v>
      </c>
      <c r="N663" s="13">
        <f t="shared" si="91"/>
        <v>25230000</v>
      </c>
      <c r="O663" s="13">
        <v>174</v>
      </c>
      <c r="P663" s="13">
        <f t="shared" si="92"/>
        <v>25230000</v>
      </c>
      <c r="Q663" s="13">
        <v>174</v>
      </c>
      <c r="R663" s="13">
        <f t="shared" si="93"/>
        <v>25230000</v>
      </c>
      <c r="S663" s="13">
        <v>0</v>
      </c>
      <c r="T663" s="13">
        <v>0</v>
      </c>
      <c r="U663" s="13">
        <f t="shared" si="94"/>
        <v>174</v>
      </c>
      <c r="V663" s="13">
        <f t="shared" si="95"/>
        <v>25230000</v>
      </c>
      <c r="W663" s="13">
        <f t="shared" si="96"/>
        <v>696</v>
      </c>
      <c r="X663" s="13">
        <f t="shared" si="97"/>
        <v>100920000</v>
      </c>
      <c r="Y663">
        <v>1</v>
      </c>
    </row>
    <row r="664" spans="1:25" hidden="1">
      <c r="A664" s="11">
        <f t="shared" si="98"/>
        <v>659</v>
      </c>
      <c r="B664" s="12" t="s">
        <v>663</v>
      </c>
      <c r="C664" s="12" t="s">
        <v>663</v>
      </c>
      <c r="D664" s="12" t="s">
        <v>1815</v>
      </c>
      <c r="E664" s="12">
        <v>115</v>
      </c>
      <c r="F664" s="11" t="s">
        <v>858</v>
      </c>
      <c r="G664" s="11" t="s">
        <v>854</v>
      </c>
      <c r="H664" s="12" t="s">
        <v>1523</v>
      </c>
      <c r="I664" s="12" t="s">
        <v>1512</v>
      </c>
      <c r="J664" s="11">
        <v>3118003283</v>
      </c>
      <c r="K664" s="13">
        <v>115</v>
      </c>
      <c r="L664" s="13">
        <f t="shared" si="90"/>
        <v>16675000</v>
      </c>
      <c r="M664" s="13">
        <v>115</v>
      </c>
      <c r="N664" s="13">
        <f t="shared" si="91"/>
        <v>16675000</v>
      </c>
      <c r="O664" s="13">
        <v>115</v>
      </c>
      <c r="P664" s="13">
        <f t="shared" si="92"/>
        <v>16675000</v>
      </c>
      <c r="Q664" s="13">
        <v>115</v>
      </c>
      <c r="R664" s="13">
        <f t="shared" si="93"/>
        <v>16675000</v>
      </c>
      <c r="S664" s="13">
        <v>0</v>
      </c>
      <c r="T664" s="13">
        <v>0</v>
      </c>
      <c r="U664" s="13">
        <f t="shared" si="94"/>
        <v>115</v>
      </c>
      <c r="V664" s="13">
        <f t="shared" si="95"/>
        <v>16675000</v>
      </c>
      <c r="W664" s="13">
        <f t="shared" si="96"/>
        <v>460</v>
      </c>
      <c r="X664" s="13">
        <f t="shared" si="97"/>
        <v>66700000</v>
      </c>
      <c r="Y664">
        <v>1</v>
      </c>
    </row>
    <row r="665" spans="1:25" hidden="1">
      <c r="A665" s="22">
        <f t="shared" si="98"/>
        <v>660</v>
      </c>
      <c r="B665" s="23" t="s">
        <v>664</v>
      </c>
      <c r="C665" s="23"/>
      <c r="D665" s="23"/>
      <c r="E665" s="23">
        <v>38</v>
      </c>
      <c r="F665" s="22" t="s">
        <v>858</v>
      </c>
      <c r="G665" s="22" t="s">
        <v>1017</v>
      </c>
      <c r="H665" s="23" t="s">
        <v>1524</v>
      </c>
      <c r="I665" s="23" t="s">
        <v>1512</v>
      </c>
      <c r="J665" s="11">
        <v>3118000586</v>
      </c>
      <c r="K665" s="13">
        <v>46</v>
      </c>
      <c r="L665" s="13">
        <f t="shared" si="90"/>
        <v>6670000</v>
      </c>
      <c r="M665" s="13">
        <v>46</v>
      </c>
      <c r="N665" s="13">
        <f t="shared" si="91"/>
        <v>6670000</v>
      </c>
      <c r="O665" s="13">
        <v>46</v>
      </c>
      <c r="P665" s="13">
        <f t="shared" si="92"/>
        <v>6670000</v>
      </c>
      <c r="Q665" s="13">
        <v>38</v>
      </c>
      <c r="R665" s="13">
        <f t="shared" si="93"/>
        <v>5510000</v>
      </c>
      <c r="S665" s="13">
        <v>0</v>
      </c>
      <c r="T665" s="13">
        <v>0</v>
      </c>
      <c r="U665" s="13">
        <f t="shared" si="94"/>
        <v>38</v>
      </c>
      <c r="V665" s="13">
        <f t="shared" si="95"/>
        <v>5510000</v>
      </c>
      <c r="W665" s="13">
        <f t="shared" si="96"/>
        <v>176</v>
      </c>
      <c r="X665" s="13">
        <f t="shared" si="97"/>
        <v>25520000</v>
      </c>
      <c r="Y665">
        <v>1</v>
      </c>
    </row>
    <row r="666" spans="1:25" hidden="1">
      <c r="A666" s="11">
        <f t="shared" si="98"/>
        <v>661</v>
      </c>
      <c r="B666" s="12" t="s">
        <v>665</v>
      </c>
      <c r="C666" s="12" t="s">
        <v>665</v>
      </c>
      <c r="D666" s="12" t="s">
        <v>1816</v>
      </c>
      <c r="E666" s="12">
        <v>153</v>
      </c>
      <c r="F666" s="11" t="s">
        <v>858</v>
      </c>
      <c r="G666" s="11" t="s">
        <v>854</v>
      </c>
      <c r="H666" s="12" t="s">
        <v>1525</v>
      </c>
      <c r="I666" s="12" t="s">
        <v>1011</v>
      </c>
      <c r="J666" s="11">
        <v>3017019634</v>
      </c>
      <c r="K666" s="13">
        <v>171</v>
      </c>
      <c r="L666" s="13">
        <f t="shared" si="90"/>
        <v>24795000</v>
      </c>
      <c r="M666" s="13">
        <v>171</v>
      </c>
      <c r="N666" s="13">
        <f t="shared" si="91"/>
        <v>24795000</v>
      </c>
      <c r="O666" s="13">
        <v>171</v>
      </c>
      <c r="P666" s="13">
        <f t="shared" si="92"/>
        <v>24795000</v>
      </c>
      <c r="Q666" s="13">
        <v>153</v>
      </c>
      <c r="R666" s="13">
        <f t="shared" si="93"/>
        <v>22185000</v>
      </c>
      <c r="S666" s="13">
        <v>0</v>
      </c>
      <c r="T666" s="13">
        <v>0</v>
      </c>
      <c r="U666" s="13">
        <f t="shared" si="94"/>
        <v>153</v>
      </c>
      <c r="V666" s="13">
        <f t="shared" si="95"/>
        <v>22185000</v>
      </c>
      <c r="W666" s="13">
        <f t="shared" si="96"/>
        <v>666</v>
      </c>
      <c r="X666" s="13">
        <f t="shared" si="97"/>
        <v>96570000</v>
      </c>
      <c r="Y666">
        <v>1</v>
      </c>
    </row>
    <row r="667" spans="1:25" hidden="1">
      <c r="A667" s="11">
        <f t="shared" si="98"/>
        <v>662</v>
      </c>
      <c r="B667" s="12" t="s">
        <v>666</v>
      </c>
      <c r="C667" s="12" t="s">
        <v>666</v>
      </c>
      <c r="D667" s="12" t="s">
        <v>1816</v>
      </c>
      <c r="E667" s="12">
        <v>131</v>
      </c>
      <c r="F667" s="11" t="s">
        <v>858</v>
      </c>
      <c r="G667" s="11" t="s">
        <v>854</v>
      </c>
      <c r="H667" s="12" t="s">
        <v>1526</v>
      </c>
      <c r="I667" s="12" t="s">
        <v>1011</v>
      </c>
      <c r="J667" s="11">
        <v>3017006575</v>
      </c>
      <c r="K667" s="13">
        <v>135</v>
      </c>
      <c r="L667" s="13">
        <f t="shared" si="90"/>
        <v>19575000</v>
      </c>
      <c r="M667" s="13">
        <v>135</v>
      </c>
      <c r="N667" s="13">
        <f t="shared" si="91"/>
        <v>19575000</v>
      </c>
      <c r="O667" s="13">
        <v>135</v>
      </c>
      <c r="P667" s="13">
        <f t="shared" si="92"/>
        <v>19575000</v>
      </c>
      <c r="Q667" s="13">
        <v>131</v>
      </c>
      <c r="R667" s="13">
        <f t="shared" si="93"/>
        <v>18995000</v>
      </c>
      <c r="S667" s="13">
        <v>0</v>
      </c>
      <c r="T667" s="13">
        <v>0</v>
      </c>
      <c r="U667" s="13">
        <f t="shared" si="94"/>
        <v>131</v>
      </c>
      <c r="V667" s="13">
        <f t="shared" si="95"/>
        <v>18995000</v>
      </c>
      <c r="W667" s="13">
        <f t="shared" si="96"/>
        <v>536</v>
      </c>
      <c r="X667" s="13">
        <f t="shared" si="97"/>
        <v>77720000</v>
      </c>
      <c r="Y667">
        <v>1</v>
      </c>
    </row>
    <row r="668" spans="1:25" hidden="1">
      <c r="A668" s="11">
        <f t="shared" si="98"/>
        <v>663</v>
      </c>
      <c r="B668" s="12" t="s">
        <v>667</v>
      </c>
      <c r="C668" s="12" t="s">
        <v>667</v>
      </c>
      <c r="D668" s="12" t="s">
        <v>1816</v>
      </c>
      <c r="E668" s="12">
        <v>135</v>
      </c>
      <c r="F668" s="11" t="s">
        <v>858</v>
      </c>
      <c r="G668" s="11" t="s">
        <v>854</v>
      </c>
      <c r="H668" s="12" t="s">
        <v>1527</v>
      </c>
      <c r="I668" s="12" t="s">
        <v>1011</v>
      </c>
      <c r="J668" s="11">
        <v>3017015710</v>
      </c>
      <c r="K668" s="13">
        <v>131</v>
      </c>
      <c r="L668" s="13">
        <f t="shared" si="90"/>
        <v>18995000</v>
      </c>
      <c r="M668" s="13">
        <v>131</v>
      </c>
      <c r="N668" s="13">
        <f t="shared" si="91"/>
        <v>18995000</v>
      </c>
      <c r="O668" s="13">
        <v>131</v>
      </c>
      <c r="P668" s="13">
        <f t="shared" si="92"/>
        <v>18995000</v>
      </c>
      <c r="Q668" s="13">
        <v>135</v>
      </c>
      <c r="R668" s="13">
        <f t="shared" si="93"/>
        <v>19575000</v>
      </c>
      <c r="S668" s="13">
        <v>0</v>
      </c>
      <c r="T668" s="13">
        <v>0</v>
      </c>
      <c r="U668" s="13">
        <f t="shared" si="94"/>
        <v>135</v>
      </c>
      <c r="V668" s="13">
        <f t="shared" si="95"/>
        <v>19575000</v>
      </c>
      <c r="W668" s="13">
        <f t="shared" si="96"/>
        <v>528</v>
      </c>
      <c r="X668" s="13">
        <f t="shared" si="97"/>
        <v>76560000</v>
      </c>
      <c r="Y668">
        <v>1</v>
      </c>
    </row>
    <row r="669" spans="1:25" hidden="1">
      <c r="A669" s="11">
        <f t="shared" si="98"/>
        <v>664</v>
      </c>
      <c r="B669" s="12" t="s">
        <v>668</v>
      </c>
      <c r="C669" s="12" t="s">
        <v>668</v>
      </c>
      <c r="D669" s="12" t="s">
        <v>1816</v>
      </c>
      <c r="E669" s="12">
        <v>168</v>
      </c>
      <c r="F669" s="11" t="s">
        <v>858</v>
      </c>
      <c r="G669" s="11" t="s">
        <v>854</v>
      </c>
      <c r="H669" s="12" t="s">
        <v>1528</v>
      </c>
      <c r="I669" s="12" t="s">
        <v>1011</v>
      </c>
      <c r="J669" s="11">
        <v>3017006559</v>
      </c>
      <c r="K669" s="13">
        <v>152</v>
      </c>
      <c r="L669" s="13">
        <f t="shared" si="90"/>
        <v>22040000</v>
      </c>
      <c r="M669" s="13">
        <v>152</v>
      </c>
      <c r="N669" s="13">
        <f t="shared" si="91"/>
        <v>22040000</v>
      </c>
      <c r="O669" s="13">
        <v>152</v>
      </c>
      <c r="P669" s="13">
        <f t="shared" si="92"/>
        <v>22040000</v>
      </c>
      <c r="Q669" s="13">
        <v>168</v>
      </c>
      <c r="R669" s="13">
        <f t="shared" si="93"/>
        <v>24360000</v>
      </c>
      <c r="S669" s="13">
        <v>0</v>
      </c>
      <c r="T669" s="13">
        <v>0</v>
      </c>
      <c r="U669" s="13">
        <f t="shared" si="94"/>
        <v>168</v>
      </c>
      <c r="V669" s="13">
        <f t="shared" si="95"/>
        <v>24360000</v>
      </c>
      <c r="W669" s="13">
        <f t="shared" si="96"/>
        <v>624</v>
      </c>
      <c r="X669" s="13">
        <f t="shared" si="97"/>
        <v>90480000</v>
      </c>
      <c r="Y669">
        <v>1</v>
      </c>
    </row>
    <row r="670" spans="1:25" hidden="1">
      <c r="A670" s="11">
        <f t="shared" si="98"/>
        <v>665</v>
      </c>
      <c r="B670" s="12" t="s">
        <v>669</v>
      </c>
      <c r="C670" s="12" t="s">
        <v>669</v>
      </c>
      <c r="D670" s="12" t="s">
        <v>1816</v>
      </c>
      <c r="E670" s="12">
        <v>74</v>
      </c>
      <c r="F670" s="11" t="s">
        <v>858</v>
      </c>
      <c r="G670" s="11" t="s">
        <v>854</v>
      </c>
      <c r="H670" s="12" t="s">
        <v>1529</v>
      </c>
      <c r="I670" s="12" t="s">
        <v>1011</v>
      </c>
      <c r="J670" s="11">
        <v>3017018387</v>
      </c>
      <c r="K670" s="13">
        <v>102</v>
      </c>
      <c r="L670" s="13">
        <f t="shared" si="90"/>
        <v>14790000</v>
      </c>
      <c r="M670" s="13">
        <v>102</v>
      </c>
      <c r="N670" s="13">
        <f t="shared" si="91"/>
        <v>14790000</v>
      </c>
      <c r="O670" s="13">
        <v>102</v>
      </c>
      <c r="P670" s="13">
        <f t="shared" si="92"/>
        <v>14790000</v>
      </c>
      <c r="Q670" s="13">
        <v>74</v>
      </c>
      <c r="R670" s="13">
        <f t="shared" si="93"/>
        <v>10730000</v>
      </c>
      <c r="S670" s="13">
        <v>0</v>
      </c>
      <c r="T670" s="13">
        <v>0</v>
      </c>
      <c r="U670" s="13">
        <f t="shared" si="94"/>
        <v>74</v>
      </c>
      <c r="V670" s="13">
        <f t="shared" si="95"/>
        <v>10730000</v>
      </c>
      <c r="W670" s="13">
        <f t="shared" si="96"/>
        <v>380</v>
      </c>
      <c r="X670" s="13">
        <f t="shared" si="97"/>
        <v>55100000</v>
      </c>
      <c r="Y670">
        <v>1</v>
      </c>
    </row>
    <row r="671" spans="1:25" hidden="1">
      <c r="A671" s="11">
        <f t="shared" si="98"/>
        <v>666</v>
      </c>
      <c r="B671" s="12" t="s">
        <v>670</v>
      </c>
      <c r="C671" s="12" t="s">
        <v>670</v>
      </c>
      <c r="D671" s="12" t="s">
        <v>1816</v>
      </c>
      <c r="E671" s="12">
        <v>212</v>
      </c>
      <c r="F671" s="11" t="s">
        <v>858</v>
      </c>
      <c r="G671" s="11" t="s">
        <v>854</v>
      </c>
      <c r="H671" s="12" t="s">
        <v>1530</v>
      </c>
      <c r="I671" s="12" t="s">
        <v>1011</v>
      </c>
      <c r="J671" s="11">
        <v>3017019537</v>
      </c>
      <c r="K671" s="13">
        <v>146</v>
      </c>
      <c r="L671" s="13">
        <f t="shared" si="90"/>
        <v>21170000</v>
      </c>
      <c r="M671" s="13">
        <v>146</v>
      </c>
      <c r="N671" s="13">
        <f t="shared" si="91"/>
        <v>21170000</v>
      </c>
      <c r="O671" s="13">
        <v>146</v>
      </c>
      <c r="P671" s="13">
        <f t="shared" si="92"/>
        <v>21170000</v>
      </c>
      <c r="Q671" s="13">
        <v>212</v>
      </c>
      <c r="R671" s="13">
        <f t="shared" si="93"/>
        <v>30740000</v>
      </c>
      <c r="S671" s="13">
        <v>0</v>
      </c>
      <c r="T671" s="13">
        <v>0</v>
      </c>
      <c r="U671" s="13">
        <f t="shared" si="94"/>
        <v>212</v>
      </c>
      <c r="V671" s="13">
        <f t="shared" si="95"/>
        <v>30740000</v>
      </c>
      <c r="W671" s="13">
        <f t="shared" si="96"/>
        <v>650</v>
      </c>
      <c r="X671" s="13">
        <f t="shared" si="97"/>
        <v>94250000</v>
      </c>
      <c r="Y671">
        <v>1</v>
      </c>
    </row>
    <row r="672" spans="1:25" hidden="1">
      <c r="A672" s="11">
        <f t="shared" si="98"/>
        <v>667</v>
      </c>
      <c r="B672" s="12" t="s">
        <v>671</v>
      </c>
      <c r="C672" s="12" t="s">
        <v>671</v>
      </c>
      <c r="D672" s="12" t="s">
        <v>1816</v>
      </c>
      <c r="E672" s="12">
        <v>215</v>
      </c>
      <c r="F672" s="11" t="s">
        <v>858</v>
      </c>
      <c r="G672" s="11" t="s">
        <v>854</v>
      </c>
      <c r="H672" s="12" t="s">
        <v>1531</v>
      </c>
      <c r="I672" s="12" t="s">
        <v>1011</v>
      </c>
      <c r="J672" s="11">
        <v>3118002724</v>
      </c>
      <c r="K672" s="13">
        <v>229</v>
      </c>
      <c r="L672" s="13">
        <f t="shared" si="90"/>
        <v>33205000</v>
      </c>
      <c r="M672" s="13">
        <v>229</v>
      </c>
      <c r="N672" s="13">
        <f t="shared" si="91"/>
        <v>33205000</v>
      </c>
      <c r="O672" s="13">
        <v>229</v>
      </c>
      <c r="P672" s="13">
        <f t="shared" si="92"/>
        <v>33205000</v>
      </c>
      <c r="Q672" s="13">
        <v>215</v>
      </c>
      <c r="R672" s="13">
        <f t="shared" si="93"/>
        <v>31175000</v>
      </c>
      <c r="S672" s="13">
        <v>0</v>
      </c>
      <c r="T672" s="13">
        <v>0</v>
      </c>
      <c r="U672" s="13">
        <f t="shared" si="94"/>
        <v>215</v>
      </c>
      <c r="V672" s="13">
        <f t="shared" si="95"/>
        <v>31175000</v>
      </c>
      <c r="W672" s="13">
        <f t="shared" si="96"/>
        <v>902</v>
      </c>
      <c r="X672" s="13">
        <f t="shared" si="97"/>
        <v>130790000</v>
      </c>
      <c r="Y672">
        <v>1</v>
      </c>
    </row>
    <row r="673" spans="1:25" hidden="1">
      <c r="A673" s="11">
        <f t="shared" si="98"/>
        <v>668</v>
      </c>
      <c r="B673" s="12" t="s">
        <v>672</v>
      </c>
      <c r="C673" s="12" t="s">
        <v>672</v>
      </c>
      <c r="D673" s="12" t="s">
        <v>1816</v>
      </c>
      <c r="E673" s="12">
        <v>173</v>
      </c>
      <c r="F673" s="11" t="s">
        <v>858</v>
      </c>
      <c r="G673" s="11" t="s">
        <v>854</v>
      </c>
      <c r="H673" s="12" t="s">
        <v>1532</v>
      </c>
      <c r="I673" s="12" t="s">
        <v>1011</v>
      </c>
      <c r="J673" s="11">
        <v>3017017631</v>
      </c>
      <c r="K673" s="13">
        <v>213</v>
      </c>
      <c r="L673" s="13">
        <f t="shared" si="90"/>
        <v>30885000</v>
      </c>
      <c r="M673" s="13">
        <v>213</v>
      </c>
      <c r="N673" s="13">
        <f t="shared" si="91"/>
        <v>30885000</v>
      </c>
      <c r="O673" s="13">
        <v>213</v>
      </c>
      <c r="P673" s="13">
        <f t="shared" si="92"/>
        <v>30885000</v>
      </c>
      <c r="Q673" s="13">
        <v>173</v>
      </c>
      <c r="R673" s="13">
        <f t="shared" si="93"/>
        <v>25085000</v>
      </c>
      <c r="S673" s="13">
        <v>0</v>
      </c>
      <c r="T673" s="13">
        <v>0</v>
      </c>
      <c r="U673" s="13">
        <f t="shared" si="94"/>
        <v>173</v>
      </c>
      <c r="V673" s="13">
        <f t="shared" si="95"/>
        <v>25085000</v>
      </c>
      <c r="W673" s="13">
        <f t="shared" si="96"/>
        <v>812</v>
      </c>
      <c r="X673" s="13">
        <f t="shared" si="97"/>
        <v>117740000</v>
      </c>
      <c r="Y673">
        <v>1</v>
      </c>
    </row>
    <row r="674" spans="1:25" hidden="1">
      <c r="A674" s="11">
        <f t="shared" si="98"/>
        <v>669</v>
      </c>
      <c r="B674" s="12" t="s">
        <v>673</v>
      </c>
      <c r="C674" s="12" t="s">
        <v>673</v>
      </c>
      <c r="D674" s="12" t="s">
        <v>1816</v>
      </c>
      <c r="E674" s="12">
        <v>220</v>
      </c>
      <c r="F674" s="11" t="s">
        <v>858</v>
      </c>
      <c r="G674" s="11" t="s">
        <v>854</v>
      </c>
      <c r="H674" s="12" t="s">
        <v>1533</v>
      </c>
      <c r="I674" s="12" t="s">
        <v>1011</v>
      </c>
      <c r="J674" s="11">
        <v>3118003291</v>
      </c>
      <c r="K674" s="13">
        <v>250</v>
      </c>
      <c r="L674" s="13">
        <f t="shared" si="90"/>
        <v>36250000</v>
      </c>
      <c r="M674" s="13">
        <v>250</v>
      </c>
      <c r="N674" s="13">
        <f t="shared" si="91"/>
        <v>36250000</v>
      </c>
      <c r="O674" s="13">
        <v>250</v>
      </c>
      <c r="P674" s="13">
        <f t="shared" si="92"/>
        <v>36250000</v>
      </c>
      <c r="Q674" s="13">
        <v>220</v>
      </c>
      <c r="R674" s="13">
        <f t="shared" si="93"/>
        <v>31900000</v>
      </c>
      <c r="S674" s="13">
        <v>0</v>
      </c>
      <c r="T674" s="13">
        <v>0</v>
      </c>
      <c r="U674" s="13">
        <f t="shared" si="94"/>
        <v>220</v>
      </c>
      <c r="V674" s="13">
        <f t="shared" si="95"/>
        <v>31900000</v>
      </c>
      <c r="W674" s="13">
        <f t="shared" si="96"/>
        <v>970</v>
      </c>
      <c r="X674" s="13">
        <f t="shared" si="97"/>
        <v>140650000</v>
      </c>
      <c r="Y674">
        <v>1</v>
      </c>
    </row>
    <row r="675" spans="1:25" hidden="1">
      <c r="A675" s="11">
        <f t="shared" si="98"/>
        <v>670</v>
      </c>
      <c r="B675" s="12" t="s">
        <v>674</v>
      </c>
      <c r="C675" s="12" t="s">
        <v>674</v>
      </c>
      <c r="D675" s="12" t="s">
        <v>1816</v>
      </c>
      <c r="E675" s="12">
        <v>135</v>
      </c>
      <c r="F675" s="11" t="s">
        <v>858</v>
      </c>
      <c r="G675" s="11" t="s">
        <v>854</v>
      </c>
      <c r="H675" s="12" t="s">
        <v>1525</v>
      </c>
      <c r="I675" s="12" t="s">
        <v>1011</v>
      </c>
      <c r="J675" s="11">
        <v>3017013156</v>
      </c>
      <c r="K675" s="13">
        <v>163</v>
      </c>
      <c r="L675" s="13">
        <f t="shared" si="90"/>
        <v>23635000</v>
      </c>
      <c r="M675" s="13">
        <v>163</v>
      </c>
      <c r="N675" s="13">
        <f t="shared" si="91"/>
        <v>23635000</v>
      </c>
      <c r="O675" s="13">
        <v>163</v>
      </c>
      <c r="P675" s="13">
        <f t="shared" si="92"/>
        <v>23635000</v>
      </c>
      <c r="Q675" s="13">
        <v>135</v>
      </c>
      <c r="R675" s="13">
        <f t="shared" si="93"/>
        <v>19575000</v>
      </c>
      <c r="S675" s="13">
        <v>0</v>
      </c>
      <c r="T675" s="13">
        <v>0</v>
      </c>
      <c r="U675" s="13">
        <f t="shared" si="94"/>
        <v>135</v>
      </c>
      <c r="V675" s="13">
        <f t="shared" si="95"/>
        <v>19575000</v>
      </c>
      <c r="W675" s="13">
        <f t="shared" si="96"/>
        <v>624</v>
      </c>
      <c r="X675" s="13">
        <f t="shared" si="97"/>
        <v>90480000</v>
      </c>
      <c r="Y675">
        <v>1</v>
      </c>
    </row>
    <row r="676" spans="1:25" hidden="1">
      <c r="A676" s="11">
        <f t="shared" si="98"/>
        <v>671</v>
      </c>
      <c r="B676" s="12" t="s">
        <v>675</v>
      </c>
      <c r="C676" s="12" t="s">
        <v>675</v>
      </c>
      <c r="D676" s="12" t="s">
        <v>1816</v>
      </c>
      <c r="E676" s="12">
        <v>258</v>
      </c>
      <c r="F676" s="11" t="s">
        <v>858</v>
      </c>
      <c r="G676" s="11" t="s">
        <v>854</v>
      </c>
      <c r="H676" s="12" t="s">
        <v>1534</v>
      </c>
      <c r="I676" s="12" t="s">
        <v>1011</v>
      </c>
      <c r="J676" s="11">
        <v>3118003895</v>
      </c>
      <c r="K676" s="13">
        <v>140</v>
      </c>
      <c r="L676" s="13">
        <f t="shared" si="90"/>
        <v>20300000</v>
      </c>
      <c r="M676" s="13">
        <v>140</v>
      </c>
      <c r="N676" s="13">
        <f t="shared" si="91"/>
        <v>20300000</v>
      </c>
      <c r="O676" s="13">
        <v>140</v>
      </c>
      <c r="P676" s="13">
        <f t="shared" si="92"/>
        <v>20300000</v>
      </c>
      <c r="Q676" s="13">
        <v>258</v>
      </c>
      <c r="R676" s="13">
        <f t="shared" si="93"/>
        <v>37410000</v>
      </c>
      <c r="S676" s="13">
        <v>0</v>
      </c>
      <c r="T676" s="13">
        <v>0</v>
      </c>
      <c r="U676" s="13">
        <f t="shared" si="94"/>
        <v>258</v>
      </c>
      <c r="V676" s="13">
        <f t="shared" si="95"/>
        <v>37410000</v>
      </c>
      <c r="W676" s="13">
        <f t="shared" si="96"/>
        <v>678</v>
      </c>
      <c r="X676" s="13">
        <f t="shared" si="97"/>
        <v>98310000</v>
      </c>
      <c r="Y676">
        <v>1</v>
      </c>
    </row>
    <row r="677" spans="1:25" hidden="1">
      <c r="A677" s="11">
        <f t="shared" si="98"/>
        <v>672</v>
      </c>
      <c r="B677" s="12" t="s">
        <v>676</v>
      </c>
      <c r="C677" s="12" t="s">
        <v>676</v>
      </c>
      <c r="D677" s="12" t="s">
        <v>1816</v>
      </c>
      <c r="E677" s="12">
        <v>281</v>
      </c>
      <c r="F677" s="11" t="s">
        <v>858</v>
      </c>
      <c r="G677" s="11" t="s">
        <v>854</v>
      </c>
      <c r="H677" s="12" t="s">
        <v>1535</v>
      </c>
      <c r="I677" s="12" t="s">
        <v>1011</v>
      </c>
      <c r="J677" s="11">
        <v>3017097713</v>
      </c>
      <c r="K677" s="13">
        <v>275</v>
      </c>
      <c r="L677" s="13">
        <f t="shared" si="90"/>
        <v>39875000</v>
      </c>
      <c r="M677" s="13">
        <v>275</v>
      </c>
      <c r="N677" s="13">
        <f t="shared" si="91"/>
        <v>39875000</v>
      </c>
      <c r="O677" s="13">
        <v>275</v>
      </c>
      <c r="P677" s="13">
        <f t="shared" si="92"/>
        <v>39875000</v>
      </c>
      <c r="Q677" s="13">
        <v>281</v>
      </c>
      <c r="R677" s="13">
        <f t="shared" si="93"/>
        <v>40745000</v>
      </c>
      <c r="S677" s="13">
        <v>0</v>
      </c>
      <c r="T677" s="13">
        <v>0</v>
      </c>
      <c r="U677" s="13">
        <f t="shared" si="94"/>
        <v>281</v>
      </c>
      <c r="V677" s="13">
        <f t="shared" si="95"/>
        <v>40745000</v>
      </c>
      <c r="W677" s="13">
        <f t="shared" si="96"/>
        <v>1106</v>
      </c>
      <c r="X677" s="13">
        <f t="shared" si="97"/>
        <v>160370000</v>
      </c>
      <c r="Y677">
        <v>1</v>
      </c>
    </row>
    <row r="678" spans="1:25" hidden="1">
      <c r="A678" s="11">
        <f t="shared" si="98"/>
        <v>673</v>
      </c>
      <c r="B678" s="12" t="s">
        <v>677</v>
      </c>
      <c r="C678" s="12" t="s">
        <v>677</v>
      </c>
      <c r="D678" s="12" t="s">
        <v>1816</v>
      </c>
      <c r="E678" s="12">
        <v>214</v>
      </c>
      <c r="F678" s="11" t="s">
        <v>858</v>
      </c>
      <c r="G678" s="11" t="s">
        <v>854</v>
      </c>
      <c r="H678" s="12" t="s">
        <v>1536</v>
      </c>
      <c r="I678" s="12" t="s">
        <v>1011</v>
      </c>
      <c r="J678" s="11">
        <v>3017018051</v>
      </c>
      <c r="K678" s="13">
        <v>210</v>
      </c>
      <c r="L678" s="13">
        <f t="shared" si="90"/>
        <v>30450000</v>
      </c>
      <c r="M678" s="13">
        <v>210</v>
      </c>
      <c r="N678" s="13">
        <f t="shared" si="91"/>
        <v>30450000</v>
      </c>
      <c r="O678" s="13">
        <v>210</v>
      </c>
      <c r="P678" s="13">
        <f t="shared" si="92"/>
        <v>30450000</v>
      </c>
      <c r="Q678" s="13">
        <v>214</v>
      </c>
      <c r="R678" s="13">
        <f t="shared" si="93"/>
        <v>31030000</v>
      </c>
      <c r="S678" s="13">
        <v>0</v>
      </c>
      <c r="T678" s="13">
        <v>0</v>
      </c>
      <c r="U678" s="13">
        <f t="shared" si="94"/>
        <v>214</v>
      </c>
      <c r="V678" s="13">
        <f t="shared" si="95"/>
        <v>31030000</v>
      </c>
      <c r="W678" s="13">
        <f t="shared" si="96"/>
        <v>844</v>
      </c>
      <c r="X678" s="13">
        <f t="shared" si="97"/>
        <v>122380000</v>
      </c>
      <c r="Y678">
        <v>1</v>
      </c>
    </row>
    <row r="679" spans="1:25" hidden="1">
      <c r="A679" s="11">
        <f t="shared" si="98"/>
        <v>674</v>
      </c>
      <c r="B679" s="12" t="s">
        <v>678</v>
      </c>
      <c r="C679" s="12" t="s">
        <v>678</v>
      </c>
      <c r="D679" s="12" t="s">
        <v>1816</v>
      </c>
      <c r="E679" s="12">
        <v>89</v>
      </c>
      <c r="F679" s="11" t="s">
        <v>858</v>
      </c>
      <c r="G679" s="11" t="s">
        <v>854</v>
      </c>
      <c r="H679" s="12" t="s">
        <v>1537</v>
      </c>
      <c r="I679" s="12" t="s">
        <v>1011</v>
      </c>
      <c r="J679" s="11">
        <v>3017015604</v>
      </c>
      <c r="K679" s="13">
        <v>91</v>
      </c>
      <c r="L679" s="13">
        <f t="shared" si="90"/>
        <v>13195000</v>
      </c>
      <c r="M679" s="13">
        <v>91</v>
      </c>
      <c r="N679" s="13">
        <f t="shared" si="91"/>
        <v>13195000</v>
      </c>
      <c r="O679" s="13">
        <v>91</v>
      </c>
      <c r="P679" s="13">
        <f t="shared" si="92"/>
        <v>13195000</v>
      </c>
      <c r="Q679" s="13">
        <v>89</v>
      </c>
      <c r="R679" s="13">
        <f t="shared" si="93"/>
        <v>12905000</v>
      </c>
      <c r="S679" s="13">
        <v>0</v>
      </c>
      <c r="T679" s="13">
        <v>0</v>
      </c>
      <c r="U679" s="13">
        <f t="shared" si="94"/>
        <v>89</v>
      </c>
      <c r="V679" s="13">
        <f t="shared" si="95"/>
        <v>12905000</v>
      </c>
      <c r="W679" s="13">
        <f t="shared" si="96"/>
        <v>362</v>
      </c>
      <c r="X679" s="13">
        <f t="shared" si="97"/>
        <v>52490000</v>
      </c>
      <c r="Y679">
        <v>1</v>
      </c>
    </row>
    <row r="680" spans="1:25" hidden="1">
      <c r="A680" s="11">
        <f t="shared" si="98"/>
        <v>675</v>
      </c>
      <c r="B680" s="12" t="s">
        <v>679</v>
      </c>
      <c r="C680" s="12" t="s">
        <v>679</v>
      </c>
      <c r="D680" s="12" t="s">
        <v>1816</v>
      </c>
      <c r="E680" s="12">
        <v>131</v>
      </c>
      <c r="F680" s="11" t="s">
        <v>858</v>
      </c>
      <c r="G680" s="11" t="s">
        <v>854</v>
      </c>
      <c r="H680" s="12" t="s">
        <v>1538</v>
      </c>
      <c r="I680" s="12" t="s">
        <v>1011</v>
      </c>
      <c r="J680" s="11">
        <v>3017021795</v>
      </c>
      <c r="K680" s="13">
        <v>123</v>
      </c>
      <c r="L680" s="13">
        <f t="shared" si="90"/>
        <v>17835000</v>
      </c>
      <c r="M680" s="13">
        <v>123</v>
      </c>
      <c r="N680" s="13">
        <f t="shared" si="91"/>
        <v>17835000</v>
      </c>
      <c r="O680" s="13">
        <v>123</v>
      </c>
      <c r="P680" s="13">
        <f t="shared" si="92"/>
        <v>17835000</v>
      </c>
      <c r="Q680" s="13">
        <v>131</v>
      </c>
      <c r="R680" s="13">
        <f t="shared" si="93"/>
        <v>18995000</v>
      </c>
      <c r="S680" s="13">
        <v>0</v>
      </c>
      <c r="T680" s="13">
        <v>0</v>
      </c>
      <c r="U680" s="13">
        <f t="shared" si="94"/>
        <v>131</v>
      </c>
      <c r="V680" s="13">
        <f t="shared" si="95"/>
        <v>18995000</v>
      </c>
      <c r="W680" s="13">
        <f t="shared" si="96"/>
        <v>500</v>
      </c>
      <c r="X680" s="13">
        <f t="shared" si="97"/>
        <v>72500000</v>
      </c>
      <c r="Y680">
        <v>1</v>
      </c>
    </row>
    <row r="681" spans="1:25" hidden="1">
      <c r="A681" s="11">
        <f t="shared" si="98"/>
        <v>676</v>
      </c>
      <c r="B681" s="12" t="s">
        <v>680</v>
      </c>
      <c r="C681" s="12"/>
      <c r="D681" s="12"/>
      <c r="E681" s="12"/>
      <c r="F681" s="11" t="s">
        <v>858</v>
      </c>
      <c r="G681" s="11" t="s">
        <v>854</v>
      </c>
      <c r="H681" s="12" t="s">
        <v>1534</v>
      </c>
      <c r="I681" s="12" t="s">
        <v>1011</v>
      </c>
      <c r="J681" s="11">
        <v>3118001396</v>
      </c>
      <c r="K681" s="13">
        <v>54</v>
      </c>
      <c r="L681" s="13">
        <f t="shared" si="90"/>
        <v>7830000</v>
      </c>
      <c r="M681" s="13">
        <v>54</v>
      </c>
      <c r="N681" s="13">
        <f t="shared" si="91"/>
        <v>7830000</v>
      </c>
      <c r="O681" s="13">
        <v>54</v>
      </c>
      <c r="P681" s="13">
        <f t="shared" si="92"/>
        <v>7830000</v>
      </c>
      <c r="Q681" s="13"/>
      <c r="R681" s="13">
        <f t="shared" si="93"/>
        <v>0</v>
      </c>
      <c r="S681" s="13">
        <v>0</v>
      </c>
      <c r="T681" s="13">
        <v>0</v>
      </c>
      <c r="U681" s="13">
        <f t="shared" si="94"/>
        <v>0</v>
      </c>
      <c r="V681" s="13">
        <f t="shared" si="95"/>
        <v>0</v>
      </c>
      <c r="W681" s="13">
        <f t="shared" si="96"/>
        <v>162</v>
      </c>
      <c r="X681" s="13">
        <f t="shared" si="97"/>
        <v>23490000</v>
      </c>
      <c r="Y681">
        <v>1</v>
      </c>
    </row>
    <row r="682" spans="1:25" hidden="1">
      <c r="A682" s="11">
        <f t="shared" si="98"/>
        <v>677</v>
      </c>
      <c r="B682" s="12" t="s">
        <v>681</v>
      </c>
      <c r="C682" s="12" t="s">
        <v>681</v>
      </c>
      <c r="D682" s="12" t="s">
        <v>1816</v>
      </c>
      <c r="E682" s="12">
        <v>82</v>
      </c>
      <c r="F682" s="11" t="s">
        <v>858</v>
      </c>
      <c r="G682" s="11" t="s">
        <v>854</v>
      </c>
      <c r="H682" s="12" t="s">
        <v>1527</v>
      </c>
      <c r="I682" s="12" t="s">
        <v>1011</v>
      </c>
      <c r="J682" s="11">
        <v>3017124641</v>
      </c>
      <c r="K682" s="13">
        <v>114</v>
      </c>
      <c r="L682" s="13">
        <f t="shared" si="90"/>
        <v>16530000</v>
      </c>
      <c r="M682" s="13">
        <v>114</v>
      </c>
      <c r="N682" s="13">
        <f t="shared" si="91"/>
        <v>16530000</v>
      </c>
      <c r="O682" s="13">
        <v>114</v>
      </c>
      <c r="P682" s="13">
        <f t="shared" si="92"/>
        <v>16530000</v>
      </c>
      <c r="Q682" s="13">
        <v>82</v>
      </c>
      <c r="R682" s="13">
        <f t="shared" si="93"/>
        <v>11890000</v>
      </c>
      <c r="S682" s="13">
        <v>0</v>
      </c>
      <c r="T682" s="13">
        <v>0</v>
      </c>
      <c r="U682" s="13">
        <f t="shared" si="94"/>
        <v>82</v>
      </c>
      <c r="V682" s="13">
        <f t="shared" si="95"/>
        <v>11890000</v>
      </c>
      <c r="W682" s="13">
        <f t="shared" si="96"/>
        <v>424</v>
      </c>
      <c r="X682" s="13">
        <f t="shared" si="97"/>
        <v>61480000</v>
      </c>
      <c r="Y682">
        <v>1</v>
      </c>
    </row>
    <row r="683" spans="1:25" hidden="1">
      <c r="A683" s="11">
        <f t="shared" si="98"/>
        <v>678</v>
      </c>
      <c r="B683" s="12" t="s">
        <v>682</v>
      </c>
      <c r="C683" s="12" t="s">
        <v>682</v>
      </c>
      <c r="D683" s="12" t="s">
        <v>1816</v>
      </c>
      <c r="E683" s="12">
        <v>142</v>
      </c>
      <c r="F683" s="11" t="s">
        <v>858</v>
      </c>
      <c r="G683" s="11" t="s">
        <v>854</v>
      </c>
      <c r="H683" s="12" t="s">
        <v>1539</v>
      </c>
      <c r="I683" s="12" t="s">
        <v>1011</v>
      </c>
      <c r="J683" s="11">
        <v>3017018379</v>
      </c>
      <c r="K683" s="13">
        <v>138</v>
      </c>
      <c r="L683" s="13">
        <f t="shared" si="90"/>
        <v>20010000</v>
      </c>
      <c r="M683" s="13">
        <v>138</v>
      </c>
      <c r="N683" s="13">
        <f t="shared" si="91"/>
        <v>20010000</v>
      </c>
      <c r="O683" s="13">
        <v>138</v>
      </c>
      <c r="P683" s="13">
        <f t="shared" si="92"/>
        <v>20010000</v>
      </c>
      <c r="Q683" s="13">
        <v>142</v>
      </c>
      <c r="R683" s="13">
        <f t="shared" si="93"/>
        <v>20590000</v>
      </c>
      <c r="S683" s="13">
        <v>0</v>
      </c>
      <c r="T683" s="13">
        <v>0</v>
      </c>
      <c r="U683" s="13">
        <f t="shared" si="94"/>
        <v>142</v>
      </c>
      <c r="V683" s="13">
        <f t="shared" si="95"/>
        <v>20590000</v>
      </c>
      <c r="W683" s="13">
        <f t="shared" si="96"/>
        <v>556</v>
      </c>
      <c r="X683" s="13">
        <f t="shared" si="97"/>
        <v>80620000</v>
      </c>
      <c r="Y683">
        <v>1</v>
      </c>
    </row>
    <row r="684" spans="1:25" hidden="1">
      <c r="A684" s="11">
        <f t="shared" si="98"/>
        <v>679</v>
      </c>
      <c r="B684" s="12" t="s">
        <v>683</v>
      </c>
      <c r="C684" s="12" t="s">
        <v>683</v>
      </c>
      <c r="D684" s="12" t="s">
        <v>1816</v>
      </c>
      <c r="E684" s="12">
        <v>232</v>
      </c>
      <c r="F684" s="11" t="s">
        <v>858</v>
      </c>
      <c r="G684" s="11" t="s">
        <v>854</v>
      </c>
      <c r="H684" s="12" t="s">
        <v>1540</v>
      </c>
      <c r="I684" s="12" t="s">
        <v>1011</v>
      </c>
      <c r="J684" s="11">
        <v>3118004573</v>
      </c>
      <c r="K684" s="13">
        <v>216</v>
      </c>
      <c r="L684" s="13">
        <f t="shared" si="90"/>
        <v>31320000</v>
      </c>
      <c r="M684" s="13">
        <v>216</v>
      </c>
      <c r="N684" s="13">
        <f t="shared" si="91"/>
        <v>31320000</v>
      </c>
      <c r="O684" s="13">
        <v>216</v>
      </c>
      <c r="P684" s="13">
        <f t="shared" si="92"/>
        <v>31320000</v>
      </c>
      <c r="Q684" s="13">
        <v>232</v>
      </c>
      <c r="R684" s="13">
        <f t="shared" si="93"/>
        <v>33640000</v>
      </c>
      <c r="S684" s="13">
        <v>0</v>
      </c>
      <c r="T684" s="13">
        <v>0</v>
      </c>
      <c r="U684" s="13">
        <f t="shared" si="94"/>
        <v>232</v>
      </c>
      <c r="V684" s="13">
        <f t="shared" si="95"/>
        <v>33640000</v>
      </c>
      <c r="W684" s="13">
        <f t="shared" si="96"/>
        <v>880</v>
      </c>
      <c r="X684" s="13">
        <f t="shared" si="97"/>
        <v>127600000</v>
      </c>
      <c r="Y684">
        <v>1</v>
      </c>
    </row>
    <row r="685" spans="1:25" hidden="1">
      <c r="A685" s="11">
        <f t="shared" si="98"/>
        <v>680</v>
      </c>
      <c r="B685" s="12" t="s">
        <v>564</v>
      </c>
      <c r="C685" s="12" t="s">
        <v>564</v>
      </c>
      <c r="D685" s="12" t="s">
        <v>1816</v>
      </c>
      <c r="E685" s="12">
        <v>104</v>
      </c>
      <c r="F685" s="11" t="s">
        <v>858</v>
      </c>
      <c r="G685" s="11" t="s">
        <v>854</v>
      </c>
      <c r="H685" s="12" t="s">
        <v>1541</v>
      </c>
      <c r="I685" s="12" t="s">
        <v>1011</v>
      </c>
      <c r="J685" s="11">
        <v>3017017976</v>
      </c>
      <c r="K685" s="13">
        <v>120</v>
      </c>
      <c r="L685" s="13">
        <f t="shared" si="90"/>
        <v>17400000</v>
      </c>
      <c r="M685" s="13">
        <v>120</v>
      </c>
      <c r="N685" s="13">
        <f t="shared" si="91"/>
        <v>17400000</v>
      </c>
      <c r="O685" s="13">
        <v>120</v>
      </c>
      <c r="P685" s="13">
        <f t="shared" si="92"/>
        <v>17400000</v>
      </c>
      <c r="Q685" s="13">
        <v>104</v>
      </c>
      <c r="R685" s="13">
        <f t="shared" si="93"/>
        <v>15080000</v>
      </c>
      <c r="S685" s="13">
        <v>0</v>
      </c>
      <c r="T685" s="13">
        <v>0</v>
      </c>
      <c r="U685" s="13">
        <f t="shared" si="94"/>
        <v>104</v>
      </c>
      <c r="V685" s="13">
        <f t="shared" si="95"/>
        <v>15080000</v>
      </c>
      <c r="W685" s="13">
        <f t="shared" si="96"/>
        <v>464</v>
      </c>
      <c r="X685" s="13">
        <f t="shared" si="97"/>
        <v>67280000</v>
      </c>
      <c r="Y685">
        <v>1</v>
      </c>
    </row>
    <row r="686" spans="1:25" hidden="1">
      <c r="A686" s="11">
        <f t="shared" si="98"/>
        <v>681</v>
      </c>
      <c r="B686" s="12" t="s">
        <v>684</v>
      </c>
      <c r="C686" s="12" t="s">
        <v>684</v>
      </c>
      <c r="D686" s="12" t="s">
        <v>1816</v>
      </c>
      <c r="E686" s="12">
        <v>194</v>
      </c>
      <c r="F686" s="11" t="s">
        <v>858</v>
      </c>
      <c r="G686" s="11" t="s">
        <v>854</v>
      </c>
      <c r="H686" s="12" t="s">
        <v>1542</v>
      </c>
      <c r="I686" s="12" t="s">
        <v>1011</v>
      </c>
      <c r="J686" s="11">
        <v>3017004815</v>
      </c>
      <c r="K686" s="13">
        <v>220</v>
      </c>
      <c r="L686" s="13">
        <f t="shared" si="90"/>
        <v>31900000</v>
      </c>
      <c r="M686" s="13">
        <v>220</v>
      </c>
      <c r="N686" s="13">
        <f t="shared" si="91"/>
        <v>31900000</v>
      </c>
      <c r="O686" s="13">
        <v>220</v>
      </c>
      <c r="P686" s="13">
        <f t="shared" si="92"/>
        <v>31900000</v>
      </c>
      <c r="Q686" s="13">
        <v>194</v>
      </c>
      <c r="R686" s="13">
        <f t="shared" si="93"/>
        <v>28130000</v>
      </c>
      <c r="S686" s="13">
        <v>0</v>
      </c>
      <c r="T686" s="13">
        <v>0</v>
      </c>
      <c r="U686" s="13">
        <f t="shared" si="94"/>
        <v>194</v>
      </c>
      <c r="V686" s="13">
        <f t="shared" si="95"/>
        <v>28130000</v>
      </c>
      <c r="W686" s="13">
        <f t="shared" si="96"/>
        <v>854</v>
      </c>
      <c r="X686" s="13">
        <f t="shared" si="97"/>
        <v>123830000</v>
      </c>
      <c r="Y686">
        <v>1</v>
      </c>
    </row>
    <row r="687" spans="1:25" hidden="1">
      <c r="A687" s="11">
        <f t="shared" si="98"/>
        <v>682</v>
      </c>
      <c r="B687" s="12" t="s">
        <v>685</v>
      </c>
      <c r="C687" s="12" t="s">
        <v>685</v>
      </c>
      <c r="D687" s="12" t="s">
        <v>1816</v>
      </c>
      <c r="E687" s="12">
        <v>225</v>
      </c>
      <c r="F687" s="11" t="s">
        <v>858</v>
      </c>
      <c r="G687" s="11" t="s">
        <v>854</v>
      </c>
      <c r="H687" s="12" t="s">
        <v>1531</v>
      </c>
      <c r="I687" s="12" t="s">
        <v>1011</v>
      </c>
      <c r="J687" s="11">
        <v>3118002708</v>
      </c>
      <c r="K687" s="13">
        <v>221</v>
      </c>
      <c r="L687" s="13">
        <f t="shared" si="90"/>
        <v>32045000</v>
      </c>
      <c r="M687" s="13">
        <v>221</v>
      </c>
      <c r="N687" s="13">
        <f t="shared" si="91"/>
        <v>32045000</v>
      </c>
      <c r="O687" s="13">
        <v>221</v>
      </c>
      <c r="P687" s="13">
        <f t="shared" si="92"/>
        <v>32045000</v>
      </c>
      <c r="Q687" s="13">
        <v>225</v>
      </c>
      <c r="R687" s="13">
        <f t="shared" si="93"/>
        <v>32625000</v>
      </c>
      <c r="S687" s="13">
        <v>0</v>
      </c>
      <c r="T687" s="13">
        <v>0</v>
      </c>
      <c r="U687" s="13">
        <f t="shared" si="94"/>
        <v>225</v>
      </c>
      <c r="V687" s="13">
        <f t="shared" si="95"/>
        <v>32625000</v>
      </c>
      <c r="W687" s="13">
        <f t="shared" si="96"/>
        <v>888</v>
      </c>
      <c r="X687" s="13">
        <f t="shared" si="97"/>
        <v>128760000</v>
      </c>
      <c r="Y687">
        <v>1</v>
      </c>
    </row>
    <row r="688" spans="1:25" hidden="1">
      <c r="A688" s="11">
        <f t="shared" si="98"/>
        <v>683</v>
      </c>
      <c r="B688" s="12" t="s">
        <v>686</v>
      </c>
      <c r="C688" s="12" t="s">
        <v>686</v>
      </c>
      <c r="D688" s="12" t="s">
        <v>1816</v>
      </c>
      <c r="E688" s="12">
        <v>163</v>
      </c>
      <c r="F688" s="11" t="s">
        <v>858</v>
      </c>
      <c r="G688" s="11" t="s">
        <v>854</v>
      </c>
      <c r="H688" s="12" t="s">
        <v>1543</v>
      </c>
      <c r="I688" s="12" t="s">
        <v>1011</v>
      </c>
      <c r="J688" s="11">
        <v>3017017569</v>
      </c>
      <c r="K688" s="13">
        <v>197</v>
      </c>
      <c r="L688" s="13">
        <f t="shared" si="90"/>
        <v>28565000</v>
      </c>
      <c r="M688" s="13">
        <v>197</v>
      </c>
      <c r="N688" s="13">
        <f t="shared" si="91"/>
        <v>28565000</v>
      </c>
      <c r="O688" s="13">
        <v>197</v>
      </c>
      <c r="P688" s="13">
        <f t="shared" si="92"/>
        <v>28565000</v>
      </c>
      <c r="Q688" s="13">
        <v>163</v>
      </c>
      <c r="R688" s="13">
        <f t="shared" si="93"/>
        <v>23635000</v>
      </c>
      <c r="S688" s="13">
        <v>0</v>
      </c>
      <c r="T688" s="13">
        <v>0</v>
      </c>
      <c r="U688" s="13">
        <f t="shared" si="94"/>
        <v>163</v>
      </c>
      <c r="V688" s="13">
        <f t="shared" si="95"/>
        <v>23635000</v>
      </c>
      <c r="W688" s="13">
        <f t="shared" si="96"/>
        <v>754</v>
      </c>
      <c r="X688" s="13">
        <f t="shared" si="97"/>
        <v>109330000</v>
      </c>
      <c r="Y688">
        <v>1</v>
      </c>
    </row>
    <row r="689" spans="1:25" hidden="1">
      <c r="A689" s="11">
        <f t="shared" si="98"/>
        <v>684</v>
      </c>
      <c r="B689" s="12" t="s">
        <v>687</v>
      </c>
      <c r="C689" s="12" t="s">
        <v>687</v>
      </c>
      <c r="D689" s="12" t="s">
        <v>1816</v>
      </c>
      <c r="E689" s="12">
        <v>131</v>
      </c>
      <c r="F689" s="11" t="s">
        <v>858</v>
      </c>
      <c r="G689" s="11" t="s">
        <v>854</v>
      </c>
      <c r="H689" s="12" t="s">
        <v>1534</v>
      </c>
      <c r="I689" s="12" t="s">
        <v>1011</v>
      </c>
      <c r="J689" s="11">
        <v>3017015582</v>
      </c>
      <c r="K689" s="13">
        <v>155</v>
      </c>
      <c r="L689" s="13">
        <f t="shared" si="90"/>
        <v>22475000</v>
      </c>
      <c r="M689" s="13">
        <v>155</v>
      </c>
      <c r="N689" s="13">
        <f t="shared" si="91"/>
        <v>22475000</v>
      </c>
      <c r="O689" s="13">
        <v>155</v>
      </c>
      <c r="P689" s="13">
        <f t="shared" si="92"/>
        <v>22475000</v>
      </c>
      <c r="Q689" s="13">
        <v>131</v>
      </c>
      <c r="R689" s="13">
        <f t="shared" si="93"/>
        <v>18995000</v>
      </c>
      <c r="S689" s="13">
        <v>0</v>
      </c>
      <c r="T689" s="13">
        <v>0</v>
      </c>
      <c r="U689" s="13">
        <f t="shared" si="94"/>
        <v>131</v>
      </c>
      <c r="V689" s="13">
        <f t="shared" si="95"/>
        <v>18995000</v>
      </c>
      <c r="W689" s="13">
        <f t="shared" si="96"/>
        <v>596</v>
      </c>
      <c r="X689" s="13">
        <f t="shared" si="97"/>
        <v>86420000</v>
      </c>
      <c r="Y689">
        <v>1</v>
      </c>
    </row>
    <row r="690" spans="1:25" hidden="1">
      <c r="A690" s="11">
        <f t="shared" si="98"/>
        <v>685</v>
      </c>
      <c r="B690" s="12" t="s">
        <v>688</v>
      </c>
      <c r="C690" s="12" t="s">
        <v>689</v>
      </c>
      <c r="D690" s="12" t="s">
        <v>1816</v>
      </c>
      <c r="E690" s="12">
        <v>217</v>
      </c>
      <c r="F690" s="11" t="s">
        <v>858</v>
      </c>
      <c r="G690" s="11" t="s">
        <v>854</v>
      </c>
      <c r="H690" s="12" t="s">
        <v>1544</v>
      </c>
      <c r="I690" s="12" t="s">
        <v>1011</v>
      </c>
      <c r="J690" s="11">
        <v>3017019545</v>
      </c>
      <c r="K690" s="13">
        <v>51</v>
      </c>
      <c r="L690" s="13">
        <f t="shared" si="90"/>
        <v>7395000</v>
      </c>
      <c r="M690" s="13">
        <v>51</v>
      </c>
      <c r="N690" s="13">
        <f t="shared" si="91"/>
        <v>7395000</v>
      </c>
      <c r="O690" s="13">
        <v>51</v>
      </c>
      <c r="P690" s="13">
        <f t="shared" si="92"/>
        <v>7395000</v>
      </c>
      <c r="Q690" s="13"/>
      <c r="R690" s="13"/>
      <c r="S690" s="13">
        <v>0</v>
      </c>
      <c r="T690" s="13">
        <v>0</v>
      </c>
      <c r="U690" s="13">
        <f t="shared" si="94"/>
        <v>0</v>
      </c>
      <c r="V690" s="13">
        <f t="shared" si="95"/>
        <v>0</v>
      </c>
      <c r="W690" s="13">
        <f t="shared" si="96"/>
        <v>153</v>
      </c>
      <c r="X690" s="13">
        <f t="shared" si="97"/>
        <v>22185000</v>
      </c>
      <c r="Y690">
        <v>1</v>
      </c>
    </row>
    <row r="691" spans="1:25" hidden="1">
      <c r="A691" s="11">
        <f t="shared" si="98"/>
        <v>686</v>
      </c>
      <c r="B691" s="12" t="s">
        <v>689</v>
      </c>
      <c r="C691" s="12"/>
      <c r="D691" s="12"/>
      <c r="E691" s="12"/>
      <c r="F691" s="11" t="s">
        <v>858</v>
      </c>
      <c r="G691" s="11" t="s">
        <v>854</v>
      </c>
      <c r="H691" s="12" t="s">
        <v>1531</v>
      </c>
      <c r="I691" s="12" t="s">
        <v>1011</v>
      </c>
      <c r="J691" s="11">
        <v>3118002546</v>
      </c>
      <c r="K691" s="13">
        <v>241</v>
      </c>
      <c r="L691" s="13">
        <f t="shared" si="90"/>
        <v>34945000</v>
      </c>
      <c r="M691" s="13">
        <v>241</v>
      </c>
      <c r="N691" s="13">
        <f t="shared" si="91"/>
        <v>34945000</v>
      </c>
      <c r="O691" s="13">
        <v>241</v>
      </c>
      <c r="P691" s="13">
        <f t="shared" si="92"/>
        <v>34945000</v>
      </c>
      <c r="Q691" s="13">
        <v>217</v>
      </c>
      <c r="R691" s="13">
        <v>31465000</v>
      </c>
      <c r="S691" s="13">
        <v>0</v>
      </c>
      <c r="T691" s="13">
        <v>0</v>
      </c>
      <c r="U691" s="13">
        <f t="shared" si="94"/>
        <v>217</v>
      </c>
      <c r="V691" s="13">
        <f t="shared" si="95"/>
        <v>31465000</v>
      </c>
      <c r="W691" s="13">
        <f t="shared" si="96"/>
        <v>940</v>
      </c>
      <c r="X691" s="13">
        <f t="shared" si="97"/>
        <v>136300000</v>
      </c>
      <c r="Y691">
        <v>1</v>
      </c>
    </row>
    <row r="692" spans="1:25" hidden="1">
      <c r="A692" s="11">
        <f t="shared" si="98"/>
        <v>687</v>
      </c>
      <c r="B692" s="12" t="s">
        <v>690</v>
      </c>
      <c r="C692" s="12" t="s">
        <v>690</v>
      </c>
      <c r="D692" s="12" t="s">
        <v>1816</v>
      </c>
      <c r="E692" s="12">
        <v>143</v>
      </c>
      <c r="F692" s="11" t="s">
        <v>858</v>
      </c>
      <c r="G692" s="11" t="s">
        <v>854</v>
      </c>
      <c r="H692" s="12" t="s">
        <v>1525</v>
      </c>
      <c r="I692" s="12" t="s">
        <v>1011</v>
      </c>
      <c r="J692" s="11">
        <v>3017019715</v>
      </c>
      <c r="K692" s="13">
        <v>149</v>
      </c>
      <c r="L692" s="13">
        <f t="shared" si="90"/>
        <v>21605000</v>
      </c>
      <c r="M692" s="13">
        <v>149</v>
      </c>
      <c r="N692" s="13">
        <f t="shared" si="91"/>
        <v>21605000</v>
      </c>
      <c r="O692" s="13">
        <v>149</v>
      </c>
      <c r="P692" s="13">
        <f t="shared" si="92"/>
        <v>21605000</v>
      </c>
      <c r="Q692" s="13">
        <v>143</v>
      </c>
      <c r="R692" s="13">
        <f t="shared" si="93"/>
        <v>20735000</v>
      </c>
      <c r="S692" s="13">
        <v>0</v>
      </c>
      <c r="T692" s="13">
        <v>0</v>
      </c>
      <c r="U692" s="13">
        <f t="shared" si="94"/>
        <v>143</v>
      </c>
      <c r="V692" s="13">
        <f t="shared" si="95"/>
        <v>20735000</v>
      </c>
      <c r="W692" s="13">
        <f t="shared" si="96"/>
        <v>590</v>
      </c>
      <c r="X692" s="13">
        <f t="shared" si="97"/>
        <v>85550000</v>
      </c>
      <c r="Y692">
        <v>1</v>
      </c>
    </row>
    <row r="693" spans="1:25" hidden="1">
      <c r="A693" s="11">
        <f t="shared" si="98"/>
        <v>688</v>
      </c>
      <c r="B693" s="12" t="s">
        <v>691</v>
      </c>
      <c r="C693" s="12" t="s">
        <v>691</v>
      </c>
      <c r="D693" s="12" t="s">
        <v>1816</v>
      </c>
      <c r="E693" s="12">
        <v>122</v>
      </c>
      <c r="F693" s="11" t="s">
        <v>858</v>
      </c>
      <c r="G693" s="11" t="s">
        <v>854</v>
      </c>
      <c r="H693" s="12" t="s">
        <v>1525</v>
      </c>
      <c r="I693" s="12" t="s">
        <v>1011</v>
      </c>
      <c r="J693" s="11">
        <v>3017048812</v>
      </c>
      <c r="K693" s="13">
        <v>144</v>
      </c>
      <c r="L693" s="13">
        <f t="shared" si="90"/>
        <v>20880000</v>
      </c>
      <c r="M693" s="13">
        <v>144</v>
      </c>
      <c r="N693" s="13">
        <f t="shared" si="91"/>
        <v>20880000</v>
      </c>
      <c r="O693" s="13">
        <v>144</v>
      </c>
      <c r="P693" s="13">
        <f t="shared" si="92"/>
        <v>20880000</v>
      </c>
      <c r="Q693" s="13">
        <v>122</v>
      </c>
      <c r="R693" s="13">
        <f t="shared" si="93"/>
        <v>17690000</v>
      </c>
      <c r="S693" s="13">
        <v>0</v>
      </c>
      <c r="T693" s="13">
        <v>0</v>
      </c>
      <c r="U693" s="13">
        <f t="shared" si="94"/>
        <v>122</v>
      </c>
      <c r="V693" s="13">
        <f t="shared" si="95"/>
        <v>17690000</v>
      </c>
      <c r="W693" s="13">
        <f t="shared" si="96"/>
        <v>554</v>
      </c>
      <c r="X693" s="13">
        <f t="shared" si="97"/>
        <v>80330000</v>
      </c>
      <c r="Y693">
        <v>1</v>
      </c>
    </row>
    <row r="694" spans="1:25" hidden="1">
      <c r="A694" s="11">
        <f t="shared" si="98"/>
        <v>689</v>
      </c>
      <c r="B694" s="12" t="s">
        <v>692</v>
      </c>
      <c r="C694" s="12" t="s">
        <v>692</v>
      </c>
      <c r="D694" s="12" t="s">
        <v>1816</v>
      </c>
      <c r="E694" s="12">
        <v>185</v>
      </c>
      <c r="F694" s="11" t="s">
        <v>858</v>
      </c>
      <c r="G694" s="11" t="s">
        <v>854</v>
      </c>
      <c r="H694" s="12" t="s">
        <v>1527</v>
      </c>
      <c r="I694" s="12" t="s">
        <v>1011</v>
      </c>
      <c r="J694" s="11">
        <v>3017124659</v>
      </c>
      <c r="K694" s="13">
        <v>187</v>
      </c>
      <c r="L694" s="13">
        <f t="shared" si="90"/>
        <v>27115000</v>
      </c>
      <c r="M694" s="13">
        <v>187</v>
      </c>
      <c r="N694" s="13">
        <f t="shared" si="91"/>
        <v>27115000</v>
      </c>
      <c r="O694" s="13">
        <v>187</v>
      </c>
      <c r="P694" s="13">
        <f t="shared" si="92"/>
        <v>27115000</v>
      </c>
      <c r="Q694" s="13">
        <v>185</v>
      </c>
      <c r="R694" s="13">
        <f t="shared" si="93"/>
        <v>26825000</v>
      </c>
      <c r="S694" s="13">
        <v>0</v>
      </c>
      <c r="T694" s="13">
        <v>0</v>
      </c>
      <c r="U694" s="13">
        <f t="shared" si="94"/>
        <v>185</v>
      </c>
      <c r="V694" s="13">
        <f t="shared" si="95"/>
        <v>26825000</v>
      </c>
      <c r="W694" s="13">
        <f t="shared" si="96"/>
        <v>746</v>
      </c>
      <c r="X694" s="13">
        <f t="shared" si="97"/>
        <v>108170000</v>
      </c>
      <c r="Y694">
        <v>1</v>
      </c>
    </row>
    <row r="695" spans="1:25" hidden="1">
      <c r="A695" s="11">
        <f t="shared" si="98"/>
        <v>690</v>
      </c>
      <c r="B695" s="12" t="s">
        <v>516</v>
      </c>
      <c r="C695" s="12" t="s">
        <v>516</v>
      </c>
      <c r="D695" s="12" t="s">
        <v>1816</v>
      </c>
      <c r="E695" s="12">
        <v>93</v>
      </c>
      <c r="F695" s="11" t="s">
        <v>858</v>
      </c>
      <c r="G695" s="11" t="s">
        <v>854</v>
      </c>
      <c r="H695" s="12" t="s">
        <v>1443</v>
      </c>
      <c r="I695" s="12" t="s">
        <v>1011</v>
      </c>
      <c r="J695" s="11">
        <v>3017013369</v>
      </c>
      <c r="K695" s="13">
        <v>133</v>
      </c>
      <c r="L695" s="13">
        <f t="shared" si="90"/>
        <v>19285000</v>
      </c>
      <c r="M695" s="13">
        <v>133</v>
      </c>
      <c r="N695" s="13">
        <f t="shared" si="91"/>
        <v>19285000</v>
      </c>
      <c r="O695" s="13">
        <v>133</v>
      </c>
      <c r="P695" s="13">
        <f t="shared" si="92"/>
        <v>19285000</v>
      </c>
      <c r="Q695" s="13">
        <v>93</v>
      </c>
      <c r="R695" s="13">
        <f t="shared" si="93"/>
        <v>13485000</v>
      </c>
      <c r="S695" s="13">
        <v>0</v>
      </c>
      <c r="T695" s="13">
        <v>0</v>
      </c>
      <c r="U695" s="13">
        <f t="shared" si="94"/>
        <v>93</v>
      </c>
      <c r="V695" s="13">
        <f t="shared" si="95"/>
        <v>13485000</v>
      </c>
      <c r="W695" s="13">
        <f t="shared" si="96"/>
        <v>492</v>
      </c>
      <c r="X695" s="13">
        <f t="shared" si="97"/>
        <v>71340000</v>
      </c>
      <c r="Y695">
        <v>1</v>
      </c>
    </row>
    <row r="696" spans="1:25" hidden="1">
      <c r="A696" s="11">
        <f t="shared" si="98"/>
        <v>691</v>
      </c>
      <c r="B696" s="12" t="s">
        <v>693</v>
      </c>
      <c r="C696" s="12" t="s">
        <v>693</v>
      </c>
      <c r="D696" s="12" t="s">
        <v>1816</v>
      </c>
      <c r="E696" s="12">
        <v>134</v>
      </c>
      <c r="F696" s="11" t="s">
        <v>858</v>
      </c>
      <c r="G696" s="11" t="s">
        <v>854</v>
      </c>
      <c r="H696" s="12" t="s">
        <v>1529</v>
      </c>
      <c r="I696" s="12" t="s">
        <v>1011</v>
      </c>
      <c r="J696" s="11">
        <v>3017015591</v>
      </c>
      <c r="K696" s="13">
        <v>150</v>
      </c>
      <c r="L696" s="13">
        <f t="shared" si="90"/>
        <v>21750000</v>
      </c>
      <c r="M696" s="13">
        <v>150</v>
      </c>
      <c r="N696" s="13">
        <f t="shared" si="91"/>
        <v>21750000</v>
      </c>
      <c r="O696" s="13">
        <v>150</v>
      </c>
      <c r="P696" s="13">
        <f t="shared" si="92"/>
        <v>21750000</v>
      </c>
      <c r="Q696" s="13">
        <v>134</v>
      </c>
      <c r="R696" s="13">
        <f t="shared" si="93"/>
        <v>19430000</v>
      </c>
      <c r="S696" s="13">
        <v>0</v>
      </c>
      <c r="T696" s="13">
        <v>0</v>
      </c>
      <c r="U696" s="13">
        <f t="shared" si="94"/>
        <v>134</v>
      </c>
      <c r="V696" s="13">
        <f t="shared" si="95"/>
        <v>19430000</v>
      </c>
      <c r="W696" s="13">
        <f t="shared" si="96"/>
        <v>584</v>
      </c>
      <c r="X696" s="13">
        <f t="shared" si="97"/>
        <v>84680000</v>
      </c>
      <c r="Y696">
        <v>1</v>
      </c>
    </row>
    <row r="697" spans="1:25" hidden="1">
      <c r="A697" s="11">
        <f t="shared" si="98"/>
        <v>692</v>
      </c>
      <c r="B697" s="12" t="s">
        <v>694</v>
      </c>
      <c r="C697" s="12" t="s">
        <v>694</v>
      </c>
      <c r="D697" s="12" t="s">
        <v>1817</v>
      </c>
      <c r="E697" s="12">
        <v>196</v>
      </c>
      <c r="F697" s="11" t="s">
        <v>858</v>
      </c>
      <c r="G697" s="11" t="s">
        <v>854</v>
      </c>
      <c r="H697" s="12" t="s">
        <v>1545</v>
      </c>
      <c r="I697" s="12" t="s">
        <v>1546</v>
      </c>
      <c r="J697" s="11">
        <v>3017049312</v>
      </c>
      <c r="K697" s="13">
        <v>230</v>
      </c>
      <c r="L697" s="13">
        <f t="shared" si="90"/>
        <v>33350000</v>
      </c>
      <c r="M697" s="13">
        <v>230</v>
      </c>
      <c r="N697" s="13">
        <f t="shared" si="91"/>
        <v>33350000</v>
      </c>
      <c r="O697" s="13">
        <v>230</v>
      </c>
      <c r="P697" s="13">
        <f t="shared" si="92"/>
        <v>33350000</v>
      </c>
      <c r="Q697" s="13">
        <v>196</v>
      </c>
      <c r="R697" s="13">
        <f t="shared" si="93"/>
        <v>28420000</v>
      </c>
      <c r="S697" s="13">
        <v>0</v>
      </c>
      <c r="T697" s="13">
        <v>0</v>
      </c>
      <c r="U697" s="13">
        <f t="shared" si="94"/>
        <v>196</v>
      </c>
      <c r="V697" s="13">
        <f t="shared" si="95"/>
        <v>28420000</v>
      </c>
      <c r="W697" s="13">
        <f t="shared" si="96"/>
        <v>886</v>
      </c>
      <c r="X697" s="13">
        <f t="shared" si="97"/>
        <v>128470000</v>
      </c>
      <c r="Y697">
        <v>1</v>
      </c>
    </row>
    <row r="698" spans="1:25" hidden="1">
      <c r="A698" s="11">
        <f t="shared" si="98"/>
        <v>693</v>
      </c>
      <c r="B698" s="12" t="s">
        <v>695</v>
      </c>
      <c r="C698" s="12" t="s">
        <v>695</v>
      </c>
      <c r="D698" s="12" t="s">
        <v>1817</v>
      </c>
      <c r="E698" s="12">
        <v>131</v>
      </c>
      <c r="F698" s="11" t="s">
        <v>858</v>
      </c>
      <c r="G698" s="11" t="s">
        <v>854</v>
      </c>
      <c r="H698" s="12" t="s">
        <v>1547</v>
      </c>
      <c r="I698" s="12" t="s">
        <v>1546</v>
      </c>
      <c r="J698" s="11">
        <v>3017124918</v>
      </c>
      <c r="K698" s="13">
        <v>149</v>
      </c>
      <c r="L698" s="13">
        <f t="shared" si="90"/>
        <v>21605000</v>
      </c>
      <c r="M698" s="13">
        <v>149</v>
      </c>
      <c r="N698" s="13">
        <f t="shared" si="91"/>
        <v>21605000</v>
      </c>
      <c r="O698" s="13">
        <v>149</v>
      </c>
      <c r="P698" s="13">
        <f t="shared" si="92"/>
        <v>21605000</v>
      </c>
      <c r="Q698" s="13">
        <v>131</v>
      </c>
      <c r="R698" s="13">
        <f t="shared" si="93"/>
        <v>18995000</v>
      </c>
      <c r="S698" s="13">
        <v>0</v>
      </c>
      <c r="T698" s="13">
        <v>0</v>
      </c>
      <c r="U698" s="13">
        <f t="shared" si="94"/>
        <v>131</v>
      </c>
      <c r="V698" s="13">
        <f t="shared" si="95"/>
        <v>18995000</v>
      </c>
      <c r="W698" s="13">
        <f t="shared" si="96"/>
        <v>578</v>
      </c>
      <c r="X698" s="13">
        <f t="shared" si="97"/>
        <v>83810000</v>
      </c>
      <c r="Y698">
        <v>1</v>
      </c>
    </row>
    <row r="699" spans="1:25" hidden="1">
      <c r="A699" s="11">
        <f t="shared" si="98"/>
        <v>694</v>
      </c>
      <c r="B699" s="12" t="s">
        <v>696</v>
      </c>
      <c r="C699" s="12" t="s">
        <v>696</v>
      </c>
      <c r="D699" s="12" t="s">
        <v>1817</v>
      </c>
      <c r="E699" s="12">
        <v>173</v>
      </c>
      <c r="F699" s="11" t="s">
        <v>858</v>
      </c>
      <c r="G699" s="11" t="s">
        <v>854</v>
      </c>
      <c r="H699" s="12" t="s">
        <v>1548</v>
      </c>
      <c r="I699" s="12" t="s">
        <v>1546</v>
      </c>
      <c r="J699" s="11">
        <v>3118003305</v>
      </c>
      <c r="K699" s="13">
        <v>175</v>
      </c>
      <c r="L699" s="13">
        <f t="shared" si="90"/>
        <v>25375000</v>
      </c>
      <c r="M699" s="13">
        <v>175</v>
      </c>
      <c r="N699" s="13">
        <f t="shared" si="91"/>
        <v>25375000</v>
      </c>
      <c r="O699" s="13">
        <v>175</v>
      </c>
      <c r="P699" s="13">
        <f t="shared" si="92"/>
        <v>25375000</v>
      </c>
      <c r="Q699" s="13">
        <v>173</v>
      </c>
      <c r="R699" s="13">
        <f t="shared" si="93"/>
        <v>25085000</v>
      </c>
      <c r="S699" s="13">
        <v>0</v>
      </c>
      <c r="T699" s="13">
        <v>0</v>
      </c>
      <c r="U699" s="13">
        <f t="shared" si="94"/>
        <v>173</v>
      </c>
      <c r="V699" s="13">
        <f t="shared" si="95"/>
        <v>25085000</v>
      </c>
      <c r="W699" s="13">
        <f t="shared" si="96"/>
        <v>698</v>
      </c>
      <c r="X699" s="13">
        <f t="shared" si="97"/>
        <v>101210000</v>
      </c>
      <c r="Y699">
        <v>1</v>
      </c>
    </row>
    <row r="700" spans="1:25" hidden="1">
      <c r="A700" s="11">
        <f t="shared" si="98"/>
        <v>695</v>
      </c>
      <c r="B700" s="12" t="s">
        <v>697</v>
      </c>
      <c r="C700" s="12" t="s">
        <v>697</v>
      </c>
      <c r="D700" s="12" t="s">
        <v>1817</v>
      </c>
      <c r="E700" s="12">
        <v>207</v>
      </c>
      <c r="F700" s="11" t="s">
        <v>858</v>
      </c>
      <c r="G700" s="11" t="s">
        <v>854</v>
      </c>
      <c r="H700" s="12" t="s">
        <v>1549</v>
      </c>
      <c r="I700" s="12" t="s">
        <v>1546</v>
      </c>
      <c r="J700" s="11">
        <v>3017124942</v>
      </c>
      <c r="K700" s="13">
        <v>185</v>
      </c>
      <c r="L700" s="13">
        <f t="shared" si="90"/>
        <v>26825000</v>
      </c>
      <c r="M700" s="13">
        <v>185</v>
      </c>
      <c r="N700" s="13">
        <f t="shared" si="91"/>
        <v>26825000</v>
      </c>
      <c r="O700" s="13">
        <v>185</v>
      </c>
      <c r="P700" s="13">
        <f t="shared" si="92"/>
        <v>26825000</v>
      </c>
      <c r="Q700" s="13">
        <v>207</v>
      </c>
      <c r="R700" s="13">
        <f t="shared" si="93"/>
        <v>30015000</v>
      </c>
      <c r="S700" s="13">
        <v>0</v>
      </c>
      <c r="T700" s="13">
        <v>0</v>
      </c>
      <c r="U700" s="13">
        <f t="shared" si="94"/>
        <v>207</v>
      </c>
      <c r="V700" s="13">
        <f t="shared" si="95"/>
        <v>30015000</v>
      </c>
      <c r="W700" s="13">
        <f t="shared" si="96"/>
        <v>762</v>
      </c>
      <c r="X700" s="13">
        <f t="shared" si="97"/>
        <v>110490000</v>
      </c>
      <c r="Y700">
        <v>1</v>
      </c>
    </row>
    <row r="701" spans="1:25" hidden="1">
      <c r="A701" s="11">
        <f t="shared" si="98"/>
        <v>696</v>
      </c>
      <c r="B701" s="12" t="s">
        <v>698</v>
      </c>
      <c r="C701" s="12" t="s">
        <v>698</v>
      </c>
      <c r="D701" s="12" t="s">
        <v>1817</v>
      </c>
      <c r="E701" s="12">
        <v>122</v>
      </c>
      <c r="F701" s="11" t="s">
        <v>858</v>
      </c>
      <c r="G701" s="11" t="s">
        <v>854</v>
      </c>
      <c r="H701" s="12" t="s">
        <v>1550</v>
      </c>
      <c r="I701" s="12" t="s">
        <v>1546</v>
      </c>
      <c r="J701" s="11">
        <v>3118003429</v>
      </c>
      <c r="K701" s="13">
        <v>114</v>
      </c>
      <c r="L701" s="13">
        <f t="shared" si="90"/>
        <v>16530000</v>
      </c>
      <c r="M701" s="13">
        <v>114</v>
      </c>
      <c r="N701" s="13">
        <f t="shared" si="91"/>
        <v>16530000</v>
      </c>
      <c r="O701" s="13">
        <v>114</v>
      </c>
      <c r="P701" s="13">
        <f t="shared" si="92"/>
        <v>16530000</v>
      </c>
      <c r="Q701" s="13">
        <v>122</v>
      </c>
      <c r="R701" s="13">
        <f t="shared" si="93"/>
        <v>17690000</v>
      </c>
      <c r="S701" s="13">
        <v>0</v>
      </c>
      <c r="T701" s="13">
        <v>0</v>
      </c>
      <c r="U701" s="13">
        <f t="shared" si="94"/>
        <v>122</v>
      </c>
      <c r="V701" s="13">
        <f t="shared" si="95"/>
        <v>17690000</v>
      </c>
      <c r="W701" s="13">
        <f t="shared" si="96"/>
        <v>464</v>
      </c>
      <c r="X701" s="13">
        <f t="shared" si="97"/>
        <v>67280000</v>
      </c>
      <c r="Y701">
        <v>1</v>
      </c>
    </row>
    <row r="702" spans="1:25" hidden="1">
      <c r="A702" s="11">
        <f t="shared" si="98"/>
        <v>697</v>
      </c>
      <c r="B702" s="12" t="s">
        <v>699</v>
      </c>
      <c r="C702" s="12" t="s">
        <v>699</v>
      </c>
      <c r="D702" s="12" t="s">
        <v>1817</v>
      </c>
      <c r="E702" s="12">
        <v>193</v>
      </c>
      <c r="F702" s="11" t="s">
        <v>858</v>
      </c>
      <c r="G702" s="11" t="s">
        <v>854</v>
      </c>
      <c r="H702" s="12" t="s">
        <v>1551</v>
      </c>
      <c r="I702" s="12" t="s">
        <v>1546</v>
      </c>
      <c r="J702" s="11">
        <v>3017004971</v>
      </c>
      <c r="K702" s="13">
        <v>189</v>
      </c>
      <c r="L702" s="13">
        <f t="shared" si="90"/>
        <v>27405000</v>
      </c>
      <c r="M702" s="13">
        <v>189</v>
      </c>
      <c r="N702" s="13">
        <f t="shared" si="91"/>
        <v>27405000</v>
      </c>
      <c r="O702" s="13">
        <v>189</v>
      </c>
      <c r="P702" s="13">
        <f t="shared" si="92"/>
        <v>27405000</v>
      </c>
      <c r="Q702" s="13">
        <v>193</v>
      </c>
      <c r="R702" s="13">
        <f t="shared" si="93"/>
        <v>27985000</v>
      </c>
      <c r="S702" s="13">
        <v>0</v>
      </c>
      <c r="T702" s="13">
        <v>0</v>
      </c>
      <c r="U702" s="13">
        <f t="shared" si="94"/>
        <v>193</v>
      </c>
      <c r="V702" s="13">
        <f t="shared" si="95"/>
        <v>27985000</v>
      </c>
      <c r="W702" s="13">
        <f t="shared" si="96"/>
        <v>760</v>
      </c>
      <c r="X702" s="13">
        <f t="shared" si="97"/>
        <v>110200000</v>
      </c>
      <c r="Y702">
        <v>1</v>
      </c>
    </row>
    <row r="703" spans="1:25" hidden="1">
      <c r="A703" s="11">
        <f t="shared" si="98"/>
        <v>698</v>
      </c>
      <c r="B703" s="12" t="s">
        <v>700</v>
      </c>
      <c r="C703" s="12" t="s">
        <v>700</v>
      </c>
      <c r="D703" s="12" t="s">
        <v>1817</v>
      </c>
      <c r="E703" s="12">
        <v>134</v>
      </c>
      <c r="F703" s="11" t="s">
        <v>858</v>
      </c>
      <c r="G703" s="11" t="s">
        <v>854</v>
      </c>
      <c r="H703" s="12" t="s">
        <v>1552</v>
      </c>
      <c r="I703" s="12" t="s">
        <v>1546</v>
      </c>
      <c r="J703" s="11">
        <v>3118003135</v>
      </c>
      <c r="K703" s="13">
        <v>158</v>
      </c>
      <c r="L703" s="13">
        <f t="shared" si="90"/>
        <v>22910000</v>
      </c>
      <c r="M703" s="13">
        <v>158</v>
      </c>
      <c r="N703" s="13">
        <f t="shared" si="91"/>
        <v>22910000</v>
      </c>
      <c r="O703" s="13">
        <v>158</v>
      </c>
      <c r="P703" s="13">
        <f t="shared" si="92"/>
        <v>22910000</v>
      </c>
      <c r="Q703" s="13">
        <v>134</v>
      </c>
      <c r="R703" s="13">
        <f t="shared" si="93"/>
        <v>19430000</v>
      </c>
      <c r="S703" s="13">
        <v>0</v>
      </c>
      <c r="T703" s="13">
        <v>0</v>
      </c>
      <c r="U703" s="13">
        <f t="shared" si="94"/>
        <v>134</v>
      </c>
      <c r="V703" s="13">
        <f t="shared" si="95"/>
        <v>19430000</v>
      </c>
      <c r="W703" s="13">
        <f t="shared" si="96"/>
        <v>608</v>
      </c>
      <c r="X703" s="13">
        <f t="shared" si="97"/>
        <v>88160000</v>
      </c>
      <c r="Y703">
        <v>1</v>
      </c>
    </row>
    <row r="704" spans="1:25" hidden="1">
      <c r="A704" s="11">
        <f t="shared" si="98"/>
        <v>699</v>
      </c>
      <c r="B704" s="12" t="s">
        <v>701</v>
      </c>
      <c r="C704" s="12" t="s">
        <v>701</v>
      </c>
      <c r="D704" s="12" t="s">
        <v>1817</v>
      </c>
      <c r="E704" s="12">
        <v>383</v>
      </c>
      <c r="F704" s="11" t="s">
        <v>858</v>
      </c>
      <c r="G704" s="11" t="s">
        <v>854</v>
      </c>
      <c r="H704" s="12" t="s">
        <v>1553</v>
      </c>
      <c r="I704" s="12" t="s">
        <v>1546</v>
      </c>
      <c r="J704" s="11">
        <v>3017124926</v>
      </c>
      <c r="K704" s="13">
        <v>181</v>
      </c>
      <c r="L704" s="13">
        <f t="shared" si="90"/>
        <v>26245000</v>
      </c>
      <c r="M704" s="13">
        <v>181</v>
      </c>
      <c r="N704" s="13">
        <f t="shared" si="91"/>
        <v>26245000</v>
      </c>
      <c r="O704" s="13">
        <v>181</v>
      </c>
      <c r="P704" s="13">
        <f t="shared" si="92"/>
        <v>26245000</v>
      </c>
      <c r="Q704" s="13">
        <v>383</v>
      </c>
      <c r="R704" s="13">
        <f t="shared" si="93"/>
        <v>55535000</v>
      </c>
      <c r="S704" s="13">
        <v>0</v>
      </c>
      <c r="T704" s="13">
        <v>0</v>
      </c>
      <c r="U704" s="13">
        <f t="shared" si="94"/>
        <v>383</v>
      </c>
      <c r="V704" s="13">
        <f t="shared" si="95"/>
        <v>55535000</v>
      </c>
      <c r="W704" s="13">
        <f t="shared" si="96"/>
        <v>926</v>
      </c>
      <c r="X704" s="13">
        <f t="shared" si="97"/>
        <v>134270000</v>
      </c>
      <c r="Y704">
        <v>1</v>
      </c>
    </row>
    <row r="705" spans="1:25" hidden="1">
      <c r="A705" s="11">
        <f t="shared" si="98"/>
        <v>700</v>
      </c>
      <c r="B705" s="12" t="s">
        <v>702</v>
      </c>
      <c r="C705" s="12" t="s">
        <v>702</v>
      </c>
      <c r="D705" s="12" t="s">
        <v>1817</v>
      </c>
      <c r="E705" s="12">
        <v>125</v>
      </c>
      <c r="F705" s="11" t="s">
        <v>858</v>
      </c>
      <c r="G705" s="11" t="s">
        <v>854</v>
      </c>
      <c r="H705" s="12" t="s">
        <v>1554</v>
      </c>
      <c r="I705" s="12" t="s">
        <v>1546</v>
      </c>
      <c r="J705" s="11">
        <v>3017124900</v>
      </c>
      <c r="K705" s="13">
        <v>169</v>
      </c>
      <c r="L705" s="13">
        <f t="shared" si="90"/>
        <v>24505000</v>
      </c>
      <c r="M705" s="13">
        <v>169</v>
      </c>
      <c r="N705" s="13">
        <f t="shared" si="91"/>
        <v>24505000</v>
      </c>
      <c r="O705" s="13">
        <v>169</v>
      </c>
      <c r="P705" s="13">
        <f t="shared" si="92"/>
        <v>24505000</v>
      </c>
      <c r="Q705" s="13">
        <v>125</v>
      </c>
      <c r="R705" s="13">
        <f t="shared" si="93"/>
        <v>18125000</v>
      </c>
      <c r="S705" s="13">
        <v>0</v>
      </c>
      <c r="T705" s="13">
        <v>0</v>
      </c>
      <c r="U705" s="13">
        <f t="shared" si="94"/>
        <v>125</v>
      </c>
      <c r="V705" s="13">
        <f t="shared" si="95"/>
        <v>18125000</v>
      </c>
      <c r="W705" s="13">
        <f t="shared" si="96"/>
        <v>632</v>
      </c>
      <c r="X705" s="13">
        <f t="shared" si="97"/>
        <v>91640000</v>
      </c>
      <c r="Y705">
        <v>1</v>
      </c>
    </row>
    <row r="706" spans="1:25" hidden="1">
      <c r="A706" s="11">
        <f t="shared" si="98"/>
        <v>701</v>
      </c>
      <c r="B706" s="12" t="s">
        <v>703</v>
      </c>
      <c r="C706" s="12"/>
      <c r="D706" s="12"/>
      <c r="E706" s="12"/>
      <c r="F706" s="11" t="s">
        <v>858</v>
      </c>
      <c r="G706" s="11" t="s">
        <v>1820</v>
      </c>
      <c r="H706" s="12" t="s">
        <v>1555</v>
      </c>
      <c r="I706" s="12" t="s">
        <v>1546</v>
      </c>
      <c r="J706" s="11">
        <v>3017005404</v>
      </c>
      <c r="K706" s="13">
        <v>191</v>
      </c>
      <c r="L706" s="13">
        <f t="shared" si="90"/>
        <v>27695000</v>
      </c>
      <c r="M706" s="13">
        <v>191</v>
      </c>
      <c r="N706" s="13">
        <f t="shared" si="91"/>
        <v>27695000</v>
      </c>
      <c r="O706" s="13">
        <v>191</v>
      </c>
      <c r="P706" s="13">
        <f t="shared" si="92"/>
        <v>27695000</v>
      </c>
      <c r="Q706" s="13"/>
      <c r="R706" s="13">
        <f t="shared" si="93"/>
        <v>0</v>
      </c>
      <c r="S706" s="13">
        <v>0</v>
      </c>
      <c r="T706" s="13">
        <v>0</v>
      </c>
      <c r="U706" s="13">
        <f t="shared" si="94"/>
        <v>0</v>
      </c>
      <c r="V706" s="13">
        <f t="shared" si="95"/>
        <v>0</v>
      </c>
      <c r="W706" s="13">
        <f t="shared" si="96"/>
        <v>573</v>
      </c>
      <c r="X706" s="13">
        <f t="shared" si="97"/>
        <v>83085000</v>
      </c>
      <c r="Y706">
        <v>1</v>
      </c>
    </row>
    <row r="707" spans="1:25" hidden="1">
      <c r="A707" s="11">
        <f t="shared" si="98"/>
        <v>702</v>
      </c>
      <c r="B707" s="12" t="s">
        <v>704</v>
      </c>
      <c r="C707" s="12" t="s">
        <v>704</v>
      </c>
      <c r="D707" s="12" t="s">
        <v>1817</v>
      </c>
      <c r="E707" s="12">
        <v>134</v>
      </c>
      <c r="F707" s="11" t="s">
        <v>858</v>
      </c>
      <c r="G707" s="11" t="s">
        <v>854</v>
      </c>
      <c r="H707" s="12" t="s">
        <v>1552</v>
      </c>
      <c r="I707" s="12" t="s">
        <v>1546</v>
      </c>
      <c r="J707" s="11">
        <v>3017100827</v>
      </c>
      <c r="K707" s="13">
        <v>128</v>
      </c>
      <c r="L707" s="13">
        <f t="shared" si="90"/>
        <v>18560000</v>
      </c>
      <c r="M707" s="13">
        <v>128</v>
      </c>
      <c r="N707" s="13">
        <f t="shared" si="91"/>
        <v>18560000</v>
      </c>
      <c r="O707" s="13">
        <v>128</v>
      </c>
      <c r="P707" s="13">
        <f t="shared" si="92"/>
        <v>18560000</v>
      </c>
      <c r="Q707" s="13">
        <v>134</v>
      </c>
      <c r="R707" s="13">
        <f t="shared" si="93"/>
        <v>19430000</v>
      </c>
      <c r="S707" s="13">
        <v>0</v>
      </c>
      <c r="T707" s="13">
        <v>0</v>
      </c>
      <c r="U707" s="13">
        <f t="shared" si="94"/>
        <v>134</v>
      </c>
      <c r="V707" s="13">
        <f t="shared" si="95"/>
        <v>19430000</v>
      </c>
      <c r="W707" s="13">
        <f t="shared" si="96"/>
        <v>518</v>
      </c>
      <c r="X707" s="13">
        <f t="shared" si="97"/>
        <v>75110000</v>
      </c>
      <c r="Y707">
        <v>1</v>
      </c>
    </row>
    <row r="708" spans="1:25" hidden="1">
      <c r="A708" s="11">
        <f t="shared" si="98"/>
        <v>703</v>
      </c>
      <c r="B708" s="12" t="s">
        <v>705</v>
      </c>
      <c r="C708" s="12"/>
      <c r="D708" s="12"/>
      <c r="E708" s="12"/>
      <c r="F708" s="11" t="s">
        <v>858</v>
      </c>
      <c r="G708" s="11" t="s">
        <v>854</v>
      </c>
      <c r="H708" s="12" t="s">
        <v>1553</v>
      </c>
      <c r="I708" s="12" t="s">
        <v>1546</v>
      </c>
      <c r="J708" s="11">
        <v>3017124934</v>
      </c>
      <c r="K708" s="13">
        <v>114</v>
      </c>
      <c r="L708" s="13">
        <f t="shared" si="90"/>
        <v>16530000</v>
      </c>
      <c r="M708" s="13">
        <v>114</v>
      </c>
      <c r="N708" s="13">
        <f t="shared" si="91"/>
        <v>16530000</v>
      </c>
      <c r="O708" s="13">
        <v>114</v>
      </c>
      <c r="P708" s="13">
        <f t="shared" si="92"/>
        <v>16530000</v>
      </c>
      <c r="Q708" s="13"/>
      <c r="R708" s="13">
        <f t="shared" si="93"/>
        <v>0</v>
      </c>
      <c r="S708" s="13">
        <v>0</v>
      </c>
      <c r="T708" s="13">
        <v>0</v>
      </c>
      <c r="U708" s="13">
        <f t="shared" si="94"/>
        <v>0</v>
      </c>
      <c r="V708" s="13">
        <f t="shared" si="95"/>
        <v>0</v>
      </c>
      <c r="W708" s="13">
        <f t="shared" si="96"/>
        <v>342</v>
      </c>
      <c r="X708" s="13">
        <f t="shared" si="97"/>
        <v>49590000</v>
      </c>
      <c r="Y708">
        <v>1</v>
      </c>
    </row>
    <row r="709" spans="1:25" hidden="1">
      <c r="A709" s="11">
        <f t="shared" si="98"/>
        <v>704</v>
      </c>
      <c r="B709" s="12" t="s">
        <v>706</v>
      </c>
      <c r="C709" s="12" t="s">
        <v>706</v>
      </c>
      <c r="D709" s="12" t="s">
        <v>1817</v>
      </c>
      <c r="E709" s="12">
        <v>157</v>
      </c>
      <c r="F709" s="11" t="s">
        <v>858</v>
      </c>
      <c r="G709" s="11" t="s">
        <v>854</v>
      </c>
      <c r="H709" s="12" t="s">
        <v>1556</v>
      </c>
      <c r="I709" s="12" t="s">
        <v>1546</v>
      </c>
      <c r="J709" s="11">
        <v>3017097616</v>
      </c>
      <c r="K709" s="13">
        <v>147</v>
      </c>
      <c r="L709" s="13">
        <f t="shared" si="90"/>
        <v>21315000</v>
      </c>
      <c r="M709" s="13">
        <v>147</v>
      </c>
      <c r="N709" s="13">
        <f t="shared" si="91"/>
        <v>21315000</v>
      </c>
      <c r="O709" s="13">
        <v>147</v>
      </c>
      <c r="P709" s="13">
        <f t="shared" si="92"/>
        <v>21315000</v>
      </c>
      <c r="Q709" s="13">
        <v>157</v>
      </c>
      <c r="R709" s="13">
        <f t="shared" si="93"/>
        <v>22765000</v>
      </c>
      <c r="S709" s="13">
        <v>0</v>
      </c>
      <c r="T709" s="13">
        <v>0</v>
      </c>
      <c r="U709" s="13">
        <f t="shared" si="94"/>
        <v>157</v>
      </c>
      <c r="V709" s="13">
        <f t="shared" si="95"/>
        <v>22765000</v>
      </c>
      <c r="W709" s="13">
        <f t="shared" si="96"/>
        <v>598</v>
      </c>
      <c r="X709" s="13">
        <f t="shared" si="97"/>
        <v>86710000</v>
      </c>
      <c r="Y709">
        <v>1</v>
      </c>
    </row>
    <row r="710" spans="1:25" hidden="1">
      <c r="A710" s="11">
        <f t="shared" si="98"/>
        <v>705</v>
      </c>
      <c r="B710" s="12" t="s">
        <v>707</v>
      </c>
      <c r="C710" s="12" t="s">
        <v>707</v>
      </c>
      <c r="D710" s="12" t="s">
        <v>1817</v>
      </c>
      <c r="E710" s="12">
        <v>177</v>
      </c>
      <c r="F710" s="11" t="s">
        <v>858</v>
      </c>
      <c r="G710" s="11" t="s">
        <v>854</v>
      </c>
      <c r="H710" s="12" t="s">
        <v>1554</v>
      </c>
      <c r="I710" s="12" t="s">
        <v>1546</v>
      </c>
      <c r="J710" s="11">
        <v>3017005501</v>
      </c>
      <c r="K710" s="13">
        <v>151</v>
      </c>
      <c r="L710" s="13">
        <f t="shared" si="90"/>
        <v>21895000</v>
      </c>
      <c r="M710" s="13">
        <v>151</v>
      </c>
      <c r="N710" s="13">
        <f t="shared" si="91"/>
        <v>21895000</v>
      </c>
      <c r="O710" s="13">
        <v>151</v>
      </c>
      <c r="P710" s="13">
        <f t="shared" si="92"/>
        <v>21895000</v>
      </c>
      <c r="Q710" s="13">
        <v>177</v>
      </c>
      <c r="R710" s="13">
        <f t="shared" si="93"/>
        <v>25665000</v>
      </c>
      <c r="S710" s="13">
        <v>0</v>
      </c>
      <c r="T710" s="13">
        <v>0</v>
      </c>
      <c r="U710" s="13">
        <f t="shared" si="94"/>
        <v>177</v>
      </c>
      <c r="V710" s="13">
        <f t="shared" si="95"/>
        <v>25665000</v>
      </c>
      <c r="W710" s="13">
        <f t="shared" si="96"/>
        <v>630</v>
      </c>
      <c r="X710" s="13">
        <f t="shared" si="97"/>
        <v>91350000</v>
      </c>
      <c r="Y710">
        <v>1</v>
      </c>
    </row>
    <row r="711" spans="1:25" hidden="1">
      <c r="A711" s="11">
        <f t="shared" si="98"/>
        <v>706</v>
      </c>
      <c r="B711" s="12" t="s">
        <v>708</v>
      </c>
      <c r="C711" s="12" t="s">
        <v>708</v>
      </c>
      <c r="D711" s="12" t="s">
        <v>1817</v>
      </c>
      <c r="E711" s="12">
        <v>105</v>
      </c>
      <c r="F711" s="11" t="s">
        <v>858</v>
      </c>
      <c r="G711" s="11" t="s">
        <v>854</v>
      </c>
      <c r="H711" s="12" t="s">
        <v>1557</v>
      </c>
      <c r="I711" s="12" t="s">
        <v>1546</v>
      </c>
      <c r="J711" s="11">
        <v>3118003411</v>
      </c>
      <c r="K711" s="13">
        <v>109</v>
      </c>
      <c r="L711" s="13">
        <f t="shared" ref="L711:L774" si="99">K711*$L$2</f>
        <v>15805000</v>
      </c>
      <c r="M711" s="13">
        <v>109</v>
      </c>
      <c r="N711" s="13">
        <f t="shared" ref="N711:N774" si="100">M711*$L$2</f>
        <v>15805000</v>
      </c>
      <c r="O711" s="13">
        <v>109</v>
      </c>
      <c r="P711" s="13">
        <f t="shared" ref="P711:P774" si="101">O711*$L$2</f>
        <v>15805000</v>
      </c>
      <c r="Q711" s="13">
        <v>105</v>
      </c>
      <c r="R711" s="13">
        <f t="shared" ref="R711:R774" si="102">Q711*$L$2</f>
        <v>15225000</v>
      </c>
      <c r="S711" s="13">
        <v>0</v>
      </c>
      <c r="T711" s="13">
        <v>0</v>
      </c>
      <c r="U711" s="13">
        <f t="shared" ref="U711:U774" si="103">Q711+S711</f>
        <v>105</v>
      </c>
      <c r="V711" s="13">
        <f t="shared" ref="V711:V774" si="104">R711+T711</f>
        <v>15225000</v>
      </c>
      <c r="W711" s="13">
        <f t="shared" ref="W711:W774" si="105">K711+M711+O711+Q711+S711</f>
        <v>432</v>
      </c>
      <c r="X711" s="13">
        <f t="shared" ref="X711:X774" si="106">L711+N711+P711+R711+T711</f>
        <v>62640000</v>
      </c>
      <c r="Y711">
        <v>1</v>
      </c>
    </row>
    <row r="712" spans="1:25" hidden="1">
      <c r="A712" s="11">
        <f t="shared" ref="A712:A775" si="107">A711+1</f>
        <v>707</v>
      </c>
      <c r="B712" s="12" t="s">
        <v>709</v>
      </c>
      <c r="C712" s="12" t="s">
        <v>709</v>
      </c>
      <c r="D712" s="12" t="s">
        <v>1817</v>
      </c>
      <c r="E712" s="12">
        <v>204</v>
      </c>
      <c r="F712" s="11" t="s">
        <v>858</v>
      </c>
      <c r="G712" s="11" t="s">
        <v>854</v>
      </c>
      <c r="H712" s="12" t="s">
        <v>1558</v>
      </c>
      <c r="I712" s="12" t="s">
        <v>1546</v>
      </c>
      <c r="J712" s="11">
        <v>3017003606</v>
      </c>
      <c r="K712" s="13">
        <v>258</v>
      </c>
      <c r="L712" s="13">
        <f t="shared" si="99"/>
        <v>37410000</v>
      </c>
      <c r="M712" s="13">
        <v>258</v>
      </c>
      <c r="N712" s="13">
        <f t="shared" si="100"/>
        <v>37410000</v>
      </c>
      <c r="O712" s="13">
        <v>258</v>
      </c>
      <c r="P712" s="13">
        <f t="shared" si="101"/>
        <v>37410000</v>
      </c>
      <c r="Q712" s="13">
        <v>204</v>
      </c>
      <c r="R712" s="13">
        <f t="shared" si="102"/>
        <v>29580000</v>
      </c>
      <c r="S712" s="13">
        <v>0</v>
      </c>
      <c r="T712" s="13">
        <v>0</v>
      </c>
      <c r="U712" s="13">
        <f t="shared" si="103"/>
        <v>204</v>
      </c>
      <c r="V712" s="13">
        <f t="shared" si="104"/>
        <v>29580000</v>
      </c>
      <c r="W712" s="13">
        <f t="shared" si="105"/>
        <v>978</v>
      </c>
      <c r="X712" s="13">
        <f t="shared" si="106"/>
        <v>141810000</v>
      </c>
      <c r="Y712">
        <v>1</v>
      </c>
    </row>
    <row r="713" spans="1:25" hidden="1">
      <c r="A713" s="11">
        <f t="shared" si="107"/>
        <v>708</v>
      </c>
      <c r="B713" s="12" t="s">
        <v>710</v>
      </c>
      <c r="C713" s="12" t="s">
        <v>710</v>
      </c>
      <c r="D713" s="12" t="s">
        <v>1817</v>
      </c>
      <c r="E713" s="12">
        <v>153</v>
      </c>
      <c r="F713" s="11" t="s">
        <v>858</v>
      </c>
      <c r="G713" s="11" t="s">
        <v>854</v>
      </c>
      <c r="H713" s="12" t="s">
        <v>1559</v>
      </c>
      <c r="I713" s="12" t="s">
        <v>1546</v>
      </c>
      <c r="J713" s="11">
        <v>3017015949</v>
      </c>
      <c r="K713" s="13">
        <v>161</v>
      </c>
      <c r="L713" s="13">
        <f t="shared" si="99"/>
        <v>23345000</v>
      </c>
      <c r="M713" s="13">
        <v>161</v>
      </c>
      <c r="N713" s="13">
        <f t="shared" si="100"/>
        <v>23345000</v>
      </c>
      <c r="O713" s="13">
        <v>161</v>
      </c>
      <c r="P713" s="13">
        <f t="shared" si="101"/>
        <v>23345000</v>
      </c>
      <c r="Q713" s="13">
        <v>153</v>
      </c>
      <c r="R713" s="13">
        <f t="shared" si="102"/>
        <v>22185000</v>
      </c>
      <c r="S713" s="13">
        <v>0</v>
      </c>
      <c r="T713" s="13">
        <v>0</v>
      </c>
      <c r="U713" s="13">
        <f t="shared" si="103"/>
        <v>153</v>
      </c>
      <c r="V713" s="13">
        <f t="shared" si="104"/>
        <v>22185000</v>
      </c>
      <c r="W713" s="13">
        <f t="shared" si="105"/>
        <v>636</v>
      </c>
      <c r="X713" s="13">
        <f t="shared" si="106"/>
        <v>92220000</v>
      </c>
      <c r="Y713">
        <v>1</v>
      </c>
    </row>
    <row r="714" spans="1:25" hidden="1">
      <c r="A714" s="11">
        <f t="shared" si="107"/>
        <v>709</v>
      </c>
      <c r="B714" s="12" t="s">
        <v>711</v>
      </c>
      <c r="C714" s="12" t="s">
        <v>711</v>
      </c>
      <c r="D714" s="12" t="s">
        <v>1817</v>
      </c>
      <c r="E714" s="12">
        <v>190</v>
      </c>
      <c r="F714" s="11" t="s">
        <v>858</v>
      </c>
      <c r="G714" s="11" t="s">
        <v>854</v>
      </c>
      <c r="H714" s="12" t="s">
        <v>1560</v>
      </c>
      <c r="I714" s="12" t="s">
        <v>1546</v>
      </c>
      <c r="J714" s="11">
        <v>3017019693</v>
      </c>
      <c r="K714" s="13">
        <v>206</v>
      </c>
      <c r="L714" s="13">
        <f t="shared" si="99"/>
        <v>29870000</v>
      </c>
      <c r="M714" s="13">
        <v>206</v>
      </c>
      <c r="N714" s="13">
        <f t="shared" si="100"/>
        <v>29870000</v>
      </c>
      <c r="O714" s="13">
        <v>206</v>
      </c>
      <c r="P714" s="13">
        <f t="shared" si="101"/>
        <v>29870000</v>
      </c>
      <c r="Q714" s="13">
        <v>190</v>
      </c>
      <c r="R714" s="13">
        <f t="shared" si="102"/>
        <v>27550000</v>
      </c>
      <c r="S714" s="13">
        <v>0</v>
      </c>
      <c r="T714" s="13">
        <v>0</v>
      </c>
      <c r="U714" s="13">
        <f t="shared" si="103"/>
        <v>190</v>
      </c>
      <c r="V714" s="13">
        <f t="shared" si="104"/>
        <v>27550000</v>
      </c>
      <c r="W714" s="13">
        <f t="shared" si="105"/>
        <v>808</v>
      </c>
      <c r="X714" s="13">
        <f t="shared" si="106"/>
        <v>117160000</v>
      </c>
      <c r="Y714">
        <v>1</v>
      </c>
    </row>
    <row r="715" spans="1:25" hidden="1">
      <c r="A715" s="11">
        <f t="shared" si="107"/>
        <v>710</v>
      </c>
      <c r="B715" s="12" t="s">
        <v>712</v>
      </c>
      <c r="C715" s="12" t="s">
        <v>712</v>
      </c>
      <c r="D715" s="12" t="s">
        <v>1817</v>
      </c>
      <c r="E715" s="12">
        <v>154</v>
      </c>
      <c r="F715" s="11" t="s">
        <v>858</v>
      </c>
      <c r="G715" s="11" t="s">
        <v>854</v>
      </c>
      <c r="H715" s="12" t="s">
        <v>1554</v>
      </c>
      <c r="I715" s="12" t="s">
        <v>1546</v>
      </c>
      <c r="J715" s="11">
        <v>3017016058</v>
      </c>
      <c r="K715" s="13">
        <v>156</v>
      </c>
      <c r="L715" s="13">
        <f t="shared" si="99"/>
        <v>22620000</v>
      </c>
      <c r="M715" s="13">
        <v>156</v>
      </c>
      <c r="N715" s="13">
        <f t="shared" si="100"/>
        <v>22620000</v>
      </c>
      <c r="O715" s="13">
        <v>156</v>
      </c>
      <c r="P715" s="13">
        <f t="shared" si="101"/>
        <v>22620000</v>
      </c>
      <c r="Q715" s="13">
        <v>154</v>
      </c>
      <c r="R715" s="13">
        <f t="shared" si="102"/>
        <v>22330000</v>
      </c>
      <c r="S715" s="13">
        <v>0</v>
      </c>
      <c r="T715" s="13">
        <v>0</v>
      </c>
      <c r="U715" s="13">
        <f t="shared" si="103"/>
        <v>154</v>
      </c>
      <c r="V715" s="13">
        <f t="shared" si="104"/>
        <v>22330000</v>
      </c>
      <c r="W715" s="13">
        <f t="shared" si="105"/>
        <v>622</v>
      </c>
      <c r="X715" s="13">
        <f t="shared" si="106"/>
        <v>90190000</v>
      </c>
      <c r="Y715">
        <v>1</v>
      </c>
    </row>
    <row r="716" spans="1:25" hidden="1">
      <c r="A716" s="11">
        <f t="shared" si="107"/>
        <v>711</v>
      </c>
      <c r="B716" s="12" t="s">
        <v>713</v>
      </c>
      <c r="C716" s="12" t="s">
        <v>713</v>
      </c>
      <c r="D716" s="12" t="s">
        <v>1817</v>
      </c>
      <c r="E716" s="12">
        <v>209</v>
      </c>
      <c r="F716" s="11" t="s">
        <v>858</v>
      </c>
      <c r="G716" s="11" t="s">
        <v>854</v>
      </c>
      <c r="H716" s="12" t="s">
        <v>1557</v>
      </c>
      <c r="I716" s="12" t="s">
        <v>1546</v>
      </c>
      <c r="J716" s="11">
        <v>3118003399</v>
      </c>
      <c r="K716" s="13">
        <v>189</v>
      </c>
      <c r="L716" s="13">
        <f t="shared" si="99"/>
        <v>27405000</v>
      </c>
      <c r="M716" s="13">
        <v>189</v>
      </c>
      <c r="N716" s="13">
        <f t="shared" si="100"/>
        <v>27405000</v>
      </c>
      <c r="O716" s="13">
        <v>189</v>
      </c>
      <c r="P716" s="13">
        <f t="shared" si="101"/>
        <v>27405000</v>
      </c>
      <c r="Q716" s="13">
        <v>209</v>
      </c>
      <c r="R716" s="13">
        <f t="shared" si="102"/>
        <v>30305000</v>
      </c>
      <c r="S716" s="13">
        <v>0</v>
      </c>
      <c r="T716" s="13">
        <v>0</v>
      </c>
      <c r="U716" s="13">
        <f t="shared" si="103"/>
        <v>209</v>
      </c>
      <c r="V716" s="13">
        <f t="shared" si="104"/>
        <v>30305000</v>
      </c>
      <c r="W716" s="13">
        <f t="shared" si="105"/>
        <v>776</v>
      </c>
      <c r="X716" s="13">
        <f t="shared" si="106"/>
        <v>112520000</v>
      </c>
      <c r="Y716">
        <v>1</v>
      </c>
    </row>
    <row r="717" spans="1:25" hidden="1">
      <c r="A717" s="11">
        <f t="shared" si="107"/>
        <v>712</v>
      </c>
      <c r="B717" s="12" t="s">
        <v>714</v>
      </c>
      <c r="C717" s="12" t="s">
        <v>714</v>
      </c>
      <c r="D717" s="12" t="s">
        <v>1817</v>
      </c>
      <c r="E717" s="12">
        <v>113</v>
      </c>
      <c r="F717" s="11" t="s">
        <v>858</v>
      </c>
      <c r="G717" s="11" t="s">
        <v>854</v>
      </c>
      <c r="H717" s="12" t="s">
        <v>1561</v>
      </c>
      <c r="I717" s="12" t="s">
        <v>1546</v>
      </c>
      <c r="J717" s="11">
        <v>3118000641</v>
      </c>
      <c r="K717" s="13">
        <v>103</v>
      </c>
      <c r="L717" s="13">
        <f t="shared" si="99"/>
        <v>14935000</v>
      </c>
      <c r="M717" s="13">
        <v>103</v>
      </c>
      <c r="N717" s="13">
        <f t="shared" si="100"/>
        <v>14935000</v>
      </c>
      <c r="O717" s="13">
        <v>103</v>
      </c>
      <c r="P717" s="13">
        <f t="shared" si="101"/>
        <v>14935000</v>
      </c>
      <c r="Q717" s="13">
        <v>113</v>
      </c>
      <c r="R717" s="13">
        <f t="shared" si="102"/>
        <v>16385000</v>
      </c>
      <c r="S717" s="13">
        <v>0</v>
      </c>
      <c r="T717" s="13">
        <v>0</v>
      </c>
      <c r="U717" s="13">
        <f t="shared" si="103"/>
        <v>113</v>
      </c>
      <c r="V717" s="13">
        <f t="shared" si="104"/>
        <v>16385000</v>
      </c>
      <c r="W717" s="13">
        <f t="shared" si="105"/>
        <v>422</v>
      </c>
      <c r="X717" s="13">
        <f t="shared" si="106"/>
        <v>61190000</v>
      </c>
      <c r="Y717">
        <v>1</v>
      </c>
    </row>
    <row r="718" spans="1:25" hidden="1">
      <c r="A718" s="11">
        <f t="shared" si="107"/>
        <v>713</v>
      </c>
      <c r="B718" s="12" t="s">
        <v>715</v>
      </c>
      <c r="C718" s="12" t="s">
        <v>715</v>
      </c>
      <c r="D718" s="12" t="s">
        <v>1817</v>
      </c>
      <c r="E718" s="12">
        <v>178</v>
      </c>
      <c r="F718" s="11" t="s">
        <v>858</v>
      </c>
      <c r="G718" s="11" t="s">
        <v>854</v>
      </c>
      <c r="H718" s="12" t="s">
        <v>1560</v>
      </c>
      <c r="I718" s="12" t="s">
        <v>1546</v>
      </c>
      <c r="J718" s="11">
        <v>3017020462</v>
      </c>
      <c r="K718" s="13">
        <v>166</v>
      </c>
      <c r="L718" s="13">
        <f t="shared" si="99"/>
        <v>24070000</v>
      </c>
      <c r="M718" s="13">
        <v>166</v>
      </c>
      <c r="N718" s="13">
        <f t="shared" si="100"/>
        <v>24070000</v>
      </c>
      <c r="O718" s="13">
        <v>166</v>
      </c>
      <c r="P718" s="13">
        <f t="shared" si="101"/>
        <v>24070000</v>
      </c>
      <c r="Q718" s="13">
        <v>178</v>
      </c>
      <c r="R718" s="13">
        <f t="shared" si="102"/>
        <v>25810000</v>
      </c>
      <c r="S718" s="13">
        <v>0</v>
      </c>
      <c r="T718" s="13">
        <v>0</v>
      </c>
      <c r="U718" s="13">
        <f t="shared" si="103"/>
        <v>178</v>
      </c>
      <c r="V718" s="13">
        <f t="shared" si="104"/>
        <v>25810000</v>
      </c>
      <c r="W718" s="13">
        <f t="shared" si="105"/>
        <v>676</v>
      </c>
      <c r="X718" s="13">
        <f t="shared" si="106"/>
        <v>98020000</v>
      </c>
      <c r="Y718">
        <v>1</v>
      </c>
    </row>
    <row r="719" spans="1:25" hidden="1">
      <c r="A719" s="11">
        <f t="shared" si="107"/>
        <v>714</v>
      </c>
      <c r="B719" s="12" t="s">
        <v>716</v>
      </c>
      <c r="C719" s="12" t="s">
        <v>1821</v>
      </c>
      <c r="D719" s="12" t="s">
        <v>1817</v>
      </c>
      <c r="E719" s="12">
        <v>254</v>
      </c>
      <c r="F719" s="11" t="s">
        <v>858</v>
      </c>
      <c r="G719" s="11" t="s">
        <v>854</v>
      </c>
      <c r="H719" s="12" t="s">
        <v>1562</v>
      </c>
      <c r="I719" s="12" t="s">
        <v>1546</v>
      </c>
      <c r="J719" s="11">
        <v>3118004778</v>
      </c>
      <c r="K719" s="13">
        <v>260</v>
      </c>
      <c r="L719" s="13">
        <f t="shared" si="99"/>
        <v>37700000</v>
      </c>
      <c r="M719" s="13">
        <v>260</v>
      </c>
      <c r="N719" s="13">
        <f t="shared" si="100"/>
        <v>37700000</v>
      </c>
      <c r="O719" s="13">
        <v>260</v>
      </c>
      <c r="P719" s="13">
        <f t="shared" si="101"/>
        <v>37700000</v>
      </c>
      <c r="Q719" s="13">
        <v>254</v>
      </c>
      <c r="R719" s="13">
        <f t="shared" si="102"/>
        <v>36830000</v>
      </c>
      <c r="S719" s="13">
        <v>0</v>
      </c>
      <c r="T719" s="13">
        <v>0</v>
      </c>
      <c r="U719" s="13">
        <f t="shared" si="103"/>
        <v>254</v>
      </c>
      <c r="V719" s="13">
        <f t="shared" si="104"/>
        <v>36830000</v>
      </c>
      <c r="W719" s="13">
        <f t="shared" si="105"/>
        <v>1034</v>
      </c>
      <c r="X719" s="13">
        <f t="shared" si="106"/>
        <v>149930000</v>
      </c>
      <c r="Y719">
        <v>1</v>
      </c>
    </row>
    <row r="720" spans="1:25" hidden="1">
      <c r="A720" s="11">
        <f t="shared" si="107"/>
        <v>715</v>
      </c>
      <c r="B720" s="12" t="s">
        <v>717</v>
      </c>
      <c r="C720" s="12" t="s">
        <v>1822</v>
      </c>
      <c r="D720" s="12" t="s">
        <v>1817</v>
      </c>
      <c r="E720" s="12">
        <v>185</v>
      </c>
      <c r="F720" s="11" t="s">
        <v>858</v>
      </c>
      <c r="G720" s="11" t="s">
        <v>854</v>
      </c>
      <c r="H720" s="12" t="s">
        <v>1557</v>
      </c>
      <c r="I720" s="12" t="s">
        <v>1546</v>
      </c>
      <c r="J720" s="11">
        <v>3017013318</v>
      </c>
      <c r="K720" s="13">
        <v>169</v>
      </c>
      <c r="L720" s="13">
        <f t="shared" si="99"/>
        <v>24505000</v>
      </c>
      <c r="M720" s="13">
        <v>169</v>
      </c>
      <c r="N720" s="13">
        <f t="shared" si="100"/>
        <v>24505000</v>
      </c>
      <c r="O720" s="13">
        <v>169</v>
      </c>
      <c r="P720" s="13">
        <f t="shared" si="101"/>
        <v>24505000</v>
      </c>
      <c r="Q720" s="13">
        <v>185</v>
      </c>
      <c r="R720" s="13">
        <f t="shared" si="102"/>
        <v>26825000</v>
      </c>
      <c r="S720" s="13">
        <v>0</v>
      </c>
      <c r="T720" s="13">
        <v>0</v>
      </c>
      <c r="U720" s="13">
        <f t="shared" si="103"/>
        <v>185</v>
      </c>
      <c r="V720" s="13">
        <f t="shared" si="104"/>
        <v>26825000</v>
      </c>
      <c r="W720" s="13">
        <f t="shared" si="105"/>
        <v>692</v>
      </c>
      <c r="X720" s="13">
        <f t="shared" si="106"/>
        <v>100340000</v>
      </c>
      <c r="Y720">
        <v>1</v>
      </c>
    </row>
    <row r="721" spans="1:25" hidden="1">
      <c r="A721" s="11">
        <f t="shared" si="107"/>
        <v>716</v>
      </c>
      <c r="B721" s="12" t="s">
        <v>718</v>
      </c>
      <c r="C721" s="12" t="s">
        <v>718</v>
      </c>
      <c r="D721" s="12" t="s">
        <v>1817</v>
      </c>
      <c r="E721" s="12">
        <v>154</v>
      </c>
      <c r="F721" s="11" t="s">
        <v>858</v>
      </c>
      <c r="G721" s="11" t="s">
        <v>854</v>
      </c>
      <c r="H721" s="12" t="s">
        <v>1547</v>
      </c>
      <c r="I721" s="12" t="s">
        <v>1546</v>
      </c>
      <c r="J721" s="11">
        <v>3017020144</v>
      </c>
      <c r="K721" s="13">
        <v>146</v>
      </c>
      <c r="L721" s="13">
        <f t="shared" si="99"/>
        <v>21170000</v>
      </c>
      <c r="M721" s="13">
        <v>146</v>
      </c>
      <c r="N721" s="13">
        <f t="shared" si="100"/>
        <v>21170000</v>
      </c>
      <c r="O721" s="13">
        <v>146</v>
      </c>
      <c r="P721" s="13">
        <f t="shared" si="101"/>
        <v>21170000</v>
      </c>
      <c r="Q721" s="13">
        <v>154</v>
      </c>
      <c r="R721" s="13">
        <f t="shared" si="102"/>
        <v>22330000</v>
      </c>
      <c r="S721" s="13">
        <v>0</v>
      </c>
      <c r="T721" s="13">
        <v>0</v>
      </c>
      <c r="U721" s="13">
        <f t="shared" si="103"/>
        <v>154</v>
      </c>
      <c r="V721" s="13">
        <f t="shared" si="104"/>
        <v>22330000</v>
      </c>
      <c r="W721" s="13">
        <f t="shared" si="105"/>
        <v>592</v>
      </c>
      <c r="X721" s="13">
        <f t="shared" si="106"/>
        <v>85840000</v>
      </c>
      <c r="Y721">
        <v>1</v>
      </c>
    </row>
    <row r="722" spans="1:25" hidden="1">
      <c r="A722" s="11">
        <f t="shared" si="107"/>
        <v>717</v>
      </c>
      <c r="B722" s="12" t="s">
        <v>719</v>
      </c>
      <c r="C722" s="12" t="s">
        <v>719</v>
      </c>
      <c r="D722" s="12" t="s">
        <v>1817</v>
      </c>
      <c r="E722" s="12">
        <v>151</v>
      </c>
      <c r="F722" s="11" t="s">
        <v>858</v>
      </c>
      <c r="G722" s="11" t="s">
        <v>854</v>
      </c>
      <c r="H722" s="12" t="s">
        <v>1563</v>
      </c>
      <c r="I722" s="12" t="s">
        <v>1546</v>
      </c>
      <c r="J722" s="11">
        <v>3118003569</v>
      </c>
      <c r="K722" s="13">
        <v>147</v>
      </c>
      <c r="L722" s="13">
        <f t="shared" si="99"/>
        <v>21315000</v>
      </c>
      <c r="M722" s="13">
        <v>147</v>
      </c>
      <c r="N722" s="13">
        <f t="shared" si="100"/>
        <v>21315000</v>
      </c>
      <c r="O722" s="13">
        <v>147</v>
      </c>
      <c r="P722" s="13">
        <f t="shared" si="101"/>
        <v>21315000</v>
      </c>
      <c r="Q722" s="13">
        <v>151</v>
      </c>
      <c r="R722" s="13">
        <f t="shared" si="102"/>
        <v>21895000</v>
      </c>
      <c r="S722" s="13">
        <v>0</v>
      </c>
      <c r="T722" s="13">
        <v>0</v>
      </c>
      <c r="U722" s="13">
        <f t="shared" si="103"/>
        <v>151</v>
      </c>
      <c r="V722" s="13">
        <f t="shared" si="104"/>
        <v>21895000</v>
      </c>
      <c r="W722" s="13">
        <f t="shared" si="105"/>
        <v>592</v>
      </c>
      <c r="X722" s="13">
        <f t="shared" si="106"/>
        <v>85840000</v>
      </c>
      <c r="Y722">
        <v>1</v>
      </c>
    </row>
    <row r="723" spans="1:25" hidden="1">
      <c r="A723" s="11">
        <f t="shared" si="107"/>
        <v>718</v>
      </c>
      <c r="B723" s="12" t="s">
        <v>720</v>
      </c>
      <c r="C723" s="12" t="s">
        <v>720</v>
      </c>
      <c r="D723" s="12" t="s">
        <v>1817</v>
      </c>
      <c r="E723" s="12">
        <v>387</v>
      </c>
      <c r="F723" s="11" t="s">
        <v>858</v>
      </c>
      <c r="G723" s="11" t="s">
        <v>854</v>
      </c>
      <c r="H723" s="12" t="s">
        <v>1555</v>
      </c>
      <c r="I723" s="12" t="s">
        <v>1546</v>
      </c>
      <c r="J723" s="11">
        <v>3017019791</v>
      </c>
      <c r="K723" s="13">
        <v>37</v>
      </c>
      <c r="L723" s="13">
        <f t="shared" si="99"/>
        <v>5365000</v>
      </c>
      <c r="M723" s="13">
        <v>37</v>
      </c>
      <c r="N723" s="13">
        <f t="shared" si="100"/>
        <v>5365000</v>
      </c>
      <c r="O723" s="13">
        <v>37</v>
      </c>
      <c r="P723" s="13">
        <f t="shared" si="101"/>
        <v>5365000</v>
      </c>
      <c r="Q723" s="13">
        <v>387</v>
      </c>
      <c r="R723" s="13">
        <f t="shared" si="102"/>
        <v>56115000</v>
      </c>
      <c r="S723" s="13">
        <v>0</v>
      </c>
      <c r="T723" s="13">
        <v>0</v>
      </c>
      <c r="U723" s="13">
        <f t="shared" si="103"/>
        <v>387</v>
      </c>
      <c r="V723" s="13">
        <f t="shared" si="104"/>
        <v>56115000</v>
      </c>
      <c r="W723" s="13">
        <f t="shared" si="105"/>
        <v>498</v>
      </c>
      <c r="X723" s="13">
        <f t="shared" si="106"/>
        <v>72210000</v>
      </c>
      <c r="Y723">
        <v>1</v>
      </c>
    </row>
    <row r="724" spans="1:25" hidden="1">
      <c r="A724" s="11">
        <f t="shared" si="107"/>
        <v>719</v>
      </c>
      <c r="B724" s="12" t="s">
        <v>721</v>
      </c>
      <c r="C724" s="12" t="s">
        <v>721</v>
      </c>
      <c r="D724" s="12" t="s">
        <v>1817</v>
      </c>
      <c r="E724" s="12">
        <v>110</v>
      </c>
      <c r="F724" s="11" t="s">
        <v>858</v>
      </c>
      <c r="G724" s="11" t="s">
        <v>854</v>
      </c>
      <c r="H724" s="12" t="s">
        <v>1550</v>
      </c>
      <c r="I724" s="12" t="s">
        <v>1546</v>
      </c>
      <c r="J724" s="11">
        <v>3118003437</v>
      </c>
      <c r="K724" s="13">
        <v>114</v>
      </c>
      <c r="L724" s="13">
        <f t="shared" si="99"/>
        <v>16530000</v>
      </c>
      <c r="M724" s="13">
        <v>114</v>
      </c>
      <c r="N724" s="13">
        <f t="shared" si="100"/>
        <v>16530000</v>
      </c>
      <c r="O724" s="13">
        <v>114</v>
      </c>
      <c r="P724" s="13">
        <f t="shared" si="101"/>
        <v>16530000</v>
      </c>
      <c r="Q724" s="13">
        <v>110</v>
      </c>
      <c r="R724" s="13">
        <f t="shared" si="102"/>
        <v>15950000</v>
      </c>
      <c r="S724" s="13">
        <v>0</v>
      </c>
      <c r="T724" s="13">
        <v>0</v>
      </c>
      <c r="U724" s="13">
        <f t="shared" si="103"/>
        <v>110</v>
      </c>
      <c r="V724" s="13">
        <f t="shared" si="104"/>
        <v>15950000</v>
      </c>
      <c r="W724" s="13">
        <f t="shared" si="105"/>
        <v>452</v>
      </c>
      <c r="X724" s="13">
        <f t="shared" si="106"/>
        <v>65540000</v>
      </c>
      <c r="Y724">
        <v>1</v>
      </c>
    </row>
    <row r="725" spans="1:25" hidden="1">
      <c r="A725" s="11">
        <f t="shared" si="107"/>
        <v>720</v>
      </c>
      <c r="B725" s="12" t="s">
        <v>722</v>
      </c>
      <c r="C725" s="12" t="s">
        <v>722</v>
      </c>
      <c r="D725" s="12" t="s">
        <v>1817</v>
      </c>
      <c r="E725" s="12">
        <v>104</v>
      </c>
      <c r="F725" s="11" t="s">
        <v>858</v>
      </c>
      <c r="G725" s="11" t="s">
        <v>854</v>
      </c>
      <c r="H725" s="12" t="s">
        <v>1564</v>
      </c>
      <c r="I725" s="12" t="s">
        <v>1546</v>
      </c>
      <c r="J725" s="11">
        <v>3118003011</v>
      </c>
      <c r="K725" s="13">
        <v>126</v>
      </c>
      <c r="L725" s="13">
        <f t="shared" si="99"/>
        <v>18270000</v>
      </c>
      <c r="M725" s="13">
        <v>126</v>
      </c>
      <c r="N725" s="13">
        <f t="shared" si="100"/>
        <v>18270000</v>
      </c>
      <c r="O725" s="13">
        <v>126</v>
      </c>
      <c r="P725" s="13">
        <f t="shared" si="101"/>
        <v>18270000</v>
      </c>
      <c r="Q725" s="13">
        <v>104</v>
      </c>
      <c r="R725" s="13">
        <f t="shared" si="102"/>
        <v>15080000</v>
      </c>
      <c r="S725" s="13">
        <v>0</v>
      </c>
      <c r="T725" s="13">
        <v>0</v>
      </c>
      <c r="U725" s="13">
        <f t="shared" si="103"/>
        <v>104</v>
      </c>
      <c r="V725" s="13">
        <f t="shared" si="104"/>
        <v>15080000</v>
      </c>
      <c r="W725" s="13">
        <f t="shared" si="105"/>
        <v>482</v>
      </c>
      <c r="X725" s="13">
        <f t="shared" si="106"/>
        <v>69890000</v>
      </c>
      <c r="Y725">
        <v>1</v>
      </c>
    </row>
    <row r="726" spans="1:25" hidden="1">
      <c r="A726" s="11">
        <f t="shared" si="107"/>
        <v>721</v>
      </c>
      <c r="B726" s="12" t="s">
        <v>723</v>
      </c>
      <c r="C726" s="12" t="s">
        <v>723</v>
      </c>
      <c r="D726" s="12" t="s">
        <v>1817</v>
      </c>
      <c r="E726" s="12">
        <v>167</v>
      </c>
      <c r="F726" s="11" t="s">
        <v>858</v>
      </c>
      <c r="G726" s="11" t="s">
        <v>854</v>
      </c>
      <c r="H726" s="12" t="s">
        <v>1565</v>
      </c>
      <c r="I726" s="12" t="s">
        <v>1546</v>
      </c>
      <c r="J726" s="11">
        <v>3118002511</v>
      </c>
      <c r="K726" s="13">
        <v>189</v>
      </c>
      <c r="L726" s="13">
        <f t="shared" si="99"/>
        <v>27405000</v>
      </c>
      <c r="M726" s="13">
        <v>189</v>
      </c>
      <c r="N726" s="13">
        <f t="shared" si="100"/>
        <v>27405000</v>
      </c>
      <c r="O726" s="13">
        <v>189</v>
      </c>
      <c r="P726" s="13">
        <f t="shared" si="101"/>
        <v>27405000</v>
      </c>
      <c r="Q726" s="13">
        <v>167</v>
      </c>
      <c r="R726" s="13">
        <f t="shared" si="102"/>
        <v>24215000</v>
      </c>
      <c r="S726" s="13">
        <v>0</v>
      </c>
      <c r="T726" s="13">
        <v>0</v>
      </c>
      <c r="U726" s="13">
        <f t="shared" si="103"/>
        <v>167</v>
      </c>
      <c r="V726" s="13">
        <f t="shared" si="104"/>
        <v>24215000</v>
      </c>
      <c r="W726" s="13">
        <f t="shared" si="105"/>
        <v>734</v>
      </c>
      <c r="X726" s="13">
        <f t="shared" si="106"/>
        <v>106430000</v>
      </c>
      <c r="Y726">
        <v>1</v>
      </c>
    </row>
    <row r="727" spans="1:25" hidden="1">
      <c r="A727" s="11">
        <f t="shared" si="107"/>
        <v>722</v>
      </c>
      <c r="B727" s="12" t="s">
        <v>724</v>
      </c>
      <c r="C727" s="12" t="s">
        <v>724</v>
      </c>
      <c r="D727" s="12" t="s">
        <v>1817</v>
      </c>
      <c r="E727" s="12">
        <v>172</v>
      </c>
      <c r="F727" s="11" t="s">
        <v>858</v>
      </c>
      <c r="G727" s="11" t="s">
        <v>854</v>
      </c>
      <c r="H727" s="12" t="s">
        <v>1565</v>
      </c>
      <c r="I727" s="12" t="s">
        <v>1546</v>
      </c>
      <c r="J727" s="11">
        <v>3017015990</v>
      </c>
      <c r="K727" s="13">
        <v>176</v>
      </c>
      <c r="L727" s="13">
        <f t="shared" si="99"/>
        <v>25520000</v>
      </c>
      <c r="M727" s="13">
        <v>176</v>
      </c>
      <c r="N727" s="13">
        <f t="shared" si="100"/>
        <v>25520000</v>
      </c>
      <c r="O727" s="13">
        <v>176</v>
      </c>
      <c r="P727" s="13">
        <f t="shared" si="101"/>
        <v>25520000</v>
      </c>
      <c r="Q727" s="13">
        <v>172</v>
      </c>
      <c r="R727" s="13">
        <f t="shared" si="102"/>
        <v>24940000</v>
      </c>
      <c r="S727" s="13">
        <v>0</v>
      </c>
      <c r="T727" s="13">
        <v>0</v>
      </c>
      <c r="U727" s="13">
        <f t="shared" si="103"/>
        <v>172</v>
      </c>
      <c r="V727" s="13">
        <f t="shared" si="104"/>
        <v>24940000</v>
      </c>
      <c r="W727" s="13">
        <f t="shared" si="105"/>
        <v>700</v>
      </c>
      <c r="X727" s="13">
        <f t="shared" si="106"/>
        <v>101500000</v>
      </c>
      <c r="Y727">
        <v>1</v>
      </c>
    </row>
    <row r="728" spans="1:25" hidden="1">
      <c r="A728" s="11">
        <f t="shared" si="107"/>
        <v>723</v>
      </c>
      <c r="B728" s="12" t="s">
        <v>725</v>
      </c>
      <c r="C728" s="12" t="s">
        <v>725</v>
      </c>
      <c r="D728" s="12" t="s">
        <v>1817</v>
      </c>
      <c r="E728" s="12">
        <v>253</v>
      </c>
      <c r="F728" s="11" t="s">
        <v>858</v>
      </c>
      <c r="G728" s="11" t="s">
        <v>854</v>
      </c>
      <c r="H728" s="12" t="s">
        <v>1566</v>
      </c>
      <c r="I728" s="12" t="s">
        <v>1546</v>
      </c>
      <c r="J728" s="11">
        <v>3118004646</v>
      </c>
      <c r="K728" s="13">
        <v>263</v>
      </c>
      <c r="L728" s="13">
        <f t="shared" si="99"/>
        <v>38135000</v>
      </c>
      <c r="M728" s="13">
        <v>263</v>
      </c>
      <c r="N728" s="13">
        <f t="shared" si="100"/>
        <v>38135000</v>
      </c>
      <c r="O728" s="13">
        <v>263</v>
      </c>
      <c r="P728" s="13">
        <f t="shared" si="101"/>
        <v>38135000</v>
      </c>
      <c r="Q728" s="13">
        <v>253</v>
      </c>
      <c r="R728" s="13">
        <f t="shared" si="102"/>
        <v>36685000</v>
      </c>
      <c r="S728" s="13">
        <v>0</v>
      </c>
      <c r="T728" s="13">
        <v>0</v>
      </c>
      <c r="U728" s="13">
        <f t="shared" si="103"/>
        <v>253</v>
      </c>
      <c r="V728" s="13">
        <f t="shared" si="104"/>
        <v>36685000</v>
      </c>
      <c r="W728" s="13">
        <f t="shared" si="105"/>
        <v>1042</v>
      </c>
      <c r="X728" s="13">
        <f t="shared" si="106"/>
        <v>151090000</v>
      </c>
      <c r="Y728">
        <v>1</v>
      </c>
    </row>
    <row r="729" spans="1:25" hidden="1">
      <c r="A729" s="11">
        <f t="shared" si="107"/>
        <v>724</v>
      </c>
      <c r="B729" s="12" t="s">
        <v>726</v>
      </c>
      <c r="C729" s="12" t="s">
        <v>726</v>
      </c>
      <c r="D729" s="12" t="s">
        <v>1817</v>
      </c>
      <c r="E729" s="12">
        <v>236</v>
      </c>
      <c r="F729" s="11" t="s">
        <v>858</v>
      </c>
      <c r="G729" s="11" t="s">
        <v>854</v>
      </c>
      <c r="H729" s="12" t="s">
        <v>1567</v>
      </c>
      <c r="I729" s="12" t="s">
        <v>1546</v>
      </c>
      <c r="J729" s="11">
        <v>3017125256</v>
      </c>
      <c r="K729" s="13">
        <v>212</v>
      </c>
      <c r="L729" s="13">
        <f t="shared" si="99"/>
        <v>30740000</v>
      </c>
      <c r="M729" s="13">
        <v>212</v>
      </c>
      <c r="N729" s="13">
        <f t="shared" si="100"/>
        <v>30740000</v>
      </c>
      <c r="O729" s="13">
        <v>212</v>
      </c>
      <c r="P729" s="13">
        <f t="shared" si="101"/>
        <v>30740000</v>
      </c>
      <c r="Q729" s="13">
        <v>236</v>
      </c>
      <c r="R729" s="13">
        <f t="shared" si="102"/>
        <v>34220000</v>
      </c>
      <c r="S729" s="13">
        <v>0</v>
      </c>
      <c r="T729" s="13">
        <v>0</v>
      </c>
      <c r="U729" s="13">
        <f t="shared" si="103"/>
        <v>236</v>
      </c>
      <c r="V729" s="13">
        <f t="shared" si="104"/>
        <v>34220000</v>
      </c>
      <c r="W729" s="13">
        <f t="shared" si="105"/>
        <v>872</v>
      </c>
      <c r="X729" s="13">
        <f t="shared" si="106"/>
        <v>126440000</v>
      </c>
      <c r="Y729">
        <v>1</v>
      </c>
    </row>
    <row r="730" spans="1:25" hidden="1">
      <c r="A730" s="11">
        <f t="shared" si="107"/>
        <v>725</v>
      </c>
      <c r="B730" s="12" t="s">
        <v>727</v>
      </c>
      <c r="C730" s="12" t="s">
        <v>727</v>
      </c>
      <c r="D730" s="12" t="s">
        <v>1818</v>
      </c>
      <c r="E730" s="12">
        <v>61</v>
      </c>
      <c r="F730" s="11" t="s">
        <v>858</v>
      </c>
      <c r="G730" s="11" t="s">
        <v>854</v>
      </c>
      <c r="H730" s="12" t="s">
        <v>1568</v>
      </c>
      <c r="I730" s="12" t="s">
        <v>1569</v>
      </c>
      <c r="J730" s="11">
        <v>3017018727</v>
      </c>
      <c r="K730" s="13">
        <v>85</v>
      </c>
      <c r="L730" s="13">
        <f t="shared" si="99"/>
        <v>12325000</v>
      </c>
      <c r="M730" s="13">
        <v>85</v>
      </c>
      <c r="N730" s="13">
        <f t="shared" si="100"/>
        <v>12325000</v>
      </c>
      <c r="O730" s="13">
        <v>85</v>
      </c>
      <c r="P730" s="13">
        <f t="shared" si="101"/>
        <v>12325000</v>
      </c>
      <c r="Q730" s="13">
        <v>61</v>
      </c>
      <c r="R730" s="13">
        <f t="shared" si="102"/>
        <v>8845000</v>
      </c>
      <c r="S730" s="13">
        <v>0</v>
      </c>
      <c r="T730" s="13">
        <v>0</v>
      </c>
      <c r="U730" s="13">
        <f t="shared" si="103"/>
        <v>61</v>
      </c>
      <c r="V730" s="13">
        <f t="shared" si="104"/>
        <v>8845000</v>
      </c>
      <c r="W730" s="13">
        <f t="shared" si="105"/>
        <v>316</v>
      </c>
      <c r="X730" s="13">
        <f t="shared" si="106"/>
        <v>45820000</v>
      </c>
      <c r="Y730">
        <v>1</v>
      </c>
    </row>
    <row r="731" spans="1:25" hidden="1">
      <c r="A731" s="11">
        <f t="shared" si="107"/>
        <v>726</v>
      </c>
      <c r="B731" s="12" t="s">
        <v>728</v>
      </c>
      <c r="C731" s="12" t="s">
        <v>728</v>
      </c>
      <c r="D731" s="12" t="s">
        <v>1818</v>
      </c>
      <c r="E731" s="12">
        <v>163</v>
      </c>
      <c r="F731" s="11" t="s">
        <v>858</v>
      </c>
      <c r="G731" s="11" t="s">
        <v>854</v>
      </c>
      <c r="H731" s="12" t="s">
        <v>1570</v>
      </c>
      <c r="I731" s="12" t="s">
        <v>1569</v>
      </c>
      <c r="J731" s="11">
        <v>3017015779</v>
      </c>
      <c r="K731" s="13">
        <v>187</v>
      </c>
      <c r="L731" s="13">
        <f t="shared" si="99"/>
        <v>27115000</v>
      </c>
      <c r="M731" s="13">
        <v>187</v>
      </c>
      <c r="N731" s="13">
        <f t="shared" si="100"/>
        <v>27115000</v>
      </c>
      <c r="O731" s="13">
        <v>187</v>
      </c>
      <c r="P731" s="13">
        <f t="shared" si="101"/>
        <v>27115000</v>
      </c>
      <c r="Q731" s="13">
        <v>163</v>
      </c>
      <c r="R731" s="13">
        <f t="shared" si="102"/>
        <v>23635000</v>
      </c>
      <c r="S731" s="13">
        <v>0</v>
      </c>
      <c r="T731" s="13">
        <v>0</v>
      </c>
      <c r="U731" s="13">
        <f t="shared" si="103"/>
        <v>163</v>
      </c>
      <c r="V731" s="13">
        <f t="shared" si="104"/>
        <v>23635000</v>
      </c>
      <c r="W731" s="13">
        <f t="shared" si="105"/>
        <v>724</v>
      </c>
      <c r="X731" s="13">
        <f t="shared" si="106"/>
        <v>104980000</v>
      </c>
      <c r="Y731">
        <v>1</v>
      </c>
    </row>
    <row r="732" spans="1:25" hidden="1">
      <c r="A732" s="11">
        <f t="shared" si="107"/>
        <v>727</v>
      </c>
      <c r="B732" s="12" t="s">
        <v>729</v>
      </c>
      <c r="C732" s="12" t="s">
        <v>729</v>
      </c>
      <c r="D732" s="12" t="s">
        <v>1818</v>
      </c>
      <c r="E732" s="12">
        <v>100</v>
      </c>
      <c r="F732" s="11" t="s">
        <v>858</v>
      </c>
      <c r="G732" s="11" t="s">
        <v>854</v>
      </c>
      <c r="H732" s="12" t="s">
        <v>1571</v>
      </c>
      <c r="I732" s="12" t="s">
        <v>1569</v>
      </c>
      <c r="J732" s="11">
        <v>3017017941</v>
      </c>
      <c r="K732" s="13">
        <v>142</v>
      </c>
      <c r="L732" s="13">
        <f t="shared" si="99"/>
        <v>20590000</v>
      </c>
      <c r="M732" s="13">
        <v>142</v>
      </c>
      <c r="N732" s="13">
        <f t="shared" si="100"/>
        <v>20590000</v>
      </c>
      <c r="O732" s="13">
        <v>142</v>
      </c>
      <c r="P732" s="13">
        <f t="shared" si="101"/>
        <v>20590000</v>
      </c>
      <c r="Q732" s="13">
        <v>100</v>
      </c>
      <c r="R732" s="13">
        <f t="shared" si="102"/>
        <v>14500000</v>
      </c>
      <c r="S732" s="13">
        <v>0</v>
      </c>
      <c r="T732" s="13">
        <v>0</v>
      </c>
      <c r="U732" s="13">
        <f t="shared" si="103"/>
        <v>100</v>
      </c>
      <c r="V732" s="13">
        <f t="shared" si="104"/>
        <v>14500000</v>
      </c>
      <c r="W732" s="13">
        <f t="shared" si="105"/>
        <v>526</v>
      </c>
      <c r="X732" s="13">
        <f t="shared" si="106"/>
        <v>76270000</v>
      </c>
      <c r="Y732">
        <v>1</v>
      </c>
    </row>
    <row r="733" spans="1:25" hidden="1">
      <c r="A733" s="11">
        <f t="shared" si="107"/>
        <v>728</v>
      </c>
      <c r="B733" s="12" t="s">
        <v>730</v>
      </c>
      <c r="C733" s="12" t="s">
        <v>730</v>
      </c>
      <c r="D733" s="12" t="s">
        <v>1818</v>
      </c>
      <c r="E733" s="12">
        <v>193</v>
      </c>
      <c r="F733" s="11" t="s">
        <v>858</v>
      </c>
      <c r="G733" s="11" t="s">
        <v>854</v>
      </c>
      <c r="H733" s="12" t="s">
        <v>1572</v>
      </c>
      <c r="I733" s="12" t="s">
        <v>1569</v>
      </c>
      <c r="J733" s="11">
        <v>3017005030</v>
      </c>
      <c r="K733" s="13">
        <v>209</v>
      </c>
      <c r="L733" s="13">
        <f t="shared" si="99"/>
        <v>30305000</v>
      </c>
      <c r="M733" s="13">
        <v>209</v>
      </c>
      <c r="N733" s="13">
        <f t="shared" si="100"/>
        <v>30305000</v>
      </c>
      <c r="O733" s="13">
        <v>209</v>
      </c>
      <c r="P733" s="13">
        <f t="shared" si="101"/>
        <v>30305000</v>
      </c>
      <c r="Q733" s="13">
        <v>193</v>
      </c>
      <c r="R733" s="13">
        <f t="shared" si="102"/>
        <v>27985000</v>
      </c>
      <c r="S733" s="13">
        <v>0</v>
      </c>
      <c r="T733" s="13">
        <v>0</v>
      </c>
      <c r="U733" s="13">
        <f t="shared" si="103"/>
        <v>193</v>
      </c>
      <c r="V733" s="13">
        <f t="shared" si="104"/>
        <v>27985000</v>
      </c>
      <c r="W733" s="13">
        <f t="shared" si="105"/>
        <v>820</v>
      </c>
      <c r="X733" s="13">
        <f t="shared" si="106"/>
        <v>118900000</v>
      </c>
      <c r="Y733">
        <v>1</v>
      </c>
    </row>
    <row r="734" spans="1:25" hidden="1">
      <c r="A734" s="11">
        <f t="shared" si="107"/>
        <v>729</v>
      </c>
      <c r="B734" s="12" t="s">
        <v>731</v>
      </c>
      <c r="C734" s="12" t="s">
        <v>731</v>
      </c>
      <c r="D734" s="12" t="s">
        <v>1818</v>
      </c>
      <c r="E734" s="12">
        <v>223</v>
      </c>
      <c r="F734" s="11" t="s">
        <v>858</v>
      </c>
      <c r="G734" s="11" t="s">
        <v>854</v>
      </c>
      <c r="H734" s="12" t="s">
        <v>1573</v>
      </c>
      <c r="I734" s="12" t="s">
        <v>1569</v>
      </c>
      <c r="J734" s="11">
        <v>3017017496</v>
      </c>
      <c r="K734" s="13">
        <v>187</v>
      </c>
      <c r="L734" s="13">
        <f t="shared" si="99"/>
        <v>27115000</v>
      </c>
      <c r="M734" s="13">
        <v>187</v>
      </c>
      <c r="N734" s="13">
        <f t="shared" si="100"/>
        <v>27115000</v>
      </c>
      <c r="O734" s="13">
        <v>187</v>
      </c>
      <c r="P734" s="13">
        <f t="shared" si="101"/>
        <v>27115000</v>
      </c>
      <c r="Q734" s="13">
        <v>223</v>
      </c>
      <c r="R734" s="13">
        <f t="shared" si="102"/>
        <v>32335000</v>
      </c>
      <c r="S734" s="13">
        <v>0</v>
      </c>
      <c r="T734" s="13">
        <v>0</v>
      </c>
      <c r="U734" s="13">
        <f t="shared" si="103"/>
        <v>223</v>
      </c>
      <c r="V734" s="13">
        <f t="shared" si="104"/>
        <v>32335000</v>
      </c>
      <c r="W734" s="13">
        <f t="shared" si="105"/>
        <v>784</v>
      </c>
      <c r="X734" s="13">
        <f t="shared" si="106"/>
        <v>113680000</v>
      </c>
      <c r="Y734">
        <v>1</v>
      </c>
    </row>
    <row r="735" spans="1:25" hidden="1">
      <c r="A735" s="11">
        <f t="shared" si="107"/>
        <v>730</v>
      </c>
      <c r="B735" s="12" t="s">
        <v>732</v>
      </c>
      <c r="C735" s="12" t="s">
        <v>732</v>
      </c>
      <c r="D735" s="12" t="s">
        <v>1818</v>
      </c>
      <c r="E735" s="12">
        <v>180</v>
      </c>
      <c r="F735" s="11" t="s">
        <v>858</v>
      </c>
      <c r="G735" s="11" t="s">
        <v>854</v>
      </c>
      <c r="H735" s="12" t="s">
        <v>1574</v>
      </c>
      <c r="I735" s="12" t="s">
        <v>1569</v>
      </c>
      <c r="J735" s="11">
        <v>3017006702</v>
      </c>
      <c r="K735" s="13">
        <v>184</v>
      </c>
      <c r="L735" s="13">
        <f t="shared" si="99"/>
        <v>26680000</v>
      </c>
      <c r="M735" s="13">
        <v>184</v>
      </c>
      <c r="N735" s="13">
        <f t="shared" si="100"/>
        <v>26680000</v>
      </c>
      <c r="O735" s="13">
        <v>184</v>
      </c>
      <c r="P735" s="13">
        <f t="shared" si="101"/>
        <v>26680000</v>
      </c>
      <c r="Q735" s="13">
        <v>180</v>
      </c>
      <c r="R735" s="13">
        <f t="shared" si="102"/>
        <v>26100000</v>
      </c>
      <c r="S735" s="13">
        <v>0</v>
      </c>
      <c r="T735" s="13">
        <v>0</v>
      </c>
      <c r="U735" s="13">
        <f t="shared" si="103"/>
        <v>180</v>
      </c>
      <c r="V735" s="13">
        <f t="shared" si="104"/>
        <v>26100000</v>
      </c>
      <c r="W735" s="13">
        <f t="shared" si="105"/>
        <v>732</v>
      </c>
      <c r="X735" s="13">
        <f t="shared" si="106"/>
        <v>106140000</v>
      </c>
      <c r="Y735">
        <v>1</v>
      </c>
    </row>
    <row r="736" spans="1:25" hidden="1">
      <c r="A736" s="11">
        <f t="shared" si="107"/>
        <v>731</v>
      </c>
      <c r="B736" s="12" t="s">
        <v>733</v>
      </c>
      <c r="C736" s="12" t="s">
        <v>733</v>
      </c>
      <c r="D736" s="12" t="s">
        <v>1818</v>
      </c>
      <c r="E736" s="12">
        <v>208</v>
      </c>
      <c r="F736" s="11" t="s">
        <v>858</v>
      </c>
      <c r="G736" s="11" t="s">
        <v>854</v>
      </c>
      <c r="H736" s="12" t="s">
        <v>1575</v>
      </c>
      <c r="I736" s="12" t="s">
        <v>1569</v>
      </c>
      <c r="J736" s="11">
        <v>3017018603</v>
      </c>
      <c r="K736" s="13">
        <v>216</v>
      </c>
      <c r="L736" s="13">
        <f t="shared" si="99"/>
        <v>31320000</v>
      </c>
      <c r="M736" s="13">
        <v>216</v>
      </c>
      <c r="N736" s="13">
        <f t="shared" si="100"/>
        <v>31320000</v>
      </c>
      <c r="O736" s="13">
        <v>216</v>
      </c>
      <c r="P736" s="13">
        <f t="shared" si="101"/>
        <v>31320000</v>
      </c>
      <c r="Q736" s="13">
        <v>208</v>
      </c>
      <c r="R736" s="13">
        <f t="shared" si="102"/>
        <v>30160000</v>
      </c>
      <c r="S736" s="13">
        <v>0</v>
      </c>
      <c r="T736" s="13">
        <v>0</v>
      </c>
      <c r="U736" s="13">
        <f t="shared" si="103"/>
        <v>208</v>
      </c>
      <c r="V736" s="13">
        <f t="shared" si="104"/>
        <v>30160000</v>
      </c>
      <c r="W736" s="13">
        <f t="shared" si="105"/>
        <v>856</v>
      </c>
      <c r="X736" s="13">
        <f t="shared" si="106"/>
        <v>124120000</v>
      </c>
      <c r="Y736">
        <v>1</v>
      </c>
    </row>
    <row r="737" spans="1:25" hidden="1">
      <c r="A737" s="11">
        <f t="shared" si="107"/>
        <v>732</v>
      </c>
      <c r="B737" s="12" t="s">
        <v>734</v>
      </c>
      <c r="C737" s="12" t="s">
        <v>734</v>
      </c>
      <c r="D737" s="12" t="s">
        <v>1818</v>
      </c>
      <c r="E737" s="12">
        <v>104</v>
      </c>
      <c r="F737" s="11" t="s">
        <v>858</v>
      </c>
      <c r="G737" s="11" t="s">
        <v>854</v>
      </c>
      <c r="H737" s="12" t="s">
        <v>1576</v>
      </c>
      <c r="I737" s="12" t="s">
        <v>1569</v>
      </c>
      <c r="J737" s="11">
        <v>3017017968</v>
      </c>
      <c r="K737" s="13">
        <v>132</v>
      </c>
      <c r="L737" s="13">
        <f t="shared" si="99"/>
        <v>19140000</v>
      </c>
      <c r="M737" s="13">
        <v>132</v>
      </c>
      <c r="N737" s="13">
        <f t="shared" si="100"/>
        <v>19140000</v>
      </c>
      <c r="O737" s="13">
        <v>132</v>
      </c>
      <c r="P737" s="13">
        <f t="shared" si="101"/>
        <v>19140000</v>
      </c>
      <c r="Q737" s="13">
        <v>104</v>
      </c>
      <c r="R737" s="13">
        <f t="shared" si="102"/>
        <v>15080000</v>
      </c>
      <c r="S737" s="13">
        <v>0</v>
      </c>
      <c r="T737" s="13">
        <v>0</v>
      </c>
      <c r="U737" s="13">
        <f t="shared" si="103"/>
        <v>104</v>
      </c>
      <c r="V737" s="13">
        <f t="shared" si="104"/>
        <v>15080000</v>
      </c>
      <c r="W737" s="13">
        <f t="shared" si="105"/>
        <v>500</v>
      </c>
      <c r="X737" s="13">
        <f t="shared" si="106"/>
        <v>72500000</v>
      </c>
      <c r="Y737">
        <v>1</v>
      </c>
    </row>
    <row r="738" spans="1:25" hidden="1">
      <c r="A738" s="11">
        <f t="shared" si="107"/>
        <v>733</v>
      </c>
      <c r="B738" s="12" t="s">
        <v>735</v>
      </c>
      <c r="C738" s="12" t="s">
        <v>735</v>
      </c>
      <c r="D738" s="12" t="s">
        <v>1818</v>
      </c>
      <c r="E738" s="12">
        <v>104</v>
      </c>
      <c r="F738" s="11" t="s">
        <v>858</v>
      </c>
      <c r="G738" s="11" t="s">
        <v>854</v>
      </c>
      <c r="H738" s="12" t="s">
        <v>1577</v>
      </c>
      <c r="I738" s="12" t="s">
        <v>1569</v>
      </c>
      <c r="J738" s="11">
        <v>3017018310</v>
      </c>
      <c r="K738" s="13">
        <v>148</v>
      </c>
      <c r="L738" s="13">
        <f t="shared" si="99"/>
        <v>21460000</v>
      </c>
      <c r="M738" s="13">
        <v>148</v>
      </c>
      <c r="N738" s="13">
        <f t="shared" si="100"/>
        <v>21460000</v>
      </c>
      <c r="O738" s="13">
        <v>148</v>
      </c>
      <c r="P738" s="13">
        <f t="shared" si="101"/>
        <v>21460000</v>
      </c>
      <c r="Q738" s="13">
        <v>104</v>
      </c>
      <c r="R738" s="13">
        <f t="shared" si="102"/>
        <v>15080000</v>
      </c>
      <c r="S738" s="13">
        <v>0</v>
      </c>
      <c r="T738" s="13">
        <v>0</v>
      </c>
      <c r="U738" s="13">
        <f t="shared" si="103"/>
        <v>104</v>
      </c>
      <c r="V738" s="13">
        <f t="shared" si="104"/>
        <v>15080000</v>
      </c>
      <c r="W738" s="13">
        <f t="shared" si="105"/>
        <v>548</v>
      </c>
      <c r="X738" s="13">
        <f t="shared" si="106"/>
        <v>79460000</v>
      </c>
      <c r="Y738">
        <v>1</v>
      </c>
    </row>
    <row r="739" spans="1:25" hidden="1">
      <c r="A739" s="11">
        <f t="shared" si="107"/>
        <v>734</v>
      </c>
      <c r="B739" s="12" t="s">
        <v>736</v>
      </c>
      <c r="C739" s="12" t="s">
        <v>736</v>
      </c>
      <c r="D739" s="12" t="s">
        <v>1818</v>
      </c>
      <c r="E739" s="12">
        <v>137</v>
      </c>
      <c r="F739" s="11" t="s">
        <v>858</v>
      </c>
      <c r="G739" s="11" t="s">
        <v>854</v>
      </c>
      <c r="H739" s="12" t="s">
        <v>1578</v>
      </c>
      <c r="I739" s="12" t="s">
        <v>1569</v>
      </c>
      <c r="J739" s="11">
        <v>3017018930</v>
      </c>
      <c r="K739" s="13">
        <v>155</v>
      </c>
      <c r="L739" s="13">
        <f t="shared" si="99"/>
        <v>22475000</v>
      </c>
      <c r="M739" s="13">
        <v>155</v>
      </c>
      <c r="N739" s="13">
        <f t="shared" si="100"/>
        <v>22475000</v>
      </c>
      <c r="O739" s="13">
        <v>155</v>
      </c>
      <c r="P739" s="13">
        <f t="shared" si="101"/>
        <v>22475000</v>
      </c>
      <c r="Q739" s="13">
        <v>137</v>
      </c>
      <c r="R739" s="13">
        <f t="shared" si="102"/>
        <v>19865000</v>
      </c>
      <c r="S739" s="13">
        <v>0</v>
      </c>
      <c r="T739" s="13">
        <v>0</v>
      </c>
      <c r="U739" s="13">
        <f t="shared" si="103"/>
        <v>137</v>
      </c>
      <c r="V739" s="13">
        <f t="shared" si="104"/>
        <v>19865000</v>
      </c>
      <c r="W739" s="13">
        <f t="shared" si="105"/>
        <v>602</v>
      </c>
      <c r="X739" s="13">
        <f t="shared" si="106"/>
        <v>87290000</v>
      </c>
      <c r="Y739">
        <v>1</v>
      </c>
    </row>
    <row r="740" spans="1:25" hidden="1">
      <c r="A740" s="11">
        <f t="shared" si="107"/>
        <v>735</v>
      </c>
      <c r="B740" s="12" t="s">
        <v>737</v>
      </c>
      <c r="C740" s="12" t="s">
        <v>737</v>
      </c>
      <c r="D740" s="12" t="s">
        <v>1818</v>
      </c>
      <c r="E740" s="12">
        <v>201</v>
      </c>
      <c r="F740" s="11" t="s">
        <v>858</v>
      </c>
      <c r="G740" s="11" t="s">
        <v>854</v>
      </c>
      <c r="H740" s="12" t="s">
        <v>1579</v>
      </c>
      <c r="I740" s="12" t="s">
        <v>1569</v>
      </c>
      <c r="J740" s="11">
        <v>3017018590</v>
      </c>
      <c r="K740" s="13">
        <v>187</v>
      </c>
      <c r="L740" s="13">
        <f t="shared" si="99"/>
        <v>27115000</v>
      </c>
      <c r="M740" s="13">
        <v>187</v>
      </c>
      <c r="N740" s="13">
        <f t="shared" si="100"/>
        <v>27115000</v>
      </c>
      <c r="O740" s="13">
        <v>187</v>
      </c>
      <c r="P740" s="13">
        <f t="shared" si="101"/>
        <v>27115000</v>
      </c>
      <c r="Q740" s="13">
        <v>201</v>
      </c>
      <c r="R740" s="13">
        <f t="shared" si="102"/>
        <v>29145000</v>
      </c>
      <c r="S740" s="13">
        <v>0</v>
      </c>
      <c r="T740" s="13">
        <v>0</v>
      </c>
      <c r="U740" s="13">
        <f t="shared" si="103"/>
        <v>201</v>
      </c>
      <c r="V740" s="13">
        <f t="shared" si="104"/>
        <v>29145000</v>
      </c>
      <c r="W740" s="13">
        <f t="shared" si="105"/>
        <v>762</v>
      </c>
      <c r="X740" s="13">
        <f t="shared" si="106"/>
        <v>110490000</v>
      </c>
      <c r="Y740">
        <v>1</v>
      </c>
    </row>
    <row r="741" spans="1:25" hidden="1">
      <c r="A741" s="11">
        <f t="shared" si="107"/>
        <v>736</v>
      </c>
      <c r="B741" s="12" t="s">
        <v>738</v>
      </c>
      <c r="C741" s="12" t="s">
        <v>738</v>
      </c>
      <c r="D741" s="12" t="s">
        <v>1818</v>
      </c>
      <c r="E741" s="12">
        <v>123</v>
      </c>
      <c r="F741" s="11" t="s">
        <v>858</v>
      </c>
      <c r="G741" s="11" t="s">
        <v>854</v>
      </c>
      <c r="H741" s="12" t="s">
        <v>1580</v>
      </c>
      <c r="I741" s="12" t="s">
        <v>1569</v>
      </c>
      <c r="J741" s="11">
        <v>3017013741</v>
      </c>
      <c r="K741" s="13">
        <v>113</v>
      </c>
      <c r="L741" s="13">
        <f t="shared" si="99"/>
        <v>16385000</v>
      </c>
      <c r="M741" s="13">
        <v>113</v>
      </c>
      <c r="N741" s="13">
        <f t="shared" si="100"/>
        <v>16385000</v>
      </c>
      <c r="O741" s="13">
        <v>113</v>
      </c>
      <c r="P741" s="13">
        <f t="shared" si="101"/>
        <v>16385000</v>
      </c>
      <c r="Q741" s="13">
        <v>123</v>
      </c>
      <c r="R741" s="13">
        <f t="shared" si="102"/>
        <v>17835000</v>
      </c>
      <c r="S741" s="13">
        <v>0</v>
      </c>
      <c r="T741" s="13">
        <v>0</v>
      </c>
      <c r="U741" s="13">
        <f t="shared" si="103"/>
        <v>123</v>
      </c>
      <c r="V741" s="13">
        <f t="shared" si="104"/>
        <v>17835000</v>
      </c>
      <c r="W741" s="13">
        <f t="shared" si="105"/>
        <v>462</v>
      </c>
      <c r="X741" s="13">
        <f t="shared" si="106"/>
        <v>66990000</v>
      </c>
      <c r="Y741">
        <v>1</v>
      </c>
    </row>
    <row r="742" spans="1:25" hidden="1">
      <c r="A742" s="11">
        <f t="shared" si="107"/>
        <v>737</v>
      </c>
      <c r="B742" s="12" t="s">
        <v>739</v>
      </c>
      <c r="C742" s="12" t="s">
        <v>739</v>
      </c>
      <c r="D742" s="12" t="s">
        <v>1818</v>
      </c>
      <c r="E742" s="12">
        <v>168</v>
      </c>
      <c r="F742" s="11" t="s">
        <v>858</v>
      </c>
      <c r="G742" s="11" t="s">
        <v>854</v>
      </c>
      <c r="H742" s="12" t="s">
        <v>1581</v>
      </c>
      <c r="I742" s="12" t="s">
        <v>1569</v>
      </c>
      <c r="J742" s="11">
        <v>3017018069</v>
      </c>
      <c r="K742" s="13">
        <v>162</v>
      </c>
      <c r="L742" s="13">
        <f t="shared" si="99"/>
        <v>23490000</v>
      </c>
      <c r="M742" s="13">
        <v>162</v>
      </c>
      <c r="N742" s="13">
        <f t="shared" si="100"/>
        <v>23490000</v>
      </c>
      <c r="O742" s="13">
        <v>162</v>
      </c>
      <c r="P742" s="13">
        <f t="shared" si="101"/>
        <v>23490000</v>
      </c>
      <c r="Q742" s="13">
        <v>168</v>
      </c>
      <c r="R742" s="13">
        <f t="shared" si="102"/>
        <v>24360000</v>
      </c>
      <c r="S742" s="13">
        <v>0</v>
      </c>
      <c r="T742" s="13">
        <v>0</v>
      </c>
      <c r="U742" s="13">
        <f t="shared" si="103"/>
        <v>168</v>
      </c>
      <c r="V742" s="13">
        <f t="shared" si="104"/>
        <v>24360000</v>
      </c>
      <c r="W742" s="13">
        <f t="shared" si="105"/>
        <v>654</v>
      </c>
      <c r="X742" s="13">
        <f t="shared" si="106"/>
        <v>94830000</v>
      </c>
      <c r="Y742">
        <v>1</v>
      </c>
    </row>
    <row r="743" spans="1:25" hidden="1">
      <c r="A743" s="11">
        <f t="shared" si="107"/>
        <v>738</v>
      </c>
      <c r="B743" s="12" t="s">
        <v>740</v>
      </c>
      <c r="C743" s="12" t="s">
        <v>740</v>
      </c>
      <c r="D743" s="12" t="s">
        <v>1818</v>
      </c>
      <c r="E743" s="12">
        <v>234</v>
      </c>
      <c r="F743" s="11" t="s">
        <v>858</v>
      </c>
      <c r="G743" s="11" t="s">
        <v>854</v>
      </c>
      <c r="H743" s="12" t="s">
        <v>1582</v>
      </c>
      <c r="I743" s="12" t="s">
        <v>1569</v>
      </c>
      <c r="J743" s="11">
        <v>3017017704</v>
      </c>
      <c r="K743" s="13">
        <v>238</v>
      </c>
      <c r="L743" s="13">
        <f t="shared" si="99"/>
        <v>34510000</v>
      </c>
      <c r="M743" s="13">
        <v>238</v>
      </c>
      <c r="N743" s="13">
        <f t="shared" si="100"/>
        <v>34510000</v>
      </c>
      <c r="O743" s="13">
        <v>238</v>
      </c>
      <c r="P743" s="13">
        <f t="shared" si="101"/>
        <v>34510000</v>
      </c>
      <c r="Q743" s="13">
        <v>234</v>
      </c>
      <c r="R743" s="13">
        <f t="shared" si="102"/>
        <v>33930000</v>
      </c>
      <c r="S743" s="13">
        <v>0</v>
      </c>
      <c r="T743" s="13">
        <v>0</v>
      </c>
      <c r="U743" s="13">
        <f t="shared" si="103"/>
        <v>234</v>
      </c>
      <c r="V743" s="13">
        <f t="shared" si="104"/>
        <v>33930000</v>
      </c>
      <c r="W743" s="13">
        <f t="shared" si="105"/>
        <v>948</v>
      </c>
      <c r="X743" s="13">
        <f t="shared" si="106"/>
        <v>137460000</v>
      </c>
      <c r="Y743">
        <v>1</v>
      </c>
    </row>
    <row r="744" spans="1:25" hidden="1">
      <c r="A744" s="11">
        <f t="shared" si="107"/>
        <v>739</v>
      </c>
      <c r="B744" s="12" t="s">
        <v>741</v>
      </c>
      <c r="C744" s="12" t="s">
        <v>741</v>
      </c>
      <c r="D744" s="12" t="s">
        <v>1818</v>
      </c>
      <c r="E744" s="12">
        <v>99</v>
      </c>
      <c r="F744" s="11" t="s">
        <v>858</v>
      </c>
      <c r="G744" s="11" t="s">
        <v>854</v>
      </c>
      <c r="H744" s="12" t="s">
        <v>1583</v>
      </c>
      <c r="I744" s="12" t="s">
        <v>1569</v>
      </c>
      <c r="J744" s="11">
        <v>3017016368</v>
      </c>
      <c r="K744" s="13">
        <v>113</v>
      </c>
      <c r="L744" s="13">
        <f t="shared" si="99"/>
        <v>16385000</v>
      </c>
      <c r="M744" s="13">
        <v>113</v>
      </c>
      <c r="N744" s="13">
        <f t="shared" si="100"/>
        <v>16385000</v>
      </c>
      <c r="O744" s="13">
        <v>113</v>
      </c>
      <c r="P744" s="13">
        <f t="shared" si="101"/>
        <v>16385000</v>
      </c>
      <c r="Q744" s="13">
        <v>99</v>
      </c>
      <c r="R744" s="13">
        <f t="shared" si="102"/>
        <v>14355000</v>
      </c>
      <c r="S744" s="13">
        <v>0</v>
      </c>
      <c r="T744" s="13">
        <v>0</v>
      </c>
      <c r="U744" s="13">
        <f t="shared" si="103"/>
        <v>99</v>
      </c>
      <c r="V744" s="13">
        <f t="shared" si="104"/>
        <v>14355000</v>
      </c>
      <c r="W744" s="13">
        <f t="shared" si="105"/>
        <v>438</v>
      </c>
      <c r="X744" s="13">
        <f t="shared" si="106"/>
        <v>63510000</v>
      </c>
      <c r="Y744">
        <v>1</v>
      </c>
    </row>
    <row r="745" spans="1:25" hidden="1">
      <c r="A745" s="11">
        <f t="shared" si="107"/>
        <v>740</v>
      </c>
      <c r="B745" s="12" t="s">
        <v>742</v>
      </c>
      <c r="C745" s="12" t="s">
        <v>742</v>
      </c>
      <c r="D745" s="12" t="s">
        <v>1818</v>
      </c>
      <c r="E745" s="12">
        <v>180</v>
      </c>
      <c r="F745" s="11" t="s">
        <v>858</v>
      </c>
      <c r="G745" s="11" t="s">
        <v>854</v>
      </c>
      <c r="H745" s="12" t="s">
        <v>1568</v>
      </c>
      <c r="I745" s="12" t="s">
        <v>1569</v>
      </c>
      <c r="J745" s="11">
        <v>3017018298</v>
      </c>
      <c r="K745" s="13">
        <v>166</v>
      </c>
      <c r="L745" s="13">
        <f t="shared" si="99"/>
        <v>24070000</v>
      </c>
      <c r="M745" s="13">
        <v>166</v>
      </c>
      <c r="N745" s="13">
        <f t="shared" si="100"/>
        <v>24070000</v>
      </c>
      <c r="O745" s="13">
        <v>166</v>
      </c>
      <c r="P745" s="13">
        <f t="shared" si="101"/>
        <v>24070000</v>
      </c>
      <c r="Q745" s="13">
        <v>180</v>
      </c>
      <c r="R745" s="13">
        <f t="shared" si="102"/>
        <v>26100000</v>
      </c>
      <c r="S745" s="13">
        <v>0</v>
      </c>
      <c r="T745" s="13">
        <v>0</v>
      </c>
      <c r="U745" s="13">
        <f t="shared" si="103"/>
        <v>180</v>
      </c>
      <c r="V745" s="13">
        <f t="shared" si="104"/>
        <v>26100000</v>
      </c>
      <c r="W745" s="13">
        <f t="shared" si="105"/>
        <v>678</v>
      </c>
      <c r="X745" s="13">
        <f t="shared" si="106"/>
        <v>98310000</v>
      </c>
      <c r="Y745">
        <v>1</v>
      </c>
    </row>
    <row r="746" spans="1:25" hidden="1">
      <c r="A746" s="11">
        <f t="shared" si="107"/>
        <v>741</v>
      </c>
      <c r="B746" s="12" t="s">
        <v>743</v>
      </c>
      <c r="C746" s="12" t="s">
        <v>743</v>
      </c>
      <c r="D746" s="12" t="s">
        <v>1818</v>
      </c>
      <c r="E746" s="12">
        <v>122</v>
      </c>
      <c r="F746" s="11" t="s">
        <v>858</v>
      </c>
      <c r="G746" s="11" t="s">
        <v>854</v>
      </c>
      <c r="H746" s="12" t="s">
        <v>1568</v>
      </c>
      <c r="I746" s="12" t="s">
        <v>1569</v>
      </c>
      <c r="J746" s="11">
        <v>3118002562</v>
      </c>
      <c r="K746" s="13">
        <v>136</v>
      </c>
      <c r="L746" s="13">
        <f t="shared" si="99"/>
        <v>19720000</v>
      </c>
      <c r="M746" s="13">
        <v>136</v>
      </c>
      <c r="N746" s="13">
        <f t="shared" si="100"/>
        <v>19720000</v>
      </c>
      <c r="O746" s="13">
        <v>136</v>
      </c>
      <c r="P746" s="13">
        <f t="shared" si="101"/>
        <v>19720000</v>
      </c>
      <c r="Q746" s="13">
        <v>122</v>
      </c>
      <c r="R746" s="13">
        <f t="shared" si="102"/>
        <v>17690000</v>
      </c>
      <c r="S746" s="13">
        <v>0</v>
      </c>
      <c r="T746" s="13">
        <v>0</v>
      </c>
      <c r="U746" s="13">
        <f t="shared" si="103"/>
        <v>122</v>
      </c>
      <c r="V746" s="13">
        <f t="shared" si="104"/>
        <v>17690000</v>
      </c>
      <c r="W746" s="13">
        <f t="shared" si="105"/>
        <v>530</v>
      </c>
      <c r="X746" s="13">
        <f t="shared" si="106"/>
        <v>76850000</v>
      </c>
      <c r="Y746">
        <v>1</v>
      </c>
    </row>
    <row r="747" spans="1:25" hidden="1">
      <c r="A747" s="11">
        <f t="shared" si="107"/>
        <v>742</v>
      </c>
      <c r="B747" s="12" t="s">
        <v>744</v>
      </c>
      <c r="C747" s="12" t="s">
        <v>744</v>
      </c>
      <c r="D747" s="12" t="s">
        <v>1818</v>
      </c>
      <c r="E747" s="12">
        <v>282</v>
      </c>
      <c r="F747" s="11" t="s">
        <v>858</v>
      </c>
      <c r="G747" s="11" t="s">
        <v>854</v>
      </c>
      <c r="H747" s="12" t="s">
        <v>1584</v>
      </c>
      <c r="I747" s="12" t="s">
        <v>1569</v>
      </c>
      <c r="J747" s="11">
        <v>3017018328</v>
      </c>
      <c r="K747" s="13">
        <v>260</v>
      </c>
      <c r="L747" s="13">
        <f t="shared" si="99"/>
        <v>37700000</v>
      </c>
      <c r="M747" s="13">
        <v>260</v>
      </c>
      <c r="N747" s="13">
        <f t="shared" si="100"/>
        <v>37700000</v>
      </c>
      <c r="O747" s="13">
        <v>260</v>
      </c>
      <c r="P747" s="13">
        <f t="shared" si="101"/>
        <v>37700000</v>
      </c>
      <c r="Q747" s="13">
        <v>282</v>
      </c>
      <c r="R747" s="13">
        <f t="shared" si="102"/>
        <v>40890000</v>
      </c>
      <c r="S747" s="13">
        <v>0</v>
      </c>
      <c r="T747" s="13">
        <v>0</v>
      </c>
      <c r="U747" s="13">
        <f t="shared" si="103"/>
        <v>282</v>
      </c>
      <c r="V747" s="13">
        <f t="shared" si="104"/>
        <v>40890000</v>
      </c>
      <c r="W747" s="13">
        <f t="shared" si="105"/>
        <v>1062</v>
      </c>
      <c r="X747" s="13">
        <f t="shared" si="106"/>
        <v>153990000</v>
      </c>
      <c r="Y747">
        <v>1</v>
      </c>
    </row>
    <row r="748" spans="1:25" hidden="1">
      <c r="A748" s="11">
        <f t="shared" si="107"/>
        <v>743</v>
      </c>
      <c r="B748" s="12" t="s">
        <v>745</v>
      </c>
      <c r="C748" s="12" t="s">
        <v>745</v>
      </c>
      <c r="D748" s="12" t="s">
        <v>1818</v>
      </c>
      <c r="E748" s="12">
        <v>110</v>
      </c>
      <c r="F748" s="11" t="s">
        <v>858</v>
      </c>
      <c r="G748" s="11" t="s">
        <v>854</v>
      </c>
      <c r="H748" s="12" t="s">
        <v>1575</v>
      </c>
      <c r="I748" s="12" t="s">
        <v>1569</v>
      </c>
      <c r="J748" s="11">
        <v>3017018255</v>
      </c>
      <c r="K748" s="13">
        <v>108</v>
      </c>
      <c r="L748" s="13">
        <f t="shared" si="99"/>
        <v>15660000</v>
      </c>
      <c r="M748" s="13">
        <v>108</v>
      </c>
      <c r="N748" s="13">
        <f t="shared" si="100"/>
        <v>15660000</v>
      </c>
      <c r="O748" s="13">
        <v>108</v>
      </c>
      <c r="P748" s="13">
        <f t="shared" si="101"/>
        <v>15660000</v>
      </c>
      <c r="Q748" s="13">
        <v>110</v>
      </c>
      <c r="R748" s="13">
        <f t="shared" si="102"/>
        <v>15950000</v>
      </c>
      <c r="S748" s="13">
        <v>0</v>
      </c>
      <c r="T748" s="13">
        <v>0</v>
      </c>
      <c r="U748" s="13">
        <f t="shared" si="103"/>
        <v>110</v>
      </c>
      <c r="V748" s="13">
        <f t="shared" si="104"/>
        <v>15950000</v>
      </c>
      <c r="W748" s="13">
        <f t="shared" si="105"/>
        <v>434</v>
      </c>
      <c r="X748" s="13">
        <f t="shared" si="106"/>
        <v>62930000</v>
      </c>
      <c r="Y748">
        <v>1</v>
      </c>
    </row>
    <row r="749" spans="1:25" hidden="1">
      <c r="A749" s="11">
        <f t="shared" si="107"/>
        <v>744</v>
      </c>
      <c r="B749" s="12" t="s">
        <v>746</v>
      </c>
      <c r="C749" s="12" t="s">
        <v>746</v>
      </c>
      <c r="D749" s="12" t="s">
        <v>1818</v>
      </c>
      <c r="E749" s="12">
        <v>108</v>
      </c>
      <c r="F749" s="11" t="s">
        <v>858</v>
      </c>
      <c r="G749" s="11" t="s">
        <v>854</v>
      </c>
      <c r="H749" s="12" t="s">
        <v>1576</v>
      </c>
      <c r="I749" s="12" t="s">
        <v>1569</v>
      </c>
      <c r="J749" s="11">
        <v>3017017798</v>
      </c>
      <c r="K749" s="13">
        <v>136</v>
      </c>
      <c r="L749" s="13">
        <f t="shared" si="99"/>
        <v>19720000</v>
      </c>
      <c r="M749" s="13">
        <v>136</v>
      </c>
      <c r="N749" s="13">
        <f t="shared" si="100"/>
        <v>19720000</v>
      </c>
      <c r="O749" s="13">
        <v>136</v>
      </c>
      <c r="P749" s="13">
        <f t="shared" si="101"/>
        <v>19720000</v>
      </c>
      <c r="Q749" s="13">
        <v>108</v>
      </c>
      <c r="R749" s="13">
        <f t="shared" si="102"/>
        <v>15660000</v>
      </c>
      <c r="S749" s="13">
        <v>0</v>
      </c>
      <c r="T749" s="13">
        <v>0</v>
      </c>
      <c r="U749" s="13">
        <f t="shared" si="103"/>
        <v>108</v>
      </c>
      <c r="V749" s="13">
        <f t="shared" si="104"/>
        <v>15660000</v>
      </c>
      <c r="W749" s="13">
        <f t="shared" si="105"/>
        <v>516</v>
      </c>
      <c r="X749" s="13">
        <f t="shared" si="106"/>
        <v>74820000</v>
      </c>
      <c r="Y749">
        <v>1</v>
      </c>
    </row>
    <row r="750" spans="1:25" hidden="1">
      <c r="A750" s="11">
        <f t="shared" si="107"/>
        <v>745</v>
      </c>
      <c r="B750" s="12" t="s">
        <v>747</v>
      </c>
      <c r="C750" s="12" t="s">
        <v>747</v>
      </c>
      <c r="D750" s="12" t="s">
        <v>1818</v>
      </c>
      <c r="E750" s="12">
        <v>203</v>
      </c>
      <c r="F750" s="11" t="s">
        <v>858</v>
      </c>
      <c r="G750" s="11" t="s">
        <v>854</v>
      </c>
      <c r="H750" s="12" t="s">
        <v>1585</v>
      </c>
      <c r="I750" s="12" t="s">
        <v>1569</v>
      </c>
      <c r="J750" s="11">
        <v>3017017992</v>
      </c>
      <c r="K750" s="13">
        <v>217</v>
      </c>
      <c r="L750" s="13">
        <f t="shared" si="99"/>
        <v>31465000</v>
      </c>
      <c r="M750" s="13">
        <v>217</v>
      </c>
      <c r="N750" s="13">
        <f t="shared" si="100"/>
        <v>31465000</v>
      </c>
      <c r="O750" s="13">
        <v>217</v>
      </c>
      <c r="P750" s="13">
        <f t="shared" si="101"/>
        <v>31465000</v>
      </c>
      <c r="Q750" s="13">
        <v>203</v>
      </c>
      <c r="R750" s="13">
        <f t="shared" si="102"/>
        <v>29435000</v>
      </c>
      <c r="S750" s="13"/>
      <c r="T750" s="13"/>
      <c r="U750" s="13">
        <f t="shared" si="103"/>
        <v>203</v>
      </c>
      <c r="V750" s="13">
        <f t="shared" si="104"/>
        <v>29435000</v>
      </c>
      <c r="W750" s="13">
        <f t="shared" si="105"/>
        <v>854</v>
      </c>
      <c r="X750" s="13">
        <f t="shared" si="106"/>
        <v>123830000</v>
      </c>
      <c r="Y750">
        <v>1</v>
      </c>
    </row>
    <row r="751" spans="1:25" hidden="1">
      <c r="A751" s="11">
        <f t="shared" si="107"/>
        <v>746</v>
      </c>
      <c r="B751" s="12" t="s">
        <v>748</v>
      </c>
      <c r="C751" s="12" t="s">
        <v>748</v>
      </c>
      <c r="D751" s="12" t="s">
        <v>1818</v>
      </c>
      <c r="E751" s="12">
        <v>173</v>
      </c>
      <c r="F751" s="11" t="s">
        <v>858</v>
      </c>
      <c r="G751" s="11" t="s">
        <v>854</v>
      </c>
      <c r="H751" s="12" t="s">
        <v>1578</v>
      </c>
      <c r="I751" s="12" t="s">
        <v>1569</v>
      </c>
      <c r="J751" s="11">
        <v>3017018409</v>
      </c>
      <c r="K751" s="13">
        <v>195</v>
      </c>
      <c r="L751" s="13">
        <f t="shared" si="99"/>
        <v>28275000</v>
      </c>
      <c r="M751" s="13">
        <v>195</v>
      </c>
      <c r="N751" s="13">
        <f t="shared" si="100"/>
        <v>28275000</v>
      </c>
      <c r="O751" s="13">
        <v>195</v>
      </c>
      <c r="P751" s="13">
        <f t="shared" si="101"/>
        <v>28275000</v>
      </c>
      <c r="Q751" s="13">
        <v>173</v>
      </c>
      <c r="R751" s="13">
        <f t="shared" si="102"/>
        <v>25085000</v>
      </c>
      <c r="S751" s="13">
        <v>0</v>
      </c>
      <c r="T751" s="13">
        <v>0</v>
      </c>
      <c r="U751" s="13">
        <f t="shared" si="103"/>
        <v>173</v>
      </c>
      <c r="V751" s="13">
        <f t="shared" si="104"/>
        <v>25085000</v>
      </c>
      <c r="W751" s="13">
        <f t="shared" si="105"/>
        <v>758</v>
      </c>
      <c r="X751" s="13">
        <f t="shared" si="106"/>
        <v>109910000</v>
      </c>
      <c r="Y751">
        <v>1</v>
      </c>
    </row>
    <row r="752" spans="1:25" hidden="1">
      <c r="A752" s="11">
        <f t="shared" si="107"/>
        <v>747</v>
      </c>
      <c r="B752" s="12" t="s">
        <v>749</v>
      </c>
      <c r="C752" s="12" t="s">
        <v>749</v>
      </c>
      <c r="D752" s="12" t="s">
        <v>1818</v>
      </c>
      <c r="E752" s="12">
        <v>171</v>
      </c>
      <c r="F752" s="11" t="s">
        <v>858</v>
      </c>
      <c r="G752" s="11" t="s">
        <v>854</v>
      </c>
      <c r="H752" s="12" t="s">
        <v>1586</v>
      </c>
      <c r="I752" s="12" t="s">
        <v>1569</v>
      </c>
      <c r="J752" s="11">
        <v>3017018654</v>
      </c>
      <c r="K752" s="13">
        <v>181</v>
      </c>
      <c r="L752" s="13">
        <f t="shared" si="99"/>
        <v>26245000</v>
      </c>
      <c r="M752" s="13">
        <v>181</v>
      </c>
      <c r="N752" s="13">
        <f t="shared" si="100"/>
        <v>26245000</v>
      </c>
      <c r="O752" s="13">
        <v>181</v>
      </c>
      <c r="P752" s="13">
        <f t="shared" si="101"/>
        <v>26245000</v>
      </c>
      <c r="Q752" s="13">
        <v>171</v>
      </c>
      <c r="R752" s="13">
        <f t="shared" si="102"/>
        <v>24795000</v>
      </c>
      <c r="S752" s="13">
        <v>0</v>
      </c>
      <c r="T752" s="13">
        <v>0</v>
      </c>
      <c r="U752" s="13">
        <f t="shared" si="103"/>
        <v>171</v>
      </c>
      <c r="V752" s="13">
        <f t="shared" si="104"/>
        <v>24795000</v>
      </c>
      <c r="W752" s="13">
        <f t="shared" si="105"/>
        <v>714</v>
      </c>
      <c r="X752" s="13">
        <f t="shared" si="106"/>
        <v>103530000</v>
      </c>
      <c r="Y752">
        <v>1</v>
      </c>
    </row>
    <row r="753" spans="1:25" hidden="1">
      <c r="A753" s="11">
        <f t="shared" si="107"/>
        <v>748</v>
      </c>
      <c r="B753" s="12" t="s">
        <v>750</v>
      </c>
      <c r="C753" s="12" t="s">
        <v>750</v>
      </c>
      <c r="D753" s="12" t="s">
        <v>1818</v>
      </c>
      <c r="E753" s="12">
        <v>157</v>
      </c>
      <c r="F753" s="11" t="s">
        <v>858</v>
      </c>
      <c r="G753" s="11" t="s">
        <v>854</v>
      </c>
      <c r="H753" s="12" t="s">
        <v>1587</v>
      </c>
      <c r="I753" s="12" t="s">
        <v>1569</v>
      </c>
      <c r="J753" s="11">
        <v>3017017780</v>
      </c>
      <c r="K753" s="13">
        <v>161</v>
      </c>
      <c r="L753" s="13">
        <f t="shared" si="99"/>
        <v>23345000</v>
      </c>
      <c r="M753" s="13">
        <v>161</v>
      </c>
      <c r="N753" s="13">
        <f t="shared" si="100"/>
        <v>23345000</v>
      </c>
      <c r="O753" s="13">
        <v>161</v>
      </c>
      <c r="P753" s="13">
        <f t="shared" si="101"/>
        <v>23345000</v>
      </c>
      <c r="Q753" s="13">
        <v>157</v>
      </c>
      <c r="R753" s="13">
        <f t="shared" si="102"/>
        <v>22765000</v>
      </c>
      <c r="S753" s="13">
        <v>40</v>
      </c>
      <c r="T753" s="13">
        <v>5800000</v>
      </c>
      <c r="U753" s="13">
        <f t="shared" si="103"/>
        <v>197</v>
      </c>
      <c r="V753" s="13">
        <f t="shared" si="104"/>
        <v>28565000</v>
      </c>
      <c r="W753" s="13">
        <f t="shared" si="105"/>
        <v>680</v>
      </c>
      <c r="X753" s="13">
        <f t="shared" si="106"/>
        <v>98600000</v>
      </c>
      <c r="Y753">
        <v>1</v>
      </c>
    </row>
    <row r="754" spans="1:25" hidden="1">
      <c r="A754" s="11">
        <f t="shared" si="107"/>
        <v>749</v>
      </c>
      <c r="B754" s="12" t="s">
        <v>751</v>
      </c>
      <c r="C754" s="12" t="s">
        <v>751</v>
      </c>
      <c r="D754" s="12" t="s">
        <v>1818</v>
      </c>
      <c r="E754" s="12">
        <v>164</v>
      </c>
      <c r="F754" s="11" t="s">
        <v>858</v>
      </c>
      <c r="G754" s="11" t="s">
        <v>854</v>
      </c>
      <c r="H754" s="12" t="s">
        <v>1588</v>
      </c>
      <c r="I754" s="12" t="s">
        <v>1569</v>
      </c>
      <c r="J754" s="11">
        <v>3017018301</v>
      </c>
      <c r="K754" s="13">
        <v>150</v>
      </c>
      <c r="L754" s="13">
        <f t="shared" si="99"/>
        <v>21750000</v>
      </c>
      <c r="M754" s="13">
        <v>150</v>
      </c>
      <c r="N754" s="13">
        <f t="shared" si="100"/>
        <v>21750000</v>
      </c>
      <c r="O754" s="13">
        <v>150</v>
      </c>
      <c r="P754" s="13">
        <f t="shared" si="101"/>
        <v>21750000</v>
      </c>
      <c r="Q754" s="13">
        <v>164</v>
      </c>
      <c r="R754" s="13">
        <f t="shared" si="102"/>
        <v>23780000</v>
      </c>
      <c r="S754" s="13">
        <v>0</v>
      </c>
      <c r="T754" s="13">
        <v>0</v>
      </c>
      <c r="U754" s="13">
        <f t="shared" si="103"/>
        <v>164</v>
      </c>
      <c r="V754" s="13">
        <f t="shared" si="104"/>
        <v>23780000</v>
      </c>
      <c r="W754" s="13">
        <f t="shared" si="105"/>
        <v>614</v>
      </c>
      <c r="X754" s="13">
        <f t="shared" si="106"/>
        <v>89030000</v>
      </c>
      <c r="Y754">
        <v>1</v>
      </c>
    </row>
    <row r="755" spans="1:25" hidden="1">
      <c r="A755" s="11">
        <f t="shared" si="107"/>
        <v>750</v>
      </c>
      <c r="B755" s="12" t="s">
        <v>752</v>
      </c>
      <c r="C755" s="12" t="s">
        <v>752</v>
      </c>
      <c r="D755" s="12" t="s">
        <v>1818</v>
      </c>
      <c r="E755" s="12">
        <v>108</v>
      </c>
      <c r="F755" s="11" t="s">
        <v>858</v>
      </c>
      <c r="G755" s="11" t="s">
        <v>854</v>
      </c>
      <c r="H755" s="12" t="s">
        <v>1583</v>
      </c>
      <c r="I755" s="12" t="s">
        <v>1569</v>
      </c>
      <c r="J755" s="11">
        <v>3017017950</v>
      </c>
      <c r="K755" s="13">
        <v>118</v>
      </c>
      <c r="L755" s="13">
        <f t="shared" si="99"/>
        <v>17110000</v>
      </c>
      <c r="M755" s="13">
        <v>118</v>
      </c>
      <c r="N755" s="13">
        <f t="shared" si="100"/>
        <v>17110000</v>
      </c>
      <c r="O755" s="13">
        <v>118</v>
      </c>
      <c r="P755" s="13">
        <f t="shared" si="101"/>
        <v>17110000</v>
      </c>
      <c r="Q755" s="13">
        <v>108</v>
      </c>
      <c r="R755" s="13">
        <f t="shared" si="102"/>
        <v>15660000</v>
      </c>
      <c r="S755" s="13">
        <v>0</v>
      </c>
      <c r="T755" s="13">
        <v>0</v>
      </c>
      <c r="U755" s="13">
        <f t="shared" si="103"/>
        <v>108</v>
      </c>
      <c r="V755" s="13">
        <f t="shared" si="104"/>
        <v>15660000</v>
      </c>
      <c r="W755" s="13">
        <f t="shared" si="105"/>
        <v>462</v>
      </c>
      <c r="X755" s="13">
        <f t="shared" si="106"/>
        <v>66990000</v>
      </c>
      <c r="Y755">
        <v>1</v>
      </c>
    </row>
    <row r="756" spans="1:25" hidden="1">
      <c r="A756" s="11">
        <f t="shared" si="107"/>
        <v>751</v>
      </c>
      <c r="B756" s="12" t="s">
        <v>753</v>
      </c>
      <c r="C756" s="12" t="s">
        <v>753</v>
      </c>
      <c r="D756" s="12" t="s">
        <v>1818</v>
      </c>
      <c r="E756" s="12">
        <v>189</v>
      </c>
      <c r="F756" s="11" t="s">
        <v>858</v>
      </c>
      <c r="G756" s="11" t="s">
        <v>854</v>
      </c>
      <c r="H756" s="12" t="s">
        <v>1571</v>
      </c>
      <c r="I756" s="12" t="s">
        <v>1569</v>
      </c>
      <c r="J756" s="11">
        <v>3118001345</v>
      </c>
      <c r="K756" s="13">
        <v>205</v>
      </c>
      <c r="L756" s="13">
        <f t="shared" si="99"/>
        <v>29725000</v>
      </c>
      <c r="M756" s="13">
        <v>205</v>
      </c>
      <c r="N756" s="13">
        <f t="shared" si="100"/>
        <v>29725000</v>
      </c>
      <c r="O756" s="13">
        <v>205</v>
      </c>
      <c r="P756" s="13">
        <f t="shared" si="101"/>
        <v>29725000</v>
      </c>
      <c r="Q756" s="13">
        <v>189</v>
      </c>
      <c r="R756" s="13">
        <f t="shared" si="102"/>
        <v>27405000</v>
      </c>
      <c r="S756" s="13">
        <v>0</v>
      </c>
      <c r="T756" s="13">
        <v>0</v>
      </c>
      <c r="U756" s="13">
        <f t="shared" si="103"/>
        <v>189</v>
      </c>
      <c r="V756" s="13">
        <f t="shared" si="104"/>
        <v>27405000</v>
      </c>
      <c r="W756" s="13">
        <f t="shared" si="105"/>
        <v>804</v>
      </c>
      <c r="X756" s="13">
        <f t="shared" si="106"/>
        <v>116580000</v>
      </c>
      <c r="Y756">
        <v>1</v>
      </c>
    </row>
    <row r="757" spans="1:25" hidden="1">
      <c r="A757" s="11">
        <f t="shared" si="107"/>
        <v>752</v>
      </c>
      <c r="B757" s="12" t="s">
        <v>754</v>
      </c>
      <c r="C757" s="12" t="s">
        <v>754</v>
      </c>
      <c r="D757" s="12" t="s">
        <v>1818</v>
      </c>
      <c r="E757" s="12">
        <v>173</v>
      </c>
      <c r="F757" s="11" t="s">
        <v>858</v>
      </c>
      <c r="G757" s="11" t="s">
        <v>854</v>
      </c>
      <c r="H757" s="12" t="s">
        <v>1589</v>
      </c>
      <c r="I757" s="12" t="s">
        <v>1569</v>
      </c>
      <c r="J757" s="11">
        <v>3017019278</v>
      </c>
      <c r="K757" s="13">
        <v>171</v>
      </c>
      <c r="L757" s="13">
        <f t="shared" si="99"/>
        <v>24795000</v>
      </c>
      <c r="M757" s="13">
        <v>171</v>
      </c>
      <c r="N757" s="13">
        <f t="shared" si="100"/>
        <v>24795000</v>
      </c>
      <c r="O757" s="13">
        <v>171</v>
      </c>
      <c r="P757" s="13">
        <f t="shared" si="101"/>
        <v>24795000</v>
      </c>
      <c r="Q757" s="13">
        <v>173</v>
      </c>
      <c r="R757" s="13">
        <f t="shared" si="102"/>
        <v>25085000</v>
      </c>
      <c r="S757" s="13">
        <v>0</v>
      </c>
      <c r="T757" s="13">
        <v>0</v>
      </c>
      <c r="U757" s="13">
        <f t="shared" si="103"/>
        <v>173</v>
      </c>
      <c r="V757" s="13">
        <f t="shared" si="104"/>
        <v>25085000</v>
      </c>
      <c r="W757" s="13">
        <f t="shared" si="105"/>
        <v>686</v>
      </c>
      <c r="X757" s="13">
        <f t="shared" si="106"/>
        <v>99470000</v>
      </c>
      <c r="Y757">
        <v>1</v>
      </c>
    </row>
    <row r="758" spans="1:25" hidden="1">
      <c r="A758" s="11">
        <f t="shared" si="107"/>
        <v>753</v>
      </c>
      <c r="B758" s="12" t="s">
        <v>755</v>
      </c>
      <c r="C758" s="12" t="s">
        <v>755</v>
      </c>
      <c r="D758" s="12" t="s">
        <v>1818</v>
      </c>
      <c r="E758" s="12">
        <v>154</v>
      </c>
      <c r="F758" s="11" t="s">
        <v>858</v>
      </c>
      <c r="G758" s="11" t="s">
        <v>854</v>
      </c>
      <c r="H758" s="12" t="s">
        <v>1590</v>
      </c>
      <c r="I758" s="12" t="s">
        <v>1569</v>
      </c>
      <c r="J758" s="11">
        <v>3017017488</v>
      </c>
      <c r="K758" s="13">
        <v>156</v>
      </c>
      <c r="L758" s="13">
        <f t="shared" si="99"/>
        <v>22620000</v>
      </c>
      <c r="M758" s="13">
        <v>156</v>
      </c>
      <c r="N758" s="13">
        <f t="shared" si="100"/>
        <v>22620000</v>
      </c>
      <c r="O758" s="13">
        <v>156</v>
      </c>
      <c r="P758" s="13">
        <f t="shared" si="101"/>
        <v>22620000</v>
      </c>
      <c r="Q758" s="13">
        <v>154</v>
      </c>
      <c r="R758" s="13">
        <f t="shared" si="102"/>
        <v>22330000</v>
      </c>
      <c r="S758" s="13">
        <v>0</v>
      </c>
      <c r="T758" s="13">
        <v>0</v>
      </c>
      <c r="U758" s="13">
        <f t="shared" si="103"/>
        <v>154</v>
      </c>
      <c r="V758" s="13">
        <f t="shared" si="104"/>
        <v>22330000</v>
      </c>
      <c r="W758" s="13">
        <f t="shared" si="105"/>
        <v>622</v>
      </c>
      <c r="X758" s="13">
        <f t="shared" si="106"/>
        <v>90190000</v>
      </c>
      <c r="Y758">
        <v>1</v>
      </c>
    </row>
    <row r="759" spans="1:25" hidden="1">
      <c r="A759" s="11">
        <f t="shared" si="107"/>
        <v>754</v>
      </c>
      <c r="B759" s="12" t="s">
        <v>756</v>
      </c>
      <c r="C759" s="12" t="s">
        <v>756</v>
      </c>
      <c r="D759" s="12" t="s">
        <v>1818</v>
      </c>
      <c r="E759" s="12">
        <v>147</v>
      </c>
      <c r="F759" s="11" t="s">
        <v>858</v>
      </c>
      <c r="G759" s="11" t="s">
        <v>854</v>
      </c>
      <c r="H759" s="12" t="s">
        <v>1574</v>
      </c>
      <c r="I759" s="12" t="s">
        <v>1569</v>
      </c>
      <c r="J759" s="11">
        <v>3017019171</v>
      </c>
      <c r="K759" s="13">
        <v>179</v>
      </c>
      <c r="L759" s="13">
        <f t="shared" si="99"/>
        <v>25955000</v>
      </c>
      <c r="M759" s="13">
        <v>179</v>
      </c>
      <c r="N759" s="13">
        <f t="shared" si="100"/>
        <v>25955000</v>
      </c>
      <c r="O759" s="13">
        <v>179</v>
      </c>
      <c r="P759" s="13">
        <f t="shared" si="101"/>
        <v>25955000</v>
      </c>
      <c r="Q759" s="13">
        <v>147</v>
      </c>
      <c r="R759" s="13">
        <f t="shared" si="102"/>
        <v>21315000</v>
      </c>
      <c r="S759" s="13">
        <v>0</v>
      </c>
      <c r="T759" s="13">
        <v>0</v>
      </c>
      <c r="U759" s="13">
        <f t="shared" si="103"/>
        <v>147</v>
      </c>
      <c r="V759" s="13">
        <f t="shared" si="104"/>
        <v>21315000</v>
      </c>
      <c r="W759" s="13">
        <f t="shared" si="105"/>
        <v>684</v>
      </c>
      <c r="X759" s="13">
        <f t="shared" si="106"/>
        <v>99180000</v>
      </c>
      <c r="Y759">
        <v>1</v>
      </c>
    </row>
    <row r="760" spans="1:25" hidden="1">
      <c r="A760" s="11">
        <f t="shared" si="107"/>
        <v>755</v>
      </c>
      <c r="B760" s="12" t="s">
        <v>757</v>
      </c>
      <c r="C760" s="12" t="s">
        <v>757</v>
      </c>
      <c r="D760" s="12" t="s">
        <v>1818</v>
      </c>
      <c r="E760" s="12">
        <v>87</v>
      </c>
      <c r="F760" s="11" t="s">
        <v>858</v>
      </c>
      <c r="G760" s="11" t="s">
        <v>854</v>
      </c>
      <c r="H760" s="12" t="s">
        <v>1591</v>
      </c>
      <c r="I760" s="12" t="s">
        <v>1569</v>
      </c>
      <c r="J760" s="11">
        <v>3017017861</v>
      </c>
      <c r="K760" s="13">
        <v>107</v>
      </c>
      <c r="L760" s="13">
        <f t="shared" si="99"/>
        <v>15515000</v>
      </c>
      <c r="M760" s="13">
        <v>107</v>
      </c>
      <c r="N760" s="13">
        <f t="shared" si="100"/>
        <v>15515000</v>
      </c>
      <c r="O760" s="13">
        <v>107</v>
      </c>
      <c r="P760" s="13">
        <f t="shared" si="101"/>
        <v>15515000</v>
      </c>
      <c r="Q760" s="13">
        <v>87</v>
      </c>
      <c r="R760" s="13">
        <f t="shared" si="102"/>
        <v>12615000</v>
      </c>
      <c r="S760" s="13">
        <v>0</v>
      </c>
      <c r="T760" s="13">
        <v>0</v>
      </c>
      <c r="U760" s="13">
        <f t="shared" si="103"/>
        <v>87</v>
      </c>
      <c r="V760" s="13">
        <f t="shared" si="104"/>
        <v>12615000</v>
      </c>
      <c r="W760" s="13">
        <f t="shared" si="105"/>
        <v>408</v>
      </c>
      <c r="X760" s="13">
        <f t="shared" si="106"/>
        <v>59160000</v>
      </c>
      <c r="Y760">
        <v>1</v>
      </c>
    </row>
    <row r="761" spans="1:25" hidden="1">
      <c r="A761" s="11">
        <f t="shared" si="107"/>
        <v>756</v>
      </c>
      <c r="B761" s="12" t="s">
        <v>758</v>
      </c>
      <c r="C761" s="12" t="s">
        <v>758</v>
      </c>
      <c r="D761" s="12" t="s">
        <v>1818</v>
      </c>
      <c r="E761" s="12">
        <v>89</v>
      </c>
      <c r="F761" s="11" t="s">
        <v>858</v>
      </c>
      <c r="G761" s="11" t="s">
        <v>854</v>
      </c>
      <c r="H761" s="12" t="s">
        <v>1592</v>
      </c>
      <c r="I761" s="12" t="s">
        <v>1569</v>
      </c>
      <c r="J761" s="11">
        <v>3017017984</v>
      </c>
      <c r="K761" s="13">
        <v>95</v>
      </c>
      <c r="L761" s="13">
        <f t="shared" si="99"/>
        <v>13775000</v>
      </c>
      <c r="M761" s="13">
        <v>95</v>
      </c>
      <c r="N761" s="13">
        <f t="shared" si="100"/>
        <v>13775000</v>
      </c>
      <c r="O761" s="13">
        <v>95</v>
      </c>
      <c r="P761" s="13">
        <f t="shared" si="101"/>
        <v>13775000</v>
      </c>
      <c r="Q761" s="13">
        <v>89</v>
      </c>
      <c r="R761" s="13">
        <f t="shared" si="102"/>
        <v>12905000</v>
      </c>
      <c r="S761" s="13">
        <v>0</v>
      </c>
      <c r="T761" s="13">
        <v>0</v>
      </c>
      <c r="U761" s="13">
        <f t="shared" si="103"/>
        <v>89</v>
      </c>
      <c r="V761" s="13">
        <f t="shared" si="104"/>
        <v>12905000</v>
      </c>
      <c r="W761" s="13">
        <f t="shared" si="105"/>
        <v>374</v>
      </c>
      <c r="X761" s="13">
        <f t="shared" si="106"/>
        <v>54230000</v>
      </c>
      <c r="Y761">
        <v>1</v>
      </c>
    </row>
    <row r="762" spans="1:25" hidden="1">
      <c r="A762" s="11">
        <f t="shared" si="107"/>
        <v>757</v>
      </c>
      <c r="B762" s="12" t="s">
        <v>759</v>
      </c>
      <c r="C762" s="12" t="s">
        <v>759</v>
      </c>
      <c r="D762" s="12" t="s">
        <v>1818</v>
      </c>
      <c r="E762" s="12">
        <v>155</v>
      </c>
      <c r="F762" s="11" t="s">
        <v>858</v>
      </c>
      <c r="G762" s="11" t="s">
        <v>854</v>
      </c>
      <c r="H762" s="12" t="s">
        <v>1578</v>
      </c>
      <c r="I762" s="12" t="s">
        <v>1569</v>
      </c>
      <c r="J762" s="11">
        <v>3017019260</v>
      </c>
      <c r="K762" s="13">
        <v>179</v>
      </c>
      <c r="L762" s="13">
        <f t="shared" si="99"/>
        <v>25955000</v>
      </c>
      <c r="M762" s="13">
        <v>179</v>
      </c>
      <c r="N762" s="13">
        <f t="shared" si="100"/>
        <v>25955000</v>
      </c>
      <c r="O762" s="13">
        <v>179</v>
      </c>
      <c r="P762" s="13">
        <f t="shared" si="101"/>
        <v>25955000</v>
      </c>
      <c r="Q762" s="13">
        <v>155</v>
      </c>
      <c r="R762" s="13">
        <f t="shared" si="102"/>
        <v>22475000</v>
      </c>
      <c r="S762" s="13">
        <v>0</v>
      </c>
      <c r="T762" s="13">
        <v>0</v>
      </c>
      <c r="U762" s="13">
        <f t="shared" si="103"/>
        <v>155</v>
      </c>
      <c r="V762" s="13">
        <f t="shared" si="104"/>
        <v>22475000</v>
      </c>
      <c r="W762" s="13">
        <f t="shared" si="105"/>
        <v>692</v>
      </c>
      <c r="X762" s="13">
        <f t="shared" si="106"/>
        <v>100340000</v>
      </c>
      <c r="Y762">
        <v>1</v>
      </c>
    </row>
    <row r="763" spans="1:25" hidden="1">
      <c r="A763" s="11">
        <f t="shared" si="107"/>
        <v>758</v>
      </c>
      <c r="B763" s="12" t="s">
        <v>760</v>
      </c>
      <c r="C763" s="12" t="s">
        <v>760</v>
      </c>
      <c r="D763" s="12" t="s">
        <v>1818</v>
      </c>
      <c r="E763" s="12">
        <v>89</v>
      </c>
      <c r="F763" s="11" t="s">
        <v>858</v>
      </c>
      <c r="G763" s="11" t="s">
        <v>854</v>
      </c>
      <c r="H763" s="12" t="s">
        <v>1593</v>
      </c>
      <c r="I763" s="12" t="s">
        <v>1569</v>
      </c>
      <c r="J763" s="11">
        <v>3017018107</v>
      </c>
      <c r="K763" s="13">
        <v>105</v>
      </c>
      <c r="L763" s="13">
        <f t="shared" si="99"/>
        <v>15225000</v>
      </c>
      <c r="M763" s="13">
        <v>105</v>
      </c>
      <c r="N763" s="13">
        <f t="shared" si="100"/>
        <v>15225000</v>
      </c>
      <c r="O763" s="13">
        <v>105</v>
      </c>
      <c r="P763" s="13">
        <f t="shared" si="101"/>
        <v>15225000</v>
      </c>
      <c r="Q763" s="13">
        <v>89</v>
      </c>
      <c r="R763" s="13">
        <f t="shared" si="102"/>
        <v>12905000</v>
      </c>
      <c r="S763" s="13">
        <v>0</v>
      </c>
      <c r="T763" s="13">
        <v>0</v>
      </c>
      <c r="U763" s="13">
        <f t="shared" si="103"/>
        <v>89</v>
      </c>
      <c r="V763" s="13">
        <f t="shared" si="104"/>
        <v>12905000</v>
      </c>
      <c r="W763" s="13">
        <f t="shared" si="105"/>
        <v>404</v>
      </c>
      <c r="X763" s="13">
        <f t="shared" si="106"/>
        <v>58580000</v>
      </c>
      <c r="Y763">
        <v>1</v>
      </c>
    </row>
    <row r="764" spans="1:25" hidden="1">
      <c r="A764" s="11">
        <f t="shared" si="107"/>
        <v>759</v>
      </c>
      <c r="B764" s="12" t="s">
        <v>761</v>
      </c>
      <c r="C764" s="12" t="s">
        <v>761</v>
      </c>
      <c r="D764" s="12" t="s">
        <v>1818</v>
      </c>
      <c r="E764" s="12">
        <v>165</v>
      </c>
      <c r="F764" s="11" t="s">
        <v>858</v>
      </c>
      <c r="G764" s="11" t="s">
        <v>854</v>
      </c>
      <c r="H764" s="12" t="s">
        <v>1594</v>
      </c>
      <c r="I764" s="12" t="s">
        <v>1569</v>
      </c>
      <c r="J764" s="11">
        <v>3017015795</v>
      </c>
      <c r="K764" s="13">
        <v>185</v>
      </c>
      <c r="L764" s="13">
        <f t="shared" si="99"/>
        <v>26825000</v>
      </c>
      <c r="M764" s="13">
        <v>185</v>
      </c>
      <c r="N764" s="13">
        <f t="shared" si="100"/>
        <v>26825000</v>
      </c>
      <c r="O764" s="13">
        <v>185</v>
      </c>
      <c r="P764" s="13">
        <f t="shared" si="101"/>
        <v>26825000</v>
      </c>
      <c r="Q764" s="13">
        <v>165</v>
      </c>
      <c r="R764" s="13">
        <f t="shared" si="102"/>
        <v>23925000</v>
      </c>
      <c r="S764" s="13">
        <v>0</v>
      </c>
      <c r="T764" s="13">
        <v>0</v>
      </c>
      <c r="U764" s="13">
        <f t="shared" si="103"/>
        <v>165</v>
      </c>
      <c r="V764" s="13">
        <f t="shared" si="104"/>
        <v>23925000</v>
      </c>
      <c r="W764" s="13">
        <f t="shared" si="105"/>
        <v>720</v>
      </c>
      <c r="X764" s="13">
        <f t="shared" si="106"/>
        <v>104400000</v>
      </c>
      <c r="Y764">
        <v>1</v>
      </c>
    </row>
    <row r="765" spans="1:25" hidden="1">
      <c r="A765" s="11">
        <f t="shared" si="107"/>
        <v>760</v>
      </c>
      <c r="B765" s="12" t="s">
        <v>762</v>
      </c>
      <c r="C765" s="12" t="s">
        <v>762</v>
      </c>
      <c r="D765" s="12" t="s">
        <v>1818</v>
      </c>
      <c r="E765" s="12">
        <v>155</v>
      </c>
      <c r="F765" s="11" t="s">
        <v>858</v>
      </c>
      <c r="G765" s="11" t="s">
        <v>854</v>
      </c>
      <c r="H765" s="12" t="s">
        <v>1595</v>
      </c>
      <c r="I765" s="12" t="s">
        <v>1569</v>
      </c>
      <c r="J765" s="11">
        <v>3118000471</v>
      </c>
      <c r="K765" s="13">
        <v>153</v>
      </c>
      <c r="L765" s="13">
        <f t="shared" si="99"/>
        <v>22185000</v>
      </c>
      <c r="M765" s="13">
        <v>153</v>
      </c>
      <c r="N765" s="13">
        <f t="shared" si="100"/>
        <v>22185000</v>
      </c>
      <c r="O765" s="13">
        <v>153</v>
      </c>
      <c r="P765" s="13">
        <f t="shared" si="101"/>
        <v>22185000</v>
      </c>
      <c r="Q765" s="13">
        <v>155</v>
      </c>
      <c r="R765" s="13">
        <f t="shared" si="102"/>
        <v>22475000</v>
      </c>
      <c r="S765" s="13">
        <v>0</v>
      </c>
      <c r="T765" s="13">
        <v>0</v>
      </c>
      <c r="U765" s="13">
        <f t="shared" si="103"/>
        <v>155</v>
      </c>
      <c r="V765" s="13">
        <f t="shared" si="104"/>
        <v>22475000</v>
      </c>
      <c r="W765" s="13">
        <f t="shared" si="105"/>
        <v>614</v>
      </c>
      <c r="X765" s="13">
        <f t="shared" si="106"/>
        <v>89030000</v>
      </c>
      <c r="Y765">
        <v>1</v>
      </c>
    </row>
    <row r="766" spans="1:25" hidden="1">
      <c r="A766" s="11">
        <f t="shared" si="107"/>
        <v>761</v>
      </c>
      <c r="B766" s="12" t="s">
        <v>763</v>
      </c>
      <c r="C766" s="12" t="s">
        <v>763</v>
      </c>
      <c r="D766" s="12" t="s">
        <v>1818</v>
      </c>
      <c r="E766" s="12">
        <v>166</v>
      </c>
      <c r="F766" s="11" t="s">
        <v>858</v>
      </c>
      <c r="G766" s="11" t="s">
        <v>854</v>
      </c>
      <c r="H766" s="12" t="s">
        <v>1581</v>
      </c>
      <c r="I766" s="12" t="s">
        <v>1569</v>
      </c>
      <c r="J766" s="11">
        <v>3017017879</v>
      </c>
      <c r="K766" s="13">
        <v>188</v>
      </c>
      <c r="L766" s="13">
        <f t="shared" si="99"/>
        <v>27260000</v>
      </c>
      <c r="M766" s="13">
        <v>188</v>
      </c>
      <c r="N766" s="13">
        <f t="shared" si="100"/>
        <v>27260000</v>
      </c>
      <c r="O766" s="13">
        <v>188</v>
      </c>
      <c r="P766" s="13">
        <f t="shared" si="101"/>
        <v>27260000</v>
      </c>
      <c r="Q766" s="13">
        <v>166</v>
      </c>
      <c r="R766" s="13">
        <f t="shared" si="102"/>
        <v>24070000</v>
      </c>
      <c r="S766" s="13">
        <v>0</v>
      </c>
      <c r="T766" s="13">
        <v>0</v>
      </c>
      <c r="U766" s="13">
        <f t="shared" si="103"/>
        <v>166</v>
      </c>
      <c r="V766" s="13">
        <f t="shared" si="104"/>
        <v>24070000</v>
      </c>
      <c r="W766" s="13">
        <f t="shared" si="105"/>
        <v>730</v>
      </c>
      <c r="X766" s="13">
        <f t="shared" si="106"/>
        <v>105850000</v>
      </c>
      <c r="Y766">
        <v>1</v>
      </c>
    </row>
    <row r="767" spans="1:25" hidden="1">
      <c r="A767" s="11">
        <f t="shared" si="107"/>
        <v>762</v>
      </c>
      <c r="B767" s="12" t="s">
        <v>764</v>
      </c>
      <c r="C767" s="12" t="s">
        <v>764</v>
      </c>
      <c r="D767" s="12" t="s">
        <v>1818</v>
      </c>
      <c r="E767" s="12">
        <v>168</v>
      </c>
      <c r="F767" s="11" t="s">
        <v>858</v>
      </c>
      <c r="G767" s="11" t="s">
        <v>854</v>
      </c>
      <c r="H767" s="12" t="s">
        <v>1596</v>
      </c>
      <c r="I767" s="12" t="s">
        <v>1569</v>
      </c>
      <c r="J767" s="11">
        <v>3017018751</v>
      </c>
      <c r="K767" s="13">
        <v>170</v>
      </c>
      <c r="L767" s="13">
        <f t="shared" si="99"/>
        <v>24650000</v>
      </c>
      <c r="M767" s="13">
        <v>170</v>
      </c>
      <c r="N767" s="13">
        <f t="shared" si="100"/>
        <v>24650000</v>
      </c>
      <c r="O767" s="13">
        <v>170</v>
      </c>
      <c r="P767" s="13">
        <f t="shared" si="101"/>
        <v>24650000</v>
      </c>
      <c r="Q767" s="13">
        <v>168</v>
      </c>
      <c r="R767" s="13">
        <f t="shared" si="102"/>
        <v>24360000</v>
      </c>
      <c r="S767" s="13">
        <v>0</v>
      </c>
      <c r="T767" s="13">
        <v>0</v>
      </c>
      <c r="U767" s="13">
        <f t="shared" si="103"/>
        <v>168</v>
      </c>
      <c r="V767" s="13">
        <f t="shared" si="104"/>
        <v>24360000</v>
      </c>
      <c r="W767" s="13">
        <f t="shared" si="105"/>
        <v>678</v>
      </c>
      <c r="X767" s="13">
        <f t="shared" si="106"/>
        <v>98310000</v>
      </c>
      <c r="Y767">
        <v>1</v>
      </c>
    </row>
    <row r="768" spans="1:25" hidden="1">
      <c r="A768" s="11">
        <f t="shared" si="107"/>
        <v>763</v>
      </c>
      <c r="B768" s="12" t="s">
        <v>765</v>
      </c>
      <c r="C768" s="12" t="s">
        <v>765</v>
      </c>
      <c r="D768" s="12" t="s">
        <v>1818</v>
      </c>
      <c r="E768" s="12">
        <v>215</v>
      </c>
      <c r="F768" s="11" t="s">
        <v>858</v>
      </c>
      <c r="G768" s="11" t="s">
        <v>854</v>
      </c>
      <c r="H768" s="12" t="s">
        <v>1568</v>
      </c>
      <c r="I768" s="12" t="s">
        <v>1569</v>
      </c>
      <c r="J768" s="11">
        <v>3017015931</v>
      </c>
      <c r="K768" s="13">
        <v>191</v>
      </c>
      <c r="L768" s="13">
        <f t="shared" si="99"/>
        <v>27695000</v>
      </c>
      <c r="M768" s="13">
        <v>191</v>
      </c>
      <c r="N768" s="13">
        <f t="shared" si="100"/>
        <v>27695000</v>
      </c>
      <c r="O768" s="13">
        <v>191</v>
      </c>
      <c r="P768" s="13">
        <f t="shared" si="101"/>
        <v>27695000</v>
      </c>
      <c r="Q768" s="13">
        <v>215</v>
      </c>
      <c r="R768" s="13">
        <f t="shared" si="102"/>
        <v>31175000</v>
      </c>
      <c r="S768" s="13">
        <v>0</v>
      </c>
      <c r="T768" s="13">
        <v>0</v>
      </c>
      <c r="U768" s="13">
        <f t="shared" si="103"/>
        <v>215</v>
      </c>
      <c r="V768" s="13">
        <f t="shared" si="104"/>
        <v>31175000</v>
      </c>
      <c r="W768" s="13">
        <f t="shared" si="105"/>
        <v>788</v>
      </c>
      <c r="X768" s="13">
        <f t="shared" si="106"/>
        <v>114260000</v>
      </c>
      <c r="Y768">
        <v>1</v>
      </c>
    </row>
    <row r="769" spans="1:25" hidden="1">
      <c r="A769" s="11">
        <f t="shared" si="107"/>
        <v>764</v>
      </c>
      <c r="B769" s="12" t="s">
        <v>766</v>
      </c>
      <c r="C769" s="12" t="s">
        <v>766</v>
      </c>
      <c r="D769" s="12" t="s">
        <v>1818</v>
      </c>
      <c r="E769" s="12">
        <v>99</v>
      </c>
      <c r="F769" s="11" t="s">
        <v>858</v>
      </c>
      <c r="G769" s="11" t="s">
        <v>854</v>
      </c>
      <c r="H769" s="12" t="s">
        <v>1597</v>
      </c>
      <c r="I769" s="12" t="s">
        <v>1569</v>
      </c>
      <c r="J769" s="11">
        <v>3017018115</v>
      </c>
      <c r="K769" s="13">
        <v>131</v>
      </c>
      <c r="L769" s="13">
        <f t="shared" si="99"/>
        <v>18995000</v>
      </c>
      <c r="M769" s="13">
        <v>131</v>
      </c>
      <c r="N769" s="13">
        <f t="shared" si="100"/>
        <v>18995000</v>
      </c>
      <c r="O769" s="13">
        <v>131</v>
      </c>
      <c r="P769" s="13">
        <f t="shared" si="101"/>
        <v>18995000</v>
      </c>
      <c r="Q769" s="13">
        <v>99</v>
      </c>
      <c r="R769" s="13">
        <f t="shared" si="102"/>
        <v>14355000</v>
      </c>
      <c r="S769" s="13">
        <v>0</v>
      </c>
      <c r="T769" s="13">
        <v>0</v>
      </c>
      <c r="U769" s="13">
        <f t="shared" si="103"/>
        <v>99</v>
      </c>
      <c r="V769" s="13">
        <f t="shared" si="104"/>
        <v>14355000</v>
      </c>
      <c r="W769" s="13">
        <f t="shared" si="105"/>
        <v>492</v>
      </c>
      <c r="X769" s="13">
        <f t="shared" si="106"/>
        <v>71340000</v>
      </c>
      <c r="Y769">
        <v>1</v>
      </c>
    </row>
    <row r="770" spans="1:25" hidden="1">
      <c r="A770" s="11">
        <f t="shared" si="107"/>
        <v>765</v>
      </c>
      <c r="B770" s="12" t="s">
        <v>767</v>
      </c>
      <c r="C770" s="12" t="s">
        <v>767</v>
      </c>
      <c r="D770" s="12" t="s">
        <v>1818</v>
      </c>
      <c r="E770" s="12">
        <v>149</v>
      </c>
      <c r="F770" s="11" t="s">
        <v>858</v>
      </c>
      <c r="G770" s="11" t="s">
        <v>854</v>
      </c>
      <c r="H770" s="12" t="s">
        <v>1590</v>
      </c>
      <c r="I770" s="12" t="s">
        <v>1569</v>
      </c>
      <c r="J770" s="11">
        <v>3017018719</v>
      </c>
      <c r="K770" s="13">
        <v>133</v>
      </c>
      <c r="L770" s="13">
        <f t="shared" si="99"/>
        <v>19285000</v>
      </c>
      <c r="M770" s="13">
        <v>133</v>
      </c>
      <c r="N770" s="13">
        <f t="shared" si="100"/>
        <v>19285000</v>
      </c>
      <c r="O770" s="13">
        <v>133</v>
      </c>
      <c r="P770" s="13">
        <f t="shared" si="101"/>
        <v>19285000</v>
      </c>
      <c r="Q770" s="13">
        <v>149</v>
      </c>
      <c r="R770" s="13">
        <f t="shared" si="102"/>
        <v>21605000</v>
      </c>
      <c r="S770" s="13">
        <v>0</v>
      </c>
      <c r="T770" s="13">
        <v>0</v>
      </c>
      <c r="U770" s="13">
        <f t="shared" si="103"/>
        <v>149</v>
      </c>
      <c r="V770" s="13">
        <f t="shared" si="104"/>
        <v>21605000</v>
      </c>
      <c r="W770" s="13">
        <f t="shared" si="105"/>
        <v>548</v>
      </c>
      <c r="X770" s="13">
        <f t="shared" si="106"/>
        <v>79460000</v>
      </c>
      <c r="Y770">
        <v>1</v>
      </c>
    </row>
    <row r="771" spans="1:25" hidden="1">
      <c r="A771" s="11">
        <f t="shared" si="107"/>
        <v>766</v>
      </c>
      <c r="B771" s="12" t="s">
        <v>768</v>
      </c>
      <c r="C771" s="12" t="s">
        <v>768</v>
      </c>
      <c r="D771" s="12" t="s">
        <v>1818</v>
      </c>
      <c r="E771" s="12">
        <v>136</v>
      </c>
      <c r="F771" s="11" t="s">
        <v>858</v>
      </c>
      <c r="G771" s="11" t="s">
        <v>854</v>
      </c>
      <c r="H771" s="12" t="s">
        <v>1598</v>
      </c>
      <c r="I771" s="12" t="s">
        <v>1569</v>
      </c>
      <c r="J771" s="11">
        <v>3118002627</v>
      </c>
      <c r="K771" s="13">
        <v>144</v>
      </c>
      <c r="L771" s="13">
        <f t="shared" si="99"/>
        <v>20880000</v>
      </c>
      <c r="M771" s="13">
        <v>144</v>
      </c>
      <c r="N771" s="13">
        <f t="shared" si="100"/>
        <v>20880000</v>
      </c>
      <c r="O771" s="13">
        <v>144</v>
      </c>
      <c r="P771" s="13">
        <f t="shared" si="101"/>
        <v>20880000</v>
      </c>
      <c r="Q771" s="13">
        <v>136</v>
      </c>
      <c r="R771" s="13">
        <f t="shared" si="102"/>
        <v>19720000</v>
      </c>
      <c r="S771" s="13">
        <v>0</v>
      </c>
      <c r="T771" s="13">
        <v>0</v>
      </c>
      <c r="U771" s="13">
        <f t="shared" si="103"/>
        <v>136</v>
      </c>
      <c r="V771" s="13">
        <f t="shared" si="104"/>
        <v>19720000</v>
      </c>
      <c r="W771" s="13">
        <f t="shared" si="105"/>
        <v>568</v>
      </c>
      <c r="X771" s="13">
        <f t="shared" si="106"/>
        <v>82360000</v>
      </c>
      <c r="Y771">
        <v>1</v>
      </c>
    </row>
    <row r="772" spans="1:25" hidden="1">
      <c r="A772" s="11">
        <f t="shared" si="107"/>
        <v>767</v>
      </c>
      <c r="B772" s="12" t="s">
        <v>769</v>
      </c>
      <c r="C772" s="12" t="s">
        <v>769</v>
      </c>
      <c r="D772" s="12" t="s">
        <v>1818</v>
      </c>
      <c r="E772" s="12">
        <v>131</v>
      </c>
      <c r="F772" s="11" t="s">
        <v>858</v>
      </c>
      <c r="G772" s="11" t="s">
        <v>854</v>
      </c>
      <c r="H772" s="12" t="s">
        <v>1599</v>
      </c>
      <c r="I772" s="12" t="s">
        <v>1569</v>
      </c>
      <c r="J772" s="11">
        <v>3118002619</v>
      </c>
      <c r="K772" s="13">
        <v>121</v>
      </c>
      <c r="L772" s="13">
        <f t="shared" si="99"/>
        <v>17545000</v>
      </c>
      <c r="M772" s="13">
        <v>121</v>
      </c>
      <c r="N772" s="13">
        <f t="shared" si="100"/>
        <v>17545000</v>
      </c>
      <c r="O772" s="13">
        <v>121</v>
      </c>
      <c r="P772" s="13">
        <f t="shared" si="101"/>
        <v>17545000</v>
      </c>
      <c r="Q772" s="13">
        <v>131</v>
      </c>
      <c r="R772" s="13">
        <f t="shared" si="102"/>
        <v>18995000</v>
      </c>
      <c r="S772" s="13">
        <v>0</v>
      </c>
      <c r="T772" s="13">
        <v>0</v>
      </c>
      <c r="U772" s="13">
        <f t="shared" si="103"/>
        <v>131</v>
      </c>
      <c r="V772" s="13">
        <f t="shared" si="104"/>
        <v>18995000</v>
      </c>
      <c r="W772" s="13">
        <f t="shared" si="105"/>
        <v>494</v>
      </c>
      <c r="X772" s="13">
        <f t="shared" si="106"/>
        <v>71630000</v>
      </c>
      <c r="Y772">
        <v>1</v>
      </c>
    </row>
    <row r="773" spans="1:25" hidden="1">
      <c r="A773" s="11">
        <f t="shared" si="107"/>
        <v>768</v>
      </c>
      <c r="B773" s="12" t="s">
        <v>770</v>
      </c>
      <c r="C773" s="12" t="s">
        <v>770</v>
      </c>
      <c r="D773" s="12" t="s">
        <v>1818</v>
      </c>
      <c r="E773" s="12">
        <v>23</v>
      </c>
      <c r="F773" s="11" t="s">
        <v>858</v>
      </c>
      <c r="G773" s="11" t="s">
        <v>854</v>
      </c>
      <c r="H773" s="12" t="s">
        <v>1595</v>
      </c>
      <c r="I773" s="12" t="s">
        <v>1569</v>
      </c>
      <c r="J773" s="11">
        <v>3017015698</v>
      </c>
      <c r="K773" s="13">
        <v>51</v>
      </c>
      <c r="L773" s="13">
        <f t="shared" si="99"/>
        <v>7395000</v>
      </c>
      <c r="M773" s="13">
        <v>51</v>
      </c>
      <c r="N773" s="13">
        <f t="shared" si="100"/>
        <v>7395000</v>
      </c>
      <c r="O773" s="13">
        <v>51</v>
      </c>
      <c r="P773" s="13">
        <f t="shared" si="101"/>
        <v>7395000</v>
      </c>
      <c r="Q773" s="13">
        <v>23</v>
      </c>
      <c r="R773" s="13">
        <f t="shared" si="102"/>
        <v>3335000</v>
      </c>
      <c r="S773" s="13">
        <v>0</v>
      </c>
      <c r="T773" s="13">
        <v>0</v>
      </c>
      <c r="U773" s="13">
        <f t="shared" si="103"/>
        <v>23</v>
      </c>
      <c r="V773" s="13">
        <f t="shared" si="104"/>
        <v>3335000</v>
      </c>
      <c r="W773" s="13">
        <f t="shared" si="105"/>
        <v>176</v>
      </c>
      <c r="X773" s="13">
        <f t="shared" si="106"/>
        <v>25520000</v>
      </c>
      <c r="Y773">
        <v>1</v>
      </c>
    </row>
    <row r="774" spans="1:25" hidden="1">
      <c r="A774" s="11">
        <f t="shared" si="107"/>
        <v>769</v>
      </c>
      <c r="B774" s="12" t="s">
        <v>771</v>
      </c>
      <c r="C774" s="12" t="s">
        <v>771</v>
      </c>
      <c r="D774" s="12" t="s">
        <v>1818</v>
      </c>
      <c r="E774" s="12">
        <v>128</v>
      </c>
      <c r="F774" s="11" t="s">
        <v>858</v>
      </c>
      <c r="G774" s="11" t="s">
        <v>854</v>
      </c>
      <c r="H774" s="12" t="s">
        <v>1600</v>
      </c>
      <c r="I774" s="12" t="s">
        <v>1569</v>
      </c>
      <c r="J774" s="11">
        <v>3017018735</v>
      </c>
      <c r="K774" s="13">
        <v>136</v>
      </c>
      <c r="L774" s="13">
        <f t="shared" si="99"/>
        <v>19720000</v>
      </c>
      <c r="M774" s="13">
        <v>136</v>
      </c>
      <c r="N774" s="13">
        <f t="shared" si="100"/>
        <v>19720000</v>
      </c>
      <c r="O774" s="13">
        <v>136</v>
      </c>
      <c r="P774" s="13">
        <f t="shared" si="101"/>
        <v>19720000</v>
      </c>
      <c r="Q774" s="13">
        <v>128</v>
      </c>
      <c r="R774" s="13">
        <f t="shared" si="102"/>
        <v>18560000</v>
      </c>
      <c r="S774" s="13">
        <v>0</v>
      </c>
      <c r="T774" s="13">
        <v>0</v>
      </c>
      <c r="U774" s="13">
        <f t="shared" si="103"/>
        <v>128</v>
      </c>
      <c r="V774" s="13">
        <f t="shared" si="104"/>
        <v>18560000</v>
      </c>
      <c r="W774" s="13">
        <f t="shared" si="105"/>
        <v>536</v>
      </c>
      <c r="X774" s="13">
        <f t="shared" si="106"/>
        <v>77720000</v>
      </c>
      <c r="Y774">
        <v>1</v>
      </c>
    </row>
    <row r="775" spans="1:25" hidden="1">
      <c r="A775" s="11">
        <f t="shared" si="107"/>
        <v>770</v>
      </c>
      <c r="B775" s="12" t="s">
        <v>772</v>
      </c>
      <c r="C775" s="12" t="s">
        <v>772</v>
      </c>
      <c r="D775" s="12" t="s">
        <v>1818</v>
      </c>
      <c r="E775" s="12">
        <v>303</v>
      </c>
      <c r="F775" s="11" t="s">
        <v>858</v>
      </c>
      <c r="G775" s="11" t="s">
        <v>854</v>
      </c>
      <c r="H775" s="12" t="s">
        <v>1601</v>
      </c>
      <c r="I775" s="12" t="s">
        <v>1569</v>
      </c>
      <c r="J775" s="11">
        <v>3017018042</v>
      </c>
      <c r="K775" s="13">
        <v>303</v>
      </c>
      <c r="L775" s="13">
        <f t="shared" ref="L775:L838" si="108">K775*$L$2</f>
        <v>43935000</v>
      </c>
      <c r="M775" s="13">
        <v>303</v>
      </c>
      <c r="N775" s="13">
        <f t="shared" ref="N775:N838" si="109">M775*$L$2</f>
        <v>43935000</v>
      </c>
      <c r="O775" s="13">
        <v>303</v>
      </c>
      <c r="P775" s="13">
        <f t="shared" ref="P775:P838" si="110">O775*$L$2</f>
        <v>43935000</v>
      </c>
      <c r="Q775" s="13">
        <v>303</v>
      </c>
      <c r="R775" s="13">
        <f t="shared" ref="R775:R838" si="111">Q775*$L$2</f>
        <v>43935000</v>
      </c>
      <c r="S775" s="13">
        <v>0</v>
      </c>
      <c r="T775" s="13">
        <v>0</v>
      </c>
      <c r="U775" s="13">
        <f t="shared" ref="U775:U838" si="112">Q775+S775</f>
        <v>303</v>
      </c>
      <c r="V775" s="13">
        <f t="shared" ref="V775:V838" si="113">R775+T775</f>
        <v>43935000</v>
      </c>
      <c r="W775" s="13">
        <f t="shared" ref="W775:W838" si="114">K775+M775+O775+Q775+S775</f>
        <v>1212</v>
      </c>
      <c r="X775" s="13">
        <f t="shared" ref="X775:X838" si="115">L775+N775+P775+R775+T775</f>
        <v>175740000</v>
      </c>
      <c r="Y775">
        <v>1</v>
      </c>
    </row>
    <row r="776" spans="1:25" hidden="1">
      <c r="A776" s="11">
        <f t="shared" ref="A776:A839" si="116">A775+1</f>
        <v>771</v>
      </c>
      <c r="B776" s="12" t="s">
        <v>773</v>
      </c>
      <c r="C776" s="12" t="s">
        <v>773</v>
      </c>
      <c r="D776" s="12" t="s">
        <v>1818</v>
      </c>
      <c r="E776" s="12">
        <v>202</v>
      </c>
      <c r="F776" s="11" t="s">
        <v>858</v>
      </c>
      <c r="G776" s="11" t="s">
        <v>854</v>
      </c>
      <c r="H776" s="12" t="s">
        <v>1568</v>
      </c>
      <c r="I776" s="12" t="s">
        <v>1569</v>
      </c>
      <c r="J776" s="11">
        <v>3017018247</v>
      </c>
      <c r="K776" s="13">
        <v>224</v>
      </c>
      <c r="L776" s="13">
        <f t="shared" si="108"/>
        <v>32480000</v>
      </c>
      <c r="M776" s="13">
        <v>224</v>
      </c>
      <c r="N776" s="13">
        <f t="shared" si="109"/>
        <v>32480000</v>
      </c>
      <c r="O776" s="13">
        <v>224</v>
      </c>
      <c r="P776" s="13">
        <f t="shared" si="110"/>
        <v>32480000</v>
      </c>
      <c r="Q776" s="13">
        <v>202</v>
      </c>
      <c r="R776" s="13">
        <f t="shared" si="111"/>
        <v>29290000</v>
      </c>
      <c r="S776" s="13">
        <v>0</v>
      </c>
      <c r="T776" s="13">
        <v>0</v>
      </c>
      <c r="U776" s="13">
        <f t="shared" si="112"/>
        <v>202</v>
      </c>
      <c r="V776" s="13">
        <f t="shared" si="113"/>
        <v>29290000</v>
      </c>
      <c r="W776" s="13">
        <f t="shared" si="114"/>
        <v>874</v>
      </c>
      <c r="X776" s="13">
        <f t="shared" si="115"/>
        <v>126730000</v>
      </c>
      <c r="Y776">
        <v>1</v>
      </c>
    </row>
    <row r="777" spans="1:25" hidden="1">
      <c r="A777" s="11">
        <f t="shared" si="116"/>
        <v>772</v>
      </c>
      <c r="B777" s="12" t="s">
        <v>774</v>
      </c>
      <c r="C777" s="12" t="s">
        <v>774</v>
      </c>
      <c r="D777" s="12" t="s">
        <v>1818</v>
      </c>
      <c r="E777" s="12">
        <v>163</v>
      </c>
      <c r="F777" s="11" t="s">
        <v>858</v>
      </c>
      <c r="G777" s="11" t="s">
        <v>854</v>
      </c>
      <c r="H777" s="12" t="s">
        <v>1602</v>
      </c>
      <c r="I777" s="12" t="s">
        <v>1569</v>
      </c>
      <c r="J777" s="11">
        <v>3118003232</v>
      </c>
      <c r="K777" s="13">
        <v>191</v>
      </c>
      <c r="L777" s="13">
        <f t="shared" si="108"/>
        <v>27695000</v>
      </c>
      <c r="M777" s="13">
        <v>191</v>
      </c>
      <c r="N777" s="13">
        <f t="shared" si="109"/>
        <v>27695000</v>
      </c>
      <c r="O777" s="13">
        <v>191</v>
      </c>
      <c r="P777" s="13">
        <f t="shared" si="110"/>
        <v>27695000</v>
      </c>
      <c r="Q777" s="13">
        <v>163</v>
      </c>
      <c r="R777" s="13">
        <f t="shared" si="111"/>
        <v>23635000</v>
      </c>
      <c r="S777" s="13">
        <v>0</v>
      </c>
      <c r="T777" s="13">
        <v>0</v>
      </c>
      <c r="U777" s="13">
        <f t="shared" si="112"/>
        <v>163</v>
      </c>
      <c r="V777" s="13">
        <f t="shared" si="113"/>
        <v>23635000</v>
      </c>
      <c r="W777" s="13">
        <f t="shared" si="114"/>
        <v>736</v>
      </c>
      <c r="X777" s="13">
        <f t="shared" si="115"/>
        <v>106720000</v>
      </c>
      <c r="Y777">
        <v>1</v>
      </c>
    </row>
    <row r="778" spans="1:25" hidden="1">
      <c r="A778" s="11">
        <f t="shared" si="116"/>
        <v>773</v>
      </c>
      <c r="B778" s="12" t="s">
        <v>775</v>
      </c>
      <c r="C778" s="12" t="s">
        <v>775</v>
      </c>
      <c r="D778" s="12" t="s">
        <v>1818</v>
      </c>
      <c r="E778" s="12">
        <v>150</v>
      </c>
      <c r="F778" s="11" t="s">
        <v>858</v>
      </c>
      <c r="G778" s="11" t="s">
        <v>854</v>
      </c>
      <c r="H778" s="12" t="s">
        <v>1603</v>
      </c>
      <c r="I778" s="12" t="s">
        <v>1569</v>
      </c>
      <c r="J778" s="11">
        <v>3118003267</v>
      </c>
      <c r="K778" s="13">
        <v>158</v>
      </c>
      <c r="L778" s="13">
        <f t="shared" si="108"/>
        <v>22910000</v>
      </c>
      <c r="M778" s="13">
        <v>158</v>
      </c>
      <c r="N778" s="13">
        <f t="shared" si="109"/>
        <v>22910000</v>
      </c>
      <c r="O778" s="13">
        <v>158</v>
      </c>
      <c r="P778" s="13">
        <f t="shared" si="110"/>
        <v>22910000</v>
      </c>
      <c r="Q778" s="13">
        <v>150</v>
      </c>
      <c r="R778" s="13">
        <f t="shared" si="111"/>
        <v>21750000</v>
      </c>
      <c r="S778" s="13">
        <v>0</v>
      </c>
      <c r="T778" s="13">
        <v>0</v>
      </c>
      <c r="U778" s="13">
        <f t="shared" si="112"/>
        <v>150</v>
      </c>
      <c r="V778" s="13">
        <f t="shared" si="113"/>
        <v>21750000</v>
      </c>
      <c r="W778" s="13">
        <f t="shared" si="114"/>
        <v>624</v>
      </c>
      <c r="X778" s="13">
        <f t="shared" si="115"/>
        <v>90480000</v>
      </c>
      <c r="Y778">
        <v>1</v>
      </c>
    </row>
    <row r="779" spans="1:25" hidden="1">
      <c r="A779" s="11">
        <f t="shared" si="116"/>
        <v>774</v>
      </c>
      <c r="B779" s="12" t="s">
        <v>776</v>
      </c>
      <c r="C779" s="12" t="s">
        <v>776</v>
      </c>
      <c r="D779" s="12" t="s">
        <v>1818</v>
      </c>
      <c r="E779" s="12">
        <v>129</v>
      </c>
      <c r="F779" s="11" t="s">
        <v>858</v>
      </c>
      <c r="G779" s="11" t="s">
        <v>854</v>
      </c>
      <c r="H779" s="12" t="s">
        <v>1604</v>
      </c>
      <c r="I779" s="12" t="s">
        <v>1569</v>
      </c>
      <c r="J779" s="11">
        <v>3017017801</v>
      </c>
      <c r="K779" s="13">
        <v>121</v>
      </c>
      <c r="L779" s="13">
        <f t="shared" si="108"/>
        <v>17545000</v>
      </c>
      <c r="M779" s="13">
        <v>121</v>
      </c>
      <c r="N779" s="13">
        <f t="shared" si="109"/>
        <v>17545000</v>
      </c>
      <c r="O779" s="13">
        <v>121</v>
      </c>
      <c r="P779" s="13">
        <f t="shared" si="110"/>
        <v>17545000</v>
      </c>
      <c r="Q779" s="13">
        <v>129</v>
      </c>
      <c r="R779" s="13">
        <f t="shared" si="111"/>
        <v>18705000</v>
      </c>
      <c r="S779" s="13">
        <v>0</v>
      </c>
      <c r="T779" s="13">
        <v>0</v>
      </c>
      <c r="U779" s="13">
        <f t="shared" si="112"/>
        <v>129</v>
      </c>
      <c r="V779" s="13">
        <f t="shared" si="113"/>
        <v>18705000</v>
      </c>
      <c r="W779" s="13">
        <f t="shared" si="114"/>
        <v>492</v>
      </c>
      <c r="X779" s="13">
        <f t="shared" si="115"/>
        <v>71340000</v>
      </c>
      <c r="Y779">
        <v>1</v>
      </c>
    </row>
    <row r="780" spans="1:25" hidden="1">
      <c r="A780" s="11">
        <f t="shared" si="116"/>
        <v>775</v>
      </c>
      <c r="B780" s="12" t="s">
        <v>777</v>
      </c>
      <c r="C780" s="12" t="s">
        <v>777</v>
      </c>
      <c r="D780" s="12" t="s">
        <v>1818</v>
      </c>
      <c r="E780" s="12">
        <v>165</v>
      </c>
      <c r="F780" s="11" t="s">
        <v>858</v>
      </c>
      <c r="G780" s="11" t="s">
        <v>854</v>
      </c>
      <c r="H780" s="12" t="s">
        <v>1605</v>
      </c>
      <c r="I780" s="12" t="s">
        <v>1569</v>
      </c>
      <c r="J780" s="11">
        <v>3017018026</v>
      </c>
      <c r="K780" s="13">
        <v>171</v>
      </c>
      <c r="L780" s="13">
        <f t="shared" si="108"/>
        <v>24795000</v>
      </c>
      <c r="M780" s="13">
        <v>171</v>
      </c>
      <c r="N780" s="13">
        <f t="shared" si="109"/>
        <v>24795000</v>
      </c>
      <c r="O780" s="13">
        <v>171</v>
      </c>
      <c r="P780" s="13">
        <f t="shared" si="110"/>
        <v>24795000</v>
      </c>
      <c r="Q780" s="13">
        <v>165</v>
      </c>
      <c r="R780" s="13">
        <f t="shared" si="111"/>
        <v>23925000</v>
      </c>
      <c r="S780" s="13">
        <v>0</v>
      </c>
      <c r="T780" s="13">
        <v>0</v>
      </c>
      <c r="U780" s="13">
        <f t="shared" si="112"/>
        <v>165</v>
      </c>
      <c r="V780" s="13">
        <f t="shared" si="113"/>
        <v>23925000</v>
      </c>
      <c r="W780" s="13">
        <f t="shared" si="114"/>
        <v>678</v>
      </c>
      <c r="X780" s="13">
        <f t="shared" si="115"/>
        <v>98310000</v>
      </c>
      <c r="Y780">
        <v>1</v>
      </c>
    </row>
    <row r="781" spans="1:25" hidden="1">
      <c r="A781" s="11">
        <f t="shared" si="116"/>
        <v>776</v>
      </c>
      <c r="B781" s="12" t="s">
        <v>778</v>
      </c>
      <c r="C781" s="12" t="s">
        <v>778</v>
      </c>
      <c r="D781" s="12" t="s">
        <v>1818</v>
      </c>
      <c r="E781" s="12">
        <v>119</v>
      </c>
      <c r="F781" s="11" t="s">
        <v>858</v>
      </c>
      <c r="G781" s="11" t="s">
        <v>854</v>
      </c>
      <c r="H781" s="12" t="s">
        <v>1606</v>
      </c>
      <c r="I781" s="12" t="s">
        <v>1569</v>
      </c>
      <c r="J781" s="11">
        <v>3017018433</v>
      </c>
      <c r="K781" s="13">
        <v>115</v>
      </c>
      <c r="L781" s="13">
        <f t="shared" si="108"/>
        <v>16675000</v>
      </c>
      <c r="M781" s="13">
        <v>115</v>
      </c>
      <c r="N781" s="13">
        <f t="shared" si="109"/>
        <v>16675000</v>
      </c>
      <c r="O781" s="13">
        <v>115</v>
      </c>
      <c r="P781" s="13">
        <f t="shared" si="110"/>
        <v>16675000</v>
      </c>
      <c r="Q781" s="13">
        <v>119</v>
      </c>
      <c r="R781" s="13">
        <f t="shared" si="111"/>
        <v>17255000</v>
      </c>
      <c r="S781" s="13">
        <v>0</v>
      </c>
      <c r="T781" s="13">
        <v>0</v>
      </c>
      <c r="U781" s="13">
        <f t="shared" si="112"/>
        <v>119</v>
      </c>
      <c r="V781" s="13">
        <f t="shared" si="113"/>
        <v>17255000</v>
      </c>
      <c r="W781" s="13">
        <f t="shared" si="114"/>
        <v>464</v>
      </c>
      <c r="X781" s="13">
        <f t="shared" si="115"/>
        <v>67280000</v>
      </c>
      <c r="Y781">
        <v>1</v>
      </c>
    </row>
    <row r="782" spans="1:25" hidden="1">
      <c r="A782" s="11">
        <f t="shared" si="116"/>
        <v>777</v>
      </c>
      <c r="B782" s="12" t="s">
        <v>779</v>
      </c>
      <c r="C782" s="12" t="s">
        <v>779</v>
      </c>
      <c r="D782" s="12" t="s">
        <v>1818</v>
      </c>
      <c r="E782" s="12">
        <v>109</v>
      </c>
      <c r="F782" s="11" t="s">
        <v>858</v>
      </c>
      <c r="G782" s="11" t="s">
        <v>854</v>
      </c>
      <c r="H782" s="12" t="s">
        <v>1424</v>
      </c>
      <c r="I782" s="12" t="s">
        <v>1569</v>
      </c>
      <c r="J782" s="11">
        <v>3017097757</v>
      </c>
      <c r="K782" s="13">
        <v>129</v>
      </c>
      <c r="L782" s="13">
        <f t="shared" si="108"/>
        <v>18705000</v>
      </c>
      <c r="M782" s="13">
        <v>129</v>
      </c>
      <c r="N782" s="13">
        <f t="shared" si="109"/>
        <v>18705000</v>
      </c>
      <c r="O782" s="13">
        <v>129</v>
      </c>
      <c r="P782" s="13">
        <f t="shared" si="110"/>
        <v>18705000</v>
      </c>
      <c r="Q782" s="13">
        <v>109</v>
      </c>
      <c r="R782" s="13">
        <f t="shared" si="111"/>
        <v>15805000</v>
      </c>
      <c r="S782" s="13">
        <v>0</v>
      </c>
      <c r="T782" s="13">
        <v>0</v>
      </c>
      <c r="U782" s="13">
        <f t="shared" si="112"/>
        <v>109</v>
      </c>
      <c r="V782" s="13">
        <f t="shared" si="113"/>
        <v>15805000</v>
      </c>
      <c r="W782" s="13">
        <f t="shared" si="114"/>
        <v>496</v>
      </c>
      <c r="X782" s="13">
        <f t="shared" si="115"/>
        <v>71920000</v>
      </c>
      <c r="Y782">
        <v>1</v>
      </c>
    </row>
    <row r="783" spans="1:25" hidden="1">
      <c r="A783" s="11">
        <f t="shared" si="116"/>
        <v>778</v>
      </c>
      <c r="B783" s="12" t="s">
        <v>780</v>
      </c>
      <c r="C783" s="12" t="s">
        <v>780</v>
      </c>
      <c r="D783" s="12" t="s">
        <v>1818</v>
      </c>
      <c r="E783" s="12">
        <v>100</v>
      </c>
      <c r="F783" s="11" t="s">
        <v>858</v>
      </c>
      <c r="G783" s="11" t="s">
        <v>854</v>
      </c>
      <c r="H783" s="12" t="s">
        <v>1607</v>
      </c>
      <c r="I783" s="12" t="s">
        <v>1569</v>
      </c>
      <c r="J783" s="11">
        <v>3017018000</v>
      </c>
      <c r="K783" s="13">
        <v>102</v>
      </c>
      <c r="L783" s="13">
        <f t="shared" si="108"/>
        <v>14790000</v>
      </c>
      <c r="M783" s="13">
        <v>102</v>
      </c>
      <c r="N783" s="13">
        <f t="shared" si="109"/>
        <v>14790000</v>
      </c>
      <c r="O783" s="13">
        <v>102</v>
      </c>
      <c r="P783" s="13">
        <f t="shared" si="110"/>
        <v>14790000</v>
      </c>
      <c r="Q783" s="13">
        <v>100</v>
      </c>
      <c r="R783" s="13">
        <f t="shared" si="111"/>
        <v>14500000</v>
      </c>
      <c r="S783" s="13">
        <v>0</v>
      </c>
      <c r="T783" s="13">
        <v>0</v>
      </c>
      <c r="U783" s="13">
        <f t="shared" si="112"/>
        <v>100</v>
      </c>
      <c r="V783" s="13">
        <f t="shared" si="113"/>
        <v>14500000</v>
      </c>
      <c r="W783" s="13">
        <f t="shared" si="114"/>
        <v>406</v>
      </c>
      <c r="X783" s="13">
        <f t="shared" si="115"/>
        <v>58870000</v>
      </c>
      <c r="Y783">
        <v>1</v>
      </c>
    </row>
    <row r="784" spans="1:25" hidden="1">
      <c r="A784" s="11">
        <f t="shared" si="116"/>
        <v>779</v>
      </c>
      <c r="B784" s="12" t="s">
        <v>781</v>
      </c>
      <c r="C784" s="12" t="s">
        <v>781</v>
      </c>
      <c r="D784" s="12" t="s">
        <v>1818</v>
      </c>
      <c r="E784" s="12">
        <v>129</v>
      </c>
      <c r="F784" s="11" t="s">
        <v>858</v>
      </c>
      <c r="G784" s="11" t="s">
        <v>854</v>
      </c>
      <c r="H784" s="12" t="s">
        <v>1608</v>
      </c>
      <c r="I784" s="12" t="s">
        <v>1569</v>
      </c>
      <c r="J784" s="11">
        <v>2017221899</v>
      </c>
      <c r="K784" s="13">
        <v>155</v>
      </c>
      <c r="L784" s="13">
        <f t="shared" si="108"/>
        <v>22475000</v>
      </c>
      <c r="M784" s="13">
        <v>155</v>
      </c>
      <c r="N784" s="13">
        <f t="shared" si="109"/>
        <v>22475000</v>
      </c>
      <c r="O784" s="13">
        <v>155</v>
      </c>
      <c r="P784" s="13">
        <f t="shared" si="110"/>
        <v>22475000</v>
      </c>
      <c r="Q784" s="13">
        <v>129</v>
      </c>
      <c r="R784" s="13">
        <f t="shared" si="111"/>
        <v>18705000</v>
      </c>
      <c r="S784" s="13">
        <v>0</v>
      </c>
      <c r="T784" s="13">
        <v>0</v>
      </c>
      <c r="U784" s="13">
        <f t="shared" si="112"/>
        <v>129</v>
      </c>
      <c r="V784" s="13">
        <f t="shared" si="113"/>
        <v>18705000</v>
      </c>
      <c r="W784" s="13">
        <f t="shared" si="114"/>
        <v>594</v>
      </c>
      <c r="X784" s="13">
        <f t="shared" si="115"/>
        <v>86130000</v>
      </c>
      <c r="Y784">
        <v>1</v>
      </c>
    </row>
    <row r="785" spans="1:25" hidden="1">
      <c r="A785" s="11">
        <f t="shared" si="116"/>
        <v>780</v>
      </c>
      <c r="B785" s="12" t="s">
        <v>782</v>
      </c>
      <c r="C785" s="12" t="s">
        <v>782</v>
      </c>
      <c r="D785" s="12" t="s">
        <v>1818</v>
      </c>
      <c r="E785" s="12">
        <v>259</v>
      </c>
      <c r="F785" s="11" t="s">
        <v>858</v>
      </c>
      <c r="G785" s="11" t="s">
        <v>854</v>
      </c>
      <c r="H785" s="12" t="s">
        <v>1609</v>
      </c>
      <c r="I785" s="12" t="s">
        <v>1569</v>
      </c>
      <c r="J785" s="11">
        <v>3017017887</v>
      </c>
      <c r="K785" s="13">
        <v>233</v>
      </c>
      <c r="L785" s="13">
        <f t="shared" si="108"/>
        <v>33785000</v>
      </c>
      <c r="M785" s="13">
        <v>233</v>
      </c>
      <c r="N785" s="13">
        <f t="shared" si="109"/>
        <v>33785000</v>
      </c>
      <c r="O785" s="13">
        <v>233</v>
      </c>
      <c r="P785" s="13">
        <f t="shared" si="110"/>
        <v>33785000</v>
      </c>
      <c r="Q785" s="13">
        <v>259</v>
      </c>
      <c r="R785" s="13">
        <f t="shared" si="111"/>
        <v>37555000</v>
      </c>
      <c r="S785" s="13">
        <v>0</v>
      </c>
      <c r="T785" s="13">
        <v>0</v>
      </c>
      <c r="U785" s="13">
        <f t="shared" si="112"/>
        <v>259</v>
      </c>
      <c r="V785" s="13">
        <f t="shared" si="113"/>
        <v>37555000</v>
      </c>
      <c r="W785" s="13">
        <f t="shared" si="114"/>
        <v>958</v>
      </c>
      <c r="X785" s="13">
        <f t="shared" si="115"/>
        <v>138910000</v>
      </c>
      <c r="Y785">
        <v>1</v>
      </c>
    </row>
    <row r="786" spans="1:25" hidden="1">
      <c r="A786" s="11">
        <f t="shared" si="116"/>
        <v>781</v>
      </c>
      <c r="B786" s="12" t="s">
        <v>783</v>
      </c>
      <c r="C786" s="12" t="s">
        <v>783</v>
      </c>
      <c r="D786" s="12" t="s">
        <v>1818</v>
      </c>
      <c r="E786" s="12">
        <v>145</v>
      </c>
      <c r="F786" s="11" t="s">
        <v>858</v>
      </c>
      <c r="G786" s="11" t="s">
        <v>854</v>
      </c>
      <c r="H786" s="12" t="s">
        <v>1583</v>
      </c>
      <c r="I786" s="12" t="s">
        <v>1569</v>
      </c>
      <c r="J786" s="11">
        <v>3017015761</v>
      </c>
      <c r="K786" s="13">
        <v>145</v>
      </c>
      <c r="L786" s="13">
        <f t="shared" si="108"/>
        <v>21025000</v>
      </c>
      <c r="M786" s="13">
        <v>145</v>
      </c>
      <c r="N786" s="13">
        <f t="shared" si="109"/>
        <v>21025000</v>
      </c>
      <c r="O786" s="13">
        <v>145</v>
      </c>
      <c r="P786" s="13">
        <f t="shared" si="110"/>
        <v>21025000</v>
      </c>
      <c r="Q786" s="13">
        <v>145</v>
      </c>
      <c r="R786" s="13">
        <f t="shared" si="111"/>
        <v>21025000</v>
      </c>
      <c r="S786" s="13">
        <v>0</v>
      </c>
      <c r="T786" s="13">
        <v>0</v>
      </c>
      <c r="U786" s="13">
        <f t="shared" si="112"/>
        <v>145</v>
      </c>
      <c r="V786" s="13">
        <f t="shared" si="113"/>
        <v>21025000</v>
      </c>
      <c r="W786" s="13">
        <f t="shared" si="114"/>
        <v>580</v>
      </c>
      <c r="X786" s="13">
        <f t="shared" si="115"/>
        <v>84100000</v>
      </c>
      <c r="Y786">
        <v>1</v>
      </c>
    </row>
    <row r="787" spans="1:25" hidden="1">
      <c r="A787" s="11">
        <f t="shared" si="116"/>
        <v>782</v>
      </c>
      <c r="B787" s="12" t="s">
        <v>784</v>
      </c>
      <c r="C787" s="12" t="s">
        <v>784</v>
      </c>
      <c r="D787" s="12" t="s">
        <v>1818</v>
      </c>
      <c r="E787" s="12">
        <v>198</v>
      </c>
      <c r="F787" s="11" t="s">
        <v>858</v>
      </c>
      <c r="G787" s="11" t="s">
        <v>854</v>
      </c>
      <c r="H787" s="12" t="s">
        <v>1584</v>
      </c>
      <c r="I787" s="12" t="s">
        <v>1569</v>
      </c>
      <c r="J787" s="11">
        <v>3118002601</v>
      </c>
      <c r="K787" s="13">
        <v>206</v>
      </c>
      <c r="L787" s="13">
        <f t="shared" si="108"/>
        <v>29870000</v>
      </c>
      <c r="M787" s="13">
        <v>206</v>
      </c>
      <c r="N787" s="13">
        <f t="shared" si="109"/>
        <v>29870000</v>
      </c>
      <c r="O787" s="13">
        <v>206</v>
      </c>
      <c r="P787" s="13">
        <f t="shared" si="110"/>
        <v>29870000</v>
      </c>
      <c r="Q787" s="13">
        <v>198</v>
      </c>
      <c r="R787" s="13">
        <f t="shared" si="111"/>
        <v>28710000</v>
      </c>
      <c r="S787" s="13">
        <v>0</v>
      </c>
      <c r="T787" s="13">
        <v>0</v>
      </c>
      <c r="U787" s="13">
        <f t="shared" si="112"/>
        <v>198</v>
      </c>
      <c r="V787" s="13">
        <f t="shared" si="113"/>
        <v>28710000</v>
      </c>
      <c r="W787" s="13">
        <f t="shared" si="114"/>
        <v>816</v>
      </c>
      <c r="X787" s="13">
        <f t="shared" si="115"/>
        <v>118320000</v>
      </c>
      <c r="Y787">
        <v>1</v>
      </c>
    </row>
    <row r="788" spans="1:25" hidden="1">
      <c r="A788" s="11">
        <f t="shared" si="116"/>
        <v>783</v>
      </c>
      <c r="B788" s="12" t="s">
        <v>785</v>
      </c>
      <c r="C788" s="12" t="s">
        <v>785</v>
      </c>
      <c r="D788" s="12" t="s">
        <v>1818</v>
      </c>
      <c r="E788" s="12">
        <v>128</v>
      </c>
      <c r="F788" s="11" t="s">
        <v>858</v>
      </c>
      <c r="G788" s="11" t="s">
        <v>854</v>
      </c>
      <c r="H788" s="12" t="s">
        <v>1610</v>
      </c>
      <c r="I788" s="12" t="s">
        <v>1569</v>
      </c>
      <c r="J788" s="11">
        <v>3017018204</v>
      </c>
      <c r="K788" s="13">
        <v>146</v>
      </c>
      <c r="L788" s="13">
        <f t="shared" si="108"/>
        <v>21170000</v>
      </c>
      <c r="M788" s="13">
        <v>146</v>
      </c>
      <c r="N788" s="13">
        <f t="shared" si="109"/>
        <v>21170000</v>
      </c>
      <c r="O788" s="13">
        <v>146</v>
      </c>
      <c r="P788" s="13">
        <f t="shared" si="110"/>
        <v>21170000</v>
      </c>
      <c r="Q788" s="13">
        <v>128</v>
      </c>
      <c r="R788" s="13">
        <f t="shared" si="111"/>
        <v>18560000</v>
      </c>
      <c r="S788" s="13">
        <v>0</v>
      </c>
      <c r="T788" s="13">
        <v>0</v>
      </c>
      <c r="U788" s="13">
        <f t="shared" si="112"/>
        <v>128</v>
      </c>
      <c r="V788" s="13">
        <f t="shared" si="113"/>
        <v>18560000</v>
      </c>
      <c r="W788" s="13">
        <f t="shared" si="114"/>
        <v>566</v>
      </c>
      <c r="X788" s="13">
        <f t="shared" si="115"/>
        <v>82070000</v>
      </c>
      <c r="Y788">
        <v>1</v>
      </c>
    </row>
    <row r="789" spans="1:25" hidden="1">
      <c r="A789" s="11">
        <f t="shared" si="116"/>
        <v>784</v>
      </c>
      <c r="B789" s="12" t="s">
        <v>786</v>
      </c>
      <c r="C789" s="12" t="s">
        <v>786</v>
      </c>
      <c r="D789" s="12" t="s">
        <v>1818</v>
      </c>
      <c r="E789" s="12">
        <v>69</v>
      </c>
      <c r="F789" s="11" t="s">
        <v>858</v>
      </c>
      <c r="G789" s="11" t="s">
        <v>854</v>
      </c>
      <c r="H789" s="12" t="s">
        <v>1610</v>
      </c>
      <c r="I789" s="12" t="s">
        <v>1569</v>
      </c>
      <c r="J789" s="11">
        <v>3017019405</v>
      </c>
      <c r="K789" s="13">
        <v>79</v>
      </c>
      <c r="L789" s="13">
        <f t="shared" si="108"/>
        <v>11455000</v>
      </c>
      <c r="M789" s="13">
        <v>79</v>
      </c>
      <c r="N789" s="13">
        <f t="shared" si="109"/>
        <v>11455000</v>
      </c>
      <c r="O789" s="13">
        <v>79</v>
      </c>
      <c r="P789" s="13">
        <f t="shared" si="110"/>
        <v>11455000</v>
      </c>
      <c r="Q789" s="13">
        <v>69</v>
      </c>
      <c r="R789" s="13">
        <f t="shared" si="111"/>
        <v>10005000</v>
      </c>
      <c r="S789" s="13">
        <v>0</v>
      </c>
      <c r="T789" s="13">
        <v>0</v>
      </c>
      <c r="U789" s="13">
        <f t="shared" si="112"/>
        <v>69</v>
      </c>
      <c r="V789" s="13">
        <f t="shared" si="113"/>
        <v>10005000</v>
      </c>
      <c r="W789" s="13">
        <f t="shared" si="114"/>
        <v>306</v>
      </c>
      <c r="X789" s="13">
        <f t="shared" si="115"/>
        <v>44370000</v>
      </c>
      <c r="Y789">
        <v>1</v>
      </c>
    </row>
    <row r="790" spans="1:25" hidden="1">
      <c r="A790" s="11">
        <f t="shared" si="116"/>
        <v>785</v>
      </c>
      <c r="B790" s="12" t="s">
        <v>787</v>
      </c>
      <c r="C790" s="12" t="s">
        <v>787</v>
      </c>
      <c r="D790" s="12" t="s">
        <v>1818</v>
      </c>
      <c r="E790" s="12">
        <v>160</v>
      </c>
      <c r="F790" s="11" t="s">
        <v>858</v>
      </c>
      <c r="G790" s="11" t="s">
        <v>854</v>
      </c>
      <c r="H790" s="12" t="s">
        <v>1611</v>
      </c>
      <c r="I790" s="12" t="s">
        <v>1569</v>
      </c>
      <c r="J790" s="11">
        <v>3017017933</v>
      </c>
      <c r="K790" s="13">
        <v>152</v>
      </c>
      <c r="L790" s="13">
        <f t="shared" si="108"/>
        <v>22040000</v>
      </c>
      <c r="M790" s="13">
        <v>152</v>
      </c>
      <c r="N790" s="13">
        <f t="shared" si="109"/>
        <v>22040000</v>
      </c>
      <c r="O790" s="13">
        <v>152</v>
      </c>
      <c r="P790" s="13">
        <f t="shared" si="110"/>
        <v>22040000</v>
      </c>
      <c r="Q790" s="13">
        <v>160</v>
      </c>
      <c r="R790" s="13">
        <f t="shared" si="111"/>
        <v>23200000</v>
      </c>
      <c r="S790" s="13">
        <v>0</v>
      </c>
      <c r="T790" s="13">
        <v>0</v>
      </c>
      <c r="U790" s="13">
        <f t="shared" si="112"/>
        <v>160</v>
      </c>
      <c r="V790" s="13">
        <f t="shared" si="113"/>
        <v>23200000</v>
      </c>
      <c r="W790" s="13">
        <f t="shared" si="114"/>
        <v>616</v>
      </c>
      <c r="X790" s="13">
        <f t="shared" si="115"/>
        <v>89320000</v>
      </c>
      <c r="Y790">
        <v>1</v>
      </c>
    </row>
    <row r="791" spans="1:25" hidden="1">
      <c r="A791" s="11">
        <f t="shared" si="116"/>
        <v>786</v>
      </c>
      <c r="B791" s="12" t="s">
        <v>788</v>
      </c>
      <c r="C791" s="12" t="s">
        <v>788</v>
      </c>
      <c r="D791" s="12" t="s">
        <v>1818</v>
      </c>
      <c r="E791" s="12">
        <v>134</v>
      </c>
      <c r="F791" s="11" t="s">
        <v>858</v>
      </c>
      <c r="G791" s="11" t="s">
        <v>854</v>
      </c>
      <c r="H791" s="12" t="s">
        <v>1570</v>
      </c>
      <c r="I791" s="12" t="s">
        <v>1569</v>
      </c>
      <c r="J791" s="11">
        <v>3017017828</v>
      </c>
      <c r="K791" s="13">
        <v>134</v>
      </c>
      <c r="L791" s="13">
        <f t="shared" si="108"/>
        <v>19430000</v>
      </c>
      <c r="M791" s="13">
        <v>134</v>
      </c>
      <c r="N791" s="13">
        <f t="shared" si="109"/>
        <v>19430000</v>
      </c>
      <c r="O791" s="13">
        <v>134</v>
      </c>
      <c r="P791" s="13">
        <f t="shared" si="110"/>
        <v>19430000</v>
      </c>
      <c r="Q791" s="13">
        <v>134</v>
      </c>
      <c r="R791" s="13">
        <f t="shared" si="111"/>
        <v>19430000</v>
      </c>
      <c r="S791" s="13">
        <v>0</v>
      </c>
      <c r="T791" s="13">
        <v>0</v>
      </c>
      <c r="U791" s="13">
        <f t="shared" si="112"/>
        <v>134</v>
      </c>
      <c r="V791" s="13">
        <f t="shared" si="113"/>
        <v>19430000</v>
      </c>
      <c r="W791" s="13">
        <f t="shared" si="114"/>
        <v>536</v>
      </c>
      <c r="X791" s="13">
        <f t="shared" si="115"/>
        <v>77720000</v>
      </c>
      <c r="Y791">
        <v>1</v>
      </c>
    </row>
    <row r="792" spans="1:25" hidden="1">
      <c r="A792" s="11">
        <f t="shared" si="116"/>
        <v>787</v>
      </c>
      <c r="B792" s="12" t="s">
        <v>789</v>
      </c>
      <c r="C792" s="12" t="s">
        <v>789</v>
      </c>
      <c r="D792" s="12" t="s">
        <v>1818</v>
      </c>
      <c r="E792" s="12">
        <v>175</v>
      </c>
      <c r="F792" s="11" t="s">
        <v>858</v>
      </c>
      <c r="G792" s="11" t="s">
        <v>854</v>
      </c>
      <c r="H792" s="12" t="s">
        <v>1570</v>
      </c>
      <c r="I792" s="12" t="s">
        <v>1569</v>
      </c>
      <c r="J792" s="11">
        <v>3118002643</v>
      </c>
      <c r="K792" s="13">
        <v>173</v>
      </c>
      <c r="L792" s="13">
        <f t="shared" si="108"/>
        <v>25085000</v>
      </c>
      <c r="M792" s="13">
        <v>173</v>
      </c>
      <c r="N792" s="13">
        <f t="shared" si="109"/>
        <v>25085000</v>
      </c>
      <c r="O792" s="13">
        <v>173</v>
      </c>
      <c r="P792" s="13">
        <f t="shared" si="110"/>
        <v>25085000</v>
      </c>
      <c r="Q792" s="13">
        <v>175</v>
      </c>
      <c r="R792" s="13">
        <f t="shared" si="111"/>
        <v>25375000</v>
      </c>
      <c r="S792" s="13">
        <v>0</v>
      </c>
      <c r="T792" s="13">
        <v>0</v>
      </c>
      <c r="U792" s="13">
        <f t="shared" si="112"/>
        <v>175</v>
      </c>
      <c r="V792" s="13">
        <f t="shared" si="113"/>
        <v>25375000</v>
      </c>
      <c r="W792" s="13">
        <f t="shared" si="114"/>
        <v>694</v>
      </c>
      <c r="X792" s="13">
        <f t="shared" si="115"/>
        <v>100630000</v>
      </c>
      <c r="Y792">
        <v>1</v>
      </c>
    </row>
    <row r="793" spans="1:25" hidden="1">
      <c r="A793" s="11">
        <f t="shared" si="116"/>
        <v>788</v>
      </c>
      <c r="B793" s="12" t="s">
        <v>790</v>
      </c>
      <c r="C793" s="12" t="s">
        <v>790</v>
      </c>
      <c r="D793" s="12" t="s">
        <v>1818</v>
      </c>
      <c r="E793" s="12">
        <v>120</v>
      </c>
      <c r="F793" s="11" t="s">
        <v>858</v>
      </c>
      <c r="G793" s="11" t="s">
        <v>854</v>
      </c>
      <c r="H793" s="12" t="s">
        <v>1570</v>
      </c>
      <c r="I793" s="12" t="s">
        <v>1569</v>
      </c>
      <c r="J793" s="11">
        <v>3017005081</v>
      </c>
      <c r="K793" s="13">
        <v>148</v>
      </c>
      <c r="L793" s="13">
        <f t="shared" si="108"/>
        <v>21460000</v>
      </c>
      <c r="M793" s="13">
        <v>148</v>
      </c>
      <c r="N793" s="13">
        <f t="shared" si="109"/>
        <v>21460000</v>
      </c>
      <c r="O793" s="13">
        <v>148</v>
      </c>
      <c r="P793" s="13">
        <f t="shared" si="110"/>
        <v>21460000</v>
      </c>
      <c r="Q793" s="13">
        <v>120</v>
      </c>
      <c r="R793" s="13">
        <f t="shared" si="111"/>
        <v>17400000</v>
      </c>
      <c r="S793" s="13">
        <v>0</v>
      </c>
      <c r="T793" s="13">
        <v>0</v>
      </c>
      <c r="U793" s="13">
        <f t="shared" si="112"/>
        <v>120</v>
      </c>
      <c r="V793" s="13">
        <f t="shared" si="113"/>
        <v>17400000</v>
      </c>
      <c r="W793" s="13">
        <f t="shared" si="114"/>
        <v>564</v>
      </c>
      <c r="X793" s="13">
        <f t="shared" si="115"/>
        <v>81780000</v>
      </c>
      <c r="Y793">
        <v>1</v>
      </c>
    </row>
    <row r="794" spans="1:25" hidden="1">
      <c r="A794" s="11">
        <f t="shared" si="116"/>
        <v>789</v>
      </c>
      <c r="B794" s="12" t="s">
        <v>791</v>
      </c>
      <c r="C794" s="12" t="s">
        <v>791</v>
      </c>
      <c r="D794" s="12" t="s">
        <v>1818</v>
      </c>
      <c r="E794" s="12">
        <v>194</v>
      </c>
      <c r="F794" s="11" t="s">
        <v>858</v>
      </c>
      <c r="G794" s="11" t="s">
        <v>854</v>
      </c>
      <c r="H794" s="12" t="s">
        <v>1612</v>
      </c>
      <c r="I794" s="12" t="s">
        <v>1569</v>
      </c>
      <c r="J794" s="11">
        <v>3118002848</v>
      </c>
      <c r="K794" s="13">
        <v>198</v>
      </c>
      <c r="L794" s="13">
        <f t="shared" si="108"/>
        <v>28710000</v>
      </c>
      <c r="M794" s="13">
        <v>198</v>
      </c>
      <c r="N794" s="13">
        <f t="shared" si="109"/>
        <v>28710000</v>
      </c>
      <c r="O794" s="13">
        <v>198</v>
      </c>
      <c r="P794" s="13">
        <f t="shared" si="110"/>
        <v>28710000</v>
      </c>
      <c r="Q794" s="13">
        <v>194</v>
      </c>
      <c r="R794" s="13">
        <f t="shared" si="111"/>
        <v>28130000</v>
      </c>
      <c r="S794" s="13">
        <v>0</v>
      </c>
      <c r="T794" s="13">
        <v>0</v>
      </c>
      <c r="U794" s="13">
        <f t="shared" si="112"/>
        <v>194</v>
      </c>
      <c r="V794" s="13">
        <f t="shared" si="113"/>
        <v>28130000</v>
      </c>
      <c r="W794" s="13">
        <f t="shared" si="114"/>
        <v>788</v>
      </c>
      <c r="X794" s="13">
        <f t="shared" si="115"/>
        <v>114260000</v>
      </c>
      <c r="Y794">
        <v>1</v>
      </c>
    </row>
    <row r="795" spans="1:25" hidden="1">
      <c r="A795" s="11">
        <f t="shared" si="116"/>
        <v>790</v>
      </c>
      <c r="B795" s="12" t="s">
        <v>792</v>
      </c>
      <c r="C795" s="12" t="s">
        <v>792</v>
      </c>
      <c r="D795" s="12" t="s">
        <v>1819</v>
      </c>
      <c r="E795" s="12">
        <v>113</v>
      </c>
      <c r="F795" s="11" t="s">
        <v>858</v>
      </c>
      <c r="G795" s="11" t="s">
        <v>854</v>
      </c>
      <c r="H795" s="12" t="s">
        <v>1613</v>
      </c>
      <c r="I795" s="12" t="s">
        <v>1614</v>
      </c>
      <c r="J795" s="11">
        <v>3085003606</v>
      </c>
      <c r="K795" s="13">
        <v>137</v>
      </c>
      <c r="L795" s="13">
        <f t="shared" si="108"/>
        <v>19865000</v>
      </c>
      <c r="M795" s="13">
        <v>137</v>
      </c>
      <c r="N795" s="13">
        <f t="shared" si="109"/>
        <v>19865000</v>
      </c>
      <c r="O795" s="13">
        <v>137</v>
      </c>
      <c r="P795" s="13">
        <f t="shared" si="110"/>
        <v>19865000</v>
      </c>
      <c r="Q795" s="13">
        <v>113</v>
      </c>
      <c r="R795" s="13">
        <f t="shared" si="111"/>
        <v>16385000</v>
      </c>
      <c r="S795" s="13">
        <v>0</v>
      </c>
      <c r="T795" s="13">
        <v>0</v>
      </c>
      <c r="U795" s="13">
        <f t="shared" si="112"/>
        <v>113</v>
      </c>
      <c r="V795" s="13">
        <f t="shared" si="113"/>
        <v>16385000</v>
      </c>
      <c r="W795" s="13">
        <f t="shared" si="114"/>
        <v>524</v>
      </c>
      <c r="X795" s="13">
        <f t="shared" si="115"/>
        <v>75980000</v>
      </c>
      <c r="Y795">
        <v>1</v>
      </c>
    </row>
    <row r="796" spans="1:25" hidden="1">
      <c r="A796" s="11">
        <f t="shared" si="116"/>
        <v>791</v>
      </c>
      <c r="B796" s="12" t="s">
        <v>793</v>
      </c>
      <c r="C796" s="12" t="s">
        <v>793</v>
      </c>
      <c r="D796" s="12" t="s">
        <v>1819</v>
      </c>
      <c r="E796" s="12">
        <v>197</v>
      </c>
      <c r="F796" s="11" t="s">
        <v>858</v>
      </c>
      <c r="G796" s="11" t="s">
        <v>854</v>
      </c>
      <c r="H796" s="12" t="s">
        <v>1615</v>
      </c>
      <c r="I796" s="12" t="s">
        <v>1614</v>
      </c>
      <c r="J796" s="11">
        <v>3085003819</v>
      </c>
      <c r="K796" s="13">
        <v>181</v>
      </c>
      <c r="L796" s="13">
        <f t="shared" si="108"/>
        <v>26245000</v>
      </c>
      <c r="M796" s="13">
        <v>181</v>
      </c>
      <c r="N796" s="13">
        <f t="shared" si="109"/>
        <v>26245000</v>
      </c>
      <c r="O796" s="13">
        <v>181</v>
      </c>
      <c r="P796" s="13">
        <f t="shared" si="110"/>
        <v>26245000</v>
      </c>
      <c r="Q796" s="13">
        <v>197</v>
      </c>
      <c r="R796" s="13">
        <f t="shared" si="111"/>
        <v>28565000</v>
      </c>
      <c r="S796" s="13">
        <v>0</v>
      </c>
      <c r="T796" s="13">
        <v>0</v>
      </c>
      <c r="U796" s="13">
        <f t="shared" si="112"/>
        <v>197</v>
      </c>
      <c r="V796" s="13">
        <f t="shared" si="113"/>
        <v>28565000</v>
      </c>
      <c r="W796" s="13">
        <f t="shared" si="114"/>
        <v>740</v>
      </c>
      <c r="X796" s="13">
        <f t="shared" si="115"/>
        <v>107300000</v>
      </c>
      <c r="Y796">
        <v>1</v>
      </c>
    </row>
    <row r="797" spans="1:25" hidden="1">
      <c r="A797" s="11">
        <f t="shared" si="116"/>
        <v>792</v>
      </c>
      <c r="B797" s="12" t="s">
        <v>794</v>
      </c>
      <c r="C797" s="12" t="s">
        <v>794</v>
      </c>
      <c r="D797" s="12" t="s">
        <v>1819</v>
      </c>
      <c r="E797" s="12">
        <v>111</v>
      </c>
      <c r="F797" s="11" t="s">
        <v>858</v>
      </c>
      <c r="G797" s="11" t="s">
        <v>854</v>
      </c>
      <c r="H797" s="12" t="s">
        <v>1616</v>
      </c>
      <c r="I797" s="12" t="s">
        <v>1614</v>
      </c>
      <c r="J797" s="11">
        <v>3085003550</v>
      </c>
      <c r="K797" s="13">
        <v>123</v>
      </c>
      <c r="L797" s="13">
        <f t="shared" si="108"/>
        <v>17835000</v>
      </c>
      <c r="M797" s="13">
        <v>123</v>
      </c>
      <c r="N797" s="13">
        <f t="shared" si="109"/>
        <v>17835000</v>
      </c>
      <c r="O797" s="13">
        <v>123</v>
      </c>
      <c r="P797" s="13">
        <f t="shared" si="110"/>
        <v>17835000</v>
      </c>
      <c r="Q797" s="13">
        <v>111</v>
      </c>
      <c r="R797" s="13">
        <f t="shared" si="111"/>
        <v>16095000</v>
      </c>
      <c r="S797" s="13">
        <v>0</v>
      </c>
      <c r="T797" s="13">
        <v>0</v>
      </c>
      <c r="U797" s="13">
        <f t="shared" si="112"/>
        <v>111</v>
      </c>
      <c r="V797" s="13">
        <f t="shared" si="113"/>
        <v>16095000</v>
      </c>
      <c r="W797" s="13">
        <f t="shared" si="114"/>
        <v>480</v>
      </c>
      <c r="X797" s="13">
        <f t="shared" si="115"/>
        <v>69600000</v>
      </c>
      <c r="Y797">
        <v>1</v>
      </c>
    </row>
    <row r="798" spans="1:25" hidden="1">
      <c r="A798" s="11">
        <f t="shared" si="116"/>
        <v>793</v>
      </c>
      <c r="B798" s="12" t="s">
        <v>795</v>
      </c>
      <c r="C798" s="12" t="s">
        <v>795</v>
      </c>
      <c r="D798" s="12" t="s">
        <v>1819</v>
      </c>
      <c r="E798" s="12">
        <v>130</v>
      </c>
      <c r="F798" s="11" t="s">
        <v>858</v>
      </c>
      <c r="G798" s="11" t="s">
        <v>854</v>
      </c>
      <c r="H798" s="12" t="s">
        <v>1617</v>
      </c>
      <c r="I798" s="12" t="s">
        <v>1614</v>
      </c>
      <c r="J798" s="11">
        <v>3085003525</v>
      </c>
      <c r="K798" s="13">
        <v>140</v>
      </c>
      <c r="L798" s="13">
        <f t="shared" si="108"/>
        <v>20300000</v>
      </c>
      <c r="M798" s="13">
        <v>140</v>
      </c>
      <c r="N798" s="13">
        <f t="shared" si="109"/>
        <v>20300000</v>
      </c>
      <c r="O798" s="13">
        <v>140</v>
      </c>
      <c r="P798" s="13">
        <f t="shared" si="110"/>
        <v>20300000</v>
      </c>
      <c r="Q798" s="13">
        <v>130</v>
      </c>
      <c r="R798" s="13">
        <f t="shared" si="111"/>
        <v>18850000</v>
      </c>
      <c r="S798" s="13">
        <v>0</v>
      </c>
      <c r="T798" s="13">
        <v>0</v>
      </c>
      <c r="U798" s="13">
        <f t="shared" si="112"/>
        <v>130</v>
      </c>
      <c r="V798" s="13">
        <f t="shared" si="113"/>
        <v>18850000</v>
      </c>
      <c r="W798" s="13">
        <f t="shared" si="114"/>
        <v>550</v>
      </c>
      <c r="X798" s="13">
        <f t="shared" si="115"/>
        <v>79750000</v>
      </c>
      <c r="Y798">
        <v>1</v>
      </c>
    </row>
    <row r="799" spans="1:25" hidden="1">
      <c r="A799" s="11">
        <f t="shared" si="116"/>
        <v>794</v>
      </c>
      <c r="B799" s="12" t="s">
        <v>796</v>
      </c>
      <c r="C799" s="12" t="s">
        <v>796</v>
      </c>
      <c r="D799" s="12" t="s">
        <v>1819</v>
      </c>
      <c r="E799" s="12">
        <v>150</v>
      </c>
      <c r="F799" s="11" t="s">
        <v>858</v>
      </c>
      <c r="G799" s="11" t="s">
        <v>854</v>
      </c>
      <c r="H799" s="12" t="s">
        <v>1618</v>
      </c>
      <c r="I799" s="12" t="s">
        <v>1614</v>
      </c>
      <c r="J799" s="11">
        <v>3085003827</v>
      </c>
      <c r="K799" s="13">
        <v>172</v>
      </c>
      <c r="L799" s="13">
        <f t="shared" si="108"/>
        <v>24940000</v>
      </c>
      <c r="M799" s="13">
        <v>172</v>
      </c>
      <c r="N799" s="13">
        <f t="shared" si="109"/>
        <v>24940000</v>
      </c>
      <c r="O799" s="13">
        <v>172</v>
      </c>
      <c r="P799" s="13">
        <f t="shared" si="110"/>
        <v>24940000</v>
      </c>
      <c r="Q799" s="13">
        <v>150</v>
      </c>
      <c r="R799" s="13">
        <f t="shared" si="111"/>
        <v>21750000</v>
      </c>
      <c r="S799" s="13">
        <v>0</v>
      </c>
      <c r="T799" s="13">
        <v>0</v>
      </c>
      <c r="U799" s="13">
        <f t="shared" si="112"/>
        <v>150</v>
      </c>
      <c r="V799" s="13">
        <f t="shared" si="113"/>
        <v>21750000</v>
      </c>
      <c r="W799" s="13">
        <f t="shared" si="114"/>
        <v>666</v>
      </c>
      <c r="X799" s="13">
        <f t="shared" si="115"/>
        <v>96570000</v>
      </c>
      <c r="Y799">
        <v>1</v>
      </c>
    </row>
    <row r="800" spans="1:25" hidden="1">
      <c r="A800" s="11">
        <f t="shared" si="116"/>
        <v>795</v>
      </c>
      <c r="B800" s="12" t="s">
        <v>797</v>
      </c>
      <c r="C800" s="12" t="s">
        <v>797</v>
      </c>
      <c r="D800" s="12" t="s">
        <v>1819</v>
      </c>
      <c r="E800" s="12">
        <v>180</v>
      </c>
      <c r="F800" s="11" t="s">
        <v>858</v>
      </c>
      <c r="G800" s="11" t="s">
        <v>854</v>
      </c>
      <c r="H800" s="12" t="s">
        <v>1619</v>
      </c>
      <c r="I800" s="12" t="s">
        <v>1614</v>
      </c>
      <c r="J800" s="11">
        <v>3085003673</v>
      </c>
      <c r="K800" s="13">
        <v>204</v>
      </c>
      <c r="L800" s="13">
        <f t="shared" si="108"/>
        <v>29580000</v>
      </c>
      <c r="M800" s="13">
        <v>204</v>
      </c>
      <c r="N800" s="13">
        <f t="shared" si="109"/>
        <v>29580000</v>
      </c>
      <c r="O800" s="13">
        <v>204</v>
      </c>
      <c r="P800" s="13">
        <f t="shared" si="110"/>
        <v>29580000</v>
      </c>
      <c r="Q800" s="13">
        <v>180</v>
      </c>
      <c r="R800" s="13">
        <f t="shared" si="111"/>
        <v>26100000</v>
      </c>
      <c r="S800" s="13">
        <v>0</v>
      </c>
      <c r="T800" s="13">
        <v>0</v>
      </c>
      <c r="U800" s="13">
        <f t="shared" si="112"/>
        <v>180</v>
      </c>
      <c r="V800" s="13">
        <f t="shared" si="113"/>
        <v>26100000</v>
      </c>
      <c r="W800" s="13">
        <f t="shared" si="114"/>
        <v>792</v>
      </c>
      <c r="X800" s="13">
        <f t="shared" si="115"/>
        <v>114840000</v>
      </c>
      <c r="Y800">
        <v>1</v>
      </c>
    </row>
    <row r="801" spans="1:25" hidden="1">
      <c r="A801" s="11">
        <f t="shared" si="116"/>
        <v>796</v>
      </c>
      <c r="B801" s="12" t="s">
        <v>798</v>
      </c>
      <c r="C801" s="12" t="s">
        <v>798</v>
      </c>
      <c r="D801" s="12" t="s">
        <v>1819</v>
      </c>
      <c r="E801" s="12">
        <v>128</v>
      </c>
      <c r="F801" s="11" t="s">
        <v>858</v>
      </c>
      <c r="G801" s="11" t="s">
        <v>854</v>
      </c>
      <c r="H801" s="12" t="s">
        <v>1620</v>
      </c>
      <c r="I801" s="12" t="s">
        <v>1614</v>
      </c>
      <c r="J801" s="11">
        <v>3085003568</v>
      </c>
      <c r="K801" s="13">
        <v>138</v>
      </c>
      <c r="L801" s="13">
        <f t="shared" si="108"/>
        <v>20010000</v>
      </c>
      <c r="M801" s="13">
        <v>138</v>
      </c>
      <c r="N801" s="13">
        <f t="shared" si="109"/>
        <v>20010000</v>
      </c>
      <c r="O801" s="13">
        <v>138</v>
      </c>
      <c r="P801" s="13">
        <f t="shared" si="110"/>
        <v>20010000</v>
      </c>
      <c r="Q801" s="13">
        <v>128</v>
      </c>
      <c r="R801" s="13">
        <f t="shared" si="111"/>
        <v>18560000</v>
      </c>
      <c r="S801" s="13">
        <v>0</v>
      </c>
      <c r="T801" s="13">
        <v>0</v>
      </c>
      <c r="U801" s="13">
        <f t="shared" si="112"/>
        <v>128</v>
      </c>
      <c r="V801" s="13">
        <f t="shared" si="113"/>
        <v>18560000</v>
      </c>
      <c r="W801" s="13">
        <f t="shared" si="114"/>
        <v>542</v>
      </c>
      <c r="X801" s="13">
        <f t="shared" si="115"/>
        <v>78590000</v>
      </c>
      <c r="Y801">
        <v>1</v>
      </c>
    </row>
    <row r="802" spans="1:25" hidden="1">
      <c r="A802" s="11">
        <f t="shared" si="116"/>
        <v>797</v>
      </c>
      <c r="B802" s="12" t="s">
        <v>799</v>
      </c>
      <c r="C802" s="12" t="s">
        <v>799</v>
      </c>
      <c r="D802" s="12" t="s">
        <v>1819</v>
      </c>
      <c r="E802" s="12">
        <v>133</v>
      </c>
      <c r="F802" s="11" t="s">
        <v>858</v>
      </c>
      <c r="G802" s="11" t="s">
        <v>854</v>
      </c>
      <c r="H802" s="12" t="s">
        <v>1621</v>
      </c>
      <c r="I802" s="12" t="s">
        <v>1614</v>
      </c>
      <c r="J802" s="11">
        <v>3085003754</v>
      </c>
      <c r="K802" s="13">
        <v>133</v>
      </c>
      <c r="L802" s="13">
        <f t="shared" si="108"/>
        <v>19285000</v>
      </c>
      <c r="M802" s="13">
        <v>133</v>
      </c>
      <c r="N802" s="13">
        <f t="shared" si="109"/>
        <v>19285000</v>
      </c>
      <c r="O802" s="13">
        <v>133</v>
      </c>
      <c r="P802" s="13">
        <f t="shared" si="110"/>
        <v>19285000</v>
      </c>
      <c r="Q802" s="13">
        <v>133</v>
      </c>
      <c r="R802" s="13">
        <f t="shared" si="111"/>
        <v>19285000</v>
      </c>
      <c r="S802" s="13">
        <v>0</v>
      </c>
      <c r="T802" s="13">
        <v>0</v>
      </c>
      <c r="U802" s="13">
        <f t="shared" si="112"/>
        <v>133</v>
      </c>
      <c r="V802" s="13">
        <f t="shared" si="113"/>
        <v>19285000</v>
      </c>
      <c r="W802" s="13">
        <f t="shared" si="114"/>
        <v>532</v>
      </c>
      <c r="X802" s="13">
        <f t="shared" si="115"/>
        <v>77140000</v>
      </c>
      <c r="Y802">
        <v>1</v>
      </c>
    </row>
    <row r="803" spans="1:25" hidden="1">
      <c r="A803" s="11">
        <f t="shared" si="116"/>
        <v>798</v>
      </c>
      <c r="B803" s="12" t="s">
        <v>800</v>
      </c>
      <c r="C803" s="12" t="s">
        <v>800</v>
      </c>
      <c r="D803" s="12" t="s">
        <v>1819</v>
      </c>
      <c r="E803" s="12">
        <v>122</v>
      </c>
      <c r="F803" s="11" t="s">
        <v>858</v>
      </c>
      <c r="G803" s="11" t="s">
        <v>854</v>
      </c>
      <c r="H803" s="12" t="s">
        <v>1613</v>
      </c>
      <c r="I803" s="12" t="s">
        <v>1614</v>
      </c>
      <c r="J803" s="11">
        <v>3017016376</v>
      </c>
      <c r="K803" s="13">
        <v>142</v>
      </c>
      <c r="L803" s="13">
        <f t="shared" si="108"/>
        <v>20590000</v>
      </c>
      <c r="M803" s="13">
        <v>142</v>
      </c>
      <c r="N803" s="13">
        <f t="shared" si="109"/>
        <v>20590000</v>
      </c>
      <c r="O803" s="13">
        <v>142</v>
      </c>
      <c r="P803" s="13">
        <f t="shared" si="110"/>
        <v>20590000</v>
      </c>
      <c r="Q803" s="13">
        <v>122</v>
      </c>
      <c r="R803" s="13">
        <f t="shared" si="111"/>
        <v>17690000</v>
      </c>
      <c r="S803" s="13">
        <v>0</v>
      </c>
      <c r="T803" s="13">
        <v>0</v>
      </c>
      <c r="U803" s="13">
        <f t="shared" si="112"/>
        <v>122</v>
      </c>
      <c r="V803" s="13">
        <f t="shared" si="113"/>
        <v>17690000</v>
      </c>
      <c r="W803" s="13">
        <f t="shared" si="114"/>
        <v>548</v>
      </c>
      <c r="X803" s="13">
        <f t="shared" si="115"/>
        <v>79460000</v>
      </c>
      <c r="Y803">
        <v>1</v>
      </c>
    </row>
    <row r="804" spans="1:25" hidden="1">
      <c r="A804" s="11">
        <f t="shared" si="116"/>
        <v>799</v>
      </c>
      <c r="B804" s="12" t="s">
        <v>801</v>
      </c>
      <c r="C804" s="12" t="s">
        <v>801</v>
      </c>
      <c r="D804" s="12" t="s">
        <v>1819</v>
      </c>
      <c r="E804" s="12">
        <v>165</v>
      </c>
      <c r="F804" s="11" t="s">
        <v>858</v>
      </c>
      <c r="G804" s="11" t="s">
        <v>854</v>
      </c>
      <c r="H804" s="12" t="s">
        <v>1622</v>
      </c>
      <c r="I804" s="12" t="s">
        <v>1614</v>
      </c>
      <c r="J804" s="11">
        <v>3085003461</v>
      </c>
      <c r="K804" s="13">
        <v>193</v>
      </c>
      <c r="L804" s="13">
        <f t="shared" si="108"/>
        <v>27985000</v>
      </c>
      <c r="M804" s="13">
        <v>193</v>
      </c>
      <c r="N804" s="13">
        <f t="shared" si="109"/>
        <v>27985000</v>
      </c>
      <c r="O804" s="13">
        <v>193</v>
      </c>
      <c r="P804" s="13">
        <f t="shared" si="110"/>
        <v>27985000</v>
      </c>
      <c r="Q804" s="13">
        <v>165</v>
      </c>
      <c r="R804" s="13">
        <f t="shared" si="111"/>
        <v>23925000</v>
      </c>
      <c r="S804" s="13">
        <v>0</v>
      </c>
      <c r="T804" s="13">
        <v>0</v>
      </c>
      <c r="U804" s="13">
        <f t="shared" si="112"/>
        <v>165</v>
      </c>
      <c r="V804" s="13">
        <f t="shared" si="113"/>
        <v>23925000</v>
      </c>
      <c r="W804" s="13">
        <f t="shared" si="114"/>
        <v>744</v>
      </c>
      <c r="X804" s="13">
        <f t="shared" si="115"/>
        <v>107880000</v>
      </c>
      <c r="Y804">
        <v>1</v>
      </c>
    </row>
    <row r="805" spans="1:25" hidden="1">
      <c r="A805" s="11">
        <f t="shared" si="116"/>
        <v>800</v>
      </c>
      <c r="B805" s="12" t="s">
        <v>802</v>
      </c>
      <c r="C805" s="12" t="s">
        <v>802</v>
      </c>
      <c r="D805" s="12" t="s">
        <v>1819</v>
      </c>
      <c r="E805" s="12">
        <v>275</v>
      </c>
      <c r="F805" s="11" t="s">
        <v>858</v>
      </c>
      <c r="G805" s="11" t="s">
        <v>854</v>
      </c>
      <c r="H805" s="12" t="s">
        <v>1623</v>
      </c>
      <c r="I805" s="12" t="s">
        <v>1614</v>
      </c>
      <c r="J805" s="11">
        <v>3085003967</v>
      </c>
      <c r="K805" s="13">
        <v>283</v>
      </c>
      <c r="L805" s="13">
        <f t="shared" si="108"/>
        <v>41035000</v>
      </c>
      <c r="M805" s="13">
        <v>283</v>
      </c>
      <c r="N805" s="13">
        <f t="shared" si="109"/>
        <v>41035000</v>
      </c>
      <c r="O805" s="13">
        <v>283</v>
      </c>
      <c r="P805" s="13">
        <f t="shared" si="110"/>
        <v>41035000</v>
      </c>
      <c r="Q805" s="13">
        <v>275</v>
      </c>
      <c r="R805" s="13">
        <f t="shared" si="111"/>
        <v>39875000</v>
      </c>
      <c r="S805" s="13">
        <v>0</v>
      </c>
      <c r="T805" s="13">
        <v>0</v>
      </c>
      <c r="U805" s="13">
        <f t="shared" si="112"/>
        <v>275</v>
      </c>
      <c r="V805" s="13">
        <f t="shared" si="113"/>
        <v>39875000</v>
      </c>
      <c r="W805" s="13">
        <f t="shared" si="114"/>
        <v>1124</v>
      </c>
      <c r="X805" s="13">
        <f t="shared" si="115"/>
        <v>162980000</v>
      </c>
      <c r="Y805">
        <v>1</v>
      </c>
    </row>
    <row r="806" spans="1:25" hidden="1">
      <c r="A806" s="11">
        <f t="shared" si="116"/>
        <v>801</v>
      </c>
      <c r="B806" s="12" t="s">
        <v>803</v>
      </c>
      <c r="C806" s="12" t="s">
        <v>803</v>
      </c>
      <c r="D806" s="12" t="s">
        <v>1819</v>
      </c>
      <c r="E806" s="12">
        <v>94</v>
      </c>
      <c r="F806" s="11" t="s">
        <v>858</v>
      </c>
      <c r="G806" s="11" t="s">
        <v>854</v>
      </c>
      <c r="H806" s="12" t="s">
        <v>1624</v>
      </c>
      <c r="I806" s="12" t="s">
        <v>1614</v>
      </c>
      <c r="J806" s="11">
        <v>3085003576</v>
      </c>
      <c r="K806" s="13">
        <v>88</v>
      </c>
      <c r="L806" s="13">
        <f t="shared" si="108"/>
        <v>12760000</v>
      </c>
      <c r="M806" s="13">
        <v>88</v>
      </c>
      <c r="N806" s="13">
        <f t="shared" si="109"/>
        <v>12760000</v>
      </c>
      <c r="O806" s="13">
        <v>88</v>
      </c>
      <c r="P806" s="13">
        <f t="shared" si="110"/>
        <v>12760000</v>
      </c>
      <c r="Q806" s="13">
        <v>94</v>
      </c>
      <c r="R806" s="13">
        <f t="shared" si="111"/>
        <v>13630000</v>
      </c>
      <c r="S806" s="13">
        <v>0</v>
      </c>
      <c r="T806" s="13">
        <v>0</v>
      </c>
      <c r="U806" s="13">
        <f t="shared" si="112"/>
        <v>94</v>
      </c>
      <c r="V806" s="13">
        <f t="shared" si="113"/>
        <v>13630000</v>
      </c>
      <c r="W806" s="13">
        <f t="shared" si="114"/>
        <v>358</v>
      </c>
      <c r="X806" s="13">
        <f t="shared" si="115"/>
        <v>51910000</v>
      </c>
      <c r="Y806">
        <v>1</v>
      </c>
    </row>
    <row r="807" spans="1:25" hidden="1">
      <c r="A807" s="11">
        <f t="shared" si="116"/>
        <v>802</v>
      </c>
      <c r="B807" s="12" t="s">
        <v>804</v>
      </c>
      <c r="C807" s="12" t="s">
        <v>804</v>
      </c>
      <c r="D807" s="12" t="s">
        <v>1819</v>
      </c>
      <c r="E807" s="12">
        <v>215</v>
      </c>
      <c r="F807" s="11" t="s">
        <v>858</v>
      </c>
      <c r="G807" s="11" t="s">
        <v>854</v>
      </c>
      <c r="H807" s="12" t="s">
        <v>1625</v>
      </c>
      <c r="I807" s="12" t="s">
        <v>1614</v>
      </c>
      <c r="J807" s="11">
        <v>3085003398</v>
      </c>
      <c r="K807" s="13">
        <v>227</v>
      </c>
      <c r="L807" s="13">
        <f t="shared" si="108"/>
        <v>32915000</v>
      </c>
      <c r="M807" s="13">
        <v>227</v>
      </c>
      <c r="N807" s="13">
        <f t="shared" si="109"/>
        <v>32915000</v>
      </c>
      <c r="O807" s="13">
        <v>227</v>
      </c>
      <c r="P807" s="13">
        <f t="shared" si="110"/>
        <v>32915000</v>
      </c>
      <c r="Q807" s="13">
        <v>215</v>
      </c>
      <c r="R807" s="13">
        <f t="shared" si="111"/>
        <v>31175000</v>
      </c>
      <c r="S807" s="13">
        <v>0</v>
      </c>
      <c r="T807" s="13">
        <v>0</v>
      </c>
      <c r="U807" s="13">
        <f t="shared" si="112"/>
        <v>215</v>
      </c>
      <c r="V807" s="13">
        <f t="shared" si="113"/>
        <v>31175000</v>
      </c>
      <c r="W807" s="13">
        <f t="shared" si="114"/>
        <v>896</v>
      </c>
      <c r="X807" s="13">
        <f t="shared" si="115"/>
        <v>129920000</v>
      </c>
      <c r="Y807">
        <v>1</v>
      </c>
    </row>
    <row r="808" spans="1:25" hidden="1">
      <c r="A808" s="11">
        <f t="shared" si="116"/>
        <v>803</v>
      </c>
      <c r="B808" s="12" t="s">
        <v>805</v>
      </c>
      <c r="C808" s="12" t="s">
        <v>805</v>
      </c>
      <c r="D808" s="12" t="s">
        <v>1819</v>
      </c>
      <c r="E808" s="12">
        <v>110</v>
      </c>
      <c r="F808" s="11" t="s">
        <v>858</v>
      </c>
      <c r="G808" s="11" t="s">
        <v>854</v>
      </c>
      <c r="H808" s="12" t="s">
        <v>1626</v>
      </c>
      <c r="I808" s="12" t="s">
        <v>1614</v>
      </c>
      <c r="J808" s="11">
        <v>3085000151</v>
      </c>
      <c r="K808" s="13">
        <v>118</v>
      </c>
      <c r="L808" s="13">
        <f t="shared" si="108"/>
        <v>17110000</v>
      </c>
      <c r="M808" s="13">
        <v>118</v>
      </c>
      <c r="N808" s="13">
        <f t="shared" si="109"/>
        <v>17110000</v>
      </c>
      <c r="O808" s="13">
        <v>118</v>
      </c>
      <c r="P808" s="13">
        <f t="shared" si="110"/>
        <v>17110000</v>
      </c>
      <c r="Q808" s="13">
        <v>110</v>
      </c>
      <c r="R808" s="13">
        <f t="shared" si="111"/>
        <v>15950000</v>
      </c>
      <c r="S808" s="13">
        <v>0</v>
      </c>
      <c r="T808" s="13">
        <v>0</v>
      </c>
      <c r="U808" s="13">
        <f t="shared" si="112"/>
        <v>110</v>
      </c>
      <c r="V808" s="13">
        <f t="shared" si="113"/>
        <v>15950000</v>
      </c>
      <c r="W808" s="13">
        <f t="shared" si="114"/>
        <v>464</v>
      </c>
      <c r="X808" s="13">
        <f t="shared" si="115"/>
        <v>67280000</v>
      </c>
      <c r="Y808">
        <v>1</v>
      </c>
    </row>
    <row r="809" spans="1:25" hidden="1">
      <c r="A809" s="11">
        <f t="shared" si="116"/>
        <v>804</v>
      </c>
      <c r="B809" s="12" t="s">
        <v>806</v>
      </c>
      <c r="C809" s="12" t="s">
        <v>806</v>
      </c>
      <c r="D809" s="12" t="s">
        <v>1819</v>
      </c>
      <c r="E809" s="12">
        <v>168</v>
      </c>
      <c r="F809" s="11" t="s">
        <v>858</v>
      </c>
      <c r="G809" s="11" t="s">
        <v>854</v>
      </c>
      <c r="H809" s="12" t="s">
        <v>1627</v>
      </c>
      <c r="I809" s="12" t="s">
        <v>1614</v>
      </c>
      <c r="J809" s="11">
        <v>3085003959</v>
      </c>
      <c r="K809" s="13">
        <v>212</v>
      </c>
      <c r="L809" s="13">
        <f t="shared" si="108"/>
        <v>30740000</v>
      </c>
      <c r="M809" s="13">
        <v>212</v>
      </c>
      <c r="N809" s="13">
        <f t="shared" si="109"/>
        <v>30740000</v>
      </c>
      <c r="O809" s="13">
        <v>212</v>
      </c>
      <c r="P809" s="13">
        <f t="shared" si="110"/>
        <v>30740000</v>
      </c>
      <c r="Q809" s="13">
        <v>168</v>
      </c>
      <c r="R809" s="13">
        <f t="shared" si="111"/>
        <v>24360000</v>
      </c>
      <c r="S809" s="13">
        <v>0</v>
      </c>
      <c r="T809" s="13">
        <v>0</v>
      </c>
      <c r="U809" s="13">
        <f t="shared" si="112"/>
        <v>168</v>
      </c>
      <c r="V809" s="13">
        <f t="shared" si="113"/>
        <v>24360000</v>
      </c>
      <c r="W809" s="13">
        <f t="shared" si="114"/>
        <v>804</v>
      </c>
      <c r="X809" s="13">
        <f t="shared" si="115"/>
        <v>116580000</v>
      </c>
      <c r="Y809">
        <v>1</v>
      </c>
    </row>
    <row r="810" spans="1:25" hidden="1">
      <c r="A810" s="11">
        <f t="shared" si="116"/>
        <v>805</v>
      </c>
      <c r="B810" s="12" t="s">
        <v>807</v>
      </c>
      <c r="C810" s="12" t="s">
        <v>807</v>
      </c>
      <c r="D810" s="12" t="s">
        <v>1819</v>
      </c>
      <c r="E810" s="12">
        <v>188</v>
      </c>
      <c r="F810" s="11" t="s">
        <v>858</v>
      </c>
      <c r="G810" s="11" t="s">
        <v>854</v>
      </c>
      <c r="H810" s="12" t="s">
        <v>1628</v>
      </c>
      <c r="I810" s="12" t="s">
        <v>1614</v>
      </c>
      <c r="J810" s="11">
        <v>3085001921</v>
      </c>
      <c r="K810" s="13">
        <v>208</v>
      </c>
      <c r="L810" s="13">
        <f t="shared" si="108"/>
        <v>30160000</v>
      </c>
      <c r="M810" s="13">
        <v>208</v>
      </c>
      <c r="N810" s="13">
        <f t="shared" si="109"/>
        <v>30160000</v>
      </c>
      <c r="O810" s="13">
        <v>208</v>
      </c>
      <c r="P810" s="13">
        <f t="shared" si="110"/>
        <v>30160000</v>
      </c>
      <c r="Q810" s="13">
        <v>188</v>
      </c>
      <c r="R810" s="13">
        <f t="shared" si="111"/>
        <v>27260000</v>
      </c>
      <c r="S810" s="13">
        <v>0</v>
      </c>
      <c r="T810" s="13">
        <v>0</v>
      </c>
      <c r="U810" s="13">
        <f t="shared" si="112"/>
        <v>188</v>
      </c>
      <c r="V810" s="13">
        <f t="shared" si="113"/>
        <v>27260000</v>
      </c>
      <c r="W810" s="13">
        <f t="shared" si="114"/>
        <v>812</v>
      </c>
      <c r="X810" s="13">
        <f t="shared" si="115"/>
        <v>117740000</v>
      </c>
      <c r="Y810">
        <v>1</v>
      </c>
    </row>
    <row r="811" spans="1:25" hidden="1">
      <c r="A811" s="11">
        <f t="shared" si="116"/>
        <v>806</v>
      </c>
      <c r="B811" s="12" t="s">
        <v>808</v>
      </c>
      <c r="C811" s="12" t="s">
        <v>808</v>
      </c>
      <c r="D811" s="12" t="s">
        <v>1819</v>
      </c>
      <c r="E811" s="12">
        <v>238</v>
      </c>
      <c r="F811" s="11" t="s">
        <v>858</v>
      </c>
      <c r="G811" s="11" t="s">
        <v>854</v>
      </c>
      <c r="H811" s="12" t="s">
        <v>1618</v>
      </c>
      <c r="I811" s="12" t="s">
        <v>1614</v>
      </c>
      <c r="J811" s="11">
        <v>3085003771</v>
      </c>
      <c r="K811" s="13">
        <v>268</v>
      </c>
      <c r="L811" s="13">
        <f t="shared" si="108"/>
        <v>38860000</v>
      </c>
      <c r="M811" s="13">
        <v>268</v>
      </c>
      <c r="N811" s="13">
        <f t="shared" si="109"/>
        <v>38860000</v>
      </c>
      <c r="O811" s="13">
        <v>268</v>
      </c>
      <c r="P811" s="13">
        <f t="shared" si="110"/>
        <v>38860000</v>
      </c>
      <c r="Q811" s="13">
        <v>238</v>
      </c>
      <c r="R811" s="13">
        <f t="shared" si="111"/>
        <v>34510000</v>
      </c>
      <c r="S811" s="13">
        <v>0</v>
      </c>
      <c r="T811" s="13">
        <v>0</v>
      </c>
      <c r="U811" s="13">
        <f t="shared" si="112"/>
        <v>238</v>
      </c>
      <c r="V811" s="13">
        <f t="shared" si="113"/>
        <v>34510000</v>
      </c>
      <c r="W811" s="13">
        <f t="shared" si="114"/>
        <v>1042</v>
      </c>
      <c r="X811" s="13">
        <f t="shared" si="115"/>
        <v>151090000</v>
      </c>
      <c r="Y811">
        <v>1</v>
      </c>
    </row>
    <row r="812" spans="1:25" hidden="1">
      <c r="A812" s="11">
        <f t="shared" si="116"/>
        <v>807</v>
      </c>
      <c r="B812" s="12" t="s">
        <v>809</v>
      </c>
      <c r="C812" s="12" t="s">
        <v>809</v>
      </c>
      <c r="D812" s="12" t="s">
        <v>1819</v>
      </c>
      <c r="E812" s="12">
        <v>195</v>
      </c>
      <c r="F812" s="11" t="s">
        <v>858</v>
      </c>
      <c r="G812" s="11" t="s">
        <v>854</v>
      </c>
      <c r="H812" s="12" t="s">
        <v>1629</v>
      </c>
      <c r="I812" s="12" t="s">
        <v>1614</v>
      </c>
      <c r="J812" s="11">
        <v>3085003916</v>
      </c>
      <c r="K812" s="13">
        <v>219</v>
      </c>
      <c r="L812" s="13">
        <f t="shared" si="108"/>
        <v>31755000</v>
      </c>
      <c r="M812" s="13">
        <v>219</v>
      </c>
      <c r="N812" s="13">
        <f t="shared" si="109"/>
        <v>31755000</v>
      </c>
      <c r="O812" s="13">
        <v>219</v>
      </c>
      <c r="P812" s="13">
        <f t="shared" si="110"/>
        <v>31755000</v>
      </c>
      <c r="Q812" s="13">
        <v>195</v>
      </c>
      <c r="R812" s="13">
        <f t="shared" si="111"/>
        <v>28275000</v>
      </c>
      <c r="S812" s="13">
        <v>0</v>
      </c>
      <c r="T812" s="13">
        <v>0</v>
      </c>
      <c r="U812" s="13">
        <f t="shared" si="112"/>
        <v>195</v>
      </c>
      <c r="V812" s="13">
        <f t="shared" si="113"/>
        <v>28275000</v>
      </c>
      <c r="W812" s="13">
        <f t="shared" si="114"/>
        <v>852</v>
      </c>
      <c r="X812" s="13">
        <f t="shared" si="115"/>
        <v>123540000</v>
      </c>
      <c r="Y812">
        <v>1</v>
      </c>
    </row>
    <row r="813" spans="1:25" hidden="1">
      <c r="A813" s="11">
        <f t="shared" si="116"/>
        <v>808</v>
      </c>
      <c r="B813" s="12" t="s">
        <v>810</v>
      </c>
      <c r="C813" s="12" t="s">
        <v>810</v>
      </c>
      <c r="D813" s="12" t="s">
        <v>1819</v>
      </c>
      <c r="E813" s="12">
        <v>208</v>
      </c>
      <c r="F813" s="11" t="s">
        <v>858</v>
      </c>
      <c r="G813" s="11" t="s">
        <v>854</v>
      </c>
      <c r="H813" s="12" t="s">
        <v>1620</v>
      </c>
      <c r="I813" s="12" t="s">
        <v>1614</v>
      </c>
      <c r="J813" s="11">
        <v>3085003436</v>
      </c>
      <c r="K813" s="13">
        <v>228</v>
      </c>
      <c r="L813" s="13">
        <f t="shared" si="108"/>
        <v>33060000</v>
      </c>
      <c r="M813" s="13">
        <v>228</v>
      </c>
      <c r="N813" s="13">
        <f t="shared" si="109"/>
        <v>33060000</v>
      </c>
      <c r="O813" s="13">
        <v>228</v>
      </c>
      <c r="P813" s="13">
        <f t="shared" si="110"/>
        <v>33060000</v>
      </c>
      <c r="Q813" s="13">
        <v>208</v>
      </c>
      <c r="R813" s="13">
        <f t="shared" si="111"/>
        <v>30160000</v>
      </c>
      <c r="S813" s="13">
        <v>0</v>
      </c>
      <c r="T813" s="13">
        <v>0</v>
      </c>
      <c r="U813" s="13">
        <f t="shared" si="112"/>
        <v>208</v>
      </c>
      <c r="V813" s="13">
        <f t="shared" si="113"/>
        <v>30160000</v>
      </c>
      <c r="W813" s="13">
        <f t="shared" si="114"/>
        <v>892</v>
      </c>
      <c r="X813" s="13">
        <f t="shared" si="115"/>
        <v>129340000</v>
      </c>
      <c r="Y813">
        <v>1</v>
      </c>
    </row>
    <row r="814" spans="1:25" hidden="1">
      <c r="A814" s="11">
        <f t="shared" si="116"/>
        <v>809</v>
      </c>
      <c r="B814" s="12" t="s">
        <v>811</v>
      </c>
      <c r="C814" s="12" t="s">
        <v>811</v>
      </c>
      <c r="D814" s="12" t="s">
        <v>1819</v>
      </c>
      <c r="E814" s="12">
        <v>193</v>
      </c>
      <c r="F814" s="11" t="s">
        <v>858</v>
      </c>
      <c r="G814" s="11" t="s">
        <v>854</v>
      </c>
      <c r="H814" s="12" t="s">
        <v>1630</v>
      </c>
      <c r="I814" s="12" t="s">
        <v>1614</v>
      </c>
      <c r="J814" s="11">
        <v>3085003479</v>
      </c>
      <c r="K814" s="13">
        <v>173</v>
      </c>
      <c r="L814" s="13">
        <f t="shared" si="108"/>
        <v>25085000</v>
      </c>
      <c r="M814" s="13">
        <v>173</v>
      </c>
      <c r="N814" s="13">
        <f t="shared" si="109"/>
        <v>25085000</v>
      </c>
      <c r="O814" s="13">
        <v>173</v>
      </c>
      <c r="P814" s="13">
        <f t="shared" si="110"/>
        <v>25085000</v>
      </c>
      <c r="Q814" s="13">
        <v>193</v>
      </c>
      <c r="R814" s="13">
        <f t="shared" si="111"/>
        <v>27985000</v>
      </c>
      <c r="S814" s="13">
        <v>0</v>
      </c>
      <c r="T814" s="13">
        <v>0</v>
      </c>
      <c r="U814" s="13">
        <f t="shared" si="112"/>
        <v>193</v>
      </c>
      <c r="V814" s="13">
        <f t="shared" si="113"/>
        <v>27985000</v>
      </c>
      <c r="W814" s="13">
        <f t="shared" si="114"/>
        <v>712</v>
      </c>
      <c r="X814" s="13">
        <f t="shared" si="115"/>
        <v>103240000</v>
      </c>
      <c r="Y814">
        <v>1</v>
      </c>
    </row>
    <row r="815" spans="1:25" hidden="1">
      <c r="A815" s="11">
        <f t="shared" si="116"/>
        <v>810</v>
      </c>
      <c r="B815" s="12" t="s">
        <v>812</v>
      </c>
      <c r="C815" s="12" t="s">
        <v>812</v>
      </c>
      <c r="D815" s="12" t="s">
        <v>1819</v>
      </c>
      <c r="E815" s="12">
        <v>148</v>
      </c>
      <c r="F815" s="11" t="s">
        <v>858</v>
      </c>
      <c r="G815" s="11" t="s">
        <v>854</v>
      </c>
      <c r="H815" s="12" t="s">
        <v>1613</v>
      </c>
      <c r="I815" s="12" t="s">
        <v>1614</v>
      </c>
      <c r="J815" s="11">
        <v>3085003851</v>
      </c>
      <c r="K815" s="13">
        <v>176</v>
      </c>
      <c r="L815" s="13">
        <f t="shared" si="108"/>
        <v>25520000</v>
      </c>
      <c r="M815" s="13">
        <v>176</v>
      </c>
      <c r="N815" s="13">
        <f t="shared" si="109"/>
        <v>25520000</v>
      </c>
      <c r="O815" s="13">
        <v>176</v>
      </c>
      <c r="P815" s="13">
        <f t="shared" si="110"/>
        <v>25520000</v>
      </c>
      <c r="Q815" s="13">
        <v>148</v>
      </c>
      <c r="R815" s="13">
        <f t="shared" si="111"/>
        <v>21460000</v>
      </c>
      <c r="S815" s="13">
        <v>0</v>
      </c>
      <c r="T815" s="13">
        <v>0</v>
      </c>
      <c r="U815" s="13">
        <f t="shared" si="112"/>
        <v>148</v>
      </c>
      <c r="V815" s="13">
        <f t="shared" si="113"/>
        <v>21460000</v>
      </c>
      <c r="W815" s="13">
        <f t="shared" si="114"/>
        <v>676</v>
      </c>
      <c r="X815" s="13">
        <f t="shared" si="115"/>
        <v>98020000</v>
      </c>
      <c r="Y815">
        <v>1</v>
      </c>
    </row>
    <row r="816" spans="1:25" hidden="1">
      <c r="A816" s="11">
        <f t="shared" si="116"/>
        <v>811</v>
      </c>
      <c r="B816" s="12" t="s">
        <v>813</v>
      </c>
      <c r="C816" s="12" t="s">
        <v>813</v>
      </c>
      <c r="D816" s="12" t="s">
        <v>1819</v>
      </c>
      <c r="E816" s="12">
        <v>249</v>
      </c>
      <c r="F816" s="11" t="s">
        <v>858</v>
      </c>
      <c r="G816" s="11" t="s">
        <v>854</v>
      </c>
      <c r="H816" s="12" t="s">
        <v>1631</v>
      </c>
      <c r="I816" s="12" t="s">
        <v>1614</v>
      </c>
      <c r="J816" s="11">
        <v>3085000143</v>
      </c>
      <c r="K816" s="13">
        <v>263</v>
      </c>
      <c r="L816" s="13">
        <f t="shared" si="108"/>
        <v>38135000</v>
      </c>
      <c r="M816" s="13">
        <v>263</v>
      </c>
      <c r="N816" s="13">
        <f t="shared" si="109"/>
        <v>38135000</v>
      </c>
      <c r="O816" s="13">
        <v>263</v>
      </c>
      <c r="P816" s="13">
        <f t="shared" si="110"/>
        <v>38135000</v>
      </c>
      <c r="Q816" s="13">
        <v>249</v>
      </c>
      <c r="R816" s="13">
        <f t="shared" si="111"/>
        <v>36105000</v>
      </c>
      <c r="S816" s="13">
        <v>0</v>
      </c>
      <c r="T816" s="13">
        <v>0</v>
      </c>
      <c r="U816" s="13">
        <f t="shared" si="112"/>
        <v>249</v>
      </c>
      <c r="V816" s="13">
        <f t="shared" si="113"/>
        <v>36105000</v>
      </c>
      <c r="W816" s="13">
        <f t="shared" si="114"/>
        <v>1038</v>
      </c>
      <c r="X816" s="13">
        <f t="shared" si="115"/>
        <v>150510000</v>
      </c>
      <c r="Y816">
        <v>1</v>
      </c>
    </row>
    <row r="817" spans="1:25" hidden="1">
      <c r="A817" s="11">
        <f t="shared" si="116"/>
        <v>812</v>
      </c>
      <c r="B817" s="12" t="s">
        <v>814</v>
      </c>
      <c r="C817" s="12" t="s">
        <v>814</v>
      </c>
      <c r="D817" s="12" t="s">
        <v>1819</v>
      </c>
      <c r="E817" s="12">
        <v>103</v>
      </c>
      <c r="F817" s="11" t="s">
        <v>858</v>
      </c>
      <c r="G817" s="11" t="s">
        <v>854</v>
      </c>
      <c r="H817" s="12" t="s">
        <v>1632</v>
      </c>
      <c r="I817" s="12" t="s">
        <v>1614</v>
      </c>
      <c r="J817" s="11">
        <v>3085002219</v>
      </c>
      <c r="K817" s="13">
        <v>123</v>
      </c>
      <c r="L817" s="13">
        <f t="shared" si="108"/>
        <v>17835000</v>
      </c>
      <c r="M817" s="13">
        <v>123</v>
      </c>
      <c r="N817" s="13">
        <f t="shared" si="109"/>
        <v>17835000</v>
      </c>
      <c r="O817" s="13">
        <v>123</v>
      </c>
      <c r="P817" s="13">
        <f t="shared" si="110"/>
        <v>17835000</v>
      </c>
      <c r="Q817" s="13">
        <v>103</v>
      </c>
      <c r="R817" s="13">
        <f t="shared" si="111"/>
        <v>14935000</v>
      </c>
      <c r="S817" s="13">
        <v>0</v>
      </c>
      <c r="T817" s="13">
        <v>0</v>
      </c>
      <c r="U817" s="13">
        <f t="shared" si="112"/>
        <v>103</v>
      </c>
      <c r="V817" s="13">
        <f t="shared" si="113"/>
        <v>14935000</v>
      </c>
      <c r="W817" s="13">
        <f t="shared" si="114"/>
        <v>472</v>
      </c>
      <c r="X817" s="13">
        <f t="shared" si="115"/>
        <v>68440000</v>
      </c>
      <c r="Y817">
        <v>1</v>
      </c>
    </row>
    <row r="818" spans="1:25" hidden="1">
      <c r="A818" s="11">
        <f t="shared" si="116"/>
        <v>813</v>
      </c>
      <c r="B818" s="12" t="s">
        <v>815</v>
      </c>
      <c r="C818" s="12" t="s">
        <v>815</v>
      </c>
      <c r="D818" s="12" t="s">
        <v>1819</v>
      </c>
      <c r="E818" s="12">
        <v>110</v>
      </c>
      <c r="F818" s="11" t="s">
        <v>858</v>
      </c>
      <c r="G818" s="11" t="s">
        <v>854</v>
      </c>
      <c r="H818" s="12" t="s">
        <v>1633</v>
      </c>
      <c r="I818" s="12" t="s">
        <v>1614</v>
      </c>
      <c r="J818" s="11">
        <v>3085003541</v>
      </c>
      <c r="K818" s="13">
        <v>144</v>
      </c>
      <c r="L818" s="13">
        <f t="shared" si="108"/>
        <v>20880000</v>
      </c>
      <c r="M818" s="13">
        <v>144</v>
      </c>
      <c r="N818" s="13">
        <f t="shared" si="109"/>
        <v>20880000</v>
      </c>
      <c r="O818" s="13">
        <v>144</v>
      </c>
      <c r="P818" s="13">
        <f t="shared" si="110"/>
        <v>20880000</v>
      </c>
      <c r="Q818" s="13">
        <v>110</v>
      </c>
      <c r="R818" s="13">
        <f t="shared" si="111"/>
        <v>15950000</v>
      </c>
      <c r="S818" s="13">
        <v>0</v>
      </c>
      <c r="T818" s="13">
        <v>0</v>
      </c>
      <c r="U818" s="13">
        <f t="shared" si="112"/>
        <v>110</v>
      </c>
      <c r="V818" s="13">
        <f t="shared" si="113"/>
        <v>15950000</v>
      </c>
      <c r="W818" s="13">
        <f t="shared" si="114"/>
        <v>542</v>
      </c>
      <c r="X818" s="13">
        <f t="shared" si="115"/>
        <v>78590000</v>
      </c>
      <c r="Y818">
        <v>1</v>
      </c>
    </row>
    <row r="819" spans="1:25" hidden="1">
      <c r="A819" s="11">
        <f t="shared" si="116"/>
        <v>814</v>
      </c>
      <c r="B819" s="12" t="s">
        <v>816</v>
      </c>
      <c r="C819" s="12" t="s">
        <v>816</v>
      </c>
      <c r="D819" s="12" t="s">
        <v>1819</v>
      </c>
      <c r="E819" s="12">
        <v>174</v>
      </c>
      <c r="F819" s="11" t="s">
        <v>858</v>
      </c>
      <c r="G819" s="11" t="s">
        <v>854</v>
      </c>
      <c r="H819" s="12" t="s">
        <v>1634</v>
      </c>
      <c r="I819" s="12" t="s">
        <v>1614</v>
      </c>
      <c r="J819" s="11">
        <v>3085003614</v>
      </c>
      <c r="K819" s="13">
        <v>200</v>
      </c>
      <c r="L819" s="13">
        <f t="shared" si="108"/>
        <v>29000000</v>
      </c>
      <c r="M819" s="13">
        <v>200</v>
      </c>
      <c r="N819" s="13">
        <f t="shared" si="109"/>
        <v>29000000</v>
      </c>
      <c r="O819" s="13">
        <v>200</v>
      </c>
      <c r="P819" s="13">
        <f t="shared" si="110"/>
        <v>29000000</v>
      </c>
      <c r="Q819" s="13">
        <v>174</v>
      </c>
      <c r="R819" s="13">
        <f t="shared" si="111"/>
        <v>25230000</v>
      </c>
      <c r="S819" s="13">
        <v>0</v>
      </c>
      <c r="T819" s="13">
        <v>0</v>
      </c>
      <c r="U819" s="13">
        <f t="shared" si="112"/>
        <v>174</v>
      </c>
      <c r="V819" s="13">
        <f t="shared" si="113"/>
        <v>25230000</v>
      </c>
      <c r="W819" s="13">
        <f t="shared" si="114"/>
        <v>774</v>
      </c>
      <c r="X819" s="13">
        <f t="shared" si="115"/>
        <v>112230000</v>
      </c>
      <c r="Y819">
        <v>1</v>
      </c>
    </row>
    <row r="820" spans="1:25" hidden="1">
      <c r="A820" s="11">
        <f t="shared" si="116"/>
        <v>815</v>
      </c>
      <c r="B820" s="12" t="s">
        <v>817</v>
      </c>
      <c r="C820" s="12" t="s">
        <v>817</v>
      </c>
      <c r="D820" s="12" t="s">
        <v>1819</v>
      </c>
      <c r="E820" s="12">
        <v>181</v>
      </c>
      <c r="F820" s="11" t="s">
        <v>858</v>
      </c>
      <c r="G820" s="11" t="s">
        <v>854</v>
      </c>
      <c r="H820" s="12" t="s">
        <v>1635</v>
      </c>
      <c r="I820" s="12" t="s">
        <v>1614</v>
      </c>
      <c r="J820" s="11">
        <v>3085003738</v>
      </c>
      <c r="K820" s="13">
        <v>185</v>
      </c>
      <c r="L820" s="13">
        <f t="shared" si="108"/>
        <v>26825000</v>
      </c>
      <c r="M820" s="13">
        <v>185</v>
      </c>
      <c r="N820" s="13">
        <f t="shared" si="109"/>
        <v>26825000</v>
      </c>
      <c r="O820" s="13">
        <v>185</v>
      </c>
      <c r="P820" s="13">
        <f t="shared" si="110"/>
        <v>26825000</v>
      </c>
      <c r="Q820" s="13">
        <v>181</v>
      </c>
      <c r="R820" s="13">
        <f t="shared" si="111"/>
        <v>26245000</v>
      </c>
      <c r="S820" s="13">
        <v>0</v>
      </c>
      <c r="T820" s="13">
        <v>0</v>
      </c>
      <c r="U820" s="13">
        <f t="shared" si="112"/>
        <v>181</v>
      </c>
      <c r="V820" s="13">
        <f t="shared" si="113"/>
        <v>26245000</v>
      </c>
      <c r="W820" s="13">
        <f t="shared" si="114"/>
        <v>736</v>
      </c>
      <c r="X820" s="13">
        <f t="shared" si="115"/>
        <v>106720000</v>
      </c>
      <c r="Y820">
        <v>1</v>
      </c>
    </row>
    <row r="821" spans="1:25" hidden="1">
      <c r="A821" s="11">
        <f t="shared" si="116"/>
        <v>816</v>
      </c>
      <c r="B821" s="12" t="s">
        <v>818</v>
      </c>
      <c r="C821" s="12" t="s">
        <v>818</v>
      </c>
      <c r="D821" s="12" t="s">
        <v>1819</v>
      </c>
      <c r="E821" s="12">
        <v>181</v>
      </c>
      <c r="F821" s="11" t="s">
        <v>858</v>
      </c>
      <c r="G821" s="11" t="s">
        <v>854</v>
      </c>
      <c r="H821" s="12" t="s">
        <v>1636</v>
      </c>
      <c r="I821" s="12" t="s">
        <v>1614</v>
      </c>
      <c r="J821" s="11">
        <v>3085003509</v>
      </c>
      <c r="K821" s="13">
        <v>165</v>
      </c>
      <c r="L821" s="13">
        <f t="shared" si="108"/>
        <v>23925000</v>
      </c>
      <c r="M821" s="13">
        <v>165</v>
      </c>
      <c r="N821" s="13">
        <f t="shared" si="109"/>
        <v>23925000</v>
      </c>
      <c r="O821" s="13">
        <v>165</v>
      </c>
      <c r="P821" s="13">
        <f t="shared" si="110"/>
        <v>23925000</v>
      </c>
      <c r="Q821" s="13">
        <v>181</v>
      </c>
      <c r="R821" s="13">
        <f t="shared" si="111"/>
        <v>26245000</v>
      </c>
      <c r="S821" s="13">
        <v>0</v>
      </c>
      <c r="T821" s="13">
        <v>0</v>
      </c>
      <c r="U821" s="13">
        <f t="shared" si="112"/>
        <v>181</v>
      </c>
      <c r="V821" s="13">
        <f t="shared" si="113"/>
        <v>26245000</v>
      </c>
      <c r="W821" s="13">
        <f t="shared" si="114"/>
        <v>676</v>
      </c>
      <c r="X821" s="13">
        <f t="shared" si="115"/>
        <v>98020000</v>
      </c>
      <c r="Y821">
        <v>1</v>
      </c>
    </row>
    <row r="822" spans="1:25" hidden="1">
      <c r="A822" s="11">
        <f t="shared" si="116"/>
        <v>817</v>
      </c>
      <c r="B822" s="12" t="s">
        <v>819</v>
      </c>
      <c r="C822" s="12" t="s">
        <v>819</v>
      </c>
      <c r="D822" s="12" t="s">
        <v>1819</v>
      </c>
      <c r="E822" s="12">
        <v>300</v>
      </c>
      <c r="F822" s="11" t="s">
        <v>858</v>
      </c>
      <c r="G822" s="11" t="s">
        <v>854</v>
      </c>
      <c r="H822" s="12" t="s">
        <v>1637</v>
      </c>
      <c r="I822" s="12" t="s">
        <v>1614</v>
      </c>
      <c r="J822" s="11">
        <v>3085003991</v>
      </c>
      <c r="K822" s="13">
        <v>298</v>
      </c>
      <c r="L822" s="13">
        <f t="shared" si="108"/>
        <v>43210000</v>
      </c>
      <c r="M822" s="13">
        <v>298</v>
      </c>
      <c r="N822" s="13">
        <f t="shared" si="109"/>
        <v>43210000</v>
      </c>
      <c r="O822" s="13">
        <v>298</v>
      </c>
      <c r="P822" s="13">
        <f t="shared" si="110"/>
        <v>43210000</v>
      </c>
      <c r="Q822" s="13">
        <v>300</v>
      </c>
      <c r="R822" s="13">
        <f t="shared" si="111"/>
        <v>43500000</v>
      </c>
      <c r="S822" s="13">
        <v>0</v>
      </c>
      <c r="T822" s="13">
        <v>0</v>
      </c>
      <c r="U822" s="13">
        <f t="shared" si="112"/>
        <v>300</v>
      </c>
      <c r="V822" s="13">
        <f t="shared" si="113"/>
        <v>43500000</v>
      </c>
      <c r="W822" s="13">
        <f t="shared" si="114"/>
        <v>1194</v>
      </c>
      <c r="X822" s="13">
        <f t="shared" si="115"/>
        <v>173130000</v>
      </c>
      <c r="Y822">
        <v>1</v>
      </c>
    </row>
    <row r="823" spans="1:25" hidden="1">
      <c r="A823" s="11">
        <f t="shared" si="116"/>
        <v>818</v>
      </c>
      <c r="B823" s="12" t="s">
        <v>820</v>
      </c>
      <c r="C823" s="12" t="s">
        <v>820</v>
      </c>
      <c r="D823" s="12" t="s">
        <v>1819</v>
      </c>
      <c r="E823" s="12">
        <v>131</v>
      </c>
      <c r="F823" s="11" t="s">
        <v>858</v>
      </c>
      <c r="G823" s="11" t="s">
        <v>854</v>
      </c>
      <c r="H823" s="12" t="s">
        <v>1620</v>
      </c>
      <c r="I823" s="12" t="s">
        <v>1614</v>
      </c>
      <c r="J823" s="11">
        <v>3085005587</v>
      </c>
      <c r="K823" s="13">
        <v>167</v>
      </c>
      <c r="L823" s="13">
        <f t="shared" si="108"/>
        <v>24215000</v>
      </c>
      <c r="M823" s="13">
        <v>167</v>
      </c>
      <c r="N823" s="13">
        <f t="shared" si="109"/>
        <v>24215000</v>
      </c>
      <c r="O823" s="13">
        <v>167</v>
      </c>
      <c r="P823" s="13">
        <f t="shared" si="110"/>
        <v>24215000</v>
      </c>
      <c r="Q823" s="13">
        <v>131</v>
      </c>
      <c r="R823" s="13">
        <f t="shared" si="111"/>
        <v>18995000</v>
      </c>
      <c r="S823" s="13">
        <v>0</v>
      </c>
      <c r="T823" s="13">
        <v>0</v>
      </c>
      <c r="U823" s="13">
        <f t="shared" si="112"/>
        <v>131</v>
      </c>
      <c r="V823" s="13">
        <f t="shared" si="113"/>
        <v>18995000</v>
      </c>
      <c r="W823" s="13">
        <f t="shared" si="114"/>
        <v>632</v>
      </c>
      <c r="X823" s="13">
        <f t="shared" si="115"/>
        <v>91640000</v>
      </c>
      <c r="Y823">
        <v>1</v>
      </c>
    </row>
    <row r="824" spans="1:25" hidden="1">
      <c r="A824" s="11">
        <f t="shared" si="116"/>
        <v>819</v>
      </c>
      <c r="B824" s="12" t="s">
        <v>821</v>
      </c>
      <c r="C824" s="12" t="s">
        <v>821</v>
      </c>
      <c r="D824" s="12" t="s">
        <v>1819</v>
      </c>
      <c r="E824" s="12">
        <v>126</v>
      </c>
      <c r="F824" s="11" t="s">
        <v>858</v>
      </c>
      <c r="G824" s="11" t="s">
        <v>854</v>
      </c>
      <c r="H824" s="12" t="s">
        <v>1638</v>
      </c>
      <c r="I824" s="12" t="s">
        <v>1614</v>
      </c>
      <c r="J824" s="11">
        <v>3085000381</v>
      </c>
      <c r="K824" s="13">
        <v>148</v>
      </c>
      <c r="L824" s="13">
        <f t="shared" si="108"/>
        <v>21460000</v>
      </c>
      <c r="M824" s="13">
        <v>148</v>
      </c>
      <c r="N824" s="13">
        <f t="shared" si="109"/>
        <v>21460000</v>
      </c>
      <c r="O824" s="13">
        <v>148</v>
      </c>
      <c r="P824" s="13">
        <f t="shared" si="110"/>
        <v>21460000</v>
      </c>
      <c r="Q824" s="13">
        <v>126</v>
      </c>
      <c r="R824" s="13">
        <f t="shared" si="111"/>
        <v>18270000</v>
      </c>
      <c r="S824" s="13">
        <v>0</v>
      </c>
      <c r="T824" s="13">
        <v>0</v>
      </c>
      <c r="U824" s="13">
        <f t="shared" si="112"/>
        <v>126</v>
      </c>
      <c r="V824" s="13">
        <f t="shared" si="113"/>
        <v>18270000</v>
      </c>
      <c r="W824" s="13">
        <f t="shared" si="114"/>
        <v>570</v>
      </c>
      <c r="X824" s="13">
        <f t="shared" si="115"/>
        <v>82650000</v>
      </c>
      <c r="Y824">
        <v>1</v>
      </c>
    </row>
    <row r="825" spans="1:25" hidden="1">
      <c r="A825" s="11">
        <f t="shared" si="116"/>
        <v>820</v>
      </c>
      <c r="B825" s="12" t="s">
        <v>822</v>
      </c>
      <c r="C825" s="12" t="s">
        <v>822</v>
      </c>
      <c r="D825" s="12" t="s">
        <v>1819</v>
      </c>
      <c r="E825" s="12">
        <v>179</v>
      </c>
      <c r="F825" s="11" t="s">
        <v>858</v>
      </c>
      <c r="G825" s="11" t="s">
        <v>854</v>
      </c>
      <c r="H825" s="12" t="s">
        <v>1639</v>
      </c>
      <c r="I825" s="12" t="s">
        <v>1614</v>
      </c>
      <c r="J825" s="11">
        <v>3085003789</v>
      </c>
      <c r="K825" s="13">
        <v>205</v>
      </c>
      <c r="L825" s="13">
        <f t="shared" si="108"/>
        <v>29725000</v>
      </c>
      <c r="M825" s="13">
        <v>205</v>
      </c>
      <c r="N825" s="13">
        <f t="shared" si="109"/>
        <v>29725000</v>
      </c>
      <c r="O825" s="13">
        <v>205</v>
      </c>
      <c r="P825" s="13">
        <f t="shared" si="110"/>
        <v>29725000</v>
      </c>
      <c r="Q825" s="13">
        <v>179</v>
      </c>
      <c r="R825" s="13">
        <f t="shared" si="111"/>
        <v>25955000</v>
      </c>
      <c r="S825" s="13">
        <v>0</v>
      </c>
      <c r="T825" s="13">
        <v>0</v>
      </c>
      <c r="U825" s="13">
        <f t="shared" si="112"/>
        <v>179</v>
      </c>
      <c r="V825" s="13">
        <f t="shared" si="113"/>
        <v>25955000</v>
      </c>
      <c r="W825" s="13">
        <f t="shared" si="114"/>
        <v>794</v>
      </c>
      <c r="X825" s="13">
        <f t="shared" si="115"/>
        <v>115130000</v>
      </c>
      <c r="Y825">
        <v>1</v>
      </c>
    </row>
    <row r="826" spans="1:25" hidden="1">
      <c r="A826" s="11">
        <f t="shared" si="116"/>
        <v>821</v>
      </c>
      <c r="B826" s="12" t="s">
        <v>823</v>
      </c>
      <c r="C826" s="12" t="s">
        <v>823</v>
      </c>
      <c r="D826" s="12" t="s">
        <v>1819</v>
      </c>
      <c r="E826" s="12">
        <v>211</v>
      </c>
      <c r="F826" s="11" t="s">
        <v>858</v>
      </c>
      <c r="G826" s="11" t="s">
        <v>854</v>
      </c>
      <c r="H826" s="12" t="s">
        <v>1640</v>
      </c>
      <c r="I826" s="12" t="s">
        <v>1614</v>
      </c>
      <c r="J826" s="11">
        <v>3085001913</v>
      </c>
      <c r="K826" s="13">
        <v>183</v>
      </c>
      <c r="L826" s="13">
        <f t="shared" si="108"/>
        <v>26535000</v>
      </c>
      <c r="M826" s="13">
        <v>183</v>
      </c>
      <c r="N826" s="13">
        <f t="shared" si="109"/>
        <v>26535000</v>
      </c>
      <c r="O826" s="13">
        <v>183</v>
      </c>
      <c r="P826" s="13">
        <f t="shared" si="110"/>
        <v>26535000</v>
      </c>
      <c r="Q826" s="13">
        <v>211</v>
      </c>
      <c r="R826" s="13">
        <f t="shared" si="111"/>
        <v>30595000</v>
      </c>
      <c r="S826" s="13">
        <v>0</v>
      </c>
      <c r="T826" s="13">
        <v>0</v>
      </c>
      <c r="U826" s="13">
        <f t="shared" si="112"/>
        <v>211</v>
      </c>
      <c r="V826" s="13">
        <f t="shared" si="113"/>
        <v>30595000</v>
      </c>
      <c r="W826" s="13">
        <f t="shared" si="114"/>
        <v>760</v>
      </c>
      <c r="X826" s="13">
        <f t="shared" si="115"/>
        <v>110200000</v>
      </c>
      <c r="Y826">
        <v>1</v>
      </c>
    </row>
    <row r="827" spans="1:25" hidden="1">
      <c r="A827" s="11">
        <f t="shared" si="116"/>
        <v>822</v>
      </c>
      <c r="B827" s="12" t="s">
        <v>824</v>
      </c>
      <c r="C827" s="12" t="s">
        <v>824</v>
      </c>
      <c r="D827" s="12" t="s">
        <v>1819</v>
      </c>
      <c r="E827" s="12">
        <v>162</v>
      </c>
      <c r="F827" s="11" t="s">
        <v>858</v>
      </c>
      <c r="G827" s="11" t="s">
        <v>854</v>
      </c>
      <c r="H827" s="12" t="s">
        <v>1641</v>
      </c>
      <c r="I827" s="12" t="s">
        <v>1614</v>
      </c>
      <c r="J827" s="11">
        <v>3017101041</v>
      </c>
      <c r="K827" s="13">
        <v>170</v>
      </c>
      <c r="L827" s="13">
        <f t="shared" si="108"/>
        <v>24650000</v>
      </c>
      <c r="M827" s="13">
        <v>170</v>
      </c>
      <c r="N827" s="13">
        <f t="shared" si="109"/>
        <v>24650000</v>
      </c>
      <c r="O827" s="13">
        <v>170</v>
      </c>
      <c r="P827" s="13">
        <f t="shared" si="110"/>
        <v>24650000</v>
      </c>
      <c r="Q827" s="13">
        <v>162</v>
      </c>
      <c r="R827" s="13">
        <f t="shared" si="111"/>
        <v>23490000</v>
      </c>
      <c r="S827" s="13">
        <v>0</v>
      </c>
      <c r="T827" s="13">
        <v>0</v>
      </c>
      <c r="U827" s="13">
        <f t="shared" si="112"/>
        <v>162</v>
      </c>
      <c r="V827" s="13">
        <f t="shared" si="113"/>
        <v>23490000</v>
      </c>
      <c r="W827" s="13">
        <f t="shared" si="114"/>
        <v>672</v>
      </c>
      <c r="X827" s="13">
        <f t="shared" si="115"/>
        <v>97440000</v>
      </c>
      <c r="Y827">
        <v>1</v>
      </c>
    </row>
    <row r="828" spans="1:25" hidden="1">
      <c r="A828" s="11">
        <f t="shared" si="116"/>
        <v>823</v>
      </c>
      <c r="B828" s="12" t="s">
        <v>825</v>
      </c>
      <c r="C828" s="12" t="s">
        <v>825</v>
      </c>
      <c r="D828" s="12" t="s">
        <v>1819</v>
      </c>
      <c r="E828" s="12">
        <v>145</v>
      </c>
      <c r="F828" s="11" t="s">
        <v>858</v>
      </c>
      <c r="G828" s="11" t="s">
        <v>854</v>
      </c>
      <c r="H828" s="12" t="s">
        <v>1642</v>
      </c>
      <c r="I828" s="12" t="s">
        <v>1614</v>
      </c>
      <c r="J828" s="11">
        <v>3085003797</v>
      </c>
      <c r="K828" s="13">
        <v>159</v>
      </c>
      <c r="L828" s="13">
        <f t="shared" si="108"/>
        <v>23055000</v>
      </c>
      <c r="M828" s="13">
        <v>159</v>
      </c>
      <c r="N828" s="13">
        <f t="shared" si="109"/>
        <v>23055000</v>
      </c>
      <c r="O828" s="13">
        <v>159</v>
      </c>
      <c r="P828" s="13">
        <f t="shared" si="110"/>
        <v>23055000</v>
      </c>
      <c r="Q828" s="13">
        <v>145</v>
      </c>
      <c r="R828" s="13">
        <f t="shared" si="111"/>
        <v>21025000</v>
      </c>
      <c r="S828" s="13">
        <v>0</v>
      </c>
      <c r="T828" s="13">
        <v>0</v>
      </c>
      <c r="U828" s="13">
        <f t="shared" si="112"/>
        <v>145</v>
      </c>
      <c r="V828" s="13">
        <f t="shared" si="113"/>
        <v>21025000</v>
      </c>
      <c r="W828" s="13">
        <f t="shared" si="114"/>
        <v>622</v>
      </c>
      <c r="X828" s="13">
        <f t="shared" si="115"/>
        <v>90190000</v>
      </c>
      <c r="Y828">
        <v>1</v>
      </c>
    </row>
    <row r="829" spans="1:25" hidden="1">
      <c r="A829" s="11">
        <f t="shared" si="116"/>
        <v>824</v>
      </c>
      <c r="B829" s="12" t="s">
        <v>826</v>
      </c>
      <c r="C829" s="12" t="s">
        <v>826</v>
      </c>
      <c r="D829" s="12" t="s">
        <v>1819</v>
      </c>
      <c r="E829" s="12">
        <v>170</v>
      </c>
      <c r="F829" s="11" t="s">
        <v>858</v>
      </c>
      <c r="G829" s="11" t="s">
        <v>854</v>
      </c>
      <c r="H829" s="12" t="s">
        <v>1643</v>
      </c>
      <c r="I829" s="12" t="s">
        <v>1614</v>
      </c>
      <c r="J829" s="11">
        <v>3085003801</v>
      </c>
      <c r="K829" s="13">
        <v>170</v>
      </c>
      <c r="L829" s="13">
        <f t="shared" si="108"/>
        <v>24650000</v>
      </c>
      <c r="M829" s="13">
        <v>170</v>
      </c>
      <c r="N829" s="13">
        <f t="shared" si="109"/>
        <v>24650000</v>
      </c>
      <c r="O829" s="13">
        <v>170</v>
      </c>
      <c r="P829" s="13">
        <f t="shared" si="110"/>
        <v>24650000</v>
      </c>
      <c r="Q829" s="13">
        <v>170</v>
      </c>
      <c r="R829" s="13">
        <f t="shared" si="111"/>
        <v>24650000</v>
      </c>
      <c r="S829" s="13">
        <v>0</v>
      </c>
      <c r="T829" s="13">
        <v>0</v>
      </c>
      <c r="U829" s="13">
        <f t="shared" si="112"/>
        <v>170</v>
      </c>
      <c r="V829" s="13">
        <f t="shared" si="113"/>
        <v>24650000</v>
      </c>
      <c r="W829" s="13">
        <f t="shared" si="114"/>
        <v>680</v>
      </c>
      <c r="X829" s="13">
        <f t="shared" si="115"/>
        <v>98600000</v>
      </c>
      <c r="Y829">
        <v>1</v>
      </c>
    </row>
    <row r="830" spans="1:25" hidden="1">
      <c r="A830" s="11">
        <f t="shared" si="116"/>
        <v>825</v>
      </c>
      <c r="B830" s="12" t="s">
        <v>827</v>
      </c>
      <c r="C830" s="12" t="s">
        <v>827</v>
      </c>
      <c r="D830" s="12" t="s">
        <v>1819</v>
      </c>
      <c r="E830" s="12">
        <v>119</v>
      </c>
      <c r="F830" s="11" t="s">
        <v>858</v>
      </c>
      <c r="G830" s="11" t="s">
        <v>854</v>
      </c>
      <c r="H830" s="12" t="s">
        <v>1644</v>
      </c>
      <c r="I830" s="12" t="s">
        <v>1614</v>
      </c>
      <c r="J830" s="11">
        <v>2085000139</v>
      </c>
      <c r="K830" s="13">
        <v>113</v>
      </c>
      <c r="L830" s="13">
        <f t="shared" si="108"/>
        <v>16385000</v>
      </c>
      <c r="M830" s="13">
        <v>113</v>
      </c>
      <c r="N830" s="13">
        <f t="shared" si="109"/>
        <v>16385000</v>
      </c>
      <c r="O830" s="13">
        <v>113</v>
      </c>
      <c r="P830" s="13">
        <f t="shared" si="110"/>
        <v>16385000</v>
      </c>
      <c r="Q830" s="13">
        <v>119</v>
      </c>
      <c r="R830" s="13">
        <f t="shared" si="111"/>
        <v>17255000</v>
      </c>
      <c r="S830" s="13">
        <v>0</v>
      </c>
      <c r="T830" s="13">
        <v>0</v>
      </c>
      <c r="U830" s="13">
        <f t="shared" si="112"/>
        <v>119</v>
      </c>
      <c r="V830" s="13">
        <f t="shared" si="113"/>
        <v>17255000</v>
      </c>
      <c r="W830" s="13">
        <f t="shared" si="114"/>
        <v>458</v>
      </c>
      <c r="X830" s="13">
        <f t="shared" si="115"/>
        <v>66410000</v>
      </c>
      <c r="Y830">
        <v>1</v>
      </c>
    </row>
    <row r="831" spans="1:25" hidden="1">
      <c r="A831" s="11">
        <f t="shared" si="116"/>
        <v>826</v>
      </c>
      <c r="B831" s="12" t="s">
        <v>828</v>
      </c>
      <c r="C831" s="12" t="s">
        <v>828</v>
      </c>
      <c r="D831" s="12" t="s">
        <v>1819</v>
      </c>
      <c r="E831" s="12">
        <v>103</v>
      </c>
      <c r="F831" s="11" t="s">
        <v>858</v>
      </c>
      <c r="G831" s="11" t="s">
        <v>854</v>
      </c>
      <c r="H831" s="12" t="s">
        <v>1645</v>
      </c>
      <c r="I831" s="12" t="s">
        <v>1614</v>
      </c>
      <c r="J831" s="11">
        <v>3085003746</v>
      </c>
      <c r="K831" s="13">
        <v>127</v>
      </c>
      <c r="L831" s="13">
        <f t="shared" si="108"/>
        <v>18415000</v>
      </c>
      <c r="M831" s="13">
        <v>127</v>
      </c>
      <c r="N831" s="13">
        <f t="shared" si="109"/>
        <v>18415000</v>
      </c>
      <c r="O831" s="13">
        <v>127</v>
      </c>
      <c r="P831" s="13">
        <f t="shared" si="110"/>
        <v>18415000</v>
      </c>
      <c r="Q831" s="13">
        <v>103</v>
      </c>
      <c r="R831" s="13">
        <f t="shared" si="111"/>
        <v>14935000</v>
      </c>
      <c r="S831" s="13">
        <v>0</v>
      </c>
      <c r="T831" s="13">
        <v>0</v>
      </c>
      <c r="U831" s="13">
        <f t="shared" si="112"/>
        <v>103</v>
      </c>
      <c r="V831" s="13">
        <f t="shared" si="113"/>
        <v>14935000</v>
      </c>
      <c r="W831" s="13">
        <f t="shared" si="114"/>
        <v>484</v>
      </c>
      <c r="X831" s="13">
        <f t="shared" si="115"/>
        <v>70180000</v>
      </c>
      <c r="Y831">
        <v>1</v>
      </c>
    </row>
    <row r="832" spans="1:25" hidden="1">
      <c r="A832" s="11">
        <f t="shared" si="116"/>
        <v>827</v>
      </c>
      <c r="B832" s="12" t="s">
        <v>829</v>
      </c>
      <c r="C832" s="12" t="s">
        <v>829</v>
      </c>
      <c r="D832" s="12" t="s">
        <v>1819</v>
      </c>
      <c r="E832" s="12">
        <v>41</v>
      </c>
      <c r="F832" s="11" t="s">
        <v>858</v>
      </c>
      <c r="G832" s="11" t="s">
        <v>854</v>
      </c>
      <c r="H832" s="12" t="s">
        <v>1646</v>
      </c>
      <c r="I832" s="12" t="s">
        <v>1614</v>
      </c>
      <c r="J832" s="11">
        <v>3085003703</v>
      </c>
      <c r="K832" s="13">
        <v>51</v>
      </c>
      <c r="L832" s="13">
        <f t="shared" si="108"/>
        <v>7395000</v>
      </c>
      <c r="M832" s="13">
        <v>51</v>
      </c>
      <c r="N832" s="13">
        <f t="shared" si="109"/>
        <v>7395000</v>
      </c>
      <c r="O832" s="13">
        <v>51</v>
      </c>
      <c r="P832" s="13">
        <f t="shared" si="110"/>
        <v>7395000</v>
      </c>
      <c r="Q832" s="13">
        <v>41</v>
      </c>
      <c r="R832" s="13">
        <f t="shared" si="111"/>
        <v>5945000</v>
      </c>
      <c r="S832" s="13">
        <v>0</v>
      </c>
      <c r="T832" s="13">
        <v>0</v>
      </c>
      <c r="U832" s="13">
        <f t="shared" si="112"/>
        <v>41</v>
      </c>
      <c r="V832" s="13">
        <f t="shared" si="113"/>
        <v>5945000</v>
      </c>
      <c r="W832" s="13">
        <f t="shared" si="114"/>
        <v>194</v>
      </c>
      <c r="X832" s="13">
        <f t="shared" si="115"/>
        <v>28130000</v>
      </c>
      <c r="Y832">
        <v>1</v>
      </c>
    </row>
    <row r="833" spans="1:25" hidden="1">
      <c r="A833" s="11">
        <f t="shared" si="116"/>
        <v>828</v>
      </c>
      <c r="B833" s="12" t="s">
        <v>830</v>
      </c>
      <c r="C833" s="12" t="s">
        <v>830</v>
      </c>
      <c r="D833" s="12" t="s">
        <v>1819</v>
      </c>
      <c r="E833" s="12">
        <v>260</v>
      </c>
      <c r="F833" s="11" t="s">
        <v>858</v>
      </c>
      <c r="G833" s="11" t="s">
        <v>854</v>
      </c>
      <c r="H833" s="12" t="s">
        <v>1647</v>
      </c>
      <c r="I833" s="12" t="s">
        <v>1614</v>
      </c>
      <c r="J833" s="11">
        <v>3085003622</v>
      </c>
      <c r="K833" s="13">
        <v>262</v>
      </c>
      <c r="L833" s="13">
        <f t="shared" si="108"/>
        <v>37990000</v>
      </c>
      <c r="M833" s="13">
        <v>262</v>
      </c>
      <c r="N833" s="13">
        <f t="shared" si="109"/>
        <v>37990000</v>
      </c>
      <c r="O833" s="13">
        <v>262</v>
      </c>
      <c r="P833" s="13">
        <f t="shared" si="110"/>
        <v>37990000</v>
      </c>
      <c r="Q833" s="13">
        <v>260</v>
      </c>
      <c r="R833" s="13">
        <f t="shared" si="111"/>
        <v>37700000</v>
      </c>
      <c r="S833" s="13">
        <v>0</v>
      </c>
      <c r="T833" s="13">
        <v>0</v>
      </c>
      <c r="U833" s="13">
        <f t="shared" si="112"/>
        <v>260</v>
      </c>
      <c r="V833" s="13">
        <f t="shared" si="113"/>
        <v>37700000</v>
      </c>
      <c r="W833" s="13">
        <f t="shared" si="114"/>
        <v>1046</v>
      </c>
      <c r="X833" s="13">
        <f t="shared" si="115"/>
        <v>151670000</v>
      </c>
      <c r="Y833">
        <v>1</v>
      </c>
    </row>
    <row r="834" spans="1:25" hidden="1">
      <c r="A834" s="11">
        <f t="shared" si="116"/>
        <v>829</v>
      </c>
      <c r="B834" s="12" t="s">
        <v>831</v>
      </c>
      <c r="C834" s="12" t="s">
        <v>831</v>
      </c>
      <c r="D834" s="12" t="s">
        <v>1819</v>
      </c>
      <c r="E834" s="12">
        <v>157</v>
      </c>
      <c r="F834" s="11" t="s">
        <v>858</v>
      </c>
      <c r="G834" s="11" t="s">
        <v>854</v>
      </c>
      <c r="H834" s="12" t="s">
        <v>1648</v>
      </c>
      <c r="I834" s="12" t="s">
        <v>1614</v>
      </c>
      <c r="J834" s="11">
        <v>3085003886</v>
      </c>
      <c r="K834" s="13">
        <v>175</v>
      </c>
      <c r="L834" s="13">
        <f t="shared" si="108"/>
        <v>25375000</v>
      </c>
      <c r="M834" s="13">
        <v>175</v>
      </c>
      <c r="N834" s="13">
        <f t="shared" si="109"/>
        <v>25375000</v>
      </c>
      <c r="O834" s="13">
        <v>175</v>
      </c>
      <c r="P834" s="13">
        <f t="shared" si="110"/>
        <v>25375000</v>
      </c>
      <c r="Q834" s="13">
        <v>157</v>
      </c>
      <c r="R834" s="13">
        <f t="shared" si="111"/>
        <v>22765000</v>
      </c>
      <c r="S834" s="13">
        <v>0</v>
      </c>
      <c r="T834" s="13">
        <v>0</v>
      </c>
      <c r="U834" s="13">
        <f t="shared" si="112"/>
        <v>157</v>
      </c>
      <c r="V834" s="13">
        <f t="shared" si="113"/>
        <v>22765000</v>
      </c>
      <c r="W834" s="13">
        <f t="shared" si="114"/>
        <v>682</v>
      </c>
      <c r="X834" s="13">
        <f t="shared" si="115"/>
        <v>98890000</v>
      </c>
      <c r="Y834">
        <v>1</v>
      </c>
    </row>
    <row r="835" spans="1:25" hidden="1">
      <c r="A835" s="11">
        <f t="shared" si="116"/>
        <v>830</v>
      </c>
      <c r="B835" s="12" t="s">
        <v>832</v>
      </c>
      <c r="C835" s="12" t="s">
        <v>832</v>
      </c>
      <c r="D835" s="12" t="s">
        <v>1819</v>
      </c>
      <c r="E835" s="12">
        <v>37</v>
      </c>
      <c r="F835" s="11" t="s">
        <v>858</v>
      </c>
      <c r="G835" s="11" t="s">
        <v>854</v>
      </c>
      <c r="H835" s="12" t="s">
        <v>1649</v>
      </c>
      <c r="I835" s="12" t="s">
        <v>1614</v>
      </c>
      <c r="J835" s="11">
        <v>3085003592</v>
      </c>
      <c r="K835" s="13">
        <v>33</v>
      </c>
      <c r="L835" s="13">
        <f t="shared" si="108"/>
        <v>4785000</v>
      </c>
      <c r="M835" s="13">
        <v>33</v>
      </c>
      <c r="N835" s="13">
        <f t="shared" si="109"/>
        <v>4785000</v>
      </c>
      <c r="O835" s="13">
        <v>33</v>
      </c>
      <c r="P835" s="13">
        <f t="shared" si="110"/>
        <v>4785000</v>
      </c>
      <c r="Q835" s="13">
        <v>37</v>
      </c>
      <c r="R835" s="13">
        <f t="shared" si="111"/>
        <v>5365000</v>
      </c>
      <c r="S835" s="13">
        <v>0</v>
      </c>
      <c r="T835" s="13">
        <v>0</v>
      </c>
      <c r="U835" s="13">
        <f t="shared" si="112"/>
        <v>37</v>
      </c>
      <c r="V835" s="13">
        <f t="shared" si="113"/>
        <v>5365000</v>
      </c>
      <c r="W835" s="13">
        <f t="shared" si="114"/>
        <v>136</v>
      </c>
      <c r="X835" s="13">
        <f t="shared" si="115"/>
        <v>19720000</v>
      </c>
      <c r="Y835">
        <v>1</v>
      </c>
    </row>
    <row r="836" spans="1:25" hidden="1">
      <c r="A836" s="11">
        <f t="shared" si="116"/>
        <v>831</v>
      </c>
      <c r="B836" s="12" t="s">
        <v>833</v>
      </c>
      <c r="C836" s="12" t="s">
        <v>833</v>
      </c>
      <c r="D836" s="12" t="s">
        <v>1819</v>
      </c>
      <c r="E836" s="12">
        <v>243</v>
      </c>
      <c r="F836" s="11" t="s">
        <v>858</v>
      </c>
      <c r="G836" s="11" t="s">
        <v>854</v>
      </c>
      <c r="H836" s="12" t="s">
        <v>1650</v>
      </c>
      <c r="I836" s="12" t="s">
        <v>1614</v>
      </c>
      <c r="J836" s="11">
        <v>3085003681</v>
      </c>
      <c r="K836" s="13">
        <v>265</v>
      </c>
      <c r="L836" s="13">
        <f t="shared" si="108"/>
        <v>38425000</v>
      </c>
      <c r="M836" s="13">
        <v>265</v>
      </c>
      <c r="N836" s="13">
        <f t="shared" si="109"/>
        <v>38425000</v>
      </c>
      <c r="O836" s="13">
        <v>265</v>
      </c>
      <c r="P836" s="13">
        <f t="shared" si="110"/>
        <v>38425000</v>
      </c>
      <c r="Q836" s="13">
        <v>243</v>
      </c>
      <c r="R836" s="13">
        <f t="shared" si="111"/>
        <v>35235000</v>
      </c>
      <c r="S836" s="13">
        <v>0</v>
      </c>
      <c r="T836" s="13">
        <v>0</v>
      </c>
      <c r="U836" s="13">
        <f t="shared" si="112"/>
        <v>243</v>
      </c>
      <c r="V836" s="13">
        <f t="shared" si="113"/>
        <v>35235000</v>
      </c>
      <c r="W836" s="13">
        <f t="shared" si="114"/>
        <v>1038</v>
      </c>
      <c r="X836" s="13">
        <f t="shared" si="115"/>
        <v>150510000</v>
      </c>
      <c r="Y836">
        <v>1</v>
      </c>
    </row>
    <row r="837" spans="1:25" hidden="1">
      <c r="A837" s="11">
        <f t="shared" si="116"/>
        <v>832</v>
      </c>
      <c r="B837" s="12" t="s">
        <v>834</v>
      </c>
      <c r="C837" s="12" t="s">
        <v>834</v>
      </c>
      <c r="D837" s="12" t="s">
        <v>1819</v>
      </c>
      <c r="E837" s="12">
        <v>232</v>
      </c>
      <c r="F837" s="11" t="s">
        <v>858</v>
      </c>
      <c r="G837" s="11" t="s">
        <v>854</v>
      </c>
      <c r="H837" s="12" t="s">
        <v>1650</v>
      </c>
      <c r="I837" s="12" t="s">
        <v>1614</v>
      </c>
      <c r="J837" s="11">
        <v>3085003584</v>
      </c>
      <c r="K837" s="13">
        <v>258</v>
      </c>
      <c r="L837" s="13">
        <f t="shared" si="108"/>
        <v>37410000</v>
      </c>
      <c r="M837" s="13">
        <v>258</v>
      </c>
      <c r="N837" s="13">
        <f t="shared" si="109"/>
        <v>37410000</v>
      </c>
      <c r="O837" s="13">
        <v>258</v>
      </c>
      <c r="P837" s="13">
        <f t="shared" si="110"/>
        <v>37410000</v>
      </c>
      <c r="Q837" s="13">
        <v>232</v>
      </c>
      <c r="R837" s="13">
        <f t="shared" si="111"/>
        <v>33640000</v>
      </c>
      <c r="S837" s="13">
        <v>0</v>
      </c>
      <c r="T837" s="13">
        <v>0</v>
      </c>
      <c r="U837" s="13">
        <f t="shared" si="112"/>
        <v>232</v>
      </c>
      <c r="V837" s="13">
        <f t="shared" si="113"/>
        <v>33640000</v>
      </c>
      <c r="W837" s="13">
        <f t="shared" si="114"/>
        <v>1006</v>
      </c>
      <c r="X837" s="13">
        <f t="shared" si="115"/>
        <v>145870000</v>
      </c>
      <c r="Y837">
        <v>1</v>
      </c>
    </row>
    <row r="838" spans="1:25" hidden="1">
      <c r="A838" s="11">
        <f t="shared" si="116"/>
        <v>833</v>
      </c>
      <c r="B838" s="12" t="s">
        <v>835</v>
      </c>
      <c r="C838" s="12" t="s">
        <v>835</v>
      </c>
      <c r="D838" s="12" t="s">
        <v>1819</v>
      </c>
      <c r="E838" s="12">
        <v>182</v>
      </c>
      <c r="F838" s="11" t="s">
        <v>858</v>
      </c>
      <c r="G838" s="11" t="s">
        <v>854</v>
      </c>
      <c r="H838" s="12" t="s">
        <v>1650</v>
      </c>
      <c r="I838" s="12" t="s">
        <v>1614</v>
      </c>
      <c r="J838" s="11">
        <v>3085002227</v>
      </c>
      <c r="K838" s="13">
        <v>208</v>
      </c>
      <c r="L838" s="13">
        <f t="shared" si="108"/>
        <v>30160000</v>
      </c>
      <c r="M838" s="13">
        <v>208</v>
      </c>
      <c r="N838" s="13">
        <f t="shared" si="109"/>
        <v>30160000</v>
      </c>
      <c r="O838" s="13">
        <v>208</v>
      </c>
      <c r="P838" s="13">
        <f t="shared" si="110"/>
        <v>30160000</v>
      </c>
      <c r="Q838" s="13">
        <v>182</v>
      </c>
      <c r="R838" s="13">
        <f t="shared" si="111"/>
        <v>26390000</v>
      </c>
      <c r="S838" s="13">
        <v>0</v>
      </c>
      <c r="T838" s="13">
        <v>0</v>
      </c>
      <c r="U838" s="13">
        <f t="shared" si="112"/>
        <v>182</v>
      </c>
      <c r="V838" s="13">
        <f t="shared" si="113"/>
        <v>26390000</v>
      </c>
      <c r="W838" s="13">
        <f t="shared" si="114"/>
        <v>806</v>
      </c>
      <c r="X838" s="13">
        <f t="shared" si="115"/>
        <v>116870000</v>
      </c>
      <c r="Y838">
        <v>1</v>
      </c>
    </row>
    <row r="839" spans="1:25" hidden="1">
      <c r="A839" s="11">
        <f t="shared" si="116"/>
        <v>834</v>
      </c>
      <c r="B839" s="12" t="s">
        <v>836</v>
      </c>
      <c r="C839" s="12" t="s">
        <v>836</v>
      </c>
      <c r="D839" s="12" t="s">
        <v>1819</v>
      </c>
      <c r="E839" s="12">
        <v>148</v>
      </c>
      <c r="F839" s="11" t="s">
        <v>858</v>
      </c>
      <c r="G839" s="11" t="s">
        <v>854</v>
      </c>
      <c r="H839" s="12" t="s">
        <v>1651</v>
      </c>
      <c r="I839" s="12" t="s">
        <v>1614</v>
      </c>
      <c r="J839" s="11">
        <v>3085020403</v>
      </c>
      <c r="K839" s="13">
        <v>170</v>
      </c>
      <c r="L839" s="13">
        <f t="shared" ref="L839:L856" si="117">K839*$L$2</f>
        <v>24650000</v>
      </c>
      <c r="M839" s="13">
        <v>170</v>
      </c>
      <c r="N839" s="13">
        <f t="shared" ref="N839:N855" si="118">M839*$L$2</f>
        <v>24650000</v>
      </c>
      <c r="O839" s="13">
        <v>170</v>
      </c>
      <c r="P839" s="13">
        <f t="shared" ref="P839:P856" si="119">O839*$L$2</f>
        <v>24650000</v>
      </c>
      <c r="Q839" s="13">
        <v>148</v>
      </c>
      <c r="R839" s="13">
        <f t="shared" ref="R839:R856" si="120">Q839*$L$2</f>
        <v>21460000</v>
      </c>
      <c r="S839" s="13">
        <v>0</v>
      </c>
      <c r="T839" s="13">
        <v>0</v>
      </c>
      <c r="U839" s="13">
        <f t="shared" ref="U839:U902" si="121">Q839+S839</f>
        <v>148</v>
      </c>
      <c r="V839" s="13">
        <f t="shared" ref="V839:V902" si="122">R839+T839</f>
        <v>21460000</v>
      </c>
      <c r="W839" s="13">
        <f t="shared" ref="W839:W902" si="123">K839+M839+O839+Q839+S839</f>
        <v>658</v>
      </c>
      <c r="X839" s="13">
        <f t="shared" ref="X839:X902" si="124">L839+N839+P839+R839+T839</f>
        <v>95410000</v>
      </c>
      <c r="Y839">
        <v>1</v>
      </c>
    </row>
    <row r="840" spans="1:25" hidden="1">
      <c r="A840" s="11">
        <f t="shared" ref="A840:A855" si="125">A839+1</f>
        <v>835</v>
      </c>
      <c r="B840" s="12" t="s">
        <v>837</v>
      </c>
      <c r="C840" s="12" t="s">
        <v>837</v>
      </c>
      <c r="D840" s="12" t="s">
        <v>1819</v>
      </c>
      <c r="E840" s="12">
        <v>214</v>
      </c>
      <c r="F840" s="11" t="s">
        <v>858</v>
      </c>
      <c r="G840" s="11" t="s">
        <v>854</v>
      </c>
      <c r="H840" s="12" t="s">
        <v>1651</v>
      </c>
      <c r="I840" s="12" t="s">
        <v>1614</v>
      </c>
      <c r="J840" s="11">
        <v>3085002235</v>
      </c>
      <c r="K840" s="13">
        <v>168</v>
      </c>
      <c r="L840" s="13">
        <f t="shared" si="117"/>
        <v>24360000</v>
      </c>
      <c r="M840" s="13">
        <v>168</v>
      </c>
      <c r="N840" s="13">
        <f t="shared" si="118"/>
        <v>24360000</v>
      </c>
      <c r="O840" s="13">
        <v>168</v>
      </c>
      <c r="P840" s="13">
        <f t="shared" si="119"/>
        <v>24360000</v>
      </c>
      <c r="Q840" s="13">
        <v>214</v>
      </c>
      <c r="R840" s="13">
        <f t="shared" si="120"/>
        <v>31030000</v>
      </c>
      <c r="S840" s="13">
        <v>0</v>
      </c>
      <c r="T840" s="13">
        <v>0</v>
      </c>
      <c r="U840" s="13">
        <f t="shared" si="121"/>
        <v>214</v>
      </c>
      <c r="V840" s="13">
        <f t="shared" si="122"/>
        <v>31030000</v>
      </c>
      <c r="W840" s="13">
        <f t="shared" si="123"/>
        <v>718</v>
      </c>
      <c r="X840" s="13">
        <f t="shared" si="124"/>
        <v>104110000</v>
      </c>
      <c r="Y840">
        <v>1</v>
      </c>
    </row>
    <row r="841" spans="1:25" hidden="1">
      <c r="A841" s="11">
        <f t="shared" si="125"/>
        <v>836</v>
      </c>
      <c r="B841" s="12" t="s">
        <v>838</v>
      </c>
      <c r="C841" s="12" t="s">
        <v>838</v>
      </c>
      <c r="D841" s="12" t="s">
        <v>1819</v>
      </c>
      <c r="E841" s="12">
        <v>137</v>
      </c>
      <c r="F841" s="11" t="s">
        <v>858</v>
      </c>
      <c r="G841" s="11" t="s">
        <v>854</v>
      </c>
      <c r="H841" s="12" t="s">
        <v>1622</v>
      </c>
      <c r="I841" s="12" t="s">
        <v>1614</v>
      </c>
      <c r="J841" s="11">
        <v>3085003631</v>
      </c>
      <c r="K841" s="13">
        <v>139</v>
      </c>
      <c r="L841" s="13">
        <f t="shared" si="117"/>
        <v>20155000</v>
      </c>
      <c r="M841" s="13">
        <v>139</v>
      </c>
      <c r="N841" s="13">
        <f t="shared" si="118"/>
        <v>20155000</v>
      </c>
      <c r="O841" s="13">
        <v>139</v>
      </c>
      <c r="P841" s="13">
        <f t="shared" si="119"/>
        <v>20155000</v>
      </c>
      <c r="Q841" s="13">
        <v>137</v>
      </c>
      <c r="R841" s="13">
        <f t="shared" si="120"/>
        <v>19865000</v>
      </c>
      <c r="S841" s="13">
        <v>0</v>
      </c>
      <c r="T841" s="13">
        <v>0</v>
      </c>
      <c r="U841" s="13">
        <f t="shared" si="121"/>
        <v>137</v>
      </c>
      <c r="V841" s="13">
        <f t="shared" si="122"/>
        <v>19865000</v>
      </c>
      <c r="W841" s="13">
        <f t="shared" si="123"/>
        <v>554</v>
      </c>
      <c r="X841" s="13">
        <f t="shared" si="124"/>
        <v>80330000</v>
      </c>
      <c r="Y841">
        <v>1</v>
      </c>
    </row>
    <row r="842" spans="1:25" hidden="1">
      <c r="A842" s="11">
        <f t="shared" si="125"/>
        <v>837</v>
      </c>
      <c r="B842" s="12" t="s">
        <v>839</v>
      </c>
      <c r="C842" s="12" t="s">
        <v>839</v>
      </c>
      <c r="D842" s="12" t="s">
        <v>1819</v>
      </c>
      <c r="E842" s="12">
        <v>156</v>
      </c>
      <c r="F842" s="11" t="s">
        <v>858</v>
      </c>
      <c r="G842" s="11" t="s">
        <v>854</v>
      </c>
      <c r="H842" s="12" t="s">
        <v>1652</v>
      </c>
      <c r="I842" s="12" t="s">
        <v>1614</v>
      </c>
      <c r="J842" s="11">
        <v>2085000104</v>
      </c>
      <c r="K842" s="13">
        <v>154</v>
      </c>
      <c r="L842" s="13">
        <f t="shared" si="117"/>
        <v>22330000</v>
      </c>
      <c r="M842" s="13">
        <v>154</v>
      </c>
      <c r="N842" s="13">
        <f t="shared" si="118"/>
        <v>22330000</v>
      </c>
      <c r="O842" s="13">
        <v>154</v>
      </c>
      <c r="P842" s="13">
        <f t="shared" si="119"/>
        <v>22330000</v>
      </c>
      <c r="Q842" s="13">
        <v>156</v>
      </c>
      <c r="R842" s="13">
        <f t="shared" si="120"/>
        <v>22620000</v>
      </c>
      <c r="S842" s="13">
        <v>0</v>
      </c>
      <c r="T842" s="13">
        <v>0</v>
      </c>
      <c r="U842" s="13">
        <f t="shared" si="121"/>
        <v>156</v>
      </c>
      <c r="V842" s="13">
        <f t="shared" si="122"/>
        <v>22620000</v>
      </c>
      <c r="W842" s="13">
        <f t="shared" si="123"/>
        <v>618</v>
      </c>
      <c r="X842" s="13">
        <f t="shared" si="124"/>
        <v>89610000</v>
      </c>
      <c r="Y842">
        <v>1</v>
      </c>
    </row>
    <row r="843" spans="1:25" hidden="1">
      <c r="A843" s="11">
        <f t="shared" si="125"/>
        <v>838</v>
      </c>
      <c r="B843" s="12" t="s">
        <v>840</v>
      </c>
      <c r="C843" s="12" t="s">
        <v>840</v>
      </c>
      <c r="D843" s="12" t="s">
        <v>1802</v>
      </c>
      <c r="E843" s="12">
        <v>108</v>
      </c>
      <c r="F843" s="11" t="s">
        <v>858</v>
      </c>
      <c r="G843" s="11" t="s">
        <v>857</v>
      </c>
      <c r="H843" s="12" t="s">
        <v>1070</v>
      </c>
      <c r="I843" s="12" t="s">
        <v>1046</v>
      </c>
      <c r="J843" s="11">
        <v>3017124829</v>
      </c>
      <c r="K843" s="13">
        <v>42</v>
      </c>
      <c r="L843" s="13">
        <f t="shared" si="117"/>
        <v>6090000</v>
      </c>
      <c r="M843" s="13">
        <v>42</v>
      </c>
      <c r="N843" s="13">
        <f t="shared" si="118"/>
        <v>6090000</v>
      </c>
      <c r="O843" s="13">
        <v>42</v>
      </c>
      <c r="P843" s="13">
        <f t="shared" si="119"/>
        <v>6090000</v>
      </c>
      <c r="Q843" s="13">
        <v>108</v>
      </c>
      <c r="R843" s="13">
        <f t="shared" si="120"/>
        <v>15660000</v>
      </c>
      <c r="S843" s="13">
        <v>0</v>
      </c>
      <c r="T843" s="13">
        <v>0</v>
      </c>
      <c r="U843" s="13">
        <f t="shared" si="121"/>
        <v>108</v>
      </c>
      <c r="V843" s="13">
        <f t="shared" si="122"/>
        <v>15660000</v>
      </c>
      <c r="W843" s="13">
        <f t="shared" si="123"/>
        <v>234</v>
      </c>
      <c r="X843" s="13">
        <f t="shared" si="124"/>
        <v>33930000</v>
      </c>
      <c r="Y843">
        <v>1</v>
      </c>
    </row>
    <row r="844" spans="1:25" hidden="1">
      <c r="A844" s="11">
        <f t="shared" si="125"/>
        <v>839</v>
      </c>
      <c r="B844" s="12" t="s">
        <v>841</v>
      </c>
      <c r="C844" s="12" t="s">
        <v>841</v>
      </c>
      <c r="D844" s="12" t="s">
        <v>1804</v>
      </c>
      <c r="E844" s="12">
        <v>129</v>
      </c>
      <c r="F844" s="11" t="s">
        <v>858</v>
      </c>
      <c r="G844" s="11" t="s">
        <v>857</v>
      </c>
      <c r="H844" s="12" t="s">
        <v>1653</v>
      </c>
      <c r="I844" s="12" t="s">
        <v>1112</v>
      </c>
      <c r="J844" s="11">
        <v>3017014276</v>
      </c>
      <c r="K844" s="13">
        <v>101</v>
      </c>
      <c r="L844" s="13">
        <f t="shared" si="117"/>
        <v>14645000</v>
      </c>
      <c r="M844" s="13">
        <v>101</v>
      </c>
      <c r="N844" s="13">
        <f t="shared" si="118"/>
        <v>14645000</v>
      </c>
      <c r="O844" s="13">
        <v>101</v>
      </c>
      <c r="P844" s="13">
        <f t="shared" si="119"/>
        <v>14645000</v>
      </c>
      <c r="Q844" s="13">
        <v>129</v>
      </c>
      <c r="R844" s="13">
        <f t="shared" si="120"/>
        <v>18705000</v>
      </c>
      <c r="S844" s="13">
        <v>0</v>
      </c>
      <c r="T844" s="13">
        <v>0</v>
      </c>
      <c r="U844" s="13">
        <f t="shared" si="121"/>
        <v>129</v>
      </c>
      <c r="V844" s="13">
        <f t="shared" si="122"/>
        <v>18705000</v>
      </c>
      <c r="W844" s="13">
        <f t="shared" si="123"/>
        <v>432</v>
      </c>
      <c r="X844" s="13">
        <f t="shared" si="124"/>
        <v>62640000</v>
      </c>
      <c r="Y844">
        <v>1</v>
      </c>
    </row>
    <row r="845" spans="1:25" hidden="1">
      <c r="A845" s="11">
        <f t="shared" si="125"/>
        <v>840</v>
      </c>
      <c r="B845" s="12" t="s">
        <v>842</v>
      </c>
      <c r="C845" s="12" t="s">
        <v>842</v>
      </c>
      <c r="D845" s="12" t="s">
        <v>1804</v>
      </c>
      <c r="E845" s="12">
        <v>42</v>
      </c>
      <c r="F845" s="11" t="s">
        <v>858</v>
      </c>
      <c r="G845" s="11" t="s">
        <v>857</v>
      </c>
      <c r="H845" s="12" t="s">
        <v>1654</v>
      </c>
      <c r="I845" s="12" t="s">
        <v>1112</v>
      </c>
      <c r="J845" s="11">
        <v>3017124837</v>
      </c>
      <c r="K845" s="13">
        <v>22</v>
      </c>
      <c r="L845" s="13">
        <f t="shared" si="117"/>
        <v>3190000</v>
      </c>
      <c r="M845" s="13">
        <v>22</v>
      </c>
      <c r="N845" s="13">
        <f t="shared" si="118"/>
        <v>3190000</v>
      </c>
      <c r="O845" s="13">
        <v>22</v>
      </c>
      <c r="P845" s="13">
        <f t="shared" si="119"/>
        <v>3190000</v>
      </c>
      <c r="Q845" s="13">
        <v>42</v>
      </c>
      <c r="R845" s="13">
        <f t="shared" si="120"/>
        <v>6090000</v>
      </c>
      <c r="S845" s="13">
        <v>0</v>
      </c>
      <c r="T845" s="13">
        <v>0</v>
      </c>
      <c r="U845" s="13">
        <f t="shared" si="121"/>
        <v>42</v>
      </c>
      <c r="V845" s="13">
        <f t="shared" si="122"/>
        <v>6090000</v>
      </c>
      <c r="W845" s="13">
        <f t="shared" si="123"/>
        <v>108</v>
      </c>
      <c r="X845" s="13">
        <f t="shared" si="124"/>
        <v>15660000</v>
      </c>
      <c r="Y845">
        <v>1</v>
      </c>
    </row>
    <row r="846" spans="1:25" hidden="1">
      <c r="A846" s="11">
        <f t="shared" si="125"/>
        <v>841</v>
      </c>
      <c r="B846" s="12" t="s">
        <v>843</v>
      </c>
      <c r="C846" s="12" t="s">
        <v>843</v>
      </c>
      <c r="D846" s="12" t="s">
        <v>1806</v>
      </c>
      <c r="E846" s="12">
        <v>210</v>
      </c>
      <c r="F846" s="11" t="s">
        <v>858</v>
      </c>
      <c r="G846" s="11" t="s">
        <v>857</v>
      </c>
      <c r="H846" s="12" t="s">
        <v>1208</v>
      </c>
      <c r="I846" s="12" t="s">
        <v>1180</v>
      </c>
      <c r="J846" s="11">
        <v>3017014497</v>
      </c>
      <c r="K846" s="13">
        <v>128</v>
      </c>
      <c r="L846" s="13">
        <f t="shared" si="117"/>
        <v>18560000</v>
      </c>
      <c r="M846" s="13">
        <v>128</v>
      </c>
      <c r="N846" s="13">
        <f t="shared" si="118"/>
        <v>18560000</v>
      </c>
      <c r="O846" s="13">
        <v>128</v>
      </c>
      <c r="P846" s="13">
        <f t="shared" si="119"/>
        <v>18560000</v>
      </c>
      <c r="Q846" s="13">
        <v>210</v>
      </c>
      <c r="R846" s="13">
        <f t="shared" si="120"/>
        <v>30450000</v>
      </c>
      <c r="S846" s="13">
        <v>0</v>
      </c>
      <c r="T846" s="13">
        <v>0</v>
      </c>
      <c r="U846" s="13">
        <f t="shared" si="121"/>
        <v>210</v>
      </c>
      <c r="V846" s="13">
        <f t="shared" si="122"/>
        <v>30450000</v>
      </c>
      <c r="W846" s="13">
        <f t="shared" si="123"/>
        <v>594</v>
      </c>
      <c r="X846" s="13">
        <f t="shared" si="124"/>
        <v>86130000</v>
      </c>
      <c r="Y846">
        <v>1</v>
      </c>
    </row>
    <row r="847" spans="1:25">
      <c r="A847" s="11">
        <f t="shared" si="125"/>
        <v>842</v>
      </c>
      <c r="B847" s="12" t="s">
        <v>844</v>
      </c>
      <c r="C847" s="12" t="s">
        <v>844</v>
      </c>
      <c r="D847" s="12" t="s">
        <v>1810</v>
      </c>
      <c r="E847" s="12">
        <v>138</v>
      </c>
      <c r="F847" s="11" t="s">
        <v>858</v>
      </c>
      <c r="G847" s="11" t="s">
        <v>857</v>
      </c>
      <c r="H847" s="12" t="s">
        <v>1655</v>
      </c>
      <c r="I847" s="12" t="s">
        <v>1012</v>
      </c>
      <c r="J847" s="11">
        <v>3085002022</v>
      </c>
      <c r="K847" s="13">
        <v>148</v>
      </c>
      <c r="L847" s="13">
        <f t="shared" si="117"/>
        <v>21460000</v>
      </c>
      <c r="M847" s="13">
        <v>148</v>
      </c>
      <c r="N847" s="13">
        <f t="shared" si="118"/>
        <v>21460000</v>
      </c>
      <c r="O847" s="13">
        <v>148</v>
      </c>
      <c r="P847" s="13">
        <f t="shared" si="119"/>
        <v>21460000</v>
      </c>
      <c r="Q847" s="13">
        <v>138</v>
      </c>
      <c r="R847" s="13">
        <f t="shared" si="120"/>
        <v>20010000</v>
      </c>
      <c r="S847" s="13">
        <v>0</v>
      </c>
      <c r="T847" s="13">
        <v>0</v>
      </c>
      <c r="U847" s="13">
        <f t="shared" si="121"/>
        <v>138</v>
      </c>
      <c r="V847" s="13">
        <f t="shared" si="122"/>
        <v>20010000</v>
      </c>
      <c r="W847" s="13">
        <f t="shared" si="123"/>
        <v>582</v>
      </c>
      <c r="X847" s="13">
        <f t="shared" si="124"/>
        <v>84390000</v>
      </c>
      <c r="Y847">
        <v>1</v>
      </c>
    </row>
    <row r="848" spans="1:25" hidden="1">
      <c r="A848" s="11">
        <f t="shared" si="125"/>
        <v>843</v>
      </c>
      <c r="B848" s="12" t="s">
        <v>845</v>
      </c>
      <c r="C848" s="12" t="s">
        <v>845</v>
      </c>
      <c r="D848" s="12" t="s">
        <v>1812</v>
      </c>
      <c r="E848" s="12">
        <v>65</v>
      </c>
      <c r="F848" s="11" t="s">
        <v>858</v>
      </c>
      <c r="G848" s="11" t="s">
        <v>857</v>
      </c>
      <c r="H848" s="12" t="s">
        <v>1656</v>
      </c>
      <c r="I848" s="12" t="s">
        <v>1378</v>
      </c>
      <c r="J848" s="11">
        <v>3017006079</v>
      </c>
      <c r="K848" s="13">
        <v>83</v>
      </c>
      <c r="L848" s="13">
        <f t="shared" si="117"/>
        <v>12035000</v>
      </c>
      <c r="M848" s="13">
        <v>83</v>
      </c>
      <c r="N848" s="13">
        <f t="shared" si="118"/>
        <v>12035000</v>
      </c>
      <c r="O848" s="13">
        <v>83</v>
      </c>
      <c r="P848" s="13">
        <f t="shared" si="119"/>
        <v>12035000</v>
      </c>
      <c r="Q848" s="13">
        <v>65</v>
      </c>
      <c r="R848" s="13">
        <f t="shared" si="120"/>
        <v>9425000</v>
      </c>
      <c r="S848" s="13">
        <v>0</v>
      </c>
      <c r="T848" s="13">
        <v>0</v>
      </c>
      <c r="U848" s="13">
        <f t="shared" si="121"/>
        <v>65</v>
      </c>
      <c r="V848" s="13">
        <f t="shared" si="122"/>
        <v>9425000</v>
      </c>
      <c r="W848" s="13">
        <f t="shared" si="123"/>
        <v>314</v>
      </c>
      <c r="X848" s="13">
        <f t="shared" si="124"/>
        <v>45530000</v>
      </c>
      <c r="Y848">
        <v>1</v>
      </c>
    </row>
    <row r="849" spans="1:25" hidden="1">
      <c r="A849" s="11">
        <f t="shared" si="125"/>
        <v>844</v>
      </c>
      <c r="B849" s="12" t="s">
        <v>846</v>
      </c>
      <c r="C849" s="12" t="s">
        <v>846</v>
      </c>
      <c r="D849" s="12" t="s">
        <v>1813</v>
      </c>
      <c r="E849" s="12">
        <v>81</v>
      </c>
      <c r="F849" s="11" t="s">
        <v>858</v>
      </c>
      <c r="G849" s="11" t="s">
        <v>857</v>
      </c>
      <c r="H849" s="12" t="s">
        <v>1439</v>
      </c>
      <c r="I849" s="12" t="s">
        <v>1010</v>
      </c>
      <c r="J849" s="11">
        <v>3017124675</v>
      </c>
      <c r="K849" s="13">
        <v>51</v>
      </c>
      <c r="L849" s="13">
        <f t="shared" si="117"/>
        <v>7395000</v>
      </c>
      <c r="M849" s="13">
        <v>51</v>
      </c>
      <c r="N849" s="13">
        <f t="shared" si="118"/>
        <v>7395000</v>
      </c>
      <c r="O849" s="13">
        <v>51</v>
      </c>
      <c r="P849" s="13">
        <f t="shared" si="119"/>
        <v>7395000</v>
      </c>
      <c r="Q849" s="13">
        <v>81</v>
      </c>
      <c r="R849" s="13">
        <f t="shared" si="120"/>
        <v>11745000</v>
      </c>
      <c r="S849" s="13">
        <v>0</v>
      </c>
      <c r="T849" s="13">
        <v>0</v>
      </c>
      <c r="U849" s="13">
        <f t="shared" si="121"/>
        <v>81</v>
      </c>
      <c r="V849" s="13">
        <f t="shared" si="122"/>
        <v>11745000</v>
      </c>
      <c r="W849" s="13">
        <f t="shared" si="123"/>
        <v>234</v>
      </c>
      <c r="X849" s="13">
        <f t="shared" si="124"/>
        <v>33930000</v>
      </c>
      <c r="Y849">
        <v>1</v>
      </c>
    </row>
    <row r="850" spans="1:25" hidden="1">
      <c r="A850" s="11">
        <f t="shared" si="125"/>
        <v>845</v>
      </c>
      <c r="B850" s="12" t="s">
        <v>847</v>
      </c>
      <c r="C850" s="12" t="s">
        <v>847</v>
      </c>
      <c r="D850" s="12" t="s">
        <v>1814</v>
      </c>
      <c r="E850" s="12">
        <v>370</v>
      </c>
      <c r="F850" s="11" t="s">
        <v>858</v>
      </c>
      <c r="G850" s="11" t="s">
        <v>857</v>
      </c>
      <c r="H850" s="12" t="s">
        <v>1657</v>
      </c>
      <c r="I850" s="12" t="s">
        <v>1447</v>
      </c>
      <c r="J850" s="11">
        <v>3017001191</v>
      </c>
      <c r="K850" s="13">
        <v>300</v>
      </c>
      <c r="L850" s="13">
        <f t="shared" si="117"/>
        <v>43500000</v>
      </c>
      <c r="M850" s="13">
        <v>300</v>
      </c>
      <c r="N850" s="13">
        <f t="shared" si="118"/>
        <v>43500000</v>
      </c>
      <c r="O850" s="13">
        <v>300</v>
      </c>
      <c r="P850" s="13">
        <f t="shared" si="119"/>
        <v>43500000</v>
      </c>
      <c r="Q850" s="13">
        <v>370</v>
      </c>
      <c r="R850" s="13">
        <f t="shared" si="120"/>
        <v>53650000</v>
      </c>
      <c r="S850" s="13">
        <v>0</v>
      </c>
      <c r="T850" s="13">
        <v>0</v>
      </c>
      <c r="U850" s="13">
        <f t="shared" si="121"/>
        <v>370</v>
      </c>
      <c r="V850" s="13">
        <f t="shared" si="122"/>
        <v>53650000</v>
      </c>
      <c r="W850" s="13">
        <f t="shared" si="123"/>
        <v>1270</v>
      </c>
      <c r="X850" s="13">
        <f t="shared" si="124"/>
        <v>184150000</v>
      </c>
      <c r="Y850">
        <v>1</v>
      </c>
    </row>
    <row r="851" spans="1:25" hidden="1">
      <c r="A851" s="11">
        <f t="shared" si="125"/>
        <v>846</v>
      </c>
      <c r="B851" s="12" t="s">
        <v>848</v>
      </c>
      <c r="C851" s="12" t="s">
        <v>848</v>
      </c>
      <c r="D851" s="12" t="s">
        <v>1814</v>
      </c>
      <c r="E851" s="12">
        <v>366</v>
      </c>
      <c r="F851" s="11" t="s">
        <v>858</v>
      </c>
      <c r="G851" s="11" t="s">
        <v>857</v>
      </c>
      <c r="H851" s="12" t="s">
        <v>1447</v>
      </c>
      <c r="I851" s="12" t="s">
        <v>1447</v>
      </c>
      <c r="J851" s="11">
        <v>3017002774</v>
      </c>
      <c r="K851" s="13">
        <v>280</v>
      </c>
      <c r="L851" s="13">
        <f t="shared" si="117"/>
        <v>40600000</v>
      </c>
      <c r="M851" s="13">
        <v>280</v>
      </c>
      <c r="N851" s="13">
        <f t="shared" si="118"/>
        <v>40600000</v>
      </c>
      <c r="O851" s="13">
        <v>280</v>
      </c>
      <c r="P851" s="13">
        <f t="shared" si="119"/>
        <v>40600000</v>
      </c>
      <c r="Q851" s="13">
        <v>366</v>
      </c>
      <c r="R851" s="13">
        <f t="shared" si="120"/>
        <v>53070000</v>
      </c>
      <c r="S851" s="13">
        <v>0</v>
      </c>
      <c r="T851" s="13">
        <v>0</v>
      </c>
      <c r="U851" s="13">
        <f t="shared" si="121"/>
        <v>366</v>
      </c>
      <c r="V851" s="13">
        <f t="shared" si="122"/>
        <v>53070000</v>
      </c>
      <c r="W851" s="13">
        <f t="shared" si="123"/>
        <v>1206</v>
      </c>
      <c r="X851" s="13">
        <f t="shared" si="124"/>
        <v>174870000</v>
      </c>
      <c r="Y851">
        <v>1</v>
      </c>
    </row>
    <row r="852" spans="1:25" hidden="1">
      <c r="A852" s="11">
        <f t="shared" si="125"/>
        <v>847</v>
      </c>
      <c r="B852" s="12" t="s">
        <v>849</v>
      </c>
      <c r="C852" s="12" t="s">
        <v>849</v>
      </c>
      <c r="D852" s="12" t="s">
        <v>1814</v>
      </c>
      <c r="E852" s="12">
        <v>192</v>
      </c>
      <c r="F852" s="11" t="s">
        <v>858</v>
      </c>
      <c r="G852" s="11" t="s">
        <v>857</v>
      </c>
      <c r="H852" s="12" t="s">
        <v>1658</v>
      </c>
      <c r="I852" s="12" t="s">
        <v>1447</v>
      </c>
      <c r="J852" s="11">
        <v>3118019115</v>
      </c>
      <c r="K852" s="13">
        <v>154</v>
      </c>
      <c r="L852" s="13">
        <f t="shared" si="117"/>
        <v>22330000</v>
      </c>
      <c r="M852" s="13">
        <v>154</v>
      </c>
      <c r="N852" s="13">
        <f t="shared" si="118"/>
        <v>22330000</v>
      </c>
      <c r="O852" s="13">
        <v>154</v>
      </c>
      <c r="P852" s="13">
        <f t="shared" si="119"/>
        <v>22330000</v>
      </c>
      <c r="Q852" s="13">
        <v>192</v>
      </c>
      <c r="R852" s="13">
        <f t="shared" si="120"/>
        <v>27840000</v>
      </c>
      <c r="S852" s="13">
        <v>0</v>
      </c>
      <c r="T852" s="13">
        <v>0</v>
      </c>
      <c r="U852" s="13">
        <f t="shared" si="121"/>
        <v>192</v>
      </c>
      <c r="V852" s="13">
        <f t="shared" si="122"/>
        <v>27840000</v>
      </c>
      <c r="W852" s="13">
        <f t="shared" si="123"/>
        <v>654</v>
      </c>
      <c r="X852" s="13">
        <f t="shared" si="124"/>
        <v>94830000</v>
      </c>
      <c r="Y852">
        <v>1</v>
      </c>
    </row>
    <row r="853" spans="1:25" hidden="1">
      <c r="A853" s="11">
        <f t="shared" si="125"/>
        <v>848</v>
      </c>
      <c r="B853" s="12" t="s">
        <v>850</v>
      </c>
      <c r="C853" s="12" t="s">
        <v>850</v>
      </c>
      <c r="D853" s="12" t="s">
        <v>1814</v>
      </c>
      <c r="E853" s="12">
        <v>47</v>
      </c>
      <c r="F853" s="11" t="s">
        <v>858</v>
      </c>
      <c r="G853" s="11" t="s">
        <v>857</v>
      </c>
      <c r="H853" s="12" t="s">
        <v>1659</v>
      </c>
      <c r="I853" s="12" t="s">
        <v>1447</v>
      </c>
      <c r="J853" s="11">
        <v>3017006061</v>
      </c>
      <c r="K853" s="13">
        <v>83</v>
      </c>
      <c r="L853" s="13">
        <f t="shared" si="117"/>
        <v>12035000</v>
      </c>
      <c r="M853" s="13">
        <v>83</v>
      </c>
      <c r="N853" s="13">
        <f t="shared" si="118"/>
        <v>12035000</v>
      </c>
      <c r="O853" s="13">
        <v>83</v>
      </c>
      <c r="P853" s="13">
        <f t="shared" si="119"/>
        <v>12035000</v>
      </c>
      <c r="Q853" s="13">
        <v>47</v>
      </c>
      <c r="R853" s="13">
        <f t="shared" si="120"/>
        <v>6815000</v>
      </c>
      <c r="S853" s="13">
        <v>0</v>
      </c>
      <c r="T853" s="13">
        <v>0</v>
      </c>
      <c r="U853" s="13">
        <f t="shared" si="121"/>
        <v>47</v>
      </c>
      <c r="V853" s="13">
        <f t="shared" si="122"/>
        <v>6815000</v>
      </c>
      <c r="W853" s="13">
        <f t="shared" si="123"/>
        <v>296</v>
      </c>
      <c r="X853" s="13">
        <f t="shared" si="124"/>
        <v>42920000</v>
      </c>
      <c r="Y853">
        <v>1</v>
      </c>
    </row>
    <row r="854" spans="1:25" hidden="1">
      <c r="A854" s="11">
        <f t="shared" si="125"/>
        <v>849</v>
      </c>
      <c r="B854" s="12" t="s">
        <v>851</v>
      </c>
      <c r="C854" s="12" t="s">
        <v>851</v>
      </c>
      <c r="D854" s="12" t="s">
        <v>1814</v>
      </c>
      <c r="E854" s="12">
        <v>69</v>
      </c>
      <c r="F854" s="11" t="s">
        <v>859</v>
      </c>
      <c r="G854" s="11" t="s">
        <v>857</v>
      </c>
      <c r="H854" s="12" t="s">
        <v>1660</v>
      </c>
      <c r="I854" s="12" t="s">
        <v>1447</v>
      </c>
      <c r="J854" s="11">
        <v>2118033682</v>
      </c>
      <c r="K854" s="13">
        <v>53</v>
      </c>
      <c r="L854" s="13">
        <f t="shared" si="117"/>
        <v>7685000</v>
      </c>
      <c r="M854" s="13">
        <v>53</v>
      </c>
      <c r="N854" s="13">
        <f t="shared" si="118"/>
        <v>7685000</v>
      </c>
      <c r="O854" s="13">
        <v>53</v>
      </c>
      <c r="P854" s="13">
        <f t="shared" si="119"/>
        <v>7685000</v>
      </c>
      <c r="Q854" s="13">
        <v>69</v>
      </c>
      <c r="R854" s="13">
        <f t="shared" si="120"/>
        <v>10005000</v>
      </c>
      <c r="S854" s="13">
        <v>0</v>
      </c>
      <c r="T854" s="13">
        <v>0</v>
      </c>
      <c r="U854" s="13">
        <f t="shared" si="121"/>
        <v>69</v>
      </c>
      <c r="V854" s="13">
        <f t="shared" si="122"/>
        <v>10005000</v>
      </c>
      <c r="W854" s="13">
        <f t="shared" si="123"/>
        <v>228</v>
      </c>
      <c r="X854" s="13">
        <f t="shared" si="124"/>
        <v>33060000</v>
      </c>
      <c r="Y854">
        <v>1</v>
      </c>
    </row>
    <row r="855" spans="1:25" hidden="1">
      <c r="A855" s="11">
        <f t="shared" si="125"/>
        <v>850</v>
      </c>
      <c r="B855" s="12" t="s">
        <v>852</v>
      </c>
      <c r="C855" s="12" t="s">
        <v>852</v>
      </c>
      <c r="D855" s="12" t="s">
        <v>1819</v>
      </c>
      <c r="E855" s="12">
        <v>78</v>
      </c>
      <c r="F855" s="11" t="s">
        <v>858</v>
      </c>
      <c r="G855" s="11" t="s">
        <v>857</v>
      </c>
      <c r="H855" s="12" t="s">
        <v>1650</v>
      </c>
      <c r="I855" s="12" t="s">
        <v>1614</v>
      </c>
      <c r="J855" s="11">
        <v>3085000071</v>
      </c>
      <c r="K855" s="13">
        <v>118</v>
      </c>
      <c r="L855" s="13">
        <f t="shared" si="117"/>
        <v>17110000</v>
      </c>
      <c r="M855" s="13">
        <v>118</v>
      </c>
      <c r="N855" s="13">
        <f t="shared" si="118"/>
        <v>17110000</v>
      </c>
      <c r="O855" s="13">
        <v>118</v>
      </c>
      <c r="P855" s="13">
        <f t="shared" si="119"/>
        <v>17110000</v>
      </c>
      <c r="Q855" s="13">
        <v>78</v>
      </c>
      <c r="R855" s="13">
        <f t="shared" si="120"/>
        <v>11310000</v>
      </c>
      <c r="S855" s="13">
        <v>0</v>
      </c>
      <c r="T855" s="13">
        <v>0</v>
      </c>
      <c r="U855" s="13">
        <f t="shared" si="121"/>
        <v>78</v>
      </c>
      <c r="V855" s="13">
        <f t="shared" si="122"/>
        <v>11310000</v>
      </c>
      <c r="W855" s="13">
        <f t="shared" si="123"/>
        <v>432</v>
      </c>
      <c r="X855" s="13">
        <f t="shared" si="124"/>
        <v>62640000</v>
      </c>
      <c r="Y855">
        <v>1</v>
      </c>
    </row>
    <row r="856" spans="1:25" hidden="1">
      <c r="A856" s="11">
        <f>A855+1</f>
        <v>851</v>
      </c>
      <c r="B856" s="12" t="s">
        <v>853</v>
      </c>
      <c r="C856" s="12" t="s">
        <v>1824</v>
      </c>
      <c r="D856" s="12" t="s">
        <v>1814</v>
      </c>
      <c r="E856" s="12">
        <v>80</v>
      </c>
      <c r="F856" s="11" t="s">
        <v>858</v>
      </c>
      <c r="G856" s="11" t="s">
        <v>857</v>
      </c>
      <c r="H856" s="12" t="s">
        <v>1661</v>
      </c>
      <c r="I856" s="12" t="s">
        <v>1447</v>
      </c>
      <c r="J856" s="14">
        <v>3017140247</v>
      </c>
      <c r="K856" s="13">
        <v>0</v>
      </c>
      <c r="L856" s="13">
        <f t="shared" si="117"/>
        <v>0</v>
      </c>
      <c r="M856" s="13">
        <v>0</v>
      </c>
      <c r="N856" s="13">
        <v>0</v>
      </c>
      <c r="O856" s="13">
        <v>0</v>
      </c>
      <c r="P856" s="13">
        <f t="shared" si="119"/>
        <v>0</v>
      </c>
      <c r="Q856" s="13">
        <v>80</v>
      </c>
      <c r="R856" s="13">
        <f t="shared" si="120"/>
        <v>11600000</v>
      </c>
      <c r="S856" s="13">
        <v>0</v>
      </c>
      <c r="T856" s="13">
        <v>0</v>
      </c>
      <c r="U856" s="13">
        <f t="shared" si="121"/>
        <v>80</v>
      </c>
      <c r="V856" s="13">
        <f t="shared" si="122"/>
        <v>11600000</v>
      </c>
      <c r="W856" s="13">
        <f t="shared" si="123"/>
        <v>80</v>
      </c>
      <c r="X856" s="13">
        <f t="shared" si="124"/>
        <v>11600000</v>
      </c>
      <c r="Y856">
        <v>1</v>
      </c>
    </row>
    <row r="857" spans="1:25" hidden="1">
      <c r="A857" s="11"/>
      <c r="B857" s="12"/>
      <c r="C857" s="12"/>
      <c r="D857" s="12"/>
      <c r="E857" s="12"/>
      <c r="F857" s="11"/>
      <c r="G857" s="11"/>
      <c r="H857" s="12"/>
      <c r="I857" s="12"/>
      <c r="J857" s="11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>
        <f t="shared" si="121"/>
        <v>0</v>
      </c>
      <c r="V857" s="13">
        <f t="shared" si="122"/>
        <v>0</v>
      </c>
      <c r="W857" s="13">
        <f t="shared" si="123"/>
        <v>0</v>
      </c>
      <c r="X857" s="13">
        <f t="shared" si="124"/>
        <v>0</v>
      </c>
    </row>
    <row r="858" spans="1:25" hidden="1">
      <c r="A858" s="11">
        <f>A856+1</f>
        <v>852</v>
      </c>
      <c r="B858" s="12" t="s">
        <v>860</v>
      </c>
      <c r="C858" s="12" t="s">
        <v>860</v>
      </c>
      <c r="D858" s="12" t="s">
        <v>1801</v>
      </c>
      <c r="E858" s="12">
        <v>873</v>
      </c>
      <c r="F858" s="11" t="s">
        <v>1014</v>
      </c>
      <c r="G858" s="11" t="s">
        <v>854</v>
      </c>
      <c r="H858" s="12" t="s">
        <v>1662</v>
      </c>
      <c r="I858" s="12" t="s">
        <v>1021</v>
      </c>
      <c r="J858" s="11">
        <v>3017019197</v>
      </c>
      <c r="K858" s="13">
        <v>921</v>
      </c>
      <c r="L858" s="13">
        <f>K858*$M$2</f>
        <v>163477500</v>
      </c>
      <c r="M858" s="13">
        <v>921</v>
      </c>
      <c r="N858" s="13">
        <f>M858*$M$2</f>
        <v>163477500</v>
      </c>
      <c r="O858" s="13">
        <v>921</v>
      </c>
      <c r="P858" s="13">
        <f>O858*$M$2</f>
        <v>163477500</v>
      </c>
      <c r="Q858" s="13">
        <v>873</v>
      </c>
      <c r="R858" s="13">
        <f>Q858*$M$2</f>
        <v>154957500</v>
      </c>
      <c r="S858" s="13">
        <v>0</v>
      </c>
      <c r="T858" s="13">
        <v>0</v>
      </c>
      <c r="U858" s="13">
        <f t="shared" si="121"/>
        <v>873</v>
      </c>
      <c r="V858" s="13">
        <f t="shared" si="122"/>
        <v>154957500</v>
      </c>
      <c r="W858" s="13">
        <f t="shared" si="123"/>
        <v>3636</v>
      </c>
      <c r="X858" s="13">
        <f t="shared" si="124"/>
        <v>645390000</v>
      </c>
      <c r="Y858">
        <v>1</v>
      </c>
    </row>
    <row r="859" spans="1:25" hidden="1">
      <c r="A859" s="11">
        <f>A858+1</f>
        <v>853</v>
      </c>
      <c r="B859" s="12" t="s">
        <v>861</v>
      </c>
      <c r="C859" s="12" t="s">
        <v>861</v>
      </c>
      <c r="D859" s="12" t="s">
        <v>1801</v>
      </c>
      <c r="E859" s="12">
        <v>57</v>
      </c>
      <c r="F859" s="11" t="s">
        <v>1015</v>
      </c>
      <c r="G859" s="11" t="s">
        <v>854</v>
      </c>
      <c r="H859" s="12" t="s">
        <v>1663</v>
      </c>
      <c r="I859" s="12" t="s">
        <v>1021</v>
      </c>
      <c r="J859" s="11">
        <v>3017019766</v>
      </c>
      <c r="K859" s="13">
        <v>167</v>
      </c>
      <c r="L859" s="13">
        <f t="shared" ref="L859:L922" si="126">K859*$M$2</f>
        <v>29642500</v>
      </c>
      <c r="M859" s="13">
        <v>167</v>
      </c>
      <c r="N859" s="13">
        <f t="shared" ref="N859:N922" si="127">M859*$M$2</f>
        <v>29642500</v>
      </c>
      <c r="O859" s="13">
        <v>167</v>
      </c>
      <c r="P859" s="13">
        <f t="shared" ref="P859:P922" si="128">O859*$M$2</f>
        <v>29642500</v>
      </c>
      <c r="Q859" s="13">
        <v>57</v>
      </c>
      <c r="R859" s="13">
        <f t="shared" ref="R859:R922" si="129">Q859*$M$2</f>
        <v>10117500</v>
      </c>
      <c r="S859" s="13">
        <v>0</v>
      </c>
      <c r="T859" s="13">
        <v>0</v>
      </c>
      <c r="U859" s="13">
        <f t="shared" si="121"/>
        <v>57</v>
      </c>
      <c r="V859" s="13">
        <f t="shared" si="122"/>
        <v>10117500</v>
      </c>
      <c r="W859" s="13">
        <f t="shared" si="123"/>
        <v>558</v>
      </c>
      <c r="X859" s="13">
        <f t="shared" si="124"/>
        <v>99045000</v>
      </c>
      <c r="Y859">
        <v>1</v>
      </c>
    </row>
    <row r="860" spans="1:25" hidden="1">
      <c r="A860" s="11">
        <f t="shared" ref="A860:A923" si="130">A859+1</f>
        <v>854</v>
      </c>
      <c r="B860" s="12" t="s">
        <v>862</v>
      </c>
      <c r="C860" s="12"/>
      <c r="D860" s="12"/>
      <c r="E860" s="12"/>
      <c r="F860" s="11" t="s">
        <v>1823</v>
      </c>
      <c r="G860" s="11" t="s">
        <v>1820</v>
      </c>
      <c r="H860" s="12" t="s">
        <v>1664</v>
      </c>
      <c r="I860" s="12" t="s">
        <v>1021</v>
      </c>
      <c r="J860" s="11">
        <v>3017125035</v>
      </c>
      <c r="K860" s="13">
        <v>58</v>
      </c>
      <c r="L860" s="13">
        <f t="shared" si="126"/>
        <v>10295000</v>
      </c>
      <c r="M860" s="13">
        <v>58</v>
      </c>
      <c r="N860" s="13">
        <f t="shared" si="127"/>
        <v>10295000</v>
      </c>
      <c r="O860" s="13">
        <v>58</v>
      </c>
      <c r="P860" s="13">
        <f t="shared" si="128"/>
        <v>10295000</v>
      </c>
      <c r="Q860" s="13"/>
      <c r="R860" s="13">
        <f t="shared" si="129"/>
        <v>0</v>
      </c>
      <c r="S860" s="13">
        <v>0</v>
      </c>
      <c r="T860" s="13">
        <v>0</v>
      </c>
      <c r="U860" s="13">
        <f t="shared" si="121"/>
        <v>0</v>
      </c>
      <c r="V860" s="13">
        <f t="shared" si="122"/>
        <v>0</v>
      </c>
      <c r="W860" s="13">
        <f t="shared" si="123"/>
        <v>174</v>
      </c>
      <c r="X860" s="13">
        <f t="shared" si="124"/>
        <v>30885000</v>
      </c>
      <c r="Y860">
        <v>1</v>
      </c>
    </row>
    <row r="861" spans="1:25" hidden="1">
      <c r="A861" s="11">
        <f t="shared" si="130"/>
        <v>855</v>
      </c>
      <c r="B861" s="12" t="s">
        <v>863</v>
      </c>
      <c r="C861" s="12" t="s">
        <v>863</v>
      </c>
      <c r="D861" s="12" t="s">
        <v>1802</v>
      </c>
      <c r="E861" s="12">
        <v>964</v>
      </c>
      <c r="F861" s="11" t="s">
        <v>1014</v>
      </c>
      <c r="G861" s="11" t="s">
        <v>854</v>
      </c>
      <c r="H861" s="12" t="s">
        <v>1665</v>
      </c>
      <c r="I861" s="12" t="s">
        <v>1046</v>
      </c>
      <c r="J861" s="11">
        <v>3017040625</v>
      </c>
      <c r="K861" s="13">
        <v>1034</v>
      </c>
      <c r="L861" s="13">
        <f t="shared" si="126"/>
        <v>183535000</v>
      </c>
      <c r="M861" s="13">
        <v>1034</v>
      </c>
      <c r="N861" s="13">
        <f t="shared" si="127"/>
        <v>183535000</v>
      </c>
      <c r="O861" s="13">
        <v>1034</v>
      </c>
      <c r="P861" s="13">
        <f t="shared" si="128"/>
        <v>183535000</v>
      </c>
      <c r="Q861" s="13">
        <v>964</v>
      </c>
      <c r="R861" s="13">
        <f t="shared" si="129"/>
        <v>171110000</v>
      </c>
      <c r="S861" s="13">
        <v>0</v>
      </c>
      <c r="T861" s="13">
        <v>0</v>
      </c>
      <c r="U861" s="13">
        <f t="shared" si="121"/>
        <v>964</v>
      </c>
      <c r="V861" s="13">
        <f t="shared" si="122"/>
        <v>171110000</v>
      </c>
      <c r="W861" s="13">
        <f t="shared" si="123"/>
        <v>4066</v>
      </c>
      <c r="X861" s="13">
        <f t="shared" si="124"/>
        <v>721715000</v>
      </c>
      <c r="Y861">
        <v>1</v>
      </c>
    </row>
    <row r="862" spans="1:25" hidden="1">
      <c r="A862" s="11">
        <f t="shared" si="130"/>
        <v>856</v>
      </c>
      <c r="B862" s="12" t="s">
        <v>864</v>
      </c>
      <c r="C862" s="12" t="s">
        <v>864</v>
      </c>
      <c r="D862" s="12" t="s">
        <v>1802</v>
      </c>
      <c r="E862" s="12">
        <v>376</v>
      </c>
      <c r="F862" s="11" t="s">
        <v>1014</v>
      </c>
      <c r="G862" s="11" t="s">
        <v>854</v>
      </c>
      <c r="H862" s="12" t="s">
        <v>1666</v>
      </c>
      <c r="I862" s="12" t="s">
        <v>1046</v>
      </c>
      <c r="J862" s="11">
        <v>3017000461</v>
      </c>
      <c r="K862" s="13">
        <v>428</v>
      </c>
      <c r="L862" s="13">
        <f t="shared" si="126"/>
        <v>75970000</v>
      </c>
      <c r="M862" s="13">
        <v>428</v>
      </c>
      <c r="N862" s="13">
        <f t="shared" si="127"/>
        <v>75970000</v>
      </c>
      <c r="O862" s="13">
        <v>428</v>
      </c>
      <c r="P862" s="13">
        <f t="shared" si="128"/>
        <v>75970000</v>
      </c>
      <c r="Q862" s="13">
        <v>376</v>
      </c>
      <c r="R862" s="13">
        <f t="shared" si="129"/>
        <v>66740000</v>
      </c>
      <c r="S862" s="13">
        <v>0</v>
      </c>
      <c r="T862" s="13">
        <v>0</v>
      </c>
      <c r="U862" s="13">
        <f t="shared" si="121"/>
        <v>376</v>
      </c>
      <c r="V862" s="13">
        <f t="shared" si="122"/>
        <v>66740000</v>
      </c>
      <c r="W862" s="13">
        <f t="shared" si="123"/>
        <v>1660</v>
      </c>
      <c r="X862" s="13">
        <f t="shared" si="124"/>
        <v>294650000</v>
      </c>
      <c r="Y862">
        <v>1</v>
      </c>
    </row>
    <row r="863" spans="1:25" hidden="1">
      <c r="A863" s="11">
        <f t="shared" si="130"/>
        <v>857</v>
      </c>
      <c r="B863" s="12" t="s">
        <v>865</v>
      </c>
      <c r="C863" s="12" t="s">
        <v>865</v>
      </c>
      <c r="D863" s="12" t="s">
        <v>1802</v>
      </c>
      <c r="E863" s="12">
        <v>222</v>
      </c>
      <c r="F863" s="11" t="s">
        <v>1014</v>
      </c>
      <c r="G863" s="11" t="s">
        <v>854</v>
      </c>
      <c r="H863" s="12" t="s">
        <v>1667</v>
      </c>
      <c r="I863" s="12" t="s">
        <v>1046</v>
      </c>
      <c r="J863" s="11">
        <v>3085002669</v>
      </c>
      <c r="K863" s="13">
        <v>220</v>
      </c>
      <c r="L863" s="13">
        <f t="shared" si="126"/>
        <v>39050000</v>
      </c>
      <c r="M863" s="13">
        <v>220</v>
      </c>
      <c r="N863" s="13">
        <f t="shared" si="127"/>
        <v>39050000</v>
      </c>
      <c r="O863" s="13">
        <v>220</v>
      </c>
      <c r="P863" s="13">
        <f t="shared" si="128"/>
        <v>39050000</v>
      </c>
      <c r="Q863" s="13">
        <v>222</v>
      </c>
      <c r="R863" s="13">
        <f t="shared" si="129"/>
        <v>39405000</v>
      </c>
      <c r="S863" s="13">
        <v>0</v>
      </c>
      <c r="T863" s="13">
        <v>0</v>
      </c>
      <c r="U863" s="13">
        <f t="shared" si="121"/>
        <v>222</v>
      </c>
      <c r="V863" s="13">
        <f t="shared" si="122"/>
        <v>39405000</v>
      </c>
      <c r="W863" s="13">
        <f t="shared" si="123"/>
        <v>882</v>
      </c>
      <c r="X863" s="13">
        <f t="shared" si="124"/>
        <v>156555000</v>
      </c>
      <c r="Y863">
        <v>1</v>
      </c>
    </row>
    <row r="864" spans="1:25" hidden="1">
      <c r="A864" s="11">
        <f t="shared" si="130"/>
        <v>858</v>
      </c>
      <c r="B864" s="12" t="s">
        <v>866</v>
      </c>
      <c r="C864" s="12" t="s">
        <v>866</v>
      </c>
      <c r="D864" s="12" t="s">
        <v>1802</v>
      </c>
      <c r="E864" s="12">
        <v>87</v>
      </c>
      <c r="F864" s="11" t="s">
        <v>1015</v>
      </c>
      <c r="G864" s="11" t="s">
        <v>854</v>
      </c>
      <c r="H864" s="12" t="s">
        <v>1668</v>
      </c>
      <c r="I864" s="12" t="s">
        <v>1046</v>
      </c>
      <c r="J864" s="11">
        <v>3017017445</v>
      </c>
      <c r="K864" s="13">
        <v>83</v>
      </c>
      <c r="L864" s="13">
        <f t="shared" si="126"/>
        <v>14732500</v>
      </c>
      <c r="M864" s="13">
        <v>83</v>
      </c>
      <c r="N864" s="13">
        <f t="shared" si="127"/>
        <v>14732500</v>
      </c>
      <c r="O864" s="13">
        <v>83</v>
      </c>
      <c r="P864" s="13">
        <f t="shared" si="128"/>
        <v>14732500</v>
      </c>
      <c r="Q864" s="13">
        <v>87</v>
      </c>
      <c r="R864" s="13">
        <f t="shared" si="129"/>
        <v>15442500</v>
      </c>
      <c r="S864" s="13">
        <v>0</v>
      </c>
      <c r="T864" s="13">
        <v>0</v>
      </c>
      <c r="U864" s="13">
        <f t="shared" si="121"/>
        <v>87</v>
      </c>
      <c r="V864" s="13">
        <f t="shared" si="122"/>
        <v>15442500</v>
      </c>
      <c r="W864" s="13">
        <f t="shared" si="123"/>
        <v>336</v>
      </c>
      <c r="X864" s="13">
        <f t="shared" si="124"/>
        <v>59640000</v>
      </c>
      <c r="Y864">
        <v>1</v>
      </c>
    </row>
    <row r="865" spans="1:25" hidden="1">
      <c r="A865" s="11">
        <f t="shared" si="130"/>
        <v>859</v>
      </c>
      <c r="B865" s="12" t="s">
        <v>867</v>
      </c>
      <c r="C865" s="12" t="s">
        <v>867</v>
      </c>
      <c r="D865" s="12" t="s">
        <v>1802</v>
      </c>
      <c r="E865" s="12">
        <v>18</v>
      </c>
      <c r="F865" s="11" t="s">
        <v>1016</v>
      </c>
      <c r="G865" s="11" t="s">
        <v>854</v>
      </c>
      <c r="H865" s="12" t="s">
        <v>1669</v>
      </c>
      <c r="I865" s="12" t="s">
        <v>1046</v>
      </c>
      <c r="J865" s="11">
        <v>3017125141</v>
      </c>
      <c r="K865" s="13">
        <v>28</v>
      </c>
      <c r="L865" s="13">
        <f t="shared" si="126"/>
        <v>4970000</v>
      </c>
      <c r="M865" s="13">
        <v>28</v>
      </c>
      <c r="N865" s="13">
        <f t="shared" si="127"/>
        <v>4970000</v>
      </c>
      <c r="O865" s="13">
        <v>28</v>
      </c>
      <c r="P865" s="13">
        <f t="shared" si="128"/>
        <v>4970000</v>
      </c>
      <c r="Q865" s="13">
        <v>18</v>
      </c>
      <c r="R865" s="13">
        <f t="shared" si="129"/>
        <v>3195000</v>
      </c>
      <c r="S865" s="13">
        <v>0</v>
      </c>
      <c r="T865" s="13">
        <v>0</v>
      </c>
      <c r="U865" s="13">
        <f t="shared" si="121"/>
        <v>18</v>
      </c>
      <c r="V865" s="13">
        <f t="shared" si="122"/>
        <v>3195000</v>
      </c>
      <c r="W865" s="13">
        <f t="shared" si="123"/>
        <v>102</v>
      </c>
      <c r="X865" s="13">
        <f t="shared" si="124"/>
        <v>18105000</v>
      </c>
      <c r="Y865">
        <v>1</v>
      </c>
    </row>
    <row r="866" spans="1:25" hidden="1">
      <c r="A866" s="11">
        <f t="shared" si="130"/>
        <v>860</v>
      </c>
      <c r="B866" s="12" t="s">
        <v>868</v>
      </c>
      <c r="C866" s="12" t="s">
        <v>868</v>
      </c>
      <c r="D866" s="12" t="s">
        <v>1802</v>
      </c>
      <c r="E866" s="12">
        <v>55</v>
      </c>
      <c r="F866" s="11" t="s">
        <v>1015</v>
      </c>
      <c r="G866" s="11" t="s">
        <v>854</v>
      </c>
      <c r="H866" s="12" t="s">
        <v>1670</v>
      </c>
      <c r="I866" s="12" t="s">
        <v>1046</v>
      </c>
      <c r="J866" s="11">
        <v>3017131361</v>
      </c>
      <c r="K866" s="13">
        <v>13</v>
      </c>
      <c r="L866" s="13">
        <f t="shared" si="126"/>
        <v>2307500</v>
      </c>
      <c r="M866" s="13">
        <v>13</v>
      </c>
      <c r="N866" s="13">
        <f t="shared" si="127"/>
        <v>2307500</v>
      </c>
      <c r="O866" s="13">
        <v>13</v>
      </c>
      <c r="P866" s="13">
        <f t="shared" si="128"/>
        <v>2307500</v>
      </c>
      <c r="Q866" s="13">
        <v>55</v>
      </c>
      <c r="R866" s="13">
        <f t="shared" si="129"/>
        <v>9762500</v>
      </c>
      <c r="S866" s="13">
        <v>0</v>
      </c>
      <c r="T866" s="13">
        <v>0</v>
      </c>
      <c r="U866" s="13">
        <f t="shared" si="121"/>
        <v>55</v>
      </c>
      <c r="V866" s="13">
        <f t="shared" si="122"/>
        <v>9762500</v>
      </c>
      <c r="W866" s="13">
        <f t="shared" si="123"/>
        <v>94</v>
      </c>
      <c r="X866" s="13">
        <f t="shared" si="124"/>
        <v>16685000</v>
      </c>
      <c r="Y866">
        <v>1</v>
      </c>
    </row>
    <row r="867" spans="1:25" hidden="1">
      <c r="A867" s="11">
        <f t="shared" si="130"/>
        <v>861</v>
      </c>
      <c r="B867" s="12" t="s">
        <v>869</v>
      </c>
      <c r="C867" s="12" t="s">
        <v>869</v>
      </c>
      <c r="D867" s="12" t="s">
        <v>1803</v>
      </c>
      <c r="E867" s="12">
        <v>675</v>
      </c>
      <c r="F867" s="11" t="s">
        <v>1014</v>
      </c>
      <c r="G867" s="11" t="s">
        <v>854</v>
      </c>
      <c r="H867" s="12" t="s">
        <v>1671</v>
      </c>
      <c r="I867" s="12" t="s">
        <v>1013</v>
      </c>
      <c r="J867" s="11">
        <v>3017124951</v>
      </c>
      <c r="K867" s="13">
        <v>639</v>
      </c>
      <c r="L867" s="13">
        <f t="shared" si="126"/>
        <v>113422500</v>
      </c>
      <c r="M867" s="13">
        <v>639</v>
      </c>
      <c r="N867" s="13">
        <f t="shared" si="127"/>
        <v>113422500</v>
      </c>
      <c r="O867" s="13">
        <v>639</v>
      </c>
      <c r="P867" s="13">
        <f t="shared" si="128"/>
        <v>113422500</v>
      </c>
      <c r="Q867" s="13">
        <v>675</v>
      </c>
      <c r="R867" s="13">
        <f t="shared" si="129"/>
        <v>119812500</v>
      </c>
      <c r="S867" s="13">
        <v>0</v>
      </c>
      <c r="T867" s="13">
        <v>0</v>
      </c>
      <c r="U867" s="13">
        <f t="shared" si="121"/>
        <v>675</v>
      </c>
      <c r="V867" s="13">
        <f t="shared" si="122"/>
        <v>119812500</v>
      </c>
      <c r="W867" s="13">
        <f t="shared" si="123"/>
        <v>2592</v>
      </c>
      <c r="X867" s="13">
        <f t="shared" si="124"/>
        <v>460080000</v>
      </c>
      <c r="Y867">
        <v>1</v>
      </c>
    </row>
    <row r="868" spans="1:25" hidden="1">
      <c r="A868" s="11">
        <f t="shared" si="130"/>
        <v>862</v>
      </c>
      <c r="B868" s="12" t="s">
        <v>870</v>
      </c>
      <c r="C868" s="12" t="s">
        <v>870</v>
      </c>
      <c r="D868" s="12" t="s">
        <v>1803</v>
      </c>
      <c r="E868" s="12">
        <v>526</v>
      </c>
      <c r="F868" s="11" t="s">
        <v>1014</v>
      </c>
      <c r="G868" s="11" t="s">
        <v>854</v>
      </c>
      <c r="H868" s="12" t="s">
        <v>1672</v>
      </c>
      <c r="I868" s="12" t="s">
        <v>1013</v>
      </c>
      <c r="J868" s="11">
        <v>3017044477</v>
      </c>
      <c r="K868" s="13">
        <v>542</v>
      </c>
      <c r="L868" s="13">
        <f t="shared" si="126"/>
        <v>96205000</v>
      </c>
      <c r="M868" s="13">
        <v>542</v>
      </c>
      <c r="N868" s="13">
        <f t="shared" si="127"/>
        <v>96205000</v>
      </c>
      <c r="O868" s="13">
        <v>542</v>
      </c>
      <c r="P868" s="13">
        <f t="shared" si="128"/>
        <v>96205000</v>
      </c>
      <c r="Q868" s="13">
        <v>526</v>
      </c>
      <c r="R868" s="13">
        <f t="shared" si="129"/>
        <v>93365000</v>
      </c>
      <c r="S868" s="13">
        <v>0</v>
      </c>
      <c r="T868" s="13">
        <v>0</v>
      </c>
      <c r="U868" s="13">
        <f t="shared" si="121"/>
        <v>526</v>
      </c>
      <c r="V868" s="13">
        <f t="shared" si="122"/>
        <v>93365000</v>
      </c>
      <c r="W868" s="13">
        <f t="shared" si="123"/>
        <v>2152</v>
      </c>
      <c r="X868" s="13">
        <f t="shared" si="124"/>
        <v>381980000</v>
      </c>
      <c r="Y868">
        <v>1</v>
      </c>
    </row>
    <row r="869" spans="1:25" hidden="1">
      <c r="A869" s="11">
        <f t="shared" si="130"/>
        <v>863</v>
      </c>
      <c r="B869" s="12" t="s">
        <v>871</v>
      </c>
      <c r="C869" s="12" t="s">
        <v>871</v>
      </c>
      <c r="D869" s="12" t="s">
        <v>1803</v>
      </c>
      <c r="E869" s="12">
        <v>375</v>
      </c>
      <c r="F869" s="11" t="s">
        <v>1014</v>
      </c>
      <c r="G869" s="11" t="s">
        <v>854</v>
      </c>
      <c r="H869" s="12" t="s">
        <v>1673</v>
      </c>
      <c r="I869" s="12" t="s">
        <v>1013</v>
      </c>
      <c r="J869" s="11">
        <v>3017101104</v>
      </c>
      <c r="K869" s="13">
        <v>461</v>
      </c>
      <c r="L869" s="13">
        <f t="shared" si="126"/>
        <v>81827500</v>
      </c>
      <c r="M869" s="13">
        <v>461</v>
      </c>
      <c r="N869" s="13">
        <f t="shared" si="127"/>
        <v>81827500</v>
      </c>
      <c r="O869" s="13">
        <v>461</v>
      </c>
      <c r="P869" s="13">
        <f t="shared" si="128"/>
        <v>81827500</v>
      </c>
      <c r="Q869" s="13">
        <v>375</v>
      </c>
      <c r="R869" s="13">
        <f t="shared" si="129"/>
        <v>66562500</v>
      </c>
      <c r="S869" s="13">
        <v>0</v>
      </c>
      <c r="T869" s="13">
        <v>0</v>
      </c>
      <c r="U869" s="13">
        <f t="shared" si="121"/>
        <v>375</v>
      </c>
      <c r="V869" s="13">
        <f t="shared" si="122"/>
        <v>66562500</v>
      </c>
      <c r="W869" s="13">
        <f t="shared" si="123"/>
        <v>1758</v>
      </c>
      <c r="X869" s="13">
        <f t="shared" si="124"/>
        <v>312045000</v>
      </c>
      <c r="Y869">
        <v>1</v>
      </c>
    </row>
    <row r="870" spans="1:25" hidden="1">
      <c r="A870" s="11">
        <f t="shared" si="130"/>
        <v>864</v>
      </c>
      <c r="B870" s="12" t="s">
        <v>872</v>
      </c>
      <c r="C870" s="12" t="s">
        <v>872</v>
      </c>
      <c r="D870" s="12" t="s">
        <v>1803</v>
      </c>
      <c r="E870" s="12">
        <v>462</v>
      </c>
      <c r="F870" s="11" t="s">
        <v>1014</v>
      </c>
      <c r="G870" s="11" t="s">
        <v>854</v>
      </c>
      <c r="H870" s="12" t="s">
        <v>1674</v>
      </c>
      <c r="I870" s="12" t="s">
        <v>1013</v>
      </c>
      <c r="J870" s="11">
        <v>3017017691</v>
      </c>
      <c r="K870" s="13">
        <v>486</v>
      </c>
      <c r="L870" s="13">
        <f t="shared" si="126"/>
        <v>86265000</v>
      </c>
      <c r="M870" s="13">
        <v>486</v>
      </c>
      <c r="N870" s="13">
        <f t="shared" si="127"/>
        <v>86265000</v>
      </c>
      <c r="O870" s="13">
        <v>486</v>
      </c>
      <c r="P870" s="13">
        <f t="shared" si="128"/>
        <v>86265000</v>
      </c>
      <c r="Q870" s="13">
        <v>462</v>
      </c>
      <c r="R870" s="13">
        <f t="shared" si="129"/>
        <v>82005000</v>
      </c>
      <c r="S870" s="13">
        <v>0</v>
      </c>
      <c r="T870" s="13">
        <v>0</v>
      </c>
      <c r="U870" s="13">
        <f t="shared" si="121"/>
        <v>462</v>
      </c>
      <c r="V870" s="13">
        <f t="shared" si="122"/>
        <v>82005000</v>
      </c>
      <c r="W870" s="13">
        <f t="shared" si="123"/>
        <v>1920</v>
      </c>
      <c r="X870" s="13">
        <f t="shared" si="124"/>
        <v>340800000</v>
      </c>
      <c r="Y870">
        <v>1</v>
      </c>
    </row>
    <row r="871" spans="1:25" hidden="1">
      <c r="A871" s="11">
        <f t="shared" si="130"/>
        <v>865</v>
      </c>
      <c r="B871" s="12" t="s">
        <v>873</v>
      </c>
      <c r="C871" s="12" t="s">
        <v>873</v>
      </c>
      <c r="D871" s="12" t="s">
        <v>1803</v>
      </c>
      <c r="E871" s="12">
        <v>146</v>
      </c>
      <c r="F871" s="11" t="s">
        <v>1015</v>
      </c>
      <c r="G871" s="11" t="s">
        <v>854</v>
      </c>
      <c r="H871" s="12" t="s">
        <v>1675</v>
      </c>
      <c r="I871" s="12" t="s">
        <v>1013</v>
      </c>
      <c r="J871" s="11">
        <v>3017124969</v>
      </c>
      <c r="K871" s="13">
        <v>80</v>
      </c>
      <c r="L871" s="13">
        <f t="shared" si="126"/>
        <v>14200000</v>
      </c>
      <c r="M871" s="13">
        <v>80</v>
      </c>
      <c r="N871" s="13">
        <f t="shared" si="127"/>
        <v>14200000</v>
      </c>
      <c r="O871" s="13">
        <v>80</v>
      </c>
      <c r="P871" s="13">
        <f t="shared" si="128"/>
        <v>14200000</v>
      </c>
      <c r="Q871" s="13">
        <v>146</v>
      </c>
      <c r="R871" s="13">
        <f t="shared" si="129"/>
        <v>25915000</v>
      </c>
      <c r="S871" s="13">
        <v>0</v>
      </c>
      <c r="T871" s="13">
        <v>0</v>
      </c>
      <c r="U871" s="13">
        <f t="shared" si="121"/>
        <v>146</v>
      </c>
      <c r="V871" s="13">
        <f t="shared" si="122"/>
        <v>25915000</v>
      </c>
      <c r="W871" s="13">
        <f t="shared" si="123"/>
        <v>386</v>
      </c>
      <c r="X871" s="13">
        <f t="shared" si="124"/>
        <v>68515000</v>
      </c>
      <c r="Y871">
        <v>1</v>
      </c>
    </row>
    <row r="872" spans="1:25" hidden="1">
      <c r="A872" s="11">
        <f t="shared" si="130"/>
        <v>866</v>
      </c>
      <c r="B872" s="12" t="s">
        <v>874</v>
      </c>
      <c r="C872" s="12" t="s">
        <v>874</v>
      </c>
      <c r="D872" s="12" t="s">
        <v>1804</v>
      </c>
      <c r="E872" s="12">
        <v>953</v>
      </c>
      <c r="F872" s="11" t="s">
        <v>1014</v>
      </c>
      <c r="G872" s="11" t="s">
        <v>854</v>
      </c>
      <c r="H872" s="12" t="s">
        <v>1676</v>
      </c>
      <c r="I872" s="12" t="s">
        <v>1112</v>
      </c>
      <c r="J872" s="11">
        <v>3017097638</v>
      </c>
      <c r="K872" s="13">
        <v>951</v>
      </c>
      <c r="L872" s="13">
        <f t="shared" si="126"/>
        <v>168802500</v>
      </c>
      <c r="M872" s="13">
        <v>951</v>
      </c>
      <c r="N872" s="13">
        <f t="shared" si="127"/>
        <v>168802500</v>
      </c>
      <c r="O872" s="13">
        <v>951</v>
      </c>
      <c r="P872" s="13">
        <f t="shared" si="128"/>
        <v>168802500</v>
      </c>
      <c r="Q872" s="13">
        <v>953</v>
      </c>
      <c r="R872" s="13">
        <f t="shared" si="129"/>
        <v>169157500</v>
      </c>
      <c r="S872" s="13">
        <v>0</v>
      </c>
      <c r="T872" s="13">
        <v>0</v>
      </c>
      <c r="U872" s="13">
        <f t="shared" si="121"/>
        <v>953</v>
      </c>
      <c r="V872" s="13">
        <f t="shared" si="122"/>
        <v>169157500</v>
      </c>
      <c r="W872" s="13">
        <f t="shared" si="123"/>
        <v>3806</v>
      </c>
      <c r="X872" s="13">
        <f t="shared" si="124"/>
        <v>675565000</v>
      </c>
      <c r="Y872">
        <v>1</v>
      </c>
    </row>
    <row r="873" spans="1:25" hidden="1">
      <c r="A873" s="11">
        <f t="shared" si="130"/>
        <v>867</v>
      </c>
      <c r="B873" s="12" t="s">
        <v>875</v>
      </c>
      <c r="C873" s="12" t="s">
        <v>875</v>
      </c>
      <c r="D873" s="12" t="s">
        <v>1804</v>
      </c>
      <c r="E873" s="12">
        <v>125</v>
      </c>
      <c r="F873" s="11" t="s">
        <v>1014</v>
      </c>
      <c r="G873" s="11" t="s">
        <v>854</v>
      </c>
      <c r="H873" s="12" t="s">
        <v>1677</v>
      </c>
      <c r="I873" s="12" t="s">
        <v>1112</v>
      </c>
      <c r="J873" s="11">
        <v>3017019341</v>
      </c>
      <c r="K873" s="13">
        <v>201</v>
      </c>
      <c r="L873" s="13">
        <f t="shared" si="126"/>
        <v>35677500</v>
      </c>
      <c r="M873" s="13">
        <v>201</v>
      </c>
      <c r="N873" s="13">
        <f t="shared" si="127"/>
        <v>35677500</v>
      </c>
      <c r="O873" s="13">
        <v>201</v>
      </c>
      <c r="P873" s="13">
        <f t="shared" si="128"/>
        <v>35677500</v>
      </c>
      <c r="Q873" s="13">
        <v>125</v>
      </c>
      <c r="R873" s="13">
        <f t="shared" si="129"/>
        <v>22187500</v>
      </c>
      <c r="S873" s="13">
        <v>0</v>
      </c>
      <c r="T873" s="13">
        <v>0</v>
      </c>
      <c r="U873" s="13">
        <f t="shared" si="121"/>
        <v>125</v>
      </c>
      <c r="V873" s="13">
        <f t="shared" si="122"/>
        <v>22187500</v>
      </c>
      <c r="W873" s="13">
        <f t="shared" si="123"/>
        <v>728</v>
      </c>
      <c r="X873" s="13">
        <f t="shared" si="124"/>
        <v>129220000</v>
      </c>
      <c r="Y873">
        <v>1</v>
      </c>
    </row>
    <row r="874" spans="1:25" hidden="1">
      <c r="A874" s="11">
        <f t="shared" si="130"/>
        <v>868</v>
      </c>
      <c r="B874" s="12" t="s">
        <v>876</v>
      </c>
      <c r="C874" s="12" t="s">
        <v>876</v>
      </c>
      <c r="D874" s="12" t="s">
        <v>1804</v>
      </c>
      <c r="E874" s="12">
        <v>340</v>
      </c>
      <c r="F874" s="11" t="s">
        <v>1014</v>
      </c>
      <c r="G874" s="11" t="s">
        <v>854</v>
      </c>
      <c r="H874" s="12" t="s">
        <v>1678</v>
      </c>
      <c r="I874" s="12" t="s">
        <v>1112</v>
      </c>
      <c r="J874" s="11">
        <v>3017052232</v>
      </c>
      <c r="K874" s="13">
        <v>354</v>
      </c>
      <c r="L874" s="13">
        <f t="shared" si="126"/>
        <v>62835000</v>
      </c>
      <c r="M874" s="13">
        <v>354</v>
      </c>
      <c r="N874" s="13">
        <f t="shared" si="127"/>
        <v>62835000</v>
      </c>
      <c r="O874" s="13">
        <v>354</v>
      </c>
      <c r="P874" s="13">
        <f t="shared" si="128"/>
        <v>62835000</v>
      </c>
      <c r="Q874" s="13">
        <v>340</v>
      </c>
      <c r="R874" s="13">
        <f t="shared" si="129"/>
        <v>60350000</v>
      </c>
      <c r="S874" s="13">
        <v>0</v>
      </c>
      <c r="T874" s="13">
        <v>0</v>
      </c>
      <c r="U874" s="13">
        <f t="shared" si="121"/>
        <v>340</v>
      </c>
      <c r="V874" s="13">
        <f t="shared" si="122"/>
        <v>60350000</v>
      </c>
      <c r="W874" s="13">
        <f t="shared" si="123"/>
        <v>1402</v>
      </c>
      <c r="X874" s="13">
        <f t="shared" si="124"/>
        <v>248855000</v>
      </c>
      <c r="Y874">
        <v>1</v>
      </c>
    </row>
    <row r="875" spans="1:25" hidden="1">
      <c r="A875" s="11">
        <f t="shared" si="130"/>
        <v>869</v>
      </c>
      <c r="B875" s="12" t="s">
        <v>877</v>
      </c>
      <c r="C875" s="12" t="s">
        <v>877</v>
      </c>
      <c r="D875" s="12" t="s">
        <v>1805</v>
      </c>
      <c r="E875" s="12">
        <v>1114</v>
      </c>
      <c r="F875" s="11" t="s">
        <v>1014</v>
      </c>
      <c r="G875" s="11" t="s">
        <v>854</v>
      </c>
      <c r="H875" s="12" t="s">
        <v>1679</v>
      </c>
      <c r="I875" s="12" t="s">
        <v>1150</v>
      </c>
      <c r="J875" s="11">
        <v>2017215917</v>
      </c>
      <c r="K875" s="13">
        <v>1180</v>
      </c>
      <c r="L875" s="13">
        <f t="shared" si="126"/>
        <v>209450000</v>
      </c>
      <c r="M875" s="13">
        <v>1180</v>
      </c>
      <c r="N875" s="13">
        <f t="shared" si="127"/>
        <v>209450000</v>
      </c>
      <c r="O875" s="13">
        <v>1180</v>
      </c>
      <c r="P875" s="13">
        <f t="shared" si="128"/>
        <v>209450000</v>
      </c>
      <c r="Q875" s="13">
        <v>1114</v>
      </c>
      <c r="R875" s="13">
        <f t="shared" si="129"/>
        <v>197735000</v>
      </c>
      <c r="S875" s="13">
        <v>0</v>
      </c>
      <c r="T875" s="13">
        <v>0</v>
      </c>
      <c r="U875" s="13">
        <f t="shared" si="121"/>
        <v>1114</v>
      </c>
      <c r="V875" s="13">
        <f t="shared" si="122"/>
        <v>197735000</v>
      </c>
      <c r="W875" s="13">
        <f t="shared" si="123"/>
        <v>4654</v>
      </c>
      <c r="X875" s="13">
        <f t="shared" si="124"/>
        <v>826085000</v>
      </c>
      <c r="Y875">
        <v>1</v>
      </c>
    </row>
    <row r="876" spans="1:25" hidden="1">
      <c r="A876" s="11">
        <f t="shared" si="130"/>
        <v>870</v>
      </c>
      <c r="B876" s="12" t="s">
        <v>878</v>
      </c>
      <c r="C876" s="12" t="s">
        <v>878</v>
      </c>
      <c r="D876" s="12" t="s">
        <v>1805</v>
      </c>
      <c r="E876" s="12">
        <v>591</v>
      </c>
      <c r="F876" s="11" t="s">
        <v>1014</v>
      </c>
      <c r="G876" s="11" t="s">
        <v>854</v>
      </c>
      <c r="H876" s="12" t="s">
        <v>1680</v>
      </c>
      <c r="I876" s="12" t="s">
        <v>1150</v>
      </c>
      <c r="J876" s="11">
        <v>3017003924</v>
      </c>
      <c r="K876" s="13">
        <v>689</v>
      </c>
      <c r="L876" s="13">
        <f t="shared" si="126"/>
        <v>122297500</v>
      </c>
      <c r="M876" s="13">
        <v>689</v>
      </c>
      <c r="N876" s="13">
        <f t="shared" si="127"/>
        <v>122297500</v>
      </c>
      <c r="O876" s="13">
        <v>689</v>
      </c>
      <c r="P876" s="13">
        <f t="shared" si="128"/>
        <v>122297500</v>
      </c>
      <c r="Q876" s="13">
        <v>591</v>
      </c>
      <c r="R876" s="13">
        <f t="shared" si="129"/>
        <v>104902500</v>
      </c>
      <c r="S876" s="13">
        <v>0</v>
      </c>
      <c r="T876" s="13">
        <v>0</v>
      </c>
      <c r="U876" s="13">
        <f t="shared" si="121"/>
        <v>591</v>
      </c>
      <c r="V876" s="13">
        <f t="shared" si="122"/>
        <v>104902500</v>
      </c>
      <c r="W876" s="13">
        <f t="shared" si="123"/>
        <v>2658</v>
      </c>
      <c r="X876" s="13">
        <f t="shared" si="124"/>
        <v>471795000</v>
      </c>
      <c r="Y876">
        <v>1</v>
      </c>
    </row>
    <row r="877" spans="1:25" hidden="1">
      <c r="A877" s="11">
        <f t="shared" si="130"/>
        <v>871</v>
      </c>
      <c r="B877" s="12" t="s">
        <v>879</v>
      </c>
      <c r="C877" s="12" t="s">
        <v>879</v>
      </c>
      <c r="D877" s="12" t="s">
        <v>1805</v>
      </c>
      <c r="E877" s="12">
        <v>127</v>
      </c>
      <c r="F877" s="11" t="s">
        <v>1015</v>
      </c>
      <c r="G877" s="11" t="s">
        <v>854</v>
      </c>
      <c r="H877" s="12" t="s">
        <v>1681</v>
      </c>
      <c r="I877" s="12" t="s">
        <v>1150</v>
      </c>
      <c r="J877" s="11">
        <v>3118004484</v>
      </c>
      <c r="K877" s="13">
        <v>125</v>
      </c>
      <c r="L877" s="13">
        <f t="shared" si="126"/>
        <v>22187500</v>
      </c>
      <c r="M877" s="13">
        <v>125</v>
      </c>
      <c r="N877" s="13">
        <f t="shared" si="127"/>
        <v>22187500</v>
      </c>
      <c r="O877" s="13">
        <v>125</v>
      </c>
      <c r="P877" s="13">
        <f t="shared" si="128"/>
        <v>22187500</v>
      </c>
      <c r="Q877" s="13">
        <v>127</v>
      </c>
      <c r="R877" s="13">
        <f t="shared" si="129"/>
        <v>22542500</v>
      </c>
      <c r="S877" s="13">
        <v>0</v>
      </c>
      <c r="T877" s="13">
        <v>0</v>
      </c>
      <c r="U877" s="13">
        <f t="shared" si="121"/>
        <v>127</v>
      </c>
      <c r="V877" s="13">
        <f t="shared" si="122"/>
        <v>22542500</v>
      </c>
      <c r="W877" s="13">
        <f t="shared" si="123"/>
        <v>502</v>
      </c>
      <c r="X877" s="13">
        <f t="shared" si="124"/>
        <v>89105000</v>
      </c>
      <c r="Y877">
        <v>1</v>
      </c>
    </row>
    <row r="878" spans="1:25" hidden="1">
      <c r="A878" s="11">
        <f t="shared" si="130"/>
        <v>872</v>
      </c>
      <c r="B878" s="12" t="s">
        <v>880</v>
      </c>
      <c r="C878" s="12" t="s">
        <v>880</v>
      </c>
      <c r="D878" s="12" t="s">
        <v>1805</v>
      </c>
      <c r="E878" s="12">
        <v>159</v>
      </c>
      <c r="F878" s="11" t="s">
        <v>1015</v>
      </c>
      <c r="G878" s="11" t="s">
        <v>854</v>
      </c>
      <c r="H878" s="12" t="s">
        <v>1164</v>
      </c>
      <c r="I878" s="12" t="s">
        <v>1150</v>
      </c>
      <c r="J878" s="11">
        <v>3017053069</v>
      </c>
      <c r="K878" s="13">
        <v>91</v>
      </c>
      <c r="L878" s="13">
        <f t="shared" si="126"/>
        <v>16152500</v>
      </c>
      <c r="M878" s="13">
        <v>91</v>
      </c>
      <c r="N878" s="13">
        <f t="shared" si="127"/>
        <v>16152500</v>
      </c>
      <c r="O878" s="13">
        <v>91</v>
      </c>
      <c r="P878" s="13">
        <f t="shared" si="128"/>
        <v>16152500</v>
      </c>
      <c r="Q878" s="13">
        <v>159</v>
      </c>
      <c r="R878" s="13">
        <f t="shared" si="129"/>
        <v>28222500</v>
      </c>
      <c r="S878" s="13">
        <v>0</v>
      </c>
      <c r="T878" s="13">
        <v>0</v>
      </c>
      <c r="U878" s="13">
        <f t="shared" si="121"/>
        <v>159</v>
      </c>
      <c r="V878" s="13">
        <f t="shared" si="122"/>
        <v>28222500</v>
      </c>
      <c r="W878" s="13">
        <f t="shared" si="123"/>
        <v>432</v>
      </c>
      <c r="X878" s="13">
        <f t="shared" si="124"/>
        <v>76680000</v>
      </c>
      <c r="Y878">
        <v>1</v>
      </c>
    </row>
    <row r="879" spans="1:25" hidden="1">
      <c r="A879" s="11">
        <f t="shared" si="130"/>
        <v>873</v>
      </c>
      <c r="B879" s="12" t="s">
        <v>881</v>
      </c>
      <c r="C879" s="12" t="s">
        <v>881</v>
      </c>
      <c r="D879" s="12" t="s">
        <v>1806</v>
      </c>
      <c r="E879" s="12">
        <v>894</v>
      </c>
      <c r="F879" s="11" t="s">
        <v>1014</v>
      </c>
      <c r="G879" s="11" t="s">
        <v>854</v>
      </c>
      <c r="H879" s="12" t="s">
        <v>1682</v>
      </c>
      <c r="I879" s="12" t="s">
        <v>1180</v>
      </c>
      <c r="J879" s="11">
        <v>3017040404</v>
      </c>
      <c r="K879" s="13">
        <v>892</v>
      </c>
      <c r="L879" s="13">
        <f t="shared" si="126"/>
        <v>158330000</v>
      </c>
      <c r="M879" s="13">
        <v>892</v>
      </c>
      <c r="N879" s="13">
        <f t="shared" si="127"/>
        <v>158330000</v>
      </c>
      <c r="O879" s="13">
        <v>892</v>
      </c>
      <c r="P879" s="13">
        <f t="shared" si="128"/>
        <v>158330000</v>
      </c>
      <c r="Q879" s="13">
        <v>894</v>
      </c>
      <c r="R879" s="13">
        <f t="shared" si="129"/>
        <v>158685000</v>
      </c>
      <c r="S879" s="13">
        <v>0</v>
      </c>
      <c r="T879" s="13">
        <v>0</v>
      </c>
      <c r="U879" s="13">
        <f t="shared" si="121"/>
        <v>894</v>
      </c>
      <c r="V879" s="13">
        <f t="shared" si="122"/>
        <v>158685000</v>
      </c>
      <c r="W879" s="13">
        <f t="shared" si="123"/>
        <v>3570</v>
      </c>
      <c r="X879" s="13">
        <f t="shared" si="124"/>
        <v>633675000</v>
      </c>
      <c r="Y879">
        <v>1</v>
      </c>
    </row>
    <row r="880" spans="1:25" hidden="1">
      <c r="A880" s="11">
        <f t="shared" si="130"/>
        <v>874</v>
      </c>
      <c r="B880" s="12" t="s">
        <v>882</v>
      </c>
      <c r="C880" s="12" t="s">
        <v>882</v>
      </c>
      <c r="D880" s="12" t="s">
        <v>1806</v>
      </c>
      <c r="E880" s="12">
        <v>721</v>
      </c>
      <c r="F880" s="11" t="s">
        <v>1014</v>
      </c>
      <c r="G880" s="11" t="s">
        <v>854</v>
      </c>
      <c r="H880" s="12" t="s">
        <v>1683</v>
      </c>
      <c r="I880" s="12" t="s">
        <v>1180</v>
      </c>
      <c r="J880" s="11">
        <v>3017040587</v>
      </c>
      <c r="K880" s="13">
        <v>787</v>
      </c>
      <c r="L880" s="13">
        <f t="shared" si="126"/>
        <v>139692500</v>
      </c>
      <c r="M880" s="13">
        <v>787</v>
      </c>
      <c r="N880" s="13">
        <f t="shared" si="127"/>
        <v>139692500</v>
      </c>
      <c r="O880" s="13">
        <v>787</v>
      </c>
      <c r="P880" s="13">
        <f t="shared" si="128"/>
        <v>139692500</v>
      </c>
      <c r="Q880" s="13">
        <v>721</v>
      </c>
      <c r="R880" s="13">
        <f t="shared" si="129"/>
        <v>127977500</v>
      </c>
      <c r="S880" s="13">
        <v>0</v>
      </c>
      <c r="T880" s="13">
        <v>0</v>
      </c>
      <c r="U880" s="13">
        <f t="shared" si="121"/>
        <v>721</v>
      </c>
      <c r="V880" s="13">
        <f t="shared" si="122"/>
        <v>127977500</v>
      </c>
      <c r="W880" s="13">
        <f t="shared" si="123"/>
        <v>3082</v>
      </c>
      <c r="X880" s="13">
        <f t="shared" si="124"/>
        <v>547055000</v>
      </c>
      <c r="Y880">
        <v>1</v>
      </c>
    </row>
    <row r="881" spans="1:25" hidden="1">
      <c r="A881" s="11">
        <f t="shared" si="130"/>
        <v>875</v>
      </c>
      <c r="B881" s="12" t="s">
        <v>883</v>
      </c>
      <c r="C881" s="12" t="s">
        <v>883</v>
      </c>
      <c r="D881" s="12" t="s">
        <v>1806</v>
      </c>
      <c r="E881" s="12">
        <v>405</v>
      </c>
      <c r="F881" s="11" t="s">
        <v>1014</v>
      </c>
      <c r="G881" s="11" t="s">
        <v>854</v>
      </c>
      <c r="H881" s="12" t="s">
        <v>1684</v>
      </c>
      <c r="I881" s="12" t="s">
        <v>1180</v>
      </c>
      <c r="J881" s="11">
        <v>3118004298</v>
      </c>
      <c r="K881" s="13">
        <v>469</v>
      </c>
      <c r="L881" s="13">
        <f t="shared" si="126"/>
        <v>83247500</v>
      </c>
      <c r="M881" s="13">
        <v>469</v>
      </c>
      <c r="N881" s="13">
        <f t="shared" si="127"/>
        <v>83247500</v>
      </c>
      <c r="O881" s="13">
        <v>469</v>
      </c>
      <c r="P881" s="13">
        <f t="shared" si="128"/>
        <v>83247500</v>
      </c>
      <c r="Q881" s="13">
        <v>405</v>
      </c>
      <c r="R881" s="13">
        <f t="shared" si="129"/>
        <v>71887500</v>
      </c>
      <c r="S881" s="13">
        <v>0</v>
      </c>
      <c r="T881" s="13">
        <v>0</v>
      </c>
      <c r="U881" s="13">
        <f t="shared" si="121"/>
        <v>405</v>
      </c>
      <c r="V881" s="13">
        <f t="shared" si="122"/>
        <v>71887500</v>
      </c>
      <c r="W881" s="13">
        <f t="shared" si="123"/>
        <v>1812</v>
      </c>
      <c r="X881" s="13">
        <f t="shared" si="124"/>
        <v>321630000</v>
      </c>
      <c r="Y881">
        <v>1</v>
      </c>
    </row>
    <row r="882" spans="1:25" hidden="1">
      <c r="A882" s="11">
        <f t="shared" si="130"/>
        <v>876</v>
      </c>
      <c r="B882" s="12" t="s">
        <v>884</v>
      </c>
      <c r="C882" s="12" t="s">
        <v>884</v>
      </c>
      <c r="D882" s="12" t="s">
        <v>1806</v>
      </c>
      <c r="E882" s="12">
        <v>168</v>
      </c>
      <c r="F882" s="11" t="s">
        <v>1015</v>
      </c>
      <c r="G882" s="11" t="s">
        <v>854</v>
      </c>
      <c r="H882" s="12" t="s">
        <v>1685</v>
      </c>
      <c r="I882" s="12" t="s">
        <v>1180</v>
      </c>
      <c r="J882" s="11">
        <v>3118004603</v>
      </c>
      <c r="K882" s="13">
        <v>174</v>
      </c>
      <c r="L882" s="13">
        <f t="shared" si="126"/>
        <v>30885000</v>
      </c>
      <c r="M882" s="13">
        <v>174</v>
      </c>
      <c r="N882" s="13">
        <f t="shared" si="127"/>
        <v>30885000</v>
      </c>
      <c r="O882" s="13">
        <v>174</v>
      </c>
      <c r="P882" s="13">
        <f t="shared" si="128"/>
        <v>30885000</v>
      </c>
      <c r="Q882" s="13">
        <v>168</v>
      </c>
      <c r="R882" s="13">
        <f t="shared" si="129"/>
        <v>29820000</v>
      </c>
      <c r="S882" s="13">
        <v>0</v>
      </c>
      <c r="T882" s="13">
        <v>0</v>
      </c>
      <c r="U882" s="13">
        <f t="shared" si="121"/>
        <v>168</v>
      </c>
      <c r="V882" s="13">
        <f t="shared" si="122"/>
        <v>29820000</v>
      </c>
      <c r="W882" s="13">
        <f t="shared" si="123"/>
        <v>690</v>
      </c>
      <c r="X882" s="13">
        <f t="shared" si="124"/>
        <v>122475000</v>
      </c>
      <c r="Y882">
        <v>1</v>
      </c>
    </row>
    <row r="883" spans="1:25" hidden="1">
      <c r="A883" s="11">
        <f t="shared" si="130"/>
        <v>877</v>
      </c>
      <c r="B883" s="12" t="s">
        <v>885</v>
      </c>
      <c r="C883" s="12"/>
      <c r="D883" s="12"/>
      <c r="E883" s="12"/>
      <c r="F883" s="11" t="s">
        <v>1016</v>
      </c>
      <c r="G883" s="11" t="s">
        <v>854</v>
      </c>
      <c r="H883" s="12" t="s">
        <v>1213</v>
      </c>
      <c r="I883" s="12" t="s">
        <v>1180</v>
      </c>
      <c r="J883" s="11">
        <v>3017125051</v>
      </c>
      <c r="K883" s="13">
        <v>11</v>
      </c>
      <c r="L883" s="13">
        <f t="shared" si="126"/>
        <v>1952500</v>
      </c>
      <c r="M883" s="13">
        <v>11</v>
      </c>
      <c r="N883" s="13">
        <f t="shared" si="127"/>
        <v>1952500</v>
      </c>
      <c r="O883" s="13">
        <v>11</v>
      </c>
      <c r="P883" s="13">
        <f t="shared" si="128"/>
        <v>1952500</v>
      </c>
      <c r="Q883" s="13"/>
      <c r="R883" s="13">
        <f t="shared" si="129"/>
        <v>0</v>
      </c>
      <c r="S883" s="13">
        <v>0</v>
      </c>
      <c r="T883" s="13">
        <v>0</v>
      </c>
      <c r="U883" s="13">
        <f t="shared" si="121"/>
        <v>0</v>
      </c>
      <c r="V883" s="13">
        <f t="shared" si="122"/>
        <v>0</v>
      </c>
      <c r="W883" s="13">
        <f t="shared" si="123"/>
        <v>33</v>
      </c>
      <c r="X883" s="13">
        <f t="shared" si="124"/>
        <v>5857500</v>
      </c>
      <c r="Y883">
        <v>1</v>
      </c>
    </row>
    <row r="884" spans="1:25" hidden="1">
      <c r="A884" s="11">
        <f t="shared" si="130"/>
        <v>878</v>
      </c>
      <c r="B884" s="12" t="s">
        <v>886</v>
      </c>
      <c r="C884" s="12" t="s">
        <v>886</v>
      </c>
      <c r="D884" s="12" t="s">
        <v>1807</v>
      </c>
      <c r="E884" s="12">
        <v>967</v>
      </c>
      <c r="F884" s="11" t="s">
        <v>1014</v>
      </c>
      <c r="G884" s="11" t="s">
        <v>854</v>
      </c>
      <c r="H884" s="12" t="s">
        <v>1686</v>
      </c>
      <c r="I884" s="12" t="s">
        <v>1218</v>
      </c>
      <c r="J884" s="11">
        <v>3017017399</v>
      </c>
      <c r="K884" s="13">
        <v>1013</v>
      </c>
      <c r="L884" s="13">
        <f t="shared" si="126"/>
        <v>179807500</v>
      </c>
      <c r="M884" s="13">
        <v>1013</v>
      </c>
      <c r="N884" s="13">
        <f t="shared" si="127"/>
        <v>179807500</v>
      </c>
      <c r="O884" s="13">
        <v>1013</v>
      </c>
      <c r="P884" s="13">
        <f t="shared" si="128"/>
        <v>179807500</v>
      </c>
      <c r="Q884" s="13">
        <v>967</v>
      </c>
      <c r="R884" s="13">
        <f t="shared" si="129"/>
        <v>171642500</v>
      </c>
      <c r="S884" s="13">
        <v>0</v>
      </c>
      <c r="T884" s="13">
        <v>0</v>
      </c>
      <c r="U884" s="13">
        <f t="shared" si="121"/>
        <v>967</v>
      </c>
      <c r="V884" s="13">
        <f t="shared" si="122"/>
        <v>171642500</v>
      </c>
      <c r="W884" s="13">
        <f t="shared" si="123"/>
        <v>4006</v>
      </c>
      <c r="X884" s="13">
        <f t="shared" si="124"/>
        <v>711065000</v>
      </c>
      <c r="Y884">
        <v>1</v>
      </c>
    </row>
    <row r="885" spans="1:25" hidden="1">
      <c r="A885" s="11">
        <f t="shared" si="130"/>
        <v>879</v>
      </c>
      <c r="B885" s="12" t="s">
        <v>887</v>
      </c>
      <c r="C885" s="12" t="s">
        <v>887</v>
      </c>
      <c r="D885" s="12" t="s">
        <v>1807</v>
      </c>
      <c r="E885" s="12">
        <v>793</v>
      </c>
      <c r="F885" s="11" t="s">
        <v>1014</v>
      </c>
      <c r="G885" s="11" t="s">
        <v>854</v>
      </c>
      <c r="H885" s="12" t="s">
        <v>1687</v>
      </c>
      <c r="I885" s="12" t="s">
        <v>1218</v>
      </c>
      <c r="J885" s="11">
        <v>3017017330</v>
      </c>
      <c r="K885" s="13">
        <v>809</v>
      </c>
      <c r="L885" s="13">
        <f t="shared" si="126"/>
        <v>143597500</v>
      </c>
      <c r="M885" s="13">
        <v>809</v>
      </c>
      <c r="N885" s="13">
        <f t="shared" si="127"/>
        <v>143597500</v>
      </c>
      <c r="O885" s="13">
        <v>809</v>
      </c>
      <c r="P885" s="13">
        <f t="shared" si="128"/>
        <v>143597500</v>
      </c>
      <c r="Q885" s="13">
        <v>793</v>
      </c>
      <c r="R885" s="13">
        <f t="shared" si="129"/>
        <v>140757500</v>
      </c>
      <c r="S885" s="13">
        <v>0</v>
      </c>
      <c r="T885" s="13">
        <v>0</v>
      </c>
      <c r="U885" s="13">
        <f t="shared" si="121"/>
        <v>793</v>
      </c>
      <c r="V885" s="13">
        <f t="shared" si="122"/>
        <v>140757500</v>
      </c>
      <c r="W885" s="13">
        <f t="shared" si="123"/>
        <v>3220</v>
      </c>
      <c r="X885" s="13">
        <f t="shared" si="124"/>
        <v>571550000</v>
      </c>
      <c r="Y885">
        <v>1</v>
      </c>
    </row>
    <row r="886" spans="1:25" hidden="1">
      <c r="A886" s="11">
        <f t="shared" si="130"/>
        <v>880</v>
      </c>
      <c r="B886" s="12" t="s">
        <v>888</v>
      </c>
      <c r="C886" s="12" t="s">
        <v>888</v>
      </c>
      <c r="D886" s="12" t="s">
        <v>1807</v>
      </c>
      <c r="E886" s="12">
        <v>769</v>
      </c>
      <c r="F886" s="11" t="s">
        <v>1014</v>
      </c>
      <c r="G886" s="11" t="s">
        <v>854</v>
      </c>
      <c r="H886" s="12" t="s">
        <v>1688</v>
      </c>
      <c r="I886" s="12" t="s">
        <v>1218</v>
      </c>
      <c r="J886" s="11">
        <v>3017042491</v>
      </c>
      <c r="K886" s="13">
        <v>751</v>
      </c>
      <c r="L886" s="13">
        <f t="shared" si="126"/>
        <v>133302500</v>
      </c>
      <c r="M886" s="13">
        <v>751</v>
      </c>
      <c r="N886" s="13">
        <f t="shared" si="127"/>
        <v>133302500</v>
      </c>
      <c r="O886" s="13">
        <v>751</v>
      </c>
      <c r="P886" s="13">
        <f t="shared" si="128"/>
        <v>133302500</v>
      </c>
      <c r="Q886" s="13">
        <v>769</v>
      </c>
      <c r="R886" s="13">
        <f t="shared" si="129"/>
        <v>136497500</v>
      </c>
      <c r="S886" s="13">
        <v>0</v>
      </c>
      <c r="T886" s="13">
        <v>0</v>
      </c>
      <c r="U886" s="13">
        <f t="shared" si="121"/>
        <v>769</v>
      </c>
      <c r="V886" s="13">
        <f t="shared" si="122"/>
        <v>136497500</v>
      </c>
      <c r="W886" s="13">
        <f t="shared" si="123"/>
        <v>3022</v>
      </c>
      <c r="X886" s="13">
        <f t="shared" si="124"/>
        <v>536405000</v>
      </c>
      <c r="Y886">
        <v>1</v>
      </c>
    </row>
    <row r="887" spans="1:25" hidden="1">
      <c r="A887" s="11">
        <f t="shared" si="130"/>
        <v>881</v>
      </c>
      <c r="B887" s="12" t="s">
        <v>889</v>
      </c>
      <c r="C887" s="12" t="s">
        <v>889</v>
      </c>
      <c r="D887" s="12" t="s">
        <v>1807</v>
      </c>
      <c r="E887" s="12">
        <v>108</v>
      </c>
      <c r="F887" s="11" t="s">
        <v>1015</v>
      </c>
      <c r="G887" s="11" t="s">
        <v>854</v>
      </c>
      <c r="H887" s="12" t="s">
        <v>1689</v>
      </c>
      <c r="I887" s="12" t="s">
        <v>1218</v>
      </c>
      <c r="J887" s="11">
        <v>3118004662</v>
      </c>
      <c r="K887" s="13">
        <v>138</v>
      </c>
      <c r="L887" s="13">
        <f t="shared" si="126"/>
        <v>24495000</v>
      </c>
      <c r="M887" s="13">
        <v>138</v>
      </c>
      <c r="N887" s="13">
        <f t="shared" si="127"/>
        <v>24495000</v>
      </c>
      <c r="O887" s="13">
        <v>138</v>
      </c>
      <c r="P887" s="13">
        <f t="shared" si="128"/>
        <v>24495000</v>
      </c>
      <c r="Q887" s="13">
        <v>108</v>
      </c>
      <c r="R887" s="13">
        <f t="shared" si="129"/>
        <v>19170000</v>
      </c>
      <c r="S887" s="13">
        <v>0</v>
      </c>
      <c r="T887" s="13">
        <v>0</v>
      </c>
      <c r="U887" s="13">
        <f t="shared" si="121"/>
        <v>108</v>
      </c>
      <c r="V887" s="13">
        <f t="shared" si="122"/>
        <v>19170000</v>
      </c>
      <c r="W887" s="13">
        <f t="shared" si="123"/>
        <v>522</v>
      </c>
      <c r="X887" s="13">
        <f t="shared" si="124"/>
        <v>92655000</v>
      </c>
      <c r="Y887">
        <v>1</v>
      </c>
    </row>
    <row r="888" spans="1:25" hidden="1">
      <c r="A888" s="11">
        <f t="shared" si="130"/>
        <v>882</v>
      </c>
      <c r="B888" s="12" t="s">
        <v>890</v>
      </c>
      <c r="C888" s="12" t="s">
        <v>890</v>
      </c>
      <c r="D888" s="12" t="s">
        <v>1808</v>
      </c>
      <c r="E888" s="12">
        <v>712</v>
      </c>
      <c r="F888" s="11" t="s">
        <v>1014</v>
      </c>
      <c r="G888" s="11" t="s">
        <v>854</v>
      </c>
      <c r="H888" s="12" t="s">
        <v>1690</v>
      </c>
      <c r="I888" s="12" t="s">
        <v>1267</v>
      </c>
      <c r="J888" s="11">
        <v>3017000470</v>
      </c>
      <c r="K888" s="13">
        <v>752</v>
      </c>
      <c r="L888" s="13">
        <f t="shared" si="126"/>
        <v>133480000</v>
      </c>
      <c r="M888" s="13">
        <v>752</v>
      </c>
      <c r="N888" s="13">
        <f t="shared" si="127"/>
        <v>133480000</v>
      </c>
      <c r="O888" s="13">
        <v>752</v>
      </c>
      <c r="P888" s="13">
        <f t="shared" si="128"/>
        <v>133480000</v>
      </c>
      <c r="Q888" s="13">
        <v>712</v>
      </c>
      <c r="R888" s="13">
        <f t="shared" si="129"/>
        <v>126380000</v>
      </c>
      <c r="S888" s="13">
        <v>0</v>
      </c>
      <c r="T888" s="13">
        <v>0</v>
      </c>
      <c r="U888" s="13">
        <f t="shared" si="121"/>
        <v>712</v>
      </c>
      <c r="V888" s="13">
        <f t="shared" si="122"/>
        <v>126380000</v>
      </c>
      <c r="W888" s="13">
        <f t="shared" si="123"/>
        <v>2968</v>
      </c>
      <c r="X888" s="13">
        <f t="shared" si="124"/>
        <v>526820000</v>
      </c>
      <c r="Y888">
        <v>1</v>
      </c>
    </row>
    <row r="889" spans="1:25" hidden="1">
      <c r="A889" s="11">
        <f t="shared" si="130"/>
        <v>883</v>
      </c>
      <c r="B889" s="12" t="s">
        <v>891</v>
      </c>
      <c r="C889" s="12" t="s">
        <v>891</v>
      </c>
      <c r="D889" s="12" t="s">
        <v>1808</v>
      </c>
      <c r="E889" s="12">
        <v>397</v>
      </c>
      <c r="F889" s="11" t="s">
        <v>1014</v>
      </c>
      <c r="G889" s="11" t="s">
        <v>854</v>
      </c>
      <c r="H889" s="12" t="s">
        <v>1691</v>
      </c>
      <c r="I889" s="12" t="s">
        <v>1267</v>
      </c>
      <c r="J889" s="11">
        <v>3017046615</v>
      </c>
      <c r="K889" s="13">
        <v>457</v>
      </c>
      <c r="L889" s="13">
        <f t="shared" si="126"/>
        <v>81117500</v>
      </c>
      <c r="M889" s="13">
        <v>457</v>
      </c>
      <c r="N889" s="13">
        <f t="shared" si="127"/>
        <v>81117500</v>
      </c>
      <c r="O889" s="13">
        <v>457</v>
      </c>
      <c r="P889" s="13">
        <f t="shared" si="128"/>
        <v>81117500</v>
      </c>
      <c r="Q889" s="13">
        <v>397</v>
      </c>
      <c r="R889" s="13">
        <f t="shared" si="129"/>
        <v>70467500</v>
      </c>
      <c r="S889" s="13">
        <v>0</v>
      </c>
      <c r="T889" s="13">
        <v>0</v>
      </c>
      <c r="U889" s="13">
        <f t="shared" si="121"/>
        <v>397</v>
      </c>
      <c r="V889" s="13">
        <f t="shared" si="122"/>
        <v>70467500</v>
      </c>
      <c r="W889" s="13">
        <f t="shared" si="123"/>
        <v>1768</v>
      </c>
      <c r="X889" s="13">
        <f t="shared" si="124"/>
        <v>313820000</v>
      </c>
      <c r="Y889">
        <v>1</v>
      </c>
    </row>
    <row r="890" spans="1:25" hidden="1">
      <c r="A890" s="11">
        <f t="shared" si="130"/>
        <v>884</v>
      </c>
      <c r="B890" s="12" t="s">
        <v>892</v>
      </c>
      <c r="C890" s="12" t="s">
        <v>892</v>
      </c>
      <c r="D890" s="12" t="s">
        <v>1808</v>
      </c>
      <c r="E890" s="12">
        <v>125</v>
      </c>
      <c r="F890" s="11" t="s">
        <v>1015</v>
      </c>
      <c r="G890" s="11" t="s">
        <v>854</v>
      </c>
      <c r="H890" s="12" t="s">
        <v>1692</v>
      </c>
      <c r="I890" s="12" t="s">
        <v>1267</v>
      </c>
      <c r="J890" s="11">
        <v>3118004590</v>
      </c>
      <c r="K890" s="13">
        <v>115</v>
      </c>
      <c r="L890" s="13">
        <f t="shared" si="126"/>
        <v>20412500</v>
      </c>
      <c r="M890" s="13">
        <v>115</v>
      </c>
      <c r="N890" s="13">
        <f t="shared" si="127"/>
        <v>20412500</v>
      </c>
      <c r="O890" s="13">
        <v>115</v>
      </c>
      <c r="P890" s="13">
        <f t="shared" si="128"/>
        <v>20412500</v>
      </c>
      <c r="Q890" s="13">
        <v>125</v>
      </c>
      <c r="R890" s="13">
        <f t="shared" si="129"/>
        <v>22187500</v>
      </c>
      <c r="S890" s="13">
        <v>0</v>
      </c>
      <c r="T890" s="13">
        <v>0</v>
      </c>
      <c r="U890" s="13">
        <f t="shared" si="121"/>
        <v>125</v>
      </c>
      <c r="V890" s="13">
        <f t="shared" si="122"/>
        <v>22187500</v>
      </c>
      <c r="W890" s="13">
        <f t="shared" si="123"/>
        <v>470</v>
      </c>
      <c r="X890" s="13">
        <f t="shared" si="124"/>
        <v>83425000</v>
      </c>
      <c r="Y890">
        <v>1</v>
      </c>
    </row>
    <row r="891" spans="1:25" hidden="1">
      <c r="A891" s="11">
        <f t="shared" si="130"/>
        <v>885</v>
      </c>
      <c r="B891" s="12" t="s">
        <v>893</v>
      </c>
      <c r="C891" s="12" t="s">
        <v>893</v>
      </c>
      <c r="D891" s="12" t="s">
        <v>1808</v>
      </c>
      <c r="E891" s="12">
        <v>165</v>
      </c>
      <c r="F891" s="11" t="s">
        <v>1015</v>
      </c>
      <c r="G891" s="11" t="s">
        <v>854</v>
      </c>
      <c r="H891" s="12" t="s">
        <v>1693</v>
      </c>
      <c r="I891" s="12" t="s">
        <v>1267</v>
      </c>
      <c r="J891" s="11">
        <v>3017049061</v>
      </c>
      <c r="K891" s="13">
        <v>151</v>
      </c>
      <c r="L891" s="13">
        <f t="shared" si="126"/>
        <v>26802500</v>
      </c>
      <c r="M891" s="13">
        <v>151</v>
      </c>
      <c r="N891" s="13">
        <f t="shared" si="127"/>
        <v>26802500</v>
      </c>
      <c r="O891" s="13">
        <v>151</v>
      </c>
      <c r="P891" s="13">
        <f t="shared" si="128"/>
        <v>26802500</v>
      </c>
      <c r="Q891" s="13">
        <v>165</v>
      </c>
      <c r="R891" s="13">
        <f t="shared" si="129"/>
        <v>29287500</v>
      </c>
      <c r="S891" s="13">
        <v>0</v>
      </c>
      <c r="T891" s="13">
        <v>0</v>
      </c>
      <c r="U891" s="13">
        <f t="shared" si="121"/>
        <v>165</v>
      </c>
      <c r="V891" s="13">
        <f t="shared" si="122"/>
        <v>29287500</v>
      </c>
      <c r="W891" s="13">
        <f t="shared" si="123"/>
        <v>618</v>
      </c>
      <c r="X891" s="13">
        <f t="shared" si="124"/>
        <v>109695000</v>
      </c>
      <c r="Y891">
        <v>1</v>
      </c>
    </row>
    <row r="892" spans="1:25" hidden="1">
      <c r="A892" s="11">
        <f t="shared" si="130"/>
        <v>886</v>
      </c>
      <c r="B892" s="12" t="s">
        <v>894</v>
      </c>
      <c r="C892" s="12" t="s">
        <v>894</v>
      </c>
      <c r="D892" s="12" t="s">
        <v>1809</v>
      </c>
      <c r="E892" s="12">
        <v>521</v>
      </c>
      <c r="F892" s="11" t="s">
        <v>1014</v>
      </c>
      <c r="G892" s="11" t="s">
        <v>854</v>
      </c>
      <c r="H892" s="12" t="s">
        <v>1694</v>
      </c>
      <c r="I892" s="12" t="s">
        <v>1296</v>
      </c>
      <c r="J892" s="11">
        <v>3017017054</v>
      </c>
      <c r="K892" s="13">
        <v>541</v>
      </c>
      <c r="L892" s="13">
        <f t="shared" si="126"/>
        <v>96027500</v>
      </c>
      <c r="M892" s="13">
        <v>541</v>
      </c>
      <c r="N892" s="13">
        <f t="shared" si="127"/>
        <v>96027500</v>
      </c>
      <c r="O892" s="13">
        <v>541</v>
      </c>
      <c r="P892" s="13">
        <f t="shared" si="128"/>
        <v>96027500</v>
      </c>
      <c r="Q892" s="13">
        <v>521</v>
      </c>
      <c r="R892" s="13">
        <f t="shared" si="129"/>
        <v>92477500</v>
      </c>
      <c r="S892" s="13">
        <v>0</v>
      </c>
      <c r="T892" s="13">
        <v>0</v>
      </c>
      <c r="U892" s="13">
        <f t="shared" si="121"/>
        <v>521</v>
      </c>
      <c r="V892" s="13">
        <f t="shared" si="122"/>
        <v>92477500</v>
      </c>
      <c r="W892" s="13">
        <f t="shared" si="123"/>
        <v>2144</v>
      </c>
      <c r="X892" s="13">
        <f t="shared" si="124"/>
        <v>380560000</v>
      </c>
      <c r="Y892">
        <v>1</v>
      </c>
    </row>
    <row r="893" spans="1:25" hidden="1">
      <c r="A893" s="11">
        <f t="shared" si="130"/>
        <v>887</v>
      </c>
      <c r="B893" s="12" t="s">
        <v>895</v>
      </c>
      <c r="C893" s="12" t="s">
        <v>895</v>
      </c>
      <c r="D893" s="12" t="s">
        <v>1809</v>
      </c>
      <c r="E893" s="12">
        <v>119</v>
      </c>
      <c r="F893" s="11" t="s">
        <v>1015</v>
      </c>
      <c r="G893" s="11" t="s">
        <v>854</v>
      </c>
      <c r="H893" s="12" t="s">
        <v>1695</v>
      </c>
      <c r="I893" s="12" t="s">
        <v>1296</v>
      </c>
      <c r="J893" s="11">
        <v>3118004549</v>
      </c>
      <c r="K893" s="13">
        <v>127</v>
      </c>
      <c r="L893" s="13">
        <f t="shared" si="126"/>
        <v>22542500</v>
      </c>
      <c r="M893" s="13">
        <v>127</v>
      </c>
      <c r="N893" s="13">
        <f t="shared" si="127"/>
        <v>22542500</v>
      </c>
      <c r="O893" s="13">
        <v>127</v>
      </c>
      <c r="P893" s="13">
        <f t="shared" si="128"/>
        <v>22542500</v>
      </c>
      <c r="Q893" s="13">
        <v>119</v>
      </c>
      <c r="R893" s="13">
        <f t="shared" si="129"/>
        <v>21122500</v>
      </c>
      <c r="S893" s="13">
        <v>0</v>
      </c>
      <c r="T893" s="13">
        <v>0</v>
      </c>
      <c r="U893" s="13">
        <f t="shared" si="121"/>
        <v>119</v>
      </c>
      <c r="V893" s="13">
        <f t="shared" si="122"/>
        <v>21122500</v>
      </c>
      <c r="W893" s="13">
        <f t="shared" si="123"/>
        <v>500</v>
      </c>
      <c r="X893" s="13">
        <f t="shared" si="124"/>
        <v>88750000</v>
      </c>
      <c r="Y893">
        <v>1</v>
      </c>
    </row>
    <row r="894" spans="1:25" hidden="1">
      <c r="A894" s="11">
        <f t="shared" si="130"/>
        <v>888</v>
      </c>
      <c r="B894" s="12" t="s">
        <v>896</v>
      </c>
      <c r="C894" s="12" t="s">
        <v>896</v>
      </c>
      <c r="D894" s="12" t="s">
        <v>1809</v>
      </c>
      <c r="E894" s="12">
        <v>25</v>
      </c>
      <c r="F894" s="11" t="s">
        <v>1016</v>
      </c>
      <c r="G894" s="11" t="s">
        <v>854</v>
      </c>
      <c r="H894" s="12" t="s">
        <v>1696</v>
      </c>
      <c r="I894" s="12" t="s">
        <v>1296</v>
      </c>
      <c r="J894" s="11">
        <v>3017125043</v>
      </c>
      <c r="K894" s="13">
        <v>75</v>
      </c>
      <c r="L894" s="13">
        <f t="shared" si="126"/>
        <v>13312500</v>
      </c>
      <c r="M894" s="13">
        <v>75</v>
      </c>
      <c r="N894" s="13">
        <f t="shared" si="127"/>
        <v>13312500</v>
      </c>
      <c r="O894" s="13">
        <v>75</v>
      </c>
      <c r="P894" s="13">
        <f t="shared" si="128"/>
        <v>13312500</v>
      </c>
      <c r="Q894" s="13">
        <v>25</v>
      </c>
      <c r="R894" s="13">
        <f t="shared" si="129"/>
        <v>4437500</v>
      </c>
      <c r="S894" s="13">
        <v>30</v>
      </c>
      <c r="T894" s="13">
        <v>5325000</v>
      </c>
      <c r="U894" s="13">
        <f t="shared" si="121"/>
        <v>55</v>
      </c>
      <c r="V894" s="13">
        <f t="shared" si="122"/>
        <v>9762500</v>
      </c>
      <c r="W894" s="13">
        <f t="shared" si="123"/>
        <v>280</v>
      </c>
      <c r="X894" s="13">
        <f t="shared" si="124"/>
        <v>49700000</v>
      </c>
      <c r="Y894">
        <v>1</v>
      </c>
    </row>
    <row r="895" spans="1:25" hidden="1">
      <c r="A895" s="11">
        <f t="shared" si="130"/>
        <v>889</v>
      </c>
      <c r="B895" s="12" t="s">
        <v>897</v>
      </c>
      <c r="C895" s="12" t="s">
        <v>897</v>
      </c>
      <c r="D895" s="12" t="s">
        <v>1810</v>
      </c>
      <c r="E895" s="12">
        <v>1001</v>
      </c>
      <c r="F895" s="11" t="s">
        <v>1014</v>
      </c>
      <c r="G895" s="11" t="s">
        <v>854</v>
      </c>
      <c r="H895" s="12" t="s">
        <v>1697</v>
      </c>
      <c r="I895" s="12" t="s">
        <v>1012</v>
      </c>
      <c r="J895" s="11">
        <v>3017044639</v>
      </c>
      <c r="K895" s="13">
        <v>1067</v>
      </c>
      <c r="L895" s="13">
        <f t="shared" si="126"/>
        <v>189392500</v>
      </c>
      <c r="M895" s="13">
        <v>1067</v>
      </c>
      <c r="N895" s="13">
        <f t="shared" si="127"/>
        <v>189392500</v>
      </c>
      <c r="O895" s="13">
        <v>1067</v>
      </c>
      <c r="P895" s="13">
        <f t="shared" si="128"/>
        <v>189392500</v>
      </c>
      <c r="Q895" s="13">
        <v>1001</v>
      </c>
      <c r="R895" s="13">
        <f t="shared" si="129"/>
        <v>177677500</v>
      </c>
      <c r="S895" s="13">
        <v>0</v>
      </c>
      <c r="T895" s="13">
        <v>0</v>
      </c>
      <c r="U895" s="13">
        <f t="shared" si="121"/>
        <v>1001</v>
      </c>
      <c r="V895" s="13">
        <f t="shared" si="122"/>
        <v>177677500</v>
      </c>
      <c r="W895" s="13">
        <f t="shared" si="123"/>
        <v>4202</v>
      </c>
      <c r="X895" s="13">
        <f t="shared" si="124"/>
        <v>745855000</v>
      </c>
      <c r="Y895">
        <v>1</v>
      </c>
    </row>
    <row r="896" spans="1:25" hidden="1">
      <c r="A896" s="11">
        <f t="shared" si="130"/>
        <v>890</v>
      </c>
      <c r="B896" s="12" t="s">
        <v>898</v>
      </c>
      <c r="C896" s="12" t="s">
        <v>898</v>
      </c>
      <c r="D896" s="12" t="s">
        <v>1810</v>
      </c>
      <c r="E896" s="12">
        <v>578</v>
      </c>
      <c r="F896" s="11" t="s">
        <v>1014</v>
      </c>
      <c r="G896" s="11" t="s">
        <v>854</v>
      </c>
      <c r="H896" s="12" t="s">
        <v>1698</v>
      </c>
      <c r="I896" s="12" t="s">
        <v>1012</v>
      </c>
      <c r="J896" s="11">
        <v>3017000496</v>
      </c>
      <c r="K896" s="13">
        <v>564</v>
      </c>
      <c r="L896" s="13">
        <f t="shared" si="126"/>
        <v>100110000</v>
      </c>
      <c r="M896" s="13">
        <v>564</v>
      </c>
      <c r="N896" s="13">
        <f t="shared" si="127"/>
        <v>100110000</v>
      </c>
      <c r="O896" s="13">
        <v>564</v>
      </c>
      <c r="P896" s="13">
        <f t="shared" si="128"/>
        <v>100110000</v>
      </c>
      <c r="Q896" s="13">
        <v>578</v>
      </c>
      <c r="R896" s="13">
        <f t="shared" si="129"/>
        <v>102595000</v>
      </c>
      <c r="S896" s="13">
        <v>0</v>
      </c>
      <c r="T896" s="13">
        <v>0</v>
      </c>
      <c r="U896" s="13">
        <f t="shared" si="121"/>
        <v>578</v>
      </c>
      <c r="V896" s="13">
        <f t="shared" si="122"/>
        <v>102595000</v>
      </c>
      <c r="W896" s="13">
        <f t="shared" si="123"/>
        <v>2270</v>
      </c>
      <c r="X896" s="13">
        <f t="shared" si="124"/>
        <v>402925000</v>
      </c>
      <c r="Y896">
        <v>1</v>
      </c>
    </row>
    <row r="897" spans="1:25" hidden="1">
      <c r="A897" s="11">
        <f t="shared" si="130"/>
        <v>891</v>
      </c>
      <c r="B897" s="12" t="s">
        <v>899</v>
      </c>
      <c r="C897" s="12" t="s">
        <v>899</v>
      </c>
      <c r="D897" s="12" t="s">
        <v>1810</v>
      </c>
      <c r="E897" s="12">
        <v>494</v>
      </c>
      <c r="F897" s="11" t="s">
        <v>1014</v>
      </c>
      <c r="G897" s="11" t="s">
        <v>854</v>
      </c>
      <c r="H897" s="12" t="s">
        <v>1699</v>
      </c>
      <c r="I897" s="12" t="s">
        <v>1012</v>
      </c>
      <c r="J897" s="11">
        <v>3017040455</v>
      </c>
      <c r="K897" s="13">
        <v>344</v>
      </c>
      <c r="L897" s="13">
        <f t="shared" si="126"/>
        <v>61060000</v>
      </c>
      <c r="M897" s="13">
        <v>344</v>
      </c>
      <c r="N897" s="13">
        <f t="shared" si="127"/>
        <v>61060000</v>
      </c>
      <c r="O897" s="13">
        <v>344</v>
      </c>
      <c r="P897" s="13">
        <f t="shared" si="128"/>
        <v>61060000</v>
      </c>
      <c r="Q897" s="13">
        <v>494</v>
      </c>
      <c r="R897" s="13">
        <f t="shared" si="129"/>
        <v>87685000</v>
      </c>
      <c r="S897" s="13">
        <v>0</v>
      </c>
      <c r="T897" s="13">
        <v>0</v>
      </c>
      <c r="U897" s="13">
        <f t="shared" si="121"/>
        <v>494</v>
      </c>
      <c r="V897" s="13">
        <f t="shared" si="122"/>
        <v>87685000</v>
      </c>
      <c r="W897" s="13">
        <f t="shared" si="123"/>
        <v>1526</v>
      </c>
      <c r="X897" s="13">
        <f t="shared" si="124"/>
        <v>270865000</v>
      </c>
      <c r="Y897">
        <v>1</v>
      </c>
    </row>
    <row r="898" spans="1:25" hidden="1">
      <c r="A898" s="11">
        <f t="shared" si="130"/>
        <v>892</v>
      </c>
      <c r="B898" s="12" t="s">
        <v>900</v>
      </c>
      <c r="C898" s="12" t="s">
        <v>900</v>
      </c>
      <c r="D898" s="12" t="s">
        <v>1810</v>
      </c>
      <c r="E898" s="12">
        <v>78</v>
      </c>
      <c r="F898" s="11" t="s">
        <v>1015</v>
      </c>
      <c r="G898" s="11" t="s">
        <v>854</v>
      </c>
      <c r="H898" s="12" t="s">
        <v>1700</v>
      </c>
      <c r="I898" s="12" t="s">
        <v>1012</v>
      </c>
      <c r="J898" s="11">
        <v>3017124977</v>
      </c>
      <c r="K898" s="13">
        <v>50</v>
      </c>
      <c r="L898" s="13">
        <f t="shared" si="126"/>
        <v>8875000</v>
      </c>
      <c r="M898" s="13">
        <v>50</v>
      </c>
      <c r="N898" s="13">
        <f t="shared" si="127"/>
        <v>8875000</v>
      </c>
      <c r="O898" s="13">
        <v>50</v>
      </c>
      <c r="P898" s="13">
        <f t="shared" si="128"/>
        <v>8875000</v>
      </c>
      <c r="Q898" s="13">
        <v>78</v>
      </c>
      <c r="R898" s="13">
        <f t="shared" si="129"/>
        <v>13845000</v>
      </c>
      <c r="S898" s="13">
        <v>0</v>
      </c>
      <c r="T898" s="13">
        <v>0</v>
      </c>
      <c r="U898" s="13">
        <f t="shared" si="121"/>
        <v>78</v>
      </c>
      <c r="V898" s="13">
        <f t="shared" si="122"/>
        <v>13845000</v>
      </c>
      <c r="W898" s="13">
        <f t="shared" si="123"/>
        <v>228</v>
      </c>
      <c r="X898" s="13">
        <f t="shared" si="124"/>
        <v>40470000</v>
      </c>
      <c r="Y898">
        <v>1</v>
      </c>
    </row>
    <row r="899" spans="1:25" hidden="1">
      <c r="A899" s="11">
        <f t="shared" si="130"/>
        <v>893</v>
      </c>
      <c r="B899" s="12" t="s">
        <v>901</v>
      </c>
      <c r="C899" s="12"/>
      <c r="D899" s="12"/>
      <c r="E899" s="12"/>
      <c r="F899" s="11" t="s">
        <v>1823</v>
      </c>
      <c r="G899" s="11" t="s">
        <v>1820</v>
      </c>
      <c r="H899" s="12" t="s">
        <v>1701</v>
      </c>
      <c r="I899" s="12" t="s">
        <v>1012</v>
      </c>
      <c r="J899" s="11">
        <v>3017125132</v>
      </c>
      <c r="K899" s="13">
        <v>20</v>
      </c>
      <c r="L899" s="13">
        <f t="shared" si="126"/>
        <v>3550000</v>
      </c>
      <c r="M899" s="13">
        <v>20</v>
      </c>
      <c r="N899" s="13">
        <f t="shared" si="127"/>
        <v>3550000</v>
      </c>
      <c r="O899" s="13">
        <v>20</v>
      </c>
      <c r="P899" s="13">
        <f t="shared" si="128"/>
        <v>3550000</v>
      </c>
      <c r="Q899" s="13"/>
      <c r="R899" s="13">
        <f t="shared" si="129"/>
        <v>0</v>
      </c>
      <c r="S899" s="13">
        <v>0</v>
      </c>
      <c r="T899" s="13">
        <v>0</v>
      </c>
      <c r="U899" s="13">
        <f t="shared" si="121"/>
        <v>0</v>
      </c>
      <c r="V899" s="13">
        <f t="shared" si="122"/>
        <v>0</v>
      </c>
      <c r="W899" s="13">
        <f t="shared" si="123"/>
        <v>60</v>
      </c>
      <c r="X899" s="13">
        <f t="shared" si="124"/>
        <v>10650000</v>
      </c>
      <c r="Y899">
        <v>1</v>
      </c>
    </row>
    <row r="900" spans="1:25" hidden="1">
      <c r="A900" s="11">
        <f t="shared" si="130"/>
        <v>894</v>
      </c>
      <c r="B900" s="12" t="s">
        <v>902</v>
      </c>
      <c r="C900" s="12" t="s">
        <v>902</v>
      </c>
      <c r="D900" s="12" t="s">
        <v>1811</v>
      </c>
      <c r="E900" s="12">
        <v>753</v>
      </c>
      <c r="F900" s="11" t="s">
        <v>1014</v>
      </c>
      <c r="G900" s="11" t="s">
        <v>854</v>
      </c>
      <c r="H900" s="12" t="s">
        <v>1702</v>
      </c>
      <c r="I900" s="12" t="s">
        <v>1346</v>
      </c>
      <c r="J900" s="11">
        <v>3017044710</v>
      </c>
      <c r="K900" s="13">
        <v>687</v>
      </c>
      <c r="L900" s="13">
        <f t="shared" si="126"/>
        <v>121942500</v>
      </c>
      <c r="M900" s="13">
        <v>687</v>
      </c>
      <c r="N900" s="13">
        <f t="shared" si="127"/>
        <v>121942500</v>
      </c>
      <c r="O900" s="13">
        <v>687</v>
      </c>
      <c r="P900" s="13">
        <f t="shared" si="128"/>
        <v>121942500</v>
      </c>
      <c r="Q900" s="13">
        <v>753</v>
      </c>
      <c r="R900" s="13">
        <f t="shared" si="129"/>
        <v>133657500</v>
      </c>
      <c r="S900" s="13">
        <v>0</v>
      </c>
      <c r="T900" s="13">
        <v>0</v>
      </c>
      <c r="U900" s="13">
        <f t="shared" si="121"/>
        <v>753</v>
      </c>
      <c r="V900" s="13">
        <f t="shared" si="122"/>
        <v>133657500</v>
      </c>
      <c r="W900" s="13">
        <f t="shared" si="123"/>
        <v>2814</v>
      </c>
      <c r="X900" s="13">
        <f t="shared" si="124"/>
        <v>499485000</v>
      </c>
      <c r="Y900">
        <v>1</v>
      </c>
    </row>
    <row r="901" spans="1:25" hidden="1">
      <c r="A901" s="11">
        <f t="shared" si="130"/>
        <v>895</v>
      </c>
      <c r="B901" s="12" t="s">
        <v>903</v>
      </c>
      <c r="C901" s="12" t="s">
        <v>903</v>
      </c>
      <c r="D901" s="12" t="s">
        <v>1811</v>
      </c>
      <c r="E901" s="12">
        <v>290</v>
      </c>
      <c r="F901" s="11" t="s">
        <v>1014</v>
      </c>
      <c r="G901" s="11" t="s">
        <v>854</v>
      </c>
      <c r="H901" s="12" t="s">
        <v>1703</v>
      </c>
      <c r="I901" s="12" t="s">
        <v>1346</v>
      </c>
      <c r="J901" s="11">
        <v>3017017429</v>
      </c>
      <c r="K901" s="13">
        <v>302</v>
      </c>
      <c r="L901" s="13">
        <f t="shared" si="126"/>
        <v>53605000</v>
      </c>
      <c r="M901" s="13">
        <v>302</v>
      </c>
      <c r="N901" s="13">
        <f t="shared" si="127"/>
        <v>53605000</v>
      </c>
      <c r="O901" s="13">
        <v>302</v>
      </c>
      <c r="P901" s="13">
        <f t="shared" si="128"/>
        <v>53605000</v>
      </c>
      <c r="Q901" s="13">
        <v>290</v>
      </c>
      <c r="R901" s="13">
        <f t="shared" si="129"/>
        <v>51475000</v>
      </c>
      <c r="S901" s="13">
        <v>0</v>
      </c>
      <c r="T901" s="13">
        <v>0</v>
      </c>
      <c r="U901" s="13">
        <f t="shared" si="121"/>
        <v>290</v>
      </c>
      <c r="V901" s="13">
        <f t="shared" si="122"/>
        <v>51475000</v>
      </c>
      <c r="W901" s="13">
        <f t="shared" si="123"/>
        <v>1196</v>
      </c>
      <c r="X901" s="13">
        <f t="shared" si="124"/>
        <v>212290000</v>
      </c>
      <c r="Y901">
        <v>1</v>
      </c>
    </row>
    <row r="902" spans="1:25" hidden="1">
      <c r="A902" s="11">
        <f t="shared" si="130"/>
        <v>896</v>
      </c>
      <c r="B902" s="12" t="s">
        <v>904</v>
      </c>
      <c r="C902" s="12" t="s">
        <v>904</v>
      </c>
      <c r="D902" s="12" t="s">
        <v>1811</v>
      </c>
      <c r="E902" s="12">
        <v>129</v>
      </c>
      <c r="F902" s="11" t="s">
        <v>1015</v>
      </c>
      <c r="G902" s="11" t="s">
        <v>854</v>
      </c>
      <c r="H902" s="12" t="s">
        <v>1704</v>
      </c>
      <c r="I902" s="12" t="s">
        <v>1346</v>
      </c>
      <c r="J902" s="11">
        <v>3085004866</v>
      </c>
      <c r="K902" s="13">
        <v>99</v>
      </c>
      <c r="L902" s="13">
        <f t="shared" si="126"/>
        <v>17572500</v>
      </c>
      <c r="M902" s="13">
        <v>99</v>
      </c>
      <c r="N902" s="13">
        <f t="shared" si="127"/>
        <v>17572500</v>
      </c>
      <c r="O902" s="13">
        <v>99</v>
      </c>
      <c r="P902" s="13">
        <f t="shared" si="128"/>
        <v>17572500</v>
      </c>
      <c r="Q902" s="13">
        <v>129</v>
      </c>
      <c r="R902" s="13">
        <f t="shared" si="129"/>
        <v>22897500</v>
      </c>
      <c r="S902" s="13">
        <v>0</v>
      </c>
      <c r="T902" s="13">
        <v>0</v>
      </c>
      <c r="U902" s="13">
        <f t="shared" si="121"/>
        <v>129</v>
      </c>
      <c r="V902" s="13">
        <f t="shared" si="122"/>
        <v>22897500</v>
      </c>
      <c r="W902" s="13">
        <f t="shared" si="123"/>
        <v>426</v>
      </c>
      <c r="X902" s="13">
        <f t="shared" si="124"/>
        <v>75615000</v>
      </c>
      <c r="Y902">
        <v>1</v>
      </c>
    </row>
    <row r="903" spans="1:25" hidden="1">
      <c r="A903" s="11">
        <f t="shared" si="130"/>
        <v>897</v>
      </c>
      <c r="B903" s="12" t="s">
        <v>905</v>
      </c>
      <c r="C903" s="12" t="s">
        <v>905</v>
      </c>
      <c r="D903" s="12" t="s">
        <v>1811</v>
      </c>
      <c r="E903" s="12">
        <v>205</v>
      </c>
      <c r="F903" s="11" t="s">
        <v>1015</v>
      </c>
      <c r="G903" s="11" t="s">
        <v>854</v>
      </c>
      <c r="H903" s="12" t="s">
        <v>1705</v>
      </c>
      <c r="I903" s="12" t="s">
        <v>1346</v>
      </c>
      <c r="J903" s="11">
        <v>3085005579</v>
      </c>
      <c r="K903" s="13">
        <v>159</v>
      </c>
      <c r="L903" s="13">
        <f t="shared" si="126"/>
        <v>28222500</v>
      </c>
      <c r="M903" s="13">
        <v>159</v>
      </c>
      <c r="N903" s="13">
        <f t="shared" si="127"/>
        <v>28222500</v>
      </c>
      <c r="O903" s="13">
        <v>159</v>
      </c>
      <c r="P903" s="13">
        <f t="shared" si="128"/>
        <v>28222500</v>
      </c>
      <c r="Q903" s="13">
        <v>205</v>
      </c>
      <c r="R903" s="13">
        <f t="shared" si="129"/>
        <v>36387500</v>
      </c>
      <c r="S903" s="13">
        <v>0</v>
      </c>
      <c r="T903" s="13">
        <v>0</v>
      </c>
      <c r="U903" s="13">
        <f t="shared" ref="U903:U966" si="131">Q903+S903</f>
        <v>205</v>
      </c>
      <c r="V903" s="13">
        <f t="shared" ref="V903:V966" si="132">R903+T903</f>
        <v>36387500</v>
      </c>
      <c r="W903" s="13">
        <f t="shared" ref="W903:W966" si="133">K903+M903+O903+Q903+S903</f>
        <v>682</v>
      </c>
      <c r="X903" s="13">
        <f t="shared" ref="X903:X966" si="134">L903+N903+P903+R903+T903</f>
        <v>121055000</v>
      </c>
      <c r="Y903">
        <v>1</v>
      </c>
    </row>
    <row r="904" spans="1:25" hidden="1">
      <c r="A904" s="11">
        <f t="shared" si="130"/>
        <v>898</v>
      </c>
      <c r="B904" s="12" t="s">
        <v>906</v>
      </c>
      <c r="C904" s="12" t="s">
        <v>906</v>
      </c>
      <c r="D904" s="12" t="s">
        <v>1812</v>
      </c>
      <c r="E904" s="12">
        <v>902</v>
      </c>
      <c r="F904" s="11" t="s">
        <v>1014</v>
      </c>
      <c r="G904" s="11" t="s">
        <v>854</v>
      </c>
      <c r="H904" s="12" t="s">
        <v>1706</v>
      </c>
      <c r="I904" s="12" t="s">
        <v>1378</v>
      </c>
      <c r="J904" s="11">
        <v>3118001574</v>
      </c>
      <c r="K904" s="13">
        <v>920</v>
      </c>
      <c r="L904" s="13">
        <f t="shared" si="126"/>
        <v>163300000</v>
      </c>
      <c r="M904" s="13">
        <v>920</v>
      </c>
      <c r="N904" s="13">
        <f t="shared" si="127"/>
        <v>163300000</v>
      </c>
      <c r="O904" s="13">
        <v>920</v>
      </c>
      <c r="P904" s="13">
        <f t="shared" si="128"/>
        <v>163300000</v>
      </c>
      <c r="Q904" s="13">
        <v>902</v>
      </c>
      <c r="R904" s="13">
        <f t="shared" si="129"/>
        <v>160105000</v>
      </c>
      <c r="S904" s="13">
        <v>0</v>
      </c>
      <c r="T904" s="13">
        <v>0</v>
      </c>
      <c r="U904" s="13">
        <f t="shared" si="131"/>
        <v>902</v>
      </c>
      <c r="V904" s="13">
        <f t="shared" si="132"/>
        <v>160105000</v>
      </c>
      <c r="W904" s="13">
        <f t="shared" si="133"/>
        <v>3662</v>
      </c>
      <c r="X904" s="13">
        <f t="shared" si="134"/>
        <v>650005000</v>
      </c>
      <c r="Y904">
        <v>1</v>
      </c>
    </row>
    <row r="905" spans="1:25" hidden="1">
      <c r="A905" s="11">
        <f t="shared" si="130"/>
        <v>899</v>
      </c>
      <c r="B905" s="12" t="s">
        <v>907</v>
      </c>
      <c r="C905" s="12" t="s">
        <v>907</v>
      </c>
      <c r="D905" s="12" t="s">
        <v>1812</v>
      </c>
      <c r="E905" s="12">
        <v>536</v>
      </c>
      <c r="F905" s="11" t="s">
        <v>1014</v>
      </c>
      <c r="G905" s="11" t="s">
        <v>854</v>
      </c>
      <c r="H905" s="12" t="s">
        <v>1707</v>
      </c>
      <c r="I905" s="12" t="s">
        <v>1378</v>
      </c>
      <c r="J905" s="11">
        <v>3017043535</v>
      </c>
      <c r="K905" s="13">
        <v>624</v>
      </c>
      <c r="L905" s="13">
        <f t="shared" si="126"/>
        <v>110760000</v>
      </c>
      <c r="M905" s="13">
        <v>624</v>
      </c>
      <c r="N905" s="13">
        <f t="shared" si="127"/>
        <v>110760000</v>
      </c>
      <c r="O905" s="13">
        <v>624</v>
      </c>
      <c r="P905" s="13">
        <f t="shared" si="128"/>
        <v>110760000</v>
      </c>
      <c r="Q905" s="13">
        <v>536</v>
      </c>
      <c r="R905" s="13">
        <f t="shared" si="129"/>
        <v>95140000</v>
      </c>
      <c r="S905" s="13">
        <v>0</v>
      </c>
      <c r="T905" s="13">
        <v>0</v>
      </c>
      <c r="U905" s="13">
        <f t="shared" si="131"/>
        <v>536</v>
      </c>
      <c r="V905" s="13">
        <f t="shared" si="132"/>
        <v>95140000</v>
      </c>
      <c r="W905" s="13">
        <f t="shared" si="133"/>
        <v>2408</v>
      </c>
      <c r="X905" s="13">
        <f t="shared" si="134"/>
        <v>427420000</v>
      </c>
      <c r="Y905">
        <v>1</v>
      </c>
    </row>
    <row r="906" spans="1:25" hidden="1">
      <c r="A906" s="11">
        <f t="shared" si="130"/>
        <v>900</v>
      </c>
      <c r="B906" s="12" t="s">
        <v>908</v>
      </c>
      <c r="C906" s="12"/>
      <c r="D906" s="12"/>
      <c r="E906" s="12"/>
      <c r="F906" s="11" t="s">
        <v>1823</v>
      </c>
      <c r="G906" s="11" t="s">
        <v>1820</v>
      </c>
      <c r="H906" s="12" t="s">
        <v>1708</v>
      </c>
      <c r="I906" s="12" t="s">
        <v>1378</v>
      </c>
      <c r="J906" s="11">
        <v>3017125116</v>
      </c>
      <c r="K906" s="13">
        <v>8</v>
      </c>
      <c r="L906" s="13">
        <f t="shared" si="126"/>
        <v>1420000</v>
      </c>
      <c r="M906" s="13">
        <v>8</v>
      </c>
      <c r="N906" s="13">
        <f t="shared" si="127"/>
        <v>1420000</v>
      </c>
      <c r="O906" s="13">
        <v>8</v>
      </c>
      <c r="P906" s="13">
        <f t="shared" si="128"/>
        <v>1420000</v>
      </c>
      <c r="Q906" s="13"/>
      <c r="R906" s="13">
        <f t="shared" si="129"/>
        <v>0</v>
      </c>
      <c r="S906" s="13">
        <v>0</v>
      </c>
      <c r="T906" s="13">
        <v>0</v>
      </c>
      <c r="U906" s="13">
        <f t="shared" si="131"/>
        <v>0</v>
      </c>
      <c r="V906" s="13">
        <f t="shared" si="132"/>
        <v>0</v>
      </c>
      <c r="W906" s="13">
        <f t="shared" si="133"/>
        <v>24</v>
      </c>
      <c r="X906" s="13">
        <f t="shared" si="134"/>
        <v>4260000</v>
      </c>
      <c r="Y906">
        <v>1</v>
      </c>
    </row>
    <row r="907" spans="1:25" hidden="1">
      <c r="A907" s="11">
        <f t="shared" si="130"/>
        <v>901</v>
      </c>
      <c r="B907" s="12" t="s">
        <v>909</v>
      </c>
      <c r="C907" s="12"/>
      <c r="D907" s="12"/>
      <c r="E907" s="12"/>
      <c r="F907" s="11" t="s">
        <v>1823</v>
      </c>
      <c r="G907" s="11" t="s">
        <v>1820</v>
      </c>
      <c r="H907" s="12" t="s">
        <v>1709</v>
      </c>
      <c r="I907" s="12" t="s">
        <v>1378</v>
      </c>
      <c r="J907" s="11">
        <v>3017125124</v>
      </c>
      <c r="K907" s="13">
        <v>6</v>
      </c>
      <c r="L907" s="13">
        <f t="shared" si="126"/>
        <v>1065000</v>
      </c>
      <c r="M907" s="13">
        <v>6</v>
      </c>
      <c r="N907" s="13">
        <f t="shared" si="127"/>
        <v>1065000</v>
      </c>
      <c r="O907" s="13">
        <v>6</v>
      </c>
      <c r="P907" s="13">
        <f t="shared" si="128"/>
        <v>1065000</v>
      </c>
      <c r="Q907" s="13"/>
      <c r="R907" s="13">
        <f t="shared" si="129"/>
        <v>0</v>
      </c>
      <c r="S907" s="13">
        <v>0</v>
      </c>
      <c r="T907" s="13">
        <v>0</v>
      </c>
      <c r="U907" s="13">
        <f t="shared" si="131"/>
        <v>0</v>
      </c>
      <c r="V907" s="13">
        <f t="shared" si="132"/>
        <v>0</v>
      </c>
      <c r="W907" s="13">
        <f t="shared" si="133"/>
        <v>18</v>
      </c>
      <c r="X907" s="13">
        <f t="shared" si="134"/>
        <v>3195000</v>
      </c>
      <c r="Y907">
        <v>1</v>
      </c>
    </row>
    <row r="908" spans="1:25" hidden="1">
      <c r="A908" s="11">
        <f t="shared" si="130"/>
        <v>902</v>
      </c>
      <c r="B908" s="12" t="s">
        <v>910</v>
      </c>
      <c r="C908" s="12" t="s">
        <v>910</v>
      </c>
      <c r="D908" s="12" t="s">
        <v>1812</v>
      </c>
      <c r="E908" s="12">
        <v>100</v>
      </c>
      <c r="F908" s="11" t="s">
        <v>1015</v>
      </c>
      <c r="G908" s="11" t="s">
        <v>854</v>
      </c>
      <c r="H908" s="12" t="s">
        <v>1710</v>
      </c>
      <c r="I908" s="12" t="s">
        <v>1378</v>
      </c>
      <c r="J908" s="11">
        <v>3017131914</v>
      </c>
      <c r="K908" s="13">
        <v>24</v>
      </c>
      <c r="L908" s="13">
        <f t="shared" si="126"/>
        <v>4260000</v>
      </c>
      <c r="M908" s="13">
        <v>24</v>
      </c>
      <c r="N908" s="13">
        <f t="shared" si="127"/>
        <v>4260000</v>
      </c>
      <c r="O908" s="13">
        <v>24</v>
      </c>
      <c r="P908" s="13">
        <f t="shared" si="128"/>
        <v>4260000</v>
      </c>
      <c r="Q908" s="13">
        <v>100</v>
      </c>
      <c r="R908" s="13">
        <f t="shared" si="129"/>
        <v>17750000</v>
      </c>
      <c r="S908" s="13">
        <v>0</v>
      </c>
      <c r="T908" s="13">
        <v>0</v>
      </c>
      <c r="U908" s="13">
        <f t="shared" si="131"/>
        <v>100</v>
      </c>
      <c r="V908" s="13">
        <f t="shared" si="132"/>
        <v>17750000</v>
      </c>
      <c r="W908" s="13">
        <f t="shared" si="133"/>
        <v>172</v>
      </c>
      <c r="X908" s="13">
        <f t="shared" si="134"/>
        <v>30530000</v>
      </c>
      <c r="Y908">
        <v>1</v>
      </c>
    </row>
    <row r="909" spans="1:25" hidden="1">
      <c r="A909" s="11">
        <f t="shared" si="130"/>
        <v>903</v>
      </c>
      <c r="B909" s="12" t="s">
        <v>911</v>
      </c>
      <c r="C909" s="12" t="s">
        <v>911</v>
      </c>
      <c r="D909" s="12" t="s">
        <v>1813</v>
      </c>
      <c r="E909" s="12">
        <v>1008</v>
      </c>
      <c r="F909" s="11" t="s">
        <v>1014</v>
      </c>
      <c r="G909" s="11" t="s">
        <v>854</v>
      </c>
      <c r="H909" s="12" t="s">
        <v>1711</v>
      </c>
      <c r="I909" s="12" t="s">
        <v>1010</v>
      </c>
      <c r="J909" s="11">
        <v>3017017372</v>
      </c>
      <c r="K909" s="13">
        <v>994</v>
      </c>
      <c r="L909" s="13">
        <f t="shared" si="126"/>
        <v>176435000</v>
      </c>
      <c r="M909" s="13">
        <v>994</v>
      </c>
      <c r="N909" s="13">
        <f t="shared" si="127"/>
        <v>176435000</v>
      </c>
      <c r="O909" s="13">
        <v>994</v>
      </c>
      <c r="P909" s="13">
        <f t="shared" si="128"/>
        <v>176435000</v>
      </c>
      <c r="Q909" s="13">
        <v>1008</v>
      </c>
      <c r="R909" s="13">
        <f t="shared" si="129"/>
        <v>178920000</v>
      </c>
      <c r="S909" s="13">
        <v>0</v>
      </c>
      <c r="T909" s="13">
        <v>0</v>
      </c>
      <c r="U909" s="13">
        <f t="shared" si="131"/>
        <v>1008</v>
      </c>
      <c r="V909" s="13">
        <f t="shared" si="132"/>
        <v>178920000</v>
      </c>
      <c r="W909" s="13">
        <f t="shared" si="133"/>
        <v>3990</v>
      </c>
      <c r="X909" s="13">
        <f t="shared" si="134"/>
        <v>708225000</v>
      </c>
      <c r="Y909">
        <v>1</v>
      </c>
    </row>
    <row r="910" spans="1:25" hidden="1">
      <c r="A910" s="11">
        <f t="shared" si="130"/>
        <v>904</v>
      </c>
      <c r="B910" s="12" t="s">
        <v>912</v>
      </c>
      <c r="C910" s="12" t="s">
        <v>912</v>
      </c>
      <c r="D910" s="12" t="s">
        <v>1813</v>
      </c>
      <c r="E910" s="12">
        <v>234</v>
      </c>
      <c r="F910" s="11" t="s">
        <v>1014</v>
      </c>
      <c r="G910" s="11" t="s">
        <v>854</v>
      </c>
      <c r="H910" s="12" t="s">
        <v>1712</v>
      </c>
      <c r="I910" s="12" t="s">
        <v>1010</v>
      </c>
      <c r="J910" s="11">
        <v>3017017810</v>
      </c>
      <c r="K910" s="13">
        <v>228</v>
      </c>
      <c r="L910" s="13">
        <f t="shared" si="126"/>
        <v>40470000</v>
      </c>
      <c r="M910" s="13">
        <v>228</v>
      </c>
      <c r="N910" s="13">
        <f t="shared" si="127"/>
        <v>40470000</v>
      </c>
      <c r="O910" s="13">
        <v>228</v>
      </c>
      <c r="P910" s="13">
        <f t="shared" si="128"/>
        <v>40470000</v>
      </c>
      <c r="Q910" s="13">
        <v>234</v>
      </c>
      <c r="R910" s="13">
        <f t="shared" si="129"/>
        <v>41535000</v>
      </c>
      <c r="S910" s="13">
        <v>0</v>
      </c>
      <c r="T910" s="13">
        <v>0</v>
      </c>
      <c r="U910" s="13">
        <f t="shared" si="131"/>
        <v>234</v>
      </c>
      <c r="V910" s="13">
        <f t="shared" si="132"/>
        <v>41535000</v>
      </c>
      <c r="W910" s="13">
        <f t="shared" si="133"/>
        <v>918</v>
      </c>
      <c r="X910" s="13">
        <f t="shared" si="134"/>
        <v>162945000</v>
      </c>
      <c r="Y910">
        <v>1</v>
      </c>
    </row>
    <row r="911" spans="1:25" hidden="1">
      <c r="A911" s="11">
        <f t="shared" si="130"/>
        <v>905</v>
      </c>
      <c r="B911" s="12" t="s">
        <v>913</v>
      </c>
      <c r="C911" s="12" t="s">
        <v>913</v>
      </c>
      <c r="D911" s="12" t="s">
        <v>1813</v>
      </c>
      <c r="E911" s="12">
        <v>233</v>
      </c>
      <c r="F911" s="11" t="s">
        <v>1015</v>
      </c>
      <c r="G911" s="11" t="s">
        <v>854</v>
      </c>
      <c r="H911" s="12" t="s">
        <v>1713</v>
      </c>
      <c r="I911" s="12" t="s">
        <v>1010</v>
      </c>
      <c r="J911" s="11">
        <v>3017019588</v>
      </c>
      <c r="K911" s="13">
        <v>195</v>
      </c>
      <c r="L911" s="13">
        <f t="shared" si="126"/>
        <v>34612500</v>
      </c>
      <c r="M911" s="13">
        <v>195</v>
      </c>
      <c r="N911" s="13">
        <f t="shared" si="127"/>
        <v>34612500</v>
      </c>
      <c r="O911" s="13">
        <v>195</v>
      </c>
      <c r="P911" s="13">
        <f t="shared" si="128"/>
        <v>34612500</v>
      </c>
      <c r="Q911" s="13">
        <v>233</v>
      </c>
      <c r="R911" s="13">
        <f t="shared" si="129"/>
        <v>41357500</v>
      </c>
      <c r="S911" s="13">
        <v>0</v>
      </c>
      <c r="T911" s="13">
        <v>0</v>
      </c>
      <c r="U911" s="13">
        <f t="shared" si="131"/>
        <v>233</v>
      </c>
      <c r="V911" s="13">
        <f t="shared" si="132"/>
        <v>41357500</v>
      </c>
      <c r="W911" s="13">
        <f t="shared" si="133"/>
        <v>818</v>
      </c>
      <c r="X911" s="13">
        <f t="shared" si="134"/>
        <v>145195000</v>
      </c>
      <c r="Y911">
        <v>1</v>
      </c>
    </row>
    <row r="912" spans="1:25" hidden="1">
      <c r="A912" s="11">
        <f t="shared" si="130"/>
        <v>906</v>
      </c>
      <c r="B912" s="12" t="s">
        <v>914</v>
      </c>
      <c r="C912" s="12" t="s">
        <v>914</v>
      </c>
      <c r="D912" s="12" t="s">
        <v>1813</v>
      </c>
      <c r="E912" s="12">
        <v>595</v>
      </c>
      <c r="F912" s="11" t="s">
        <v>1014</v>
      </c>
      <c r="G912" s="11" t="s">
        <v>854</v>
      </c>
      <c r="H912" s="12" t="s">
        <v>1714</v>
      </c>
      <c r="I912" s="12" t="s">
        <v>1010</v>
      </c>
      <c r="J912" s="11">
        <v>3017052216</v>
      </c>
      <c r="K912" s="13">
        <v>547</v>
      </c>
      <c r="L912" s="13">
        <f t="shared" si="126"/>
        <v>97092500</v>
      </c>
      <c r="M912" s="13">
        <v>547</v>
      </c>
      <c r="N912" s="13">
        <f t="shared" si="127"/>
        <v>97092500</v>
      </c>
      <c r="O912" s="13">
        <v>547</v>
      </c>
      <c r="P912" s="13">
        <f t="shared" si="128"/>
        <v>97092500</v>
      </c>
      <c r="Q912" s="13">
        <v>595</v>
      </c>
      <c r="R912" s="13">
        <f t="shared" si="129"/>
        <v>105612500</v>
      </c>
      <c r="S912" s="13">
        <v>0</v>
      </c>
      <c r="T912" s="13">
        <v>0</v>
      </c>
      <c r="U912" s="13">
        <f t="shared" si="131"/>
        <v>595</v>
      </c>
      <c r="V912" s="13">
        <f t="shared" si="132"/>
        <v>105612500</v>
      </c>
      <c r="W912" s="13">
        <f t="shared" si="133"/>
        <v>2236</v>
      </c>
      <c r="X912" s="13">
        <f t="shared" si="134"/>
        <v>396890000</v>
      </c>
      <c r="Y912">
        <v>1</v>
      </c>
    </row>
    <row r="913" spans="1:25" hidden="1">
      <c r="A913" s="11">
        <f t="shared" si="130"/>
        <v>907</v>
      </c>
      <c r="B913" s="12" t="s">
        <v>915</v>
      </c>
      <c r="C913" s="12" t="s">
        <v>915</v>
      </c>
      <c r="D913" s="12" t="s">
        <v>1814</v>
      </c>
      <c r="E913" s="12">
        <v>868</v>
      </c>
      <c r="F913" s="11" t="s">
        <v>1014</v>
      </c>
      <c r="G913" s="11" t="s">
        <v>854</v>
      </c>
      <c r="H913" s="12" t="s">
        <v>1715</v>
      </c>
      <c r="I913" s="12" t="s">
        <v>1447</v>
      </c>
      <c r="J913" s="11">
        <v>3017016988</v>
      </c>
      <c r="K913" s="13">
        <v>590</v>
      </c>
      <c r="L913" s="13">
        <f t="shared" si="126"/>
        <v>104725000</v>
      </c>
      <c r="M913" s="13">
        <v>590</v>
      </c>
      <c r="N913" s="13">
        <f t="shared" si="127"/>
        <v>104725000</v>
      </c>
      <c r="O913" s="13">
        <v>590</v>
      </c>
      <c r="P913" s="13">
        <f t="shared" si="128"/>
        <v>104725000</v>
      </c>
      <c r="Q913" s="13">
        <v>868</v>
      </c>
      <c r="R913" s="13">
        <f t="shared" si="129"/>
        <v>154070000</v>
      </c>
      <c r="S913" s="13">
        <v>0</v>
      </c>
      <c r="T913" s="13">
        <v>0</v>
      </c>
      <c r="U913" s="13">
        <f t="shared" si="131"/>
        <v>868</v>
      </c>
      <c r="V913" s="13">
        <f t="shared" si="132"/>
        <v>154070000</v>
      </c>
      <c r="W913" s="13">
        <f t="shared" si="133"/>
        <v>2638</v>
      </c>
      <c r="X913" s="13">
        <f t="shared" si="134"/>
        <v>468245000</v>
      </c>
      <c r="Y913">
        <v>1</v>
      </c>
    </row>
    <row r="914" spans="1:25" hidden="1">
      <c r="A914" s="11">
        <f t="shared" si="130"/>
        <v>908</v>
      </c>
      <c r="B914" s="12" t="s">
        <v>916</v>
      </c>
      <c r="C914" s="12" t="s">
        <v>916</v>
      </c>
      <c r="D914" s="12" t="s">
        <v>1814</v>
      </c>
      <c r="E914" s="12">
        <v>913</v>
      </c>
      <c r="F914" s="11" t="s">
        <v>1014</v>
      </c>
      <c r="G914" s="11" t="s">
        <v>854</v>
      </c>
      <c r="H914" s="12" t="s">
        <v>1716</v>
      </c>
      <c r="I914" s="12" t="s">
        <v>1447</v>
      </c>
      <c r="J914" s="11">
        <v>3017041095</v>
      </c>
      <c r="K914" s="13">
        <v>871</v>
      </c>
      <c r="L914" s="13">
        <f t="shared" si="126"/>
        <v>154602500</v>
      </c>
      <c r="M914" s="13">
        <v>871</v>
      </c>
      <c r="N914" s="13">
        <f t="shared" si="127"/>
        <v>154602500</v>
      </c>
      <c r="O914" s="13">
        <v>871</v>
      </c>
      <c r="P914" s="13">
        <f t="shared" si="128"/>
        <v>154602500</v>
      </c>
      <c r="Q914" s="13">
        <v>913</v>
      </c>
      <c r="R914" s="13">
        <f t="shared" si="129"/>
        <v>162057500</v>
      </c>
      <c r="S914" s="13">
        <v>0</v>
      </c>
      <c r="T914" s="13">
        <v>0</v>
      </c>
      <c r="U914" s="13">
        <f t="shared" si="131"/>
        <v>913</v>
      </c>
      <c r="V914" s="13">
        <f t="shared" si="132"/>
        <v>162057500</v>
      </c>
      <c r="W914" s="13">
        <f t="shared" si="133"/>
        <v>3526</v>
      </c>
      <c r="X914" s="13">
        <f t="shared" si="134"/>
        <v>625865000</v>
      </c>
      <c r="Y914">
        <v>1</v>
      </c>
    </row>
    <row r="915" spans="1:25" hidden="1">
      <c r="A915" s="11">
        <f t="shared" si="130"/>
        <v>909</v>
      </c>
      <c r="B915" s="12" t="s">
        <v>917</v>
      </c>
      <c r="C915" s="12" t="s">
        <v>917</v>
      </c>
      <c r="D915" s="12" t="s">
        <v>1814</v>
      </c>
      <c r="E915" s="12">
        <v>1159</v>
      </c>
      <c r="F915" s="11" t="s">
        <v>1014</v>
      </c>
      <c r="G915" s="11" t="s">
        <v>854</v>
      </c>
      <c r="H915" s="12" t="s">
        <v>1717</v>
      </c>
      <c r="I915" s="12" t="s">
        <v>1447</v>
      </c>
      <c r="J915" s="11">
        <v>3017017453</v>
      </c>
      <c r="K915" s="13">
        <v>1295</v>
      </c>
      <c r="L915" s="13">
        <f t="shared" si="126"/>
        <v>229862500</v>
      </c>
      <c r="M915" s="13">
        <v>1295</v>
      </c>
      <c r="N915" s="13">
        <f t="shared" si="127"/>
        <v>229862500</v>
      </c>
      <c r="O915" s="13">
        <v>1295</v>
      </c>
      <c r="P915" s="13">
        <f t="shared" si="128"/>
        <v>229862500</v>
      </c>
      <c r="Q915" s="13">
        <v>1159</v>
      </c>
      <c r="R915" s="13">
        <f t="shared" si="129"/>
        <v>205722500</v>
      </c>
      <c r="S915" s="13">
        <v>0</v>
      </c>
      <c r="T915" s="13">
        <v>0</v>
      </c>
      <c r="U915" s="13">
        <f t="shared" si="131"/>
        <v>1159</v>
      </c>
      <c r="V915" s="13">
        <f t="shared" si="132"/>
        <v>205722500</v>
      </c>
      <c r="W915" s="13">
        <f t="shared" si="133"/>
        <v>5044</v>
      </c>
      <c r="X915" s="13">
        <f t="shared" si="134"/>
        <v>895310000</v>
      </c>
      <c r="Y915">
        <v>1</v>
      </c>
    </row>
    <row r="916" spans="1:25" hidden="1">
      <c r="A916" s="11">
        <f t="shared" si="130"/>
        <v>910</v>
      </c>
      <c r="B916" s="12" t="s">
        <v>918</v>
      </c>
      <c r="C916" s="12" t="s">
        <v>918</v>
      </c>
      <c r="D916" s="12" t="s">
        <v>1814</v>
      </c>
      <c r="E916" s="12">
        <v>729</v>
      </c>
      <c r="F916" s="11" t="s">
        <v>1014</v>
      </c>
      <c r="G916" s="11" t="s">
        <v>854</v>
      </c>
      <c r="H916" s="12" t="s">
        <v>1718</v>
      </c>
      <c r="I916" s="12" t="s">
        <v>1447</v>
      </c>
      <c r="J916" s="11">
        <v>3017044302</v>
      </c>
      <c r="K916" s="13">
        <v>857</v>
      </c>
      <c r="L916" s="13">
        <f t="shared" si="126"/>
        <v>152117500</v>
      </c>
      <c r="M916" s="13">
        <v>857</v>
      </c>
      <c r="N916" s="13">
        <f t="shared" si="127"/>
        <v>152117500</v>
      </c>
      <c r="O916" s="13">
        <v>857</v>
      </c>
      <c r="P916" s="13">
        <f t="shared" si="128"/>
        <v>152117500</v>
      </c>
      <c r="Q916" s="13">
        <v>729</v>
      </c>
      <c r="R916" s="13">
        <f t="shared" si="129"/>
        <v>129397500</v>
      </c>
      <c r="S916" s="13">
        <v>0</v>
      </c>
      <c r="T916" s="13">
        <v>0</v>
      </c>
      <c r="U916" s="13">
        <f t="shared" si="131"/>
        <v>729</v>
      </c>
      <c r="V916" s="13">
        <f t="shared" si="132"/>
        <v>129397500</v>
      </c>
      <c r="W916" s="13">
        <f t="shared" si="133"/>
        <v>3300</v>
      </c>
      <c r="X916" s="13">
        <f t="shared" si="134"/>
        <v>585750000</v>
      </c>
      <c r="Y916">
        <v>1</v>
      </c>
    </row>
    <row r="917" spans="1:25" hidden="1">
      <c r="A917" s="11">
        <f t="shared" si="130"/>
        <v>911</v>
      </c>
      <c r="B917" s="12" t="s">
        <v>919</v>
      </c>
      <c r="C917" s="12" t="s">
        <v>919</v>
      </c>
      <c r="D917" s="12" t="s">
        <v>1814</v>
      </c>
      <c r="E917" s="12">
        <v>871</v>
      </c>
      <c r="F917" s="11" t="s">
        <v>1014</v>
      </c>
      <c r="G917" s="11" t="s">
        <v>854</v>
      </c>
      <c r="H917" s="12" t="s">
        <v>1719</v>
      </c>
      <c r="I917" s="12" t="s">
        <v>1447</v>
      </c>
      <c r="J917" s="11">
        <v>3017044621</v>
      </c>
      <c r="K917" s="13">
        <v>863</v>
      </c>
      <c r="L917" s="13">
        <f t="shared" si="126"/>
        <v>153182500</v>
      </c>
      <c r="M917" s="13">
        <v>863</v>
      </c>
      <c r="N917" s="13">
        <f t="shared" si="127"/>
        <v>153182500</v>
      </c>
      <c r="O917" s="13">
        <v>863</v>
      </c>
      <c r="P917" s="13">
        <f t="shared" si="128"/>
        <v>153182500</v>
      </c>
      <c r="Q917" s="13">
        <v>871</v>
      </c>
      <c r="R917" s="13">
        <f t="shared" si="129"/>
        <v>154602500</v>
      </c>
      <c r="S917" s="13">
        <v>0</v>
      </c>
      <c r="T917" s="13">
        <v>0</v>
      </c>
      <c r="U917" s="13">
        <f t="shared" si="131"/>
        <v>871</v>
      </c>
      <c r="V917" s="13">
        <f t="shared" si="132"/>
        <v>154602500</v>
      </c>
      <c r="W917" s="13">
        <f t="shared" si="133"/>
        <v>3460</v>
      </c>
      <c r="X917" s="13">
        <f t="shared" si="134"/>
        <v>614150000</v>
      </c>
      <c r="Y917">
        <v>1</v>
      </c>
    </row>
    <row r="918" spans="1:25" hidden="1">
      <c r="A918" s="11">
        <f t="shared" si="130"/>
        <v>912</v>
      </c>
      <c r="B918" s="12" t="s">
        <v>920</v>
      </c>
      <c r="C918" s="12" t="s">
        <v>920</v>
      </c>
      <c r="D918" s="12" t="s">
        <v>1814</v>
      </c>
      <c r="E918" s="12">
        <v>996</v>
      </c>
      <c r="F918" s="11" t="s">
        <v>1014</v>
      </c>
      <c r="G918" s="11" t="s">
        <v>854</v>
      </c>
      <c r="H918" s="12" t="s">
        <v>1720</v>
      </c>
      <c r="I918" s="12" t="s">
        <v>1447</v>
      </c>
      <c r="J918" s="11">
        <v>3017052160</v>
      </c>
      <c r="K918" s="13">
        <v>974</v>
      </c>
      <c r="L918" s="13">
        <f t="shared" si="126"/>
        <v>172885000</v>
      </c>
      <c r="M918" s="13">
        <v>974</v>
      </c>
      <c r="N918" s="13">
        <f t="shared" si="127"/>
        <v>172885000</v>
      </c>
      <c r="O918" s="13">
        <v>974</v>
      </c>
      <c r="P918" s="13">
        <f t="shared" si="128"/>
        <v>172885000</v>
      </c>
      <c r="Q918" s="13">
        <v>996</v>
      </c>
      <c r="R918" s="13">
        <f t="shared" si="129"/>
        <v>176790000</v>
      </c>
      <c r="S918" s="13">
        <v>0</v>
      </c>
      <c r="T918" s="13">
        <v>0</v>
      </c>
      <c r="U918" s="13">
        <f t="shared" si="131"/>
        <v>996</v>
      </c>
      <c r="V918" s="13">
        <f t="shared" si="132"/>
        <v>176790000</v>
      </c>
      <c r="W918" s="13">
        <f t="shared" si="133"/>
        <v>3918</v>
      </c>
      <c r="X918" s="13">
        <f t="shared" si="134"/>
        <v>695445000</v>
      </c>
      <c r="Y918">
        <v>1</v>
      </c>
    </row>
    <row r="919" spans="1:25" hidden="1">
      <c r="A919" s="11">
        <f t="shared" si="130"/>
        <v>913</v>
      </c>
      <c r="B919" s="12" t="s">
        <v>921</v>
      </c>
      <c r="C919" s="12" t="s">
        <v>921</v>
      </c>
      <c r="D919" s="12" t="s">
        <v>1814</v>
      </c>
      <c r="E919" s="12">
        <v>793</v>
      </c>
      <c r="F919" s="11" t="s">
        <v>1014</v>
      </c>
      <c r="G919" s="11" t="s">
        <v>854</v>
      </c>
      <c r="H919" s="12" t="s">
        <v>1721</v>
      </c>
      <c r="I919" s="12" t="s">
        <v>1447</v>
      </c>
      <c r="J919" s="11">
        <v>3017124993</v>
      </c>
      <c r="K919" s="13">
        <v>791</v>
      </c>
      <c r="L919" s="13">
        <f t="shared" si="126"/>
        <v>140402500</v>
      </c>
      <c r="M919" s="13">
        <v>791</v>
      </c>
      <c r="N919" s="13">
        <f t="shared" si="127"/>
        <v>140402500</v>
      </c>
      <c r="O919" s="13">
        <v>791</v>
      </c>
      <c r="P919" s="13">
        <f t="shared" si="128"/>
        <v>140402500</v>
      </c>
      <c r="Q919" s="13">
        <v>793</v>
      </c>
      <c r="R919" s="13">
        <f t="shared" si="129"/>
        <v>140757500</v>
      </c>
      <c r="S919" s="13">
        <v>0</v>
      </c>
      <c r="T919" s="13">
        <v>0</v>
      </c>
      <c r="U919" s="13">
        <f t="shared" si="131"/>
        <v>793</v>
      </c>
      <c r="V919" s="13">
        <f t="shared" si="132"/>
        <v>140757500</v>
      </c>
      <c r="W919" s="13">
        <f t="shared" si="133"/>
        <v>3166</v>
      </c>
      <c r="X919" s="13">
        <f t="shared" si="134"/>
        <v>561965000</v>
      </c>
      <c r="Y919">
        <v>1</v>
      </c>
    </row>
    <row r="920" spans="1:25" hidden="1">
      <c r="A920" s="11">
        <f t="shared" si="130"/>
        <v>914</v>
      </c>
      <c r="B920" s="12" t="s">
        <v>922</v>
      </c>
      <c r="C920" s="12" t="s">
        <v>922</v>
      </c>
      <c r="D920" s="12" t="s">
        <v>1814</v>
      </c>
      <c r="E920" s="12">
        <v>0</v>
      </c>
      <c r="F920" s="11" t="s">
        <v>855</v>
      </c>
      <c r="G920" s="11" t="s">
        <v>855</v>
      </c>
      <c r="H920" s="12" t="s">
        <v>1510</v>
      </c>
      <c r="I920" s="12" t="s">
        <v>1447</v>
      </c>
      <c r="J920" s="11">
        <v>3017125086</v>
      </c>
      <c r="K920" s="13">
        <v>0</v>
      </c>
      <c r="L920" s="13">
        <f t="shared" si="126"/>
        <v>0</v>
      </c>
      <c r="M920" s="13">
        <v>0</v>
      </c>
      <c r="N920" s="13">
        <f t="shared" si="127"/>
        <v>0</v>
      </c>
      <c r="O920" s="13">
        <v>0</v>
      </c>
      <c r="P920" s="13">
        <f t="shared" si="128"/>
        <v>0</v>
      </c>
      <c r="Q920" s="13">
        <v>0</v>
      </c>
      <c r="R920" s="13">
        <f t="shared" si="129"/>
        <v>0</v>
      </c>
      <c r="S920" s="13">
        <v>0</v>
      </c>
      <c r="T920" s="13">
        <v>0</v>
      </c>
      <c r="U920" s="13">
        <f t="shared" si="131"/>
        <v>0</v>
      </c>
      <c r="V920" s="13">
        <f t="shared" si="132"/>
        <v>0</v>
      </c>
      <c r="W920" s="13">
        <f t="shared" si="133"/>
        <v>0</v>
      </c>
      <c r="X920" s="13">
        <f t="shared" si="134"/>
        <v>0</v>
      </c>
      <c r="Y920">
        <v>1</v>
      </c>
    </row>
    <row r="921" spans="1:25" hidden="1">
      <c r="A921" s="11">
        <f t="shared" si="130"/>
        <v>915</v>
      </c>
      <c r="B921" s="12" t="s">
        <v>923</v>
      </c>
      <c r="C921" s="12" t="s">
        <v>923</v>
      </c>
      <c r="D921" s="12" t="s">
        <v>1814</v>
      </c>
      <c r="E921" s="12">
        <v>6</v>
      </c>
      <c r="F921" s="11" t="s">
        <v>1016</v>
      </c>
      <c r="G921" s="11" t="s">
        <v>854</v>
      </c>
      <c r="H921" s="12" t="s">
        <v>1722</v>
      </c>
      <c r="I921" s="12" t="s">
        <v>1447</v>
      </c>
      <c r="J921" s="11">
        <v>3017125027</v>
      </c>
      <c r="K921" s="13">
        <v>29</v>
      </c>
      <c r="L921" s="13">
        <f t="shared" si="126"/>
        <v>5147500</v>
      </c>
      <c r="M921" s="13">
        <v>30</v>
      </c>
      <c r="N921" s="13">
        <f t="shared" si="127"/>
        <v>5325000</v>
      </c>
      <c r="O921" s="13">
        <v>31</v>
      </c>
      <c r="P921" s="13">
        <f t="shared" si="128"/>
        <v>5502500</v>
      </c>
      <c r="Q921" s="13">
        <v>6</v>
      </c>
      <c r="R921" s="13">
        <f t="shared" si="129"/>
        <v>1065000</v>
      </c>
      <c r="S921" s="13">
        <v>0</v>
      </c>
      <c r="T921" s="13">
        <v>0</v>
      </c>
      <c r="U921" s="13">
        <f t="shared" si="131"/>
        <v>6</v>
      </c>
      <c r="V921" s="13">
        <f t="shared" si="132"/>
        <v>1065000</v>
      </c>
      <c r="W921" s="13">
        <f t="shared" si="133"/>
        <v>96</v>
      </c>
      <c r="X921" s="13">
        <f t="shared" si="134"/>
        <v>17040000</v>
      </c>
      <c r="Y921">
        <v>1</v>
      </c>
    </row>
    <row r="922" spans="1:25" hidden="1">
      <c r="A922" s="11">
        <f t="shared" si="130"/>
        <v>916</v>
      </c>
      <c r="B922" s="12" t="s">
        <v>924</v>
      </c>
      <c r="C922" s="12" t="s">
        <v>924</v>
      </c>
      <c r="D922" s="12" t="s">
        <v>1815</v>
      </c>
      <c r="E922" s="12">
        <v>660</v>
      </c>
      <c r="F922" s="11" t="s">
        <v>1014</v>
      </c>
      <c r="G922" s="11" t="s">
        <v>854</v>
      </c>
      <c r="H922" s="12" t="s">
        <v>1723</v>
      </c>
      <c r="I922" s="12" t="s">
        <v>1512</v>
      </c>
      <c r="J922" s="11">
        <v>3017003380</v>
      </c>
      <c r="K922" s="13">
        <v>702</v>
      </c>
      <c r="L922" s="13">
        <f t="shared" si="126"/>
        <v>124605000</v>
      </c>
      <c r="M922" s="13">
        <v>702</v>
      </c>
      <c r="N922" s="13">
        <f t="shared" si="127"/>
        <v>124605000</v>
      </c>
      <c r="O922" s="13">
        <v>702</v>
      </c>
      <c r="P922" s="13">
        <f t="shared" si="128"/>
        <v>124605000</v>
      </c>
      <c r="Q922" s="13">
        <v>660</v>
      </c>
      <c r="R922" s="13">
        <f t="shared" si="129"/>
        <v>117150000</v>
      </c>
      <c r="S922" s="13">
        <v>0</v>
      </c>
      <c r="T922" s="13">
        <v>0</v>
      </c>
      <c r="U922" s="13">
        <f t="shared" si="131"/>
        <v>660</v>
      </c>
      <c r="V922" s="13">
        <f t="shared" si="132"/>
        <v>117150000</v>
      </c>
      <c r="W922" s="13">
        <f t="shared" si="133"/>
        <v>2766</v>
      </c>
      <c r="X922" s="13">
        <f t="shared" si="134"/>
        <v>490965000</v>
      </c>
      <c r="Y922">
        <v>1</v>
      </c>
    </row>
    <row r="923" spans="1:25" hidden="1">
      <c r="A923" s="11">
        <f t="shared" si="130"/>
        <v>917</v>
      </c>
      <c r="B923" s="12" t="s">
        <v>925</v>
      </c>
      <c r="C923" s="12" t="s">
        <v>925</v>
      </c>
      <c r="D923" s="12" t="s">
        <v>1815</v>
      </c>
      <c r="E923" s="12">
        <v>303</v>
      </c>
      <c r="F923" s="11" t="s">
        <v>1014</v>
      </c>
      <c r="G923" s="11" t="s">
        <v>854</v>
      </c>
      <c r="H923" s="12" t="s">
        <v>1724</v>
      </c>
      <c r="I923" s="12" t="s">
        <v>1512</v>
      </c>
      <c r="J923" s="11">
        <v>3017124551</v>
      </c>
      <c r="K923" s="13">
        <v>377</v>
      </c>
      <c r="L923" s="13">
        <f t="shared" ref="L923:L986" si="135">K923*$M$2</f>
        <v>66917500</v>
      </c>
      <c r="M923" s="13">
        <v>377</v>
      </c>
      <c r="N923" s="13">
        <f t="shared" ref="N923:N986" si="136">M923*$M$2</f>
        <v>66917500</v>
      </c>
      <c r="O923" s="13">
        <v>377</v>
      </c>
      <c r="P923" s="13">
        <f t="shared" ref="P923:P986" si="137">O923*$M$2</f>
        <v>66917500</v>
      </c>
      <c r="Q923" s="13">
        <v>303</v>
      </c>
      <c r="R923" s="13">
        <f t="shared" ref="R923:R986" si="138">Q923*$M$2</f>
        <v>53782500</v>
      </c>
      <c r="S923" s="13">
        <v>0</v>
      </c>
      <c r="T923" s="13">
        <v>0</v>
      </c>
      <c r="U923" s="13">
        <f t="shared" si="131"/>
        <v>303</v>
      </c>
      <c r="V923" s="13">
        <f t="shared" si="132"/>
        <v>53782500</v>
      </c>
      <c r="W923" s="13">
        <f t="shared" si="133"/>
        <v>1434</v>
      </c>
      <c r="X923" s="13">
        <f t="shared" si="134"/>
        <v>254535000</v>
      </c>
      <c r="Y923">
        <v>1</v>
      </c>
    </row>
    <row r="924" spans="1:25" hidden="1">
      <c r="A924" s="11">
        <f t="shared" ref="A924:A987" si="139">A923+1</f>
        <v>918</v>
      </c>
      <c r="B924" s="12" t="s">
        <v>926</v>
      </c>
      <c r="C924" s="12" t="s">
        <v>926</v>
      </c>
      <c r="D924" s="12" t="s">
        <v>1816</v>
      </c>
      <c r="E924" s="12">
        <v>874</v>
      </c>
      <c r="F924" s="11" t="s">
        <v>1014</v>
      </c>
      <c r="G924" s="11" t="s">
        <v>854</v>
      </c>
      <c r="H924" s="12" t="s">
        <v>1725</v>
      </c>
      <c r="I924" s="12" t="s">
        <v>1011</v>
      </c>
      <c r="J924" s="11">
        <v>3017017437</v>
      </c>
      <c r="K924" s="13">
        <v>918</v>
      </c>
      <c r="L924" s="13">
        <f t="shared" si="135"/>
        <v>162945000</v>
      </c>
      <c r="M924" s="13">
        <v>918</v>
      </c>
      <c r="N924" s="13">
        <f t="shared" si="136"/>
        <v>162945000</v>
      </c>
      <c r="O924" s="13">
        <v>918</v>
      </c>
      <c r="P924" s="13">
        <f t="shared" si="137"/>
        <v>162945000</v>
      </c>
      <c r="Q924" s="13">
        <v>874</v>
      </c>
      <c r="R924" s="13">
        <f t="shared" si="138"/>
        <v>155135000</v>
      </c>
      <c r="S924" s="13">
        <v>0</v>
      </c>
      <c r="T924" s="13">
        <v>0</v>
      </c>
      <c r="U924" s="13">
        <f t="shared" si="131"/>
        <v>874</v>
      </c>
      <c r="V924" s="13">
        <f t="shared" si="132"/>
        <v>155135000</v>
      </c>
      <c r="W924" s="13">
        <f t="shared" si="133"/>
        <v>3628</v>
      </c>
      <c r="X924" s="13">
        <f t="shared" si="134"/>
        <v>643970000</v>
      </c>
      <c r="Y924">
        <v>1</v>
      </c>
    </row>
    <row r="925" spans="1:25" hidden="1">
      <c r="A925" s="11">
        <f t="shared" si="139"/>
        <v>919</v>
      </c>
      <c r="B925" s="12" t="s">
        <v>927</v>
      </c>
      <c r="C925" s="12" t="s">
        <v>927</v>
      </c>
      <c r="D925" s="12" t="s">
        <v>1816</v>
      </c>
      <c r="E925" s="12">
        <v>394</v>
      </c>
      <c r="F925" s="11" t="s">
        <v>1014</v>
      </c>
      <c r="G925" s="11" t="s">
        <v>854</v>
      </c>
      <c r="H925" s="12" t="s">
        <v>1726</v>
      </c>
      <c r="I925" s="12" t="s">
        <v>1011</v>
      </c>
      <c r="J925" s="11">
        <v>3017000411</v>
      </c>
      <c r="K925" s="13">
        <v>462</v>
      </c>
      <c r="L925" s="13">
        <f t="shared" si="135"/>
        <v>82005000</v>
      </c>
      <c r="M925" s="13">
        <v>462</v>
      </c>
      <c r="N925" s="13">
        <f t="shared" si="136"/>
        <v>82005000</v>
      </c>
      <c r="O925" s="13">
        <v>462</v>
      </c>
      <c r="P925" s="13">
        <f t="shared" si="137"/>
        <v>82005000</v>
      </c>
      <c r="Q925" s="13">
        <v>394</v>
      </c>
      <c r="R925" s="13">
        <f t="shared" si="138"/>
        <v>69935000</v>
      </c>
      <c r="S925" s="13">
        <v>0</v>
      </c>
      <c r="T925" s="13">
        <v>0</v>
      </c>
      <c r="U925" s="13">
        <f t="shared" si="131"/>
        <v>394</v>
      </c>
      <c r="V925" s="13">
        <f t="shared" si="132"/>
        <v>69935000</v>
      </c>
      <c r="W925" s="13">
        <f t="shared" si="133"/>
        <v>1780</v>
      </c>
      <c r="X925" s="13">
        <f t="shared" si="134"/>
        <v>315950000</v>
      </c>
      <c r="Y925">
        <v>1</v>
      </c>
    </row>
    <row r="926" spans="1:25" hidden="1">
      <c r="A926" s="11">
        <f t="shared" si="139"/>
        <v>920</v>
      </c>
      <c r="B926" s="12" t="s">
        <v>928</v>
      </c>
      <c r="C926" s="12" t="s">
        <v>928</v>
      </c>
      <c r="D926" s="12" t="s">
        <v>1816</v>
      </c>
      <c r="E926" s="12">
        <v>54</v>
      </c>
      <c r="F926" s="11" t="s">
        <v>1015</v>
      </c>
      <c r="G926" s="11" t="s">
        <v>854</v>
      </c>
      <c r="H926" s="12" t="s">
        <v>1529</v>
      </c>
      <c r="I926" s="12" t="s">
        <v>1011</v>
      </c>
      <c r="J926" s="11">
        <v>3017131353</v>
      </c>
      <c r="K926" s="13">
        <v>18</v>
      </c>
      <c r="L926" s="13">
        <f t="shared" si="135"/>
        <v>3195000</v>
      </c>
      <c r="M926" s="13">
        <v>18</v>
      </c>
      <c r="N926" s="13">
        <f t="shared" si="136"/>
        <v>3195000</v>
      </c>
      <c r="O926" s="13">
        <v>18</v>
      </c>
      <c r="P926" s="13">
        <f t="shared" si="137"/>
        <v>3195000</v>
      </c>
      <c r="Q926" s="13">
        <v>54</v>
      </c>
      <c r="R926" s="13">
        <f t="shared" si="138"/>
        <v>9585000</v>
      </c>
      <c r="S926" s="13">
        <v>0</v>
      </c>
      <c r="T926" s="13">
        <v>0</v>
      </c>
      <c r="U926" s="13">
        <f t="shared" si="131"/>
        <v>54</v>
      </c>
      <c r="V926" s="13">
        <f t="shared" si="132"/>
        <v>9585000</v>
      </c>
      <c r="W926" s="13">
        <f t="shared" si="133"/>
        <v>108</v>
      </c>
      <c r="X926" s="13">
        <f t="shared" si="134"/>
        <v>19170000</v>
      </c>
      <c r="Y926">
        <v>1</v>
      </c>
    </row>
    <row r="927" spans="1:25" hidden="1">
      <c r="A927" s="11">
        <f t="shared" si="139"/>
        <v>921</v>
      </c>
      <c r="B927" s="12" t="s">
        <v>929</v>
      </c>
      <c r="C927" s="12" t="s">
        <v>929</v>
      </c>
      <c r="D927" s="12" t="s">
        <v>1817</v>
      </c>
      <c r="E927" s="12">
        <v>845</v>
      </c>
      <c r="F927" s="11" t="s">
        <v>1014</v>
      </c>
      <c r="G927" s="11" t="s">
        <v>854</v>
      </c>
      <c r="H927" s="12" t="s">
        <v>1727</v>
      </c>
      <c r="I927" s="12" t="s">
        <v>1546</v>
      </c>
      <c r="J927" s="11">
        <v>3118004433</v>
      </c>
      <c r="K927" s="13">
        <v>843</v>
      </c>
      <c r="L927" s="13">
        <f t="shared" si="135"/>
        <v>149632500</v>
      </c>
      <c r="M927" s="13">
        <v>843</v>
      </c>
      <c r="N927" s="13">
        <f t="shared" si="136"/>
        <v>149632500</v>
      </c>
      <c r="O927" s="13">
        <v>843</v>
      </c>
      <c r="P927" s="13">
        <f t="shared" si="137"/>
        <v>149632500</v>
      </c>
      <c r="Q927" s="13">
        <v>845</v>
      </c>
      <c r="R927" s="13">
        <f t="shared" si="138"/>
        <v>149987500</v>
      </c>
      <c r="S927" s="13">
        <v>0</v>
      </c>
      <c r="T927" s="13">
        <v>0</v>
      </c>
      <c r="U927" s="13">
        <f t="shared" si="131"/>
        <v>845</v>
      </c>
      <c r="V927" s="13">
        <f t="shared" si="132"/>
        <v>149987500</v>
      </c>
      <c r="W927" s="13">
        <f t="shared" si="133"/>
        <v>3374</v>
      </c>
      <c r="X927" s="13">
        <f t="shared" si="134"/>
        <v>598885000</v>
      </c>
      <c r="Y927">
        <v>1</v>
      </c>
    </row>
    <row r="928" spans="1:25" hidden="1">
      <c r="A928" s="11">
        <f t="shared" si="139"/>
        <v>922</v>
      </c>
      <c r="B928" s="12" t="s">
        <v>930</v>
      </c>
      <c r="C928" s="12" t="s">
        <v>930</v>
      </c>
      <c r="D928" s="12" t="s">
        <v>1817</v>
      </c>
      <c r="E928" s="12">
        <v>637</v>
      </c>
      <c r="F928" s="11" t="s">
        <v>1014</v>
      </c>
      <c r="G928" s="11" t="s">
        <v>854</v>
      </c>
      <c r="H928" s="12" t="s">
        <v>1728</v>
      </c>
      <c r="I928" s="12" t="s">
        <v>1546</v>
      </c>
      <c r="J928" s="11">
        <v>3017017364</v>
      </c>
      <c r="K928" s="13">
        <v>623</v>
      </c>
      <c r="L928" s="13">
        <f t="shared" si="135"/>
        <v>110582500</v>
      </c>
      <c r="M928" s="13">
        <v>623</v>
      </c>
      <c r="N928" s="13">
        <f t="shared" si="136"/>
        <v>110582500</v>
      </c>
      <c r="O928" s="13">
        <v>623</v>
      </c>
      <c r="P928" s="13">
        <f t="shared" si="137"/>
        <v>110582500</v>
      </c>
      <c r="Q928" s="13">
        <v>637</v>
      </c>
      <c r="R928" s="13">
        <f t="shared" si="138"/>
        <v>113067500</v>
      </c>
      <c r="S928" s="13">
        <v>0</v>
      </c>
      <c r="T928" s="13">
        <v>0</v>
      </c>
      <c r="U928" s="13">
        <f t="shared" si="131"/>
        <v>637</v>
      </c>
      <c r="V928" s="13">
        <f t="shared" si="132"/>
        <v>113067500</v>
      </c>
      <c r="W928" s="13">
        <f t="shared" si="133"/>
        <v>2506</v>
      </c>
      <c r="X928" s="13">
        <f t="shared" si="134"/>
        <v>444815000</v>
      </c>
      <c r="Y928">
        <v>1</v>
      </c>
    </row>
    <row r="929" spans="1:25" hidden="1">
      <c r="A929" s="11">
        <f t="shared" si="139"/>
        <v>923</v>
      </c>
      <c r="B929" s="12" t="s">
        <v>931</v>
      </c>
      <c r="C929" s="12" t="s">
        <v>931</v>
      </c>
      <c r="D929" s="12" t="s">
        <v>1817</v>
      </c>
      <c r="E929" s="12">
        <v>229</v>
      </c>
      <c r="F929" s="11" t="s">
        <v>1014</v>
      </c>
      <c r="G929" s="11" t="s">
        <v>854</v>
      </c>
      <c r="H929" s="12" t="s">
        <v>1729</v>
      </c>
      <c r="I929" s="12" t="s">
        <v>1546</v>
      </c>
      <c r="J929" s="11">
        <v>3017125001</v>
      </c>
      <c r="K929" s="13">
        <v>207</v>
      </c>
      <c r="L929" s="13">
        <f t="shared" si="135"/>
        <v>36742500</v>
      </c>
      <c r="M929" s="13">
        <v>207</v>
      </c>
      <c r="N929" s="13">
        <f t="shared" si="136"/>
        <v>36742500</v>
      </c>
      <c r="O929" s="13">
        <v>207</v>
      </c>
      <c r="P929" s="13">
        <f t="shared" si="137"/>
        <v>36742500</v>
      </c>
      <c r="Q929" s="13">
        <v>229</v>
      </c>
      <c r="R929" s="13">
        <f t="shared" si="138"/>
        <v>40647500</v>
      </c>
      <c r="S929" s="13">
        <v>0</v>
      </c>
      <c r="T929" s="13">
        <v>0</v>
      </c>
      <c r="U929" s="13">
        <f t="shared" si="131"/>
        <v>229</v>
      </c>
      <c r="V929" s="13">
        <f t="shared" si="132"/>
        <v>40647500</v>
      </c>
      <c r="W929" s="13">
        <f t="shared" si="133"/>
        <v>850</v>
      </c>
      <c r="X929" s="13">
        <f t="shared" si="134"/>
        <v>150875000</v>
      </c>
      <c r="Y929">
        <v>1</v>
      </c>
    </row>
    <row r="930" spans="1:25" hidden="1">
      <c r="A930" s="11">
        <f t="shared" si="139"/>
        <v>924</v>
      </c>
      <c r="B930" s="12" t="s">
        <v>932</v>
      </c>
      <c r="C930" s="12" t="s">
        <v>932</v>
      </c>
      <c r="D930" s="12" t="s">
        <v>1818</v>
      </c>
      <c r="E930" s="12">
        <v>858</v>
      </c>
      <c r="F930" s="11" t="s">
        <v>1014</v>
      </c>
      <c r="G930" s="11" t="s">
        <v>854</v>
      </c>
      <c r="H930" s="12" t="s">
        <v>1730</v>
      </c>
      <c r="I930" s="12" t="s">
        <v>1569</v>
      </c>
      <c r="J930" s="11">
        <v>3017015523</v>
      </c>
      <c r="K930" s="13">
        <v>897</v>
      </c>
      <c r="L930" s="13">
        <f t="shared" si="135"/>
        <v>159217500</v>
      </c>
      <c r="M930" s="13">
        <v>898</v>
      </c>
      <c r="N930" s="13">
        <f t="shared" si="136"/>
        <v>159395000</v>
      </c>
      <c r="O930" s="13">
        <v>899</v>
      </c>
      <c r="P930" s="13">
        <f t="shared" si="137"/>
        <v>159572500</v>
      </c>
      <c r="Q930" s="13">
        <v>858</v>
      </c>
      <c r="R930" s="13">
        <f t="shared" si="138"/>
        <v>152295000</v>
      </c>
      <c r="S930" s="13">
        <v>0</v>
      </c>
      <c r="T930" s="13">
        <v>0</v>
      </c>
      <c r="U930" s="13">
        <f t="shared" si="131"/>
        <v>858</v>
      </c>
      <c r="V930" s="13">
        <f t="shared" si="132"/>
        <v>152295000</v>
      </c>
      <c r="W930" s="13">
        <f t="shared" si="133"/>
        <v>3552</v>
      </c>
      <c r="X930" s="13">
        <f t="shared" si="134"/>
        <v>630480000</v>
      </c>
      <c r="Y930">
        <v>1</v>
      </c>
    </row>
    <row r="931" spans="1:25" hidden="1">
      <c r="A931" s="11">
        <f t="shared" si="139"/>
        <v>925</v>
      </c>
      <c r="B931" s="12" t="s">
        <v>933</v>
      </c>
      <c r="C931" s="12" t="s">
        <v>933</v>
      </c>
      <c r="D931" s="12" t="s">
        <v>1818</v>
      </c>
      <c r="E931" s="12">
        <v>1104</v>
      </c>
      <c r="F931" s="11" t="s">
        <v>1014</v>
      </c>
      <c r="G931" s="11" t="s">
        <v>854</v>
      </c>
      <c r="H931" s="12" t="s">
        <v>1731</v>
      </c>
      <c r="I931" s="12" t="s">
        <v>1569</v>
      </c>
      <c r="J931" s="11">
        <v>3017003681</v>
      </c>
      <c r="K931" s="13">
        <v>1120</v>
      </c>
      <c r="L931" s="13">
        <f t="shared" si="135"/>
        <v>198800000</v>
      </c>
      <c r="M931" s="13">
        <v>1120</v>
      </c>
      <c r="N931" s="13">
        <f t="shared" si="136"/>
        <v>198800000</v>
      </c>
      <c r="O931" s="13">
        <v>1120</v>
      </c>
      <c r="P931" s="13">
        <f t="shared" si="137"/>
        <v>198800000</v>
      </c>
      <c r="Q931" s="13">
        <v>1104</v>
      </c>
      <c r="R931" s="13">
        <f t="shared" si="138"/>
        <v>195960000</v>
      </c>
      <c r="S931" s="13">
        <v>0</v>
      </c>
      <c r="T931" s="13">
        <v>0</v>
      </c>
      <c r="U931" s="13">
        <f t="shared" si="131"/>
        <v>1104</v>
      </c>
      <c r="V931" s="13">
        <f t="shared" si="132"/>
        <v>195960000</v>
      </c>
      <c r="W931" s="13">
        <f t="shared" si="133"/>
        <v>4464</v>
      </c>
      <c r="X931" s="13">
        <f t="shared" si="134"/>
        <v>792360000</v>
      </c>
      <c r="Y931">
        <v>1</v>
      </c>
    </row>
    <row r="932" spans="1:25" hidden="1">
      <c r="A932" s="11">
        <f t="shared" si="139"/>
        <v>926</v>
      </c>
      <c r="B932" s="12" t="s">
        <v>934</v>
      </c>
      <c r="C932" s="12" t="s">
        <v>934</v>
      </c>
      <c r="D932" s="12" t="s">
        <v>1818</v>
      </c>
      <c r="E932" s="12">
        <v>138</v>
      </c>
      <c r="F932" s="11" t="s">
        <v>1015</v>
      </c>
      <c r="G932" s="11" t="s">
        <v>854</v>
      </c>
      <c r="H932" s="12" t="s">
        <v>1576</v>
      </c>
      <c r="I932" s="12" t="s">
        <v>1569</v>
      </c>
      <c r="J932" s="11">
        <v>3118004671</v>
      </c>
      <c r="K932" s="13">
        <v>134</v>
      </c>
      <c r="L932" s="13">
        <f t="shared" si="135"/>
        <v>23785000</v>
      </c>
      <c r="M932" s="13">
        <v>134</v>
      </c>
      <c r="N932" s="13">
        <f t="shared" si="136"/>
        <v>23785000</v>
      </c>
      <c r="O932" s="13">
        <v>134</v>
      </c>
      <c r="P932" s="13">
        <f t="shared" si="137"/>
        <v>23785000</v>
      </c>
      <c r="Q932" s="13">
        <v>138</v>
      </c>
      <c r="R932" s="13">
        <f t="shared" si="138"/>
        <v>24495000</v>
      </c>
      <c r="S932" s="13">
        <v>0</v>
      </c>
      <c r="T932" s="13">
        <v>0</v>
      </c>
      <c r="U932" s="13">
        <f t="shared" si="131"/>
        <v>138</v>
      </c>
      <c r="V932" s="13">
        <f t="shared" si="132"/>
        <v>24495000</v>
      </c>
      <c r="W932" s="13">
        <f t="shared" si="133"/>
        <v>540</v>
      </c>
      <c r="X932" s="13">
        <f t="shared" si="134"/>
        <v>95850000</v>
      </c>
      <c r="Y932">
        <v>1</v>
      </c>
    </row>
    <row r="933" spans="1:25" hidden="1">
      <c r="A933" s="11">
        <f t="shared" si="139"/>
        <v>927</v>
      </c>
      <c r="B933" s="12" t="s">
        <v>935</v>
      </c>
      <c r="C933" s="12" t="s">
        <v>935</v>
      </c>
      <c r="D933" s="12" t="s">
        <v>1819</v>
      </c>
      <c r="E933" s="12">
        <v>1041</v>
      </c>
      <c r="F933" s="11" t="s">
        <v>1014</v>
      </c>
      <c r="G933" s="11" t="s">
        <v>854</v>
      </c>
      <c r="H933" s="12" t="s">
        <v>1732</v>
      </c>
      <c r="I933" s="12" t="s">
        <v>1614</v>
      </c>
      <c r="J933" s="11">
        <v>2085024568</v>
      </c>
      <c r="K933" s="13">
        <v>1167</v>
      </c>
      <c r="L933" s="13">
        <f t="shared" si="135"/>
        <v>207142500</v>
      </c>
      <c r="M933" s="13">
        <v>1167</v>
      </c>
      <c r="N933" s="13">
        <f t="shared" si="136"/>
        <v>207142500</v>
      </c>
      <c r="O933" s="13">
        <v>1167</v>
      </c>
      <c r="P933" s="13">
        <f t="shared" si="137"/>
        <v>207142500</v>
      </c>
      <c r="Q933" s="13">
        <v>1041</v>
      </c>
      <c r="R933" s="13">
        <f t="shared" si="138"/>
        <v>184777500</v>
      </c>
      <c r="S933" s="13">
        <v>0</v>
      </c>
      <c r="T933" s="13">
        <v>0</v>
      </c>
      <c r="U933" s="13">
        <f t="shared" si="131"/>
        <v>1041</v>
      </c>
      <c r="V933" s="13">
        <f t="shared" si="132"/>
        <v>184777500</v>
      </c>
      <c r="W933" s="13">
        <f t="shared" si="133"/>
        <v>4542</v>
      </c>
      <c r="X933" s="13">
        <f t="shared" si="134"/>
        <v>806205000</v>
      </c>
      <c r="Y933">
        <v>1</v>
      </c>
    </row>
    <row r="934" spans="1:25" hidden="1">
      <c r="A934" s="11">
        <f t="shared" si="139"/>
        <v>928</v>
      </c>
      <c r="B934" s="12" t="s">
        <v>936</v>
      </c>
      <c r="C934" s="12" t="s">
        <v>936</v>
      </c>
      <c r="D934" s="12" t="s">
        <v>1819</v>
      </c>
      <c r="E934" s="12">
        <v>591</v>
      </c>
      <c r="F934" s="11" t="s">
        <v>1014</v>
      </c>
      <c r="G934" s="11" t="s">
        <v>854</v>
      </c>
      <c r="H934" s="12" t="s">
        <v>1733</v>
      </c>
      <c r="I934" s="12" t="s">
        <v>1614</v>
      </c>
      <c r="J934" s="11">
        <v>3085004629</v>
      </c>
      <c r="K934" s="13">
        <v>529</v>
      </c>
      <c r="L934" s="13">
        <f t="shared" si="135"/>
        <v>93897500</v>
      </c>
      <c r="M934" s="13">
        <v>529</v>
      </c>
      <c r="N934" s="13">
        <f t="shared" si="136"/>
        <v>93897500</v>
      </c>
      <c r="O934" s="13">
        <v>529</v>
      </c>
      <c r="P934" s="13">
        <f t="shared" si="137"/>
        <v>93897500</v>
      </c>
      <c r="Q934" s="13">
        <v>591</v>
      </c>
      <c r="R934" s="13">
        <f t="shared" si="138"/>
        <v>104902500</v>
      </c>
      <c r="S934" s="13">
        <v>0</v>
      </c>
      <c r="T934" s="13">
        <v>0</v>
      </c>
      <c r="U934" s="13">
        <f t="shared" si="131"/>
        <v>591</v>
      </c>
      <c r="V934" s="13">
        <f t="shared" si="132"/>
        <v>104902500</v>
      </c>
      <c r="W934" s="13">
        <f t="shared" si="133"/>
        <v>2178</v>
      </c>
      <c r="X934" s="13">
        <f t="shared" si="134"/>
        <v>386595000</v>
      </c>
      <c r="Y934">
        <v>1</v>
      </c>
    </row>
    <row r="935" spans="1:25" hidden="1">
      <c r="A935" s="11">
        <f t="shared" si="139"/>
        <v>929</v>
      </c>
      <c r="B935" s="12" t="s">
        <v>937</v>
      </c>
      <c r="C935" s="12" t="s">
        <v>937</v>
      </c>
      <c r="D935" s="12" t="s">
        <v>1819</v>
      </c>
      <c r="E935" s="12">
        <v>203</v>
      </c>
      <c r="F935" s="11" t="s">
        <v>1014</v>
      </c>
      <c r="G935" s="11" t="s">
        <v>854</v>
      </c>
      <c r="H935" s="12" t="s">
        <v>1734</v>
      </c>
      <c r="I935" s="12" t="s">
        <v>1614</v>
      </c>
      <c r="J935" s="11">
        <v>3017124985</v>
      </c>
      <c r="K935" s="13">
        <v>251</v>
      </c>
      <c r="L935" s="13">
        <f t="shared" si="135"/>
        <v>44552500</v>
      </c>
      <c r="M935" s="13">
        <v>251</v>
      </c>
      <c r="N935" s="13">
        <f t="shared" si="136"/>
        <v>44552500</v>
      </c>
      <c r="O935" s="13">
        <v>251</v>
      </c>
      <c r="P935" s="13">
        <f t="shared" si="137"/>
        <v>44552500</v>
      </c>
      <c r="Q935" s="13">
        <v>203</v>
      </c>
      <c r="R935" s="13">
        <f t="shared" si="138"/>
        <v>36032500</v>
      </c>
      <c r="S935" s="13">
        <v>0</v>
      </c>
      <c r="T935" s="13">
        <v>0</v>
      </c>
      <c r="U935" s="13">
        <f t="shared" si="131"/>
        <v>203</v>
      </c>
      <c r="V935" s="13">
        <f t="shared" si="132"/>
        <v>36032500</v>
      </c>
      <c r="W935" s="13">
        <f t="shared" si="133"/>
        <v>956</v>
      </c>
      <c r="X935" s="13">
        <f t="shared" si="134"/>
        <v>169690000</v>
      </c>
      <c r="Y935">
        <v>1</v>
      </c>
    </row>
    <row r="936" spans="1:25" hidden="1">
      <c r="A936" s="11">
        <f t="shared" si="139"/>
        <v>930</v>
      </c>
      <c r="B936" s="12" t="s">
        <v>938</v>
      </c>
      <c r="C936" s="12" t="s">
        <v>938</v>
      </c>
      <c r="D936" s="12" t="s">
        <v>1819</v>
      </c>
      <c r="E936" s="12">
        <v>140</v>
      </c>
      <c r="F936" s="11" t="s">
        <v>1015</v>
      </c>
      <c r="G936" s="11" t="s">
        <v>854</v>
      </c>
      <c r="H936" s="12" t="s">
        <v>1735</v>
      </c>
      <c r="I936" s="12" t="s">
        <v>1614</v>
      </c>
      <c r="J936" s="11">
        <v>3085004769</v>
      </c>
      <c r="K936" s="13">
        <v>158</v>
      </c>
      <c r="L936" s="13">
        <f t="shared" si="135"/>
        <v>28045000</v>
      </c>
      <c r="M936" s="13">
        <v>158</v>
      </c>
      <c r="N936" s="13">
        <f t="shared" si="136"/>
        <v>28045000</v>
      </c>
      <c r="O936" s="13">
        <v>158</v>
      </c>
      <c r="P936" s="13">
        <f t="shared" si="137"/>
        <v>28045000</v>
      </c>
      <c r="Q936" s="13">
        <v>140</v>
      </c>
      <c r="R936" s="13">
        <f t="shared" si="138"/>
        <v>24850000</v>
      </c>
      <c r="S936" s="13">
        <v>0</v>
      </c>
      <c r="T936" s="13">
        <v>0</v>
      </c>
      <c r="U936" s="13">
        <f t="shared" si="131"/>
        <v>140</v>
      </c>
      <c r="V936" s="13">
        <f t="shared" si="132"/>
        <v>24850000</v>
      </c>
      <c r="W936" s="13">
        <f t="shared" si="133"/>
        <v>614</v>
      </c>
      <c r="X936" s="13">
        <f t="shared" si="134"/>
        <v>108985000</v>
      </c>
      <c r="Y936">
        <v>1</v>
      </c>
    </row>
    <row r="937" spans="1:25" hidden="1">
      <c r="A937" s="11">
        <f t="shared" si="139"/>
        <v>931</v>
      </c>
      <c r="B937" s="12" t="s">
        <v>939</v>
      </c>
      <c r="C937" s="12" t="s">
        <v>939</v>
      </c>
      <c r="D937" s="12" t="s">
        <v>1819</v>
      </c>
      <c r="E937" s="12">
        <v>102</v>
      </c>
      <c r="F937" s="11" t="s">
        <v>1015</v>
      </c>
      <c r="G937" s="11" t="s">
        <v>854</v>
      </c>
      <c r="H937" s="12" t="s">
        <v>1736</v>
      </c>
      <c r="I937" s="12" t="s">
        <v>1614</v>
      </c>
      <c r="J937" s="11">
        <v>3085004807</v>
      </c>
      <c r="K937" s="13">
        <v>88</v>
      </c>
      <c r="L937" s="13">
        <f t="shared" si="135"/>
        <v>15620000</v>
      </c>
      <c r="M937" s="13">
        <v>88</v>
      </c>
      <c r="N937" s="13">
        <f t="shared" si="136"/>
        <v>15620000</v>
      </c>
      <c r="O937" s="13">
        <v>88</v>
      </c>
      <c r="P937" s="13">
        <f t="shared" si="137"/>
        <v>15620000</v>
      </c>
      <c r="Q937" s="13">
        <v>102</v>
      </c>
      <c r="R937" s="13">
        <f t="shared" si="138"/>
        <v>18105000</v>
      </c>
      <c r="S937" s="13">
        <v>0</v>
      </c>
      <c r="T937" s="13">
        <v>0</v>
      </c>
      <c r="U937" s="13">
        <f t="shared" si="131"/>
        <v>102</v>
      </c>
      <c r="V937" s="13">
        <f t="shared" si="132"/>
        <v>18105000</v>
      </c>
      <c r="W937" s="13">
        <f t="shared" si="133"/>
        <v>366</v>
      </c>
      <c r="X937" s="13">
        <f t="shared" si="134"/>
        <v>64965000</v>
      </c>
      <c r="Y937">
        <v>1</v>
      </c>
    </row>
    <row r="938" spans="1:25" hidden="1">
      <c r="A938" s="11">
        <f t="shared" si="139"/>
        <v>932</v>
      </c>
      <c r="B938" s="12" t="s">
        <v>940</v>
      </c>
      <c r="C938" s="12" t="s">
        <v>940</v>
      </c>
      <c r="D938" s="12" t="s">
        <v>1819</v>
      </c>
      <c r="E938" s="12">
        <v>92</v>
      </c>
      <c r="F938" s="11" t="s">
        <v>1016</v>
      </c>
      <c r="G938" s="11" t="s">
        <v>854</v>
      </c>
      <c r="H938" s="12" t="s">
        <v>1737</v>
      </c>
      <c r="I938" s="12" t="s">
        <v>1614</v>
      </c>
      <c r="J938" s="11">
        <v>3017125019</v>
      </c>
      <c r="K938" s="13">
        <v>96</v>
      </c>
      <c r="L938" s="13">
        <f t="shared" si="135"/>
        <v>17040000</v>
      </c>
      <c r="M938" s="13">
        <v>96</v>
      </c>
      <c r="N938" s="13">
        <f t="shared" si="136"/>
        <v>17040000</v>
      </c>
      <c r="O938" s="13">
        <v>96</v>
      </c>
      <c r="P938" s="13">
        <f t="shared" si="137"/>
        <v>17040000</v>
      </c>
      <c r="Q938" s="13">
        <v>92</v>
      </c>
      <c r="R938" s="13">
        <f t="shared" si="138"/>
        <v>16330000</v>
      </c>
      <c r="S938" s="13">
        <v>0</v>
      </c>
      <c r="T938" s="13">
        <v>0</v>
      </c>
      <c r="U938" s="13">
        <f t="shared" si="131"/>
        <v>92</v>
      </c>
      <c r="V938" s="13">
        <f t="shared" si="132"/>
        <v>16330000</v>
      </c>
      <c r="W938" s="13">
        <f t="shared" si="133"/>
        <v>380</v>
      </c>
      <c r="X938" s="13">
        <f t="shared" si="134"/>
        <v>67450000</v>
      </c>
      <c r="Y938">
        <v>1</v>
      </c>
    </row>
    <row r="939" spans="1:25" hidden="1">
      <c r="A939" s="11">
        <f t="shared" si="139"/>
        <v>933</v>
      </c>
      <c r="B939" s="12" t="s">
        <v>941</v>
      </c>
      <c r="C939" s="12" t="s">
        <v>941</v>
      </c>
      <c r="D939" s="12" t="s">
        <v>1819</v>
      </c>
      <c r="E939" s="12">
        <v>49</v>
      </c>
      <c r="F939" s="11" t="s">
        <v>1015</v>
      </c>
      <c r="G939" s="11" t="s">
        <v>854</v>
      </c>
      <c r="H939" s="12" t="s">
        <v>1738</v>
      </c>
      <c r="I939" s="12" t="s">
        <v>1614</v>
      </c>
      <c r="J939" s="11">
        <v>3085035338</v>
      </c>
      <c r="K939" s="13">
        <v>21</v>
      </c>
      <c r="L939" s="13">
        <f t="shared" si="135"/>
        <v>3727500</v>
      </c>
      <c r="M939" s="13">
        <v>21</v>
      </c>
      <c r="N939" s="13">
        <f t="shared" si="136"/>
        <v>3727500</v>
      </c>
      <c r="O939" s="13">
        <v>21</v>
      </c>
      <c r="P939" s="13">
        <f t="shared" si="137"/>
        <v>3727500</v>
      </c>
      <c r="Q939" s="13">
        <v>49</v>
      </c>
      <c r="R939" s="13">
        <f t="shared" si="138"/>
        <v>8697500</v>
      </c>
      <c r="S939" s="13">
        <v>0</v>
      </c>
      <c r="T939" s="13">
        <v>0</v>
      </c>
      <c r="U939" s="13">
        <f t="shared" si="131"/>
        <v>49</v>
      </c>
      <c r="V939" s="13">
        <f t="shared" si="132"/>
        <v>8697500</v>
      </c>
      <c r="W939" s="13">
        <f t="shared" si="133"/>
        <v>112</v>
      </c>
      <c r="X939" s="13">
        <f t="shared" si="134"/>
        <v>19880000</v>
      </c>
      <c r="Y939">
        <v>1</v>
      </c>
    </row>
    <row r="940" spans="1:25" hidden="1">
      <c r="A940" s="11">
        <f t="shared" si="139"/>
        <v>934</v>
      </c>
      <c r="B940" s="12" t="s">
        <v>942</v>
      </c>
      <c r="C940" s="12" t="s">
        <v>942</v>
      </c>
      <c r="D940" s="12" t="s">
        <v>1802</v>
      </c>
      <c r="E940" s="12">
        <v>116</v>
      </c>
      <c r="F940" s="11" t="s">
        <v>1014</v>
      </c>
      <c r="G940" s="11" t="s">
        <v>1017</v>
      </c>
      <c r="H940" s="12" t="s">
        <v>1739</v>
      </c>
      <c r="I940" s="12" t="s">
        <v>1046</v>
      </c>
      <c r="J940" s="11">
        <v>2085000562</v>
      </c>
      <c r="K940" s="13">
        <v>102</v>
      </c>
      <c r="L940" s="13">
        <f t="shared" si="135"/>
        <v>18105000</v>
      </c>
      <c r="M940" s="13">
        <v>102</v>
      </c>
      <c r="N940" s="13">
        <f t="shared" si="136"/>
        <v>18105000</v>
      </c>
      <c r="O940" s="13">
        <v>102</v>
      </c>
      <c r="P940" s="13">
        <f t="shared" si="137"/>
        <v>18105000</v>
      </c>
      <c r="Q940" s="13">
        <v>116</v>
      </c>
      <c r="R940" s="13">
        <f t="shared" si="138"/>
        <v>20590000</v>
      </c>
      <c r="S940" s="13">
        <v>0</v>
      </c>
      <c r="T940" s="13">
        <v>0</v>
      </c>
      <c r="U940" s="13">
        <f t="shared" si="131"/>
        <v>116</v>
      </c>
      <c r="V940" s="13">
        <f t="shared" si="132"/>
        <v>20590000</v>
      </c>
      <c r="W940" s="13">
        <f t="shared" si="133"/>
        <v>422</v>
      </c>
      <c r="X940" s="13">
        <f t="shared" si="134"/>
        <v>74905000</v>
      </c>
      <c r="Y940">
        <v>1</v>
      </c>
    </row>
    <row r="941" spans="1:25" hidden="1">
      <c r="A941" s="11">
        <f t="shared" si="139"/>
        <v>935</v>
      </c>
      <c r="B941" s="12" t="s">
        <v>943</v>
      </c>
      <c r="C941" s="12" t="s">
        <v>943</v>
      </c>
      <c r="D941" s="12" t="s">
        <v>1802</v>
      </c>
      <c r="E941" s="12">
        <v>330</v>
      </c>
      <c r="F941" s="11" t="s">
        <v>1014</v>
      </c>
      <c r="G941" s="11" t="s">
        <v>1017</v>
      </c>
      <c r="H941" s="12" t="s">
        <v>1740</v>
      </c>
      <c r="I941" s="12" t="s">
        <v>1046</v>
      </c>
      <c r="J941" s="11">
        <v>3017000178</v>
      </c>
      <c r="K941" s="13">
        <v>378</v>
      </c>
      <c r="L941" s="13">
        <f t="shared" si="135"/>
        <v>67095000</v>
      </c>
      <c r="M941" s="13">
        <v>378</v>
      </c>
      <c r="N941" s="13">
        <f t="shared" si="136"/>
        <v>67095000</v>
      </c>
      <c r="O941" s="13">
        <v>378</v>
      </c>
      <c r="P941" s="13">
        <f t="shared" si="137"/>
        <v>67095000</v>
      </c>
      <c r="Q941" s="13">
        <v>330</v>
      </c>
      <c r="R941" s="13">
        <f t="shared" si="138"/>
        <v>58575000</v>
      </c>
      <c r="S941" s="13">
        <v>0</v>
      </c>
      <c r="T941" s="13">
        <v>0</v>
      </c>
      <c r="U941" s="13">
        <f t="shared" si="131"/>
        <v>330</v>
      </c>
      <c r="V941" s="13">
        <f t="shared" si="132"/>
        <v>58575000</v>
      </c>
      <c r="W941" s="13">
        <f t="shared" si="133"/>
        <v>1464</v>
      </c>
      <c r="X941" s="13">
        <f t="shared" si="134"/>
        <v>259860000</v>
      </c>
      <c r="Y941">
        <v>1</v>
      </c>
    </row>
    <row r="942" spans="1:25" hidden="1">
      <c r="A942" s="11">
        <f t="shared" si="139"/>
        <v>936</v>
      </c>
      <c r="B942" s="12" t="s">
        <v>944</v>
      </c>
      <c r="C942" s="12" t="s">
        <v>944</v>
      </c>
      <c r="D942" s="12" t="s">
        <v>1803</v>
      </c>
      <c r="E942" s="12">
        <v>119</v>
      </c>
      <c r="F942" s="11" t="s">
        <v>1014</v>
      </c>
      <c r="G942" s="11" t="s">
        <v>1017</v>
      </c>
      <c r="H942" s="12" t="s">
        <v>1741</v>
      </c>
      <c r="I942" s="12" t="s">
        <v>1013</v>
      </c>
      <c r="J942" s="11">
        <v>3017003789</v>
      </c>
      <c r="K942" s="13">
        <v>175</v>
      </c>
      <c r="L942" s="13">
        <f t="shared" si="135"/>
        <v>31062500</v>
      </c>
      <c r="M942" s="13">
        <v>175</v>
      </c>
      <c r="N942" s="13">
        <f t="shared" si="136"/>
        <v>31062500</v>
      </c>
      <c r="O942" s="13">
        <v>175</v>
      </c>
      <c r="P942" s="13">
        <f t="shared" si="137"/>
        <v>31062500</v>
      </c>
      <c r="Q942" s="13">
        <v>119</v>
      </c>
      <c r="R942" s="13">
        <f t="shared" si="138"/>
        <v>21122500</v>
      </c>
      <c r="S942" s="13">
        <v>0</v>
      </c>
      <c r="T942" s="13">
        <v>0</v>
      </c>
      <c r="U942" s="13">
        <f t="shared" si="131"/>
        <v>119</v>
      </c>
      <c r="V942" s="13">
        <f t="shared" si="132"/>
        <v>21122500</v>
      </c>
      <c r="W942" s="13">
        <f t="shared" si="133"/>
        <v>644</v>
      </c>
      <c r="X942" s="13">
        <f t="shared" si="134"/>
        <v>114310000</v>
      </c>
      <c r="Y942">
        <v>1</v>
      </c>
    </row>
    <row r="943" spans="1:25" hidden="1">
      <c r="A943" s="11">
        <f t="shared" si="139"/>
        <v>937</v>
      </c>
      <c r="B943" s="12" t="s">
        <v>945</v>
      </c>
      <c r="C943" s="12" t="s">
        <v>945</v>
      </c>
      <c r="D943" s="12" t="s">
        <v>1803</v>
      </c>
      <c r="E943" s="12">
        <v>218</v>
      </c>
      <c r="F943" s="11" t="s">
        <v>1014</v>
      </c>
      <c r="G943" s="11" t="s">
        <v>1017</v>
      </c>
      <c r="H943" s="12" t="s">
        <v>1742</v>
      </c>
      <c r="I943" s="12" t="s">
        <v>1013</v>
      </c>
      <c r="J943" s="11">
        <v>3017014730</v>
      </c>
      <c r="K943" s="13">
        <v>224</v>
      </c>
      <c r="L943" s="13">
        <f t="shared" si="135"/>
        <v>39760000</v>
      </c>
      <c r="M943" s="13">
        <v>224</v>
      </c>
      <c r="N943" s="13">
        <f t="shared" si="136"/>
        <v>39760000</v>
      </c>
      <c r="O943" s="13">
        <v>224</v>
      </c>
      <c r="P943" s="13">
        <f t="shared" si="137"/>
        <v>39760000</v>
      </c>
      <c r="Q943" s="13">
        <v>218</v>
      </c>
      <c r="R943" s="13">
        <f t="shared" si="138"/>
        <v>38695000</v>
      </c>
      <c r="S943" s="13">
        <v>0</v>
      </c>
      <c r="T943" s="13">
        <v>0</v>
      </c>
      <c r="U943" s="13">
        <f t="shared" si="131"/>
        <v>218</v>
      </c>
      <c r="V943" s="13">
        <f t="shared" si="132"/>
        <v>38695000</v>
      </c>
      <c r="W943" s="13">
        <f t="shared" si="133"/>
        <v>890</v>
      </c>
      <c r="X943" s="13">
        <f t="shared" si="134"/>
        <v>157975000</v>
      </c>
      <c r="Y943">
        <v>1</v>
      </c>
    </row>
    <row r="944" spans="1:25" hidden="1">
      <c r="A944" s="11">
        <f t="shared" si="139"/>
        <v>938</v>
      </c>
      <c r="B944" s="12" t="s">
        <v>946</v>
      </c>
      <c r="C944" s="12" t="s">
        <v>946</v>
      </c>
      <c r="D944" s="12" t="s">
        <v>1804</v>
      </c>
      <c r="E944" s="12">
        <v>73</v>
      </c>
      <c r="F944" s="11" t="s">
        <v>1014</v>
      </c>
      <c r="G944" s="11" t="s">
        <v>1017</v>
      </c>
      <c r="H944" s="12" t="s">
        <v>1743</v>
      </c>
      <c r="I944" s="12" t="s">
        <v>1112</v>
      </c>
      <c r="J944" s="11">
        <v>2118037515</v>
      </c>
      <c r="K944" s="13">
        <v>97</v>
      </c>
      <c r="L944" s="13">
        <f t="shared" si="135"/>
        <v>17217500</v>
      </c>
      <c r="M944" s="13">
        <v>97</v>
      </c>
      <c r="N944" s="13">
        <f t="shared" si="136"/>
        <v>17217500</v>
      </c>
      <c r="O944" s="13">
        <v>97</v>
      </c>
      <c r="P944" s="13">
        <f t="shared" si="137"/>
        <v>17217500</v>
      </c>
      <c r="Q944" s="13">
        <v>73</v>
      </c>
      <c r="R944" s="13">
        <f t="shared" si="138"/>
        <v>12957500</v>
      </c>
      <c r="S944" s="13">
        <v>0</v>
      </c>
      <c r="T944" s="13">
        <v>0</v>
      </c>
      <c r="U944" s="13">
        <f t="shared" si="131"/>
        <v>73</v>
      </c>
      <c r="V944" s="13">
        <f t="shared" si="132"/>
        <v>12957500</v>
      </c>
      <c r="W944" s="13">
        <f t="shared" si="133"/>
        <v>364</v>
      </c>
      <c r="X944" s="13">
        <f t="shared" si="134"/>
        <v>64610000</v>
      </c>
      <c r="Y944">
        <v>1</v>
      </c>
    </row>
    <row r="945" spans="1:25" hidden="1">
      <c r="A945" s="11">
        <f t="shared" si="139"/>
        <v>939</v>
      </c>
      <c r="B945" s="12" t="s">
        <v>947</v>
      </c>
      <c r="C945" s="12" t="s">
        <v>947</v>
      </c>
      <c r="D945" s="12" t="s">
        <v>1804</v>
      </c>
      <c r="E945" s="12">
        <v>20</v>
      </c>
      <c r="F945" s="11" t="s">
        <v>1014</v>
      </c>
      <c r="G945" s="11" t="s">
        <v>1017</v>
      </c>
      <c r="H945" s="12" t="s">
        <v>1744</v>
      </c>
      <c r="I945" s="12" t="s">
        <v>1112</v>
      </c>
      <c r="J945" s="11">
        <v>3118004701</v>
      </c>
      <c r="K945" s="13">
        <v>50</v>
      </c>
      <c r="L945" s="13">
        <f t="shared" si="135"/>
        <v>8875000</v>
      </c>
      <c r="M945" s="13">
        <v>50</v>
      </c>
      <c r="N945" s="13">
        <f t="shared" si="136"/>
        <v>8875000</v>
      </c>
      <c r="O945" s="13">
        <v>50</v>
      </c>
      <c r="P945" s="13">
        <f t="shared" si="137"/>
        <v>8875000</v>
      </c>
      <c r="Q945" s="13">
        <v>20</v>
      </c>
      <c r="R945" s="13">
        <f t="shared" si="138"/>
        <v>3550000</v>
      </c>
      <c r="S945" s="13">
        <v>0</v>
      </c>
      <c r="T945" s="13">
        <v>0</v>
      </c>
      <c r="U945" s="13">
        <f t="shared" si="131"/>
        <v>20</v>
      </c>
      <c r="V945" s="13">
        <f t="shared" si="132"/>
        <v>3550000</v>
      </c>
      <c r="W945" s="13">
        <f t="shared" si="133"/>
        <v>170</v>
      </c>
      <c r="X945" s="13">
        <f t="shared" si="134"/>
        <v>30175000</v>
      </c>
      <c r="Y945">
        <v>1</v>
      </c>
    </row>
    <row r="946" spans="1:25" hidden="1">
      <c r="A946" s="11">
        <f t="shared" si="139"/>
        <v>940</v>
      </c>
      <c r="B946" s="12" t="s">
        <v>948</v>
      </c>
      <c r="C946" s="12" t="s">
        <v>948</v>
      </c>
      <c r="D946" s="12" t="s">
        <v>1804</v>
      </c>
      <c r="E946" s="12">
        <v>24</v>
      </c>
      <c r="F946" s="11" t="s">
        <v>1014</v>
      </c>
      <c r="G946" s="11" t="s">
        <v>1017</v>
      </c>
      <c r="H946" s="12" t="s">
        <v>1745</v>
      </c>
      <c r="I946" s="12" t="s">
        <v>1112</v>
      </c>
      <c r="J946" s="11">
        <v>3017051147</v>
      </c>
      <c r="K946" s="13">
        <v>40</v>
      </c>
      <c r="L946" s="13">
        <f t="shared" si="135"/>
        <v>7100000</v>
      </c>
      <c r="M946" s="13">
        <v>40</v>
      </c>
      <c r="N946" s="13">
        <f t="shared" si="136"/>
        <v>7100000</v>
      </c>
      <c r="O946" s="13">
        <v>40</v>
      </c>
      <c r="P946" s="13">
        <f t="shared" si="137"/>
        <v>7100000</v>
      </c>
      <c r="Q946" s="13">
        <v>24</v>
      </c>
      <c r="R946" s="13">
        <f t="shared" si="138"/>
        <v>4260000</v>
      </c>
      <c r="S946" s="13">
        <v>0</v>
      </c>
      <c r="T946" s="13">
        <v>0</v>
      </c>
      <c r="U946" s="13">
        <f t="shared" si="131"/>
        <v>24</v>
      </c>
      <c r="V946" s="13">
        <f t="shared" si="132"/>
        <v>4260000</v>
      </c>
      <c r="W946" s="13">
        <f t="shared" si="133"/>
        <v>144</v>
      </c>
      <c r="X946" s="13">
        <f t="shared" si="134"/>
        <v>25560000</v>
      </c>
      <c r="Y946">
        <v>1</v>
      </c>
    </row>
    <row r="947" spans="1:25" hidden="1">
      <c r="A947" s="11">
        <f t="shared" si="139"/>
        <v>941</v>
      </c>
      <c r="B947" s="12" t="s">
        <v>949</v>
      </c>
      <c r="C947" s="12" t="s">
        <v>949</v>
      </c>
      <c r="D947" s="12" t="s">
        <v>1804</v>
      </c>
      <c r="E947" s="12">
        <v>142</v>
      </c>
      <c r="F947" s="11" t="s">
        <v>1014</v>
      </c>
      <c r="G947" s="11" t="s">
        <v>1017</v>
      </c>
      <c r="H947" s="12" t="s">
        <v>1746</v>
      </c>
      <c r="I947" s="12" t="s">
        <v>1112</v>
      </c>
      <c r="J947" s="11">
        <v>3017048791</v>
      </c>
      <c r="K947" s="13">
        <v>178</v>
      </c>
      <c r="L947" s="13">
        <f t="shared" si="135"/>
        <v>31595000</v>
      </c>
      <c r="M947" s="13">
        <v>178</v>
      </c>
      <c r="N947" s="13">
        <f t="shared" si="136"/>
        <v>31595000</v>
      </c>
      <c r="O947" s="13">
        <v>178</v>
      </c>
      <c r="P947" s="13">
        <f t="shared" si="137"/>
        <v>31595000</v>
      </c>
      <c r="Q947" s="13">
        <v>142</v>
      </c>
      <c r="R947" s="13">
        <f t="shared" si="138"/>
        <v>25205000</v>
      </c>
      <c r="S947" s="13">
        <v>0</v>
      </c>
      <c r="T947" s="13">
        <v>0</v>
      </c>
      <c r="U947" s="13">
        <f t="shared" si="131"/>
        <v>142</v>
      </c>
      <c r="V947" s="13">
        <f t="shared" si="132"/>
        <v>25205000</v>
      </c>
      <c r="W947" s="13">
        <f t="shared" si="133"/>
        <v>676</v>
      </c>
      <c r="X947" s="13">
        <f t="shared" si="134"/>
        <v>119990000</v>
      </c>
      <c r="Y947">
        <v>1</v>
      </c>
    </row>
    <row r="948" spans="1:25" hidden="1">
      <c r="A948" s="11">
        <f t="shared" si="139"/>
        <v>942</v>
      </c>
      <c r="B948" s="12" t="s">
        <v>950</v>
      </c>
      <c r="C948" s="12" t="s">
        <v>950</v>
      </c>
      <c r="D948" s="12" t="s">
        <v>1805</v>
      </c>
      <c r="E948" s="12">
        <v>95</v>
      </c>
      <c r="F948" s="11" t="s">
        <v>1014</v>
      </c>
      <c r="G948" s="11" t="s">
        <v>1017</v>
      </c>
      <c r="H948" s="12" t="s">
        <v>1747</v>
      </c>
      <c r="I948" s="12" t="s">
        <v>1150</v>
      </c>
      <c r="J948" s="11">
        <v>2017194254</v>
      </c>
      <c r="K948" s="13">
        <v>99</v>
      </c>
      <c r="L948" s="13">
        <f t="shared" si="135"/>
        <v>17572500</v>
      </c>
      <c r="M948" s="13">
        <v>99</v>
      </c>
      <c r="N948" s="13">
        <f t="shared" si="136"/>
        <v>17572500</v>
      </c>
      <c r="O948" s="13">
        <v>99</v>
      </c>
      <c r="P948" s="13">
        <f t="shared" si="137"/>
        <v>17572500</v>
      </c>
      <c r="Q948" s="13">
        <v>95</v>
      </c>
      <c r="R948" s="13">
        <f t="shared" si="138"/>
        <v>16862500</v>
      </c>
      <c r="S948" s="13">
        <v>0</v>
      </c>
      <c r="T948" s="13">
        <v>0</v>
      </c>
      <c r="U948" s="13">
        <f t="shared" si="131"/>
        <v>95</v>
      </c>
      <c r="V948" s="13">
        <f t="shared" si="132"/>
        <v>16862500</v>
      </c>
      <c r="W948" s="13">
        <f t="shared" si="133"/>
        <v>392</v>
      </c>
      <c r="X948" s="13">
        <f t="shared" si="134"/>
        <v>69580000</v>
      </c>
      <c r="Y948">
        <v>1</v>
      </c>
    </row>
    <row r="949" spans="1:25" hidden="1">
      <c r="A949" s="11">
        <f t="shared" si="139"/>
        <v>943</v>
      </c>
      <c r="B949" s="12" t="s">
        <v>951</v>
      </c>
      <c r="C949" s="12" t="s">
        <v>951</v>
      </c>
      <c r="D949" s="12" t="s">
        <v>1805</v>
      </c>
      <c r="E949" s="12">
        <v>172</v>
      </c>
      <c r="F949" s="11" t="s">
        <v>1014</v>
      </c>
      <c r="G949" s="11" t="s">
        <v>1017</v>
      </c>
      <c r="H949" s="12" t="s">
        <v>1748</v>
      </c>
      <c r="I949" s="12" t="s">
        <v>1150</v>
      </c>
      <c r="J949" s="11">
        <v>3118030922</v>
      </c>
      <c r="K949" s="13">
        <v>30</v>
      </c>
      <c r="L949" s="13">
        <f t="shared" si="135"/>
        <v>5325000</v>
      </c>
      <c r="M949" s="13">
        <v>30</v>
      </c>
      <c r="N949" s="13">
        <f t="shared" si="136"/>
        <v>5325000</v>
      </c>
      <c r="O949" s="13">
        <v>30</v>
      </c>
      <c r="P949" s="13">
        <f t="shared" si="137"/>
        <v>5325000</v>
      </c>
      <c r="Q949" s="13">
        <v>172</v>
      </c>
      <c r="R949" s="13">
        <f t="shared" si="138"/>
        <v>30530000</v>
      </c>
      <c r="S949" s="13">
        <v>0</v>
      </c>
      <c r="T949" s="13">
        <v>0</v>
      </c>
      <c r="U949" s="13">
        <f t="shared" si="131"/>
        <v>172</v>
      </c>
      <c r="V949" s="13">
        <f t="shared" si="132"/>
        <v>30530000</v>
      </c>
      <c r="W949" s="13">
        <f t="shared" si="133"/>
        <v>262</v>
      </c>
      <c r="X949" s="13">
        <f t="shared" si="134"/>
        <v>46505000</v>
      </c>
      <c r="Y949">
        <v>1</v>
      </c>
    </row>
    <row r="950" spans="1:25" hidden="1">
      <c r="A950" s="11">
        <f t="shared" si="139"/>
        <v>944</v>
      </c>
      <c r="B950" s="12" t="s">
        <v>952</v>
      </c>
      <c r="C950" s="12" t="s">
        <v>952</v>
      </c>
      <c r="D950" s="12" t="s">
        <v>1806</v>
      </c>
      <c r="E950" s="12">
        <v>75</v>
      </c>
      <c r="F950" s="11" t="s">
        <v>1014</v>
      </c>
      <c r="G950" s="11" t="s">
        <v>1017</v>
      </c>
      <c r="H950" s="12" t="s">
        <v>1749</v>
      </c>
      <c r="I950" s="12" t="s">
        <v>1180</v>
      </c>
      <c r="J950" s="11">
        <v>3017001409</v>
      </c>
      <c r="K950" s="13">
        <v>89</v>
      </c>
      <c r="L950" s="13">
        <f t="shared" si="135"/>
        <v>15797500</v>
      </c>
      <c r="M950" s="13">
        <v>89</v>
      </c>
      <c r="N950" s="13">
        <f t="shared" si="136"/>
        <v>15797500</v>
      </c>
      <c r="O950" s="13">
        <v>89</v>
      </c>
      <c r="P950" s="13">
        <f t="shared" si="137"/>
        <v>15797500</v>
      </c>
      <c r="Q950" s="13">
        <v>75</v>
      </c>
      <c r="R950" s="13">
        <f t="shared" si="138"/>
        <v>13312500</v>
      </c>
      <c r="S950" s="13">
        <v>0</v>
      </c>
      <c r="T950" s="13">
        <v>0</v>
      </c>
      <c r="U950" s="13">
        <f t="shared" si="131"/>
        <v>75</v>
      </c>
      <c r="V950" s="13">
        <f t="shared" si="132"/>
        <v>13312500</v>
      </c>
      <c r="W950" s="13">
        <f t="shared" si="133"/>
        <v>342</v>
      </c>
      <c r="X950" s="13">
        <f t="shared" si="134"/>
        <v>60705000</v>
      </c>
      <c r="Y950">
        <v>1</v>
      </c>
    </row>
    <row r="951" spans="1:25" hidden="1">
      <c r="A951" s="11">
        <f t="shared" si="139"/>
        <v>945</v>
      </c>
      <c r="B951" s="12" t="s">
        <v>953</v>
      </c>
      <c r="C951" s="12" t="s">
        <v>953</v>
      </c>
      <c r="D951" s="12" t="s">
        <v>1806</v>
      </c>
      <c r="E951" s="12">
        <v>324</v>
      </c>
      <c r="F951" s="11" t="s">
        <v>1014</v>
      </c>
      <c r="G951" s="11" t="s">
        <v>1017</v>
      </c>
      <c r="H951" s="12" t="s">
        <v>1750</v>
      </c>
      <c r="I951" s="12" t="s">
        <v>1180</v>
      </c>
      <c r="J951" s="11">
        <v>3017052194</v>
      </c>
      <c r="K951" s="13">
        <v>252</v>
      </c>
      <c r="L951" s="13">
        <f t="shared" si="135"/>
        <v>44730000</v>
      </c>
      <c r="M951" s="13">
        <v>252</v>
      </c>
      <c r="N951" s="13">
        <f t="shared" si="136"/>
        <v>44730000</v>
      </c>
      <c r="O951" s="13">
        <v>252</v>
      </c>
      <c r="P951" s="13">
        <f t="shared" si="137"/>
        <v>44730000</v>
      </c>
      <c r="Q951" s="13">
        <v>324</v>
      </c>
      <c r="R951" s="13">
        <f t="shared" si="138"/>
        <v>57510000</v>
      </c>
      <c r="S951" s="13">
        <v>0</v>
      </c>
      <c r="T951" s="13">
        <v>0</v>
      </c>
      <c r="U951" s="13">
        <f t="shared" si="131"/>
        <v>324</v>
      </c>
      <c r="V951" s="13">
        <f t="shared" si="132"/>
        <v>57510000</v>
      </c>
      <c r="W951" s="13">
        <f t="shared" si="133"/>
        <v>1080</v>
      </c>
      <c r="X951" s="13">
        <f t="shared" si="134"/>
        <v>191700000</v>
      </c>
      <c r="Y951">
        <v>1</v>
      </c>
    </row>
    <row r="952" spans="1:25" hidden="1">
      <c r="A952" s="11">
        <f t="shared" si="139"/>
        <v>946</v>
      </c>
      <c r="B952" s="12" t="s">
        <v>954</v>
      </c>
      <c r="C952" s="12" t="s">
        <v>954</v>
      </c>
      <c r="D952" s="12" t="s">
        <v>1806</v>
      </c>
      <c r="E952" s="12">
        <v>309</v>
      </c>
      <c r="F952" s="11" t="s">
        <v>1014</v>
      </c>
      <c r="G952" s="11" t="s">
        <v>1017</v>
      </c>
      <c r="H952" s="12" t="s">
        <v>1751</v>
      </c>
      <c r="I952" s="12" t="s">
        <v>1180</v>
      </c>
      <c r="J952" s="11">
        <v>3017097406</v>
      </c>
      <c r="K952" s="13">
        <v>305</v>
      </c>
      <c r="L952" s="13">
        <f t="shared" si="135"/>
        <v>54137500</v>
      </c>
      <c r="M952" s="13">
        <v>305</v>
      </c>
      <c r="N952" s="13">
        <f t="shared" si="136"/>
        <v>54137500</v>
      </c>
      <c r="O952" s="13">
        <v>305</v>
      </c>
      <c r="P952" s="13">
        <f t="shared" si="137"/>
        <v>54137500</v>
      </c>
      <c r="Q952" s="13">
        <v>309</v>
      </c>
      <c r="R952" s="13">
        <f t="shared" si="138"/>
        <v>54847500</v>
      </c>
      <c r="S952" s="13">
        <v>0</v>
      </c>
      <c r="T952" s="13">
        <v>0</v>
      </c>
      <c r="U952" s="13">
        <f t="shared" si="131"/>
        <v>309</v>
      </c>
      <c r="V952" s="13">
        <f t="shared" si="132"/>
        <v>54847500</v>
      </c>
      <c r="W952" s="13">
        <f t="shared" si="133"/>
        <v>1224</v>
      </c>
      <c r="X952" s="13">
        <f t="shared" si="134"/>
        <v>217260000</v>
      </c>
      <c r="Y952">
        <v>1</v>
      </c>
    </row>
    <row r="953" spans="1:25" hidden="1">
      <c r="A953" s="11">
        <f t="shared" si="139"/>
        <v>947</v>
      </c>
      <c r="B953" s="12" t="s">
        <v>955</v>
      </c>
      <c r="C953" s="12" t="s">
        <v>955</v>
      </c>
      <c r="D953" s="12" t="s">
        <v>1806</v>
      </c>
      <c r="E953" s="12">
        <v>159</v>
      </c>
      <c r="F953" s="11" t="s">
        <v>1014</v>
      </c>
      <c r="G953" s="11" t="s">
        <v>1017</v>
      </c>
      <c r="H953" s="12" t="s">
        <v>1752</v>
      </c>
      <c r="I953" s="12" t="s">
        <v>1180</v>
      </c>
      <c r="J953" s="11">
        <v>3017001441</v>
      </c>
      <c r="K953" s="13">
        <v>211</v>
      </c>
      <c r="L953" s="13">
        <f t="shared" si="135"/>
        <v>37452500</v>
      </c>
      <c r="M953" s="13">
        <v>211</v>
      </c>
      <c r="N953" s="13">
        <f t="shared" si="136"/>
        <v>37452500</v>
      </c>
      <c r="O953" s="13">
        <v>211</v>
      </c>
      <c r="P953" s="13">
        <f t="shared" si="137"/>
        <v>37452500</v>
      </c>
      <c r="Q953" s="13">
        <v>159</v>
      </c>
      <c r="R953" s="13">
        <f t="shared" si="138"/>
        <v>28222500</v>
      </c>
      <c r="S953" s="13">
        <v>0</v>
      </c>
      <c r="T953" s="13">
        <v>0</v>
      </c>
      <c r="U953" s="13">
        <f t="shared" si="131"/>
        <v>159</v>
      </c>
      <c r="V953" s="13">
        <f t="shared" si="132"/>
        <v>28222500</v>
      </c>
      <c r="W953" s="13">
        <f t="shared" si="133"/>
        <v>792</v>
      </c>
      <c r="X953" s="13">
        <f t="shared" si="134"/>
        <v>140580000</v>
      </c>
      <c r="Y953">
        <v>1</v>
      </c>
    </row>
    <row r="954" spans="1:25" hidden="1">
      <c r="A954" s="11">
        <f t="shared" si="139"/>
        <v>948</v>
      </c>
      <c r="B954" s="12" t="s">
        <v>956</v>
      </c>
      <c r="C954" s="12" t="s">
        <v>956</v>
      </c>
      <c r="D954" s="12" t="s">
        <v>1806</v>
      </c>
      <c r="E954" s="12">
        <v>346</v>
      </c>
      <c r="F954" s="11" t="s">
        <v>1014</v>
      </c>
      <c r="G954" s="11" t="s">
        <v>1017</v>
      </c>
      <c r="H954" s="12" t="s">
        <v>1753</v>
      </c>
      <c r="I954" s="12" t="s">
        <v>1180</v>
      </c>
      <c r="J954" s="11">
        <v>3017000151</v>
      </c>
      <c r="K954" s="13">
        <v>246</v>
      </c>
      <c r="L954" s="13">
        <f t="shared" si="135"/>
        <v>43665000</v>
      </c>
      <c r="M954" s="13">
        <v>246</v>
      </c>
      <c r="N954" s="13">
        <f t="shared" si="136"/>
        <v>43665000</v>
      </c>
      <c r="O954" s="13">
        <v>246</v>
      </c>
      <c r="P954" s="13">
        <f t="shared" si="137"/>
        <v>43665000</v>
      </c>
      <c r="Q954" s="13">
        <v>346</v>
      </c>
      <c r="R954" s="13">
        <f t="shared" si="138"/>
        <v>61415000</v>
      </c>
      <c r="S954" s="13">
        <v>0</v>
      </c>
      <c r="T954" s="13">
        <v>0</v>
      </c>
      <c r="U954" s="13">
        <f t="shared" si="131"/>
        <v>346</v>
      </c>
      <c r="V954" s="13">
        <f t="shared" si="132"/>
        <v>61415000</v>
      </c>
      <c r="W954" s="13">
        <f t="shared" si="133"/>
        <v>1084</v>
      </c>
      <c r="X954" s="13">
        <f t="shared" si="134"/>
        <v>192410000</v>
      </c>
      <c r="Y954">
        <v>1</v>
      </c>
    </row>
    <row r="955" spans="1:25" hidden="1">
      <c r="A955" s="11">
        <f t="shared" si="139"/>
        <v>949</v>
      </c>
      <c r="B955" s="12" t="s">
        <v>957</v>
      </c>
      <c r="C955" s="12" t="s">
        <v>957</v>
      </c>
      <c r="D955" s="12" t="s">
        <v>1807</v>
      </c>
      <c r="E955" s="12">
        <v>841</v>
      </c>
      <c r="F955" s="11" t="s">
        <v>1014</v>
      </c>
      <c r="G955" s="11" t="s">
        <v>1017</v>
      </c>
      <c r="H955" s="12" t="s">
        <v>1229</v>
      </c>
      <c r="I955" s="12" t="s">
        <v>1218</v>
      </c>
      <c r="J955" s="11">
        <v>3118001523</v>
      </c>
      <c r="K955" s="13">
        <v>827</v>
      </c>
      <c r="L955" s="13">
        <f t="shared" si="135"/>
        <v>146792500</v>
      </c>
      <c r="M955" s="13">
        <v>827</v>
      </c>
      <c r="N955" s="13">
        <f t="shared" si="136"/>
        <v>146792500</v>
      </c>
      <c r="O955" s="13">
        <v>827</v>
      </c>
      <c r="P955" s="13">
        <f t="shared" si="137"/>
        <v>146792500</v>
      </c>
      <c r="Q955" s="13">
        <v>841</v>
      </c>
      <c r="R955" s="13">
        <f t="shared" si="138"/>
        <v>149277500</v>
      </c>
      <c r="S955" s="13">
        <v>0</v>
      </c>
      <c r="T955" s="13">
        <v>0</v>
      </c>
      <c r="U955" s="13">
        <f t="shared" si="131"/>
        <v>841</v>
      </c>
      <c r="V955" s="13">
        <f t="shared" si="132"/>
        <v>149277500</v>
      </c>
      <c r="W955" s="13">
        <f t="shared" si="133"/>
        <v>3322</v>
      </c>
      <c r="X955" s="13">
        <f t="shared" si="134"/>
        <v>589655000</v>
      </c>
      <c r="Y955">
        <v>1</v>
      </c>
    </row>
    <row r="956" spans="1:25" hidden="1">
      <c r="A956" s="11">
        <f t="shared" si="139"/>
        <v>950</v>
      </c>
      <c r="B956" s="12" t="s">
        <v>958</v>
      </c>
      <c r="C956" s="12" t="s">
        <v>958</v>
      </c>
      <c r="D956" s="12" t="s">
        <v>1807</v>
      </c>
      <c r="E956" s="12">
        <v>243</v>
      </c>
      <c r="F956" s="11" t="s">
        <v>1014</v>
      </c>
      <c r="G956" s="11" t="s">
        <v>1017</v>
      </c>
      <c r="H956" s="12" t="s">
        <v>1754</v>
      </c>
      <c r="I956" s="12" t="s">
        <v>1218</v>
      </c>
      <c r="J956" s="11">
        <v>3017016384</v>
      </c>
      <c r="K956" s="13">
        <v>227</v>
      </c>
      <c r="L956" s="13">
        <f t="shared" si="135"/>
        <v>40292500</v>
      </c>
      <c r="M956" s="13">
        <v>227</v>
      </c>
      <c r="N956" s="13">
        <f t="shared" si="136"/>
        <v>40292500</v>
      </c>
      <c r="O956" s="13">
        <v>227</v>
      </c>
      <c r="P956" s="13">
        <f t="shared" si="137"/>
        <v>40292500</v>
      </c>
      <c r="Q956" s="13">
        <v>243</v>
      </c>
      <c r="R956" s="13">
        <f t="shared" si="138"/>
        <v>43132500</v>
      </c>
      <c r="S956" s="13">
        <v>0</v>
      </c>
      <c r="T956" s="13">
        <v>0</v>
      </c>
      <c r="U956" s="13">
        <f t="shared" si="131"/>
        <v>243</v>
      </c>
      <c r="V956" s="13">
        <f t="shared" si="132"/>
        <v>43132500</v>
      </c>
      <c r="W956" s="13">
        <f t="shared" si="133"/>
        <v>924</v>
      </c>
      <c r="X956" s="13">
        <f t="shared" si="134"/>
        <v>164010000</v>
      </c>
      <c r="Y956">
        <v>1</v>
      </c>
    </row>
    <row r="957" spans="1:25" hidden="1">
      <c r="A957" s="11">
        <f t="shared" si="139"/>
        <v>951</v>
      </c>
      <c r="B957" s="12" t="s">
        <v>959</v>
      </c>
      <c r="C957" s="12" t="s">
        <v>959</v>
      </c>
      <c r="D957" s="12" t="s">
        <v>1807</v>
      </c>
      <c r="E957" s="12">
        <v>166</v>
      </c>
      <c r="F957" s="11" t="s">
        <v>1014</v>
      </c>
      <c r="G957" s="11" t="s">
        <v>1017</v>
      </c>
      <c r="H957" s="12" t="s">
        <v>1755</v>
      </c>
      <c r="I957" s="12" t="s">
        <v>1218</v>
      </c>
      <c r="J957" s="11">
        <v>3017004459</v>
      </c>
      <c r="K957" s="13">
        <v>204</v>
      </c>
      <c r="L957" s="13">
        <f t="shared" si="135"/>
        <v>36210000</v>
      </c>
      <c r="M957" s="13">
        <v>204</v>
      </c>
      <c r="N957" s="13">
        <f t="shared" si="136"/>
        <v>36210000</v>
      </c>
      <c r="O957" s="13">
        <v>204</v>
      </c>
      <c r="P957" s="13">
        <f t="shared" si="137"/>
        <v>36210000</v>
      </c>
      <c r="Q957" s="13">
        <v>166</v>
      </c>
      <c r="R957" s="13">
        <f t="shared" si="138"/>
        <v>29465000</v>
      </c>
      <c r="S957" s="13">
        <v>0</v>
      </c>
      <c r="T957" s="13">
        <v>0</v>
      </c>
      <c r="U957" s="13">
        <f t="shared" si="131"/>
        <v>166</v>
      </c>
      <c r="V957" s="13">
        <f t="shared" si="132"/>
        <v>29465000</v>
      </c>
      <c r="W957" s="13">
        <f t="shared" si="133"/>
        <v>778</v>
      </c>
      <c r="X957" s="13">
        <f t="shared" si="134"/>
        <v>138095000</v>
      </c>
      <c r="Y957">
        <v>1</v>
      </c>
    </row>
    <row r="958" spans="1:25" hidden="1">
      <c r="A958" s="11">
        <f t="shared" si="139"/>
        <v>952</v>
      </c>
      <c r="B958" s="12" t="s">
        <v>960</v>
      </c>
      <c r="C958" s="12" t="s">
        <v>960</v>
      </c>
      <c r="D958" s="12" t="s">
        <v>1807</v>
      </c>
      <c r="E958" s="12">
        <v>114</v>
      </c>
      <c r="F958" s="11" t="s">
        <v>1014</v>
      </c>
      <c r="G958" s="11" t="s">
        <v>1017</v>
      </c>
      <c r="H958" s="12" t="s">
        <v>1756</v>
      </c>
      <c r="I958" s="12" t="s">
        <v>1218</v>
      </c>
      <c r="J958" s="11">
        <v>3017048464</v>
      </c>
      <c r="K958" s="13">
        <v>90</v>
      </c>
      <c r="L958" s="13">
        <f t="shared" si="135"/>
        <v>15975000</v>
      </c>
      <c r="M958" s="13">
        <v>90</v>
      </c>
      <c r="N958" s="13">
        <f t="shared" si="136"/>
        <v>15975000</v>
      </c>
      <c r="O958" s="13">
        <v>90</v>
      </c>
      <c r="P958" s="13">
        <f t="shared" si="137"/>
        <v>15975000</v>
      </c>
      <c r="Q958" s="13">
        <v>114</v>
      </c>
      <c r="R958" s="13">
        <f t="shared" si="138"/>
        <v>20235000</v>
      </c>
      <c r="S958" s="13">
        <v>0</v>
      </c>
      <c r="T958" s="13">
        <v>0</v>
      </c>
      <c r="U958" s="13">
        <f t="shared" si="131"/>
        <v>114</v>
      </c>
      <c r="V958" s="13">
        <f t="shared" si="132"/>
        <v>20235000</v>
      </c>
      <c r="W958" s="13">
        <f t="shared" si="133"/>
        <v>384</v>
      </c>
      <c r="X958" s="13">
        <f t="shared" si="134"/>
        <v>68160000</v>
      </c>
      <c r="Y958">
        <v>1</v>
      </c>
    </row>
    <row r="959" spans="1:25" hidden="1">
      <c r="A959" s="11">
        <f t="shared" si="139"/>
        <v>953</v>
      </c>
      <c r="B959" s="12" t="s">
        <v>961</v>
      </c>
      <c r="C959" s="12" t="s">
        <v>961</v>
      </c>
      <c r="D959" s="12" t="s">
        <v>1807</v>
      </c>
      <c r="E959" s="12">
        <v>160</v>
      </c>
      <c r="F959" s="11" t="s">
        <v>1014</v>
      </c>
      <c r="G959" s="11" t="s">
        <v>1017</v>
      </c>
      <c r="H959" s="12" t="s">
        <v>1757</v>
      </c>
      <c r="I959" s="12" t="s">
        <v>1218</v>
      </c>
      <c r="J959" s="11">
        <v>3017008217</v>
      </c>
      <c r="K959" s="13">
        <v>130</v>
      </c>
      <c r="L959" s="13">
        <f t="shared" si="135"/>
        <v>23075000</v>
      </c>
      <c r="M959" s="13">
        <v>130</v>
      </c>
      <c r="N959" s="13">
        <f t="shared" si="136"/>
        <v>23075000</v>
      </c>
      <c r="O959" s="13">
        <v>130</v>
      </c>
      <c r="P959" s="13">
        <f t="shared" si="137"/>
        <v>23075000</v>
      </c>
      <c r="Q959" s="13">
        <v>160</v>
      </c>
      <c r="R959" s="13">
        <f t="shared" si="138"/>
        <v>28400000</v>
      </c>
      <c r="S959" s="13">
        <v>0</v>
      </c>
      <c r="T959" s="13">
        <v>0</v>
      </c>
      <c r="U959" s="13">
        <f t="shared" si="131"/>
        <v>160</v>
      </c>
      <c r="V959" s="13">
        <f t="shared" si="132"/>
        <v>28400000</v>
      </c>
      <c r="W959" s="13">
        <f t="shared" si="133"/>
        <v>550</v>
      </c>
      <c r="X959" s="13">
        <f t="shared" si="134"/>
        <v>97625000</v>
      </c>
      <c r="Y959">
        <v>1</v>
      </c>
    </row>
    <row r="960" spans="1:25" hidden="1">
      <c r="A960" s="11">
        <f t="shared" si="139"/>
        <v>954</v>
      </c>
      <c r="B960" s="12" t="s">
        <v>962</v>
      </c>
      <c r="C960" s="12" t="s">
        <v>962</v>
      </c>
      <c r="D960" s="12" t="s">
        <v>1807</v>
      </c>
      <c r="E960" s="12">
        <v>140</v>
      </c>
      <c r="F960" s="11" t="s">
        <v>1014</v>
      </c>
      <c r="G960" s="11" t="s">
        <v>1017</v>
      </c>
      <c r="H960" s="12" t="s">
        <v>1758</v>
      </c>
      <c r="I960" s="12" t="s">
        <v>1218</v>
      </c>
      <c r="J960" s="11">
        <v>3017014667</v>
      </c>
      <c r="K960" s="13">
        <v>234</v>
      </c>
      <c r="L960" s="13">
        <f t="shared" si="135"/>
        <v>41535000</v>
      </c>
      <c r="M960" s="13">
        <v>234</v>
      </c>
      <c r="N960" s="13">
        <f t="shared" si="136"/>
        <v>41535000</v>
      </c>
      <c r="O960" s="13">
        <v>234</v>
      </c>
      <c r="P960" s="13">
        <f t="shared" si="137"/>
        <v>41535000</v>
      </c>
      <c r="Q960" s="13">
        <v>140</v>
      </c>
      <c r="R960" s="13">
        <f t="shared" si="138"/>
        <v>24850000</v>
      </c>
      <c r="S960" s="13">
        <v>0</v>
      </c>
      <c r="T960" s="13">
        <v>0</v>
      </c>
      <c r="U960" s="13">
        <f t="shared" si="131"/>
        <v>140</v>
      </c>
      <c r="V960" s="13">
        <f t="shared" si="132"/>
        <v>24850000</v>
      </c>
      <c r="W960" s="13">
        <f t="shared" si="133"/>
        <v>842</v>
      </c>
      <c r="X960" s="13">
        <f t="shared" si="134"/>
        <v>149455000</v>
      </c>
      <c r="Y960">
        <v>1</v>
      </c>
    </row>
    <row r="961" spans="1:25" hidden="1">
      <c r="A961" s="11">
        <f t="shared" si="139"/>
        <v>955</v>
      </c>
      <c r="B961" s="12" t="s">
        <v>963</v>
      </c>
      <c r="C961" s="12" t="s">
        <v>963</v>
      </c>
      <c r="D961" s="12" t="s">
        <v>1807</v>
      </c>
      <c r="E961" s="12">
        <v>227</v>
      </c>
      <c r="F961" s="11" t="s">
        <v>1014</v>
      </c>
      <c r="G961" s="11" t="s">
        <v>1017</v>
      </c>
      <c r="H961" s="12" t="s">
        <v>1759</v>
      </c>
      <c r="I961" s="12" t="s">
        <v>1218</v>
      </c>
      <c r="J961" s="11">
        <v>2017009144</v>
      </c>
      <c r="K961" s="13">
        <v>333</v>
      </c>
      <c r="L961" s="13">
        <f t="shared" si="135"/>
        <v>59107500</v>
      </c>
      <c r="M961" s="13">
        <v>333</v>
      </c>
      <c r="N961" s="13">
        <f t="shared" si="136"/>
        <v>59107500</v>
      </c>
      <c r="O961" s="13">
        <v>333</v>
      </c>
      <c r="P961" s="13">
        <f t="shared" si="137"/>
        <v>59107500</v>
      </c>
      <c r="Q961" s="13">
        <v>227</v>
      </c>
      <c r="R961" s="13">
        <f t="shared" si="138"/>
        <v>40292500</v>
      </c>
      <c r="S961" s="13">
        <v>0</v>
      </c>
      <c r="T961" s="13">
        <v>0</v>
      </c>
      <c r="U961" s="13">
        <f t="shared" si="131"/>
        <v>227</v>
      </c>
      <c r="V961" s="13">
        <f t="shared" si="132"/>
        <v>40292500</v>
      </c>
      <c r="W961" s="13">
        <f t="shared" si="133"/>
        <v>1226</v>
      </c>
      <c r="X961" s="13">
        <f t="shared" si="134"/>
        <v>217615000</v>
      </c>
      <c r="Y961">
        <v>1</v>
      </c>
    </row>
    <row r="962" spans="1:25" hidden="1">
      <c r="A962" s="11">
        <f t="shared" si="139"/>
        <v>956</v>
      </c>
      <c r="B962" s="12" t="s">
        <v>964</v>
      </c>
      <c r="C962" s="12" t="s">
        <v>964</v>
      </c>
      <c r="D962" s="12" t="s">
        <v>1807</v>
      </c>
      <c r="E962" s="12">
        <v>142</v>
      </c>
      <c r="F962" s="11" t="s">
        <v>1014</v>
      </c>
      <c r="G962" s="11" t="s">
        <v>1017</v>
      </c>
      <c r="H962" s="12" t="s">
        <v>1760</v>
      </c>
      <c r="I962" s="12" t="s">
        <v>1218</v>
      </c>
      <c r="J962" s="11">
        <v>3017108076</v>
      </c>
      <c r="K962" s="13">
        <v>160</v>
      </c>
      <c r="L962" s="13">
        <f t="shared" si="135"/>
        <v>28400000</v>
      </c>
      <c r="M962" s="13">
        <v>160</v>
      </c>
      <c r="N962" s="13">
        <f t="shared" si="136"/>
        <v>28400000</v>
      </c>
      <c r="O962" s="13">
        <v>160</v>
      </c>
      <c r="P962" s="13">
        <f t="shared" si="137"/>
        <v>28400000</v>
      </c>
      <c r="Q962" s="13">
        <v>142</v>
      </c>
      <c r="R962" s="13">
        <f t="shared" si="138"/>
        <v>25205000</v>
      </c>
      <c r="S962" s="13">
        <v>0</v>
      </c>
      <c r="T962" s="13">
        <v>0</v>
      </c>
      <c r="U962" s="13">
        <f t="shared" si="131"/>
        <v>142</v>
      </c>
      <c r="V962" s="13">
        <f t="shared" si="132"/>
        <v>25205000</v>
      </c>
      <c r="W962" s="13">
        <f t="shared" si="133"/>
        <v>622</v>
      </c>
      <c r="X962" s="13">
        <f t="shared" si="134"/>
        <v>110405000</v>
      </c>
      <c r="Y962">
        <v>1</v>
      </c>
    </row>
    <row r="963" spans="1:25" hidden="1">
      <c r="A963" s="11">
        <f t="shared" si="139"/>
        <v>957</v>
      </c>
      <c r="B963" s="12" t="s">
        <v>965</v>
      </c>
      <c r="C963" s="12" t="s">
        <v>965</v>
      </c>
      <c r="D963" s="12" t="s">
        <v>1808</v>
      </c>
      <c r="E963" s="12">
        <v>159</v>
      </c>
      <c r="F963" s="11" t="s">
        <v>1014</v>
      </c>
      <c r="G963" s="11" t="s">
        <v>1017</v>
      </c>
      <c r="H963" s="12" t="s">
        <v>1761</v>
      </c>
      <c r="I963" s="12" t="s">
        <v>1267</v>
      </c>
      <c r="J963" s="11">
        <v>3017124543</v>
      </c>
      <c r="K963" s="13">
        <v>119</v>
      </c>
      <c r="L963" s="13">
        <f t="shared" si="135"/>
        <v>21122500</v>
      </c>
      <c r="M963" s="13">
        <v>119</v>
      </c>
      <c r="N963" s="13">
        <f t="shared" si="136"/>
        <v>21122500</v>
      </c>
      <c r="O963" s="13">
        <v>119</v>
      </c>
      <c r="P963" s="13">
        <f t="shared" si="137"/>
        <v>21122500</v>
      </c>
      <c r="Q963" s="13">
        <v>159</v>
      </c>
      <c r="R963" s="13">
        <f t="shared" si="138"/>
        <v>28222500</v>
      </c>
      <c r="S963" s="13">
        <v>0</v>
      </c>
      <c r="T963" s="13">
        <v>0</v>
      </c>
      <c r="U963" s="13">
        <f t="shared" si="131"/>
        <v>159</v>
      </c>
      <c r="V963" s="13">
        <f t="shared" si="132"/>
        <v>28222500</v>
      </c>
      <c r="W963" s="13">
        <f t="shared" si="133"/>
        <v>516</v>
      </c>
      <c r="X963" s="13">
        <f t="shared" si="134"/>
        <v>91590000</v>
      </c>
      <c r="Y963">
        <v>1</v>
      </c>
    </row>
    <row r="964" spans="1:25" hidden="1">
      <c r="A964" s="11">
        <f t="shared" si="139"/>
        <v>958</v>
      </c>
      <c r="B964" s="12" t="s">
        <v>966</v>
      </c>
      <c r="C964" s="12" t="s">
        <v>966</v>
      </c>
      <c r="D964" s="12" t="s">
        <v>1808</v>
      </c>
      <c r="E964" s="12">
        <v>64</v>
      </c>
      <c r="F964" s="11" t="s">
        <v>1014</v>
      </c>
      <c r="G964" s="11" t="s">
        <v>1017</v>
      </c>
      <c r="H964" s="12" t="s">
        <v>1762</v>
      </c>
      <c r="I964" s="12" t="s">
        <v>1267</v>
      </c>
      <c r="J964" s="11">
        <v>3118003194</v>
      </c>
      <c r="K964" s="13">
        <v>50</v>
      </c>
      <c r="L964" s="13">
        <f t="shared" si="135"/>
        <v>8875000</v>
      </c>
      <c r="M964" s="13">
        <v>50</v>
      </c>
      <c r="N964" s="13">
        <f t="shared" si="136"/>
        <v>8875000</v>
      </c>
      <c r="O964" s="13">
        <v>50</v>
      </c>
      <c r="P964" s="13">
        <f t="shared" si="137"/>
        <v>8875000</v>
      </c>
      <c r="Q964" s="13">
        <v>64</v>
      </c>
      <c r="R964" s="13">
        <f t="shared" si="138"/>
        <v>11360000</v>
      </c>
      <c r="S964" s="13">
        <v>0</v>
      </c>
      <c r="T964" s="13">
        <v>0</v>
      </c>
      <c r="U964" s="13">
        <f t="shared" si="131"/>
        <v>64</v>
      </c>
      <c r="V964" s="13">
        <f t="shared" si="132"/>
        <v>11360000</v>
      </c>
      <c r="W964" s="13">
        <f t="shared" si="133"/>
        <v>214</v>
      </c>
      <c r="X964" s="13">
        <f t="shared" si="134"/>
        <v>37985000</v>
      </c>
      <c r="Y964">
        <v>1</v>
      </c>
    </row>
    <row r="965" spans="1:25" hidden="1">
      <c r="A965" s="11">
        <f t="shared" si="139"/>
        <v>959</v>
      </c>
      <c r="B965" s="12" t="s">
        <v>967</v>
      </c>
      <c r="C965" s="12" t="s">
        <v>967</v>
      </c>
      <c r="D965" s="12" t="s">
        <v>1810</v>
      </c>
      <c r="E965" s="12">
        <v>160</v>
      </c>
      <c r="F965" s="11" t="s">
        <v>1014</v>
      </c>
      <c r="G965" s="11" t="s">
        <v>1017</v>
      </c>
      <c r="H965" s="12" t="s">
        <v>1763</v>
      </c>
      <c r="I965" s="12" t="s">
        <v>1012</v>
      </c>
      <c r="J965" s="11">
        <v>3017016341</v>
      </c>
      <c r="K965" s="13">
        <v>112</v>
      </c>
      <c r="L965" s="13">
        <f t="shared" si="135"/>
        <v>19880000</v>
      </c>
      <c r="M965" s="13">
        <v>112</v>
      </c>
      <c r="N965" s="13">
        <f t="shared" si="136"/>
        <v>19880000</v>
      </c>
      <c r="O965" s="13">
        <v>112</v>
      </c>
      <c r="P965" s="13">
        <f t="shared" si="137"/>
        <v>19880000</v>
      </c>
      <c r="Q965" s="13">
        <v>160</v>
      </c>
      <c r="R965" s="13">
        <f t="shared" si="138"/>
        <v>28400000</v>
      </c>
      <c r="S965" s="13">
        <v>0</v>
      </c>
      <c r="T965" s="13">
        <v>0</v>
      </c>
      <c r="U965" s="13">
        <f t="shared" si="131"/>
        <v>160</v>
      </c>
      <c r="V965" s="13">
        <f t="shared" si="132"/>
        <v>28400000</v>
      </c>
      <c r="W965" s="13">
        <f t="shared" si="133"/>
        <v>496</v>
      </c>
      <c r="X965" s="13">
        <f t="shared" si="134"/>
        <v>88040000</v>
      </c>
      <c r="Y965">
        <v>1</v>
      </c>
    </row>
    <row r="966" spans="1:25" hidden="1">
      <c r="A966" s="11">
        <f t="shared" si="139"/>
        <v>960</v>
      </c>
      <c r="B966" s="12" t="s">
        <v>968</v>
      </c>
      <c r="C966" s="12" t="s">
        <v>968</v>
      </c>
      <c r="D966" s="12" t="s">
        <v>1810</v>
      </c>
      <c r="E966" s="12">
        <v>416</v>
      </c>
      <c r="F966" s="11" t="s">
        <v>1014</v>
      </c>
      <c r="G966" s="11" t="s">
        <v>1017</v>
      </c>
      <c r="H966" s="12" t="s">
        <v>1764</v>
      </c>
      <c r="I966" s="12" t="s">
        <v>1012</v>
      </c>
      <c r="J966" s="11">
        <v>3017097490</v>
      </c>
      <c r="K966" s="13">
        <v>476</v>
      </c>
      <c r="L966" s="13">
        <f t="shared" si="135"/>
        <v>84490000</v>
      </c>
      <c r="M966" s="13">
        <v>476</v>
      </c>
      <c r="N966" s="13">
        <f t="shared" si="136"/>
        <v>84490000</v>
      </c>
      <c r="O966" s="13">
        <v>476</v>
      </c>
      <c r="P966" s="13">
        <f t="shared" si="137"/>
        <v>84490000</v>
      </c>
      <c r="Q966" s="13">
        <v>416</v>
      </c>
      <c r="R966" s="13">
        <f t="shared" si="138"/>
        <v>73840000</v>
      </c>
      <c r="S966" s="13">
        <v>0</v>
      </c>
      <c r="T966" s="13">
        <v>0</v>
      </c>
      <c r="U966" s="13">
        <f t="shared" si="131"/>
        <v>416</v>
      </c>
      <c r="V966" s="13">
        <f t="shared" si="132"/>
        <v>73840000</v>
      </c>
      <c r="W966" s="13">
        <f t="shared" si="133"/>
        <v>1844</v>
      </c>
      <c r="X966" s="13">
        <f t="shared" si="134"/>
        <v>327310000</v>
      </c>
      <c r="Y966">
        <v>1</v>
      </c>
    </row>
    <row r="967" spans="1:25" hidden="1">
      <c r="A967" s="11">
        <f t="shared" si="139"/>
        <v>961</v>
      </c>
      <c r="B967" s="12" t="s">
        <v>969</v>
      </c>
      <c r="C967" s="12" t="s">
        <v>969</v>
      </c>
      <c r="D967" s="12" t="s">
        <v>1810</v>
      </c>
      <c r="E967" s="12">
        <v>68</v>
      </c>
      <c r="F967" s="11" t="s">
        <v>1014</v>
      </c>
      <c r="G967" s="11" t="s">
        <v>1017</v>
      </c>
      <c r="H967" s="12" t="s">
        <v>1765</v>
      </c>
      <c r="I967" s="12" t="s">
        <v>1012</v>
      </c>
      <c r="J967" s="11">
        <v>3085005609</v>
      </c>
      <c r="K967" s="13">
        <v>60</v>
      </c>
      <c r="L967" s="13">
        <f t="shared" si="135"/>
        <v>10650000</v>
      </c>
      <c r="M967" s="13">
        <v>60</v>
      </c>
      <c r="N967" s="13">
        <f t="shared" si="136"/>
        <v>10650000</v>
      </c>
      <c r="O967" s="13">
        <v>60</v>
      </c>
      <c r="P967" s="13">
        <f t="shared" si="137"/>
        <v>10650000</v>
      </c>
      <c r="Q967" s="13">
        <v>68</v>
      </c>
      <c r="R967" s="13">
        <f t="shared" si="138"/>
        <v>12070000</v>
      </c>
      <c r="S967" s="13">
        <v>0</v>
      </c>
      <c r="T967" s="13">
        <v>0</v>
      </c>
      <c r="U967" s="13">
        <f t="shared" ref="U967:U1005" si="140">Q967+S967</f>
        <v>68</v>
      </c>
      <c r="V967" s="13">
        <f t="shared" ref="V967:V1005" si="141">R967+T967</f>
        <v>12070000</v>
      </c>
      <c r="W967" s="13">
        <f t="shared" ref="W967:W1005" si="142">K967+M967+O967+Q967+S967</f>
        <v>248</v>
      </c>
      <c r="X967" s="13">
        <f t="shared" ref="X967:X1005" si="143">L967+N967+P967+R967+T967</f>
        <v>44020000</v>
      </c>
      <c r="Y967">
        <v>1</v>
      </c>
    </row>
    <row r="968" spans="1:25" hidden="1">
      <c r="A968" s="11">
        <f t="shared" si="139"/>
        <v>962</v>
      </c>
      <c r="B968" s="12" t="s">
        <v>970</v>
      </c>
      <c r="C968" s="12" t="s">
        <v>970</v>
      </c>
      <c r="D968" s="12" t="s">
        <v>1810</v>
      </c>
      <c r="E968" s="12">
        <v>284</v>
      </c>
      <c r="F968" s="11" t="s">
        <v>1014</v>
      </c>
      <c r="G968" s="11" t="s">
        <v>1017</v>
      </c>
      <c r="H968" s="12" t="s">
        <v>1766</v>
      </c>
      <c r="I968" s="12" t="s">
        <v>1012</v>
      </c>
      <c r="J968" s="11">
        <v>3085004025</v>
      </c>
      <c r="K968" s="13">
        <v>170</v>
      </c>
      <c r="L968" s="13">
        <f t="shared" si="135"/>
        <v>30175000</v>
      </c>
      <c r="M968" s="13">
        <v>170</v>
      </c>
      <c r="N968" s="13">
        <f t="shared" si="136"/>
        <v>30175000</v>
      </c>
      <c r="O968" s="13">
        <v>170</v>
      </c>
      <c r="P968" s="13">
        <f t="shared" si="137"/>
        <v>30175000</v>
      </c>
      <c r="Q968" s="13">
        <v>284</v>
      </c>
      <c r="R968" s="13">
        <f t="shared" si="138"/>
        <v>50410000</v>
      </c>
      <c r="S968" s="13">
        <v>0</v>
      </c>
      <c r="T968" s="13">
        <v>0</v>
      </c>
      <c r="U968" s="13">
        <f t="shared" si="140"/>
        <v>284</v>
      </c>
      <c r="V968" s="13">
        <f t="shared" si="141"/>
        <v>50410000</v>
      </c>
      <c r="W968" s="13">
        <f t="shared" si="142"/>
        <v>794</v>
      </c>
      <c r="X968" s="13">
        <f t="shared" si="143"/>
        <v>140935000</v>
      </c>
      <c r="Y968">
        <v>1</v>
      </c>
    </row>
    <row r="969" spans="1:25" hidden="1">
      <c r="A969" s="11">
        <f t="shared" si="139"/>
        <v>963</v>
      </c>
      <c r="B969" s="12" t="s">
        <v>971</v>
      </c>
      <c r="C969" s="12" t="s">
        <v>971</v>
      </c>
      <c r="D969" s="12" t="s">
        <v>1810</v>
      </c>
      <c r="E969" s="12">
        <v>426</v>
      </c>
      <c r="F969" s="11" t="s">
        <v>1014</v>
      </c>
      <c r="G969" s="11" t="s">
        <v>1017</v>
      </c>
      <c r="H969" s="12" t="s">
        <v>1767</v>
      </c>
      <c r="I969" s="12" t="s">
        <v>1012</v>
      </c>
      <c r="J969" s="11">
        <v>3085005561</v>
      </c>
      <c r="K969" s="13">
        <v>376</v>
      </c>
      <c r="L969" s="13">
        <f t="shared" si="135"/>
        <v>66740000</v>
      </c>
      <c r="M969" s="13">
        <v>376</v>
      </c>
      <c r="N969" s="13">
        <f t="shared" si="136"/>
        <v>66740000</v>
      </c>
      <c r="O969" s="13">
        <v>376</v>
      </c>
      <c r="P969" s="13">
        <f t="shared" si="137"/>
        <v>66740000</v>
      </c>
      <c r="Q969" s="13">
        <v>426</v>
      </c>
      <c r="R969" s="13">
        <f t="shared" si="138"/>
        <v>75615000</v>
      </c>
      <c r="S969" s="13">
        <v>0</v>
      </c>
      <c r="T969" s="13">
        <v>0</v>
      </c>
      <c r="U969" s="13">
        <f t="shared" si="140"/>
        <v>426</v>
      </c>
      <c r="V969" s="13">
        <f t="shared" si="141"/>
        <v>75615000</v>
      </c>
      <c r="W969" s="13">
        <f t="shared" si="142"/>
        <v>1554</v>
      </c>
      <c r="X969" s="13">
        <f t="shared" si="143"/>
        <v>275835000</v>
      </c>
      <c r="Y969">
        <v>1</v>
      </c>
    </row>
    <row r="970" spans="1:25" hidden="1">
      <c r="A970" s="11">
        <f t="shared" si="139"/>
        <v>964</v>
      </c>
      <c r="B970" s="12" t="s">
        <v>972</v>
      </c>
      <c r="C970" s="12" t="s">
        <v>972</v>
      </c>
      <c r="D970" s="12" t="s">
        <v>1811</v>
      </c>
      <c r="E970" s="12">
        <v>186</v>
      </c>
      <c r="F970" s="11" t="s">
        <v>1014</v>
      </c>
      <c r="G970" s="11" t="s">
        <v>1017</v>
      </c>
      <c r="H970" s="12" t="s">
        <v>1768</v>
      </c>
      <c r="I970" s="12" t="s">
        <v>1346</v>
      </c>
      <c r="J970" s="11">
        <v>2085025732</v>
      </c>
      <c r="K970" s="13">
        <v>134</v>
      </c>
      <c r="L970" s="13">
        <f t="shared" si="135"/>
        <v>23785000</v>
      </c>
      <c r="M970" s="13">
        <v>134</v>
      </c>
      <c r="N970" s="13">
        <f t="shared" si="136"/>
        <v>23785000</v>
      </c>
      <c r="O970" s="13">
        <v>134</v>
      </c>
      <c r="P970" s="13">
        <f t="shared" si="137"/>
        <v>23785000</v>
      </c>
      <c r="Q970" s="13">
        <v>186</v>
      </c>
      <c r="R970" s="13">
        <f t="shared" si="138"/>
        <v>33015000</v>
      </c>
      <c r="S970" s="13">
        <v>0</v>
      </c>
      <c r="T970" s="13">
        <v>0</v>
      </c>
      <c r="U970" s="13">
        <f t="shared" si="140"/>
        <v>186</v>
      </c>
      <c r="V970" s="13">
        <f t="shared" si="141"/>
        <v>33015000</v>
      </c>
      <c r="W970" s="13">
        <f t="shared" si="142"/>
        <v>588</v>
      </c>
      <c r="X970" s="13">
        <f t="shared" si="143"/>
        <v>104370000</v>
      </c>
      <c r="Y970">
        <v>1</v>
      </c>
    </row>
    <row r="971" spans="1:25" hidden="1">
      <c r="A971" s="11">
        <f t="shared" si="139"/>
        <v>965</v>
      </c>
      <c r="B971" s="12" t="s">
        <v>973</v>
      </c>
      <c r="C971" s="12" t="s">
        <v>973</v>
      </c>
      <c r="D971" s="12" t="s">
        <v>1811</v>
      </c>
      <c r="E971" s="12">
        <v>112</v>
      </c>
      <c r="F971" s="11" t="s">
        <v>1014</v>
      </c>
      <c r="G971" s="11" t="s">
        <v>1017</v>
      </c>
      <c r="H971" s="12" t="s">
        <v>1769</v>
      </c>
      <c r="I971" s="12" t="s">
        <v>1346</v>
      </c>
      <c r="J971" s="11">
        <v>3085005048</v>
      </c>
      <c r="K971" s="13">
        <v>110</v>
      </c>
      <c r="L971" s="13">
        <f t="shared" si="135"/>
        <v>19525000</v>
      </c>
      <c r="M971" s="13">
        <v>110</v>
      </c>
      <c r="N971" s="13">
        <f t="shared" si="136"/>
        <v>19525000</v>
      </c>
      <c r="O971" s="13">
        <v>110</v>
      </c>
      <c r="P971" s="13">
        <f t="shared" si="137"/>
        <v>19525000</v>
      </c>
      <c r="Q971" s="13">
        <v>112</v>
      </c>
      <c r="R971" s="13">
        <f t="shared" si="138"/>
        <v>19880000</v>
      </c>
      <c r="S971" s="13">
        <v>0</v>
      </c>
      <c r="T971" s="13">
        <v>0</v>
      </c>
      <c r="U971" s="13">
        <f t="shared" si="140"/>
        <v>112</v>
      </c>
      <c r="V971" s="13">
        <f t="shared" si="141"/>
        <v>19880000</v>
      </c>
      <c r="W971" s="13">
        <f t="shared" si="142"/>
        <v>442</v>
      </c>
      <c r="X971" s="13">
        <f t="shared" si="143"/>
        <v>78455000</v>
      </c>
      <c r="Y971">
        <v>1</v>
      </c>
    </row>
    <row r="972" spans="1:25" hidden="1">
      <c r="A972" s="11">
        <f t="shared" si="139"/>
        <v>966</v>
      </c>
      <c r="B972" s="12" t="s">
        <v>974</v>
      </c>
      <c r="C972" s="12" t="s">
        <v>974</v>
      </c>
      <c r="D972" s="12" t="s">
        <v>1812</v>
      </c>
      <c r="E972" s="12">
        <v>355</v>
      </c>
      <c r="F972" s="11" t="s">
        <v>1014</v>
      </c>
      <c r="G972" s="11" t="s">
        <v>1017</v>
      </c>
      <c r="H972" s="12" t="s">
        <v>1770</v>
      </c>
      <c r="I972" s="12" t="s">
        <v>1378</v>
      </c>
      <c r="J972" s="11">
        <v>3118000098</v>
      </c>
      <c r="K972" s="13">
        <v>219</v>
      </c>
      <c r="L972" s="13">
        <f t="shared" si="135"/>
        <v>38872500</v>
      </c>
      <c r="M972" s="13">
        <v>219</v>
      </c>
      <c r="N972" s="13">
        <f t="shared" si="136"/>
        <v>38872500</v>
      </c>
      <c r="O972" s="13">
        <v>219</v>
      </c>
      <c r="P972" s="13">
        <f t="shared" si="137"/>
        <v>38872500</v>
      </c>
      <c r="Q972" s="13">
        <v>355</v>
      </c>
      <c r="R972" s="13">
        <f t="shared" si="138"/>
        <v>63012500</v>
      </c>
      <c r="S972" s="13">
        <v>0</v>
      </c>
      <c r="T972" s="13">
        <v>0</v>
      </c>
      <c r="U972" s="13">
        <f t="shared" si="140"/>
        <v>355</v>
      </c>
      <c r="V972" s="13">
        <f t="shared" si="141"/>
        <v>63012500</v>
      </c>
      <c r="W972" s="13">
        <f t="shared" si="142"/>
        <v>1012</v>
      </c>
      <c r="X972" s="13">
        <f t="shared" si="143"/>
        <v>179630000</v>
      </c>
      <c r="Y972">
        <v>1</v>
      </c>
    </row>
    <row r="973" spans="1:25" hidden="1">
      <c r="A973" s="11">
        <f t="shared" si="139"/>
        <v>967</v>
      </c>
      <c r="B973" s="12" t="s">
        <v>975</v>
      </c>
      <c r="C973" s="12"/>
      <c r="D973" s="12"/>
      <c r="E973" s="12"/>
      <c r="F973" s="11" t="s">
        <v>1014</v>
      </c>
      <c r="G973" s="11" t="s">
        <v>1017</v>
      </c>
      <c r="H973" s="12" t="s">
        <v>1771</v>
      </c>
      <c r="I973" s="12" t="s">
        <v>1378</v>
      </c>
      <c r="J973" s="11">
        <v>3017107932</v>
      </c>
      <c r="K973" s="13">
        <v>101</v>
      </c>
      <c r="L973" s="13">
        <f t="shared" si="135"/>
        <v>17927500</v>
      </c>
      <c r="M973" s="13">
        <v>101</v>
      </c>
      <c r="N973" s="13">
        <f t="shared" si="136"/>
        <v>17927500</v>
      </c>
      <c r="O973" s="13">
        <v>101</v>
      </c>
      <c r="P973" s="13">
        <f t="shared" si="137"/>
        <v>17927500</v>
      </c>
      <c r="Q973" s="13"/>
      <c r="R973" s="13">
        <f t="shared" si="138"/>
        <v>0</v>
      </c>
      <c r="S973" s="13">
        <v>0</v>
      </c>
      <c r="T973" s="13">
        <v>0</v>
      </c>
      <c r="U973" s="13">
        <f t="shared" si="140"/>
        <v>0</v>
      </c>
      <c r="V973" s="13">
        <f t="shared" si="141"/>
        <v>0</v>
      </c>
      <c r="W973" s="13">
        <f t="shared" si="142"/>
        <v>303</v>
      </c>
      <c r="X973" s="13">
        <f t="shared" si="143"/>
        <v>53782500</v>
      </c>
      <c r="Y973">
        <v>1</v>
      </c>
    </row>
    <row r="974" spans="1:25" hidden="1">
      <c r="A974" s="11">
        <f t="shared" si="139"/>
        <v>968</v>
      </c>
      <c r="B974" s="12" t="s">
        <v>976</v>
      </c>
      <c r="C974" s="12" t="s">
        <v>976</v>
      </c>
      <c r="D974" s="12" t="s">
        <v>1813</v>
      </c>
      <c r="E974" s="12">
        <v>214</v>
      </c>
      <c r="F974" s="11" t="s">
        <v>1014</v>
      </c>
      <c r="G974" s="11" t="s">
        <v>1017</v>
      </c>
      <c r="H974" s="12" t="s">
        <v>1772</v>
      </c>
      <c r="I974" s="12" t="s">
        <v>1010</v>
      </c>
      <c r="J974" s="11">
        <v>3085005501</v>
      </c>
      <c r="K974" s="13">
        <v>186</v>
      </c>
      <c r="L974" s="13">
        <f t="shared" si="135"/>
        <v>33015000</v>
      </c>
      <c r="M974" s="13">
        <v>186</v>
      </c>
      <c r="N974" s="13">
        <f t="shared" si="136"/>
        <v>33015000</v>
      </c>
      <c r="O974" s="13">
        <v>186</v>
      </c>
      <c r="P974" s="13">
        <f t="shared" si="137"/>
        <v>33015000</v>
      </c>
      <c r="Q974" s="13">
        <v>214</v>
      </c>
      <c r="R974" s="13">
        <f t="shared" si="138"/>
        <v>37985000</v>
      </c>
      <c r="S974" s="13">
        <v>0</v>
      </c>
      <c r="T974" s="13">
        <v>0</v>
      </c>
      <c r="U974" s="13">
        <f t="shared" si="140"/>
        <v>214</v>
      </c>
      <c r="V974" s="13">
        <f t="shared" si="141"/>
        <v>37985000</v>
      </c>
      <c r="W974" s="13">
        <f t="shared" si="142"/>
        <v>772</v>
      </c>
      <c r="X974" s="13">
        <f t="shared" si="143"/>
        <v>137030000</v>
      </c>
      <c r="Y974">
        <v>1</v>
      </c>
    </row>
    <row r="975" spans="1:25" hidden="1">
      <c r="A975" s="11">
        <f t="shared" si="139"/>
        <v>969</v>
      </c>
      <c r="B975" s="12" t="s">
        <v>977</v>
      </c>
      <c r="C975" s="12" t="s">
        <v>977</v>
      </c>
      <c r="D975" s="12" t="s">
        <v>1813</v>
      </c>
      <c r="E975" s="12">
        <v>151</v>
      </c>
      <c r="F975" s="11" t="s">
        <v>1014</v>
      </c>
      <c r="G975" s="11" t="s">
        <v>1017</v>
      </c>
      <c r="H975" s="12" t="s">
        <v>1773</v>
      </c>
      <c r="I975" s="12" t="s">
        <v>1010</v>
      </c>
      <c r="J975" s="11">
        <v>3017010394</v>
      </c>
      <c r="K975" s="13">
        <v>151</v>
      </c>
      <c r="L975" s="13">
        <f t="shared" si="135"/>
        <v>26802500</v>
      </c>
      <c r="M975" s="13">
        <v>151</v>
      </c>
      <c r="N975" s="13">
        <f t="shared" si="136"/>
        <v>26802500</v>
      </c>
      <c r="O975" s="13">
        <v>151</v>
      </c>
      <c r="P975" s="13">
        <f t="shared" si="137"/>
        <v>26802500</v>
      </c>
      <c r="Q975" s="13">
        <v>151</v>
      </c>
      <c r="R975" s="13">
        <f t="shared" si="138"/>
        <v>26802500</v>
      </c>
      <c r="S975" s="13">
        <v>0</v>
      </c>
      <c r="T975" s="13">
        <v>0</v>
      </c>
      <c r="U975" s="13">
        <f t="shared" si="140"/>
        <v>151</v>
      </c>
      <c r="V975" s="13">
        <f t="shared" si="141"/>
        <v>26802500</v>
      </c>
      <c r="W975" s="13">
        <f t="shared" si="142"/>
        <v>604</v>
      </c>
      <c r="X975" s="13">
        <f t="shared" si="143"/>
        <v>107210000</v>
      </c>
      <c r="Y975">
        <v>1</v>
      </c>
    </row>
    <row r="976" spans="1:25" hidden="1">
      <c r="A976" s="11">
        <f t="shared" si="139"/>
        <v>970</v>
      </c>
      <c r="B976" s="12" t="s">
        <v>978</v>
      </c>
      <c r="C976" s="12" t="s">
        <v>978</v>
      </c>
      <c r="D976" s="12" t="s">
        <v>1813</v>
      </c>
      <c r="E976" s="12">
        <v>47</v>
      </c>
      <c r="F976" s="11" t="s">
        <v>1014</v>
      </c>
      <c r="G976" s="11" t="s">
        <v>1017</v>
      </c>
      <c r="H976" s="12" t="s">
        <v>1774</v>
      </c>
      <c r="I976" s="12" t="s">
        <v>1010</v>
      </c>
      <c r="J976" s="11">
        <v>3017054979</v>
      </c>
      <c r="K976" s="13">
        <v>55</v>
      </c>
      <c r="L976" s="13">
        <f t="shared" si="135"/>
        <v>9762500</v>
      </c>
      <c r="M976" s="13">
        <v>55</v>
      </c>
      <c r="N976" s="13">
        <f t="shared" si="136"/>
        <v>9762500</v>
      </c>
      <c r="O976" s="13">
        <v>55</v>
      </c>
      <c r="P976" s="13">
        <f t="shared" si="137"/>
        <v>9762500</v>
      </c>
      <c r="Q976" s="13">
        <v>47</v>
      </c>
      <c r="R976" s="13">
        <f t="shared" si="138"/>
        <v>8342500</v>
      </c>
      <c r="S976" s="13">
        <v>0</v>
      </c>
      <c r="T976" s="13">
        <v>0</v>
      </c>
      <c r="U976" s="13">
        <f t="shared" si="140"/>
        <v>47</v>
      </c>
      <c r="V976" s="13">
        <f t="shared" si="141"/>
        <v>8342500</v>
      </c>
      <c r="W976" s="13">
        <f t="shared" si="142"/>
        <v>212</v>
      </c>
      <c r="X976" s="13">
        <f t="shared" si="143"/>
        <v>37630000</v>
      </c>
      <c r="Y976">
        <v>1</v>
      </c>
    </row>
    <row r="977" spans="1:25" hidden="1">
      <c r="A977" s="11">
        <f t="shared" si="139"/>
        <v>971</v>
      </c>
      <c r="B977" s="12" t="s">
        <v>979</v>
      </c>
      <c r="C977" s="12" t="s">
        <v>979</v>
      </c>
      <c r="D977" s="12" t="s">
        <v>1813</v>
      </c>
      <c r="E977" s="12">
        <v>39</v>
      </c>
      <c r="F977" s="11" t="s">
        <v>1014</v>
      </c>
      <c r="G977" s="11" t="s">
        <v>1017</v>
      </c>
      <c r="H977" s="12" t="s">
        <v>1775</v>
      </c>
      <c r="I977" s="12" t="s">
        <v>1010</v>
      </c>
      <c r="J977" s="11">
        <v>3017052241</v>
      </c>
      <c r="K977" s="13">
        <v>55</v>
      </c>
      <c r="L977" s="13">
        <f t="shared" si="135"/>
        <v>9762500</v>
      </c>
      <c r="M977" s="13">
        <v>55</v>
      </c>
      <c r="N977" s="13">
        <f t="shared" si="136"/>
        <v>9762500</v>
      </c>
      <c r="O977" s="13">
        <v>55</v>
      </c>
      <c r="P977" s="13">
        <f t="shared" si="137"/>
        <v>9762500</v>
      </c>
      <c r="Q977" s="13">
        <v>39</v>
      </c>
      <c r="R977" s="13">
        <f t="shared" si="138"/>
        <v>6922500</v>
      </c>
      <c r="S977" s="13">
        <v>0</v>
      </c>
      <c r="T977" s="13">
        <v>0</v>
      </c>
      <c r="U977" s="13">
        <f t="shared" si="140"/>
        <v>39</v>
      </c>
      <c r="V977" s="13">
        <f t="shared" si="141"/>
        <v>6922500</v>
      </c>
      <c r="W977" s="13">
        <f t="shared" si="142"/>
        <v>204</v>
      </c>
      <c r="X977" s="13">
        <f t="shared" si="143"/>
        <v>36210000</v>
      </c>
      <c r="Y977">
        <v>1</v>
      </c>
    </row>
    <row r="978" spans="1:25" hidden="1">
      <c r="A978" s="11">
        <f t="shared" si="139"/>
        <v>972</v>
      </c>
      <c r="B978" s="12" t="s">
        <v>980</v>
      </c>
      <c r="C978" s="12" t="s">
        <v>980</v>
      </c>
      <c r="D978" s="12" t="s">
        <v>1813</v>
      </c>
      <c r="E978" s="12">
        <v>763</v>
      </c>
      <c r="F978" s="11" t="s">
        <v>1014</v>
      </c>
      <c r="G978" s="11" t="s">
        <v>1017</v>
      </c>
      <c r="H978" s="12" t="s">
        <v>1776</v>
      </c>
      <c r="I978" s="12" t="s">
        <v>1010</v>
      </c>
      <c r="J978" s="11">
        <v>3017107720</v>
      </c>
      <c r="K978" s="13">
        <v>569</v>
      </c>
      <c r="L978" s="13">
        <f t="shared" si="135"/>
        <v>100997500</v>
      </c>
      <c r="M978" s="13">
        <v>569</v>
      </c>
      <c r="N978" s="13">
        <f t="shared" si="136"/>
        <v>100997500</v>
      </c>
      <c r="O978" s="13">
        <v>569</v>
      </c>
      <c r="P978" s="13">
        <f t="shared" si="137"/>
        <v>100997500</v>
      </c>
      <c r="Q978" s="13">
        <v>763</v>
      </c>
      <c r="R978" s="13">
        <f t="shared" si="138"/>
        <v>135432500</v>
      </c>
      <c r="S978" s="13">
        <v>0</v>
      </c>
      <c r="T978" s="13">
        <v>0</v>
      </c>
      <c r="U978" s="13">
        <f t="shared" si="140"/>
        <v>763</v>
      </c>
      <c r="V978" s="13">
        <f t="shared" si="141"/>
        <v>135432500</v>
      </c>
      <c r="W978" s="13">
        <f t="shared" si="142"/>
        <v>2470</v>
      </c>
      <c r="X978" s="13">
        <f t="shared" si="143"/>
        <v>438425000</v>
      </c>
      <c r="Y978">
        <v>1</v>
      </c>
    </row>
    <row r="979" spans="1:25" hidden="1">
      <c r="A979" s="11">
        <f t="shared" si="139"/>
        <v>973</v>
      </c>
      <c r="B979" s="12" t="s">
        <v>981</v>
      </c>
      <c r="C979" s="12" t="s">
        <v>981</v>
      </c>
      <c r="D979" s="12" t="s">
        <v>1814</v>
      </c>
      <c r="E979" s="12">
        <v>74</v>
      </c>
      <c r="F979" s="11" t="s">
        <v>1014</v>
      </c>
      <c r="G979" s="11" t="s">
        <v>1017</v>
      </c>
      <c r="H979" s="12" t="s">
        <v>1777</v>
      </c>
      <c r="I979" s="12" t="s">
        <v>1447</v>
      </c>
      <c r="J979" s="11">
        <v>3017014110</v>
      </c>
      <c r="K979" s="13">
        <v>130</v>
      </c>
      <c r="L979" s="13">
        <f t="shared" si="135"/>
        <v>23075000</v>
      </c>
      <c r="M979" s="13">
        <v>130</v>
      </c>
      <c r="N979" s="13">
        <f t="shared" si="136"/>
        <v>23075000</v>
      </c>
      <c r="O979" s="13">
        <v>130</v>
      </c>
      <c r="P979" s="13">
        <f t="shared" si="137"/>
        <v>23075000</v>
      </c>
      <c r="Q979" s="13">
        <v>74</v>
      </c>
      <c r="R979" s="13">
        <f t="shared" si="138"/>
        <v>13135000</v>
      </c>
      <c r="S979" s="13">
        <v>0</v>
      </c>
      <c r="T979" s="13">
        <v>0</v>
      </c>
      <c r="U979" s="13">
        <f t="shared" si="140"/>
        <v>74</v>
      </c>
      <c r="V979" s="13">
        <f t="shared" si="141"/>
        <v>13135000</v>
      </c>
      <c r="W979" s="13">
        <f t="shared" si="142"/>
        <v>464</v>
      </c>
      <c r="X979" s="13">
        <f t="shared" si="143"/>
        <v>82360000</v>
      </c>
      <c r="Y979">
        <v>1</v>
      </c>
    </row>
    <row r="980" spans="1:25" hidden="1">
      <c r="A980" s="11">
        <f t="shared" si="139"/>
        <v>974</v>
      </c>
      <c r="B980" s="12" t="s">
        <v>982</v>
      </c>
      <c r="C980" s="12" t="s">
        <v>982</v>
      </c>
      <c r="D980" s="12" t="s">
        <v>1814</v>
      </c>
      <c r="E980" s="12">
        <v>316</v>
      </c>
      <c r="F980" s="11" t="s">
        <v>1014</v>
      </c>
      <c r="G980" s="11" t="s">
        <v>1017</v>
      </c>
      <c r="H980" s="12" t="s">
        <v>1778</v>
      </c>
      <c r="I980" s="12" t="s">
        <v>1447</v>
      </c>
      <c r="J980" s="11">
        <v>3017125108</v>
      </c>
      <c r="K980" s="13">
        <v>388</v>
      </c>
      <c r="L980" s="13">
        <f t="shared" si="135"/>
        <v>68870000</v>
      </c>
      <c r="M980" s="13">
        <v>388</v>
      </c>
      <c r="N980" s="13">
        <f t="shared" si="136"/>
        <v>68870000</v>
      </c>
      <c r="O980" s="13">
        <v>388</v>
      </c>
      <c r="P980" s="13">
        <f t="shared" si="137"/>
        <v>68870000</v>
      </c>
      <c r="Q980" s="13">
        <v>316</v>
      </c>
      <c r="R980" s="13">
        <f t="shared" si="138"/>
        <v>56090000</v>
      </c>
      <c r="S980" s="13">
        <v>0</v>
      </c>
      <c r="T980" s="13">
        <v>0</v>
      </c>
      <c r="U980" s="13">
        <f t="shared" si="140"/>
        <v>316</v>
      </c>
      <c r="V980" s="13">
        <f t="shared" si="141"/>
        <v>56090000</v>
      </c>
      <c r="W980" s="13">
        <f t="shared" si="142"/>
        <v>1480</v>
      </c>
      <c r="X980" s="13">
        <f t="shared" si="143"/>
        <v>262700000</v>
      </c>
      <c r="Y980">
        <v>1</v>
      </c>
    </row>
    <row r="981" spans="1:25" hidden="1">
      <c r="A981" s="11">
        <f t="shared" si="139"/>
        <v>975</v>
      </c>
      <c r="B981" s="12" t="s">
        <v>983</v>
      </c>
      <c r="C981" s="12" t="s">
        <v>983</v>
      </c>
      <c r="D981" s="12" t="s">
        <v>1814</v>
      </c>
      <c r="E981" s="12">
        <v>53</v>
      </c>
      <c r="F981" s="11" t="s">
        <v>1014</v>
      </c>
      <c r="G981" s="11" t="s">
        <v>1017</v>
      </c>
      <c r="H981" s="12" t="s">
        <v>1779</v>
      </c>
      <c r="I981" s="12" t="s">
        <v>1447</v>
      </c>
      <c r="J981" s="11">
        <v>3017045783</v>
      </c>
      <c r="K981" s="13">
        <v>57</v>
      </c>
      <c r="L981" s="13">
        <f t="shared" si="135"/>
        <v>10117500</v>
      </c>
      <c r="M981" s="13">
        <v>57</v>
      </c>
      <c r="N981" s="13">
        <f t="shared" si="136"/>
        <v>10117500</v>
      </c>
      <c r="O981" s="13">
        <v>57</v>
      </c>
      <c r="P981" s="13">
        <f t="shared" si="137"/>
        <v>10117500</v>
      </c>
      <c r="Q981" s="13">
        <v>53</v>
      </c>
      <c r="R981" s="13">
        <f t="shared" si="138"/>
        <v>9407500</v>
      </c>
      <c r="S981" s="13">
        <v>0</v>
      </c>
      <c r="T981" s="13">
        <v>0</v>
      </c>
      <c r="U981" s="13">
        <f t="shared" si="140"/>
        <v>53</v>
      </c>
      <c r="V981" s="13">
        <f t="shared" si="141"/>
        <v>9407500</v>
      </c>
      <c r="W981" s="13">
        <f t="shared" si="142"/>
        <v>224</v>
      </c>
      <c r="X981" s="13">
        <f t="shared" si="143"/>
        <v>39760000</v>
      </c>
      <c r="Y981">
        <v>1</v>
      </c>
    </row>
    <row r="982" spans="1:25" hidden="1">
      <c r="A982" s="11">
        <f t="shared" si="139"/>
        <v>976</v>
      </c>
      <c r="B982" s="12" t="s">
        <v>984</v>
      </c>
      <c r="C982" s="12" t="s">
        <v>984</v>
      </c>
      <c r="D982" s="12" t="s">
        <v>1814</v>
      </c>
      <c r="E982" s="12">
        <v>69</v>
      </c>
      <c r="F982" s="11" t="s">
        <v>1014</v>
      </c>
      <c r="G982" s="11" t="s">
        <v>1017</v>
      </c>
      <c r="H982" s="12" t="s">
        <v>1780</v>
      </c>
      <c r="I982" s="12" t="s">
        <v>1447</v>
      </c>
      <c r="J982" s="11">
        <v>3017003347</v>
      </c>
      <c r="K982" s="13">
        <v>73</v>
      </c>
      <c r="L982" s="13">
        <f t="shared" si="135"/>
        <v>12957500</v>
      </c>
      <c r="M982" s="13">
        <v>73</v>
      </c>
      <c r="N982" s="13">
        <f t="shared" si="136"/>
        <v>12957500</v>
      </c>
      <c r="O982" s="13">
        <v>73</v>
      </c>
      <c r="P982" s="13">
        <f t="shared" si="137"/>
        <v>12957500</v>
      </c>
      <c r="Q982" s="13">
        <v>69</v>
      </c>
      <c r="R982" s="13">
        <f t="shared" si="138"/>
        <v>12247500</v>
      </c>
      <c r="S982" s="13">
        <v>0</v>
      </c>
      <c r="T982" s="13">
        <v>0</v>
      </c>
      <c r="U982" s="13">
        <f t="shared" si="140"/>
        <v>69</v>
      </c>
      <c r="V982" s="13">
        <f t="shared" si="141"/>
        <v>12247500</v>
      </c>
      <c r="W982" s="13">
        <f t="shared" si="142"/>
        <v>288</v>
      </c>
      <c r="X982" s="13">
        <f t="shared" si="143"/>
        <v>51120000</v>
      </c>
      <c r="Y982">
        <v>1</v>
      </c>
    </row>
    <row r="983" spans="1:25" hidden="1">
      <c r="A983" s="11">
        <f t="shared" si="139"/>
        <v>977</v>
      </c>
      <c r="B983" s="12" t="s">
        <v>851</v>
      </c>
      <c r="C983" s="12" t="s">
        <v>851</v>
      </c>
      <c r="D983" s="12" t="s">
        <v>1814</v>
      </c>
      <c r="E983" s="12">
        <v>0</v>
      </c>
      <c r="F983" s="11" t="s">
        <v>1014</v>
      </c>
      <c r="G983" s="11"/>
      <c r="H983" s="12" t="s">
        <v>1660</v>
      </c>
      <c r="I983" s="12" t="s">
        <v>1447</v>
      </c>
      <c r="J983" s="11">
        <v>3017085861</v>
      </c>
      <c r="K983" s="13">
        <v>0</v>
      </c>
      <c r="L983" s="13">
        <f t="shared" si="135"/>
        <v>0</v>
      </c>
      <c r="M983" s="13">
        <v>0</v>
      </c>
      <c r="N983" s="13">
        <f t="shared" si="136"/>
        <v>0</v>
      </c>
      <c r="O983" s="13">
        <v>0</v>
      </c>
      <c r="P983" s="13">
        <f t="shared" si="137"/>
        <v>0</v>
      </c>
      <c r="Q983" s="13">
        <v>0</v>
      </c>
      <c r="R983" s="13">
        <f t="shared" si="138"/>
        <v>0</v>
      </c>
      <c r="S983" s="13">
        <v>0</v>
      </c>
      <c r="T983" s="13">
        <v>0</v>
      </c>
      <c r="U983" s="13">
        <f t="shared" si="140"/>
        <v>0</v>
      </c>
      <c r="V983" s="13">
        <f t="shared" si="141"/>
        <v>0</v>
      </c>
      <c r="W983" s="13">
        <f t="shared" si="142"/>
        <v>0</v>
      </c>
      <c r="X983" s="13">
        <f t="shared" si="143"/>
        <v>0</v>
      </c>
      <c r="Y983">
        <v>1</v>
      </c>
    </row>
    <row r="984" spans="1:25" hidden="1">
      <c r="A984" s="11">
        <f t="shared" si="139"/>
        <v>978</v>
      </c>
      <c r="B984" s="12" t="s">
        <v>985</v>
      </c>
      <c r="C984" s="12" t="s">
        <v>985</v>
      </c>
      <c r="D984" s="12" t="s">
        <v>1814</v>
      </c>
      <c r="E984" s="12">
        <v>164</v>
      </c>
      <c r="F984" s="11" t="s">
        <v>1014</v>
      </c>
      <c r="G984" s="11" t="s">
        <v>1017</v>
      </c>
      <c r="H984" s="12" t="s">
        <v>1781</v>
      </c>
      <c r="I984" s="12" t="s">
        <v>1447</v>
      </c>
      <c r="J984" s="11">
        <v>3017052224</v>
      </c>
      <c r="K984" s="13">
        <v>92</v>
      </c>
      <c r="L984" s="13">
        <f t="shared" si="135"/>
        <v>16330000</v>
      </c>
      <c r="M984" s="13">
        <v>92</v>
      </c>
      <c r="N984" s="13">
        <f t="shared" si="136"/>
        <v>16330000</v>
      </c>
      <c r="O984" s="13">
        <v>92</v>
      </c>
      <c r="P984" s="13">
        <f t="shared" si="137"/>
        <v>16330000</v>
      </c>
      <c r="Q984" s="13">
        <v>164</v>
      </c>
      <c r="R984" s="13">
        <f t="shared" si="138"/>
        <v>29110000</v>
      </c>
      <c r="S984" s="13">
        <v>0</v>
      </c>
      <c r="T984" s="13">
        <v>0</v>
      </c>
      <c r="U984" s="13">
        <f t="shared" si="140"/>
        <v>164</v>
      </c>
      <c r="V984" s="13">
        <f t="shared" si="141"/>
        <v>29110000</v>
      </c>
      <c r="W984" s="13">
        <f t="shared" si="142"/>
        <v>440</v>
      </c>
      <c r="X984" s="13">
        <f t="shared" si="143"/>
        <v>78100000</v>
      </c>
      <c r="Y984">
        <v>1</v>
      </c>
    </row>
    <row r="985" spans="1:25" hidden="1">
      <c r="A985" s="11">
        <f t="shared" si="139"/>
        <v>979</v>
      </c>
      <c r="B985" s="12" t="s">
        <v>986</v>
      </c>
      <c r="C985" s="12" t="s">
        <v>986</v>
      </c>
      <c r="D985" s="12" t="s">
        <v>1814</v>
      </c>
      <c r="E985" s="12">
        <v>198</v>
      </c>
      <c r="F985" s="11" t="s">
        <v>1014</v>
      </c>
      <c r="G985" s="11" t="s">
        <v>1017</v>
      </c>
      <c r="H985" s="12" t="s">
        <v>1782</v>
      </c>
      <c r="I985" s="12" t="s">
        <v>1447</v>
      </c>
      <c r="J985" s="11">
        <v>3017108084</v>
      </c>
      <c r="K985" s="13">
        <v>140</v>
      </c>
      <c r="L985" s="13">
        <f t="shared" si="135"/>
        <v>24850000</v>
      </c>
      <c r="M985" s="13">
        <v>140</v>
      </c>
      <c r="N985" s="13">
        <f t="shared" si="136"/>
        <v>24850000</v>
      </c>
      <c r="O985" s="13">
        <v>140</v>
      </c>
      <c r="P985" s="13">
        <f t="shared" si="137"/>
        <v>24850000</v>
      </c>
      <c r="Q985" s="13">
        <v>198</v>
      </c>
      <c r="R985" s="13">
        <f t="shared" si="138"/>
        <v>35145000</v>
      </c>
      <c r="S985" s="13">
        <v>0</v>
      </c>
      <c r="T985" s="13">
        <v>0</v>
      </c>
      <c r="U985" s="13">
        <f t="shared" si="140"/>
        <v>198</v>
      </c>
      <c r="V985" s="13">
        <f t="shared" si="141"/>
        <v>35145000</v>
      </c>
      <c r="W985" s="13">
        <f t="shared" si="142"/>
        <v>618</v>
      </c>
      <c r="X985" s="13">
        <f t="shared" si="143"/>
        <v>109695000</v>
      </c>
      <c r="Y985">
        <v>1</v>
      </c>
    </row>
    <row r="986" spans="1:25" hidden="1">
      <c r="A986" s="11">
        <f t="shared" si="139"/>
        <v>980</v>
      </c>
      <c r="B986" s="12" t="s">
        <v>987</v>
      </c>
      <c r="C986" s="12" t="s">
        <v>987</v>
      </c>
      <c r="D986" s="12" t="s">
        <v>1814</v>
      </c>
      <c r="E986" s="12">
        <v>96</v>
      </c>
      <c r="F986" s="11" t="s">
        <v>1018</v>
      </c>
      <c r="G986" s="11" t="s">
        <v>1017</v>
      </c>
      <c r="H986" s="12" t="s">
        <v>1783</v>
      </c>
      <c r="I986" s="12" t="s">
        <v>1447</v>
      </c>
      <c r="J986" s="11">
        <v>3017085861</v>
      </c>
      <c r="K986" s="13">
        <v>26</v>
      </c>
      <c r="L986" s="13">
        <f t="shared" si="135"/>
        <v>4615000</v>
      </c>
      <c r="M986" s="13">
        <v>26</v>
      </c>
      <c r="N986" s="13">
        <f t="shared" si="136"/>
        <v>4615000</v>
      </c>
      <c r="O986" s="13">
        <v>26</v>
      </c>
      <c r="P986" s="13">
        <f t="shared" si="137"/>
        <v>4615000</v>
      </c>
      <c r="Q986" s="13">
        <v>96</v>
      </c>
      <c r="R986" s="13">
        <f t="shared" si="138"/>
        <v>17040000</v>
      </c>
      <c r="S986" s="13">
        <v>0</v>
      </c>
      <c r="T986" s="13">
        <v>0</v>
      </c>
      <c r="U986" s="13">
        <f t="shared" si="140"/>
        <v>96</v>
      </c>
      <c r="V986" s="13">
        <f t="shared" si="141"/>
        <v>17040000</v>
      </c>
      <c r="W986" s="13">
        <f t="shared" si="142"/>
        <v>174</v>
      </c>
      <c r="X986" s="13">
        <f t="shared" si="143"/>
        <v>30885000</v>
      </c>
      <c r="Y986">
        <v>1</v>
      </c>
    </row>
    <row r="987" spans="1:25" hidden="1">
      <c r="A987" s="11">
        <f t="shared" si="139"/>
        <v>981</v>
      </c>
      <c r="B987" s="12" t="s">
        <v>988</v>
      </c>
      <c r="C987" s="12" t="s">
        <v>988</v>
      </c>
      <c r="D987" s="12" t="s">
        <v>1814</v>
      </c>
      <c r="E987" s="12">
        <v>15</v>
      </c>
      <c r="F987" s="11" t="s">
        <v>1018</v>
      </c>
      <c r="G987" s="11" t="s">
        <v>1017</v>
      </c>
      <c r="H987" s="12" t="s">
        <v>1783</v>
      </c>
      <c r="I987" s="12" t="s">
        <v>1447</v>
      </c>
      <c r="J987" s="11">
        <v>3017125086</v>
      </c>
      <c r="K987" s="13">
        <v>17</v>
      </c>
      <c r="L987" s="13">
        <f t="shared" ref="L987:L1005" si="144">K987*$M$2</f>
        <v>3017500</v>
      </c>
      <c r="M987" s="13">
        <v>17</v>
      </c>
      <c r="N987" s="13">
        <f t="shared" ref="N987:N1005" si="145">M987*$M$2</f>
        <v>3017500</v>
      </c>
      <c r="O987" s="13">
        <v>17</v>
      </c>
      <c r="P987" s="13">
        <f t="shared" ref="P987:P1005" si="146">O987*$M$2</f>
        <v>3017500</v>
      </c>
      <c r="Q987" s="13">
        <v>15</v>
      </c>
      <c r="R987" s="13">
        <f t="shared" ref="R987:R1005" si="147">Q987*$M$2</f>
        <v>2662500</v>
      </c>
      <c r="S987" s="13">
        <v>0</v>
      </c>
      <c r="T987" s="13">
        <v>0</v>
      </c>
      <c r="U987" s="13">
        <f t="shared" si="140"/>
        <v>15</v>
      </c>
      <c r="V987" s="13">
        <f t="shared" si="141"/>
        <v>2662500</v>
      </c>
      <c r="W987" s="13">
        <f t="shared" si="142"/>
        <v>66</v>
      </c>
      <c r="X987" s="13">
        <f t="shared" si="143"/>
        <v>11715000</v>
      </c>
      <c r="Y987">
        <v>1</v>
      </c>
    </row>
    <row r="988" spans="1:25" hidden="1">
      <c r="A988" s="11">
        <f t="shared" ref="A988:A1005" si="148">A987+1</f>
        <v>982</v>
      </c>
      <c r="B988" s="12" t="s">
        <v>989</v>
      </c>
      <c r="C988" s="12" t="s">
        <v>989</v>
      </c>
      <c r="D988" s="12" t="s">
        <v>1815</v>
      </c>
      <c r="E988" s="12">
        <v>78</v>
      </c>
      <c r="F988" s="11" t="s">
        <v>1014</v>
      </c>
      <c r="G988" s="11" t="s">
        <v>1017</v>
      </c>
      <c r="H988" s="12" t="s">
        <v>1784</v>
      </c>
      <c r="I988" s="12" t="s">
        <v>1512</v>
      </c>
      <c r="J988" s="11">
        <v>2118037509</v>
      </c>
      <c r="K988" s="13">
        <v>114</v>
      </c>
      <c r="L988" s="13">
        <f t="shared" si="144"/>
        <v>20235000</v>
      </c>
      <c r="M988" s="13">
        <v>114</v>
      </c>
      <c r="N988" s="13">
        <f t="shared" si="145"/>
        <v>20235000</v>
      </c>
      <c r="O988" s="13">
        <v>114</v>
      </c>
      <c r="P988" s="13">
        <f t="shared" si="146"/>
        <v>20235000</v>
      </c>
      <c r="Q988" s="13">
        <v>78</v>
      </c>
      <c r="R988" s="13">
        <f t="shared" si="147"/>
        <v>13845000</v>
      </c>
      <c r="S988" s="13">
        <v>0</v>
      </c>
      <c r="T988" s="13">
        <v>0</v>
      </c>
      <c r="U988" s="13">
        <f t="shared" si="140"/>
        <v>78</v>
      </c>
      <c r="V988" s="13">
        <f t="shared" si="141"/>
        <v>13845000</v>
      </c>
      <c r="W988" s="13">
        <f t="shared" si="142"/>
        <v>420</v>
      </c>
      <c r="X988" s="13">
        <f t="shared" si="143"/>
        <v>74550000</v>
      </c>
      <c r="Y988">
        <v>1</v>
      </c>
    </row>
    <row r="989" spans="1:25" hidden="1">
      <c r="A989" s="11">
        <f t="shared" si="148"/>
        <v>983</v>
      </c>
      <c r="B989" s="12" t="s">
        <v>990</v>
      </c>
      <c r="C989" s="12" t="s">
        <v>990</v>
      </c>
      <c r="D989" s="12" t="s">
        <v>1815</v>
      </c>
      <c r="E989" s="12">
        <v>207</v>
      </c>
      <c r="F989" s="11" t="s">
        <v>1014</v>
      </c>
      <c r="G989" s="11" t="s">
        <v>1017</v>
      </c>
      <c r="H989" s="12" t="s">
        <v>1785</v>
      </c>
      <c r="I989" s="12" t="s">
        <v>1512</v>
      </c>
      <c r="J989" s="11">
        <v>3017125094</v>
      </c>
      <c r="K989" s="13">
        <v>129</v>
      </c>
      <c r="L989" s="13">
        <f t="shared" si="144"/>
        <v>22897500</v>
      </c>
      <c r="M989" s="13">
        <v>129</v>
      </c>
      <c r="N989" s="13">
        <f t="shared" si="145"/>
        <v>22897500</v>
      </c>
      <c r="O989" s="13">
        <v>129</v>
      </c>
      <c r="P989" s="13">
        <f t="shared" si="146"/>
        <v>22897500</v>
      </c>
      <c r="Q989" s="13">
        <v>207</v>
      </c>
      <c r="R989" s="13">
        <f t="shared" si="147"/>
        <v>36742500</v>
      </c>
      <c r="S989" s="13">
        <v>0</v>
      </c>
      <c r="T989" s="13">
        <v>0</v>
      </c>
      <c r="U989" s="13">
        <f t="shared" si="140"/>
        <v>207</v>
      </c>
      <c r="V989" s="13">
        <f t="shared" si="141"/>
        <v>36742500</v>
      </c>
      <c r="W989" s="13">
        <f t="shared" si="142"/>
        <v>594</v>
      </c>
      <c r="X989" s="13">
        <f t="shared" si="143"/>
        <v>105435000</v>
      </c>
      <c r="Y989">
        <v>1</v>
      </c>
    </row>
    <row r="990" spans="1:25" hidden="1">
      <c r="A990" s="11">
        <f t="shared" si="148"/>
        <v>984</v>
      </c>
      <c r="B990" s="12" t="s">
        <v>991</v>
      </c>
      <c r="C990" s="12" t="s">
        <v>991</v>
      </c>
      <c r="D990" s="12" t="s">
        <v>1816</v>
      </c>
      <c r="E990" s="12">
        <v>88</v>
      </c>
      <c r="F990" s="11" t="s">
        <v>1014</v>
      </c>
      <c r="G990" s="11" t="s">
        <v>1017</v>
      </c>
      <c r="H990" s="12" t="s">
        <v>1786</v>
      </c>
      <c r="I990" s="12" t="s">
        <v>1011</v>
      </c>
      <c r="J990" s="11">
        <v>3017048502</v>
      </c>
      <c r="K990" s="13">
        <v>122</v>
      </c>
      <c r="L990" s="13">
        <f t="shared" si="144"/>
        <v>21655000</v>
      </c>
      <c r="M990" s="13">
        <v>122</v>
      </c>
      <c r="N990" s="13">
        <f t="shared" si="145"/>
        <v>21655000</v>
      </c>
      <c r="O990" s="13">
        <v>122</v>
      </c>
      <c r="P990" s="13">
        <f t="shared" si="146"/>
        <v>21655000</v>
      </c>
      <c r="Q990" s="13">
        <v>88</v>
      </c>
      <c r="R990" s="13">
        <f t="shared" si="147"/>
        <v>15620000</v>
      </c>
      <c r="S990" s="13">
        <v>0</v>
      </c>
      <c r="T990" s="13">
        <v>0</v>
      </c>
      <c r="U990" s="13">
        <f t="shared" si="140"/>
        <v>88</v>
      </c>
      <c r="V990" s="13">
        <f t="shared" si="141"/>
        <v>15620000</v>
      </c>
      <c r="W990" s="13">
        <f t="shared" si="142"/>
        <v>454</v>
      </c>
      <c r="X990" s="13">
        <f t="shared" si="143"/>
        <v>80585000</v>
      </c>
      <c r="Y990">
        <v>1</v>
      </c>
    </row>
    <row r="991" spans="1:25" hidden="1">
      <c r="A991" s="11">
        <f t="shared" si="148"/>
        <v>985</v>
      </c>
      <c r="B991" s="12" t="s">
        <v>992</v>
      </c>
      <c r="C991" s="12" t="s">
        <v>992</v>
      </c>
      <c r="D991" s="12" t="s">
        <v>1817</v>
      </c>
      <c r="E991" s="12">
        <v>178</v>
      </c>
      <c r="F991" s="11" t="s">
        <v>1014</v>
      </c>
      <c r="G991" s="11" t="s">
        <v>1017</v>
      </c>
      <c r="H991" s="12" t="s">
        <v>1787</v>
      </c>
      <c r="I991" s="12" t="s">
        <v>1546</v>
      </c>
      <c r="J991" s="11">
        <v>3017002286</v>
      </c>
      <c r="K991" s="13">
        <v>186</v>
      </c>
      <c r="L991" s="13">
        <f t="shared" si="144"/>
        <v>33015000</v>
      </c>
      <c r="M991" s="13">
        <v>186</v>
      </c>
      <c r="N991" s="13">
        <f t="shared" si="145"/>
        <v>33015000</v>
      </c>
      <c r="O991" s="13">
        <v>186</v>
      </c>
      <c r="P991" s="13">
        <f t="shared" si="146"/>
        <v>33015000</v>
      </c>
      <c r="Q991" s="13">
        <v>178</v>
      </c>
      <c r="R991" s="13">
        <f t="shared" si="147"/>
        <v>31595000</v>
      </c>
      <c r="S991" s="13">
        <v>0</v>
      </c>
      <c r="T991" s="13">
        <v>0</v>
      </c>
      <c r="U991" s="13">
        <f t="shared" si="140"/>
        <v>178</v>
      </c>
      <c r="V991" s="13">
        <f t="shared" si="141"/>
        <v>31595000</v>
      </c>
      <c r="W991" s="13">
        <f t="shared" si="142"/>
        <v>736</v>
      </c>
      <c r="X991" s="13">
        <f t="shared" si="143"/>
        <v>130640000</v>
      </c>
      <c r="Y991">
        <v>1</v>
      </c>
    </row>
    <row r="992" spans="1:25" hidden="1">
      <c r="A992" s="11">
        <f t="shared" si="148"/>
        <v>986</v>
      </c>
      <c r="B992" s="12" t="s">
        <v>993</v>
      </c>
      <c r="C992" s="12"/>
      <c r="D992" s="12"/>
      <c r="E992" s="12"/>
      <c r="F992" s="11" t="s">
        <v>1014</v>
      </c>
      <c r="G992" s="11" t="s">
        <v>1017</v>
      </c>
      <c r="H992" s="12" t="s">
        <v>1788</v>
      </c>
      <c r="I992" s="12" t="s">
        <v>1546</v>
      </c>
      <c r="J992" s="11">
        <v>3017001301</v>
      </c>
      <c r="K992" s="13">
        <v>32</v>
      </c>
      <c r="L992" s="13">
        <f t="shared" si="144"/>
        <v>5680000</v>
      </c>
      <c r="M992" s="13">
        <v>32</v>
      </c>
      <c r="N992" s="13">
        <f t="shared" si="145"/>
        <v>5680000</v>
      </c>
      <c r="O992" s="13">
        <v>32</v>
      </c>
      <c r="P992" s="13">
        <f t="shared" si="146"/>
        <v>5680000</v>
      </c>
      <c r="Q992" s="13"/>
      <c r="R992" s="13">
        <f t="shared" si="147"/>
        <v>0</v>
      </c>
      <c r="S992" s="13">
        <v>0</v>
      </c>
      <c r="T992" s="13">
        <v>0</v>
      </c>
      <c r="U992" s="13">
        <f t="shared" si="140"/>
        <v>0</v>
      </c>
      <c r="V992" s="13">
        <f t="shared" si="141"/>
        <v>0</v>
      </c>
      <c r="W992" s="13">
        <f t="shared" si="142"/>
        <v>96</v>
      </c>
      <c r="X992" s="13">
        <f t="shared" si="143"/>
        <v>17040000</v>
      </c>
      <c r="Y992">
        <v>1</v>
      </c>
    </row>
    <row r="993" spans="1:25" hidden="1">
      <c r="A993" s="11">
        <f t="shared" si="148"/>
        <v>987</v>
      </c>
      <c r="B993" s="12" t="s">
        <v>994</v>
      </c>
      <c r="C993" s="12" t="s">
        <v>994</v>
      </c>
      <c r="D993" s="12" t="s">
        <v>1817</v>
      </c>
      <c r="E993" s="12">
        <v>130</v>
      </c>
      <c r="F993" s="11" t="s">
        <v>1014</v>
      </c>
      <c r="G993" s="11" t="s">
        <v>1017</v>
      </c>
      <c r="H993" s="12" t="s">
        <v>1789</v>
      </c>
      <c r="I993" s="12" t="s">
        <v>1546</v>
      </c>
      <c r="J993" s="11">
        <v>3017014721</v>
      </c>
      <c r="K993" s="13">
        <v>166</v>
      </c>
      <c r="L993" s="13">
        <f t="shared" si="144"/>
        <v>29465000</v>
      </c>
      <c r="M993" s="13">
        <v>166</v>
      </c>
      <c r="N993" s="13">
        <f t="shared" si="145"/>
        <v>29465000</v>
      </c>
      <c r="O993" s="13">
        <v>166</v>
      </c>
      <c r="P993" s="13">
        <f t="shared" si="146"/>
        <v>29465000</v>
      </c>
      <c r="Q993" s="13">
        <v>130</v>
      </c>
      <c r="R993" s="13">
        <f t="shared" si="147"/>
        <v>23075000</v>
      </c>
      <c r="S993" s="13">
        <v>0</v>
      </c>
      <c r="T993" s="13">
        <v>0</v>
      </c>
      <c r="U993" s="13">
        <f t="shared" si="140"/>
        <v>130</v>
      </c>
      <c r="V993" s="13">
        <f t="shared" si="141"/>
        <v>23075000</v>
      </c>
      <c r="W993" s="13">
        <f t="shared" si="142"/>
        <v>628</v>
      </c>
      <c r="X993" s="13">
        <f t="shared" si="143"/>
        <v>111470000</v>
      </c>
      <c r="Y993">
        <v>1</v>
      </c>
    </row>
    <row r="994" spans="1:25" hidden="1">
      <c r="A994" s="11">
        <f t="shared" si="148"/>
        <v>988</v>
      </c>
      <c r="B994" s="12" t="s">
        <v>995</v>
      </c>
      <c r="C994" s="12"/>
      <c r="D994" s="12"/>
      <c r="E994" s="12">
        <v>173</v>
      </c>
      <c r="F994" s="11" t="s">
        <v>1014</v>
      </c>
      <c r="G994" s="11" t="s">
        <v>1017</v>
      </c>
      <c r="H994" s="12" t="s">
        <v>1107</v>
      </c>
      <c r="I994" s="12" t="s">
        <v>1569</v>
      </c>
      <c r="J994" s="11">
        <v>3017000399</v>
      </c>
      <c r="K994" s="13">
        <v>317</v>
      </c>
      <c r="L994" s="13">
        <f t="shared" si="144"/>
        <v>56267500</v>
      </c>
      <c r="M994" s="13">
        <v>317</v>
      </c>
      <c r="N994" s="13">
        <f t="shared" si="145"/>
        <v>56267500</v>
      </c>
      <c r="O994" s="13">
        <v>317</v>
      </c>
      <c r="P994" s="13">
        <f t="shared" si="146"/>
        <v>56267500</v>
      </c>
      <c r="Q994" s="13">
        <v>173</v>
      </c>
      <c r="R994" s="13">
        <f t="shared" si="147"/>
        <v>30707500</v>
      </c>
      <c r="S994" s="13">
        <v>0</v>
      </c>
      <c r="T994" s="13">
        <v>0</v>
      </c>
      <c r="U994" s="13">
        <f t="shared" si="140"/>
        <v>173</v>
      </c>
      <c r="V994" s="13">
        <f t="shared" si="141"/>
        <v>30707500</v>
      </c>
      <c r="W994" s="13">
        <f t="shared" si="142"/>
        <v>1124</v>
      </c>
      <c r="X994" s="13">
        <f t="shared" si="143"/>
        <v>199510000</v>
      </c>
      <c r="Y994">
        <v>1</v>
      </c>
    </row>
    <row r="995" spans="1:25" hidden="1">
      <c r="A995" s="11">
        <f t="shared" si="148"/>
        <v>989</v>
      </c>
      <c r="B995" s="12" t="s">
        <v>996</v>
      </c>
      <c r="C995" s="12" t="s">
        <v>996</v>
      </c>
      <c r="D995" s="12" t="s">
        <v>1818</v>
      </c>
      <c r="E995" s="12">
        <v>83</v>
      </c>
      <c r="F995" s="11" t="s">
        <v>1014</v>
      </c>
      <c r="G995" s="11" t="s">
        <v>1017</v>
      </c>
      <c r="H995" s="12" t="s">
        <v>1790</v>
      </c>
      <c r="I995" s="12" t="s">
        <v>1569</v>
      </c>
      <c r="J995" s="11">
        <v>3017125078</v>
      </c>
      <c r="K995" s="13">
        <v>87</v>
      </c>
      <c r="L995" s="13">
        <f t="shared" si="144"/>
        <v>15442500</v>
      </c>
      <c r="M995" s="13">
        <v>87</v>
      </c>
      <c r="N995" s="13">
        <f t="shared" si="145"/>
        <v>15442500</v>
      </c>
      <c r="O995" s="13">
        <v>87</v>
      </c>
      <c r="P995" s="13">
        <f t="shared" si="146"/>
        <v>15442500</v>
      </c>
      <c r="Q995" s="13">
        <v>83</v>
      </c>
      <c r="R995" s="13">
        <f t="shared" si="147"/>
        <v>14732500</v>
      </c>
      <c r="S995" s="13">
        <v>0</v>
      </c>
      <c r="T995" s="13">
        <v>0</v>
      </c>
      <c r="U995" s="13">
        <f t="shared" si="140"/>
        <v>83</v>
      </c>
      <c r="V995" s="13">
        <f t="shared" si="141"/>
        <v>14732500</v>
      </c>
      <c r="W995" s="13">
        <f t="shared" si="142"/>
        <v>344</v>
      </c>
      <c r="X995" s="13">
        <f t="shared" si="143"/>
        <v>61060000</v>
      </c>
      <c r="Y995">
        <v>1</v>
      </c>
    </row>
    <row r="996" spans="1:25" hidden="1">
      <c r="A996" s="11">
        <f t="shared" si="148"/>
        <v>990</v>
      </c>
      <c r="B996" s="12" t="s">
        <v>997</v>
      </c>
      <c r="C996" s="12" t="s">
        <v>997</v>
      </c>
      <c r="D996" s="12" t="s">
        <v>1818</v>
      </c>
      <c r="E996" s="12">
        <v>328</v>
      </c>
      <c r="F996" s="11" t="s">
        <v>1014</v>
      </c>
      <c r="G996" s="11" t="s">
        <v>1017</v>
      </c>
      <c r="H996" s="12" t="s">
        <v>1791</v>
      </c>
      <c r="I996" s="12" t="s">
        <v>1569</v>
      </c>
      <c r="J996" s="11">
        <v>3017001093</v>
      </c>
      <c r="K996" s="13">
        <v>398</v>
      </c>
      <c r="L996" s="13">
        <f t="shared" si="144"/>
        <v>70645000</v>
      </c>
      <c r="M996" s="13">
        <v>398</v>
      </c>
      <c r="N996" s="13">
        <f t="shared" si="145"/>
        <v>70645000</v>
      </c>
      <c r="O996" s="13">
        <v>398</v>
      </c>
      <c r="P996" s="13">
        <f t="shared" si="146"/>
        <v>70645000</v>
      </c>
      <c r="Q996" s="13">
        <v>328</v>
      </c>
      <c r="R996" s="13">
        <f t="shared" si="147"/>
        <v>58220000</v>
      </c>
      <c r="S996" s="13">
        <v>0</v>
      </c>
      <c r="T996" s="13">
        <v>0</v>
      </c>
      <c r="U996" s="13">
        <f t="shared" si="140"/>
        <v>328</v>
      </c>
      <c r="V996" s="13">
        <f t="shared" si="141"/>
        <v>58220000</v>
      </c>
      <c r="W996" s="13">
        <f t="shared" si="142"/>
        <v>1522</v>
      </c>
      <c r="X996" s="13">
        <f t="shared" si="143"/>
        <v>270155000</v>
      </c>
      <c r="Y996">
        <v>1</v>
      </c>
    </row>
    <row r="997" spans="1:25" hidden="1">
      <c r="A997" s="11">
        <f t="shared" si="148"/>
        <v>991</v>
      </c>
      <c r="B997" s="12" t="s">
        <v>998</v>
      </c>
      <c r="C997" s="12" t="s">
        <v>998</v>
      </c>
      <c r="D997" s="12" t="s">
        <v>1819</v>
      </c>
      <c r="E997" s="12">
        <v>254</v>
      </c>
      <c r="F997" s="11" t="s">
        <v>1014</v>
      </c>
      <c r="G997" s="11" t="s">
        <v>1017</v>
      </c>
      <c r="H997" s="12" t="s">
        <v>1614</v>
      </c>
      <c r="I997" s="12" t="s">
        <v>1614</v>
      </c>
      <c r="J997" s="11">
        <v>3085005552</v>
      </c>
      <c r="K997" s="13">
        <v>288</v>
      </c>
      <c r="L997" s="13">
        <f t="shared" si="144"/>
        <v>51120000</v>
      </c>
      <c r="M997" s="13">
        <v>288</v>
      </c>
      <c r="N997" s="13">
        <f t="shared" si="145"/>
        <v>51120000</v>
      </c>
      <c r="O997" s="13">
        <v>288</v>
      </c>
      <c r="P997" s="13">
        <f t="shared" si="146"/>
        <v>51120000</v>
      </c>
      <c r="Q997" s="13">
        <v>254</v>
      </c>
      <c r="R997" s="13">
        <f t="shared" si="147"/>
        <v>45085000</v>
      </c>
      <c r="S997" s="13">
        <v>0</v>
      </c>
      <c r="T997" s="13">
        <v>0</v>
      </c>
      <c r="U997" s="13">
        <f t="shared" si="140"/>
        <v>254</v>
      </c>
      <c r="V997" s="13">
        <f t="shared" si="141"/>
        <v>45085000</v>
      </c>
      <c r="W997" s="13">
        <f t="shared" si="142"/>
        <v>1118</v>
      </c>
      <c r="X997" s="13">
        <f t="shared" si="143"/>
        <v>198445000</v>
      </c>
      <c r="Y997">
        <v>1</v>
      </c>
    </row>
    <row r="998" spans="1:25" hidden="1">
      <c r="A998" s="11">
        <f t="shared" si="148"/>
        <v>992</v>
      </c>
      <c r="B998" s="12" t="s">
        <v>999</v>
      </c>
      <c r="C998" s="12" t="s">
        <v>999</v>
      </c>
      <c r="D998" s="12" t="s">
        <v>1819</v>
      </c>
      <c r="E998" s="12">
        <v>79</v>
      </c>
      <c r="F998" s="11" t="s">
        <v>1014</v>
      </c>
      <c r="G998" s="11" t="s">
        <v>1017</v>
      </c>
      <c r="H998" s="12" t="s">
        <v>1792</v>
      </c>
      <c r="I998" s="12" t="s">
        <v>1614</v>
      </c>
      <c r="J998" s="11">
        <v>3085005536</v>
      </c>
      <c r="K998" s="13">
        <v>117</v>
      </c>
      <c r="L998" s="13">
        <f t="shared" si="144"/>
        <v>20767500</v>
      </c>
      <c r="M998" s="13">
        <v>117</v>
      </c>
      <c r="N998" s="13">
        <f t="shared" si="145"/>
        <v>20767500</v>
      </c>
      <c r="O998" s="13">
        <v>117</v>
      </c>
      <c r="P998" s="13">
        <f t="shared" si="146"/>
        <v>20767500</v>
      </c>
      <c r="Q998" s="13">
        <v>79</v>
      </c>
      <c r="R998" s="13">
        <f t="shared" si="147"/>
        <v>14022500</v>
      </c>
      <c r="S998" s="13">
        <v>0</v>
      </c>
      <c r="T998" s="13">
        <v>0</v>
      </c>
      <c r="U998" s="13">
        <f t="shared" si="140"/>
        <v>79</v>
      </c>
      <c r="V998" s="13">
        <f t="shared" si="141"/>
        <v>14022500</v>
      </c>
      <c r="W998" s="13">
        <f t="shared" si="142"/>
        <v>430</v>
      </c>
      <c r="X998" s="13">
        <f t="shared" si="143"/>
        <v>76325000</v>
      </c>
      <c r="Y998">
        <v>1</v>
      </c>
    </row>
    <row r="999" spans="1:25" hidden="1">
      <c r="A999" s="11">
        <f t="shared" si="148"/>
        <v>993</v>
      </c>
      <c r="B999" s="12" t="s">
        <v>1000</v>
      </c>
      <c r="C999" s="12" t="s">
        <v>1000</v>
      </c>
      <c r="D999" s="12" t="s">
        <v>1819</v>
      </c>
      <c r="E999" s="12">
        <v>57</v>
      </c>
      <c r="F999" s="11" t="s">
        <v>1014</v>
      </c>
      <c r="G999" s="11" t="s">
        <v>1017</v>
      </c>
      <c r="H999" s="12" t="s">
        <v>1793</v>
      </c>
      <c r="I999" s="12" t="s">
        <v>1614</v>
      </c>
      <c r="J999" s="11">
        <v>3085004823</v>
      </c>
      <c r="K999" s="13">
        <v>69</v>
      </c>
      <c r="L999" s="13">
        <f t="shared" si="144"/>
        <v>12247500</v>
      </c>
      <c r="M999" s="13">
        <v>69</v>
      </c>
      <c r="N999" s="13">
        <f t="shared" si="145"/>
        <v>12247500</v>
      </c>
      <c r="O999" s="13">
        <v>69</v>
      </c>
      <c r="P999" s="13">
        <f t="shared" si="146"/>
        <v>12247500</v>
      </c>
      <c r="Q999" s="13">
        <v>57</v>
      </c>
      <c r="R999" s="13">
        <f t="shared" si="147"/>
        <v>10117500</v>
      </c>
      <c r="S999" s="13">
        <v>0</v>
      </c>
      <c r="T999" s="13">
        <v>0</v>
      </c>
      <c r="U999" s="13">
        <f t="shared" si="140"/>
        <v>57</v>
      </c>
      <c r="V999" s="13">
        <f t="shared" si="141"/>
        <v>10117500</v>
      </c>
      <c r="W999" s="13">
        <f t="shared" si="142"/>
        <v>264</v>
      </c>
      <c r="X999" s="13">
        <f t="shared" si="143"/>
        <v>46860000</v>
      </c>
      <c r="Y999">
        <v>1</v>
      </c>
    </row>
    <row r="1000" spans="1:25" hidden="1">
      <c r="A1000" s="11">
        <f t="shared" si="148"/>
        <v>994</v>
      </c>
      <c r="B1000" s="12" t="s">
        <v>1001</v>
      </c>
      <c r="C1000" s="12" t="s">
        <v>1001</v>
      </c>
      <c r="D1000" s="12" t="s">
        <v>1819</v>
      </c>
      <c r="E1000" s="12">
        <v>179</v>
      </c>
      <c r="F1000" s="11" t="s">
        <v>1014</v>
      </c>
      <c r="G1000" s="11" t="s">
        <v>1017</v>
      </c>
      <c r="H1000" s="12" t="s">
        <v>1794</v>
      </c>
      <c r="I1000" s="12" t="s">
        <v>1614</v>
      </c>
      <c r="J1000" s="11">
        <v>3085005528</v>
      </c>
      <c r="K1000" s="13">
        <v>175</v>
      </c>
      <c r="L1000" s="13">
        <f t="shared" si="144"/>
        <v>31062500</v>
      </c>
      <c r="M1000" s="13">
        <v>175</v>
      </c>
      <c r="N1000" s="13">
        <f t="shared" si="145"/>
        <v>31062500</v>
      </c>
      <c r="O1000" s="13">
        <v>175</v>
      </c>
      <c r="P1000" s="13">
        <f t="shared" si="146"/>
        <v>31062500</v>
      </c>
      <c r="Q1000" s="13">
        <v>179</v>
      </c>
      <c r="R1000" s="13">
        <f t="shared" si="147"/>
        <v>31772500</v>
      </c>
      <c r="S1000" s="13">
        <v>0</v>
      </c>
      <c r="T1000" s="13">
        <v>0</v>
      </c>
      <c r="U1000" s="13">
        <f t="shared" si="140"/>
        <v>179</v>
      </c>
      <c r="V1000" s="13">
        <f t="shared" si="141"/>
        <v>31772500</v>
      </c>
      <c r="W1000" s="13">
        <f t="shared" si="142"/>
        <v>704</v>
      </c>
      <c r="X1000" s="13">
        <f t="shared" si="143"/>
        <v>124960000</v>
      </c>
      <c r="Y1000">
        <v>1</v>
      </c>
    </row>
    <row r="1001" spans="1:25" hidden="1">
      <c r="A1001" s="11">
        <f t="shared" si="148"/>
        <v>995</v>
      </c>
      <c r="B1001" s="12" t="s">
        <v>1002</v>
      </c>
      <c r="C1001" s="12" t="s">
        <v>1002</v>
      </c>
      <c r="D1001" s="12" t="s">
        <v>1814</v>
      </c>
      <c r="E1001" s="12">
        <v>112</v>
      </c>
      <c r="F1001" s="11" t="s">
        <v>1014</v>
      </c>
      <c r="G1001" s="11" t="s">
        <v>1017</v>
      </c>
      <c r="H1001" s="12" t="s">
        <v>1795</v>
      </c>
      <c r="I1001" s="12" t="s">
        <v>1447</v>
      </c>
      <c r="J1001" s="11">
        <v>3017135073</v>
      </c>
      <c r="K1001" s="13"/>
      <c r="L1001" s="13"/>
      <c r="M1001" s="13">
        <v>64</v>
      </c>
      <c r="N1001" s="13">
        <f t="shared" si="145"/>
        <v>11360000</v>
      </c>
      <c r="O1001" s="13">
        <v>32</v>
      </c>
      <c r="P1001" s="13">
        <f t="shared" si="146"/>
        <v>5680000</v>
      </c>
      <c r="Q1001" s="13">
        <v>112</v>
      </c>
      <c r="R1001" s="13">
        <f t="shared" si="147"/>
        <v>19880000</v>
      </c>
      <c r="S1001" s="13">
        <v>0</v>
      </c>
      <c r="T1001" s="13">
        <v>0</v>
      </c>
      <c r="U1001" s="13">
        <f t="shared" si="140"/>
        <v>112</v>
      </c>
      <c r="V1001" s="13">
        <f t="shared" si="141"/>
        <v>19880000</v>
      </c>
      <c r="W1001" s="13">
        <f t="shared" si="142"/>
        <v>208</v>
      </c>
      <c r="X1001" s="13">
        <f t="shared" si="143"/>
        <v>36920000</v>
      </c>
      <c r="Y1001">
        <v>1</v>
      </c>
    </row>
    <row r="1002" spans="1:25" hidden="1">
      <c r="A1002" s="11">
        <f t="shared" si="148"/>
        <v>996</v>
      </c>
      <c r="B1002" s="12" t="s">
        <v>1003</v>
      </c>
      <c r="C1002" s="12" t="s">
        <v>1797</v>
      </c>
      <c r="D1002" s="12" t="s">
        <v>1813</v>
      </c>
      <c r="E1002" s="12">
        <v>50</v>
      </c>
      <c r="F1002" s="11" t="s">
        <v>1014</v>
      </c>
      <c r="G1002" s="11" t="s">
        <v>1017</v>
      </c>
      <c r="H1002" s="12" t="s">
        <v>1007</v>
      </c>
      <c r="I1002" s="12" t="s">
        <v>1010</v>
      </c>
      <c r="J1002" s="11">
        <v>3085039163</v>
      </c>
      <c r="K1002" s="13">
        <v>0</v>
      </c>
      <c r="L1002" s="13">
        <f t="shared" si="144"/>
        <v>0</v>
      </c>
      <c r="M1002" s="13">
        <v>0</v>
      </c>
      <c r="N1002" s="13">
        <f t="shared" si="145"/>
        <v>0</v>
      </c>
      <c r="O1002" s="13">
        <v>0</v>
      </c>
      <c r="P1002" s="13">
        <f t="shared" si="146"/>
        <v>0</v>
      </c>
      <c r="Q1002" s="13">
        <v>50</v>
      </c>
      <c r="R1002" s="13">
        <f t="shared" si="147"/>
        <v>8875000</v>
      </c>
      <c r="S1002" s="13">
        <v>0</v>
      </c>
      <c r="T1002" s="13">
        <v>0</v>
      </c>
      <c r="U1002" s="13">
        <f t="shared" si="140"/>
        <v>50</v>
      </c>
      <c r="V1002" s="13">
        <f t="shared" si="141"/>
        <v>8875000</v>
      </c>
      <c r="W1002" s="13">
        <f t="shared" si="142"/>
        <v>50</v>
      </c>
      <c r="X1002" s="13">
        <f t="shared" si="143"/>
        <v>8875000</v>
      </c>
      <c r="Y1002">
        <v>1</v>
      </c>
    </row>
    <row r="1003" spans="1:25" hidden="1">
      <c r="A1003" s="11">
        <f t="shared" si="148"/>
        <v>997</v>
      </c>
      <c r="B1003" s="12" t="s">
        <v>1004</v>
      </c>
      <c r="C1003" s="12" t="s">
        <v>1798</v>
      </c>
      <c r="D1003" s="12" t="s">
        <v>1816</v>
      </c>
      <c r="E1003" s="12">
        <v>304</v>
      </c>
      <c r="F1003" s="11" t="s">
        <v>1014</v>
      </c>
      <c r="G1003" s="11" t="s">
        <v>1017</v>
      </c>
      <c r="H1003" s="12" t="s">
        <v>855</v>
      </c>
      <c r="I1003" s="12" t="s">
        <v>1011</v>
      </c>
      <c r="J1003" s="11">
        <v>3017141111</v>
      </c>
      <c r="K1003" s="13">
        <v>0</v>
      </c>
      <c r="L1003" s="13">
        <f t="shared" si="144"/>
        <v>0</v>
      </c>
      <c r="M1003" s="13">
        <v>0</v>
      </c>
      <c r="N1003" s="13">
        <f t="shared" si="145"/>
        <v>0</v>
      </c>
      <c r="O1003" s="13">
        <v>0</v>
      </c>
      <c r="P1003" s="13">
        <f t="shared" si="146"/>
        <v>0</v>
      </c>
      <c r="Q1003" s="13">
        <v>304</v>
      </c>
      <c r="R1003" s="13">
        <f t="shared" si="147"/>
        <v>53960000</v>
      </c>
      <c r="S1003" s="13">
        <v>0</v>
      </c>
      <c r="T1003" s="13">
        <v>0</v>
      </c>
      <c r="U1003" s="13">
        <f t="shared" si="140"/>
        <v>304</v>
      </c>
      <c r="V1003" s="13">
        <f t="shared" si="141"/>
        <v>53960000</v>
      </c>
      <c r="W1003" s="13">
        <f t="shared" si="142"/>
        <v>304</v>
      </c>
      <c r="X1003" s="13">
        <f t="shared" si="143"/>
        <v>53960000</v>
      </c>
      <c r="Y1003">
        <v>1</v>
      </c>
    </row>
    <row r="1004" spans="1:25" hidden="1">
      <c r="A1004" s="11">
        <f t="shared" si="148"/>
        <v>998</v>
      </c>
      <c r="B1004" s="12" t="s">
        <v>1005</v>
      </c>
      <c r="C1004" s="12" t="s">
        <v>1799</v>
      </c>
      <c r="D1004" s="12" t="s">
        <v>1810</v>
      </c>
      <c r="E1004" s="12">
        <v>44</v>
      </c>
      <c r="F1004" s="11" t="s">
        <v>1014</v>
      </c>
      <c r="G1004" s="11" t="s">
        <v>1017</v>
      </c>
      <c r="H1004" s="12" t="s">
        <v>1008</v>
      </c>
      <c r="I1004" s="12" t="s">
        <v>1012</v>
      </c>
      <c r="J1004" s="11">
        <v>3085039562</v>
      </c>
      <c r="K1004" s="13">
        <v>0</v>
      </c>
      <c r="L1004" s="13">
        <f t="shared" si="144"/>
        <v>0</v>
      </c>
      <c r="M1004" s="13">
        <v>0</v>
      </c>
      <c r="N1004" s="13">
        <f t="shared" si="145"/>
        <v>0</v>
      </c>
      <c r="O1004" s="13">
        <v>0</v>
      </c>
      <c r="P1004" s="13">
        <f t="shared" si="146"/>
        <v>0</v>
      </c>
      <c r="Q1004" s="13">
        <v>44</v>
      </c>
      <c r="R1004" s="13">
        <f t="shared" si="147"/>
        <v>7810000</v>
      </c>
      <c r="S1004" s="13">
        <v>0</v>
      </c>
      <c r="T1004" s="13">
        <v>0</v>
      </c>
      <c r="U1004" s="13">
        <f t="shared" si="140"/>
        <v>44</v>
      </c>
      <c r="V1004" s="13">
        <f t="shared" si="141"/>
        <v>7810000</v>
      </c>
      <c r="W1004" s="13">
        <f t="shared" si="142"/>
        <v>44</v>
      </c>
      <c r="X1004" s="13">
        <f t="shared" si="143"/>
        <v>7810000</v>
      </c>
      <c r="Y1004">
        <v>1</v>
      </c>
    </row>
    <row r="1005" spans="1:25" hidden="1">
      <c r="A1005" s="11">
        <f t="shared" si="148"/>
        <v>999</v>
      </c>
      <c r="B1005" s="12" t="s">
        <v>1006</v>
      </c>
      <c r="C1005" s="12" t="s">
        <v>1800</v>
      </c>
      <c r="D1005" s="12" t="s">
        <v>1803</v>
      </c>
      <c r="E1005" s="12">
        <v>173</v>
      </c>
      <c r="F1005" s="11" t="s">
        <v>1014</v>
      </c>
      <c r="G1005" s="11" t="s">
        <v>1017</v>
      </c>
      <c r="H1005" s="12" t="s">
        <v>1009</v>
      </c>
      <c r="I1005" s="12" t="s">
        <v>1013</v>
      </c>
      <c r="J1005" s="11">
        <v>3017139940</v>
      </c>
      <c r="K1005" s="13">
        <v>0</v>
      </c>
      <c r="L1005" s="13">
        <f t="shared" si="144"/>
        <v>0</v>
      </c>
      <c r="M1005" s="13">
        <v>0</v>
      </c>
      <c r="N1005" s="13">
        <f t="shared" si="145"/>
        <v>0</v>
      </c>
      <c r="O1005" s="13">
        <v>0</v>
      </c>
      <c r="P1005" s="13">
        <f t="shared" si="146"/>
        <v>0</v>
      </c>
      <c r="Q1005" s="13">
        <v>173</v>
      </c>
      <c r="R1005" s="13">
        <f t="shared" si="147"/>
        <v>30707500</v>
      </c>
      <c r="S1005" s="13">
        <v>0</v>
      </c>
      <c r="T1005" s="13">
        <v>0</v>
      </c>
      <c r="U1005" s="13">
        <f t="shared" si="140"/>
        <v>173</v>
      </c>
      <c r="V1005" s="13">
        <f t="shared" si="141"/>
        <v>30707500</v>
      </c>
      <c r="W1005" s="13">
        <f t="shared" si="142"/>
        <v>173</v>
      </c>
      <c r="X1005" s="13">
        <f t="shared" si="143"/>
        <v>30707500</v>
      </c>
      <c r="Y1005">
        <v>1</v>
      </c>
    </row>
    <row r="1006" spans="1:25">
      <c r="A1006" s="15"/>
      <c r="B1006" s="16"/>
      <c r="C1006" s="16"/>
      <c r="D1006" s="16"/>
      <c r="E1006" s="16"/>
      <c r="F1006" s="15"/>
      <c r="G1006" s="15"/>
      <c r="H1006" s="16"/>
      <c r="I1006" s="16"/>
      <c r="J1006" s="15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</row>
    <row r="1007" spans="1:25">
      <c r="A1007" s="15"/>
      <c r="B1007" s="16"/>
      <c r="C1007" s="16"/>
      <c r="D1007" s="16"/>
      <c r="E1007" s="16"/>
      <c r="F1007" s="15"/>
      <c r="G1007" s="15"/>
      <c r="H1007" s="16"/>
      <c r="I1007" s="16"/>
      <c r="J1007" s="15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</row>
    <row r="1008" spans="1:25">
      <c r="A1008" s="15"/>
      <c r="B1008" s="16"/>
      <c r="C1008" s="16"/>
      <c r="D1008" s="16"/>
      <c r="E1008" s="16"/>
      <c r="F1008" s="15"/>
      <c r="G1008" s="15"/>
      <c r="H1008" s="16"/>
      <c r="I1008" s="16"/>
      <c r="J1008" s="15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</row>
    <row r="1009" spans="1:25">
      <c r="A1009" s="15"/>
      <c r="B1009" s="16"/>
      <c r="C1009" s="16"/>
      <c r="D1009" s="16"/>
      <c r="E1009" s="16"/>
      <c r="F1009" s="15"/>
      <c r="G1009" s="15"/>
      <c r="H1009" s="16"/>
      <c r="I1009" s="16"/>
      <c r="J1009" s="15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</row>
    <row r="1010" spans="1:25">
      <c r="A1010" s="15"/>
      <c r="B1010" s="16"/>
      <c r="C1010" s="16"/>
      <c r="D1010" s="16"/>
      <c r="E1010" s="16"/>
      <c r="F1010" s="15"/>
      <c r="G1010" s="15"/>
      <c r="H1010" s="16"/>
      <c r="I1010" s="16"/>
      <c r="J1010" s="15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</row>
    <row r="1011" spans="1:25">
      <c r="A1011" s="15"/>
      <c r="B1011" s="16"/>
      <c r="C1011" s="16"/>
      <c r="D1011" s="16"/>
      <c r="E1011" s="16"/>
      <c r="F1011" s="15"/>
      <c r="G1011" s="15"/>
      <c r="H1011" s="16"/>
      <c r="I1011" s="16"/>
      <c r="J1011" s="15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</row>
    <row r="1012" spans="1:25">
      <c r="A1012" s="15"/>
      <c r="B1012" s="16"/>
      <c r="C1012" s="16"/>
      <c r="D1012" s="16"/>
      <c r="E1012" s="16"/>
      <c r="F1012" s="15"/>
      <c r="G1012" s="15"/>
      <c r="H1012" s="16"/>
      <c r="I1012" s="16"/>
      <c r="J1012" s="15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</row>
    <row r="1013" spans="1:25">
      <c r="A1013" s="15"/>
      <c r="B1013" s="16"/>
      <c r="C1013" s="16"/>
      <c r="D1013" s="16"/>
      <c r="E1013" s="16"/>
      <c r="F1013" s="15"/>
      <c r="G1013" s="15"/>
      <c r="H1013" s="16"/>
      <c r="I1013" s="16"/>
      <c r="J1013" s="15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</row>
    <row r="1014" spans="1:25">
      <c r="A1014" s="15"/>
      <c r="B1014" s="16"/>
      <c r="C1014" s="16"/>
      <c r="D1014" s="16"/>
      <c r="E1014" s="16"/>
      <c r="F1014" s="15"/>
      <c r="G1014" s="15"/>
      <c r="H1014" s="16"/>
      <c r="I1014" s="16"/>
      <c r="J1014" s="15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</row>
    <row r="1015" spans="1:25">
      <c r="A1015" s="15"/>
      <c r="B1015" s="16"/>
      <c r="C1015" s="16"/>
      <c r="D1015" s="16"/>
      <c r="E1015" s="16"/>
      <c r="F1015" s="15"/>
      <c r="G1015" s="15"/>
      <c r="H1015" s="16"/>
      <c r="I1015" s="16"/>
      <c r="J1015" s="15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</row>
    <row r="1016" spans="1:25">
      <c r="A1016" s="15"/>
      <c r="B1016" s="16"/>
      <c r="C1016" s="16"/>
      <c r="D1016" s="16"/>
      <c r="E1016" s="16"/>
      <c r="F1016" s="15"/>
      <c r="G1016" s="15"/>
      <c r="H1016" s="16"/>
      <c r="I1016" s="16"/>
      <c r="J1016" s="15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</row>
    <row r="1017" spans="1:25">
      <c r="A1017" s="15"/>
      <c r="B1017" s="16"/>
      <c r="C1017" s="16"/>
      <c r="D1017" s="16"/>
      <c r="E1017" s="16"/>
      <c r="F1017" s="15"/>
      <c r="G1017" s="15"/>
      <c r="H1017" s="16"/>
      <c r="I1017" s="16"/>
      <c r="J1017" s="15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</row>
    <row r="1018" spans="1:25" ht="15.75" thickBot="1">
      <c r="A1018" s="15"/>
      <c r="B1018" s="16"/>
      <c r="C1018" s="16"/>
      <c r="D1018" s="16"/>
      <c r="E1018" s="16"/>
      <c r="F1018" s="15"/>
      <c r="G1018" s="15"/>
      <c r="H1018" s="16"/>
      <c r="I1018" s="16"/>
      <c r="J1018" s="15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</row>
    <row r="1019" spans="1:25" ht="15.75" thickBot="1">
      <c r="A1019" s="224" t="s">
        <v>1796</v>
      </c>
      <c r="B1019" s="224"/>
      <c r="C1019" s="224"/>
      <c r="D1019" s="224"/>
      <c r="E1019" s="224"/>
      <c r="F1019" s="224"/>
      <c r="G1019" s="224"/>
      <c r="H1019" s="224"/>
      <c r="I1019" s="224"/>
      <c r="J1019" s="18"/>
      <c r="K1019" s="19">
        <f>SUBTOTAL(9,K6:K1005)</f>
        <v>8125</v>
      </c>
      <c r="L1019" s="19">
        <f t="shared" ref="L1019:Y1019" si="149">SUBTOTAL(9,L6:L1005)</f>
        <v>1178125000</v>
      </c>
      <c r="M1019" s="19">
        <f t="shared" si="149"/>
        <v>8125</v>
      </c>
      <c r="N1019" s="19">
        <f t="shared" si="149"/>
        <v>1178125000</v>
      </c>
      <c r="O1019" s="19">
        <f t="shared" si="149"/>
        <v>8125</v>
      </c>
      <c r="P1019" s="19">
        <f t="shared" si="149"/>
        <v>1178125000</v>
      </c>
      <c r="Q1019" s="19">
        <f t="shared" si="149"/>
        <v>7379</v>
      </c>
      <c r="R1019" s="19">
        <f t="shared" si="149"/>
        <v>1069955000</v>
      </c>
      <c r="S1019" s="19">
        <f t="shared" ref="S1019:T1019" si="150">SUBTOTAL(9,S6:S1005)</f>
        <v>20</v>
      </c>
      <c r="T1019" s="19">
        <f t="shared" si="150"/>
        <v>2900000</v>
      </c>
      <c r="U1019" s="19">
        <f t="shared" ref="U1019:V1019" si="151">SUBTOTAL(9,U6:U1005)</f>
        <v>7399</v>
      </c>
      <c r="V1019" s="19">
        <f t="shared" si="151"/>
        <v>1072855000</v>
      </c>
      <c r="W1019" s="19">
        <f t="shared" si="149"/>
        <v>31774</v>
      </c>
      <c r="X1019" s="19">
        <f t="shared" si="149"/>
        <v>4607230000</v>
      </c>
      <c r="Y1019" s="19">
        <f t="shared" si="149"/>
        <v>46</v>
      </c>
    </row>
    <row r="1020" spans="1:25" ht="15.75" thickTop="1"/>
    <row r="1021" spans="1:25">
      <c r="K1021" s="92" t="s">
        <v>1880</v>
      </c>
      <c r="L1021" s="92" t="s">
        <v>1879</v>
      </c>
      <c r="M1021" s="92"/>
      <c r="N1021" s="92"/>
      <c r="O1021" s="92"/>
      <c r="P1021" s="92"/>
      <c r="Q1021" s="92"/>
      <c r="R1021" s="92"/>
      <c r="S1021" s="92"/>
      <c r="T1021" s="92"/>
      <c r="U1021" s="92"/>
      <c r="V1021" s="92"/>
      <c r="W1021" s="92"/>
      <c r="X1021" s="92"/>
    </row>
    <row r="1022" spans="1:25">
      <c r="I1022" s="93" t="s">
        <v>1881</v>
      </c>
      <c r="J1022" s="93"/>
    </row>
    <row r="1023" spans="1:25">
      <c r="I1023" s="93" t="s">
        <v>1883</v>
      </c>
      <c r="J1023" s="93"/>
    </row>
    <row r="1024" spans="1:25">
      <c r="H1024" s="93"/>
      <c r="I1024" s="93" t="s">
        <v>1882</v>
      </c>
      <c r="J1024" s="93"/>
    </row>
    <row r="1025" spans="9:24">
      <c r="I1025" s="93" t="s">
        <v>1884</v>
      </c>
      <c r="J1025" s="93"/>
    </row>
    <row r="1026" spans="9:24">
      <c r="I1026" s="94" t="s">
        <v>1891</v>
      </c>
      <c r="J1026" s="94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</row>
    <row r="1027" spans="9:24">
      <c r="I1027" s="1"/>
    </row>
    <row r="1028" spans="9:24">
      <c r="I1028" s="93" t="s">
        <v>1885</v>
      </c>
    </row>
    <row r="1029" spans="9:24">
      <c r="I1029" s="93" t="s">
        <v>1886</v>
      </c>
    </row>
    <row r="1030" spans="9:24">
      <c r="I1030" s="93" t="s">
        <v>1887</v>
      </c>
    </row>
    <row r="1031" spans="9:24">
      <c r="I1031" s="93" t="s">
        <v>1888</v>
      </c>
    </row>
    <row r="1032" spans="9:24">
      <c r="I1032" s="93" t="s">
        <v>1889</v>
      </c>
    </row>
    <row r="1033" spans="9:24">
      <c r="I1033" s="94" t="s">
        <v>1890</v>
      </c>
      <c r="J1033" s="96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</row>
  </sheetData>
  <autoFilter ref="A5:X1005">
    <filterColumn colId="2"/>
    <filterColumn colId="3"/>
    <filterColumn colId="4"/>
    <filterColumn colId="5">
      <filters>
        <filter val="SD"/>
      </filters>
    </filterColumn>
    <filterColumn colId="6"/>
    <filterColumn colId="8">
      <filters>
        <filter val="Kradenan"/>
      </filters>
    </filterColumn>
    <filterColumn colId="18"/>
    <filterColumn colId="19"/>
    <filterColumn colId="20"/>
    <filterColumn colId="21"/>
  </autoFilter>
  <mergeCells count="15">
    <mergeCell ref="W3:X3"/>
    <mergeCell ref="F3:F4"/>
    <mergeCell ref="J3:J4"/>
    <mergeCell ref="A1019:I1019"/>
    <mergeCell ref="K3:L3"/>
    <mergeCell ref="M3:N3"/>
    <mergeCell ref="O3:P3"/>
    <mergeCell ref="Q3:R3"/>
    <mergeCell ref="A3:A4"/>
    <mergeCell ref="B3:B4"/>
    <mergeCell ref="G3:G4"/>
    <mergeCell ref="H3:H4"/>
    <mergeCell ref="I3:I4"/>
    <mergeCell ref="S3:T3"/>
    <mergeCell ref="U3:V3"/>
  </mergeCells>
  <pageMargins left="1.299212598425197" right="0.11811023622047245" top="0.35433070866141736" bottom="0.35433070866141736" header="0.31496062992125984" footer="0.31496062992125984"/>
  <pageSetup paperSize="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>
    <tabColor rgb="FF00B050"/>
  </sheetPr>
  <dimension ref="B1:V873"/>
  <sheetViews>
    <sheetView zoomScaleSheetLayoutView="100" workbookViewId="0">
      <selection activeCell="I497" sqref="I497"/>
    </sheetView>
  </sheetViews>
  <sheetFormatPr defaultRowHeight="12.75"/>
  <cols>
    <col min="1" max="1" width="2.85546875" style="25" customWidth="1"/>
    <col min="2" max="2" width="4.5703125" style="51" customWidth="1"/>
    <col min="3" max="3" width="10" style="53" customWidth="1"/>
    <col min="4" max="4" width="28.85546875" style="25" customWidth="1"/>
    <col min="5" max="6" width="13.42578125" style="59" hidden="1" customWidth="1"/>
    <col min="7" max="7" width="14.42578125" style="59" customWidth="1"/>
    <col min="8" max="8" width="11.28515625" style="59" customWidth="1"/>
    <col min="9" max="9" width="13" style="59" customWidth="1"/>
    <col min="10" max="10" width="11.42578125" style="59" customWidth="1"/>
    <col min="11" max="11" width="12.85546875" style="59" customWidth="1"/>
    <col min="12" max="12" width="13.42578125" style="59" customWidth="1"/>
    <col min="13" max="13" width="11.42578125" style="59" customWidth="1"/>
    <col min="14" max="14" width="16.42578125" style="59" customWidth="1"/>
    <col min="15" max="15" width="13.140625" style="59" customWidth="1"/>
    <col min="16" max="16" width="11.28515625" style="59" customWidth="1"/>
    <col min="17" max="17" width="10.5703125" style="59" customWidth="1"/>
    <col min="18" max="18" width="11.28515625" style="59" customWidth="1"/>
    <col min="19" max="19" width="16.7109375" style="59" customWidth="1"/>
    <col min="20" max="20" width="15.140625" style="59" customWidth="1"/>
    <col min="21" max="21" width="12" style="59" bestFit="1" customWidth="1"/>
    <col min="22" max="22" width="11.140625" style="25" hidden="1" customWidth="1"/>
    <col min="23" max="248" width="9.140625" style="25"/>
    <col min="249" max="249" width="2.85546875" style="25" customWidth="1"/>
    <col min="250" max="250" width="6.42578125" style="25" customWidth="1"/>
    <col min="251" max="251" width="22.140625" style="25" customWidth="1"/>
    <col min="252" max="252" width="15" style="25" customWidth="1"/>
    <col min="253" max="253" width="11.28515625" style="25" customWidth="1"/>
    <col min="254" max="254" width="13" style="25" customWidth="1"/>
    <col min="255" max="255" width="8.7109375" style="25" customWidth="1"/>
    <col min="256" max="256" width="10.140625" style="25" customWidth="1"/>
    <col min="257" max="257" width="10.28515625" style="25" customWidth="1"/>
    <col min="258" max="258" width="8.7109375" style="25" customWidth="1"/>
    <col min="259" max="259" width="24" style="25" customWidth="1"/>
    <col min="260" max="260" width="13.140625" style="25" customWidth="1"/>
    <col min="261" max="261" width="11.28515625" style="25" customWidth="1"/>
    <col min="262" max="262" width="10.5703125" style="25" customWidth="1"/>
    <col min="263" max="263" width="10.140625" style="25" customWidth="1"/>
    <col min="264" max="264" width="16.7109375" style="25" customWidth="1"/>
    <col min="265" max="265" width="15.140625" style="25" customWidth="1"/>
    <col min="266" max="504" width="9.140625" style="25"/>
    <col min="505" max="505" width="2.85546875" style="25" customWidth="1"/>
    <col min="506" max="506" width="6.42578125" style="25" customWidth="1"/>
    <col min="507" max="507" width="22.140625" style="25" customWidth="1"/>
    <col min="508" max="508" width="15" style="25" customWidth="1"/>
    <col min="509" max="509" width="11.28515625" style="25" customWidth="1"/>
    <col min="510" max="510" width="13" style="25" customWidth="1"/>
    <col min="511" max="511" width="8.7109375" style="25" customWidth="1"/>
    <col min="512" max="512" width="10.140625" style="25" customWidth="1"/>
    <col min="513" max="513" width="10.28515625" style="25" customWidth="1"/>
    <col min="514" max="514" width="8.7109375" style="25" customWidth="1"/>
    <col min="515" max="515" width="24" style="25" customWidth="1"/>
    <col min="516" max="516" width="13.140625" style="25" customWidth="1"/>
    <col min="517" max="517" width="11.28515625" style="25" customWidth="1"/>
    <col min="518" max="518" width="10.5703125" style="25" customWidth="1"/>
    <col min="519" max="519" width="10.140625" style="25" customWidth="1"/>
    <col min="520" max="520" width="16.7109375" style="25" customWidth="1"/>
    <col min="521" max="521" width="15.140625" style="25" customWidth="1"/>
    <col min="522" max="760" width="9.140625" style="25"/>
    <col min="761" max="761" width="2.85546875" style="25" customWidth="1"/>
    <col min="762" max="762" width="6.42578125" style="25" customWidth="1"/>
    <col min="763" max="763" width="22.140625" style="25" customWidth="1"/>
    <col min="764" max="764" width="15" style="25" customWidth="1"/>
    <col min="765" max="765" width="11.28515625" style="25" customWidth="1"/>
    <col min="766" max="766" width="13" style="25" customWidth="1"/>
    <col min="767" max="767" width="8.7109375" style="25" customWidth="1"/>
    <col min="768" max="768" width="10.140625" style="25" customWidth="1"/>
    <col min="769" max="769" width="10.28515625" style="25" customWidth="1"/>
    <col min="770" max="770" width="8.7109375" style="25" customWidth="1"/>
    <col min="771" max="771" width="24" style="25" customWidth="1"/>
    <col min="772" max="772" width="13.140625" style="25" customWidth="1"/>
    <col min="773" max="773" width="11.28515625" style="25" customWidth="1"/>
    <col min="774" max="774" width="10.5703125" style="25" customWidth="1"/>
    <col min="775" max="775" width="10.140625" style="25" customWidth="1"/>
    <col min="776" max="776" width="16.7109375" style="25" customWidth="1"/>
    <col min="777" max="777" width="15.140625" style="25" customWidth="1"/>
    <col min="778" max="1016" width="9.140625" style="25"/>
    <col min="1017" max="1017" width="2.85546875" style="25" customWidth="1"/>
    <col min="1018" max="1018" width="6.42578125" style="25" customWidth="1"/>
    <col min="1019" max="1019" width="22.140625" style="25" customWidth="1"/>
    <col min="1020" max="1020" width="15" style="25" customWidth="1"/>
    <col min="1021" max="1021" width="11.28515625" style="25" customWidth="1"/>
    <col min="1022" max="1022" width="13" style="25" customWidth="1"/>
    <col min="1023" max="1023" width="8.7109375" style="25" customWidth="1"/>
    <col min="1024" max="1024" width="10.140625" style="25" customWidth="1"/>
    <col min="1025" max="1025" width="10.28515625" style="25" customWidth="1"/>
    <col min="1026" max="1026" width="8.7109375" style="25" customWidth="1"/>
    <col min="1027" max="1027" width="24" style="25" customWidth="1"/>
    <col min="1028" max="1028" width="13.140625" style="25" customWidth="1"/>
    <col min="1029" max="1029" width="11.28515625" style="25" customWidth="1"/>
    <col min="1030" max="1030" width="10.5703125" style="25" customWidth="1"/>
    <col min="1031" max="1031" width="10.140625" style="25" customWidth="1"/>
    <col min="1032" max="1032" width="16.7109375" style="25" customWidth="1"/>
    <col min="1033" max="1033" width="15.140625" style="25" customWidth="1"/>
    <col min="1034" max="1272" width="9.140625" style="25"/>
    <col min="1273" max="1273" width="2.85546875" style="25" customWidth="1"/>
    <col min="1274" max="1274" width="6.42578125" style="25" customWidth="1"/>
    <col min="1275" max="1275" width="22.140625" style="25" customWidth="1"/>
    <col min="1276" max="1276" width="15" style="25" customWidth="1"/>
    <col min="1277" max="1277" width="11.28515625" style="25" customWidth="1"/>
    <col min="1278" max="1278" width="13" style="25" customWidth="1"/>
    <col min="1279" max="1279" width="8.7109375" style="25" customWidth="1"/>
    <col min="1280" max="1280" width="10.140625" style="25" customWidth="1"/>
    <col min="1281" max="1281" width="10.28515625" style="25" customWidth="1"/>
    <col min="1282" max="1282" width="8.7109375" style="25" customWidth="1"/>
    <col min="1283" max="1283" width="24" style="25" customWidth="1"/>
    <col min="1284" max="1284" width="13.140625" style="25" customWidth="1"/>
    <col min="1285" max="1285" width="11.28515625" style="25" customWidth="1"/>
    <col min="1286" max="1286" width="10.5703125" style="25" customWidth="1"/>
    <col min="1287" max="1287" width="10.140625" style="25" customWidth="1"/>
    <col min="1288" max="1288" width="16.7109375" style="25" customWidth="1"/>
    <col min="1289" max="1289" width="15.140625" style="25" customWidth="1"/>
    <col min="1290" max="1528" width="9.140625" style="25"/>
    <col min="1529" max="1529" width="2.85546875" style="25" customWidth="1"/>
    <col min="1530" max="1530" width="6.42578125" style="25" customWidth="1"/>
    <col min="1531" max="1531" width="22.140625" style="25" customWidth="1"/>
    <col min="1532" max="1532" width="15" style="25" customWidth="1"/>
    <col min="1533" max="1533" width="11.28515625" style="25" customWidth="1"/>
    <col min="1534" max="1534" width="13" style="25" customWidth="1"/>
    <col min="1535" max="1535" width="8.7109375" style="25" customWidth="1"/>
    <col min="1536" max="1536" width="10.140625" style="25" customWidth="1"/>
    <col min="1537" max="1537" width="10.28515625" style="25" customWidth="1"/>
    <col min="1538" max="1538" width="8.7109375" style="25" customWidth="1"/>
    <col min="1539" max="1539" width="24" style="25" customWidth="1"/>
    <col min="1540" max="1540" width="13.140625" style="25" customWidth="1"/>
    <col min="1541" max="1541" width="11.28515625" style="25" customWidth="1"/>
    <col min="1542" max="1542" width="10.5703125" style="25" customWidth="1"/>
    <col min="1543" max="1543" width="10.140625" style="25" customWidth="1"/>
    <col min="1544" max="1544" width="16.7109375" style="25" customWidth="1"/>
    <col min="1545" max="1545" width="15.140625" style="25" customWidth="1"/>
    <col min="1546" max="1784" width="9.140625" style="25"/>
    <col min="1785" max="1785" width="2.85546875" style="25" customWidth="1"/>
    <col min="1786" max="1786" width="6.42578125" style="25" customWidth="1"/>
    <col min="1787" max="1787" width="22.140625" style="25" customWidth="1"/>
    <col min="1788" max="1788" width="15" style="25" customWidth="1"/>
    <col min="1789" max="1789" width="11.28515625" style="25" customWidth="1"/>
    <col min="1790" max="1790" width="13" style="25" customWidth="1"/>
    <col min="1791" max="1791" width="8.7109375" style="25" customWidth="1"/>
    <col min="1792" max="1792" width="10.140625" style="25" customWidth="1"/>
    <col min="1793" max="1793" width="10.28515625" style="25" customWidth="1"/>
    <col min="1794" max="1794" width="8.7109375" style="25" customWidth="1"/>
    <col min="1795" max="1795" width="24" style="25" customWidth="1"/>
    <col min="1796" max="1796" width="13.140625" style="25" customWidth="1"/>
    <col min="1797" max="1797" width="11.28515625" style="25" customWidth="1"/>
    <col min="1798" max="1798" width="10.5703125" style="25" customWidth="1"/>
    <col min="1799" max="1799" width="10.140625" style="25" customWidth="1"/>
    <col min="1800" max="1800" width="16.7109375" style="25" customWidth="1"/>
    <col min="1801" max="1801" width="15.140625" style="25" customWidth="1"/>
    <col min="1802" max="2040" width="9.140625" style="25"/>
    <col min="2041" max="2041" width="2.85546875" style="25" customWidth="1"/>
    <col min="2042" max="2042" width="6.42578125" style="25" customWidth="1"/>
    <col min="2043" max="2043" width="22.140625" style="25" customWidth="1"/>
    <col min="2044" max="2044" width="15" style="25" customWidth="1"/>
    <col min="2045" max="2045" width="11.28515625" style="25" customWidth="1"/>
    <col min="2046" max="2046" width="13" style="25" customWidth="1"/>
    <col min="2047" max="2047" width="8.7109375" style="25" customWidth="1"/>
    <col min="2048" max="2048" width="10.140625" style="25" customWidth="1"/>
    <col min="2049" max="2049" width="10.28515625" style="25" customWidth="1"/>
    <col min="2050" max="2050" width="8.7109375" style="25" customWidth="1"/>
    <col min="2051" max="2051" width="24" style="25" customWidth="1"/>
    <col min="2052" max="2052" width="13.140625" style="25" customWidth="1"/>
    <col min="2053" max="2053" width="11.28515625" style="25" customWidth="1"/>
    <col min="2054" max="2054" width="10.5703125" style="25" customWidth="1"/>
    <col min="2055" max="2055" width="10.140625" style="25" customWidth="1"/>
    <col min="2056" max="2056" width="16.7109375" style="25" customWidth="1"/>
    <col min="2057" max="2057" width="15.140625" style="25" customWidth="1"/>
    <col min="2058" max="2296" width="9.140625" style="25"/>
    <col min="2297" max="2297" width="2.85546875" style="25" customWidth="1"/>
    <col min="2298" max="2298" width="6.42578125" style="25" customWidth="1"/>
    <col min="2299" max="2299" width="22.140625" style="25" customWidth="1"/>
    <col min="2300" max="2300" width="15" style="25" customWidth="1"/>
    <col min="2301" max="2301" width="11.28515625" style="25" customWidth="1"/>
    <col min="2302" max="2302" width="13" style="25" customWidth="1"/>
    <col min="2303" max="2303" width="8.7109375" style="25" customWidth="1"/>
    <col min="2304" max="2304" width="10.140625" style="25" customWidth="1"/>
    <col min="2305" max="2305" width="10.28515625" style="25" customWidth="1"/>
    <col min="2306" max="2306" width="8.7109375" style="25" customWidth="1"/>
    <col min="2307" max="2307" width="24" style="25" customWidth="1"/>
    <col min="2308" max="2308" width="13.140625" style="25" customWidth="1"/>
    <col min="2309" max="2309" width="11.28515625" style="25" customWidth="1"/>
    <col min="2310" max="2310" width="10.5703125" style="25" customWidth="1"/>
    <col min="2311" max="2311" width="10.140625" style="25" customWidth="1"/>
    <col min="2312" max="2312" width="16.7109375" style="25" customWidth="1"/>
    <col min="2313" max="2313" width="15.140625" style="25" customWidth="1"/>
    <col min="2314" max="2552" width="9.140625" style="25"/>
    <col min="2553" max="2553" width="2.85546875" style="25" customWidth="1"/>
    <col min="2554" max="2554" width="6.42578125" style="25" customWidth="1"/>
    <col min="2555" max="2555" width="22.140625" style="25" customWidth="1"/>
    <col min="2556" max="2556" width="15" style="25" customWidth="1"/>
    <col min="2557" max="2557" width="11.28515625" style="25" customWidth="1"/>
    <col min="2558" max="2558" width="13" style="25" customWidth="1"/>
    <col min="2559" max="2559" width="8.7109375" style="25" customWidth="1"/>
    <col min="2560" max="2560" width="10.140625" style="25" customWidth="1"/>
    <col min="2561" max="2561" width="10.28515625" style="25" customWidth="1"/>
    <col min="2562" max="2562" width="8.7109375" style="25" customWidth="1"/>
    <col min="2563" max="2563" width="24" style="25" customWidth="1"/>
    <col min="2564" max="2564" width="13.140625" style="25" customWidth="1"/>
    <col min="2565" max="2565" width="11.28515625" style="25" customWidth="1"/>
    <col min="2566" max="2566" width="10.5703125" style="25" customWidth="1"/>
    <col min="2567" max="2567" width="10.140625" style="25" customWidth="1"/>
    <col min="2568" max="2568" width="16.7109375" style="25" customWidth="1"/>
    <col min="2569" max="2569" width="15.140625" style="25" customWidth="1"/>
    <col min="2570" max="2808" width="9.140625" style="25"/>
    <col min="2809" max="2809" width="2.85546875" style="25" customWidth="1"/>
    <col min="2810" max="2810" width="6.42578125" style="25" customWidth="1"/>
    <col min="2811" max="2811" width="22.140625" style="25" customWidth="1"/>
    <col min="2812" max="2812" width="15" style="25" customWidth="1"/>
    <col min="2813" max="2813" width="11.28515625" style="25" customWidth="1"/>
    <col min="2814" max="2814" width="13" style="25" customWidth="1"/>
    <col min="2815" max="2815" width="8.7109375" style="25" customWidth="1"/>
    <col min="2816" max="2816" width="10.140625" style="25" customWidth="1"/>
    <col min="2817" max="2817" width="10.28515625" style="25" customWidth="1"/>
    <col min="2818" max="2818" width="8.7109375" style="25" customWidth="1"/>
    <col min="2819" max="2819" width="24" style="25" customWidth="1"/>
    <col min="2820" max="2820" width="13.140625" style="25" customWidth="1"/>
    <col min="2821" max="2821" width="11.28515625" style="25" customWidth="1"/>
    <col min="2822" max="2822" width="10.5703125" style="25" customWidth="1"/>
    <col min="2823" max="2823" width="10.140625" style="25" customWidth="1"/>
    <col min="2824" max="2824" width="16.7109375" style="25" customWidth="1"/>
    <col min="2825" max="2825" width="15.140625" style="25" customWidth="1"/>
    <col min="2826" max="3064" width="9.140625" style="25"/>
    <col min="3065" max="3065" width="2.85546875" style="25" customWidth="1"/>
    <col min="3066" max="3066" width="6.42578125" style="25" customWidth="1"/>
    <col min="3067" max="3067" width="22.140625" style="25" customWidth="1"/>
    <col min="3068" max="3068" width="15" style="25" customWidth="1"/>
    <col min="3069" max="3069" width="11.28515625" style="25" customWidth="1"/>
    <col min="3070" max="3070" width="13" style="25" customWidth="1"/>
    <col min="3071" max="3071" width="8.7109375" style="25" customWidth="1"/>
    <col min="3072" max="3072" width="10.140625" style="25" customWidth="1"/>
    <col min="3073" max="3073" width="10.28515625" style="25" customWidth="1"/>
    <col min="3074" max="3074" width="8.7109375" style="25" customWidth="1"/>
    <col min="3075" max="3075" width="24" style="25" customWidth="1"/>
    <col min="3076" max="3076" width="13.140625" style="25" customWidth="1"/>
    <col min="3077" max="3077" width="11.28515625" style="25" customWidth="1"/>
    <col min="3078" max="3078" width="10.5703125" style="25" customWidth="1"/>
    <col min="3079" max="3079" width="10.140625" style="25" customWidth="1"/>
    <col min="3080" max="3080" width="16.7109375" style="25" customWidth="1"/>
    <col min="3081" max="3081" width="15.140625" style="25" customWidth="1"/>
    <col min="3082" max="3320" width="9.140625" style="25"/>
    <col min="3321" max="3321" width="2.85546875" style="25" customWidth="1"/>
    <col min="3322" max="3322" width="6.42578125" style="25" customWidth="1"/>
    <col min="3323" max="3323" width="22.140625" style="25" customWidth="1"/>
    <col min="3324" max="3324" width="15" style="25" customWidth="1"/>
    <col min="3325" max="3325" width="11.28515625" style="25" customWidth="1"/>
    <col min="3326" max="3326" width="13" style="25" customWidth="1"/>
    <col min="3327" max="3327" width="8.7109375" style="25" customWidth="1"/>
    <col min="3328" max="3328" width="10.140625" style="25" customWidth="1"/>
    <col min="3329" max="3329" width="10.28515625" style="25" customWidth="1"/>
    <col min="3330" max="3330" width="8.7109375" style="25" customWidth="1"/>
    <col min="3331" max="3331" width="24" style="25" customWidth="1"/>
    <col min="3332" max="3332" width="13.140625" style="25" customWidth="1"/>
    <col min="3333" max="3333" width="11.28515625" style="25" customWidth="1"/>
    <col min="3334" max="3334" width="10.5703125" style="25" customWidth="1"/>
    <col min="3335" max="3335" width="10.140625" style="25" customWidth="1"/>
    <col min="3336" max="3336" width="16.7109375" style="25" customWidth="1"/>
    <col min="3337" max="3337" width="15.140625" style="25" customWidth="1"/>
    <col min="3338" max="3576" width="9.140625" style="25"/>
    <col min="3577" max="3577" width="2.85546875" style="25" customWidth="1"/>
    <col min="3578" max="3578" width="6.42578125" style="25" customWidth="1"/>
    <col min="3579" max="3579" width="22.140625" style="25" customWidth="1"/>
    <col min="3580" max="3580" width="15" style="25" customWidth="1"/>
    <col min="3581" max="3581" width="11.28515625" style="25" customWidth="1"/>
    <col min="3582" max="3582" width="13" style="25" customWidth="1"/>
    <col min="3583" max="3583" width="8.7109375" style="25" customWidth="1"/>
    <col min="3584" max="3584" width="10.140625" style="25" customWidth="1"/>
    <col min="3585" max="3585" width="10.28515625" style="25" customWidth="1"/>
    <col min="3586" max="3586" width="8.7109375" style="25" customWidth="1"/>
    <col min="3587" max="3587" width="24" style="25" customWidth="1"/>
    <col min="3588" max="3588" width="13.140625" style="25" customWidth="1"/>
    <col min="3589" max="3589" width="11.28515625" style="25" customWidth="1"/>
    <col min="3590" max="3590" width="10.5703125" style="25" customWidth="1"/>
    <col min="3591" max="3591" width="10.140625" style="25" customWidth="1"/>
    <col min="3592" max="3592" width="16.7109375" style="25" customWidth="1"/>
    <col min="3593" max="3593" width="15.140625" style="25" customWidth="1"/>
    <col min="3594" max="3832" width="9.140625" style="25"/>
    <col min="3833" max="3833" width="2.85546875" style="25" customWidth="1"/>
    <col min="3834" max="3834" width="6.42578125" style="25" customWidth="1"/>
    <col min="3835" max="3835" width="22.140625" style="25" customWidth="1"/>
    <col min="3836" max="3836" width="15" style="25" customWidth="1"/>
    <col min="3837" max="3837" width="11.28515625" style="25" customWidth="1"/>
    <col min="3838" max="3838" width="13" style="25" customWidth="1"/>
    <col min="3839" max="3839" width="8.7109375" style="25" customWidth="1"/>
    <col min="3840" max="3840" width="10.140625" style="25" customWidth="1"/>
    <col min="3841" max="3841" width="10.28515625" style="25" customWidth="1"/>
    <col min="3842" max="3842" width="8.7109375" style="25" customWidth="1"/>
    <col min="3843" max="3843" width="24" style="25" customWidth="1"/>
    <col min="3844" max="3844" width="13.140625" style="25" customWidth="1"/>
    <col min="3845" max="3845" width="11.28515625" style="25" customWidth="1"/>
    <col min="3846" max="3846" width="10.5703125" style="25" customWidth="1"/>
    <col min="3847" max="3847" width="10.140625" style="25" customWidth="1"/>
    <col min="3848" max="3848" width="16.7109375" style="25" customWidth="1"/>
    <col min="3849" max="3849" width="15.140625" style="25" customWidth="1"/>
    <col min="3850" max="4088" width="9.140625" style="25"/>
    <col min="4089" max="4089" width="2.85546875" style="25" customWidth="1"/>
    <col min="4090" max="4090" width="6.42578125" style="25" customWidth="1"/>
    <col min="4091" max="4091" width="22.140625" style="25" customWidth="1"/>
    <col min="4092" max="4092" width="15" style="25" customWidth="1"/>
    <col min="4093" max="4093" width="11.28515625" style="25" customWidth="1"/>
    <col min="4094" max="4094" width="13" style="25" customWidth="1"/>
    <col min="4095" max="4095" width="8.7109375" style="25" customWidth="1"/>
    <col min="4096" max="4096" width="10.140625" style="25" customWidth="1"/>
    <col min="4097" max="4097" width="10.28515625" style="25" customWidth="1"/>
    <col min="4098" max="4098" width="8.7109375" style="25" customWidth="1"/>
    <col min="4099" max="4099" width="24" style="25" customWidth="1"/>
    <col min="4100" max="4100" width="13.140625" style="25" customWidth="1"/>
    <col min="4101" max="4101" width="11.28515625" style="25" customWidth="1"/>
    <col min="4102" max="4102" width="10.5703125" style="25" customWidth="1"/>
    <col min="4103" max="4103" width="10.140625" style="25" customWidth="1"/>
    <col min="4104" max="4104" width="16.7109375" style="25" customWidth="1"/>
    <col min="4105" max="4105" width="15.140625" style="25" customWidth="1"/>
    <col min="4106" max="4344" width="9.140625" style="25"/>
    <col min="4345" max="4345" width="2.85546875" style="25" customWidth="1"/>
    <col min="4346" max="4346" width="6.42578125" style="25" customWidth="1"/>
    <col min="4347" max="4347" width="22.140625" style="25" customWidth="1"/>
    <col min="4348" max="4348" width="15" style="25" customWidth="1"/>
    <col min="4349" max="4349" width="11.28515625" style="25" customWidth="1"/>
    <col min="4350" max="4350" width="13" style="25" customWidth="1"/>
    <col min="4351" max="4351" width="8.7109375" style="25" customWidth="1"/>
    <col min="4352" max="4352" width="10.140625" style="25" customWidth="1"/>
    <col min="4353" max="4353" width="10.28515625" style="25" customWidth="1"/>
    <col min="4354" max="4354" width="8.7109375" style="25" customWidth="1"/>
    <col min="4355" max="4355" width="24" style="25" customWidth="1"/>
    <col min="4356" max="4356" width="13.140625" style="25" customWidth="1"/>
    <col min="4357" max="4357" width="11.28515625" style="25" customWidth="1"/>
    <col min="4358" max="4358" width="10.5703125" style="25" customWidth="1"/>
    <col min="4359" max="4359" width="10.140625" style="25" customWidth="1"/>
    <col min="4360" max="4360" width="16.7109375" style="25" customWidth="1"/>
    <col min="4361" max="4361" width="15.140625" style="25" customWidth="1"/>
    <col min="4362" max="4600" width="9.140625" style="25"/>
    <col min="4601" max="4601" width="2.85546875" style="25" customWidth="1"/>
    <col min="4602" max="4602" width="6.42578125" style="25" customWidth="1"/>
    <col min="4603" max="4603" width="22.140625" style="25" customWidth="1"/>
    <col min="4604" max="4604" width="15" style="25" customWidth="1"/>
    <col min="4605" max="4605" width="11.28515625" style="25" customWidth="1"/>
    <col min="4606" max="4606" width="13" style="25" customWidth="1"/>
    <col min="4607" max="4607" width="8.7109375" style="25" customWidth="1"/>
    <col min="4608" max="4608" width="10.140625" style="25" customWidth="1"/>
    <col min="4609" max="4609" width="10.28515625" style="25" customWidth="1"/>
    <col min="4610" max="4610" width="8.7109375" style="25" customWidth="1"/>
    <col min="4611" max="4611" width="24" style="25" customWidth="1"/>
    <col min="4612" max="4612" width="13.140625" style="25" customWidth="1"/>
    <col min="4613" max="4613" width="11.28515625" style="25" customWidth="1"/>
    <col min="4614" max="4614" width="10.5703125" style="25" customWidth="1"/>
    <col min="4615" max="4615" width="10.140625" style="25" customWidth="1"/>
    <col min="4616" max="4616" width="16.7109375" style="25" customWidth="1"/>
    <col min="4617" max="4617" width="15.140625" style="25" customWidth="1"/>
    <col min="4618" max="4856" width="9.140625" style="25"/>
    <col min="4857" max="4857" width="2.85546875" style="25" customWidth="1"/>
    <col min="4858" max="4858" width="6.42578125" style="25" customWidth="1"/>
    <col min="4859" max="4859" width="22.140625" style="25" customWidth="1"/>
    <col min="4860" max="4860" width="15" style="25" customWidth="1"/>
    <col min="4861" max="4861" width="11.28515625" style="25" customWidth="1"/>
    <col min="4862" max="4862" width="13" style="25" customWidth="1"/>
    <col min="4863" max="4863" width="8.7109375" style="25" customWidth="1"/>
    <col min="4864" max="4864" width="10.140625" style="25" customWidth="1"/>
    <col min="4865" max="4865" width="10.28515625" style="25" customWidth="1"/>
    <col min="4866" max="4866" width="8.7109375" style="25" customWidth="1"/>
    <col min="4867" max="4867" width="24" style="25" customWidth="1"/>
    <col min="4868" max="4868" width="13.140625" style="25" customWidth="1"/>
    <col min="4869" max="4869" width="11.28515625" style="25" customWidth="1"/>
    <col min="4870" max="4870" width="10.5703125" style="25" customWidth="1"/>
    <col min="4871" max="4871" width="10.140625" style="25" customWidth="1"/>
    <col min="4872" max="4872" width="16.7109375" style="25" customWidth="1"/>
    <col min="4873" max="4873" width="15.140625" style="25" customWidth="1"/>
    <col min="4874" max="5112" width="9.140625" style="25"/>
    <col min="5113" max="5113" width="2.85546875" style="25" customWidth="1"/>
    <col min="5114" max="5114" width="6.42578125" style="25" customWidth="1"/>
    <col min="5115" max="5115" width="22.140625" style="25" customWidth="1"/>
    <col min="5116" max="5116" width="15" style="25" customWidth="1"/>
    <col min="5117" max="5117" width="11.28515625" style="25" customWidth="1"/>
    <col min="5118" max="5118" width="13" style="25" customWidth="1"/>
    <col min="5119" max="5119" width="8.7109375" style="25" customWidth="1"/>
    <col min="5120" max="5120" width="10.140625" style="25" customWidth="1"/>
    <col min="5121" max="5121" width="10.28515625" style="25" customWidth="1"/>
    <col min="5122" max="5122" width="8.7109375" style="25" customWidth="1"/>
    <col min="5123" max="5123" width="24" style="25" customWidth="1"/>
    <col min="5124" max="5124" width="13.140625" style="25" customWidth="1"/>
    <col min="5125" max="5125" width="11.28515625" style="25" customWidth="1"/>
    <col min="5126" max="5126" width="10.5703125" style="25" customWidth="1"/>
    <col min="5127" max="5127" width="10.140625" style="25" customWidth="1"/>
    <col min="5128" max="5128" width="16.7109375" style="25" customWidth="1"/>
    <col min="5129" max="5129" width="15.140625" style="25" customWidth="1"/>
    <col min="5130" max="5368" width="9.140625" style="25"/>
    <col min="5369" max="5369" width="2.85546875" style="25" customWidth="1"/>
    <col min="5370" max="5370" width="6.42578125" style="25" customWidth="1"/>
    <col min="5371" max="5371" width="22.140625" style="25" customWidth="1"/>
    <col min="5372" max="5372" width="15" style="25" customWidth="1"/>
    <col min="5373" max="5373" width="11.28515625" style="25" customWidth="1"/>
    <col min="5374" max="5374" width="13" style="25" customWidth="1"/>
    <col min="5375" max="5375" width="8.7109375" style="25" customWidth="1"/>
    <col min="5376" max="5376" width="10.140625" style="25" customWidth="1"/>
    <col min="5377" max="5377" width="10.28515625" style="25" customWidth="1"/>
    <col min="5378" max="5378" width="8.7109375" style="25" customWidth="1"/>
    <col min="5379" max="5379" width="24" style="25" customWidth="1"/>
    <col min="5380" max="5380" width="13.140625" style="25" customWidth="1"/>
    <col min="5381" max="5381" width="11.28515625" style="25" customWidth="1"/>
    <col min="5382" max="5382" width="10.5703125" style="25" customWidth="1"/>
    <col min="5383" max="5383" width="10.140625" style="25" customWidth="1"/>
    <col min="5384" max="5384" width="16.7109375" style="25" customWidth="1"/>
    <col min="5385" max="5385" width="15.140625" style="25" customWidth="1"/>
    <col min="5386" max="5624" width="9.140625" style="25"/>
    <col min="5625" max="5625" width="2.85546875" style="25" customWidth="1"/>
    <col min="5626" max="5626" width="6.42578125" style="25" customWidth="1"/>
    <col min="5627" max="5627" width="22.140625" style="25" customWidth="1"/>
    <col min="5628" max="5628" width="15" style="25" customWidth="1"/>
    <col min="5629" max="5629" width="11.28515625" style="25" customWidth="1"/>
    <col min="5630" max="5630" width="13" style="25" customWidth="1"/>
    <col min="5631" max="5631" width="8.7109375" style="25" customWidth="1"/>
    <col min="5632" max="5632" width="10.140625" style="25" customWidth="1"/>
    <col min="5633" max="5633" width="10.28515625" style="25" customWidth="1"/>
    <col min="5634" max="5634" width="8.7109375" style="25" customWidth="1"/>
    <col min="5635" max="5635" width="24" style="25" customWidth="1"/>
    <col min="5636" max="5636" width="13.140625" style="25" customWidth="1"/>
    <col min="5637" max="5637" width="11.28515625" style="25" customWidth="1"/>
    <col min="5638" max="5638" width="10.5703125" style="25" customWidth="1"/>
    <col min="5639" max="5639" width="10.140625" style="25" customWidth="1"/>
    <col min="5640" max="5640" width="16.7109375" style="25" customWidth="1"/>
    <col min="5641" max="5641" width="15.140625" style="25" customWidth="1"/>
    <col min="5642" max="5880" width="9.140625" style="25"/>
    <col min="5881" max="5881" width="2.85546875" style="25" customWidth="1"/>
    <col min="5882" max="5882" width="6.42578125" style="25" customWidth="1"/>
    <col min="5883" max="5883" width="22.140625" style="25" customWidth="1"/>
    <col min="5884" max="5884" width="15" style="25" customWidth="1"/>
    <col min="5885" max="5885" width="11.28515625" style="25" customWidth="1"/>
    <col min="5886" max="5886" width="13" style="25" customWidth="1"/>
    <col min="5887" max="5887" width="8.7109375" style="25" customWidth="1"/>
    <col min="5888" max="5888" width="10.140625" style="25" customWidth="1"/>
    <col min="5889" max="5889" width="10.28515625" style="25" customWidth="1"/>
    <col min="5890" max="5890" width="8.7109375" style="25" customWidth="1"/>
    <col min="5891" max="5891" width="24" style="25" customWidth="1"/>
    <col min="5892" max="5892" width="13.140625" style="25" customWidth="1"/>
    <col min="5893" max="5893" width="11.28515625" style="25" customWidth="1"/>
    <col min="5894" max="5894" width="10.5703125" style="25" customWidth="1"/>
    <col min="5895" max="5895" width="10.140625" style="25" customWidth="1"/>
    <col min="5896" max="5896" width="16.7109375" style="25" customWidth="1"/>
    <col min="5897" max="5897" width="15.140625" style="25" customWidth="1"/>
    <col min="5898" max="6136" width="9.140625" style="25"/>
    <col min="6137" max="6137" width="2.85546875" style="25" customWidth="1"/>
    <col min="6138" max="6138" width="6.42578125" style="25" customWidth="1"/>
    <col min="6139" max="6139" width="22.140625" style="25" customWidth="1"/>
    <col min="6140" max="6140" width="15" style="25" customWidth="1"/>
    <col min="6141" max="6141" width="11.28515625" style="25" customWidth="1"/>
    <col min="6142" max="6142" width="13" style="25" customWidth="1"/>
    <col min="6143" max="6143" width="8.7109375" style="25" customWidth="1"/>
    <col min="6144" max="6144" width="10.140625" style="25" customWidth="1"/>
    <col min="6145" max="6145" width="10.28515625" style="25" customWidth="1"/>
    <col min="6146" max="6146" width="8.7109375" style="25" customWidth="1"/>
    <col min="6147" max="6147" width="24" style="25" customWidth="1"/>
    <col min="6148" max="6148" width="13.140625" style="25" customWidth="1"/>
    <col min="6149" max="6149" width="11.28515625" style="25" customWidth="1"/>
    <col min="6150" max="6150" width="10.5703125" style="25" customWidth="1"/>
    <col min="6151" max="6151" width="10.140625" style="25" customWidth="1"/>
    <col min="6152" max="6152" width="16.7109375" style="25" customWidth="1"/>
    <col min="6153" max="6153" width="15.140625" style="25" customWidth="1"/>
    <col min="6154" max="6392" width="9.140625" style="25"/>
    <col min="6393" max="6393" width="2.85546875" style="25" customWidth="1"/>
    <col min="6394" max="6394" width="6.42578125" style="25" customWidth="1"/>
    <col min="6395" max="6395" width="22.140625" style="25" customWidth="1"/>
    <col min="6396" max="6396" width="15" style="25" customWidth="1"/>
    <col min="6397" max="6397" width="11.28515625" style="25" customWidth="1"/>
    <col min="6398" max="6398" width="13" style="25" customWidth="1"/>
    <col min="6399" max="6399" width="8.7109375" style="25" customWidth="1"/>
    <col min="6400" max="6400" width="10.140625" style="25" customWidth="1"/>
    <col min="6401" max="6401" width="10.28515625" style="25" customWidth="1"/>
    <col min="6402" max="6402" width="8.7109375" style="25" customWidth="1"/>
    <col min="6403" max="6403" width="24" style="25" customWidth="1"/>
    <col min="6404" max="6404" width="13.140625" style="25" customWidth="1"/>
    <col min="6405" max="6405" width="11.28515625" style="25" customWidth="1"/>
    <col min="6406" max="6406" width="10.5703125" style="25" customWidth="1"/>
    <col min="6407" max="6407" width="10.140625" style="25" customWidth="1"/>
    <col min="6408" max="6408" width="16.7109375" style="25" customWidth="1"/>
    <col min="6409" max="6409" width="15.140625" style="25" customWidth="1"/>
    <col min="6410" max="6648" width="9.140625" style="25"/>
    <col min="6649" max="6649" width="2.85546875" style="25" customWidth="1"/>
    <col min="6650" max="6650" width="6.42578125" style="25" customWidth="1"/>
    <col min="6651" max="6651" width="22.140625" style="25" customWidth="1"/>
    <col min="6652" max="6652" width="15" style="25" customWidth="1"/>
    <col min="6653" max="6653" width="11.28515625" style="25" customWidth="1"/>
    <col min="6654" max="6654" width="13" style="25" customWidth="1"/>
    <col min="6655" max="6655" width="8.7109375" style="25" customWidth="1"/>
    <col min="6656" max="6656" width="10.140625" style="25" customWidth="1"/>
    <col min="6657" max="6657" width="10.28515625" style="25" customWidth="1"/>
    <col min="6658" max="6658" width="8.7109375" style="25" customWidth="1"/>
    <col min="6659" max="6659" width="24" style="25" customWidth="1"/>
    <col min="6660" max="6660" width="13.140625" style="25" customWidth="1"/>
    <col min="6661" max="6661" width="11.28515625" style="25" customWidth="1"/>
    <col min="6662" max="6662" width="10.5703125" style="25" customWidth="1"/>
    <col min="6663" max="6663" width="10.140625" style="25" customWidth="1"/>
    <col min="6664" max="6664" width="16.7109375" style="25" customWidth="1"/>
    <col min="6665" max="6665" width="15.140625" style="25" customWidth="1"/>
    <col min="6666" max="6904" width="9.140625" style="25"/>
    <col min="6905" max="6905" width="2.85546875" style="25" customWidth="1"/>
    <col min="6906" max="6906" width="6.42578125" style="25" customWidth="1"/>
    <col min="6907" max="6907" width="22.140625" style="25" customWidth="1"/>
    <col min="6908" max="6908" width="15" style="25" customWidth="1"/>
    <col min="6909" max="6909" width="11.28515625" style="25" customWidth="1"/>
    <col min="6910" max="6910" width="13" style="25" customWidth="1"/>
    <col min="6911" max="6911" width="8.7109375" style="25" customWidth="1"/>
    <col min="6912" max="6912" width="10.140625" style="25" customWidth="1"/>
    <col min="6913" max="6913" width="10.28515625" style="25" customWidth="1"/>
    <col min="6914" max="6914" width="8.7109375" style="25" customWidth="1"/>
    <col min="6915" max="6915" width="24" style="25" customWidth="1"/>
    <col min="6916" max="6916" width="13.140625" style="25" customWidth="1"/>
    <col min="6917" max="6917" width="11.28515625" style="25" customWidth="1"/>
    <col min="6918" max="6918" width="10.5703125" style="25" customWidth="1"/>
    <col min="6919" max="6919" width="10.140625" style="25" customWidth="1"/>
    <col min="6920" max="6920" width="16.7109375" style="25" customWidth="1"/>
    <col min="6921" max="6921" width="15.140625" style="25" customWidth="1"/>
    <col min="6922" max="7160" width="9.140625" style="25"/>
    <col min="7161" max="7161" width="2.85546875" style="25" customWidth="1"/>
    <col min="7162" max="7162" width="6.42578125" style="25" customWidth="1"/>
    <col min="7163" max="7163" width="22.140625" style="25" customWidth="1"/>
    <col min="7164" max="7164" width="15" style="25" customWidth="1"/>
    <col min="7165" max="7165" width="11.28515625" style="25" customWidth="1"/>
    <col min="7166" max="7166" width="13" style="25" customWidth="1"/>
    <col min="7167" max="7167" width="8.7109375" style="25" customWidth="1"/>
    <col min="7168" max="7168" width="10.140625" style="25" customWidth="1"/>
    <col min="7169" max="7169" width="10.28515625" style="25" customWidth="1"/>
    <col min="7170" max="7170" width="8.7109375" style="25" customWidth="1"/>
    <col min="7171" max="7171" width="24" style="25" customWidth="1"/>
    <col min="7172" max="7172" width="13.140625" style="25" customWidth="1"/>
    <col min="7173" max="7173" width="11.28515625" style="25" customWidth="1"/>
    <col min="7174" max="7174" width="10.5703125" style="25" customWidth="1"/>
    <col min="7175" max="7175" width="10.140625" style="25" customWidth="1"/>
    <col min="7176" max="7176" width="16.7109375" style="25" customWidth="1"/>
    <col min="7177" max="7177" width="15.140625" style="25" customWidth="1"/>
    <col min="7178" max="7416" width="9.140625" style="25"/>
    <col min="7417" max="7417" width="2.85546875" style="25" customWidth="1"/>
    <col min="7418" max="7418" width="6.42578125" style="25" customWidth="1"/>
    <col min="7419" max="7419" width="22.140625" style="25" customWidth="1"/>
    <col min="7420" max="7420" width="15" style="25" customWidth="1"/>
    <col min="7421" max="7421" width="11.28515625" style="25" customWidth="1"/>
    <col min="7422" max="7422" width="13" style="25" customWidth="1"/>
    <col min="7423" max="7423" width="8.7109375" style="25" customWidth="1"/>
    <col min="7424" max="7424" width="10.140625" style="25" customWidth="1"/>
    <col min="7425" max="7425" width="10.28515625" style="25" customWidth="1"/>
    <col min="7426" max="7426" width="8.7109375" style="25" customWidth="1"/>
    <col min="7427" max="7427" width="24" style="25" customWidth="1"/>
    <col min="7428" max="7428" width="13.140625" style="25" customWidth="1"/>
    <col min="7429" max="7429" width="11.28515625" style="25" customWidth="1"/>
    <col min="7430" max="7430" width="10.5703125" style="25" customWidth="1"/>
    <col min="7431" max="7431" width="10.140625" style="25" customWidth="1"/>
    <col min="7432" max="7432" width="16.7109375" style="25" customWidth="1"/>
    <col min="7433" max="7433" width="15.140625" style="25" customWidth="1"/>
    <col min="7434" max="7672" width="9.140625" style="25"/>
    <col min="7673" max="7673" width="2.85546875" style="25" customWidth="1"/>
    <col min="7674" max="7674" width="6.42578125" style="25" customWidth="1"/>
    <col min="7675" max="7675" width="22.140625" style="25" customWidth="1"/>
    <col min="7676" max="7676" width="15" style="25" customWidth="1"/>
    <col min="7677" max="7677" width="11.28515625" style="25" customWidth="1"/>
    <col min="7678" max="7678" width="13" style="25" customWidth="1"/>
    <col min="7679" max="7679" width="8.7109375" style="25" customWidth="1"/>
    <col min="7680" max="7680" width="10.140625" style="25" customWidth="1"/>
    <col min="7681" max="7681" width="10.28515625" style="25" customWidth="1"/>
    <col min="7682" max="7682" width="8.7109375" style="25" customWidth="1"/>
    <col min="7683" max="7683" width="24" style="25" customWidth="1"/>
    <col min="7684" max="7684" width="13.140625" style="25" customWidth="1"/>
    <col min="7685" max="7685" width="11.28515625" style="25" customWidth="1"/>
    <col min="7686" max="7686" width="10.5703125" style="25" customWidth="1"/>
    <col min="7687" max="7687" width="10.140625" style="25" customWidth="1"/>
    <col min="7688" max="7688" width="16.7109375" style="25" customWidth="1"/>
    <col min="7689" max="7689" width="15.140625" style="25" customWidth="1"/>
    <col min="7690" max="7928" width="9.140625" style="25"/>
    <col min="7929" max="7929" width="2.85546875" style="25" customWidth="1"/>
    <col min="7930" max="7930" width="6.42578125" style="25" customWidth="1"/>
    <col min="7931" max="7931" width="22.140625" style="25" customWidth="1"/>
    <col min="7932" max="7932" width="15" style="25" customWidth="1"/>
    <col min="7933" max="7933" width="11.28515625" style="25" customWidth="1"/>
    <col min="7934" max="7934" width="13" style="25" customWidth="1"/>
    <col min="7935" max="7935" width="8.7109375" style="25" customWidth="1"/>
    <col min="7936" max="7936" width="10.140625" style="25" customWidth="1"/>
    <col min="7937" max="7937" width="10.28515625" style="25" customWidth="1"/>
    <col min="7938" max="7938" width="8.7109375" style="25" customWidth="1"/>
    <col min="7939" max="7939" width="24" style="25" customWidth="1"/>
    <col min="7940" max="7940" width="13.140625" style="25" customWidth="1"/>
    <col min="7941" max="7941" width="11.28515625" style="25" customWidth="1"/>
    <col min="7942" max="7942" width="10.5703125" style="25" customWidth="1"/>
    <col min="7943" max="7943" width="10.140625" style="25" customWidth="1"/>
    <col min="7944" max="7944" width="16.7109375" style="25" customWidth="1"/>
    <col min="7945" max="7945" width="15.140625" style="25" customWidth="1"/>
    <col min="7946" max="8184" width="9.140625" style="25"/>
    <col min="8185" max="8185" width="2.85546875" style="25" customWidth="1"/>
    <col min="8186" max="8186" width="6.42578125" style="25" customWidth="1"/>
    <col min="8187" max="8187" width="22.140625" style="25" customWidth="1"/>
    <col min="8188" max="8188" width="15" style="25" customWidth="1"/>
    <col min="8189" max="8189" width="11.28515625" style="25" customWidth="1"/>
    <col min="8190" max="8190" width="13" style="25" customWidth="1"/>
    <col min="8191" max="8191" width="8.7109375" style="25" customWidth="1"/>
    <col min="8192" max="8192" width="10.140625" style="25" customWidth="1"/>
    <col min="8193" max="8193" width="10.28515625" style="25" customWidth="1"/>
    <col min="8194" max="8194" width="8.7109375" style="25" customWidth="1"/>
    <col min="8195" max="8195" width="24" style="25" customWidth="1"/>
    <col min="8196" max="8196" width="13.140625" style="25" customWidth="1"/>
    <col min="8197" max="8197" width="11.28515625" style="25" customWidth="1"/>
    <col min="8198" max="8198" width="10.5703125" style="25" customWidth="1"/>
    <col min="8199" max="8199" width="10.140625" style="25" customWidth="1"/>
    <col min="8200" max="8200" width="16.7109375" style="25" customWidth="1"/>
    <col min="8201" max="8201" width="15.140625" style="25" customWidth="1"/>
    <col min="8202" max="8440" width="9.140625" style="25"/>
    <col min="8441" max="8441" width="2.85546875" style="25" customWidth="1"/>
    <col min="8442" max="8442" width="6.42578125" style="25" customWidth="1"/>
    <col min="8443" max="8443" width="22.140625" style="25" customWidth="1"/>
    <col min="8444" max="8444" width="15" style="25" customWidth="1"/>
    <col min="8445" max="8445" width="11.28515625" style="25" customWidth="1"/>
    <col min="8446" max="8446" width="13" style="25" customWidth="1"/>
    <col min="8447" max="8447" width="8.7109375" style="25" customWidth="1"/>
    <col min="8448" max="8448" width="10.140625" style="25" customWidth="1"/>
    <col min="8449" max="8449" width="10.28515625" style="25" customWidth="1"/>
    <col min="8450" max="8450" width="8.7109375" style="25" customWidth="1"/>
    <col min="8451" max="8451" width="24" style="25" customWidth="1"/>
    <col min="8452" max="8452" width="13.140625" style="25" customWidth="1"/>
    <col min="8453" max="8453" width="11.28515625" style="25" customWidth="1"/>
    <col min="8454" max="8454" width="10.5703125" style="25" customWidth="1"/>
    <col min="8455" max="8455" width="10.140625" style="25" customWidth="1"/>
    <col min="8456" max="8456" width="16.7109375" style="25" customWidth="1"/>
    <col min="8457" max="8457" width="15.140625" style="25" customWidth="1"/>
    <col min="8458" max="8696" width="9.140625" style="25"/>
    <col min="8697" max="8697" width="2.85546875" style="25" customWidth="1"/>
    <col min="8698" max="8698" width="6.42578125" style="25" customWidth="1"/>
    <col min="8699" max="8699" width="22.140625" style="25" customWidth="1"/>
    <col min="8700" max="8700" width="15" style="25" customWidth="1"/>
    <col min="8701" max="8701" width="11.28515625" style="25" customWidth="1"/>
    <col min="8702" max="8702" width="13" style="25" customWidth="1"/>
    <col min="8703" max="8703" width="8.7109375" style="25" customWidth="1"/>
    <col min="8704" max="8704" width="10.140625" style="25" customWidth="1"/>
    <col min="8705" max="8705" width="10.28515625" style="25" customWidth="1"/>
    <col min="8706" max="8706" width="8.7109375" style="25" customWidth="1"/>
    <col min="8707" max="8707" width="24" style="25" customWidth="1"/>
    <col min="8708" max="8708" width="13.140625" style="25" customWidth="1"/>
    <col min="8709" max="8709" width="11.28515625" style="25" customWidth="1"/>
    <col min="8710" max="8710" width="10.5703125" style="25" customWidth="1"/>
    <col min="8711" max="8711" width="10.140625" style="25" customWidth="1"/>
    <col min="8712" max="8712" width="16.7109375" style="25" customWidth="1"/>
    <col min="8713" max="8713" width="15.140625" style="25" customWidth="1"/>
    <col min="8714" max="8952" width="9.140625" style="25"/>
    <col min="8953" max="8953" width="2.85546875" style="25" customWidth="1"/>
    <col min="8954" max="8954" width="6.42578125" style="25" customWidth="1"/>
    <col min="8955" max="8955" width="22.140625" style="25" customWidth="1"/>
    <col min="8956" max="8956" width="15" style="25" customWidth="1"/>
    <col min="8957" max="8957" width="11.28515625" style="25" customWidth="1"/>
    <col min="8958" max="8958" width="13" style="25" customWidth="1"/>
    <col min="8959" max="8959" width="8.7109375" style="25" customWidth="1"/>
    <col min="8960" max="8960" width="10.140625" style="25" customWidth="1"/>
    <col min="8961" max="8961" width="10.28515625" style="25" customWidth="1"/>
    <col min="8962" max="8962" width="8.7109375" style="25" customWidth="1"/>
    <col min="8963" max="8963" width="24" style="25" customWidth="1"/>
    <col min="8964" max="8964" width="13.140625" style="25" customWidth="1"/>
    <col min="8965" max="8965" width="11.28515625" style="25" customWidth="1"/>
    <col min="8966" max="8966" width="10.5703125" style="25" customWidth="1"/>
    <col min="8967" max="8967" width="10.140625" style="25" customWidth="1"/>
    <col min="8968" max="8968" width="16.7109375" style="25" customWidth="1"/>
    <col min="8969" max="8969" width="15.140625" style="25" customWidth="1"/>
    <col min="8970" max="9208" width="9.140625" style="25"/>
    <col min="9209" max="9209" width="2.85546875" style="25" customWidth="1"/>
    <col min="9210" max="9210" width="6.42578125" style="25" customWidth="1"/>
    <col min="9211" max="9211" width="22.140625" style="25" customWidth="1"/>
    <col min="9212" max="9212" width="15" style="25" customWidth="1"/>
    <col min="9213" max="9213" width="11.28515625" style="25" customWidth="1"/>
    <col min="9214" max="9214" width="13" style="25" customWidth="1"/>
    <col min="9215" max="9215" width="8.7109375" style="25" customWidth="1"/>
    <col min="9216" max="9216" width="10.140625" style="25" customWidth="1"/>
    <col min="9217" max="9217" width="10.28515625" style="25" customWidth="1"/>
    <col min="9218" max="9218" width="8.7109375" style="25" customWidth="1"/>
    <col min="9219" max="9219" width="24" style="25" customWidth="1"/>
    <col min="9220" max="9220" width="13.140625" style="25" customWidth="1"/>
    <col min="9221" max="9221" width="11.28515625" style="25" customWidth="1"/>
    <col min="9222" max="9222" width="10.5703125" style="25" customWidth="1"/>
    <col min="9223" max="9223" width="10.140625" style="25" customWidth="1"/>
    <col min="9224" max="9224" width="16.7109375" style="25" customWidth="1"/>
    <col min="9225" max="9225" width="15.140625" style="25" customWidth="1"/>
    <col min="9226" max="9464" width="9.140625" style="25"/>
    <col min="9465" max="9465" width="2.85546875" style="25" customWidth="1"/>
    <col min="9466" max="9466" width="6.42578125" style="25" customWidth="1"/>
    <col min="9467" max="9467" width="22.140625" style="25" customWidth="1"/>
    <col min="9468" max="9468" width="15" style="25" customWidth="1"/>
    <col min="9469" max="9469" width="11.28515625" style="25" customWidth="1"/>
    <col min="9470" max="9470" width="13" style="25" customWidth="1"/>
    <col min="9471" max="9471" width="8.7109375" style="25" customWidth="1"/>
    <col min="9472" max="9472" width="10.140625" style="25" customWidth="1"/>
    <col min="9473" max="9473" width="10.28515625" style="25" customWidth="1"/>
    <col min="9474" max="9474" width="8.7109375" style="25" customWidth="1"/>
    <col min="9475" max="9475" width="24" style="25" customWidth="1"/>
    <col min="9476" max="9476" width="13.140625" style="25" customWidth="1"/>
    <col min="9477" max="9477" width="11.28515625" style="25" customWidth="1"/>
    <col min="9478" max="9478" width="10.5703125" style="25" customWidth="1"/>
    <col min="9479" max="9479" width="10.140625" style="25" customWidth="1"/>
    <col min="9480" max="9480" width="16.7109375" style="25" customWidth="1"/>
    <col min="9481" max="9481" width="15.140625" style="25" customWidth="1"/>
    <col min="9482" max="9720" width="9.140625" style="25"/>
    <col min="9721" max="9721" width="2.85546875" style="25" customWidth="1"/>
    <col min="9722" max="9722" width="6.42578125" style="25" customWidth="1"/>
    <col min="9723" max="9723" width="22.140625" style="25" customWidth="1"/>
    <col min="9724" max="9724" width="15" style="25" customWidth="1"/>
    <col min="9725" max="9725" width="11.28515625" style="25" customWidth="1"/>
    <col min="9726" max="9726" width="13" style="25" customWidth="1"/>
    <col min="9727" max="9727" width="8.7109375" style="25" customWidth="1"/>
    <col min="9728" max="9728" width="10.140625" style="25" customWidth="1"/>
    <col min="9729" max="9729" width="10.28515625" style="25" customWidth="1"/>
    <col min="9730" max="9730" width="8.7109375" style="25" customWidth="1"/>
    <col min="9731" max="9731" width="24" style="25" customWidth="1"/>
    <col min="9732" max="9732" width="13.140625" style="25" customWidth="1"/>
    <col min="9733" max="9733" width="11.28515625" style="25" customWidth="1"/>
    <col min="9734" max="9734" width="10.5703125" style="25" customWidth="1"/>
    <col min="9735" max="9735" width="10.140625" style="25" customWidth="1"/>
    <col min="9736" max="9736" width="16.7109375" style="25" customWidth="1"/>
    <col min="9737" max="9737" width="15.140625" style="25" customWidth="1"/>
    <col min="9738" max="9976" width="9.140625" style="25"/>
    <col min="9977" max="9977" width="2.85546875" style="25" customWidth="1"/>
    <col min="9978" max="9978" width="6.42578125" style="25" customWidth="1"/>
    <col min="9979" max="9979" width="22.140625" style="25" customWidth="1"/>
    <col min="9980" max="9980" width="15" style="25" customWidth="1"/>
    <col min="9981" max="9981" width="11.28515625" style="25" customWidth="1"/>
    <col min="9982" max="9982" width="13" style="25" customWidth="1"/>
    <col min="9983" max="9983" width="8.7109375" style="25" customWidth="1"/>
    <col min="9984" max="9984" width="10.140625" style="25" customWidth="1"/>
    <col min="9985" max="9985" width="10.28515625" style="25" customWidth="1"/>
    <col min="9986" max="9986" width="8.7109375" style="25" customWidth="1"/>
    <col min="9987" max="9987" width="24" style="25" customWidth="1"/>
    <col min="9988" max="9988" width="13.140625" style="25" customWidth="1"/>
    <col min="9989" max="9989" width="11.28515625" style="25" customWidth="1"/>
    <col min="9990" max="9990" width="10.5703125" style="25" customWidth="1"/>
    <col min="9991" max="9991" width="10.140625" style="25" customWidth="1"/>
    <col min="9992" max="9992" width="16.7109375" style="25" customWidth="1"/>
    <col min="9993" max="9993" width="15.140625" style="25" customWidth="1"/>
    <col min="9994" max="10232" width="9.140625" style="25"/>
    <col min="10233" max="10233" width="2.85546875" style="25" customWidth="1"/>
    <col min="10234" max="10234" width="6.42578125" style="25" customWidth="1"/>
    <col min="10235" max="10235" width="22.140625" style="25" customWidth="1"/>
    <col min="10236" max="10236" width="15" style="25" customWidth="1"/>
    <col min="10237" max="10237" width="11.28515625" style="25" customWidth="1"/>
    <col min="10238" max="10238" width="13" style="25" customWidth="1"/>
    <col min="10239" max="10239" width="8.7109375" style="25" customWidth="1"/>
    <col min="10240" max="10240" width="10.140625" style="25" customWidth="1"/>
    <col min="10241" max="10241" width="10.28515625" style="25" customWidth="1"/>
    <col min="10242" max="10242" width="8.7109375" style="25" customWidth="1"/>
    <col min="10243" max="10243" width="24" style="25" customWidth="1"/>
    <col min="10244" max="10244" width="13.140625" style="25" customWidth="1"/>
    <col min="10245" max="10245" width="11.28515625" style="25" customWidth="1"/>
    <col min="10246" max="10246" width="10.5703125" style="25" customWidth="1"/>
    <col min="10247" max="10247" width="10.140625" style="25" customWidth="1"/>
    <col min="10248" max="10248" width="16.7109375" style="25" customWidth="1"/>
    <col min="10249" max="10249" width="15.140625" style="25" customWidth="1"/>
    <col min="10250" max="10488" width="9.140625" style="25"/>
    <col min="10489" max="10489" width="2.85546875" style="25" customWidth="1"/>
    <col min="10490" max="10490" width="6.42578125" style="25" customWidth="1"/>
    <col min="10491" max="10491" width="22.140625" style="25" customWidth="1"/>
    <col min="10492" max="10492" width="15" style="25" customWidth="1"/>
    <col min="10493" max="10493" width="11.28515625" style="25" customWidth="1"/>
    <col min="10494" max="10494" width="13" style="25" customWidth="1"/>
    <col min="10495" max="10495" width="8.7109375" style="25" customWidth="1"/>
    <col min="10496" max="10496" width="10.140625" style="25" customWidth="1"/>
    <col min="10497" max="10497" width="10.28515625" style="25" customWidth="1"/>
    <col min="10498" max="10498" width="8.7109375" style="25" customWidth="1"/>
    <col min="10499" max="10499" width="24" style="25" customWidth="1"/>
    <col min="10500" max="10500" width="13.140625" style="25" customWidth="1"/>
    <col min="10501" max="10501" width="11.28515625" style="25" customWidth="1"/>
    <col min="10502" max="10502" width="10.5703125" style="25" customWidth="1"/>
    <col min="10503" max="10503" width="10.140625" style="25" customWidth="1"/>
    <col min="10504" max="10504" width="16.7109375" style="25" customWidth="1"/>
    <col min="10505" max="10505" width="15.140625" style="25" customWidth="1"/>
    <col min="10506" max="10744" width="9.140625" style="25"/>
    <col min="10745" max="10745" width="2.85546875" style="25" customWidth="1"/>
    <col min="10746" max="10746" width="6.42578125" style="25" customWidth="1"/>
    <col min="10747" max="10747" width="22.140625" style="25" customWidth="1"/>
    <col min="10748" max="10748" width="15" style="25" customWidth="1"/>
    <col min="10749" max="10749" width="11.28515625" style="25" customWidth="1"/>
    <col min="10750" max="10750" width="13" style="25" customWidth="1"/>
    <col min="10751" max="10751" width="8.7109375" style="25" customWidth="1"/>
    <col min="10752" max="10752" width="10.140625" style="25" customWidth="1"/>
    <col min="10753" max="10753" width="10.28515625" style="25" customWidth="1"/>
    <col min="10754" max="10754" width="8.7109375" style="25" customWidth="1"/>
    <col min="10755" max="10755" width="24" style="25" customWidth="1"/>
    <col min="10756" max="10756" width="13.140625" style="25" customWidth="1"/>
    <col min="10757" max="10757" width="11.28515625" style="25" customWidth="1"/>
    <col min="10758" max="10758" width="10.5703125" style="25" customWidth="1"/>
    <col min="10759" max="10759" width="10.140625" style="25" customWidth="1"/>
    <col min="10760" max="10760" width="16.7109375" style="25" customWidth="1"/>
    <col min="10761" max="10761" width="15.140625" style="25" customWidth="1"/>
    <col min="10762" max="11000" width="9.140625" style="25"/>
    <col min="11001" max="11001" width="2.85546875" style="25" customWidth="1"/>
    <col min="11002" max="11002" width="6.42578125" style="25" customWidth="1"/>
    <col min="11003" max="11003" width="22.140625" style="25" customWidth="1"/>
    <col min="11004" max="11004" width="15" style="25" customWidth="1"/>
    <col min="11005" max="11005" width="11.28515625" style="25" customWidth="1"/>
    <col min="11006" max="11006" width="13" style="25" customWidth="1"/>
    <col min="11007" max="11007" width="8.7109375" style="25" customWidth="1"/>
    <col min="11008" max="11008" width="10.140625" style="25" customWidth="1"/>
    <col min="11009" max="11009" width="10.28515625" style="25" customWidth="1"/>
    <col min="11010" max="11010" width="8.7109375" style="25" customWidth="1"/>
    <col min="11011" max="11011" width="24" style="25" customWidth="1"/>
    <col min="11012" max="11012" width="13.140625" style="25" customWidth="1"/>
    <col min="11013" max="11013" width="11.28515625" style="25" customWidth="1"/>
    <col min="11014" max="11014" width="10.5703125" style="25" customWidth="1"/>
    <col min="11015" max="11015" width="10.140625" style="25" customWidth="1"/>
    <col min="11016" max="11016" width="16.7109375" style="25" customWidth="1"/>
    <col min="11017" max="11017" width="15.140625" style="25" customWidth="1"/>
    <col min="11018" max="11256" width="9.140625" style="25"/>
    <col min="11257" max="11257" width="2.85546875" style="25" customWidth="1"/>
    <col min="11258" max="11258" width="6.42578125" style="25" customWidth="1"/>
    <col min="11259" max="11259" width="22.140625" style="25" customWidth="1"/>
    <col min="11260" max="11260" width="15" style="25" customWidth="1"/>
    <col min="11261" max="11261" width="11.28515625" style="25" customWidth="1"/>
    <col min="11262" max="11262" width="13" style="25" customWidth="1"/>
    <col min="11263" max="11263" width="8.7109375" style="25" customWidth="1"/>
    <col min="11264" max="11264" width="10.140625" style="25" customWidth="1"/>
    <col min="11265" max="11265" width="10.28515625" style="25" customWidth="1"/>
    <col min="11266" max="11266" width="8.7109375" style="25" customWidth="1"/>
    <col min="11267" max="11267" width="24" style="25" customWidth="1"/>
    <col min="11268" max="11268" width="13.140625" style="25" customWidth="1"/>
    <col min="11269" max="11269" width="11.28515625" style="25" customWidth="1"/>
    <col min="11270" max="11270" width="10.5703125" style="25" customWidth="1"/>
    <col min="11271" max="11271" width="10.140625" style="25" customWidth="1"/>
    <col min="11272" max="11272" width="16.7109375" style="25" customWidth="1"/>
    <col min="11273" max="11273" width="15.140625" style="25" customWidth="1"/>
    <col min="11274" max="11512" width="9.140625" style="25"/>
    <col min="11513" max="11513" width="2.85546875" style="25" customWidth="1"/>
    <col min="11514" max="11514" width="6.42578125" style="25" customWidth="1"/>
    <col min="11515" max="11515" width="22.140625" style="25" customWidth="1"/>
    <col min="11516" max="11516" width="15" style="25" customWidth="1"/>
    <col min="11517" max="11517" width="11.28515625" style="25" customWidth="1"/>
    <col min="11518" max="11518" width="13" style="25" customWidth="1"/>
    <col min="11519" max="11519" width="8.7109375" style="25" customWidth="1"/>
    <col min="11520" max="11520" width="10.140625" style="25" customWidth="1"/>
    <col min="11521" max="11521" width="10.28515625" style="25" customWidth="1"/>
    <col min="11522" max="11522" width="8.7109375" style="25" customWidth="1"/>
    <col min="11523" max="11523" width="24" style="25" customWidth="1"/>
    <col min="11524" max="11524" width="13.140625" style="25" customWidth="1"/>
    <col min="11525" max="11525" width="11.28515625" style="25" customWidth="1"/>
    <col min="11526" max="11526" width="10.5703125" style="25" customWidth="1"/>
    <col min="11527" max="11527" width="10.140625" style="25" customWidth="1"/>
    <col min="11528" max="11528" width="16.7109375" style="25" customWidth="1"/>
    <col min="11529" max="11529" width="15.140625" style="25" customWidth="1"/>
    <col min="11530" max="11768" width="9.140625" style="25"/>
    <col min="11769" max="11769" width="2.85546875" style="25" customWidth="1"/>
    <col min="11770" max="11770" width="6.42578125" style="25" customWidth="1"/>
    <col min="11771" max="11771" width="22.140625" style="25" customWidth="1"/>
    <col min="11772" max="11772" width="15" style="25" customWidth="1"/>
    <col min="11773" max="11773" width="11.28515625" style="25" customWidth="1"/>
    <col min="11774" max="11774" width="13" style="25" customWidth="1"/>
    <col min="11775" max="11775" width="8.7109375" style="25" customWidth="1"/>
    <col min="11776" max="11776" width="10.140625" style="25" customWidth="1"/>
    <col min="11777" max="11777" width="10.28515625" style="25" customWidth="1"/>
    <col min="11778" max="11778" width="8.7109375" style="25" customWidth="1"/>
    <col min="11779" max="11779" width="24" style="25" customWidth="1"/>
    <col min="11780" max="11780" width="13.140625" style="25" customWidth="1"/>
    <col min="11781" max="11781" width="11.28515625" style="25" customWidth="1"/>
    <col min="11782" max="11782" width="10.5703125" style="25" customWidth="1"/>
    <col min="11783" max="11783" width="10.140625" style="25" customWidth="1"/>
    <col min="11784" max="11784" width="16.7109375" style="25" customWidth="1"/>
    <col min="11785" max="11785" width="15.140625" style="25" customWidth="1"/>
    <col min="11786" max="12024" width="9.140625" style="25"/>
    <col min="12025" max="12025" width="2.85546875" style="25" customWidth="1"/>
    <col min="12026" max="12026" width="6.42578125" style="25" customWidth="1"/>
    <col min="12027" max="12027" width="22.140625" style="25" customWidth="1"/>
    <col min="12028" max="12028" width="15" style="25" customWidth="1"/>
    <col min="12029" max="12029" width="11.28515625" style="25" customWidth="1"/>
    <col min="12030" max="12030" width="13" style="25" customWidth="1"/>
    <col min="12031" max="12031" width="8.7109375" style="25" customWidth="1"/>
    <col min="12032" max="12032" width="10.140625" style="25" customWidth="1"/>
    <col min="12033" max="12033" width="10.28515625" style="25" customWidth="1"/>
    <col min="12034" max="12034" width="8.7109375" style="25" customWidth="1"/>
    <col min="12035" max="12035" width="24" style="25" customWidth="1"/>
    <col min="12036" max="12036" width="13.140625" style="25" customWidth="1"/>
    <col min="12037" max="12037" width="11.28515625" style="25" customWidth="1"/>
    <col min="12038" max="12038" width="10.5703125" style="25" customWidth="1"/>
    <col min="12039" max="12039" width="10.140625" style="25" customWidth="1"/>
    <col min="12040" max="12040" width="16.7109375" style="25" customWidth="1"/>
    <col min="12041" max="12041" width="15.140625" style="25" customWidth="1"/>
    <col min="12042" max="12280" width="9.140625" style="25"/>
    <col min="12281" max="12281" width="2.85546875" style="25" customWidth="1"/>
    <col min="12282" max="12282" width="6.42578125" style="25" customWidth="1"/>
    <col min="12283" max="12283" width="22.140625" style="25" customWidth="1"/>
    <col min="12284" max="12284" width="15" style="25" customWidth="1"/>
    <col min="12285" max="12285" width="11.28515625" style="25" customWidth="1"/>
    <col min="12286" max="12286" width="13" style="25" customWidth="1"/>
    <col min="12287" max="12287" width="8.7109375" style="25" customWidth="1"/>
    <col min="12288" max="12288" width="10.140625" style="25" customWidth="1"/>
    <col min="12289" max="12289" width="10.28515625" style="25" customWidth="1"/>
    <col min="12290" max="12290" width="8.7109375" style="25" customWidth="1"/>
    <col min="12291" max="12291" width="24" style="25" customWidth="1"/>
    <col min="12292" max="12292" width="13.140625" style="25" customWidth="1"/>
    <col min="12293" max="12293" width="11.28515625" style="25" customWidth="1"/>
    <col min="12294" max="12294" width="10.5703125" style="25" customWidth="1"/>
    <col min="12295" max="12295" width="10.140625" style="25" customWidth="1"/>
    <col min="12296" max="12296" width="16.7109375" style="25" customWidth="1"/>
    <col min="12297" max="12297" width="15.140625" style="25" customWidth="1"/>
    <col min="12298" max="12536" width="9.140625" style="25"/>
    <col min="12537" max="12537" width="2.85546875" style="25" customWidth="1"/>
    <col min="12538" max="12538" width="6.42578125" style="25" customWidth="1"/>
    <col min="12539" max="12539" width="22.140625" style="25" customWidth="1"/>
    <col min="12540" max="12540" width="15" style="25" customWidth="1"/>
    <col min="12541" max="12541" width="11.28515625" style="25" customWidth="1"/>
    <col min="12542" max="12542" width="13" style="25" customWidth="1"/>
    <col min="12543" max="12543" width="8.7109375" style="25" customWidth="1"/>
    <col min="12544" max="12544" width="10.140625" style="25" customWidth="1"/>
    <col min="12545" max="12545" width="10.28515625" style="25" customWidth="1"/>
    <col min="12546" max="12546" width="8.7109375" style="25" customWidth="1"/>
    <col min="12547" max="12547" width="24" style="25" customWidth="1"/>
    <col min="12548" max="12548" width="13.140625" style="25" customWidth="1"/>
    <col min="12549" max="12549" width="11.28515625" style="25" customWidth="1"/>
    <col min="12550" max="12550" width="10.5703125" style="25" customWidth="1"/>
    <col min="12551" max="12551" width="10.140625" style="25" customWidth="1"/>
    <col min="12552" max="12552" width="16.7109375" style="25" customWidth="1"/>
    <col min="12553" max="12553" width="15.140625" style="25" customWidth="1"/>
    <col min="12554" max="12792" width="9.140625" style="25"/>
    <col min="12793" max="12793" width="2.85546875" style="25" customWidth="1"/>
    <col min="12794" max="12794" width="6.42578125" style="25" customWidth="1"/>
    <col min="12795" max="12795" width="22.140625" style="25" customWidth="1"/>
    <col min="12796" max="12796" width="15" style="25" customWidth="1"/>
    <col min="12797" max="12797" width="11.28515625" style="25" customWidth="1"/>
    <col min="12798" max="12798" width="13" style="25" customWidth="1"/>
    <col min="12799" max="12799" width="8.7109375" style="25" customWidth="1"/>
    <col min="12800" max="12800" width="10.140625" style="25" customWidth="1"/>
    <col min="12801" max="12801" width="10.28515625" style="25" customWidth="1"/>
    <col min="12802" max="12802" width="8.7109375" style="25" customWidth="1"/>
    <col min="12803" max="12803" width="24" style="25" customWidth="1"/>
    <col min="12804" max="12804" width="13.140625" style="25" customWidth="1"/>
    <col min="12805" max="12805" width="11.28515625" style="25" customWidth="1"/>
    <col min="12806" max="12806" width="10.5703125" style="25" customWidth="1"/>
    <col min="12807" max="12807" width="10.140625" style="25" customWidth="1"/>
    <col min="12808" max="12808" width="16.7109375" style="25" customWidth="1"/>
    <col min="12809" max="12809" width="15.140625" style="25" customWidth="1"/>
    <col min="12810" max="13048" width="9.140625" style="25"/>
    <col min="13049" max="13049" width="2.85546875" style="25" customWidth="1"/>
    <col min="13050" max="13050" width="6.42578125" style="25" customWidth="1"/>
    <col min="13051" max="13051" width="22.140625" style="25" customWidth="1"/>
    <col min="13052" max="13052" width="15" style="25" customWidth="1"/>
    <col min="13053" max="13053" width="11.28515625" style="25" customWidth="1"/>
    <col min="13054" max="13054" width="13" style="25" customWidth="1"/>
    <col min="13055" max="13055" width="8.7109375" style="25" customWidth="1"/>
    <col min="13056" max="13056" width="10.140625" style="25" customWidth="1"/>
    <col min="13057" max="13057" width="10.28515625" style="25" customWidth="1"/>
    <col min="13058" max="13058" width="8.7109375" style="25" customWidth="1"/>
    <col min="13059" max="13059" width="24" style="25" customWidth="1"/>
    <col min="13060" max="13060" width="13.140625" style="25" customWidth="1"/>
    <col min="13061" max="13061" width="11.28515625" style="25" customWidth="1"/>
    <col min="13062" max="13062" width="10.5703125" style="25" customWidth="1"/>
    <col min="13063" max="13063" width="10.140625" style="25" customWidth="1"/>
    <col min="13064" max="13064" width="16.7109375" style="25" customWidth="1"/>
    <col min="13065" max="13065" width="15.140625" style="25" customWidth="1"/>
    <col min="13066" max="13304" width="9.140625" style="25"/>
    <col min="13305" max="13305" width="2.85546875" style="25" customWidth="1"/>
    <col min="13306" max="13306" width="6.42578125" style="25" customWidth="1"/>
    <col min="13307" max="13307" width="22.140625" style="25" customWidth="1"/>
    <col min="13308" max="13308" width="15" style="25" customWidth="1"/>
    <col min="13309" max="13309" width="11.28515625" style="25" customWidth="1"/>
    <col min="13310" max="13310" width="13" style="25" customWidth="1"/>
    <col min="13311" max="13311" width="8.7109375" style="25" customWidth="1"/>
    <col min="13312" max="13312" width="10.140625" style="25" customWidth="1"/>
    <col min="13313" max="13313" width="10.28515625" style="25" customWidth="1"/>
    <col min="13314" max="13314" width="8.7109375" style="25" customWidth="1"/>
    <col min="13315" max="13315" width="24" style="25" customWidth="1"/>
    <col min="13316" max="13316" width="13.140625" style="25" customWidth="1"/>
    <col min="13317" max="13317" width="11.28515625" style="25" customWidth="1"/>
    <col min="13318" max="13318" width="10.5703125" style="25" customWidth="1"/>
    <col min="13319" max="13319" width="10.140625" style="25" customWidth="1"/>
    <col min="13320" max="13320" width="16.7109375" style="25" customWidth="1"/>
    <col min="13321" max="13321" width="15.140625" style="25" customWidth="1"/>
    <col min="13322" max="13560" width="9.140625" style="25"/>
    <col min="13561" max="13561" width="2.85546875" style="25" customWidth="1"/>
    <col min="13562" max="13562" width="6.42578125" style="25" customWidth="1"/>
    <col min="13563" max="13563" width="22.140625" style="25" customWidth="1"/>
    <col min="13564" max="13564" width="15" style="25" customWidth="1"/>
    <col min="13565" max="13565" width="11.28515625" style="25" customWidth="1"/>
    <col min="13566" max="13566" width="13" style="25" customWidth="1"/>
    <col min="13567" max="13567" width="8.7109375" style="25" customWidth="1"/>
    <col min="13568" max="13568" width="10.140625" style="25" customWidth="1"/>
    <col min="13569" max="13569" width="10.28515625" style="25" customWidth="1"/>
    <col min="13570" max="13570" width="8.7109375" style="25" customWidth="1"/>
    <col min="13571" max="13571" width="24" style="25" customWidth="1"/>
    <col min="13572" max="13572" width="13.140625" style="25" customWidth="1"/>
    <col min="13573" max="13573" width="11.28515625" style="25" customWidth="1"/>
    <col min="13574" max="13574" width="10.5703125" style="25" customWidth="1"/>
    <col min="13575" max="13575" width="10.140625" style="25" customWidth="1"/>
    <col min="13576" max="13576" width="16.7109375" style="25" customWidth="1"/>
    <col min="13577" max="13577" width="15.140625" style="25" customWidth="1"/>
    <col min="13578" max="13816" width="9.140625" style="25"/>
    <col min="13817" max="13817" width="2.85546875" style="25" customWidth="1"/>
    <col min="13818" max="13818" width="6.42578125" style="25" customWidth="1"/>
    <col min="13819" max="13819" width="22.140625" style="25" customWidth="1"/>
    <col min="13820" max="13820" width="15" style="25" customWidth="1"/>
    <col min="13821" max="13821" width="11.28515625" style="25" customWidth="1"/>
    <col min="13822" max="13822" width="13" style="25" customWidth="1"/>
    <col min="13823" max="13823" width="8.7109375" style="25" customWidth="1"/>
    <col min="13824" max="13824" width="10.140625" style="25" customWidth="1"/>
    <col min="13825" max="13825" width="10.28515625" style="25" customWidth="1"/>
    <col min="13826" max="13826" width="8.7109375" style="25" customWidth="1"/>
    <col min="13827" max="13827" width="24" style="25" customWidth="1"/>
    <col min="13828" max="13828" width="13.140625" style="25" customWidth="1"/>
    <col min="13829" max="13829" width="11.28515625" style="25" customWidth="1"/>
    <col min="13830" max="13830" width="10.5703125" style="25" customWidth="1"/>
    <col min="13831" max="13831" width="10.140625" style="25" customWidth="1"/>
    <col min="13832" max="13832" width="16.7109375" style="25" customWidth="1"/>
    <col min="13833" max="13833" width="15.140625" style="25" customWidth="1"/>
    <col min="13834" max="14072" width="9.140625" style="25"/>
    <col min="14073" max="14073" width="2.85546875" style="25" customWidth="1"/>
    <col min="14074" max="14074" width="6.42578125" style="25" customWidth="1"/>
    <col min="14075" max="14075" width="22.140625" style="25" customWidth="1"/>
    <col min="14076" max="14076" width="15" style="25" customWidth="1"/>
    <col min="14077" max="14077" width="11.28515625" style="25" customWidth="1"/>
    <col min="14078" max="14078" width="13" style="25" customWidth="1"/>
    <col min="14079" max="14079" width="8.7109375" style="25" customWidth="1"/>
    <col min="14080" max="14080" width="10.140625" style="25" customWidth="1"/>
    <col min="14081" max="14081" width="10.28515625" style="25" customWidth="1"/>
    <col min="14082" max="14082" width="8.7109375" style="25" customWidth="1"/>
    <col min="14083" max="14083" width="24" style="25" customWidth="1"/>
    <col min="14084" max="14084" width="13.140625" style="25" customWidth="1"/>
    <col min="14085" max="14085" width="11.28515625" style="25" customWidth="1"/>
    <col min="14086" max="14086" width="10.5703125" style="25" customWidth="1"/>
    <col min="14087" max="14087" width="10.140625" style="25" customWidth="1"/>
    <col min="14088" max="14088" width="16.7109375" style="25" customWidth="1"/>
    <col min="14089" max="14089" width="15.140625" style="25" customWidth="1"/>
    <col min="14090" max="14328" width="9.140625" style="25"/>
    <col min="14329" max="14329" width="2.85546875" style="25" customWidth="1"/>
    <col min="14330" max="14330" width="6.42578125" style="25" customWidth="1"/>
    <col min="14331" max="14331" width="22.140625" style="25" customWidth="1"/>
    <col min="14332" max="14332" width="15" style="25" customWidth="1"/>
    <col min="14333" max="14333" width="11.28515625" style="25" customWidth="1"/>
    <col min="14334" max="14334" width="13" style="25" customWidth="1"/>
    <col min="14335" max="14335" width="8.7109375" style="25" customWidth="1"/>
    <col min="14336" max="14336" width="10.140625" style="25" customWidth="1"/>
    <col min="14337" max="14337" width="10.28515625" style="25" customWidth="1"/>
    <col min="14338" max="14338" width="8.7109375" style="25" customWidth="1"/>
    <col min="14339" max="14339" width="24" style="25" customWidth="1"/>
    <col min="14340" max="14340" width="13.140625" style="25" customWidth="1"/>
    <col min="14341" max="14341" width="11.28515625" style="25" customWidth="1"/>
    <col min="14342" max="14342" width="10.5703125" style="25" customWidth="1"/>
    <col min="14343" max="14343" width="10.140625" style="25" customWidth="1"/>
    <col min="14344" max="14344" width="16.7109375" style="25" customWidth="1"/>
    <col min="14345" max="14345" width="15.140625" style="25" customWidth="1"/>
    <col min="14346" max="14584" width="9.140625" style="25"/>
    <col min="14585" max="14585" width="2.85546875" style="25" customWidth="1"/>
    <col min="14586" max="14586" width="6.42578125" style="25" customWidth="1"/>
    <col min="14587" max="14587" width="22.140625" style="25" customWidth="1"/>
    <col min="14588" max="14588" width="15" style="25" customWidth="1"/>
    <col min="14589" max="14589" width="11.28515625" style="25" customWidth="1"/>
    <col min="14590" max="14590" width="13" style="25" customWidth="1"/>
    <col min="14591" max="14591" width="8.7109375" style="25" customWidth="1"/>
    <col min="14592" max="14592" width="10.140625" style="25" customWidth="1"/>
    <col min="14593" max="14593" width="10.28515625" style="25" customWidth="1"/>
    <col min="14594" max="14594" width="8.7109375" style="25" customWidth="1"/>
    <col min="14595" max="14595" width="24" style="25" customWidth="1"/>
    <col min="14596" max="14596" width="13.140625" style="25" customWidth="1"/>
    <col min="14597" max="14597" width="11.28515625" style="25" customWidth="1"/>
    <col min="14598" max="14598" width="10.5703125" style="25" customWidth="1"/>
    <col min="14599" max="14599" width="10.140625" style="25" customWidth="1"/>
    <col min="14600" max="14600" width="16.7109375" style="25" customWidth="1"/>
    <col min="14601" max="14601" width="15.140625" style="25" customWidth="1"/>
    <col min="14602" max="14840" width="9.140625" style="25"/>
    <col min="14841" max="14841" width="2.85546875" style="25" customWidth="1"/>
    <col min="14842" max="14842" width="6.42578125" style="25" customWidth="1"/>
    <col min="14843" max="14843" width="22.140625" style="25" customWidth="1"/>
    <col min="14844" max="14844" width="15" style="25" customWidth="1"/>
    <col min="14845" max="14845" width="11.28515625" style="25" customWidth="1"/>
    <col min="14846" max="14846" width="13" style="25" customWidth="1"/>
    <col min="14847" max="14847" width="8.7109375" style="25" customWidth="1"/>
    <col min="14848" max="14848" width="10.140625" style="25" customWidth="1"/>
    <col min="14849" max="14849" width="10.28515625" style="25" customWidth="1"/>
    <col min="14850" max="14850" width="8.7109375" style="25" customWidth="1"/>
    <col min="14851" max="14851" width="24" style="25" customWidth="1"/>
    <col min="14852" max="14852" width="13.140625" style="25" customWidth="1"/>
    <col min="14853" max="14853" width="11.28515625" style="25" customWidth="1"/>
    <col min="14854" max="14854" width="10.5703125" style="25" customWidth="1"/>
    <col min="14855" max="14855" width="10.140625" style="25" customWidth="1"/>
    <col min="14856" max="14856" width="16.7109375" style="25" customWidth="1"/>
    <col min="14857" max="14857" width="15.140625" style="25" customWidth="1"/>
    <col min="14858" max="15096" width="9.140625" style="25"/>
    <col min="15097" max="15097" width="2.85546875" style="25" customWidth="1"/>
    <col min="15098" max="15098" width="6.42578125" style="25" customWidth="1"/>
    <col min="15099" max="15099" width="22.140625" style="25" customWidth="1"/>
    <col min="15100" max="15100" width="15" style="25" customWidth="1"/>
    <col min="15101" max="15101" width="11.28515625" style="25" customWidth="1"/>
    <col min="15102" max="15102" width="13" style="25" customWidth="1"/>
    <col min="15103" max="15103" width="8.7109375" style="25" customWidth="1"/>
    <col min="15104" max="15104" width="10.140625" style="25" customWidth="1"/>
    <col min="15105" max="15105" width="10.28515625" style="25" customWidth="1"/>
    <col min="15106" max="15106" width="8.7109375" style="25" customWidth="1"/>
    <col min="15107" max="15107" width="24" style="25" customWidth="1"/>
    <col min="15108" max="15108" width="13.140625" style="25" customWidth="1"/>
    <col min="15109" max="15109" width="11.28515625" style="25" customWidth="1"/>
    <col min="15110" max="15110" width="10.5703125" style="25" customWidth="1"/>
    <col min="15111" max="15111" width="10.140625" style="25" customWidth="1"/>
    <col min="15112" max="15112" width="16.7109375" style="25" customWidth="1"/>
    <col min="15113" max="15113" width="15.140625" style="25" customWidth="1"/>
    <col min="15114" max="15352" width="9.140625" style="25"/>
    <col min="15353" max="15353" width="2.85546875" style="25" customWidth="1"/>
    <col min="15354" max="15354" width="6.42578125" style="25" customWidth="1"/>
    <col min="15355" max="15355" width="22.140625" style="25" customWidth="1"/>
    <col min="15356" max="15356" width="15" style="25" customWidth="1"/>
    <col min="15357" max="15357" width="11.28515625" style="25" customWidth="1"/>
    <col min="15358" max="15358" width="13" style="25" customWidth="1"/>
    <col min="15359" max="15359" width="8.7109375" style="25" customWidth="1"/>
    <col min="15360" max="15360" width="10.140625" style="25" customWidth="1"/>
    <col min="15361" max="15361" width="10.28515625" style="25" customWidth="1"/>
    <col min="15362" max="15362" width="8.7109375" style="25" customWidth="1"/>
    <col min="15363" max="15363" width="24" style="25" customWidth="1"/>
    <col min="15364" max="15364" width="13.140625" style="25" customWidth="1"/>
    <col min="15365" max="15365" width="11.28515625" style="25" customWidth="1"/>
    <col min="15366" max="15366" width="10.5703125" style="25" customWidth="1"/>
    <col min="15367" max="15367" width="10.140625" style="25" customWidth="1"/>
    <col min="15368" max="15368" width="16.7109375" style="25" customWidth="1"/>
    <col min="15369" max="15369" width="15.140625" style="25" customWidth="1"/>
    <col min="15370" max="15608" width="9.140625" style="25"/>
    <col min="15609" max="15609" width="2.85546875" style="25" customWidth="1"/>
    <col min="15610" max="15610" width="6.42578125" style="25" customWidth="1"/>
    <col min="15611" max="15611" width="22.140625" style="25" customWidth="1"/>
    <col min="15612" max="15612" width="15" style="25" customWidth="1"/>
    <col min="15613" max="15613" width="11.28515625" style="25" customWidth="1"/>
    <col min="15614" max="15614" width="13" style="25" customWidth="1"/>
    <col min="15615" max="15615" width="8.7109375" style="25" customWidth="1"/>
    <col min="15616" max="15616" width="10.140625" style="25" customWidth="1"/>
    <col min="15617" max="15617" width="10.28515625" style="25" customWidth="1"/>
    <col min="15618" max="15618" width="8.7109375" style="25" customWidth="1"/>
    <col min="15619" max="15619" width="24" style="25" customWidth="1"/>
    <col min="15620" max="15620" width="13.140625" style="25" customWidth="1"/>
    <col min="15621" max="15621" width="11.28515625" style="25" customWidth="1"/>
    <col min="15622" max="15622" width="10.5703125" style="25" customWidth="1"/>
    <col min="15623" max="15623" width="10.140625" style="25" customWidth="1"/>
    <col min="15624" max="15624" width="16.7109375" style="25" customWidth="1"/>
    <col min="15625" max="15625" width="15.140625" style="25" customWidth="1"/>
    <col min="15626" max="15864" width="9.140625" style="25"/>
    <col min="15865" max="15865" width="2.85546875" style="25" customWidth="1"/>
    <col min="15866" max="15866" width="6.42578125" style="25" customWidth="1"/>
    <col min="15867" max="15867" width="22.140625" style="25" customWidth="1"/>
    <col min="15868" max="15868" width="15" style="25" customWidth="1"/>
    <col min="15869" max="15869" width="11.28515625" style="25" customWidth="1"/>
    <col min="15870" max="15870" width="13" style="25" customWidth="1"/>
    <col min="15871" max="15871" width="8.7109375" style="25" customWidth="1"/>
    <col min="15872" max="15872" width="10.140625" style="25" customWidth="1"/>
    <col min="15873" max="15873" width="10.28515625" style="25" customWidth="1"/>
    <col min="15874" max="15874" width="8.7109375" style="25" customWidth="1"/>
    <col min="15875" max="15875" width="24" style="25" customWidth="1"/>
    <col min="15876" max="15876" width="13.140625" style="25" customWidth="1"/>
    <col min="15877" max="15877" width="11.28515625" style="25" customWidth="1"/>
    <col min="15878" max="15878" width="10.5703125" style="25" customWidth="1"/>
    <col min="15879" max="15879" width="10.140625" style="25" customWidth="1"/>
    <col min="15880" max="15880" width="16.7109375" style="25" customWidth="1"/>
    <col min="15881" max="15881" width="15.140625" style="25" customWidth="1"/>
    <col min="15882" max="16120" width="9.140625" style="25"/>
    <col min="16121" max="16121" width="2.85546875" style="25" customWidth="1"/>
    <col min="16122" max="16122" width="6.42578125" style="25" customWidth="1"/>
    <col min="16123" max="16123" width="22.140625" style="25" customWidth="1"/>
    <col min="16124" max="16124" width="15" style="25" customWidth="1"/>
    <col min="16125" max="16125" width="11.28515625" style="25" customWidth="1"/>
    <col min="16126" max="16126" width="13" style="25" customWidth="1"/>
    <col min="16127" max="16127" width="8.7109375" style="25" customWidth="1"/>
    <col min="16128" max="16128" width="10.140625" style="25" customWidth="1"/>
    <col min="16129" max="16129" width="10.28515625" style="25" customWidth="1"/>
    <col min="16130" max="16130" width="8.7109375" style="25" customWidth="1"/>
    <col min="16131" max="16131" width="24" style="25" customWidth="1"/>
    <col min="16132" max="16132" width="13.140625" style="25" customWidth="1"/>
    <col min="16133" max="16133" width="11.28515625" style="25" customWidth="1"/>
    <col min="16134" max="16134" width="10.5703125" style="25" customWidth="1"/>
    <col min="16135" max="16135" width="10.140625" style="25" customWidth="1"/>
    <col min="16136" max="16136" width="16.7109375" style="25" customWidth="1"/>
    <col min="16137" max="16137" width="15.140625" style="25" customWidth="1"/>
    <col min="16138" max="16384" width="9.140625" style="25"/>
  </cols>
  <sheetData>
    <row r="1" spans="2:22" s="24" customFormat="1" ht="18.75">
      <c r="B1" s="225" t="s">
        <v>1870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58"/>
    </row>
    <row r="2" spans="2:22" s="24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58"/>
    </row>
    <row r="3" spans="2:22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73"/>
      <c r="S3" s="74"/>
      <c r="T3" s="74"/>
    </row>
    <row r="4" spans="2:22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2" ht="13.5" thickBot="1"/>
    <row r="6" spans="2:22" s="30" customFormat="1" ht="13.5" customHeight="1" thickTop="1">
      <c r="B6" s="256" t="s">
        <v>1833</v>
      </c>
      <c r="C6" s="280" t="s">
        <v>1854</v>
      </c>
      <c r="D6" s="256" t="s">
        <v>1834</v>
      </c>
      <c r="E6" s="293" t="s">
        <v>1866</v>
      </c>
      <c r="F6" s="290" t="s">
        <v>1865</v>
      </c>
      <c r="G6" s="284" t="s">
        <v>1835</v>
      </c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6"/>
      <c r="U6" s="264" t="s">
        <v>1875</v>
      </c>
      <c r="V6" s="264" t="s">
        <v>1876</v>
      </c>
    </row>
    <row r="7" spans="2:22" s="30" customFormat="1" ht="12.75" customHeight="1">
      <c r="B7" s="257"/>
      <c r="C7" s="281"/>
      <c r="D7" s="257"/>
      <c r="E7" s="294"/>
      <c r="F7" s="291"/>
      <c r="G7" s="287" t="s">
        <v>1919</v>
      </c>
      <c r="H7" s="287" t="s">
        <v>1837</v>
      </c>
      <c r="I7" s="287" t="s">
        <v>1838</v>
      </c>
      <c r="J7" s="287" t="s">
        <v>1839</v>
      </c>
      <c r="K7" s="287" t="s">
        <v>1840</v>
      </c>
      <c r="L7" s="287" t="s">
        <v>1841</v>
      </c>
      <c r="M7" s="287" t="s">
        <v>1842</v>
      </c>
      <c r="N7" s="287" t="s">
        <v>1843</v>
      </c>
      <c r="O7" s="287" t="s">
        <v>1844</v>
      </c>
      <c r="P7" s="287" t="s">
        <v>1845</v>
      </c>
      <c r="Q7" s="287" t="s">
        <v>1846</v>
      </c>
      <c r="R7" s="287" t="s">
        <v>1847</v>
      </c>
      <c r="S7" s="287" t="s">
        <v>1848</v>
      </c>
      <c r="T7" s="287" t="s">
        <v>1849</v>
      </c>
      <c r="U7" s="265"/>
      <c r="V7" s="265"/>
    </row>
    <row r="8" spans="2:22" s="30" customFormat="1" ht="12.75" customHeight="1">
      <c r="B8" s="258"/>
      <c r="C8" s="282"/>
      <c r="D8" s="258"/>
      <c r="E8" s="294"/>
      <c r="F8" s="291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65"/>
      <c r="V8" s="265"/>
    </row>
    <row r="9" spans="2:22" s="30" customFormat="1" ht="12.75" customHeight="1" thickBot="1">
      <c r="B9" s="259"/>
      <c r="C9" s="283"/>
      <c r="D9" s="259"/>
      <c r="E9" s="295"/>
      <c r="F9" s="292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66"/>
      <c r="V9" s="266"/>
    </row>
    <row r="10" spans="2:22" s="30" customFormat="1" ht="12.75" customHeight="1">
      <c r="B10" s="169"/>
      <c r="C10" s="128"/>
      <c r="D10" s="169"/>
      <c r="E10" s="129"/>
      <c r="F10" s="130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2"/>
      <c r="V10" s="132"/>
    </row>
    <row r="11" spans="2:22" hidden="1">
      <c r="B11" s="82">
        <f>'PER TRIWULAN'!A6</f>
        <v>1</v>
      </c>
      <c r="C11" s="69" t="str">
        <f>'PER TRIWULAN'!I6</f>
        <v xml:space="preserve"> Brati </v>
      </c>
      <c r="D11" s="70" t="str">
        <f>'PER TRIWULAN'!B6</f>
        <v>SD NEGERI 1 JANGKUNGHARJO</v>
      </c>
      <c r="E11" s="71">
        <f>'PER TRIWULAN'!P6</f>
        <v>26680000</v>
      </c>
      <c r="F11" s="87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>
        <f>SUM(G11:S11)</f>
        <v>0</v>
      </c>
      <c r="U11" s="59">
        <f>E11-F11</f>
        <v>26680000</v>
      </c>
      <c r="V11" s="57">
        <f>F11-T11</f>
        <v>0</v>
      </c>
    </row>
    <row r="12" spans="2:22" hidden="1">
      <c r="B12" s="82">
        <f>'PER TRIWULAN'!A7</f>
        <v>2</v>
      </c>
      <c r="C12" s="69" t="str">
        <f>'PER TRIWULAN'!I7</f>
        <v xml:space="preserve"> Brati </v>
      </c>
      <c r="D12" s="70" t="str">
        <f>'PER TRIWULAN'!B7</f>
        <v>SD NEGERI 1 KARANGSARI</v>
      </c>
      <c r="E12" s="71">
        <f>'PER TRIWULAN'!P7</f>
        <v>11310000</v>
      </c>
      <c r="F12" s="89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72">
        <f t="shared" ref="T12:T75" si="0">SUM(G12:S12)</f>
        <v>0</v>
      </c>
      <c r="U12" s="59">
        <f t="shared" ref="U12:U75" si="1">E12-F12</f>
        <v>11310000</v>
      </c>
      <c r="V12" s="57">
        <f t="shared" ref="V12:V75" si="2">F12-T12</f>
        <v>0</v>
      </c>
    </row>
    <row r="13" spans="2:22" hidden="1">
      <c r="B13" s="82">
        <f>'PER TRIWULAN'!A8</f>
        <v>3</v>
      </c>
      <c r="C13" s="69" t="str">
        <f>'PER TRIWULAN'!I8</f>
        <v xml:space="preserve"> Brati </v>
      </c>
      <c r="D13" s="70" t="str">
        <f>'PER TRIWULAN'!B8</f>
        <v>SD NEGERI 1 KATEKAN</v>
      </c>
      <c r="E13" s="71">
        <f>'PER TRIWULAN'!P8</f>
        <v>17980000</v>
      </c>
      <c r="F13" s="89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72">
        <f t="shared" si="0"/>
        <v>0</v>
      </c>
      <c r="U13" s="59">
        <f t="shared" si="1"/>
        <v>17980000</v>
      </c>
      <c r="V13" s="57">
        <f t="shared" si="2"/>
        <v>0</v>
      </c>
    </row>
    <row r="14" spans="2:22" hidden="1">
      <c r="B14" s="82">
        <f>'PER TRIWULAN'!A9</f>
        <v>4</v>
      </c>
      <c r="C14" s="69" t="str">
        <f>'PER TRIWULAN'!I9</f>
        <v xml:space="preserve"> Brati </v>
      </c>
      <c r="D14" s="70" t="str">
        <f>'PER TRIWULAN'!B9</f>
        <v>SD NEGERI 1 KRONGGEN</v>
      </c>
      <c r="E14" s="71">
        <f>'PER TRIWULAN'!P9</f>
        <v>22620000</v>
      </c>
      <c r="F14" s="89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72">
        <f t="shared" si="0"/>
        <v>0</v>
      </c>
      <c r="U14" s="59">
        <f t="shared" si="1"/>
        <v>22620000</v>
      </c>
      <c r="V14" s="57">
        <f t="shared" si="2"/>
        <v>0</v>
      </c>
    </row>
    <row r="15" spans="2:22" hidden="1">
      <c r="B15" s="82">
        <f>'PER TRIWULAN'!A10</f>
        <v>5</v>
      </c>
      <c r="C15" s="69" t="str">
        <f>'PER TRIWULAN'!I10</f>
        <v xml:space="preserve"> Brati </v>
      </c>
      <c r="D15" s="70" t="str">
        <f>'PER TRIWULAN'!B10</f>
        <v>SD NEGERI 1 LEMAHPUTIH</v>
      </c>
      <c r="E15" s="71">
        <f>'PER TRIWULAN'!P10</f>
        <v>18560000</v>
      </c>
      <c r="F15" s="89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72">
        <f t="shared" si="0"/>
        <v>0</v>
      </c>
      <c r="U15" s="59">
        <f t="shared" si="1"/>
        <v>18560000</v>
      </c>
      <c r="V15" s="57">
        <f t="shared" si="2"/>
        <v>0</v>
      </c>
    </row>
    <row r="16" spans="2:22" hidden="1">
      <c r="B16" s="82">
        <f>'PER TRIWULAN'!A11</f>
        <v>6</v>
      </c>
      <c r="C16" s="69" t="str">
        <f>'PER TRIWULAN'!I11</f>
        <v xml:space="preserve"> Brati </v>
      </c>
      <c r="D16" s="70" t="str">
        <f>'PER TRIWULAN'!B11</f>
        <v>SD NEGERI 1 MENDURAN</v>
      </c>
      <c r="E16" s="71">
        <f>'PER TRIWULAN'!P11</f>
        <v>24940000</v>
      </c>
      <c r="F16" s="89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72">
        <f t="shared" si="0"/>
        <v>0</v>
      </c>
      <c r="U16" s="59">
        <f t="shared" si="1"/>
        <v>24940000</v>
      </c>
      <c r="V16" s="57">
        <f t="shared" si="2"/>
        <v>0</v>
      </c>
    </row>
    <row r="17" spans="2:22" hidden="1">
      <c r="B17" s="82">
        <f>'PER TRIWULAN'!A12</f>
        <v>7</v>
      </c>
      <c r="C17" s="69" t="str">
        <f>'PER TRIWULAN'!I12</f>
        <v xml:space="preserve"> Brati </v>
      </c>
      <c r="D17" s="70" t="str">
        <f>'PER TRIWULAN'!B12</f>
        <v>SD NEGERI 1 TEGALSUMUR</v>
      </c>
      <c r="E17" s="71">
        <f>'PER TRIWULAN'!P12</f>
        <v>21460000</v>
      </c>
      <c r="F17" s="89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72">
        <f t="shared" si="0"/>
        <v>0</v>
      </c>
      <c r="U17" s="59">
        <f t="shared" si="1"/>
        <v>21460000</v>
      </c>
      <c r="V17" s="57">
        <f t="shared" si="2"/>
        <v>0</v>
      </c>
    </row>
    <row r="18" spans="2:22" hidden="1">
      <c r="B18" s="82">
        <f>'PER TRIWULAN'!A13</f>
        <v>8</v>
      </c>
      <c r="C18" s="69" t="str">
        <f>'PER TRIWULAN'!I13</f>
        <v xml:space="preserve"> Brati </v>
      </c>
      <c r="D18" s="70" t="str">
        <f>'PER TRIWULAN'!B13</f>
        <v>SD NEGERI 1 TEMON</v>
      </c>
      <c r="E18" s="71">
        <f>'PER TRIWULAN'!P13</f>
        <v>22185000</v>
      </c>
      <c r="F18" s="89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72">
        <f t="shared" si="0"/>
        <v>0</v>
      </c>
      <c r="U18" s="59">
        <f t="shared" si="1"/>
        <v>22185000</v>
      </c>
      <c r="V18" s="57">
        <f t="shared" si="2"/>
        <v>0</v>
      </c>
    </row>
    <row r="19" spans="2:22" hidden="1">
      <c r="B19" s="82">
        <f>'PER TRIWULAN'!A14</f>
        <v>9</v>
      </c>
      <c r="C19" s="69" t="str">
        <f>'PER TRIWULAN'!I14</f>
        <v xml:space="preserve"> Brati </v>
      </c>
      <c r="D19" s="70" t="str">
        <f>'PER TRIWULAN'!B14</f>
        <v>SD NEGERI 1 TIREM</v>
      </c>
      <c r="E19" s="71">
        <f>'PER TRIWULAN'!P14</f>
        <v>25520000</v>
      </c>
      <c r="F19" s="89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72">
        <f t="shared" si="0"/>
        <v>0</v>
      </c>
      <c r="U19" s="59">
        <f t="shared" si="1"/>
        <v>25520000</v>
      </c>
      <c r="V19" s="57">
        <f t="shared" si="2"/>
        <v>0</v>
      </c>
    </row>
    <row r="20" spans="2:22" hidden="1">
      <c r="B20" s="82">
        <f>'PER TRIWULAN'!A15</f>
        <v>10</v>
      </c>
      <c r="C20" s="69" t="str">
        <f>'PER TRIWULAN'!I15</f>
        <v xml:space="preserve"> Brati </v>
      </c>
      <c r="D20" s="70" t="str">
        <f>'PER TRIWULAN'!B15</f>
        <v>SD NEGERI 2 JANGKUNGHARJO</v>
      </c>
      <c r="E20" s="71">
        <f>'PER TRIWULAN'!P15</f>
        <v>25955000</v>
      </c>
      <c r="F20" s="89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72">
        <f t="shared" si="0"/>
        <v>0</v>
      </c>
      <c r="U20" s="59">
        <f t="shared" si="1"/>
        <v>25955000</v>
      </c>
      <c r="V20" s="57">
        <f t="shared" si="2"/>
        <v>0</v>
      </c>
    </row>
    <row r="21" spans="2:22" hidden="1">
      <c r="B21" s="82">
        <f>'PER TRIWULAN'!A16</f>
        <v>11</v>
      </c>
      <c r="C21" s="69" t="str">
        <f>'PER TRIWULAN'!I16</f>
        <v xml:space="preserve"> Brati </v>
      </c>
      <c r="D21" s="70" t="str">
        <f>'PER TRIWULAN'!B16</f>
        <v>SD NEGERI 2 KARANGSARI</v>
      </c>
      <c r="E21" s="71">
        <f>'PER TRIWULAN'!P16</f>
        <v>18705000</v>
      </c>
      <c r="F21" s="89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72">
        <f t="shared" si="0"/>
        <v>0</v>
      </c>
      <c r="U21" s="59">
        <f t="shared" si="1"/>
        <v>18705000</v>
      </c>
      <c r="V21" s="57">
        <f t="shared" si="2"/>
        <v>0</v>
      </c>
    </row>
    <row r="22" spans="2:22" hidden="1">
      <c r="B22" s="82">
        <f>'PER TRIWULAN'!A17</f>
        <v>12</v>
      </c>
      <c r="C22" s="69" t="str">
        <f>'PER TRIWULAN'!I17</f>
        <v xml:space="preserve"> Brati </v>
      </c>
      <c r="D22" s="70" t="str">
        <f>'PER TRIWULAN'!B17</f>
        <v>SD NEGERI 2 KATEKAN</v>
      </c>
      <c r="E22" s="71">
        <f>'PER TRIWULAN'!P17</f>
        <v>17690000</v>
      </c>
      <c r="F22" s="89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72">
        <f t="shared" si="0"/>
        <v>0</v>
      </c>
      <c r="U22" s="59">
        <f t="shared" si="1"/>
        <v>17690000</v>
      </c>
      <c r="V22" s="57">
        <f t="shared" si="2"/>
        <v>0</v>
      </c>
    </row>
    <row r="23" spans="2:22" hidden="1">
      <c r="B23" s="82">
        <f>'PER TRIWULAN'!A18</f>
        <v>13</v>
      </c>
      <c r="C23" s="69" t="str">
        <f>'PER TRIWULAN'!I18</f>
        <v xml:space="preserve"> Brati </v>
      </c>
      <c r="D23" s="70" t="str">
        <f>'PER TRIWULAN'!B18</f>
        <v>SD NEGERI 2 KRONGGEN</v>
      </c>
      <c r="E23" s="71">
        <f>'PER TRIWULAN'!P18</f>
        <v>17980000</v>
      </c>
      <c r="F23" s="89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72">
        <f t="shared" si="0"/>
        <v>0</v>
      </c>
      <c r="U23" s="59">
        <f t="shared" si="1"/>
        <v>17980000</v>
      </c>
      <c r="V23" s="57">
        <f t="shared" si="2"/>
        <v>0</v>
      </c>
    </row>
    <row r="24" spans="2:22" hidden="1">
      <c r="B24" s="82">
        <f>'PER TRIWULAN'!A19</f>
        <v>14</v>
      </c>
      <c r="C24" s="69" t="str">
        <f>'PER TRIWULAN'!I19</f>
        <v xml:space="preserve"> Brati </v>
      </c>
      <c r="D24" s="70" t="str">
        <f>'PER TRIWULAN'!B19</f>
        <v>SD NEGERI 2 LEMAHPUTIH</v>
      </c>
      <c r="E24" s="71">
        <f>'PER TRIWULAN'!P19</f>
        <v>16095000</v>
      </c>
      <c r="F24" s="89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72">
        <f t="shared" si="0"/>
        <v>0</v>
      </c>
      <c r="U24" s="59">
        <f t="shared" si="1"/>
        <v>16095000</v>
      </c>
      <c r="V24" s="57">
        <f t="shared" si="2"/>
        <v>0</v>
      </c>
    </row>
    <row r="25" spans="2:22" hidden="1">
      <c r="B25" s="82">
        <f>'PER TRIWULAN'!A20</f>
        <v>15</v>
      </c>
      <c r="C25" s="69" t="str">
        <f>'PER TRIWULAN'!I20</f>
        <v xml:space="preserve"> Brati </v>
      </c>
      <c r="D25" s="70" t="str">
        <f>'PER TRIWULAN'!B20</f>
        <v>SD NEGERI 2 MENDURAN</v>
      </c>
      <c r="E25" s="71">
        <f>'PER TRIWULAN'!P20</f>
        <v>21315000</v>
      </c>
      <c r="F25" s="89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72">
        <f t="shared" si="0"/>
        <v>0</v>
      </c>
      <c r="U25" s="59">
        <f t="shared" si="1"/>
        <v>21315000</v>
      </c>
      <c r="V25" s="57">
        <f t="shared" si="2"/>
        <v>0</v>
      </c>
    </row>
    <row r="26" spans="2:22" hidden="1">
      <c r="B26" s="82">
        <f>'PER TRIWULAN'!A21</f>
        <v>16</v>
      </c>
      <c r="C26" s="69" t="str">
        <f>'PER TRIWULAN'!I21</f>
        <v xml:space="preserve"> Brati </v>
      </c>
      <c r="D26" s="70" t="str">
        <f>'PER TRIWULAN'!B21</f>
        <v>SD NEGERI 2 TEGAL SUMUR</v>
      </c>
      <c r="E26" s="71">
        <f>'PER TRIWULAN'!P21</f>
        <v>16965000</v>
      </c>
      <c r="F26" s="89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72">
        <f t="shared" si="0"/>
        <v>0</v>
      </c>
      <c r="U26" s="59">
        <f t="shared" si="1"/>
        <v>16965000</v>
      </c>
      <c r="V26" s="57">
        <f t="shared" si="2"/>
        <v>0</v>
      </c>
    </row>
    <row r="27" spans="2:22" hidden="1">
      <c r="B27" s="82">
        <f>'PER TRIWULAN'!A22</f>
        <v>17</v>
      </c>
      <c r="C27" s="69" t="str">
        <f>'PER TRIWULAN'!I22</f>
        <v xml:space="preserve"> Brati </v>
      </c>
      <c r="D27" s="70" t="str">
        <f>'PER TRIWULAN'!B22</f>
        <v>SD NEGERI 2 TEMON</v>
      </c>
      <c r="E27" s="71">
        <f>'PER TRIWULAN'!P22</f>
        <v>26970000</v>
      </c>
      <c r="F27" s="89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72">
        <f t="shared" si="0"/>
        <v>0</v>
      </c>
      <c r="U27" s="59">
        <f t="shared" si="1"/>
        <v>26970000</v>
      </c>
      <c r="V27" s="57">
        <f t="shared" si="2"/>
        <v>0</v>
      </c>
    </row>
    <row r="28" spans="2:22" hidden="1">
      <c r="B28" s="82">
        <f>'PER TRIWULAN'!A23</f>
        <v>18</v>
      </c>
      <c r="C28" s="69" t="str">
        <f>'PER TRIWULAN'!I23</f>
        <v xml:space="preserve"> Brati </v>
      </c>
      <c r="D28" s="70" t="str">
        <f>'PER TRIWULAN'!B23</f>
        <v>SD NEGERI 2 TIREM</v>
      </c>
      <c r="E28" s="71">
        <f>'PER TRIWULAN'!P23</f>
        <v>28565000</v>
      </c>
      <c r="F28" s="89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72">
        <f t="shared" si="0"/>
        <v>0</v>
      </c>
      <c r="U28" s="59">
        <f t="shared" si="1"/>
        <v>28565000</v>
      </c>
      <c r="V28" s="57">
        <f t="shared" si="2"/>
        <v>0</v>
      </c>
    </row>
    <row r="29" spans="2:22" hidden="1">
      <c r="B29" s="82">
        <f>'PER TRIWULAN'!A24</f>
        <v>19</v>
      </c>
      <c r="C29" s="69" t="str">
        <f>'PER TRIWULAN'!I24</f>
        <v xml:space="preserve"> Brati </v>
      </c>
      <c r="D29" s="70" t="str">
        <f>'PER TRIWULAN'!B24</f>
        <v>SD NEGERI 3 JANGKUNGHARJO</v>
      </c>
      <c r="E29" s="71">
        <f>'PER TRIWULAN'!P24</f>
        <v>37700000</v>
      </c>
      <c r="F29" s="89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72">
        <f t="shared" si="0"/>
        <v>0</v>
      </c>
      <c r="U29" s="59">
        <f t="shared" si="1"/>
        <v>37700000</v>
      </c>
      <c r="V29" s="57">
        <f t="shared" si="2"/>
        <v>0</v>
      </c>
    </row>
    <row r="30" spans="2:22" hidden="1">
      <c r="B30" s="82">
        <f>'PER TRIWULAN'!A25</f>
        <v>20</v>
      </c>
      <c r="C30" s="69" t="str">
        <f>'PER TRIWULAN'!I25</f>
        <v xml:space="preserve"> Brati </v>
      </c>
      <c r="D30" s="70" t="str">
        <f>'PER TRIWULAN'!B25</f>
        <v>SD NEGERI 3 KARANGSARI</v>
      </c>
      <c r="E30" s="71">
        <f>'PER TRIWULAN'!P25</f>
        <v>15080000</v>
      </c>
      <c r="F30" s="89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72">
        <f t="shared" si="0"/>
        <v>0</v>
      </c>
      <c r="U30" s="59">
        <f t="shared" si="1"/>
        <v>15080000</v>
      </c>
      <c r="V30" s="57">
        <f t="shared" si="2"/>
        <v>0</v>
      </c>
    </row>
    <row r="31" spans="2:22" hidden="1">
      <c r="B31" s="82">
        <f>'PER TRIWULAN'!A26</f>
        <v>21</v>
      </c>
      <c r="C31" s="69" t="str">
        <f>'PER TRIWULAN'!I26</f>
        <v xml:space="preserve"> Brati </v>
      </c>
      <c r="D31" s="70" t="str">
        <f>'PER TRIWULAN'!B26</f>
        <v>SD NEGERI 3 KATEKAN</v>
      </c>
      <c r="E31" s="71">
        <f>'PER TRIWULAN'!P26</f>
        <v>16675000</v>
      </c>
      <c r="F31" s="89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72">
        <f t="shared" si="0"/>
        <v>0</v>
      </c>
      <c r="U31" s="59">
        <f t="shared" si="1"/>
        <v>16675000</v>
      </c>
      <c r="V31" s="57">
        <f t="shared" si="2"/>
        <v>0</v>
      </c>
    </row>
    <row r="32" spans="2:22" hidden="1">
      <c r="B32" s="82">
        <f>'PER TRIWULAN'!A27</f>
        <v>22</v>
      </c>
      <c r="C32" s="69" t="str">
        <f>'PER TRIWULAN'!I27</f>
        <v xml:space="preserve"> Brati </v>
      </c>
      <c r="D32" s="70" t="str">
        <f>'PER TRIWULAN'!B27</f>
        <v>SD NEGERI 3 KRONGGEN</v>
      </c>
      <c r="E32" s="71">
        <f>'PER TRIWULAN'!P27</f>
        <v>20590000</v>
      </c>
      <c r="F32" s="89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72">
        <f t="shared" si="0"/>
        <v>0</v>
      </c>
      <c r="U32" s="59">
        <f t="shared" si="1"/>
        <v>20590000</v>
      </c>
      <c r="V32" s="57">
        <f t="shared" si="2"/>
        <v>0</v>
      </c>
    </row>
    <row r="33" spans="2:22" hidden="1">
      <c r="B33" s="82">
        <f>'PER TRIWULAN'!A28</f>
        <v>23</v>
      </c>
      <c r="C33" s="69" t="str">
        <f>'PER TRIWULAN'!I28</f>
        <v xml:space="preserve"> Brati </v>
      </c>
      <c r="D33" s="70" t="str">
        <f>'PER TRIWULAN'!B28</f>
        <v>SD NEGERI 3 LEMAH PUTIH</v>
      </c>
      <c r="E33" s="71">
        <f>'PER TRIWULAN'!P28</f>
        <v>14790000</v>
      </c>
      <c r="F33" s="89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72">
        <f t="shared" si="0"/>
        <v>0</v>
      </c>
      <c r="U33" s="59">
        <f t="shared" si="1"/>
        <v>14790000</v>
      </c>
      <c r="V33" s="57">
        <f t="shared" si="2"/>
        <v>0</v>
      </c>
    </row>
    <row r="34" spans="2:22" hidden="1">
      <c r="B34" s="82">
        <f>'PER TRIWULAN'!A29</f>
        <v>24</v>
      </c>
      <c r="C34" s="69" t="str">
        <f>'PER TRIWULAN'!I29</f>
        <v xml:space="preserve"> Brati </v>
      </c>
      <c r="D34" s="70" t="str">
        <f>'PER TRIWULAN'!B29</f>
        <v>SD NEGERI 3 MENDURAN</v>
      </c>
      <c r="E34" s="71">
        <f>'PER TRIWULAN'!P29</f>
        <v>20155000</v>
      </c>
      <c r="F34" s="89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72">
        <f t="shared" si="0"/>
        <v>0</v>
      </c>
      <c r="U34" s="59">
        <f t="shared" si="1"/>
        <v>20155000</v>
      </c>
      <c r="V34" s="57">
        <f t="shared" si="2"/>
        <v>0</v>
      </c>
    </row>
    <row r="35" spans="2:22" hidden="1">
      <c r="B35" s="82">
        <f>'PER TRIWULAN'!A30</f>
        <v>25</v>
      </c>
      <c r="C35" s="69" t="str">
        <f>'PER TRIWULAN'!I30</f>
        <v xml:space="preserve"> Brati </v>
      </c>
      <c r="D35" s="70" t="str">
        <f>'PER TRIWULAN'!B30</f>
        <v>SD NEGERI 3 TEMON</v>
      </c>
      <c r="E35" s="71">
        <f>'PER TRIWULAN'!P30</f>
        <v>25955000</v>
      </c>
      <c r="F35" s="89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72">
        <f t="shared" si="0"/>
        <v>0</v>
      </c>
      <c r="U35" s="59">
        <f t="shared" si="1"/>
        <v>25955000</v>
      </c>
      <c r="V35" s="57">
        <f t="shared" si="2"/>
        <v>0</v>
      </c>
    </row>
    <row r="36" spans="2:22" hidden="1">
      <c r="B36" s="82">
        <f>'PER TRIWULAN'!A31</f>
        <v>26</v>
      </c>
      <c r="C36" s="69" t="str">
        <f>'PER TRIWULAN'!I31</f>
        <v xml:space="preserve"> Brati </v>
      </c>
      <c r="D36" s="70" t="str">
        <f>'PER TRIWULAN'!B31</f>
        <v>SD NEGERI 3 TIREM</v>
      </c>
      <c r="E36" s="71">
        <f>'PER TRIWULAN'!P31</f>
        <v>24360000</v>
      </c>
      <c r="F36" s="89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72">
        <f t="shared" si="0"/>
        <v>0</v>
      </c>
      <c r="U36" s="59">
        <f t="shared" si="1"/>
        <v>24360000</v>
      </c>
      <c r="V36" s="57">
        <f t="shared" si="2"/>
        <v>0</v>
      </c>
    </row>
    <row r="37" spans="2:22" hidden="1">
      <c r="B37" s="82">
        <f>'PER TRIWULAN'!A32</f>
        <v>27</v>
      </c>
      <c r="C37" s="69" t="str">
        <f>'PER TRIWULAN'!I32</f>
        <v xml:space="preserve"> Brati </v>
      </c>
      <c r="D37" s="70" t="str">
        <f>'PER TRIWULAN'!B32</f>
        <v>SD NEGERI 4 KARANGSARI</v>
      </c>
      <c r="E37" s="71">
        <f>'PER TRIWULAN'!P32</f>
        <v>9425000</v>
      </c>
      <c r="F37" s="89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72">
        <f t="shared" si="0"/>
        <v>0</v>
      </c>
      <c r="U37" s="59">
        <f t="shared" si="1"/>
        <v>9425000</v>
      </c>
      <c r="V37" s="57">
        <f t="shared" si="2"/>
        <v>0</v>
      </c>
    </row>
    <row r="38" spans="2:22" hidden="1">
      <c r="B38" s="82">
        <f>'PER TRIWULAN'!A33</f>
        <v>28</v>
      </c>
      <c r="C38" s="69" t="str">
        <f>'PER TRIWULAN'!I33</f>
        <v xml:space="preserve"> Brati </v>
      </c>
      <c r="D38" s="70" t="str">
        <f>'PER TRIWULAN'!B33</f>
        <v>SD NEGERI 4 KATEKAN</v>
      </c>
      <c r="E38" s="71">
        <f>'PER TRIWULAN'!P33</f>
        <v>12180000</v>
      </c>
      <c r="F38" s="89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72">
        <f t="shared" si="0"/>
        <v>0</v>
      </c>
      <c r="U38" s="59">
        <f t="shared" si="1"/>
        <v>12180000</v>
      </c>
      <c r="V38" s="57">
        <f t="shared" si="2"/>
        <v>0</v>
      </c>
    </row>
    <row r="39" spans="2:22" hidden="1">
      <c r="B39" s="82">
        <f>'PER TRIWULAN'!A34</f>
        <v>29</v>
      </c>
      <c r="C39" s="69" t="str">
        <f>'PER TRIWULAN'!I34</f>
        <v xml:space="preserve"> Brati </v>
      </c>
      <c r="D39" s="70" t="str">
        <f>'PER TRIWULAN'!B34</f>
        <v>SD NEGERI 4 KRONGGEN</v>
      </c>
      <c r="E39" s="71">
        <f>'PER TRIWULAN'!P34</f>
        <v>19140000</v>
      </c>
      <c r="F39" s="89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72">
        <f t="shared" si="0"/>
        <v>0</v>
      </c>
      <c r="U39" s="59">
        <f t="shared" si="1"/>
        <v>19140000</v>
      </c>
      <c r="V39" s="57">
        <f t="shared" si="2"/>
        <v>0</v>
      </c>
    </row>
    <row r="40" spans="2:22" hidden="1">
      <c r="B40" s="82">
        <f>'PER TRIWULAN'!A35</f>
        <v>30</v>
      </c>
      <c r="C40" s="69" t="str">
        <f>'PER TRIWULAN'!I35</f>
        <v xml:space="preserve"> Brati </v>
      </c>
      <c r="D40" s="70" t="str">
        <f>'PER TRIWULAN'!B35</f>
        <v>SD NEGERI 4 MENDURAN</v>
      </c>
      <c r="E40" s="71">
        <f>'PER TRIWULAN'!P35</f>
        <v>11455000</v>
      </c>
      <c r="F40" s="89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72">
        <f t="shared" si="0"/>
        <v>0</v>
      </c>
      <c r="U40" s="59">
        <f t="shared" si="1"/>
        <v>11455000</v>
      </c>
      <c r="V40" s="57">
        <f t="shared" si="2"/>
        <v>0</v>
      </c>
    </row>
    <row r="41" spans="2:22" hidden="1">
      <c r="B41" s="82">
        <f>'PER TRIWULAN'!A36</f>
        <v>31</v>
      </c>
      <c r="C41" s="69" t="str">
        <f>'PER TRIWULAN'!I36</f>
        <v xml:space="preserve"> Brati </v>
      </c>
      <c r="D41" s="70" t="str">
        <f>'PER TRIWULAN'!B36</f>
        <v>SD NEGERI 5 KARANGSARI</v>
      </c>
      <c r="E41" s="71">
        <f>'PER TRIWULAN'!P36</f>
        <v>13195000</v>
      </c>
      <c r="F41" s="89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72">
        <f t="shared" si="0"/>
        <v>0</v>
      </c>
      <c r="U41" s="59">
        <f t="shared" si="1"/>
        <v>13195000</v>
      </c>
      <c r="V41" s="57">
        <f t="shared" si="2"/>
        <v>0</v>
      </c>
    </row>
    <row r="42" spans="2:22" hidden="1">
      <c r="B42" s="82">
        <f>'PER TRIWULAN'!A37</f>
        <v>32</v>
      </c>
      <c r="C42" s="69" t="str">
        <f>'PER TRIWULAN'!I37</f>
        <v xml:space="preserve"> Brati </v>
      </c>
      <c r="D42" s="70" t="str">
        <f>'PER TRIWULAN'!B37</f>
        <v>SD NEGERI 5 MENDURAN</v>
      </c>
      <c r="E42" s="71">
        <f>'PER TRIWULAN'!P37</f>
        <v>12035000</v>
      </c>
      <c r="F42" s="89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72">
        <f t="shared" si="0"/>
        <v>0</v>
      </c>
      <c r="U42" s="59">
        <f t="shared" si="1"/>
        <v>12035000</v>
      </c>
      <c r="V42" s="57">
        <f t="shared" si="2"/>
        <v>0</v>
      </c>
    </row>
    <row r="43" spans="2:22" hidden="1">
      <c r="B43" s="82">
        <f>'PER TRIWULAN'!A38</f>
        <v>33</v>
      </c>
      <c r="C43" s="69" t="str">
        <f>'PER TRIWULAN'!I38</f>
        <v xml:space="preserve"> Gabus </v>
      </c>
      <c r="D43" s="70" t="str">
        <f>'PER TRIWULAN'!B38</f>
        <v>SD NEGERI 1 BENDO HARJO</v>
      </c>
      <c r="E43" s="71">
        <f>'PER TRIWULAN'!P38</f>
        <v>20445000</v>
      </c>
      <c r="F43" s="89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72">
        <f t="shared" si="0"/>
        <v>0</v>
      </c>
      <c r="U43" s="59">
        <f t="shared" si="1"/>
        <v>20445000</v>
      </c>
      <c r="V43" s="57">
        <f t="shared" si="2"/>
        <v>0</v>
      </c>
    </row>
    <row r="44" spans="2:22" hidden="1">
      <c r="B44" s="82">
        <f>'PER TRIWULAN'!A39</f>
        <v>34</v>
      </c>
      <c r="C44" s="69" t="str">
        <f>'PER TRIWULAN'!I39</f>
        <v xml:space="preserve"> Gabus </v>
      </c>
      <c r="D44" s="70" t="str">
        <f>'PER TRIWULAN'!B39</f>
        <v>SD NEGERI 1 KEYONGAN</v>
      </c>
      <c r="E44" s="71">
        <f>'PER TRIWULAN'!P39</f>
        <v>27405000</v>
      </c>
      <c r="F44" s="89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72">
        <f t="shared" si="0"/>
        <v>0</v>
      </c>
      <c r="U44" s="59">
        <f t="shared" si="1"/>
        <v>27405000</v>
      </c>
      <c r="V44" s="57">
        <f t="shared" si="2"/>
        <v>0</v>
      </c>
    </row>
    <row r="45" spans="2:22" hidden="1">
      <c r="B45" s="82">
        <f>'PER TRIWULAN'!A40</f>
        <v>35</v>
      </c>
      <c r="C45" s="69" t="str">
        <f>'PER TRIWULAN'!I40</f>
        <v xml:space="preserve"> Gabus </v>
      </c>
      <c r="D45" s="70" t="str">
        <f>'PER TRIWULAN'!B40</f>
        <v>SD NEGERI 1 NGLINDUK</v>
      </c>
      <c r="E45" s="71">
        <f>'PER TRIWULAN'!P40</f>
        <v>30450000</v>
      </c>
      <c r="F45" s="89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72">
        <f t="shared" si="0"/>
        <v>0</v>
      </c>
      <c r="U45" s="59">
        <f t="shared" si="1"/>
        <v>30450000</v>
      </c>
      <c r="V45" s="57">
        <f t="shared" si="2"/>
        <v>0</v>
      </c>
    </row>
    <row r="46" spans="2:22" hidden="1">
      <c r="B46" s="82">
        <f>'PER TRIWULAN'!A41</f>
        <v>36</v>
      </c>
      <c r="C46" s="69" t="str">
        <f>'PER TRIWULAN'!I41</f>
        <v xml:space="preserve"> Gabus </v>
      </c>
      <c r="D46" s="70" t="str">
        <f>'PER TRIWULAN'!B41</f>
        <v>SD NEGERI 1 PANDANHARUM</v>
      </c>
      <c r="E46" s="71">
        <f>'PER TRIWULAN'!P41</f>
        <v>23345000</v>
      </c>
      <c r="F46" s="89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72">
        <f t="shared" si="0"/>
        <v>0</v>
      </c>
      <c r="U46" s="59">
        <f t="shared" si="1"/>
        <v>23345000</v>
      </c>
      <c r="V46" s="57">
        <f t="shared" si="2"/>
        <v>0</v>
      </c>
    </row>
    <row r="47" spans="2:22" hidden="1">
      <c r="B47" s="82">
        <f>'PER TRIWULAN'!A42</f>
        <v>37</v>
      </c>
      <c r="C47" s="69" t="str">
        <f>'PER TRIWULAN'!I42</f>
        <v xml:space="preserve"> Gabus </v>
      </c>
      <c r="D47" s="70" t="str">
        <f>'PER TRIWULAN'!B42</f>
        <v>SD NEGERI 1 PELEM</v>
      </c>
      <c r="E47" s="71">
        <f>'PER TRIWULAN'!P42</f>
        <v>32625000</v>
      </c>
      <c r="F47" s="89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72">
        <f t="shared" si="0"/>
        <v>0</v>
      </c>
      <c r="U47" s="59">
        <f t="shared" si="1"/>
        <v>32625000</v>
      </c>
      <c r="V47" s="57">
        <f t="shared" si="2"/>
        <v>0</v>
      </c>
    </row>
    <row r="48" spans="2:22" hidden="1">
      <c r="B48" s="82">
        <f>'PER TRIWULAN'!A43</f>
        <v>38</v>
      </c>
      <c r="C48" s="69" t="str">
        <f>'PER TRIWULAN'!I43</f>
        <v xml:space="preserve"> Gabus </v>
      </c>
      <c r="D48" s="70" t="str">
        <f>'PER TRIWULAN'!B43</f>
        <v>SD NEGERI 1 SUWATU</v>
      </c>
      <c r="E48" s="71">
        <f>'PER TRIWULAN'!P43</f>
        <v>16820000</v>
      </c>
      <c r="F48" s="89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72">
        <f t="shared" si="0"/>
        <v>0</v>
      </c>
      <c r="U48" s="59">
        <f t="shared" si="1"/>
        <v>16820000</v>
      </c>
      <c r="V48" s="57">
        <f t="shared" si="2"/>
        <v>0</v>
      </c>
    </row>
    <row r="49" spans="2:22" hidden="1">
      <c r="B49" s="82">
        <f>'PER TRIWULAN'!A44</f>
        <v>39</v>
      </c>
      <c r="C49" s="69" t="str">
        <f>'PER TRIWULAN'!I44</f>
        <v xml:space="preserve"> Gabus </v>
      </c>
      <c r="D49" s="70" t="str">
        <f>'PER TRIWULAN'!B44</f>
        <v>SD NEGERI 1 TAHUNAN</v>
      </c>
      <c r="E49" s="71">
        <f>'PER TRIWULAN'!P44</f>
        <v>29580000</v>
      </c>
      <c r="F49" s="89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72">
        <f t="shared" si="0"/>
        <v>0</v>
      </c>
      <c r="U49" s="59">
        <f t="shared" si="1"/>
        <v>29580000</v>
      </c>
      <c r="V49" s="57">
        <f t="shared" si="2"/>
        <v>0</v>
      </c>
    </row>
    <row r="50" spans="2:22" hidden="1">
      <c r="B50" s="82">
        <f>'PER TRIWULAN'!A45</f>
        <v>40</v>
      </c>
      <c r="C50" s="69" t="str">
        <f>'PER TRIWULAN'!I45</f>
        <v xml:space="preserve"> Gabus </v>
      </c>
      <c r="D50" s="70" t="str">
        <f>'PER TRIWULAN'!B45</f>
        <v>SD NEGERI 1 TLOGOTIRTO</v>
      </c>
      <c r="E50" s="71">
        <f>'PER TRIWULAN'!P45</f>
        <v>28420000</v>
      </c>
      <c r="F50" s="89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72">
        <f t="shared" si="0"/>
        <v>0</v>
      </c>
      <c r="U50" s="59">
        <f t="shared" si="1"/>
        <v>28420000</v>
      </c>
      <c r="V50" s="57">
        <f t="shared" si="2"/>
        <v>0</v>
      </c>
    </row>
    <row r="51" spans="2:22" hidden="1">
      <c r="B51" s="82">
        <f>'PER TRIWULAN'!A46</f>
        <v>41</v>
      </c>
      <c r="C51" s="69" t="str">
        <f>'PER TRIWULAN'!I46</f>
        <v xml:space="preserve"> Gabus </v>
      </c>
      <c r="D51" s="70" t="str">
        <f>'PER TRIWULAN'!B46</f>
        <v>SD NEGERI 1 TUNGGULREJO</v>
      </c>
      <c r="E51" s="71">
        <f>'PER TRIWULAN'!P46</f>
        <v>11020000</v>
      </c>
      <c r="F51" s="89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72">
        <f t="shared" si="0"/>
        <v>0</v>
      </c>
      <c r="U51" s="59">
        <f t="shared" si="1"/>
        <v>11020000</v>
      </c>
      <c r="V51" s="57">
        <f t="shared" si="2"/>
        <v>0</v>
      </c>
    </row>
    <row r="52" spans="2:22" hidden="1">
      <c r="B52" s="82">
        <f>'PER TRIWULAN'!A47</f>
        <v>42</v>
      </c>
      <c r="C52" s="69" t="str">
        <f>'PER TRIWULAN'!I47</f>
        <v xml:space="preserve"> Gabus </v>
      </c>
      <c r="D52" s="70" t="str">
        <f>'PER TRIWULAN'!B47</f>
        <v>SD NEGERI 2 BANJAREJO</v>
      </c>
      <c r="E52" s="71">
        <f>'PER TRIWULAN'!P47</f>
        <v>26245000</v>
      </c>
      <c r="F52" s="89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72">
        <f t="shared" si="0"/>
        <v>0</v>
      </c>
      <c r="U52" s="59">
        <f t="shared" si="1"/>
        <v>26245000</v>
      </c>
      <c r="V52" s="57">
        <f t="shared" si="2"/>
        <v>0</v>
      </c>
    </row>
    <row r="53" spans="2:22" hidden="1">
      <c r="B53" s="82">
        <f>'PER TRIWULAN'!A48</f>
        <v>43</v>
      </c>
      <c r="C53" s="69" t="str">
        <f>'PER TRIWULAN'!I48</f>
        <v xml:space="preserve"> Gabus </v>
      </c>
      <c r="D53" s="70" t="str">
        <f>'PER TRIWULAN'!B48</f>
        <v>SD NEGERI 2 BENDOHARJO</v>
      </c>
      <c r="E53" s="71">
        <f>'PER TRIWULAN'!P48</f>
        <v>17835000</v>
      </c>
      <c r="F53" s="89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72">
        <f t="shared" si="0"/>
        <v>0</v>
      </c>
      <c r="U53" s="59">
        <f t="shared" si="1"/>
        <v>17835000</v>
      </c>
      <c r="V53" s="57">
        <f t="shared" si="2"/>
        <v>0</v>
      </c>
    </row>
    <row r="54" spans="2:22" hidden="1">
      <c r="B54" s="82">
        <f>'PER TRIWULAN'!A49</f>
        <v>44</v>
      </c>
      <c r="C54" s="69" t="str">
        <f>'PER TRIWULAN'!I49</f>
        <v xml:space="preserve"> Gabus </v>
      </c>
      <c r="D54" s="70" t="str">
        <f>'PER TRIWULAN'!B49</f>
        <v>SD NEGERI 2 GABUS</v>
      </c>
      <c r="E54" s="71">
        <f>'PER TRIWULAN'!P49</f>
        <v>17110000</v>
      </c>
      <c r="F54" s="89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72">
        <f t="shared" si="0"/>
        <v>0</v>
      </c>
      <c r="U54" s="59">
        <f t="shared" si="1"/>
        <v>17110000</v>
      </c>
      <c r="V54" s="57">
        <f t="shared" si="2"/>
        <v>0</v>
      </c>
    </row>
    <row r="55" spans="2:22" hidden="1">
      <c r="B55" s="82">
        <f>'PER TRIWULAN'!A50</f>
        <v>45</v>
      </c>
      <c r="C55" s="69" t="str">
        <f>'PER TRIWULAN'!I50</f>
        <v xml:space="preserve"> Gabus </v>
      </c>
      <c r="D55" s="70" t="str">
        <f>'PER TRIWULAN'!B50</f>
        <v>SD NEGERI 2 KALIPANG</v>
      </c>
      <c r="E55" s="71">
        <f>'PER TRIWULAN'!P50</f>
        <v>16965000</v>
      </c>
      <c r="F55" s="89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72">
        <f t="shared" si="0"/>
        <v>0</v>
      </c>
      <c r="U55" s="59">
        <f t="shared" si="1"/>
        <v>16965000</v>
      </c>
      <c r="V55" s="57">
        <f t="shared" si="2"/>
        <v>0</v>
      </c>
    </row>
    <row r="56" spans="2:22" hidden="1">
      <c r="B56" s="82">
        <f>'PER TRIWULAN'!A51</f>
        <v>46</v>
      </c>
      <c r="C56" s="69" t="str">
        <f>'PER TRIWULAN'!I51</f>
        <v xml:space="preserve"> Gabus </v>
      </c>
      <c r="D56" s="70" t="str">
        <f>'PER TRIWULAN'!B51</f>
        <v>SD NEGERI 2 PANDAN HARUM</v>
      </c>
      <c r="E56" s="71">
        <f>'PER TRIWULAN'!P51</f>
        <v>30015000</v>
      </c>
      <c r="F56" s="89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72">
        <f t="shared" si="0"/>
        <v>0</v>
      </c>
      <c r="U56" s="59">
        <f t="shared" si="1"/>
        <v>30015000</v>
      </c>
      <c r="V56" s="57">
        <f t="shared" si="2"/>
        <v>0</v>
      </c>
    </row>
    <row r="57" spans="2:22" hidden="1">
      <c r="B57" s="82">
        <f>'PER TRIWULAN'!A52</f>
        <v>47</v>
      </c>
      <c r="C57" s="69" t="str">
        <f>'PER TRIWULAN'!I52</f>
        <v xml:space="preserve"> Gabus </v>
      </c>
      <c r="D57" s="70" t="str">
        <f>'PER TRIWULAN'!B52</f>
        <v>SD NEGERI 2 PELEM</v>
      </c>
      <c r="E57" s="71">
        <f>'PER TRIWULAN'!P52</f>
        <v>22910000</v>
      </c>
      <c r="F57" s="89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72">
        <f t="shared" si="0"/>
        <v>0</v>
      </c>
      <c r="U57" s="59">
        <f t="shared" si="1"/>
        <v>22910000</v>
      </c>
      <c r="V57" s="57">
        <f t="shared" si="2"/>
        <v>0</v>
      </c>
    </row>
    <row r="58" spans="2:22" hidden="1">
      <c r="B58" s="82">
        <f>'PER TRIWULAN'!A53</f>
        <v>48</v>
      </c>
      <c r="C58" s="69" t="str">
        <f>'PER TRIWULAN'!I53</f>
        <v xml:space="preserve"> Gabus </v>
      </c>
      <c r="D58" s="70" t="str">
        <f>'PER TRIWULAN'!B53</f>
        <v>SD NEGERI 2 TUNGGULREJO</v>
      </c>
      <c r="E58" s="71">
        <f>'PER TRIWULAN'!P53</f>
        <v>19285000</v>
      </c>
      <c r="F58" s="89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72">
        <f t="shared" si="0"/>
        <v>0</v>
      </c>
      <c r="U58" s="59">
        <f t="shared" si="1"/>
        <v>19285000</v>
      </c>
      <c r="V58" s="57">
        <f t="shared" si="2"/>
        <v>0</v>
      </c>
    </row>
    <row r="59" spans="2:22" hidden="1">
      <c r="B59" s="82">
        <f>'PER TRIWULAN'!A54</f>
        <v>49</v>
      </c>
      <c r="C59" s="69" t="str">
        <f>'PER TRIWULAN'!I54</f>
        <v xml:space="preserve"> Gabus </v>
      </c>
      <c r="D59" s="70" t="str">
        <f>'PER TRIWULAN'!B54</f>
        <v>SD NEGERI 3 BANJAREJO</v>
      </c>
      <c r="E59" s="71">
        <f>'PER TRIWULAN'!P54</f>
        <v>17545000</v>
      </c>
      <c r="F59" s="89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72">
        <f t="shared" si="0"/>
        <v>0</v>
      </c>
      <c r="U59" s="59">
        <f t="shared" si="1"/>
        <v>17545000</v>
      </c>
      <c r="V59" s="57">
        <f t="shared" si="2"/>
        <v>0</v>
      </c>
    </row>
    <row r="60" spans="2:22" hidden="1">
      <c r="B60" s="82">
        <f>'PER TRIWULAN'!A55</f>
        <v>50</v>
      </c>
      <c r="C60" s="69" t="str">
        <f>'PER TRIWULAN'!I55</f>
        <v xml:space="preserve"> Gabus </v>
      </c>
      <c r="D60" s="70" t="str">
        <f>'PER TRIWULAN'!B55</f>
        <v>SD NEGERI 3 BENDOHARJO</v>
      </c>
      <c r="E60" s="71">
        <f>'PER TRIWULAN'!P55</f>
        <v>28420000</v>
      </c>
      <c r="F60" s="89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72">
        <f t="shared" si="0"/>
        <v>0</v>
      </c>
      <c r="U60" s="59">
        <f t="shared" si="1"/>
        <v>28420000</v>
      </c>
      <c r="V60" s="57">
        <f t="shared" si="2"/>
        <v>0</v>
      </c>
    </row>
    <row r="61" spans="2:22" hidden="1">
      <c r="B61" s="82">
        <f>'PER TRIWULAN'!A56</f>
        <v>51</v>
      </c>
      <c r="C61" s="69" t="str">
        <f>'PER TRIWULAN'!I56</f>
        <v xml:space="preserve"> Gabus </v>
      </c>
      <c r="D61" s="70" t="str">
        <f>'PER TRIWULAN'!B56</f>
        <v>SD NEGERI 3 GABUS</v>
      </c>
      <c r="E61" s="71">
        <f>'PER TRIWULAN'!P56</f>
        <v>17255000</v>
      </c>
      <c r="F61" s="89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72">
        <f t="shared" si="0"/>
        <v>0</v>
      </c>
      <c r="U61" s="59">
        <f t="shared" si="1"/>
        <v>17255000</v>
      </c>
      <c r="V61" s="57">
        <f t="shared" si="2"/>
        <v>0</v>
      </c>
    </row>
    <row r="62" spans="2:22" hidden="1">
      <c r="B62" s="82">
        <f>'PER TRIWULAN'!A57</f>
        <v>52</v>
      </c>
      <c r="C62" s="69" t="str">
        <f>'PER TRIWULAN'!I57</f>
        <v xml:space="preserve"> Gabus </v>
      </c>
      <c r="D62" s="70" t="str">
        <f>'PER TRIWULAN'!B57</f>
        <v>SD NEGERI 3 KALIPANG</v>
      </c>
      <c r="E62" s="71">
        <f>'PER TRIWULAN'!P57</f>
        <v>17690000</v>
      </c>
      <c r="F62" s="89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72">
        <f t="shared" si="0"/>
        <v>0</v>
      </c>
      <c r="U62" s="59">
        <f t="shared" si="1"/>
        <v>17690000</v>
      </c>
      <c r="V62" s="57">
        <f t="shared" si="2"/>
        <v>0</v>
      </c>
    </row>
    <row r="63" spans="2:22" hidden="1">
      <c r="B63" s="82">
        <f>'PER TRIWULAN'!A58</f>
        <v>53</v>
      </c>
      <c r="C63" s="69" t="str">
        <f>'PER TRIWULAN'!I58</f>
        <v xml:space="preserve"> Gabus </v>
      </c>
      <c r="D63" s="70" t="str">
        <f>'PER TRIWULAN'!B58</f>
        <v>SD NEGERI 3 KEYONGAN</v>
      </c>
      <c r="E63" s="71">
        <f>'PER TRIWULAN'!P58</f>
        <v>25230000</v>
      </c>
      <c r="F63" s="89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72">
        <f t="shared" si="0"/>
        <v>0</v>
      </c>
      <c r="U63" s="59">
        <f t="shared" si="1"/>
        <v>25230000</v>
      </c>
      <c r="V63" s="57">
        <f t="shared" si="2"/>
        <v>0</v>
      </c>
    </row>
    <row r="64" spans="2:22" hidden="1">
      <c r="B64" s="82">
        <f>'PER TRIWULAN'!A59</f>
        <v>54</v>
      </c>
      <c r="C64" s="69" t="str">
        <f>'PER TRIWULAN'!I59</f>
        <v xml:space="preserve"> Gabus </v>
      </c>
      <c r="D64" s="70" t="str">
        <f>'PER TRIWULAN'!B59</f>
        <v>SD NEGERI 3 PANDAN HARUM</v>
      </c>
      <c r="E64" s="71">
        <f>'PER TRIWULAN'!P59</f>
        <v>11165000</v>
      </c>
      <c r="F64" s="89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72">
        <f t="shared" si="0"/>
        <v>0</v>
      </c>
      <c r="U64" s="59">
        <f t="shared" si="1"/>
        <v>11165000</v>
      </c>
      <c r="V64" s="57">
        <f t="shared" si="2"/>
        <v>0</v>
      </c>
    </row>
    <row r="65" spans="2:22" hidden="1">
      <c r="B65" s="82">
        <f>'PER TRIWULAN'!A60</f>
        <v>55</v>
      </c>
      <c r="C65" s="69" t="str">
        <f>'PER TRIWULAN'!I60</f>
        <v xml:space="preserve"> Gabus </v>
      </c>
      <c r="D65" s="70" t="str">
        <f>'PER TRIWULAN'!B60</f>
        <v>SD NEGERI 3 PELEM</v>
      </c>
      <c r="E65" s="71">
        <f>'PER TRIWULAN'!P60</f>
        <v>23200000</v>
      </c>
      <c r="F65" s="89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72">
        <f t="shared" si="0"/>
        <v>0</v>
      </c>
      <c r="U65" s="59">
        <f t="shared" si="1"/>
        <v>23200000</v>
      </c>
      <c r="V65" s="57">
        <f t="shared" si="2"/>
        <v>0</v>
      </c>
    </row>
    <row r="66" spans="2:22" hidden="1">
      <c r="B66" s="82">
        <f>'PER TRIWULAN'!A61</f>
        <v>56</v>
      </c>
      <c r="C66" s="69" t="str">
        <f>'PER TRIWULAN'!I61</f>
        <v xml:space="preserve"> Gabus </v>
      </c>
      <c r="D66" s="70" t="str">
        <f>'PER TRIWULAN'!B61</f>
        <v>SD NEGERI 3 SULURSARI</v>
      </c>
      <c r="E66" s="71">
        <f>'PER TRIWULAN'!P61</f>
        <v>24795000</v>
      </c>
      <c r="F66" s="89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72">
        <f t="shared" si="0"/>
        <v>0</v>
      </c>
      <c r="U66" s="59">
        <f t="shared" si="1"/>
        <v>24795000</v>
      </c>
      <c r="V66" s="57">
        <f t="shared" si="2"/>
        <v>0</v>
      </c>
    </row>
    <row r="67" spans="2:22" hidden="1">
      <c r="B67" s="82">
        <f>'PER TRIWULAN'!A62</f>
        <v>57</v>
      </c>
      <c r="C67" s="69" t="str">
        <f>'PER TRIWULAN'!I62</f>
        <v xml:space="preserve"> Gabus </v>
      </c>
      <c r="D67" s="70" t="str">
        <f>'PER TRIWULAN'!B62</f>
        <v>SD NEGERI 3 SUWATU</v>
      </c>
      <c r="E67" s="71">
        <f>'PER TRIWULAN'!P62</f>
        <v>18850000</v>
      </c>
      <c r="F67" s="89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72">
        <f t="shared" si="0"/>
        <v>0</v>
      </c>
      <c r="U67" s="59">
        <f t="shared" si="1"/>
        <v>18850000</v>
      </c>
      <c r="V67" s="57">
        <f t="shared" si="2"/>
        <v>0</v>
      </c>
    </row>
    <row r="68" spans="2:22" hidden="1">
      <c r="B68" s="82">
        <f>'PER TRIWULAN'!A63</f>
        <v>58</v>
      </c>
      <c r="C68" s="69" t="str">
        <f>'PER TRIWULAN'!I63</f>
        <v xml:space="preserve"> Gabus </v>
      </c>
      <c r="D68" s="70" t="str">
        <f>'PER TRIWULAN'!B63</f>
        <v>SD NEGERI 3 TAHUNAN</v>
      </c>
      <c r="E68" s="71">
        <f>'PER TRIWULAN'!P63</f>
        <v>21460000</v>
      </c>
      <c r="F68" s="89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72">
        <f t="shared" si="0"/>
        <v>0</v>
      </c>
      <c r="U68" s="59">
        <f t="shared" si="1"/>
        <v>21460000</v>
      </c>
      <c r="V68" s="57">
        <f t="shared" si="2"/>
        <v>0</v>
      </c>
    </row>
    <row r="69" spans="2:22" hidden="1">
      <c r="B69" s="82">
        <f>'PER TRIWULAN'!A64</f>
        <v>59</v>
      </c>
      <c r="C69" s="69" t="str">
        <f>'PER TRIWULAN'!I64</f>
        <v xml:space="preserve"> Gabus </v>
      </c>
      <c r="D69" s="70" t="str">
        <f>'PER TRIWULAN'!B64</f>
        <v>SD NEGERI 3 TLOGOTIRTO</v>
      </c>
      <c r="E69" s="71">
        <f>'PER TRIWULAN'!P64</f>
        <v>22910000</v>
      </c>
      <c r="F69" s="89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72">
        <f t="shared" si="0"/>
        <v>0</v>
      </c>
      <c r="U69" s="59">
        <f t="shared" si="1"/>
        <v>22910000</v>
      </c>
      <c r="V69" s="57">
        <f t="shared" si="2"/>
        <v>0</v>
      </c>
    </row>
    <row r="70" spans="2:22" hidden="1">
      <c r="B70" s="82">
        <f>'PER TRIWULAN'!A65</f>
        <v>60</v>
      </c>
      <c r="C70" s="69" t="str">
        <f>'PER TRIWULAN'!I65</f>
        <v xml:space="preserve"> Gabus </v>
      </c>
      <c r="D70" s="70" t="str">
        <f>'PER TRIWULAN'!B65</f>
        <v>SD NEGERI 3 TUNGGULREJO</v>
      </c>
      <c r="E70" s="71">
        <f>'PER TRIWULAN'!P65</f>
        <v>18850000</v>
      </c>
      <c r="F70" s="89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72">
        <f t="shared" si="0"/>
        <v>0</v>
      </c>
      <c r="U70" s="59">
        <f t="shared" si="1"/>
        <v>18850000</v>
      </c>
      <c r="V70" s="57">
        <f t="shared" si="2"/>
        <v>0</v>
      </c>
    </row>
    <row r="71" spans="2:22" hidden="1">
      <c r="B71" s="82">
        <f>'PER TRIWULAN'!A66</f>
        <v>61</v>
      </c>
      <c r="C71" s="69" t="str">
        <f>'PER TRIWULAN'!I66</f>
        <v xml:space="preserve"> Gabus </v>
      </c>
      <c r="D71" s="70" t="str">
        <f>'PER TRIWULAN'!B66</f>
        <v>SD NEGERI 4 BANJAREJO</v>
      </c>
      <c r="E71" s="71">
        <f>'PER TRIWULAN'!P66</f>
        <v>16675000</v>
      </c>
      <c r="F71" s="89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72">
        <f t="shared" si="0"/>
        <v>0</v>
      </c>
      <c r="U71" s="59">
        <f t="shared" si="1"/>
        <v>16675000</v>
      </c>
      <c r="V71" s="57">
        <f t="shared" si="2"/>
        <v>0</v>
      </c>
    </row>
    <row r="72" spans="2:22" hidden="1">
      <c r="B72" s="82">
        <f>'PER TRIWULAN'!A67</f>
        <v>62</v>
      </c>
      <c r="C72" s="69" t="str">
        <f>'PER TRIWULAN'!I67</f>
        <v xml:space="preserve"> Gabus </v>
      </c>
      <c r="D72" s="70" t="str">
        <f>'PER TRIWULAN'!B67</f>
        <v>SD NEGERI 4 BENDOHARJO</v>
      </c>
      <c r="E72" s="71">
        <f>'PER TRIWULAN'!P67</f>
        <v>15805000</v>
      </c>
      <c r="F72" s="89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72">
        <f t="shared" si="0"/>
        <v>0</v>
      </c>
      <c r="U72" s="59">
        <f t="shared" si="1"/>
        <v>15805000</v>
      </c>
      <c r="V72" s="57">
        <f t="shared" si="2"/>
        <v>0</v>
      </c>
    </row>
    <row r="73" spans="2:22" hidden="1">
      <c r="B73" s="82">
        <f>'PER TRIWULAN'!A68</f>
        <v>63</v>
      </c>
      <c r="C73" s="69" t="str">
        <f>'PER TRIWULAN'!I68</f>
        <v xml:space="preserve"> Gabus </v>
      </c>
      <c r="D73" s="70" t="str">
        <f>'PER TRIWULAN'!B68</f>
        <v>SD NEGERI 4 PANDANHARUM</v>
      </c>
      <c r="E73" s="71">
        <f>'PER TRIWULAN'!P68</f>
        <v>14790000</v>
      </c>
      <c r="F73" s="89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72">
        <f t="shared" si="0"/>
        <v>0</v>
      </c>
      <c r="U73" s="59">
        <f t="shared" si="1"/>
        <v>14790000</v>
      </c>
      <c r="V73" s="57">
        <f t="shared" si="2"/>
        <v>0</v>
      </c>
    </row>
    <row r="74" spans="2:22" hidden="1">
      <c r="B74" s="82">
        <f>'PER TRIWULAN'!A69</f>
        <v>64</v>
      </c>
      <c r="C74" s="69" t="str">
        <f>'PER TRIWULAN'!I69</f>
        <v xml:space="preserve"> Gabus </v>
      </c>
      <c r="D74" s="70" t="str">
        <f>'PER TRIWULAN'!B69</f>
        <v>SD NEGERI 4 PELEM</v>
      </c>
      <c r="E74" s="71">
        <f>'PER TRIWULAN'!P69</f>
        <v>22910000</v>
      </c>
      <c r="F74" s="89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72">
        <f t="shared" si="0"/>
        <v>0</v>
      </c>
      <c r="U74" s="59">
        <f t="shared" si="1"/>
        <v>22910000</v>
      </c>
      <c r="V74" s="57">
        <f t="shared" si="2"/>
        <v>0</v>
      </c>
    </row>
    <row r="75" spans="2:22" hidden="1">
      <c r="B75" s="82">
        <f>'PER TRIWULAN'!A70</f>
        <v>65</v>
      </c>
      <c r="C75" s="69" t="str">
        <f>'PER TRIWULAN'!I70</f>
        <v xml:space="preserve"> Gabus </v>
      </c>
      <c r="D75" s="70" t="str">
        <f>'PER TRIWULAN'!B70</f>
        <v>SD NEGERI 4 SULURSARI</v>
      </c>
      <c r="E75" s="71">
        <f>'PER TRIWULAN'!P70</f>
        <v>23635000</v>
      </c>
      <c r="F75" s="89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72">
        <f t="shared" si="0"/>
        <v>0</v>
      </c>
      <c r="U75" s="59">
        <f t="shared" si="1"/>
        <v>23635000</v>
      </c>
      <c r="V75" s="57">
        <f t="shared" si="2"/>
        <v>0</v>
      </c>
    </row>
    <row r="76" spans="2:22" hidden="1">
      <c r="B76" s="82">
        <f>'PER TRIWULAN'!A71</f>
        <v>66</v>
      </c>
      <c r="C76" s="69" t="str">
        <f>'PER TRIWULAN'!I71</f>
        <v xml:space="preserve"> Gabus </v>
      </c>
      <c r="D76" s="70" t="str">
        <f>'PER TRIWULAN'!B71</f>
        <v>SD NEGERI 4 TUNGGULREJO</v>
      </c>
      <c r="E76" s="71">
        <f>'PER TRIWULAN'!P71</f>
        <v>16820000</v>
      </c>
      <c r="F76" s="89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72">
        <f t="shared" ref="T76:T139" si="3">SUM(G76:S76)</f>
        <v>0</v>
      </c>
      <c r="U76" s="59">
        <f t="shared" ref="U76:U139" si="4">E76-F76</f>
        <v>16820000</v>
      </c>
      <c r="V76" s="57">
        <f t="shared" ref="V76:V139" si="5">F76-T76</f>
        <v>0</v>
      </c>
    </row>
    <row r="77" spans="2:22" hidden="1">
      <c r="B77" s="82">
        <f>'PER TRIWULAN'!A72</f>
        <v>67</v>
      </c>
      <c r="C77" s="69" t="str">
        <f>'PER TRIWULAN'!I72</f>
        <v xml:space="preserve"> Gabus </v>
      </c>
      <c r="D77" s="70" t="str">
        <f>'PER TRIWULAN'!B72</f>
        <v>SD NEGERI 2 KEYONNGAN</v>
      </c>
      <c r="E77" s="71">
        <f>'PER TRIWULAN'!P72</f>
        <v>35960000</v>
      </c>
      <c r="F77" s="89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72">
        <f t="shared" si="3"/>
        <v>0</v>
      </c>
      <c r="U77" s="59">
        <f t="shared" si="4"/>
        <v>35960000</v>
      </c>
      <c r="V77" s="57">
        <f t="shared" si="5"/>
        <v>0</v>
      </c>
    </row>
    <row r="78" spans="2:22" hidden="1">
      <c r="B78" s="82">
        <f>'PER TRIWULAN'!A73</f>
        <v>68</v>
      </c>
      <c r="C78" s="69" t="str">
        <f>'PER TRIWULAN'!I73</f>
        <v xml:space="preserve"> Gabus </v>
      </c>
      <c r="D78" s="70" t="str">
        <f>'PER TRIWULAN'!B73</f>
        <v>SD NEGERI 1 GABUS</v>
      </c>
      <c r="E78" s="71">
        <f>'PER TRIWULAN'!P73</f>
        <v>21170000</v>
      </c>
      <c r="F78" s="89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72">
        <f t="shared" si="3"/>
        <v>0</v>
      </c>
      <c r="U78" s="59">
        <f t="shared" si="4"/>
        <v>21170000</v>
      </c>
      <c r="V78" s="57">
        <f t="shared" si="5"/>
        <v>0</v>
      </c>
    </row>
    <row r="79" spans="2:22" hidden="1">
      <c r="B79" s="82">
        <f>'PER TRIWULAN'!A74</f>
        <v>69</v>
      </c>
      <c r="C79" s="69" t="str">
        <f>'PER TRIWULAN'!I74</f>
        <v xml:space="preserve"> Gabus </v>
      </c>
      <c r="D79" s="70" t="str">
        <f>'PER TRIWULAN'!B74</f>
        <v>SD NEGERI 1 KARANGREJO</v>
      </c>
      <c r="E79" s="71">
        <f>'PER TRIWULAN'!P74</f>
        <v>20590000</v>
      </c>
      <c r="F79" s="89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72">
        <f t="shared" si="3"/>
        <v>0</v>
      </c>
      <c r="U79" s="59">
        <f t="shared" si="4"/>
        <v>20590000</v>
      </c>
      <c r="V79" s="57">
        <f t="shared" si="5"/>
        <v>0</v>
      </c>
    </row>
    <row r="80" spans="2:22" hidden="1">
      <c r="B80" s="82">
        <f>'PER TRIWULAN'!A75</f>
        <v>70</v>
      </c>
      <c r="C80" s="69" t="str">
        <f>'PER TRIWULAN'!I75</f>
        <v xml:space="preserve"> Gabus </v>
      </c>
      <c r="D80" s="70" t="str">
        <f>'PER TRIWULAN'!B75</f>
        <v>SD NEGERI 2 KARANGREJO</v>
      </c>
      <c r="E80" s="71">
        <f>'PER TRIWULAN'!P75</f>
        <v>21895000</v>
      </c>
      <c r="F80" s="89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72">
        <f t="shared" si="3"/>
        <v>0</v>
      </c>
      <c r="U80" s="59">
        <f t="shared" si="4"/>
        <v>21895000</v>
      </c>
      <c r="V80" s="57">
        <f t="shared" si="5"/>
        <v>0</v>
      </c>
    </row>
    <row r="81" spans="2:22" hidden="1">
      <c r="B81" s="82">
        <f>'PER TRIWULAN'!A76</f>
        <v>71</v>
      </c>
      <c r="C81" s="69" t="str">
        <f>'PER TRIWULAN'!I76</f>
        <v xml:space="preserve"> Gabus </v>
      </c>
      <c r="D81" s="70" t="str">
        <f>'PER TRIWULAN'!B76</f>
        <v>SD NEGERI 3 KARANGREJO</v>
      </c>
      <c r="E81" s="71">
        <f>'PER TRIWULAN'!P76</f>
        <v>19140000</v>
      </c>
      <c r="F81" s="89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72">
        <f t="shared" si="3"/>
        <v>0</v>
      </c>
      <c r="U81" s="59">
        <f t="shared" si="4"/>
        <v>19140000</v>
      </c>
      <c r="V81" s="57">
        <f t="shared" si="5"/>
        <v>0</v>
      </c>
    </row>
    <row r="82" spans="2:22" hidden="1">
      <c r="B82" s="82">
        <f>'PER TRIWULAN'!A77</f>
        <v>72</v>
      </c>
      <c r="C82" s="69" t="str">
        <f>'PER TRIWULAN'!I77</f>
        <v xml:space="preserve"> Gabus </v>
      </c>
      <c r="D82" s="70" t="str">
        <f>'PER TRIWULAN'!B77</f>
        <v>SD NEGERI 1 BANJAREJO</v>
      </c>
      <c r="E82" s="71">
        <f>'PER TRIWULAN'!P77</f>
        <v>22330000</v>
      </c>
      <c r="F82" s="89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72">
        <f t="shared" si="3"/>
        <v>0</v>
      </c>
      <c r="U82" s="59">
        <f t="shared" si="4"/>
        <v>22330000</v>
      </c>
      <c r="V82" s="57">
        <f t="shared" si="5"/>
        <v>0</v>
      </c>
    </row>
    <row r="83" spans="2:22" hidden="1">
      <c r="B83" s="82">
        <f>'PER TRIWULAN'!A78</f>
        <v>73</v>
      </c>
      <c r="C83" s="69" t="str">
        <f>'PER TRIWULAN'!I78</f>
        <v xml:space="preserve"> Gabus </v>
      </c>
      <c r="D83" s="70" t="str">
        <f>'PER TRIWULAN'!B78</f>
        <v>SD NEGERI 1 KALIPANG</v>
      </c>
      <c r="E83" s="71">
        <f>'PER TRIWULAN'!P78</f>
        <v>21750000</v>
      </c>
      <c r="F83" s="89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72">
        <f t="shared" si="3"/>
        <v>0</v>
      </c>
      <c r="U83" s="59">
        <f t="shared" si="4"/>
        <v>21750000</v>
      </c>
      <c r="V83" s="57">
        <f t="shared" si="5"/>
        <v>0</v>
      </c>
    </row>
    <row r="84" spans="2:22" hidden="1">
      <c r="B84" s="82">
        <f>'PER TRIWULAN'!A79</f>
        <v>74</v>
      </c>
      <c r="C84" s="69" t="str">
        <f>'PER TRIWULAN'!I79</f>
        <v xml:space="preserve"> Gabus </v>
      </c>
      <c r="D84" s="70" t="str">
        <f>'PER TRIWULAN'!B79</f>
        <v>SD NEGERI 2 TAHUNAN</v>
      </c>
      <c r="E84" s="71">
        <f>'PER TRIWULAN'!P79</f>
        <v>25085000</v>
      </c>
      <c r="F84" s="89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72">
        <f t="shared" si="3"/>
        <v>0</v>
      </c>
      <c r="U84" s="59">
        <f t="shared" si="4"/>
        <v>25085000</v>
      </c>
      <c r="V84" s="57">
        <f t="shared" si="5"/>
        <v>0</v>
      </c>
    </row>
    <row r="85" spans="2:22" hidden="1">
      <c r="B85" s="82">
        <f>'PER TRIWULAN'!A80</f>
        <v>75</v>
      </c>
      <c r="C85" s="69" t="str">
        <f>'PER TRIWULAN'!I80</f>
        <v xml:space="preserve"> Gabus </v>
      </c>
      <c r="D85" s="70" t="str">
        <f>'PER TRIWULAN'!B80</f>
        <v>SD NEGERI 1 SULURSARI</v>
      </c>
      <c r="E85" s="71">
        <f>'PER TRIWULAN'!P80</f>
        <v>33640000</v>
      </c>
      <c r="F85" s="89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72">
        <f t="shared" si="3"/>
        <v>0</v>
      </c>
      <c r="U85" s="59">
        <f t="shared" si="4"/>
        <v>33640000</v>
      </c>
      <c r="V85" s="57">
        <f t="shared" si="5"/>
        <v>0</v>
      </c>
    </row>
    <row r="86" spans="2:22" hidden="1">
      <c r="B86" s="82">
        <f>'PER TRIWULAN'!A81</f>
        <v>76</v>
      </c>
      <c r="C86" s="69" t="str">
        <f>'PER TRIWULAN'!I81</f>
        <v xml:space="preserve"> Gabus </v>
      </c>
      <c r="D86" s="70" t="str">
        <f>'PER TRIWULAN'!B81</f>
        <v>SD NEGERI 2 SULURSARI</v>
      </c>
      <c r="E86" s="71">
        <f>'PER TRIWULAN'!P81</f>
        <v>22185000</v>
      </c>
      <c r="F86" s="89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72">
        <f t="shared" si="3"/>
        <v>0</v>
      </c>
      <c r="U86" s="59">
        <f t="shared" si="4"/>
        <v>22185000</v>
      </c>
      <c r="V86" s="57">
        <f t="shared" si="5"/>
        <v>0</v>
      </c>
    </row>
    <row r="87" spans="2:22" hidden="1">
      <c r="B87" s="82">
        <f>'PER TRIWULAN'!A82</f>
        <v>77</v>
      </c>
      <c r="C87" s="69" t="str">
        <f>'PER TRIWULAN'!I82</f>
        <v xml:space="preserve"> Gabus </v>
      </c>
      <c r="D87" s="70" t="str">
        <f>'PER TRIWULAN'!B82</f>
        <v>SD NEGERI 2 TLOGOTIRTO</v>
      </c>
      <c r="E87" s="71">
        <f>'PER TRIWULAN'!P82</f>
        <v>19865000</v>
      </c>
      <c r="F87" s="89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72">
        <f t="shared" si="3"/>
        <v>0</v>
      </c>
      <c r="U87" s="59">
        <f t="shared" si="4"/>
        <v>19865000</v>
      </c>
      <c r="V87" s="57">
        <f t="shared" si="5"/>
        <v>0</v>
      </c>
    </row>
    <row r="88" spans="2:22" hidden="1">
      <c r="B88" s="82">
        <f>'PER TRIWULAN'!A83</f>
        <v>78</v>
      </c>
      <c r="C88" s="69" t="str">
        <f>'PER TRIWULAN'!I83</f>
        <v xml:space="preserve"> Gabus </v>
      </c>
      <c r="D88" s="70" t="str">
        <f>'PER TRIWULAN'!B83</f>
        <v>SD NEGERI 3 NGLINDUK</v>
      </c>
      <c r="E88" s="71">
        <f>'PER TRIWULAN'!P83</f>
        <v>16240000</v>
      </c>
      <c r="F88" s="89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72">
        <f t="shared" si="3"/>
        <v>0</v>
      </c>
      <c r="U88" s="59">
        <f t="shared" si="4"/>
        <v>16240000</v>
      </c>
      <c r="V88" s="57">
        <f t="shared" si="5"/>
        <v>0</v>
      </c>
    </row>
    <row r="89" spans="2:22" hidden="1">
      <c r="B89" s="82">
        <f>'PER TRIWULAN'!A84</f>
        <v>79</v>
      </c>
      <c r="C89" s="69" t="str">
        <f>'PER TRIWULAN'!I84</f>
        <v xml:space="preserve"> Geyer </v>
      </c>
      <c r="D89" s="70" t="str">
        <f>'PER TRIWULAN'!B84</f>
        <v>SD NEGERI 2 SOBO</v>
      </c>
      <c r="E89" s="71">
        <f>'PER TRIWULAN'!P84</f>
        <v>24360000</v>
      </c>
      <c r="F89" s="89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72">
        <f t="shared" si="3"/>
        <v>0</v>
      </c>
      <c r="U89" s="59">
        <f t="shared" si="4"/>
        <v>24360000</v>
      </c>
      <c r="V89" s="57">
        <f t="shared" si="5"/>
        <v>0</v>
      </c>
    </row>
    <row r="90" spans="2:22" hidden="1">
      <c r="B90" s="82">
        <f>'PER TRIWULAN'!A85</f>
        <v>80</v>
      </c>
      <c r="C90" s="69" t="str">
        <f>'PER TRIWULAN'!I85</f>
        <v xml:space="preserve"> Geyer </v>
      </c>
      <c r="D90" s="70" t="str">
        <f>'PER TRIWULAN'!B85</f>
        <v>SD NEGERI 1 JAMBNGAN</v>
      </c>
      <c r="E90" s="71">
        <f>'PER TRIWULAN'!P85</f>
        <v>26390000</v>
      </c>
      <c r="F90" s="89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72">
        <f t="shared" si="3"/>
        <v>0</v>
      </c>
      <c r="U90" s="59">
        <f t="shared" si="4"/>
        <v>26390000</v>
      </c>
      <c r="V90" s="57">
        <f t="shared" si="5"/>
        <v>0</v>
      </c>
    </row>
    <row r="91" spans="2:22" hidden="1">
      <c r="B91" s="82">
        <f>'PER TRIWULAN'!A86</f>
        <v>81</v>
      </c>
      <c r="C91" s="69" t="str">
        <f>'PER TRIWULAN'!I86</f>
        <v xml:space="preserve"> Geyer </v>
      </c>
      <c r="D91" s="70" t="str">
        <f>'PER TRIWULAN'!B86</f>
        <v>SD NEGERI 1 ASEMRUDUNG</v>
      </c>
      <c r="E91" s="71">
        <f>'PER TRIWULAN'!P86</f>
        <v>19720000</v>
      </c>
      <c r="F91" s="89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72">
        <f t="shared" si="3"/>
        <v>0</v>
      </c>
      <c r="U91" s="59">
        <f t="shared" si="4"/>
        <v>19720000</v>
      </c>
      <c r="V91" s="57">
        <f t="shared" si="5"/>
        <v>0</v>
      </c>
    </row>
    <row r="92" spans="2:22" hidden="1">
      <c r="B92" s="82">
        <f>'PER TRIWULAN'!A87</f>
        <v>82</v>
      </c>
      <c r="C92" s="69" t="str">
        <f>'PER TRIWULAN'!I87</f>
        <v xml:space="preserve"> Geyer </v>
      </c>
      <c r="D92" s="70" t="str">
        <f>'PER TRIWULAN'!B87</f>
        <v>SD NEGERI 1 BANGSRI</v>
      </c>
      <c r="E92" s="71">
        <f>'PER TRIWULAN'!P87</f>
        <v>20590000</v>
      </c>
      <c r="F92" s="89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72">
        <f t="shared" si="3"/>
        <v>0</v>
      </c>
      <c r="U92" s="59">
        <f t="shared" si="4"/>
        <v>20590000</v>
      </c>
      <c r="V92" s="57">
        <f t="shared" si="5"/>
        <v>0</v>
      </c>
    </row>
    <row r="93" spans="2:22" hidden="1">
      <c r="B93" s="82">
        <f>'PER TRIWULAN'!A88</f>
        <v>83</v>
      </c>
      <c r="C93" s="69" t="str">
        <f>'PER TRIWULAN'!I88</f>
        <v xml:space="preserve"> Geyer </v>
      </c>
      <c r="D93" s="70" t="str">
        <f>'PER TRIWULAN'!B88</f>
        <v>SD NEGERI 1 JUWORO</v>
      </c>
      <c r="E93" s="71">
        <f>'PER TRIWULAN'!P88</f>
        <v>18125000</v>
      </c>
      <c r="F93" s="89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72">
        <f t="shared" si="3"/>
        <v>0</v>
      </c>
      <c r="U93" s="59">
        <f t="shared" si="4"/>
        <v>18125000</v>
      </c>
      <c r="V93" s="57">
        <f t="shared" si="5"/>
        <v>0</v>
      </c>
    </row>
    <row r="94" spans="2:22" hidden="1">
      <c r="B94" s="82">
        <f>'PER TRIWULAN'!A89</f>
        <v>84</v>
      </c>
      <c r="C94" s="69" t="str">
        <f>'PER TRIWULAN'!I89</f>
        <v xml:space="preserve"> Geyer </v>
      </c>
      <c r="D94" s="70" t="str">
        <f>'PER TRIWULAN'!B89</f>
        <v>SD NEGERI 1 KALANGBANCAR</v>
      </c>
      <c r="E94" s="71">
        <f>'PER TRIWULAN'!P89</f>
        <v>12180000</v>
      </c>
      <c r="F94" s="89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72">
        <f t="shared" si="3"/>
        <v>0</v>
      </c>
      <c r="U94" s="59">
        <f t="shared" si="4"/>
        <v>12180000</v>
      </c>
      <c r="V94" s="57">
        <f t="shared" si="5"/>
        <v>0</v>
      </c>
    </row>
    <row r="95" spans="2:22" hidden="1">
      <c r="B95" s="82">
        <f>'PER TRIWULAN'!A90</f>
        <v>85</v>
      </c>
      <c r="C95" s="69" t="str">
        <f>'PER TRIWULAN'!I90</f>
        <v xml:space="preserve"> Geyer </v>
      </c>
      <c r="D95" s="70" t="str">
        <f>'PER TRIWULAN'!B90</f>
        <v>SD NEGERI 1 KARANGANYAR</v>
      </c>
      <c r="E95" s="71">
        <f>'PER TRIWULAN'!P90</f>
        <v>12615000</v>
      </c>
      <c r="F95" s="89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72">
        <f t="shared" si="3"/>
        <v>0</v>
      </c>
      <c r="U95" s="59">
        <f t="shared" si="4"/>
        <v>12615000</v>
      </c>
      <c r="V95" s="57">
        <f t="shared" si="5"/>
        <v>0</v>
      </c>
    </row>
    <row r="96" spans="2:22" hidden="1">
      <c r="B96" s="82">
        <f>'PER TRIWULAN'!A91</f>
        <v>86</v>
      </c>
      <c r="C96" s="69" t="str">
        <f>'PER TRIWULAN'!I91</f>
        <v xml:space="preserve"> Geyer </v>
      </c>
      <c r="D96" s="70" t="str">
        <f>'PER TRIWULAN'!B91</f>
        <v>SD NEGERI 1 LEDOKDAWAN</v>
      </c>
      <c r="E96" s="71">
        <f>'PER TRIWULAN'!P91</f>
        <v>18850000</v>
      </c>
      <c r="F96" s="89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72">
        <f t="shared" si="3"/>
        <v>0</v>
      </c>
      <c r="U96" s="59">
        <f t="shared" si="4"/>
        <v>18850000</v>
      </c>
      <c r="V96" s="57">
        <f t="shared" si="5"/>
        <v>0</v>
      </c>
    </row>
    <row r="97" spans="2:22" hidden="1">
      <c r="B97" s="82">
        <f>'PER TRIWULAN'!A92</f>
        <v>87</v>
      </c>
      <c r="C97" s="69" t="str">
        <f>'PER TRIWULAN'!I92</f>
        <v xml:space="preserve"> Geyer </v>
      </c>
      <c r="D97" s="70" t="str">
        <f>'PER TRIWULAN'!B92</f>
        <v>SD NEGERI 1 MONGGOT</v>
      </c>
      <c r="E97" s="71">
        <f>'PER TRIWULAN'!P92</f>
        <v>11020000</v>
      </c>
      <c r="F97" s="89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72">
        <f t="shared" si="3"/>
        <v>0</v>
      </c>
      <c r="U97" s="59">
        <f t="shared" si="4"/>
        <v>11020000</v>
      </c>
      <c r="V97" s="57">
        <f t="shared" si="5"/>
        <v>0</v>
      </c>
    </row>
    <row r="98" spans="2:22" hidden="1">
      <c r="B98" s="82">
        <f>'PER TRIWULAN'!A93</f>
        <v>88</v>
      </c>
      <c r="C98" s="69" t="str">
        <f>'PER TRIWULAN'!I93</f>
        <v xml:space="preserve"> Geyer </v>
      </c>
      <c r="D98" s="70" t="str">
        <f>'PER TRIWULAN'!B93</f>
        <v>SD NEGERI 1 RAMBAT</v>
      </c>
      <c r="E98" s="71">
        <f>'PER TRIWULAN'!P93</f>
        <v>17835000</v>
      </c>
      <c r="F98" s="89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72">
        <f t="shared" si="3"/>
        <v>0</v>
      </c>
      <c r="U98" s="59">
        <f t="shared" si="4"/>
        <v>17835000</v>
      </c>
      <c r="V98" s="57">
        <f t="shared" si="5"/>
        <v>0</v>
      </c>
    </row>
    <row r="99" spans="2:22" hidden="1">
      <c r="B99" s="82">
        <f>'PER TRIWULAN'!A94</f>
        <v>89</v>
      </c>
      <c r="C99" s="69" t="str">
        <f>'PER TRIWULAN'!I94</f>
        <v xml:space="preserve"> Geyer </v>
      </c>
      <c r="D99" s="70" t="str">
        <f>'PER TRIWULAN'!B94</f>
        <v>SD NEGERI 1 SOBO</v>
      </c>
      <c r="E99" s="71">
        <f>'PER TRIWULAN'!P94</f>
        <v>23490000</v>
      </c>
      <c r="F99" s="89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72">
        <f t="shared" si="3"/>
        <v>0</v>
      </c>
      <c r="U99" s="59">
        <f t="shared" si="4"/>
        <v>23490000</v>
      </c>
      <c r="V99" s="57">
        <f t="shared" si="5"/>
        <v>0</v>
      </c>
    </row>
    <row r="100" spans="2:22" hidden="1">
      <c r="B100" s="82">
        <f>'PER TRIWULAN'!A95</f>
        <v>90</v>
      </c>
      <c r="C100" s="69" t="str">
        <f>'PER TRIWULAN'!I95</f>
        <v xml:space="preserve"> Geyer </v>
      </c>
      <c r="D100" s="70" t="str">
        <f>'PER TRIWULAN'!B95</f>
        <v>SD NEGERI 2 ASEMRUDUNG</v>
      </c>
      <c r="E100" s="71">
        <f>'PER TRIWULAN'!P95</f>
        <v>18850000</v>
      </c>
      <c r="F100" s="89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72">
        <f t="shared" si="3"/>
        <v>0</v>
      </c>
      <c r="U100" s="59">
        <f t="shared" si="4"/>
        <v>18850000</v>
      </c>
      <c r="V100" s="57">
        <f t="shared" si="5"/>
        <v>0</v>
      </c>
    </row>
    <row r="101" spans="2:22" hidden="1">
      <c r="B101" s="82">
        <f>'PER TRIWULAN'!A96</f>
        <v>91</v>
      </c>
      <c r="C101" s="69" t="str">
        <f>'PER TRIWULAN'!I96</f>
        <v xml:space="preserve"> Geyer </v>
      </c>
      <c r="D101" s="70" t="str">
        <f>'PER TRIWULAN'!B96</f>
        <v>SD NEGERI 2 JUWORO</v>
      </c>
      <c r="E101" s="71">
        <f>'PER TRIWULAN'!P96</f>
        <v>17110000</v>
      </c>
      <c r="F101" s="89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72">
        <f t="shared" si="3"/>
        <v>0</v>
      </c>
      <c r="U101" s="59">
        <f t="shared" si="4"/>
        <v>17110000</v>
      </c>
      <c r="V101" s="57">
        <f t="shared" si="5"/>
        <v>0</v>
      </c>
    </row>
    <row r="102" spans="2:22" hidden="1">
      <c r="B102" s="82">
        <f>'PER TRIWULAN'!A97</f>
        <v>92</v>
      </c>
      <c r="C102" s="69" t="str">
        <f>'PER TRIWULAN'!I97</f>
        <v xml:space="preserve"> Geyer </v>
      </c>
      <c r="D102" s="70" t="str">
        <f>'PER TRIWULAN'!B97</f>
        <v>SD NEGERI 2 KALANGBANCAR</v>
      </c>
      <c r="E102" s="71">
        <f>'PER TRIWULAN'!P97</f>
        <v>12180000</v>
      </c>
      <c r="F102" s="89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72">
        <f t="shared" si="3"/>
        <v>0</v>
      </c>
      <c r="U102" s="59">
        <f t="shared" si="4"/>
        <v>12180000</v>
      </c>
      <c r="V102" s="57">
        <f t="shared" si="5"/>
        <v>0</v>
      </c>
    </row>
    <row r="103" spans="2:22" hidden="1">
      <c r="B103" s="82">
        <f>'PER TRIWULAN'!A98</f>
        <v>93</v>
      </c>
      <c r="C103" s="69" t="str">
        <f>'PER TRIWULAN'!I98</f>
        <v xml:space="preserve"> Geyer </v>
      </c>
      <c r="D103" s="70" t="str">
        <f>'PER TRIWULAN'!B98</f>
        <v>SD NEGERI 2 KARANGANYAR</v>
      </c>
      <c r="E103" s="71">
        <f>'PER TRIWULAN'!P98</f>
        <v>24360000</v>
      </c>
      <c r="F103" s="89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72">
        <f t="shared" si="3"/>
        <v>0</v>
      </c>
      <c r="U103" s="59">
        <f t="shared" si="4"/>
        <v>24360000</v>
      </c>
      <c r="V103" s="57">
        <f t="shared" si="5"/>
        <v>0</v>
      </c>
    </row>
    <row r="104" spans="2:22" hidden="1">
      <c r="B104" s="82">
        <f>'PER TRIWULAN'!A99</f>
        <v>94</v>
      </c>
      <c r="C104" s="69" t="str">
        <f>'PER TRIWULAN'!I99</f>
        <v xml:space="preserve"> Geyer </v>
      </c>
      <c r="D104" s="70" t="str">
        <f>'PER TRIWULAN'!B99</f>
        <v>SD NEGERI 2 LEDOKDAWAN</v>
      </c>
      <c r="E104" s="71">
        <f>'PER TRIWULAN'!P99</f>
        <v>18995000</v>
      </c>
      <c r="F104" s="89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72">
        <f t="shared" si="3"/>
        <v>0</v>
      </c>
      <c r="U104" s="59">
        <f t="shared" si="4"/>
        <v>18995000</v>
      </c>
      <c r="V104" s="57">
        <f t="shared" si="5"/>
        <v>0</v>
      </c>
    </row>
    <row r="105" spans="2:22" hidden="1">
      <c r="B105" s="82">
        <f>'PER TRIWULAN'!A100</f>
        <v>95</v>
      </c>
      <c r="C105" s="69" t="str">
        <f>'PER TRIWULAN'!I100</f>
        <v xml:space="preserve"> Geyer </v>
      </c>
      <c r="D105" s="70" t="str">
        <f>'PER TRIWULAN'!B100</f>
        <v>SD NEGERI 2 MONGGOT</v>
      </c>
      <c r="E105" s="71">
        <f>'PER TRIWULAN'!P100</f>
        <v>23200000</v>
      </c>
      <c r="F105" s="89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72">
        <f t="shared" si="3"/>
        <v>0</v>
      </c>
      <c r="U105" s="59">
        <f t="shared" si="4"/>
        <v>23200000</v>
      </c>
      <c r="V105" s="57">
        <f t="shared" si="5"/>
        <v>0</v>
      </c>
    </row>
    <row r="106" spans="2:22" hidden="1">
      <c r="B106" s="82">
        <f>'PER TRIWULAN'!A101</f>
        <v>96</v>
      </c>
      <c r="C106" s="69" t="str">
        <f>'PER TRIWULAN'!I101</f>
        <v xml:space="preserve"> Geyer </v>
      </c>
      <c r="D106" s="70" t="str">
        <f>'PER TRIWULAN'!B101</f>
        <v>SD NEGERI 2 NGRANDU</v>
      </c>
      <c r="E106" s="71">
        <f>'PER TRIWULAN'!P101</f>
        <v>15805000</v>
      </c>
      <c r="F106" s="89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72">
        <f t="shared" si="3"/>
        <v>0</v>
      </c>
      <c r="U106" s="59">
        <f t="shared" si="4"/>
        <v>15805000</v>
      </c>
      <c r="V106" s="57">
        <f t="shared" si="5"/>
        <v>0</v>
      </c>
    </row>
    <row r="107" spans="2:22" hidden="1">
      <c r="B107" s="82">
        <f>'PER TRIWULAN'!A102</f>
        <v>97</v>
      </c>
      <c r="C107" s="69" t="str">
        <f>'PER TRIWULAN'!I102</f>
        <v xml:space="preserve"> Geyer </v>
      </c>
      <c r="D107" s="70" t="str">
        <f>'PER TRIWULAN'!B102</f>
        <v>SD NEGERI 2 RAMBAT</v>
      </c>
      <c r="E107" s="71">
        <f>'PER TRIWULAN'!P102</f>
        <v>11890000</v>
      </c>
      <c r="F107" s="89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72">
        <f t="shared" si="3"/>
        <v>0</v>
      </c>
      <c r="U107" s="59">
        <f t="shared" si="4"/>
        <v>11890000</v>
      </c>
      <c r="V107" s="57">
        <f t="shared" si="5"/>
        <v>0</v>
      </c>
    </row>
    <row r="108" spans="2:22" hidden="1">
      <c r="B108" s="82">
        <f>'PER TRIWULAN'!A103</f>
        <v>98</v>
      </c>
      <c r="C108" s="69" t="str">
        <f>'PER TRIWULAN'!I103</f>
        <v xml:space="preserve"> Geyer </v>
      </c>
      <c r="D108" s="70" t="str">
        <f>'PER TRIWULAN'!B103</f>
        <v>SD NEGERI 2 SURU</v>
      </c>
      <c r="E108" s="71">
        <f>'PER TRIWULAN'!P103</f>
        <v>35815000</v>
      </c>
      <c r="F108" s="89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72">
        <f t="shared" si="3"/>
        <v>0</v>
      </c>
      <c r="U108" s="59">
        <f t="shared" si="4"/>
        <v>35815000</v>
      </c>
      <c r="V108" s="57">
        <f t="shared" si="5"/>
        <v>0</v>
      </c>
    </row>
    <row r="109" spans="2:22" hidden="1">
      <c r="B109" s="82">
        <f>'PER TRIWULAN'!A104</f>
        <v>99</v>
      </c>
      <c r="C109" s="69" t="str">
        <f>'PER TRIWULAN'!I104</f>
        <v xml:space="preserve"> Geyer </v>
      </c>
      <c r="D109" s="70" t="str">
        <f>'PER TRIWULAN'!B104</f>
        <v>SD NEGERI 3 ASEMRUDUNG</v>
      </c>
      <c r="E109" s="71">
        <f>'PER TRIWULAN'!P104</f>
        <v>21460000</v>
      </c>
      <c r="F109" s="89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72">
        <f t="shared" si="3"/>
        <v>0</v>
      </c>
      <c r="U109" s="59">
        <f t="shared" si="4"/>
        <v>21460000</v>
      </c>
      <c r="V109" s="57">
        <f t="shared" si="5"/>
        <v>0</v>
      </c>
    </row>
    <row r="110" spans="2:22" hidden="1">
      <c r="B110" s="82">
        <f>'PER TRIWULAN'!A105</f>
        <v>100</v>
      </c>
      <c r="C110" s="69" t="str">
        <f>'PER TRIWULAN'!I105</f>
        <v xml:space="preserve"> Geyer </v>
      </c>
      <c r="D110" s="70" t="str">
        <f>'PER TRIWULAN'!B105</f>
        <v>SD NEGERI 3 BANGSRI</v>
      </c>
      <c r="E110" s="71">
        <f>'PER TRIWULAN'!P105</f>
        <v>18270000</v>
      </c>
      <c r="F110" s="89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72">
        <f t="shared" si="3"/>
        <v>0</v>
      </c>
      <c r="U110" s="59">
        <f t="shared" si="4"/>
        <v>18270000</v>
      </c>
      <c r="V110" s="57">
        <f t="shared" si="5"/>
        <v>0</v>
      </c>
    </row>
    <row r="111" spans="2:22" hidden="1">
      <c r="B111" s="82">
        <f>'PER TRIWULAN'!A106</f>
        <v>101</v>
      </c>
      <c r="C111" s="69" t="str">
        <f>'PER TRIWULAN'!I106</f>
        <v xml:space="preserve"> Geyer </v>
      </c>
      <c r="D111" s="70" t="str">
        <f>'PER TRIWULAN'!B106</f>
        <v>SD NEGERI 3 GUNDIH</v>
      </c>
      <c r="E111" s="71">
        <f>'PER TRIWULAN'!P106</f>
        <v>22040000</v>
      </c>
      <c r="F111" s="89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72">
        <f t="shared" si="3"/>
        <v>0</v>
      </c>
      <c r="U111" s="59">
        <f t="shared" si="4"/>
        <v>22040000</v>
      </c>
      <c r="V111" s="57">
        <f t="shared" si="5"/>
        <v>0</v>
      </c>
    </row>
    <row r="112" spans="2:22" hidden="1">
      <c r="B112" s="82">
        <f>'PER TRIWULAN'!A107</f>
        <v>102</v>
      </c>
      <c r="C112" s="69" t="str">
        <f>'PER TRIWULAN'!I107</f>
        <v xml:space="preserve"> Geyer </v>
      </c>
      <c r="D112" s="70" t="str">
        <f>'PER TRIWULAN'!B107</f>
        <v>SD NEGERI 3 JAMBANGAN</v>
      </c>
      <c r="E112" s="71">
        <f>'PER TRIWULAN'!P107</f>
        <v>26100000</v>
      </c>
      <c r="F112" s="89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72">
        <f t="shared" si="3"/>
        <v>0</v>
      </c>
      <c r="U112" s="59">
        <f t="shared" si="4"/>
        <v>26100000</v>
      </c>
      <c r="V112" s="57">
        <f t="shared" si="5"/>
        <v>0</v>
      </c>
    </row>
    <row r="113" spans="2:22" hidden="1">
      <c r="B113" s="82">
        <f>'PER TRIWULAN'!A108</f>
        <v>103</v>
      </c>
      <c r="C113" s="69" t="str">
        <f>'PER TRIWULAN'!I108</f>
        <v xml:space="preserve"> Geyer </v>
      </c>
      <c r="D113" s="70" t="str">
        <f>'PER TRIWULAN'!B108</f>
        <v>SD NEGERI 3 JUWORO</v>
      </c>
      <c r="E113" s="71">
        <f>'PER TRIWULAN'!P108</f>
        <v>10875000</v>
      </c>
      <c r="F113" s="89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72">
        <f t="shared" si="3"/>
        <v>0</v>
      </c>
      <c r="U113" s="59">
        <f t="shared" si="4"/>
        <v>10875000</v>
      </c>
      <c r="V113" s="57">
        <f t="shared" si="5"/>
        <v>0</v>
      </c>
    </row>
    <row r="114" spans="2:22" hidden="1">
      <c r="B114" s="82">
        <f>'PER TRIWULAN'!A109</f>
        <v>104</v>
      </c>
      <c r="C114" s="69" t="str">
        <f>'PER TRIWULAN'!I109</f>
        <v xml:space="preserve"> Geyer </v>
      </c>
      <c r="D114" s="70" t="str">
        <f>'PER TRIWULAN'!B109</f>
        <v>SD NEGERI 3 KARANGANYAR</v>
      </c>
      <c r="E114" s="71">
        <f>'PER TRIWULAN'!P109</f>
        <v>25085000</v>
      </c>
      <c r="F114" s="89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72">
        <f t="shared" si="3"/>
        <v>0</v>
      </c>
      <c r="U114" s="59">
        <f t="shared" si="4"/>
        <v>25085000</v>
      </c>
      <c r="V114" s="57">
        <f t="shared" si="5"/>
        <v>0</v>
      </c>
    </row>
    <row r="115" spans="2:22" hidden="1">
      <c r="B115" s="82">
        <f>'PER TRIWULAN'!A110</f>
        <v>105</v>
      </c>
      <c r="C115" s="69" t="str">
        <f>'PER TRIWULAN'!I110</f>
        <v xml:space="preserve"> Geyer </v>
      </c>
      <c r="D115" s="70" t="str">
        <f>'PER TRIWULAN'!B110</f>
        <v>SD NEGERI 3 LEDOKDAWAN</v>
      </c>
      <c r="E115" s="71">
        <f>'PER TRIWULAN'!P110</f>
        <v>18270000</v>
      </c>
      <c r="F115" s="89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72">
        <f t="shared" si="3"/>
        <v>0</v>
      </c>
      <c r="U115" s="59">
        <f t="shared" si="4"/>
        <v>18270000</v>
      </c>
      <c r="V115" s="57">
        <f t="shared" si="5"/>
        <v>0</v>
      </c>
    </row>
    <row r="116" spans="2:22" hidden="1">
      <c r="B116" s="82">
        <f>'PER TRIWULAN'!A111</f>
        <v>106</v>
      </c>
      <c r="C116" s="69" t="str">
        <f>'PER TRIWULAN'!I111</f>
        <v xml:space="preserve"> Geyer </v>
      </c>
      <c r="D116" s="70" t="str">
        <f>'PER TRIWULAN'!B111</f>
        <v>SD NEGERI 3 MONGGOT</v>
      </c>
      <c r="E116" s="71">
        <f>'PER TRIWULAN'!P111</f>
        <v>26245000</v>
      </c>
      <c r="F116" s="89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72">
        <f t="shared" si="3"/>
        <v>0</v>
      </c>
      <c r="U116" s="59">
        <f t="shared" si="4"/>
        <v>26245000</v>
      </c>
      <c r="V116" s="57">
        <f t="shared" si="5"/>
        <v>0</v>
      </c>
    </row>
    <row r="117" spans="2:22" hidden="1">
      <c r="B117" s="82">
        <f>'PER TRIWULAN'!A112</f>
        <v>107</v>
      </c>
      <c r="C117" s="69" t="str">
        <f>'PER TRIWULAN'!I112</f>
        <v xml:space="preserve"> Geyer </v>
      </c>
      <c r="D117" s="70" t="str">
        <f>'PER TRIWULAN'!B112</f>
        <v>SD NEGERI 4 GUNDIH</v>
      </c>
      <c r="E117" s="71">
        <f>'PER TRIWULAN'!P112</f>
        <v>14065000</v>
      </c>
      <c r="F117" s="89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72">
        <f t="shared" si="3"/>
        <v>0</v>
      </c>
      <c r="U117" s="59">
        <f t="shared" si="4"/>
        <v>14065000</v>
      </c>
      <c r="V117" s="57">
        <f t="shared" si="5"/>
        <v>0</v>
      </c>
    </row>
    <row r="118" spans="2:22" hidden="1">
      <c r="B118" s="82">
        <f>'PER TRIWULAN'!A113</f>
        <v>108</v>
      </c>
      <c r="C118" s="69" t="str">
        <f>'PER TRIWULAN'!I113</f>
        <v xml:space="preserve"> Geyer </v>
      </c>
      <c r="D118" s="70" t="str">
        <f>'PER TRIWULAN'!B113</f>
        <v>SD NEGERI 4 JUWORO</v>
      </c>
      <c r="E118" s="71">
        <f>'PER TRIWULAN'!P113</f>
        <v>12180000</v>
      </c>
      <c r="F118" s="89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72">
        <f t="shared" si="3"/>
        <v>0</v>
      </c>
      <c r="U118" s="59">
        <f t="shared" si="4"/>
        <v>12180000</v>
      </c>
      <c r="V118" s="57">
        <f t="shared" si="5"/>
        <v>0</v>
      </c>
    </row>
    <row r="119" spans="2:22" hidden="1">
      <c r="B119" s="82">
        <f>'PER TRIWULAN'!A114</f>
        <v>109</v>
      </c>
      <c r="C119" s="69" t="str">
        <f>'PER TRIWULAN'!I114</f>
        <v xml:space="preserve"> Geyer </v>
      </c>
      <c r="D119" s="70" t="str">
        <f>'PER TRIWULAN'!B114</f>
        <v>SD NEGERI 4 LEDOKDAWAN</v>
      </c>
      <c r="E119" s="71">
        <f>'PER TRIWULAN'!P114</f>
        <v>19865000</v>
      </c>
      <c r="F119" s="89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72">
        <f t="shared" si="3"/>
        <v>0</v>
      </c>
      <c r="U119" s="59">
        <f t="shared" si="4"/>
        <v>19865000</v>
      </c>
      <c r="V119" s="57">
        <f t="shared" si="5"/>
        <v>0</v>
      </c>
    </row>
    <row r="120" spans="2:22" hidden="1">
      <c r="B120" s="82">
        <f>'PER TRIWULAN'!A115</f>
        <v>110</v>
      </c>
      <c r="C120" s="69" t="str">
        <f>'PER TRIWULAN'!I115</f>
        <v xml:space="preserve"> Geyer </v>
      </c>
      <c r="D120" s="70" t="str">
        <f>'PER TRIWULAN'!B115</f>
        <v>SD NEGERI 4 MONGGOT</v>
      </c>
      <c r="E120" s="71">
        <f>'PER TRIWULAN'!P115</f>
        <v>18995000</v>
      </c>
      <c r="F120" s="89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72">
        <f t="shared" si="3"/>
        <v>0</v>
      </c>
      <c r="U120" s="59">
        <f t="shared" si="4"/>
        <v>18995000</v>
      </c>
      <c r="V120" s="57">
        <f t="shared" si="5"/>
        <v>0</v>
      </c>
    </row>
    <row r="121" spans="2:22" hidden="1">
      <c r="B121" s="82">
        <f>'PER TRIWULAN'!A116</f>
        <v>111</v>
      </c>
      <c r="C121" s="69" t="str">
        <f>'PER TRIWULAN'!I116</f>
        <v xml:space="preserve"> Geyer </v>
      </c>
      <c r="D121" s="70" t="str">
        <f>'PER TRIWULAN'!B116</f>
        <v>SD NEGERI 4 NGRANDU</v>
      </c>
      <c r="E121" s="71">
        <f>'PER TRIWULAN'!P116</f>
        <v>9425000</v>
      </c>
      <c r="F121" s="89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72">
        <f t="shared" si="3"/>
        <v>0</v>
      </c>
      <c r="U121" s="59">
        <f t="shared" si="4"/>
        <v>9425000</v>
      </c>
      <c r="V121" s="57">
        <f t="shared" si="5"/>
        <v>0</v>
      </c>
    </row>
    <row r="122" spans="2:22" hidden="1">
      <c r="B122" s="82">
        <f>'PER TRIWULAN'!A117</f>
        <v>112</v>
      </c>
      <c r="C122" s="69" t="str">
        <f>'PER TRIWULAN'!I117</f>
        <v xml:space="preserve"> Geyer </v>
      </c>
      <c r="D122" s="70" t="str">
        <f>'PER TRIWULAN'!B117</f>
        <v>SD NEGERI 4 SOBO</v>
      </c>
      <c r="E122" s="71">
        <f>'PER TRIWULAN'!P117</f>
        <v>26680000</v>
      </c>
      <c r="F122" s="89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72">
        <f t="shared" si="3"/>
        <v>0</v>
      </c>
      <c r="U122" s="59">
        <f t="shared" si="4"/>
        <v>26680000</v>
      </c>
      <c r="V122" s="57">
        <f t="shared" si="5"/>
        <v>0</v>
      </c>
    </row>
    <row r="123" spans="2:22" hidden="1">
      <c r="B123" s="82">
        <f>'PER TRIWULAN'!A118</f>
        <v>113</v>
      </c>
      <c r="C123" s="69" t="str">
        <f>'PER TRIWULAN'!I118</f>
        <v xml:space="preserve"> Geyer </v>
      </c>
      <c r="D123" s="70" t="str">
        <f>'PER TRIWULAN'!B118</f>
        <v>SD NEGERI 4 SURU</v>
      </c>
      <c r="E123" s="71">
        <f>'PER TRIWULAN'!P118</f>
        <v>16095000</v>
      </c>
      <c r="F123" s="89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72">
        <f t="shared" si="3"/>
        <v>0</v>
      </c>
      <c r="U123" s="59">
        <f t="shared" si="4"/>
        <v>16095000</v>
      </c>
      <c r="V123" s="57">
        <f t="shared" si="5"/>
        <v>0</v>
      </c>
    </row>
    <row r="124" spans="2:22" hidden="1">
      <c r="B124" s="82">
        <f>'PER TRIWULAN'!A119</f>
        <v>114</v>
      </c>
      <c r="C124" s="69" t="str">
        <f>'PER TRIWULAN'!I119</f>
        <v xml:space="preserve"> Geyer </v>
      </c>
      <c r="D124" s="70" t="str">
        <f>'PER TRIWULAN'!B119</f>
        <v>SD NEGERI 5 KARANGANYAR</v>
      </c>
      <c r="E124" s="71">
        <f>'PER TRIWULAN'!P119</f>
        <v>23635000</v>
      </c>
      <c r="F124" s="89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72">
        <f t="shared" si="3"/>
        <v>0</v>
      </c>
      <c r="U124" s="59">
        <f t="shared" si="4"/>
        <v>23635000</v>
      </c>
      <c r="V124" s="57">
        <f t="shared" si="5"/>
        <v>0</v>
      </c>
    </row>
    <row r="125" spans="2:22" hidden="1">
      <c r="B125" s="82">
        <f>'PER TRIWULAN'!A120</f>
        <v>115</v>
      </c>
      <c r="C125" s="69" t="str">
        <f>'PER TRIWULAN'!I120</f>
        <v xml:space="preserve"> Geyer </v>
      </c>
      <c r="D125" s="70" t="str">
        <f>'PER TRIWULAN'!B120</f>
        <v>SD NEGERI 3 SOBO</v>
      </c>
      <c r="E125" s="71">
        <f>'PER TRIWULAN'!P120</f>
        <v>16530000</v>
      </c>
      <c r="F125" s="89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72">
        <f t="shared" si="3"/>
        <v>0</v>
      </c>
      <c r="U125" s="59">
        <f t="shared" si="4"/>
        <v>16530000</v>
      </c>
      <c r="V125" s="57">
        <f t="shared" si="5"/>
        <v>0</v>
      </c>
    </row>
    <row r="126" spans="2:22" hidden="1">
      <c r="B126" s="82">
        <f>'PER TRIWULAN'!A121</f>
        <v>116</v>
      </c>
      <c r="C126" s="69" t="str">
        <f>'PER TRIWULAN'!I121</f>
        <v xml:space="preserve"> Geyer </v>
      </c>
      <c r="D126" s="70" t="str">
        <f>'PER TRIWULAN'!B121</f>
        <v>SD NEGERI 1 SURU</v>
      </c>
      <c r="E126" s="71">
        <f>'PER TRIWULAN'!P121</f>
        <v>19575000</v>
      </c>
      <c r="F126" s="89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72">
        <f t="shared" si="3"/>
        <v>0</v>
      </c>
      <c r="U126" s="59">
        <f t="shared" si="4"/>
        <v>19575000</v>
      </c>
      <c r="V126" s="57">
        <f t="shared" si="5"/>
        <v>0</v>
      </c>
    </row>
    <row r="127" spans="2:22" hidden="1">
      <c r="B127" s="82">
        <f>'PER TRIWULAN'!A122</f>
        <v>117</v>
      </c>
      <c r="C127" s="69" t="str">
        <f>'PER TRIWULAN'!I122</f>
        <v xml:space="preserve"> Geyer </v>
      </c>
      <c r="D127" s="70" t="str">
        <f>'PER TRIWULAN'!B122</f>
        <v>SD NEGERI 3 SURU</v>
      </c>
      <c r="E127" s="71">
        <f>'PER TRIWULAN'!P122</f>
        <v>22765000</v>
      </c>
      <c r="F127" s="89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72">
        <f t="shared" si="3"/>
        <v>0</v>
      </c>
      <c r="U127" s="59">
        <f t="shared" si="4"/>
        <v>22765000</v>
      </c>
      <c r="V127" s="57">
        <f t="shared" si="5"/>
        <v>0</v>
      </c>
    </row>
    <row r="128" spans="2:22" hidden="1">
      <c r="B128" s="82">
        <f>'PER TRIWULAN'!A123</f>
        <v>118</v>
      </c>
      <c r="C128" s="69" t="str">
        <f>'PER TRIWULAN'!I123</f>
        <v xml:space="preserve"> Geyer </v>
      </c>
      <c r="D128" s="70" t="str">
        <f>'PER TRIWULAN'!B123</f>
        <v>SD NEGERI 1 GUNDIH</v>
      </c>
      <c r="E128" s="71">
        <f>'PER TRIWULAN'!P123</f>
        <v>25230000</v>
      </c>
      <c r="F128" s="89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72">
        <f t="shared" si="3"/>
        <v>0</v>
      </c>
      <c r="U128" s="59">
        <f t="shared" si="4"/>
        <v>25230000</v>
      </c>
      <c r="V128" s="57">
        <f t="shared" si="5"/>
        <v>0</v>
      </c>
    </row>
    <row r="129" spans="2:22" hidden="1">
      <c r="B129" s="82">
        <f>'PER TRIWULAN'!A124</f>
        <v>119</v>
      </c>
      <c r="C129" s="69" t="str">
        <f>'PER TRIWULAN'!I124</f>
        <v xml:space="preserve"> Geyer </v>
      </c>
      <c r="D129" s="70" t="str">
        <f>'PER TRIWULAN'!B124</f>
        <v>SD NEGERI 2 GUNDIH</v>
      </c>
      <c r="E129" s="71">
        <f>'PER TRIWULAN'!P124</f>
        <v>19575000</v>
      </c>
      <c r="F129" s="89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72">
        <f t="shared" si="3"/>
        <v>0</v>
      </c>
      <c r="U129" s="59">
        <f t="shared" si="4"/>
        <v>19575000</v>
      </c>
      <c r="V129" s="57">
        <f t="shared" si="5"/>
        <v>0</v>
      </c>
    </row>
    <row r="130" spans="2:22" hidden="1">
      <c r="B130" s="82">
        <f>'PER TRIWULAN'!A125</f>
        <v>120</v>
      </c>
      <c r="C130" s="69" t="str">
        <f>'PER TRIWULAN'!I125</f>
        <v xml:space="preserve"> Geyer </v>
      </c>
      <c r="D130" s="70" t="str">
        <f>'PER TRIWULAN'!B125</f>
        <v>SD NEGERI 5 GUNDIH</v>
      </c>
      <c r="E130" s="71">
        <f>'PER TRIWULAN'!P125</f>
        <v>16385000</v>
      </c>
      <c r="F130" s="89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72">
        <f t="shared" si="3"/>
        <v>0</v>
      </c>
      <c r="U130" s="59">
        <f t="shared" si="4"/>
        <v>16385000</v>
      </c>
      <c r="V130" s="57">
        <f t="shared" si="5"/>
        <v>0</v>
      </c>
    </row>
    <row r="131" spans="2:22" hidden="1">
      <c r="B131" s="82">
        <f>'PER TRIWULAN'!A126</f>
        <v>121</v>
      </c>
      <c r="C131" s="69" t="str">
        <f>'PER TRIWULAN'!I126</f>
        <v xml:space="preserve"> Geyer </v>
      </c>
      <c r="D131" s="70" t="str">
        <f>'PER TRIWULAN'!B126</f>
        <v>SD NEGERI 2 JAMBANGAN</v>
      </c>
      <c r="E131" s="71">
        <f>'PER TRIWULAN'!P126</f>
        <v>19720000</v>
      </c>
      <c r="F131" s="89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72">
        <f t="shared" si="3"/>
        <v>0</v>
      </c>
      <c r="U131" s="59">
        <f t="shared" si="4"/>
        <v>19720000</v>
      </c>
      <c r="V131" s="57">
        <f t="shared" si="5"/>
        <v>0</v>
      </c>
    </row>
    <row r="132" spans="2:22" hidden="1">
      <c r="B132" s="82">
        <f>'PER TRIWULAN'!A127</f>
        <v>122</v>
      </c>
      <c r="C132" s="69" t="str">
        <f>'PER TRIWULAN'!I127</f>
        <v xml:space="preserve"> Geyer </v>
      </c>
      <c r="D132" s="70" t="str">
        <f>'PER TRIWULAN'!B127</f>
        <v>SD NEGERI 4 JAMBANGAN</v>
      </c>
      <c r="E132" s="71">
        <f>'PER TRIWULAN'!P127</f>
        <v>31610000</v>
      </c>
      <c r="F132" s="89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72">
        <f t="shared" si="3"/>
        <v>0</v>
      </c>
      <c r="U132" s="59">
        <f t="shared" si="4"/>
        <v>31610000</v>
      </c>
      <c r="V132" s="57">
        <f t="shared" si="5"/>
        <v>0</v>
      </c>
    </row>
    <row r="133" spans="2:22" hidden="1">
      <c r="B133" s="82">
        <f>'PER TRIWULAN'!A128</f>
        <v>123</v>
      </c>
      <c r="C133" s="69" t="str">
        <f>'PER TRIWULAN'!I128</f>
        <v xml:space="preserve"> Geyer </v>
      </c>
      <c r="D133" s="70" t="str">
        <f>'PER TRIWULAN'!B128</f>
        <v>SD NEGERI 4 KARANGANYAR</v>
      </c>
      <c r="E133" s="71">
        <f>'PER TRIWULAN'!P128</f>
        <v>16385000</v>
      </c>
      <c r="F133" s="89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72">
        <f t="shared" si="3"/>
        <v>0</v>
      </c>
      <c r="U133" s="59">
        <f t="shared" si="4"/>
        <v>16385000</v>
      </c>
      <c r="V133" s="57">
        <f t="shared" si="5"/>
        <v>0</v>
      </c>
    </row>
    <row r="134" spans="2:22" hidden="1">
      <c r="B134" s="82">
        <f>'PER TRIWULAN'!A129</f>
        <v>124</v>
      </c>
      <c r="C134" s="69" t="str">
        <f>'PER TRIWULAN'!I129</f>
        <v xml:space="preserve"> Geyer </v>
      </c>
      <c r="D134" s="70" t="str">
        <f>'PER TRIWULAN'!B129</f>
        <v>SD NEGERI 2 BANGSRI</v>
      </c>
      <c r="E134" s="71">
        <f>'PER TRIWULAN'!P129</f>
        <v>10730000</v>
      </c>
      <c r="F134" s="89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72">
        <f t="shared" si="3"/>
        <v>0</v>
      </c>
      <c r="U134" s="59">
        <f t="shared" si="4"/>
        <v>10730000</v>
      </c>
      <c r="V134" s="57">
        <f t="shared" si="5"/>
        <v>0</v>
      </c>
    </row>
    <row r="135" spans="2:22" hidden="1">
      <c r="B135" s="82">
        <f>'PER TRIWULAN'!A130</f>
        <v>125</v>
      </c>
      <c r="C135" s="69" t="str">
        <f>'PER TRIWULAN'!I130</f>
        <v xml:space="preserve"> Geyer </v>
      </c>
      <c r="D135" s="70" t="str">
        <f>'PER TRIWULAN'!B130</f>
        <v>SD NEGERI 1 NGRANDU</v>
      </c>
      <c r="E135" s="71">
        <f>'PER TRIWULAN'!P130</f>
        <v>16095000</v>
      </c>
      <c r="F135" s="89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72">
        <f t="shared" si="3"/>
        <v>0</v>
      </c>
      <c r="U135" s="59">
        <f t="shared" si="4"/>
        <v>16095000</v>
      </c>
      <c r="V135" s="57">
        <f t="shared" si="5"/>
        <v>0</v>
      </c>
    </row>
    <row r="136" spans="2:22" hidden="1">
      <c r="B136" s="82">
        <f>'PER TRIWULAN'!A131</f>
        <v>126</v>
      </c>
      <c r="C136" s="69" t="str">
        <f>'PER TRIWULAN'!I131</f>
        <v xml:space="preserve"> Geyer </v>
      </c>
      <c r="D136" s="70" t="str">
        <f>'PER TRIWULAN'!B131</f>
        <v>SD NEGERI 3 NGRANDU</v>
      </c>
      <c r="E136" s="71">
        <f>'PER TRIWULAN'!P131</f>
        <v>19720000</v>
      </c>
      <c r="F136" s="89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72">
        <f t="shared" si="3"/>
        <v>0</v>
      </c>
      <c r="U136" s="59">
        <f t="shared" si="4"/>
        <v>19720000</v>
      </c>
      <c r="V136" s="57">
        <f t="shared" si="5"/>
        <v>0</v>
      </c>
    </row>
    <row r="137" spans="2:22" hidden="1">
      <c r="B137" s="82">
        <f>'PER TRIWULAN'!A132</f>
        <v>127</v>
      </c>
      <c r="C137" s="69" t="str">
        <f>'PER TRIWULAN'!I132</f>
        <v xml:space="preserve"> Godong </v>
      </c>
      <c r="D137" s="70" t="str">
        <f>'PER TRIWULAN'!B132</f>
        <v>SD NEGERI 1 BUGEL</v>
      </c>
      <c r="E137" s="71">
        <f>'PER TRIWULAN'!P132</f>
        <v>30885000</v>
      </c>
      <c r="F137" s="89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72">
        <f t="shared" si="3"/>
        <v>0</v>
      </c>
      <c r="U137" s="59">
        <f t="shared" si="4"/>
        <v>30885000</v>
      </c>
      <c r="V137" s="57">
        <f t="shared" si="5"/>
        <v>0</v>
      </c>
    </row>
    <row r="138" spans="2:22" hidden="1">
      <c r="B138" s="82">
        <f>'PER TRIWULAN'!A133</f>
        <v>128</v>
      </c>
      <c r="C138" s="69" t="str">
        <f>'PER TRIWULAN'!I133</f>
        <v xml:space="preserve"> Godong </v>
      </c>
      <c r="D138" s="70" t="str">
        <f>'PER TRIWULAN'!B133</f>
        <v>SD NEGERI 1 DOROLEGI</v>
      </c>
      <c r="E138" s="71">
        <f>'PER TRIWULAN'!P133</f>
        <v>26390000</v>
      </c>
      <c r="F138" s="89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72">
        <f t="shared" si="3"/>
        <v>0</v>
      </c>
      <c r="U138" s="59">
        <f t="shared" si="4"/>
        <v>26390000</v>
      </c>
      <c r="V138" s="57">
        <f t="shared" si="5"/>
        <v>0</v>
      </c>
    </row>
    <row r="139" spans="2:22" hidden="1">
      <c r="B139" s="82">
        <f>'PER TRIWULAN'!A134</f>
        <v>129</v>
      </c>
      <c r="C139" s="69" t="str">
        <f>'PER TRIWULAN'!I134</f>
        <v xml:space="preserve"> Godong </v>
      </c>
      <c r="D139" s="70" t="str">
        <f>'PER TRIWULAN'!B134</f>
        <v>SD NEGERI 1 GODONG</v>
      </c>
      <c r="E139" s="71">
        <f>'PER TRIWULAN'!P134</f>
        <v>36395000</v>
      </c>
      <c r="F139" s="89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72">
        <f t="shared" si="3"/>
        <v>0</v>
      </c>
      <c r="U139" s="59">
        <f t="shared" si="4"/>
        <v>36395000</v>
      </c>
      <c r="V139" s="57">
        <f t="shared" si="5"/>
        <v>0</v>
      </c>
    </row>
    <row r="140" spans="2:22" hidden="1">
      <c r="B140" s="82">
        <f>'PER TRIWULAN'!A135</f>
        <v>130</v>
      </c>
      <c r="C140" s="69" t="str">
        <f>'PER TRIWULAN'!I135</f>
        <v xml:space="preserve"> Godong </v>
      </c>
      <c r="D140" s="70" t="str">
        <f>'PER TRIWULAN'!B135</f>
        <v>SD NEGERI 1 HARJOWINANGUN</v>
      </c>
      <c r="E140" s="71">
        <f>'PER TRIWULAN'!P135</f>
        <v>23780000</v>
      </c>
      <c r="F140" s="89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72">
        <f t="shared" ref="T140:T203" si="6">SUM(G140:S140)</f>
        <v>0</v>
      </c>
      <c r="U140" s="59">
        <f t="shared" ref="U140:U203" si="7">E140-F140</f>
        <v>23780000</v>
      </c>
      <c r="V140" s="57">
        <f t="shared" ref="V140:V203" si="8">F140-T140</f>
        <v>0</v>
      </c>
    </row>
    <row r="141" spans="2:22" hidden="1">
      <c r="B141" s="82">
        <f>'PER TRIWULAN'!A136</f>
        <v>131</v>
      </c>
      <c r="C141" s="69" t="str">
        <f>'PER TRIWULAN'!I136</f>
        <v xml:space="preserve"> Godong </v>
      </c>
      <c r="D141" s="70" t="str">
        <f>'PER TRIWULAN'!B136</f>
        <v>SD NEGERI 1 KARANG GENENG</v>
      </c>
      <c r="E141" s="71">
        <f>'PER TRIWULAN'!P136</f>
        <v>30450000</v>
      </c>
      <c r="F141" s="89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72">
        <f t="shared" si="6"/>
        <v>0</v>
      </c>
      <c r="U141" s="59">
        <f t="shared" si="7"/>
        <v>30450000</v>
      </c>
      <c r="V141" s="57">
        <f t="shared" si="8"/>
        <v>0</v>
      </c>
    </row>
    <row r="142" spans="2:22" hidden="1">
      <c r="B142" s="82">
        <f>'PER TRIWULAN'!A137</f>
        <v>132</v>
      </c>
      <c r="C142" s="69" t="str">
        <f>'PER TRIWULAN'!I137</f>
        <v xml:space="preserve"> Godong </v>
      </c>
      <c r="D142" s="70" t="str">
        <f>'PER TRIWULAN'!B137</f>
        <v>SD NEGERI 1 KEMLOKO</v>
      </c>
      <c r="E142" s="71">
        <f>'PER TRIWULAN'!P137</f>
        <v>20880000</v>
      </c>
      <c r="F142" s="89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72">
        <f t="shared" si="6"/>
        <v>0</v>
      </c>
      <c r="U142" s="59">
        <f t="shared" si="7"/>
        <v>20880000</v>
      </c>
      <c r="V142" s="57">
        <f t="shared" si="8"/>
        <v>0</v>
      </c>
    </row>
    <row r="143" spans="2:22" hidden="1">
      <c r="B143" s="82">
        <f>'PER TRIWULAN'!A138</f>
        <v>133</v>
      </c>
      <c r="C143" s="69" t="str">
        <f>'PER TRIWULAN'!I138</f>
        <v xml:space="preserve"> Godong </v>
      </c>
      <c r="D143" s="70" t="str">
        <f>'PER TRIWULAN'!B138</f>
        <v>SD NEGERI 1 KETANGIREJO</v>
      </c>
      <c r="E143" s="71">
        <f>'PER TRIWULAN'!P138</f>
        <v>27260000</v>
      </c>
      <c r="F143" s="89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72">
        <f t="shared" si="6"/>
        <v>0</v>
      </c>
      <c r="U143" s="59">
        <f t="shared" si="7"/>
        <v>27260000</v>
      </c>
      <c r="V143" s="57">
        <f t="shared" si="8"/>
        <v>0</v>
      </c>
    </row>
    <row r="144" spans="2:22" hidden="1">
      <c r="B144" s="82">
        <f>'PER TRIWULAN'!A139</f>
        <v>134</v>
      </c>
      <c r="C144" s="69" t="str">
        <f>'PER TRIWULAN'!I139</f>
        <v xml:space="preserve"> Godong </v>
      </c>
      <c r="D144" s="70" t="str">
        <f>'PER TRIWULAN'!B139</f>
        <v>SD NEGERI 1 KLAMPOK</v>
      </c>
      <c r="E144" s="71">
        <f>'PER TRIWULAN'!P139</f>
        <v>18850000</v>
      </c>
      <c r="F144" s="89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72">
        <f t="shared" si="6"/>
        <v>0</v>
      </c>
      <c r="U144" s="59">
        <f t="shared" si="7"/>
        <v>18850000</v>
      </c>
      <c r="V144" s="57">
        <f t="shared" si="8"/>
        <v>0</v>
      </c>
    </row>
    <row r="145" spans="2:22" hidden="1">
      <c r="B145" s="82">
        <f>'PER TRIWULAN'!A140</f>
        <v>135</v>
      </c>
      <c r="C145" s="69" t="str">
        <f>'PER TRIWULAN'!I140</f>
        <v xml:space="preserve"> Godong </v>
      </c>
      <c r="D145" s="70" t="str">
        <f>'PER TRIWULAN'!B140</f>
        <v>SD NEGERI 1 KOPEK</v>
      </c>
      <c r="E145" s="71">
        <f>'PER TRIWULAN'!P140</f>
        <v>25520000</v>
      </c>
      <c r="F145" s="89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72">
        <f t="shared" si="6"/>
        <v>0</v>
      </c>
      <c r="U145" s="59">
        <f t="shared" si="7"/>
        <v>25520000</v>
      </c>
      <c r="V145" s="57">
        <f t="shared" si="8"/>
        <v>0</v>
      </c>
    </row>
    <row r="146" spans="2:22" hidden="1">
      <c r="B146" s="82">
        <f>'PER TRIWULAN'!A141</f>
        <v>136</v>
      </c>
      <c r="C146" s="69" t="str">
        <f>'PER TRIWULAN'!I141</f>
        <v xml:space="preserve"> Godong </v>
      </c>
      <c r="D146" s="70" t="str">
        <f>'PER TRIWULAN'!B141</f>
        <v>SD NEGERI 1 MANGGARMAS</v>
      </c>
      <c r="E146" s="71">
        <f>'PER TRIWULAN'!P141</f>
        <v>16530000</v>
      </c>
      <c r="F146" s="89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72">
        <f t="shared" si="6"/>
        <v>0</v>
      </c>
      <c r="U146" s="59">
        <f t="shared" si="7"/>
        <v>16530000</v>
      </c>
      <c r="V146" s="57">
        <f t="shared" si="8"/>
        <v>0</v>
      </c>
    </row>
    <row r="147" spans="2:22" hidden="1">
      <c r="B147" s="82">
        <f>'PER TRIWULAN'!A142</f>
        <v>137</v>
      </c>
      <c r="C147" s="69" t="str">
        <f>'PER TRIWULAN'!I142</f>
        <v xml:space="preserve"> Godong </v>
      </c>
      <c r="D147" s="70" t="str">
        <f>'PER TRIWULAN'!B142</f>
        <v>SD NEGERI 1 PAHESAN</v>
      </c>
      <c r="E147" s="71">
        <f>'PER TRIWULAN'!P142</f>
        <v>18850000</v>
      </c>
      <c r="F147" s="89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72">
        <f t="shared" si="6"/>
        <v>0</v>
      </c>
      <c r="U147" s="59">
        <f t="shared" si="7"/>
        <v>18850000</v>
      </c>
      <c r="V147" s="57">
        <f t="shared" si="8"/>
        <v>0</v>
      </c>
    </row>
    <row r="148" spans="2:22" hidden="1">
      <c r="B148" s="82">
        <f>'PER TRIWULAN'!A143</f>
        <v>138</v>
      </c>
      <c r="C148" s="69" t="str">
        <f>'PER TRIWULAN'!I143</f>
        <v xml:space="preserve"> Godong </v>
      </c>
      <c r="D148" s="70" t="str">
        <f>'PER TRIWULAN'!B143</f>
        <v>SD NEGERI 1 SAMBUNG</v>
      </c>
      <c r="E148" s="71">
        <f>'PER TRIWULAN'!P143</f>
        <v>30160000</v>
      </c>
      <c r="F148" s="89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72">
        <f t="shared" si="6"/>
        <v>0</v>
      </c>
      <c r="U148" s="59">
        <f t="shared" si="7"/>
        <v>30160000</v>
      </c>
      <c r="V148" s="57">
        <f t="shared" si="8"/>
        <v>0</v>
      </c>
    </row>
    <row r="149" spans="2:22" hidden="1">
      <c r="B149" s="82">
        <f>'PER TRIWULAN'!A144</f>
        <v>139</v>
      </c>
      <c r="C149" s="69" t="str">
        <f>'PER TRIWULAN'!I144</f>
        <v xml:space="preserve"> Godong </v>
      </c>
      <c r="D149" s="70" t="str">
        <f>'PER TRIWULAN'!B144</f>
        <v>SD NEGERI 1 SUMURGEDE</v>
      </c>
      <c r="E149" s="71">
        <f>'PER TRIWULAN'!P144</f>
        <v>27405000</v>
      </c>
      <c r="F149" s="89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72">
        <f t="shared" si="6"/>
        <v>0</v>
      </c>
      <c r="U149" s="59">
        <f t="shared" si="7"/>
        <v>27405000</v>
      </c>
      <c r="V149" s="57">
        <f t="shared" si="8"/>
        <v>0</v>
      </c>
    </row>
    <row r="150" spans="2:22" hidden="1">
      <c r="B150" s="82">
        <f>'PER TRIWULAN'!A145</f>
        <v>140</v>
      </c>
      <c r="C150" s="69" t="str">
        <f>'PER TRIWULAN'!I145</f>
        <v xml:space="preserve"> Godong </v>
      </c>
      <c r="D150" s="70" t="str">
        <f>'PER TRIWULAN'!B145</f>
        <v>SD NEGERI 2 BUGEL</v>
      </c>
      <c r="E150" s="71">
        <f>'PER TRIWULAN'!P145</f>
        <v>23635000</v>
      </c>
      <c r="F150" s="89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72">
        <f t="shared" si="6"/>
        <v>0</v>
      </c>
      <c r="U150" s="59">
        <f t="shared" si="7"/>
        <v>23635000</v>
      </c>
      <c r="V150" s="57">
        <f t="shared" si="8"/>
        <v>0</v>
      </c>
    </row>
    <row r="151" spans="2:22" hidden="1">
      <c r="B151" s="82">
        <f>'PER TRIWULAN'!A146</f>
        <v>141</v>
      </c>
      <c r="C151" s="69" t="str">
        <f>'PER TRIWULAN'!I146</f>
        <v xml:space="preserve"> Godong </v>
      </c>
      <c r="D151" s="70" t="str">
        <f>'PER TRIWULAN'!B146</f>
        <v>SD NEGERI 2 DOROLEGI</v>
      </c>
      <c r="E151" s="71">
        <f>'PER TRIWULAN'!P146</f>
        <v>22330000</v>
      </c>
      <c r="F151" s="89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72">
        <f t="shared" si="6"/>
        <v>0</v>
      </c>
      <c r="U151" s="59">
        <f t="shared" si="7"/>
        <v>22330000</v>
      </c>
      <c r="V151" s="57">
        <f t="shared" si="8"/>
        <v>0</v>
      </c>
    </row>
    <row r="152" spans="2:22" hidden="1">
      <c r="B152" s="82">
        <f>'PER TRIWULAN'!A147</f>
        <v>142</v>
      </c>
      <c r="C152" s="69" t="str">
        <f>'PER TRIWULAN'!I147</f>
        <v xml:space="preserve"> Godong </v>
      </c>
      <c r="D152" s="70" t="str">
        <f>'PER TRIWULAN'!B147</f>
        <v>SD NEGERI 2 HARJOWINANGUN</v>
      </c>
      <c r="E152" s="71">
        <f>'PER TRIWULAN'!P147</f>
        <v>19865000</v>
      </c>
      <c r="F152" s="89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72">
        <f t="shared" si="6"/>
        <v>0</v>
      </c>
      <c r="U152" s="59">
        <f t="shared" si="7"/>
        <v>19865000</v>
      </c>
      <c r="V152" s="57">
        <f t="shared" si="8"/>
        <v>0</v>
      </c>
    </row>
    <row r="153" spans="2:22" hidden="1">
      <c r="B153" s="82">
        <f>'PER TRIWULAN'!A148</f>
        <v>143</v>
      </c>
      <c r="C153" s="69" t="str">
        <f>'PER TRIWULAN'!I148</f>
        <v xml:space="preserve"> Godong </v>
      </c>
      <c r="D153" s="70" t="str">
        <f>'PER TRIWULAN'!B148</f>
        <v>SD NEGERI 2 KARANGGENENG</v>
      </c>
      <c r="E153" s="71">
        <f>'PER TRIWULAN'!P148</f>
        <v>35090000</v>
      </c>
      <c r="F153" s="89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72">
        <f t="shared" si="6"/>
        <v>0</v>
      </c>
      <c r="U153" s="59">
        <f t="shared" si="7"/>
        <v>35090000</v>
      </c>
      <c r="V153" s="57">
        <f t="shared" si="8"/>
        <v>0</v>
      </c>
    </row>
    <row r="154" spans="2:22" hidden="1">
      <c r="B154" s="82">
        <f>'PER TRIWULAN'!A149</f>
        <v>144</v>
      </c>
      <c r="C154" s="69" t="str">
        <f>'PER TRIWULAN'!I149</f>
        <v xml:space="preserve"> Godong </v>
      </c>
      <c r="D154" s="70" t="str">
        <f>'PER TRIWULAN'!B149</f>
        <v>SD NEGERI 2 KEMLOKO</v>
      </c>
      <c r="E154" s="71">
        <f>'PER TRIWULAN'!P149</f>
        <v>23635000</v>
      </c>
      <c r="F154" s="89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72">
        <f t="shared" si="6"/>
        <v>0</v>
      </c>
      <c r="U154" s="59">
        <f t="shared" si="7"/>
        <v>23635000</v>
      </c>
      <c r="V154" s="57">
        <f t="shared" si="8"/>
        <v>0</v>
      </c>
    </row>
    <row r="155" spans="2:22" hidden="1">
      <c r="B155" s="82">
        <f>'PER TRIWULAN'!A150</f>
        <v>145</v>
      </c>
      <c r="C155" s="69" t="str">
        <f>'PER TRIWULAN'!I150</f>
        <v xml:space="preserve"> Godong </v>
      </c>
      <c r="D155" s="70" t="str">
        <f>'PER TRIWULAN'!B150</f>
        <v>SD NEGERI 2 KETANGIREJO</v>
      </c>
      <c r="E155" s="71">
        <f>'PER TRIWULAN'!P150</f>
        <v>28130000</v>
      </c>
      <c r="F155" s="89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72">
        <f t="shared" si="6"/>
        <v>0</v>
      </c>
      <c r="U155" s="59">
        <f t="shared" si="7"/>
        <v>28130000</v>
      </c>
      <c r="V155" s="57">
        <f t="shared" si="8"/>
        <v>0</v>
      </c>
    </row>
    <row r="156" spans="2:22" hidden="1">
      <c r="B156" s="82">
        <f>'PER TRIWULAN'!A151</f>
        <v>146</v>
      </c>
      <c r="C156" s="69" t="str">
        <f>'PER TRIWULAN'!I151</f>
        <v xml:space="preserve"> Godong </v>
      </c>
      <c r="D156" s="70" t="str">
        <f>'PER TRIWULAN'!B151</f>
        <v>SD NEGERI 2 KLAMPOK</v>
      </c>
      <c r="E156" s="71">
        <f>'PER TRIWULAN'!P151</f>
        <v>19575000</v>
      </c>
      <c r="F156" s="89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72">
        <f t="shared" si="6"/>
        <v>0</v>
      </c>
      <c r="U156" s="59">
        <f t="shared" si="7"/>
        <v>19575000</v>
      </c>
      <c r="V156" s="57">
        <f t="shared" si="8"/>
        <v>0</v>
      </c>
    </row>
    <row r="157" spans="2:22" hidden="1">
      <c r="B157" s="82">
        <f>'PER TRIWULAN'!A152</f>
        <v>147</v>
      </c>
      <c r="C157" s="69" t="str">
        <f>'PER TRIWULAN'!I152</f>
        <v xml:space="preserve"> Godong </v>
      </c>
      <c r="D157" s="70" t="str">
        <f>'PER TRIWULAN'!B152</f>
        <v>SD NEGERI 2 LATAK</v>
      </c>
      <c r="E157" s="71">
        <f>'PER TRIWULAN'!P152</f>
        <v>15080000</v>
      </c>
      <c r="F157" s="89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72">
        <f t="shared" si="6"/>
        <v>0</v>
      </c>
      <c r="U157" s="59">
        <f t="shared" si="7"/>
        <v>15080000</v>
      </c>
      <c r="V157" s="57">
        <f t="shared" si="8"/>
        <v>0</v>
      </c>
    </row>
    <row r="158" spans="2:22" hidden="1">
      <c r="B158" s="82">
        <f>'PER TRIWULAN'!A153</f>
        <v>148</v>
      </c>
      <c r="C158" s="69" t="str">
        <f>'PER TRIWULAN'!I153</f>
        <v xml:space="preserve"> Godong </v>
      </c>
      <c r="D158" s="70" t="str">
        <f>'PER TRIWULAN'!B153</f>
        <v>SD NEGERI 2 MANGGARMAS</v>
      </c>
      <c r="E158" s="71">
        <f>'PER TRIWULAN'!P153</f>
        <v>16240000</v>
      </c>
      <c r="F158" s="89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72">
        <f t="shared" si="6"/>
        <v>0</v>
      </c>
      <c r="U158" s="59">
        <f t="shared" si="7"/>
        <v>16240000</v>
      </c>
      <c r="V158" s="57">
        <f t="shared" si="8"/>
        <v>0</v>
      </c>
    </row>
    <row r="159" spans="2:22" hidden="1">
      <c r="B159" s="82">
        <f>'PER TRIWULAN'!A154</f>
        <v>149</v>
      </c>
      <c r="C159" s="69" t="str">
        <f>'PER TRIWULAN'!I154</f>
        <v xml:space="preserve"> Godong </v>
      </c>
      <c r="D159" s="70" t="str">
        <f>'PER TRIWULAN'!B154</f>
        <v>SD NEGERI 2 PAHESAN</v>
      </c>
      <c r="E159" s="71">
        <f>'PER TRIWULAN'!P154</f>
        <v>12615000</v>
      </c>
      <c r="F159" s="89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72">
        <f t="shared" si="6"/>
        <v>0</v>
      </c>
      <c r="U159" s="59">
        <f t="shared" si="7"/>
        <v>12615000</v>
      </c>
      <c r="V159" s="57">
        <f t="shared" si="8"/>
        <v>0</v>
      </c>
    </row>
    <row r="160" spans="2:22" hidden="1">
      <c r="B160" s="82">
        <f>'PER TRIWULAN'!A155</f>
        <v>150</v>
      </c>
      <c r="C160" s="69" t="str">
        <f>'PER TRIWULAN'!I155</f>
        <v xml:space="preserve"> Godong </v>
      </c>
      <c r="D160" s="70" t="str">
        <f>'PER TRIWULAN'!B155</f>
        <v>SD NEGERI 2 SAMBUNG</v>
      </c>
      <c r="E160" s="71">
        <f>'PER TRIWULAN'!P155</f>
        <v>27840000</v>
      </c>
      <c r="F160" s="89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72">
        <f t="shared" si="6"/>
        <v>0</v>
      </c>
      <c r="U160" s="59">
        <f t="shared" si="7"/>
        <v>27840000</v>
      </c>
      <c r="V160" s="57">
        <f t="shared" si="8"/>
        <v>0</v>
      </c>
    </row>
    <row r="161" spans="2:22" hidden="1">
      <c r="B161" s="82">
        <f>'PER TRIWULAN'!A156</f>
        <v>151</v>
      </c>
      <c r="C161" s="69" t="str">
        <f>'PER TRIWULAN'!I156</f>
        <v xml:space="preserve"> Godong </v>
      </c>
      <c r="D161" s="70" t="str">
        <f>'PER TRIWULAN'!B156</f>
        <v>SD NEGERI 2 SUMURGEDE</v>
      </c>
      <c r="E161" s="71">
        <f>'PER TRIWULAN'!P156</f>
        <v>16675000</v>
      </c>
      <c r="F161" s="89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72">
        <f t="shared" si="6"/>
        <v>0</v>
      </c>
      <c r="U161" s="59">
        <f t="shared" si="7"/>
        <v>16675000</v>
      </c>
      <c r="V161" s="57">
        <f t="shared" si="8"/>
        <v>0</v>
      </c>
    </row>
    <row r="162" spans="2:22" hidden="1">
      <c r="B162" s="82">
        <f>'PER TRIWULAN'!A157</f>
        <v>152</v>
      </c>
      <c r="C162" s="69" t="str">
        <f>'PER TRIWULAN'!I157</f>
        <v xml:space="preserve"> Godong </v>
      </c>
      <c r="D162" s="70" t="str">
        <f>'PER TRIWULAN'!B157</f>
        <v>SD NEGERI 3 GODONG</v>
      </c>
      <c r="E162" s="71">
        <f>'PER TRIWULAN'!P157</f>
        <v>16965000</v>
      </c>
      <c r="F162" s="89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72">
        <f t="shared" si="6"/>
        <v>0</v>
      </c>
      <c r="U162" s="59">
        <f t="shared" si="7"/>
        <v>16965000</v>
      </c>
      <c r="V162" s="57">
        <f t="shared" si="8"/>
        <v>0</v>
      </c>
    </row>
    <row r="163" spans="2:22" hidden="1">
      <c r="B163" s="82">
        <f>'PER TRIWULAN'!A158</f>
        <v>153</v>
      </c>
      <c r="C163" s="69" t="str">
        <f>'PER TRIWULAN'!I158</f>
        <v xml:space="preserve"> Godong </v>
      </c>
      <c r="D163" s="70" t="str">
        <f>'PER TRIWULAN'!B158</f>
        <v>SD NEGERI 3 KEMLOKO</v>
      </c>
      <c r="E163" s="71">
        <f>'PER TRIWULAN'!P158</f>
        <v>7975000</v>
      </c>
      <c r="F163" s="89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72">
        <f t="shared" si="6"/>
        <v>0</v>
      </c>
      <c r="U163" s="59">
        <f t="shared" si="7"/>
        <v>7975000</v>
      </c>
      <c r="V163" s="57">
        <f t="shared" si="8"/>
        <v>0</v>
      </c>
    </row>
    <row r="164" spans="2:22" hidden="1">
      <c r="B164" s="82">
        <f>'PER TRIWULAN'!A159</f>
        <v>154</v>
      </c>
      <c r="C164" s="69" t="str">
        <f>'PER TRIWULAN'!I159</f>
        <v xml:space="preserve"> Godong </v>
      </c>
      <c r="D164" s="70" t="str">
        <f>'PER TRIWULAN'!B159</f>
        <v>SD NEGERI 3 KETANGIREJO</v>
      </c>
      <c r="E164" s="71">
        <f>'PER TRIWULAN'!P159</f>
        <v>13050000</v>
      </c>
      <c r="F164" s="89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72">
        <f t="shared" si="6"/>
        <v>0</v>
      </c>
      <c r="U164" s="59">
        <f t="shared" si="7"/>
        <v>13050000</v>
      </c>
      <c r="V164" s="57">
        <f t="shared" si="8"/>
        <v>0</v>
      </c>
    </row>
    <row r="165" spans="2:22" hidden="1">
      <c r="B165" s="82">
        <f>'PER TRIWULAN'!A160</f>
        <v>155</v>
      </c>
      <c r="C165" s="69" t="str">
        <f>'PER TRIWULAN'!I160</f>
        <v xml:space="preserve"> Godong </v>
      </c>
      <c r="D165" s="70" t="str">
        <f>'PER TRIWULAN'!B160</f>
        <v>SD NEGERI 3 LATAK</v>
      </c>
      <c r="E165" s="71">
        <f>'PER TRIWULAN'!P160</f>
        <v>22185000</v>
      </c>
      <c r="F165" s="89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72">
        <f t="shared" si="6"/>
        <v>0</v>
      </c>
      <c r="U165" s="59">
        <f t="shared" si="7"/>
        <v>22185000</v>
      </c>
      <c r="V165" s="57">
        <f t="shared" si="8"/>
        <v>0</v>
      </c>
    </row>
    <row r="166" spans="2:22" hidden="1">
      <c r="B166" s="82">
        <f>'PER TRIWULAN'!A161</f>
        <v>156</v>
      </c>
      <c r="C166" s="69" t="str">
        <f>'PER TRIWULAN'!I161</f>
        <v xml:space="preserve"> Godong </v>
      </c>
      <c r="D166" s="70" t="str">
        <f>'PER TRIWULAN'!B161</f>
        <v>SD NEGERI 3 MANGGARMAS</v>
      </c>
      <c r="E166" s="71">
        <f>'PER TRIWULAN'!P161</f>
        <v>20735000</v>
      </c>
      <c r="F166" s="89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72">
        <f t="shared" si="6"/>
        <v>0</v>
      </c>
      <c r="U166" s="59">
        <f t="shared" si="7"/>
        <v>20735000</v>
      </c>
      <c r="V166" s="57">
        <f t="shared" si="8"/>
        <v>0</v>
      </c>
    </row>
    <row r="167" spans="2:22" hidden="1">
      <c r="B167" s="82">
        <f>'PER TRIWULAN'!A162</f>
        <v>157</v>
      </c>
      <c r="C167" s="69" t="str">
        <f>'PER TRIWULAN'!I162</f>
        <v xml:space="preserve"> Godong </v>
      </c>
      <c r="D167" s="70" t="str">
        <f>'PER TRIWULAN'!B162</f>
        <v>SD NEGERI 3 SAMBUNG</v>
      </c>
      <c r="E167" s="71">
        <f>'PER TRIWULAN'!P162</f>
        <v>19140000</v>
      </c>
      <c r="F167" s="89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72">
        <f t="shared" si="6"/>
        <v>0</v>
      </c>
      <c r="U167" s="59">
        <f t="shared" si="7"/>
        <v>19140000</v>
      </c>
      <c r="V167" s="57">
        <f t="shared" si="8"/>
        <v>0</v>
      </c>
    </row>
    <row r="168" spans="2:22" hidden="1">
      <c r="B168" s="82">
        <f>'PER TRIWULAN'!A163</f>
        <v>158</v>
      </c>
      <c r="C168" s="69" t="str">
        <f>'PER TRIWULAN'!I163</f>
        <v xml:space="preserve"> Godong </v>
      </c>
      <c r="D168" s="70" t="str">
        <f>'PER TRIWULAN'!B163</f>
        <v>SD NEGERI 4 GODONG</v>
      </c>
      <c r="E168" s="71">
        <f>'PER TRIWULAN'!P163</f>
        <v>32625000</v>
      </c>
      <c r="F168" s="89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72">
        <f t="shared" si="6"/>
        <v>0</v>
      </c>
      <c r="U168" s="59">
        <f t="shared" si="7"/>
        <v>32625000</v>
      </c>
      <c r="V168" s="57">
        <f t="shared" si="8"/>
        <v>0</v>
      </c>
    </row>
    <row r="169" spans="2:22" hidden="1">
      <c r="B169" s="82">
        <f>'PER TRIWULAN'!A164</f>
        <v>159</v>
      </c>
      <c r="C169" s="69" t="str">
        <f>'PER TRIWULAN'!I164</f>
        <v xml:space="preserve"> Godong </v>
      </c>
      <c r="D169" s="70" t="str">
        <f>'PER TRIWULAN'!B164</f>
        <v>SD NEGERI 5 GODONG</v>
      </c>
      <c r="E169" s="71">
        <f>'PER TRIWULAN'!P164</f>
        <v>19720000</v>
      </c>
      <c r="F169" s="89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72">
        <f t="shared" si="6"/>
        <v>0</v>
      </c>
      <c r="U169" s="59">
        <f t="shared" si="7"/>
        <v>19720000</v>
      </c>
      <c r="V169" s="57">
        <f t="shared" si="8"/>
        <v>0</v>
      </c>
    </row>
    <row r="170" spans="2:22" hidden="1">
      <c r="B170" s="82">
        <f>'PER TRIWULAN'!A165</f>
        <v>160</v>
      </c>
      <c r="C170" s="69" t="str">
        <f>'PER TRIWULAN'!I165</f>
        <v xml:space="preserve"> Godong </v>
      </c>
      <c r="D170" s="70" t="str">
        <f>'PER TRIWULAN'!B165</f>
        <v>SD NEGERI ANGGASWANGI</v>
      </c>
      <c r="E170" s="71">
        <f>'PER TRIWULAN'!P165</f>
        <v>25665000</v>
      </c>
      <c r="F170" s="89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72">
        <f t="shared" si="6"/>
        <v>0</v>
      </c>
      <c r="U170" s="59">
        <f t="shared" si="7"/>
        <v>25665000</v>
      </c>
      <c r="V170" s="57">
        <f t="shared" si="8"/>
        <v>0</v>
      </c>
    </row>
    <row r="171" spans="2:22" hidden="1">
      <c r="B171" s="82">
        <f>'PER TRIWULAN'!A166</f>
        <v>161</v>
      </c>
      <c r="C171" s="69" t="str">
        <f>'PER TRIWULAN'!I166</f>
        <v xml:space="preserve"> Godong </v>
      </c>
      <c r="D171" s="70" t="str">
        <f>'PER TRIWULAN'!B166</f>
        <v>SD NEGERI BRINGIN</v>
      </c>
      <c r="E171" s="71">
        <f>'PER TRIWULAN'!P166</f>
        <v>31900000</v>
      </c>
      <c r="F171" s="89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72">
        <f t="shared" si="6"/>
        <v>0</v>
      </c>
      <c r="U171" s="59">
        <f t="shared" si="7"/>
        <v>31900000</v>
      </c>
      <c r="V171" s="57">
        <f t="shared" si="8"/>
        <v>0</v>
      </c>
    </row>
    <row r="172" spans="2:22" hidden="1">
      <c r="B172" s="82">
        <f>'PER TRIWULAN'!A167</f>
        <v>162</v>
      </c>
      <c r="C172" s="69" t="str">
        <f>'PER TRIWULAN'!I167</f>
        <v xml:space="preserve"> Godong </v>
      </c>
      <c r="D172" s="70" t="str">
        <f>'PER TRIWULAN'!B167</f>
        <v>SD NEGERI GUCI</v>
      </c>
      <c r="E172" s="71">
        <f>'PER TRIWULAN'!P167</f>
        <v>33205000</v>
      </c>
      <c r="F172" s="89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72">
        <f t="shared" si="6"/>
        <v>0</v>
      </c>
      <c r="U172" s="59">
        <f t="shared" si="7"/>
        <v>33205000</v>
      </c>
      <c r="V172" s="57">
        <f t="shared" si="8"/>
        <v>0</v>
      </c>
    </row>
    <row r="173" spans="2:22" hidden="1">
      <c r="B173" s="82">
        <f>'PER TRIWULAN'!A168</f>
        <v>163</v>
      </c>
      <c r="C173" s="69" t="str">
        <f>'PER TRIWULAN'!I168</f>
        <v xml:space="preserve"> Godong </v>
      </c>
      <c r="D173" s="70" t="str">
        <f>'PER TRIWULAN'!B168</f>
        <v>SD NEGERI GUNDI</v>
      </c>
      <c r="E173" s="71">
        <f>'PER TRIWULAN'!P168</f>
        <v>27840000</v>
      </c>
      <c r="F173" s="89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72">
        <f t="shared" si="6"/>
        <v>0</v>
      </c>
      <c r="U173" s="59">
        <f t="shared" si="7"/>
        <v>27840000</v>
      </c>
      <c r="V173" s="57">
        <f t="shared" si="8"/>
        <v>0</v>
      </c>
    </row>
    <row r="174" spans="2:22" hidden="1">
      <c r="B174" s="82">
        <f>'PER TRIWULAN'!A169</f>
        <v>164</v>
      </c>
      <c r="C174" s="69" t="str">
        <f>'PER TRIWULAN'!I169</f>
        <v xml:space="preserve"> Godong </v>
      </c>
      <c r="D174" s="70" t="str">
        <f>'PER TRIWULAN'!B169</f>
        <v>SD NEGERI GUYANGAN</v>
      </c>
      <c r="E174" s="71">
        <f>'PER TRIWULAN'!P169</f>
        <v>26535000</v>
      </c>
      <c r="F174" s="89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72">
        <f t="shared" si="6"/>
        <v>0</v>
      </c>
      <c r="U174" s="59">
        <f t="shared" si="7"/>
        <v>26535000</v>
      </c>
      <c r="V174" s="57">
        <f t="shared" si="8"/>
        <v>0</v>
      </c>
    </row>
    <row r="175" spans="2:22" hidden="1">
      <c r="B175" s="82">
        <f>'PER TRIWULAN'!A170</f>
        <v>165</v>
      </c>
      <c r="C175" s="69" t="str">
        <f>'PER TRIWULAN'!I170</f>
        <v xml:space="preserve"> Godong </v>
      </c>
      <c r="D175" s="70" t="str">
        <f>'PER TRIWULAN'!B170</f>
        <v>SD NEGERI JATILOR</v>
      </c>
      <c r="E175" s="71">
        <f>'PER TRIWULAN'!P170</f>
        <v>38715000</v>
      </c>
      <c r="F175" s="89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72">
        <f t="shared" si="6"/>
        <v>0</v>
      </c>
      <c r="U175" s="59">
        <f t="shared" si="7"/>
        <v>38715000</v>
      </c>
      <c r="V175" s="57">
        <f t="shared" si="8"/>
        <v>0</v>
      </c>
    </row>
    <row r="176" spans="2:22" hidden="1">
      <c r="B176" s="82">
        <f>'PER TRIWULAN'!A171</f>
        <v>166</v>
      </c>
      <c r="C176" s="69" t="str">
        <f>'PER TRIWULAN'!I171</f>
        <v xml:space="preserve"> Godong </v>
      </c>
      <c r="D176" s="70" t="str">
        <f>'PER TRIWULAN'!B171</f>
        <v>SD NEGERI KETITANG</v>
      </c>
      <c r="E176" s="71">
        <f>'PER TRIWULAN'!P171</f>
        <v>27840000</v>
      </c>
      <c r="F176" s="89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72">
        <f t="shared" si="6"/>
        <v>0</v>
      </c>
      <c r="U176" s="59">
        <f t="shared" si="7"/>
        <v>27840000</v>
      </c>
      <c r="V176" s="57">
        <f t="shared" si="8"/>
        <v>0</v>
      </c>
    </row>
    <row r="177" spans="2:22" hidden="1">
      <c r="B177" s="82">
        <f>'PER TRIWULAN'!A172</f>
        <v>167</v>
      </c>
      <c r="C177" s="69" t="str">
        <f>'PER TRIWULAN'!I172</f>
        <v xml:space="preserve"> Godong </v>
      </c>
      <c r="D177" s="70" t="str">
        <f>'PER TRIWULAN'!B172</f>
        <v>SD NEGERI MANGGARWETAN</v>
      </c>
      <c r="E177" s="71">
        <f>'PER TRIWULAN'!P172</f>
        <v>21170000</v>
      </c>
      <c r="F177" s="89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72">
        <f t="shared" si="6"/>
        <v>0</v>
      </c>
      <c r="U177" s="59">
        <f t="shared" si="7"/>
        <v>21170000</v>
      </c>
      <c r="V177" s="57">
        <f t="shared" si="8"/>
        <v>0</v>
      </c>
    </row>
    <row r="178" spans="2:22" hidden="1">
      <c r="B178" s="82">
        <f>'PER TRIWULAN'!A173</f>
        <v>168</v>
      </c>
      <c r="C178" s="69" t="str">
        <f>'PER TRIWULAN'!I173</f>
        <v xml:space="preserve"> Godong </v>
      </c>
      <c r="D178" s="70" t="str">
        <f>'PER TRIWULAN'!B173</f>
        <v>SD NEGERI RAJEK</v>
      </c>
      <c r="E178" s="71">
        <f>'PER TRIWULAN'!P173</f>
        <v>23925000</v>
      </c>
      <c r="F178" s="89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72">
        <f t="shared" si="6"/>
        <v>0</v>
      </c>
      <c r="U178" s="59">
        <f t="shared" si="7"/>
        <v>23925000</v>
      </c>
      <c r="V178" s="57">
        <f t="shared" si="8"/>
        <v>0</v>
      </c>
    </row>
    <row r="179" spans="2:22" hidden="1">
      <c r="B179" s="82">
        <f>'PER TRIWULAN'!A174</f>
        <v>169</v>
      </c>
      <c r="C179" s="69" t="str">
        <f>'PER TRIWULAN'!I174</f>
        <v xml:space="preserve"> Godong </v>
      </c>
      <c r="D179" s="70" t="str">
        <f>'PER TRIWULAN'!B174</f>
        <v>SD NEGERI SUMBERAGUNG</v>
      </c>
      <c r="E179" s="71">
        <f>'PER TRIWULAN'!P174</f>
        <v>18705000</v>
      </c>
      <c r="F179" s="89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72">
        <f t="shared" si="6"/>
        <v>0</v>
      </c>
      <c r="U179" s="59">
        <f t="shared" si="7"/>
        <v>18705000</v>
      </c>
      <c r="V179" s="57">
        <f t="shared" si="8"/>
        <v>0</v>
      </c>
    </row>
    <row r="180" spans="2:22" hidden="1">
      <c r="B180" s="82">
        <f>'PER TRIWULAN'!A175</f>
        <v>170</v>
      </c>
      <c r="C180" s="69" t="str">
        <f>'PER TRIWULAN'!I175</f>
        <v xml:space="preserve"> Godong </v>
      </c>
      <c r="D180" s="70" t="str">
        <f>'PER TRIWULAN'!B175</f>
        <v>SD NEGERI TINANDING</v>
      </c>
      <c r="E180" s="71">
        <f>'PER TRIWULAN'!P175</f>
        <v>17255000</v>
      </c>
      <c r="F180" s="89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72">
        <f t="shared" si="6"/>
        <v>0</v>
      </c>
      <c r="U180" s="59">
        <f t="shared" si="7"/>
        <v>17255000</v>
      </c>
      <c r="V180" s="57">
        <f t="shared" si="8"/>
        <v>0</v>
      </c>
    </row>
    <row r="181" spans="2:22" hidden="1">
      <c r="B181" s="82">
        <f>'PER TRIWULAN'!A176</f>
        <v>171</v>
      </c>
      <c r="C181" s="69" t="str">
        <f>'PER TRIWULAN'!I176</f>
        <v xml:space="preserve"> Godong </v>
      </c>
      <c r="D181" s="70" t="str">
        <f>'PER TRIWULAN'!B176</f>
        <v>SD NEGERI TUNGU</v>
      </c>
      <c r="E181" s="71">
        <f>'PER TRIWULAN'!P176</f>
        <v>11600000</v>
      </c>
      <c r="F181" s="89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72">
        <f t="shared" si="6"/>
        <v>0</v>
      </c>
      <c r="U181" s="59">
        <f t="shared" si="7"/>
        <v>11600000</v>
      </c>
      <c r="V181" s="57">
        <f t="shared" si="8"/>
        <v>0</v>
      </c>
    </row>
    <row r="182" spans="2:22" hidden="1">
      <c r="B182" s="82">
        <f>'PER TRIWULAN'!A177</f>
        <v>172</v>
      </c>
      <c r="C182" s="69" t="str">
        <f>'PER TRIWULAN'!I177</f>
        <v xml:space="preserve"> Godong </v>
      </c>
      <c r="D182" s="70" t="str">
        <f>'PER TRIWULAN'!B177</f>
        <v>SD NEGERI WANUTUNGGAL</v>
      </c>
      <c r="E182" s="71">
        <f>'PER TRIWULAN'!P177</f>
        <v>25375000</v>
      </c>
      <c r="F182" s="89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72">
        <f t="shared" si="6"/>
        <v>0</v>
      </c>
      <c r="U182" s="59">
        <f t="shared" si="7"/>
        <v>25375000</v>
      </c>
      <c r="V182" s="57">
        <f t="shared" si="8"/>
        <v>0</v>
      </c>
    </row>
    <row r="183" spans="2:22" hidden="1">
      <c r="B183" s="82">
        <f>'PER TRIWULAN'!A178</f>
        <v>173</v>
      </c>
      <c r="C183" s="69" t="str">
        <f>'PER TRIWULAN'!I178</f>
        <v xml:space="preserve"> Godong </v>
      </c>
      <c r="D183" s="70" t="str">
        <f>'PER TRIWULAN'!B178</f>
        <v>SD NEGERI WERDOYO</v>
      </c>
      <c r="E183" s="71">
        <f>'PER TRIWULAN'!P178</f>
        <v>31900000</v>
      </c>
      <c r="F183" s="89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72">
        <f t="shared" si="6"/>
        <v>0</v>
      </c>
      <c r="U183" s="59">
        <f t="shared" si="7"/>
        <v>31900000</v>
      </c>
      <c r="V183" s="57">
        <f t="shared" si="8"/>
        <v>0</v>
      </c>
    </row>
    <row r="184" spans="2:22" hidden="1">
      <c r="B184" s="82">
        <f>'PER TRIWULAN'!A179</f>
        <v>174</v>
      </c>
      <c r="C184" s="69" t="str">
        <f>'PER TRIWULAN'!I179</f>
        <v xml:space="preserve"> Grobogan </v>
      </c>
      <c r="D184" s="70" t="str">
        <f>'PER TRIWULAN'!B179</f>
        <v>SD NEGERI 1 GETASREJO</v>
      </c>
      <c r="E184" s="71">
        <f>'PER TRIWULAN'!P179</f>
        <v>36830000</v>
      </c>
      <c r="F184" s="89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72">
        <f t="shared" si="6"/>
        <v>0</v>
      </c>
      <c r="U184" s="59">
        <f t="shared" si="7"/>
        <v>36830000</v>
      </c>
      <c r="V184" s="57">
        <f t="shared" si="8"/>
        <v>0</v>
      </c>
    </row>
    <row r="185" spans="2:22" hidden="1">
      <c r="B185" s="82">
        <f>'PER TRIWULAN'!A180</f>
        <v>175</v>
      </c>
      <c r="C185" s="69" t="str">
        <f>'PER TRIWULAN'!I180</f>
        <v xml:space="preserve"> Grobogan </v>
      </c>
      <c r="D185" s="70" t="str">
        <f>'PER TRIWULAN'!B180</f>
        <v>SD NEGERI 1 GROBOGAN</v>
      </c>
      <c r="E185" s="71">
        <f>'PER TRIWULAN'!P180</f>
        <v>33495000</v>
      </c>
      <c r="F185" s="89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72">
        <f t="shared" si="6"/>
        <v>0</v>
      </c>
      <c r="U185" s="59">
        <f t="shared" si="7"/>
        <v>33495000</v>
      </c>
      <c r="V185" s="57">
        <f t="shared" si="8"/>
        <v>0</v>
      </c>
    </row>
    <row r="186" spans="2:22" hidden="1">
      <c r="B186" s="82">
        <f>'PER TRIWULAN'!A181</f>
        <v>176</v>
      </c>
      <c r="C186" s="69" t="str">
        <f>'PER TRIWULAN'!I181</f>
        <v xml:space="preserve"> Grobogan </v>
      </c>
      <c r="D186" s="70" t="str">
        <f>'PER TRIWULAN'!B181</f>
        <v>SD NEGERI 1 JATIPOHON</v>
      </c>
      <c r="E186" s="71">
        <f>'PER TRIWULAN'!P181</f>
        <v>42920000</v>
      </c>
      <c r="F186" s="89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72">
        <f t="shared" si="6"/>
        <v>0</v>
      </c>
      <c r="U186" s="59">
        <f t="shared" si="7"/>
        <v>42920000</v>
      </c>
      <c r="V186" s="57">
        <f t="shared" si="8"/>
        <v>0</v>
      </c>
    </row>
    <row r="187" spans="2:22" hidden="1">
      <c r="B187" s="82">
        <f>'PER TRIWULAN'!A182</f>
        <v>177</v>
      </c>
      <c r="C187" s="69" t="str">
        <f>'PER TRIWULAN'!I182</f>
        <v xml:space="preserve"> Grobogan </v>
      </c>
      <c r="D187" s="70" t="str">
        <f>'PER TRIWULAN'!B182</f>
        <v>SD NEGERI 1 KARANGREJO</v>
      </c>
      <c r="E187" s="71">
        <f>'PER TRIWULAN'!P182</f>
        <v>18995000</v>
      </c>
      <c r="F187" s="89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72">
        <f t="shared" si="6"/>
        <v>0</v>
      </c>
      <c r="U187" s="59">
        <f t="shared" si="7"/>
        <v>18995000</v>
      </c>
      <c r="V187" s="57">
        <f t="shared" si="8"/>
        <v>0</v>
      </c>
    </row>
    <row r="188" spans="2:22" hidden="1">
      <c r="B188" s="82">
        <f>'PER TRIWULAN'!A183</f>
        <v>178</v>
      </c>
      <c r="C188" s="69" t="str">
        <f>'PER TRIWULAN'!I183</f>
        <v xml:space="preserve"> Grobogan </v>
      </c>
      <c r="D188" s="70" t="str">
        <f>'PER TRIWULAN'!B183</f>
        <v>SD NEGERI 1 LEBAK</v>
      </c>
      <c r="E188" s="71">
        <f>'PER TRIWULAN'!P183</f>
        <v>33785000</v>
      </c>
      <c r="F188" s="89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72">
        <f t="shared" si="6"/>
        <v>0</v>
      </c>
      <c r="U188" s="59">
        <f t="shared" si="7"/>
        <v>33785000</v>
      </c>
      <c r="V188" s="57">
        <f t="shared" si="8"/>
        <v>0</v>
      </c>
    </row>
    <row r="189" spans="2:22" hidden="1">
      <c r="B189" s="82">
        <f>'PER TRIWULAN'!A184</f>
        <v>179</v>
      </c>
      <c r="C189" s="69" t="str">
        <f>'PER TRIWULAN'!I184</f>
        <v xml:space="preserve"> Grobogan </v>
      </c>
      <c r="D189" s="70" t="str">
        <f>'PER TRIWULAN'!B184</f>
        <v>SD NEGERI 1 LEBENGJUMUK</v>
      </c>
      <c r="E189" s="71">
        <f>'PER TRIWULAN'!P184</f>
        <v>23200000</v>
      </c>
      <c r="F189" s="89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72">
        <f t="shared" si="6"/>
        <v>0</v>
      </c>
      <c r="U189" s="59">
        <f t="shared" si="7"/>
        <v>23200000</v>
      </c>
      <c r="V189" s="57">
        <f t="shared" si="8"/>
        <v>0</v>
      </c>
    </row>
    <row r="190" spans="2:22" hidden="1">
      <c r="B190" s="82">
        <f>'PER TRIWULAN'!A185</f>
        <v>180</v>
      </c>
      <c r="C190" s="69" t="str">
        <f>'PER TRIWULAN'!I185</f>
        <v xml:space="preserve"> Grobogan </v>
      </c>
      <c r="D190" s="70" t="str">
        <f>'PER TRIWULAN'!B185</f>
        <v>SD NEGERI 1 NGABENREJO</v>
      </c>
      <c r="E190" s="71">
        <f>'PER TRIWULAN'!P185</f>
        <v>14500000</v>
      </c>
      <c r="F190" s="89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72">
        <f t="shared" si="6"/>
        <v>0</v>
      </c>
      <c r="U190" s="59">
        <f t="shared" si="7"/>
        <v>14500000</v>
      </c>
      <c r="V190" s="57">
        <f t="shared" si="8"/>
        <v>0</v>
      </c>
    </row>
    <row r="191" spans="2:22" hidden="1">
      <c r="B191" s="82">
        <f>'PER TRIWULAN'!A186</f>
        <v>181</v>
      </c>
      <c r="C191" s="69" t="str">
        <f>'PER TRIWULAN'!I186</f>
        <v xml:space="preserve"> Grobogan </v>
      </c>
      <c r="D191" s="70" t="str">
        <f>'PER TRIWULAN'!B186</f>
        <v>SD NEGERI 1 PUTATSARI</v>
      </c>
      <c r="E191" s="71">
        <f>'PER TRIWULAN'!P186</f>
        <v>27405000</v>
      </c>
      <c r="F191" s="89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72">
        <f t="shared" si="6"/>
        <v>0</v>
      </c>
      <c r="U191" s="59">
        <f t="shared" si="7"/>
        <v>27405000</v>
      </c>
      <c r="V191" s="57">
        <f t="shared" si="8"/>
        <v>0</v>
      </c>
    </row>
    <row r="192" spans="2:22" hidden="1">
      <c r="B192" s="82">
        <f>'PER TRIWULAN'!A187</f>
        <v>182</v>
      </c>
      <c r="C192" s="69" t="str">
        <f>'PER TRIWULAN'!I187</f>
        <v xml:space="preserve"> Grobogan </v>
      </c>
      <c r="D192" s="70" t="str">
        <f>'PER TRIWULAN'!B187</f>
        <v>SD NEGERI 1 REJOSARI</v>
      </c>
      <c r="E192" s="71">
        <f>'PER TRIWULAN'!P187</f>
        <v>30305000</v>
      </c>
      <c r="F192" s="89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72">
        <f t="shared" si="6"/>
        <v>0</v>
      </c>
      <c r="U192" s="59">
        <f t="shared" si="7"/>
        <v>30305000</v>
      </c>
      <c r="V192" s="57">
        <f t="shared" si="8"/>
        <v>0</v>
      </c>
    </row>
    <row r="193" spans="2:22" hidden="1">
      <c r="B193" s="82">
        <f>'PER TRIWULAN'!A188</f>
        <v>183</v>
      </c>
      <c r="C193" s="69" t="str">
        <f>'PER TRIWULAN'!I188</f>
        <v xml:space="preserve"> Grobogan </v>
      </c>
      <c r="D193" s="70" t="str">
        <f>'PER TRIWULAN'!B188</f>
        <v>SD NEGERI 1 SEDAYU</v>
      </c>
      <c r="E193" s="71">
        <f>'PER TRIWULAN'!P188</f>
        <v>20880000</v>
      </c>
      <c r="F193" s="89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72">
        <f t="shared" si="6"/>
        <v>0</v>
      </c>
      <c r="U193" s="59">
        <f t="shared" si="7"/>
        <v>20880000</v>
      </c>
      <c r="V193" s="57">
        <f t="shared" si="8"/>
        <v>0</v>
      </c>
    </row>
    <row r="194" spans="2:22" hidden="1">
      <c r="B194" s="82">
        <f>'PER TRIWULAN'!A189</f>
        <v>184</v>
      </c>
      <c r="C194" s="69" t="str">
        <f>'PER TRIWULAN'!I189</f>
        <v xml:space="preserve"> Grobogan </v>
      </c>
      <c r="D194" s="70" t="str">
        <f>'PER TRIWULAN'!B189</f>
        <v>SD NEGERI 1 TANGGUNGHARJO</v>
      </c>
      <c r="E194" s="71">
        <f>'PER TRIWULAN'!P189</f>
        <v>16095000</v>
      </c>
      <c r="F194" s="89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72">
        <f t="shared" si="6"/>
        <v>0</v>
      </c>
      <c r="U194" s="59">
        <f t="shared" si="7"/>
        <v>16095000</v>
      </c>
      <c r="V194" s="57">
        <f t="shared" si="8"/>
        <v>0</v>
      </c>
    </row>
    <row r="195" spans="2:22" hidden="1">
      <c r="B195" s="82">
        <f>'PER TRIWULAN'!A190</f>
        <v>185</v>
      </c>
      <c r="C195" s="69" t="str">
        <f>'PER TRIWULAN'!I190</f>
        <v xml:space="preserve"> Grobogan </v>
      </c>
      <c r="D195" s="70" t="str">
        <f>'PER TRIWULAN'!B190</f>
        <v>SD NEGERI 1 TEGUHAN</v>
      </c>
      <c r="E195" s="71">
        <f>'PER TRIWULAN'!P190</f>
        <v>19720000</v>
      </c>
      <c r="F195" s="89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72">
        <f t="shared" si="6"/>
        <v>0</v>
      </c>
      <c r="U195" s="59">
        <f t="shared" si="7"/>
        <v>19720000</v>
      </c>
      <c r="V195" s="57">
        <f t="shared" si="8"/>
        <v>0</v>
      </c>
    </row>
    <row r="196" spans="2:22" hidden="1">
      <c r="B196" s="82">
        <f>'PER TRIWULAN'!A191</f>
        <v>186</v>
      </c>
      <c r="C196" s="69" t="str">
        <f>'PER TRIWULAN'!I191</f>
        <v xml:space="preserve"> Grobogan </v>
      </c>
      <c r="D196" s="70" t="str">
        <f>'PER TRIWULAN'!B191</f>
        <v>SD NEGERI 2 GROBOGAN</v>
      </c>
      <c r="E196" s="71">
        <f>'PER TRIWULAN'!P191</f>
        <v>23925000</v>
      </c>
      <c r="F196" s="89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72">
        <f t="shared" si="6"/>
        <v>0</v>
      </c>
      <c r="U196" s="59">
        <f t="shared" si="7"/>
        <v>23925000</v>
      </c>
      <c r="V196" s="57">
        <f t="shared" si="8"/>
        <v>0</v>
      </c>
    </row>
    <row r="197" spans="2:22" hidden="1">
      <c r="B197" s="82">
        <f>'PER TRIWULAN'!A192</f>
        <v>187</v>
      </c>
      <c r="C197" s="69" t="str">
        <f>'PER TRIWULAN'!I192</f>
        <v xml:space="preserve"> Grobogan </v>
      </c>
      <c r="D197" s="70" t="str">
        <f>'PER TRIWULAN'!B192</f>
        <v>SD NEGERI 2 JATIPOHON</v>
      </c>
      <c r="E197" s="71">
        <f>'PER TRIWULAN'!P192</f>
        <v>23345000</v>
      </c>
      <c r="F197" s="89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72">
        <f t="shared" si="6"/>
        <v>0</v>
      </c>
      <c r="U197" s="59">
        <f t="shared" si="7"/>
        <v>23345000</v>
      </c>
      <c r="V197" s="57">
        <f t="shared" si="8"/>
        <v>0</v>
      </c>
    </row>
    <row r="198" spans="2:22" hidden="1">
      <c r="B198" s="82">
        <f>'PER TRIWULAN'!A193</f>
        <v>188</v>
      </c>
      <c r="C198" s="69" t="str">
        <f>'PER TRIWULAN'!I193</f>
        <v xml:space="preserve"> Grobogan </v>
      </c>
      <c r="D198" s="70" t="str">
        <f>'PER TRIWULAN'!B193</f>
        <v>SD NEGERI 2 LEBAK</v>
      </c>
      <c r="E198" s="71">
        <f>'PER TRIWULAN'!P193</f>
        <v>23780000</v>
      </c>
      <c r="F198" s="89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72">
        <f t="shared" si="6"/>
        <v>0</v>
      </c>
      <c r="U198" s="59">
        <f t="shared" si="7"/>
        <v>23780000</v>
      </c>
      <c r="V198" s="57">
        <f t="shared" si="8"/>
        <v>0</v>
      </c>
    </row>
    <row r="199" spans="2:22" hidden="1">
      <c r="B199" s="82">
        <f>'PER TRIWULAN'!A194</f>
        <v>189</v>
      </c>
      <c r="C199" s="69" t="str">
        <f>'PER TRIWULAN'!I194</f>
        <v xml:space="preserve"> Grobogan </v>
      </c>
      <c r="D199" s="70" t="str">
        <f>'PER TRIWULAN'!B194</f>
        <v>SD NEGERI 2 LEBENGJUMUK</v>
      </c>
      <c r="E199" s="71">
        <f>'PER TRIWULAN'!P194</f>
        <v>12180000</v>
      </c>
      <c r="F199" s="89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72">
        <f t="shared" si="6"/>
        <v>0</v>
      </c>
      <c r="U199" s="59">
        <f t="shared" si="7"/>
        <v>12180000</v>
      </c>
      <c r="V199" s="57">
        <f t="shared" si="8"/>
        <v>0</v>
      </c>
    </row>
    <row r="200" spans="2:22" hidden="1">
      <c r="B200" s="82">
        <f>'PER TRIWULAN'!A195</f>
        <v>190</v>
      </c>
      <c r="C200" s="69" t="str">
        <f>'PER TRIWULAN'!I195</f>
        <v xml:space="preserve"> Grobogan </v>
      </c>
      <c r="D200" s="70" t="str">
        <f>'PER TRIWULAN'!B195</f>
        <v>SD NEGERI 2 NGABENREJO</v>
      </c>
      <c r="E200" s="71">
        <f>'PER TRIWULAN'!P195</f>
        <v>20735000</v>
      </c>
      <c r="F200" s="89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72">
        <f t="shared" si="6"/>
        <v>0</v>
      </c>
      <c r="U200" s="59">
        <f t="shared" si="7"/>
        <v>20735000</v>
      </c>
      <c r="V200" s="57">
        <f t="shared" si="8"/>
        <v>0</v>
      </c>
    </row>
    <row r="201" spans="2:22" hidden="1">
      <c r="B201" s="82">
        <f>'PER TRIWULAN'!A196</f>
        <v>191</v>
      </c>
      <c r="C201" s="69" t="str">
        <f>'PER TRIWULAN'!I196</f>
        <v xml:space="preserve"> Grobogan </v>
      </c>
      <c r="D201" s="70" t="str">
        <f>'PER TRIWULAN'!B196</f>
        <v>SD NEGERI 2 PUTATSARI</v>
      </c>
      <c r="E201" s="71">
        <f>'PER TRIWULAN'!P196</f>
        <v>23490000</v>
      </c>
      <c r="F201" s="89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72">
        <f t="shared" si="6"/>
        <v>0</v>
      </c>
      <c r="U201" s="59">
        <f t="shared" si="7"/>
        <v>23490000</v>
      </c>
      <c r="V201" s="57">
        <f t="shared" si="8"/>
        <v>0</v>
      </c>
    </row>
    <row r="202" spans="2:22" hidden="1">
      <c r="B202" s="82">
        <f>'PER TRIWULAN'!A197</f>
        <v>192</v>
      </c>
      <c r="C202" s="69" t="str">
        <f>'PER TRIWULAN'!I197</f>
        <v xml:space="preserve"> Grobogan </v>
      </c>
      <c r="D202" s="70" t="str">
        <f>'PER TRIWULAN'!B197</f>
        <v>SD NEGERI 2 REJOSARI</v>
      </c>
      <c r="E202" s="71">
        <f>'PER TRIWULAN'!P197</f>
        <v>22910000</v>
      </c>
      <c r="F202" s="89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72">
        <f t="shared" si="6"/>
        <v>0</v>
      </c>
      <c r="U202" s="59">
        <f t="shared" si="7"/>
        <v>22910000</v>
      </c>
      <c r="V202" s="57">
        <f t="shared" si="8"/>
        <v>0</v>
      </c>
    </row>
    <row r="203" spans="2:22" hidden="1">
      <c r="B203" s="82">
        <f>'PER TRIWULAN'!A198</f>
        <v>193</v>
      </c>
      <c r="C203" s="69" t="str">
        <f>'PER TRIWULAN'!I198</f>
        <v xml:space="preserve"> Grobogan </v>
      </c>
      <c r="D203" s="70" t="str">
        <f>'PER TRIWULAN'!B198</f>
        <v>SD NEGERI 2 SEDAYU</v>
      </c>
      <c r="E203" s="71">
        <f>'PER TRIWULAN'!P198</f>
        <v>20300000</v>
      </c>
      <c r="F203" s="89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72">
        <f t="shared" si="6"/>
        <v>0</v>
      </c>
      <c r="U203" s="59">
        <f t="shared" si="7"/>
        <v>20300000</v>
      </c>
      <c r="V203" s="57">
        <f t="shared" si="8"/>
        <v>0</v>
      </c>
    </row>
    <row r="204" spans="2:22" hidden="1">
      <c r="B204" s="82">
        <f>'PER TRIWULAN'!A199</f>
        <v>194</v>
      </c>
      <c r="C204" s="69" t="str">
        <f>'PER TRIWULAN'!I199</f>
        <v xml:space="preserve"> Grobogan </v>
      </c>
      <c r="D204" s="70" t="str">
        <f>'PER TRIWULAN'!B199</f>
        <v>SD NEGERI 2 TANGGUNGHARJO</v>
      </c>
      <c r="E204" s="71">
        <f>'PER TRIWULAN'!P199</f>
        <v>37120000</v>
      </c>
      <c r="F204" s="89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72">
        <f t="shared" ref="T204:T267" si="9">SUM(G204:S204)</f>
        <v>0</v>
      </c>
      <c r="U204" s="59">
        <f t="shared" ref="U204:U267" si="10">E204-F204</f>
        <v>37120000</v>
      </c>
      <c r="V204" s="57">
        <f t="shared" ref="V204:V267" si="11">F204-T204</f>
        <v>0</v>
      </c>
    </row>
    <row r="205" spans="2:22" hidden="1">
      <c r="B205" s="82">
        <f>'PER TRIWULAN'!A200</f>
        <v>195</v>
      </c>
      <c r="C205" s="69" t="str">
        <f>'PER TRIWULAN'!I200</f>
        <v xml:space="preserve"> Grobogan </v>
      </c>
      <c r="D205" s="70" t="str">
        <f>'PER TRIWULAN'!B200</f>
        <v>SD NEGERI 2 TEGUHAN</v>
      </c>
      <c r="E205" s="71">
        <f>'PER TRIWULAN'!P200</f>
        <v>29725000</v>
      </c>
      <c r="F205" s="89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72">
        <f t="shared" si="9"/>
        <v>0</v>
      </c>
      <c r="U205" s="59">
        <f t="shared" si="10"/>
        <v>29725000</v>
      </c>
      <c r="V205" s="57">
        <f t="shared" si="11"/>
        <v>0</v>
      </c>
    </row>
    <row r="206" spans="2:22" hidden="1">
      <c r="B206" s="82">
        <f>'PER TRIWULAN'!A201</f>
        <v>196</v>
      </c>
      <c r="C206" s="69" t="str">
        <f>'PER TRIWULAN'!I201</f>
        <v xml:space="preserve"> Grobogan </v>
      </c>
      <c r="D206" s="70" t="str">
        <f>'PER TRIWULAN'!B201</f>
        <v>SD NEGERI 3 GETASREJO</v>
      </c>
      <c r="E206" s="71">
        <f>'PER TRIWULAN'!P201</f>
        <v>19865000</v>
      </c>
      <c r="F206" s="89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72">
        <f t="shared" si="9"/>
        <v>0</v>
      </c>
      <c r="U206" s="59">
        <f t="shared" si="10"/>
        <v>19865000</v>
      </c>
      <c r="V206" s="57">
        <f t="shared" si="11"/>
        <v>0</v>
      </c>
    </row>
    <row r="207" spans="2:22" hidden="1">
      <c r="B207" s="82">
        <f>'PER TRIWULAN'!A202</f>
        <v>197</v>
      </c>
      <c r="C207" s="69" t="str">
        <f>'PER TRIWULAN'!I202</f>
        <v xml:space="preserve"> Grobogan </v>
      </c>
      <c r="D207" s="70" t="str">
        <f>'PER TRIWULAN'!B202</f>
        <v>SD NEGERI 3 GROBOGAN</v>
      </c>
      <c r="E207" s="71">
        <f>'PER TRIWULAN'!P202</f>
        <v>25665000</v>
      </c>
      <c r="F207" s="89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72">
        <f t="shared" si="9"/>
        <v>0</v>
      </c>
      <c r="U207" s="59">
        <f t="shared" si="10"/>
        <v>25665000</v>
      </c>
      <c r="V207" s="57">
        <f t="shared" si="11"/>
        <v>0</v>
      </c>
    </row>
    <row r="208" spans="2:22" hidden="1">
      <c r="B208" s="82">
        <f>'PER TRIWULAN'!A203</f>
        <v>198</v>
      </c>
      <c r="C208" s="69" t="str">
        <f>'PER TRIWULAN'!I203</f>
        <v xml:space="preserve"> Grobogan </v>
      </c>
      <c r="D208" s="70" t="str">
        <f>'PER TRIWULAN'!B203</f>
        <v>SD NEGERI 3 JATIPOHON</v>
      </c>
      <c r="E208" s="71">
        <f>'PER TRIWULAN'!P203</f>
        <v>30595000</v>
      </c>
      <c r="F208" s="89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72">
        <f t="shared" si="9"/>
        <v>0</v>
      </c>
      <c r="U208" s="59">
        <f t="shared" si="10"/>
        <v>30595000</v>
      </c>
      <c r="V208" s="57">
        <f t="shared" si="11"/>
        <v>0</v>
      </c>
    </row>
    <row r="209" spans="2:22" hidden="1">
      <c r="B209" s="82">
        <f>'PER TRIWULAN'!A204</f>
        <v>199</v>
      </c>
      <c r="C209" s="69" t="str">
        <f>'PER TRIWULAN'!I204</f>
        <v xml:space="preserve"> Grobogan </v>
      </c>
      <c r="D209" s="70" t="str">
        <f>'PER TRIWULAN'!B204</f>
        <v>SD NEGERI 3 KARANGREJO</v>
      </c>
      <c r="E209" s="71">
        <f>'PER TRIWULAN'!P204</f>
        <v>16530000</v>
      </c>
      <c r="F209" s="89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72">
        <f t="shared" si="9"/>
        <v>0</v>
      </c>
      <c r="U209" s="59">
        <f t="shared" si="10"/>
        <v>16530000</v>
      </c>
      <c r="V209" s="57">
        <f t="shared" si="11"/>
        <v>0</v>
      </c>
    </row>
    <row r="210" spans="2:22" hidden="1">
      <c r="B210" s="82">
        <f>'PER TRIWULAN'!A205</f>
        <v>200</v>
      </c>
      <c r="C210" s="69" t="str">
        <f>'PER TRIWULAN'!I205</f>
        <v xml:space="preserve"> Grobogan </v>
      </c>
      <c r="D210" s="70" t="str">
        <f>'PER TRIWULAN'!B205</f>
        <v>SD NEGERI 3 LEBAK</v>
      </c>
      <c r="E210" s="71">
        <f>'PER TRIWULAN'!P205</f>
        <v>30450000</v>
      </c>
      <c r="F210" s="89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72">
        <f t="shared" si="9"/>
        <v>0</v>
      </c>
      <c r="U210" s="59">
        <f t="shared" si="10"/>
        <v>30450000</v>
      </c>
      <c r="V210" s="57">
        <f t="shared" si="11"/>
        <v>0</v>
      </c>
    </row>
    <row r="211" spans="2:22" hidden="1">
      <c r="B211" s="82">
        <f>'PER TRIWULAN'!A206</f>
        <v>201</v>
      </c>
      <c r="C211" s="69" t="str">
        <f>'PER TRIWULAN'!I206</f>
        <v xml:space="preserve"> Grobogan </v>
      </c>
      <c r="D211" s="70" t="str">
        <f>'PER TRIWULAN'!B206</f>
        <v>SD NEGERI 3 NGABENREJO</v>
      </c>
      <c r="E211" s="71">
        <f>'PER TRIWULAN'!P206</f>
        <v>20880000</v>
      </c>
      <c r="F211" s="89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72">
        <f t="shared" si="9"/>
        <v>0</v>
      </c>
      <c r="U211" s="59">
        <f t="shared" si="10"/>
        <v>20880000</v>
      </c>
      <c r="V211" s="57">
        <f t="shared" si="11"/>
        <v>0</v>
      </c>
    </row>
    <row r="212" spans="2:22" hidden="1">
      <c r="B212" s="82">
        <f>'PER TRIWULAN'!A207</f>
        <v>202</v>
      </c>
      <c r="C212" s="69" t="str">
        <f>'PER TRIWULAN'!I207</f>
        <v xml:space="preserve"> Grobogan </v>
      </c>
      <c r="D212" s="70" t="str">
        <f>'PER TRIWULAN'!B207</f>
        <v>SD NEGERI 3 PUTATSARI</v>
      </c>
      <c r="E212" s="71">
        <f>'PER TRIWULAN'!P207</f>
        <v>26245000</v>
      </c>
      <c r="F212" s="89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72">
        <f t="shared" si="9"/>
        <v>0</v>
      </c>
      <c r="U212" s="59">
        <f t="shared" si="10"/>
        <v>26245000</v>
      </c>
      <c r="V212" s="57">
        <f t="shared" si="11"/>
        <v>0</v>
      </c>
    </row>
    <row r="213" spans="2:22" hidden="1">
      <c r="B213" s="82">
        <f>'PER TRIWULAN'!A208</f>
        <v>203</v>
      </c>
      <c r="C213" s="69" t="str">
        <f>'PER TRIWULAN'!I208</f>
        <v xml:space="preserve"> Grobogan </v>
      </c>
      <c r="D213" s="70" t="str">
        <f>'PER TRIWULAN'!B208</f>
        <v>SD NEGERI 3 REJOSARI</v>
      </c>
      <c r="E213" s="71">
        <f>'PER TRIWULAN'!P208</f>
        <v>27405000</v>
      </c>
      <c r="F213" s="89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72">
        <f t="shared" si="9"/>
        <v>0</v>
      </c>
      <c r="U213" s="59">
        <f t="shared" si="10"/>
        <v>27405000</v>
      </c>
      <c r="V213" s="57">
        <f t="shared" si="11"/>
        <v>0</v>
      </c>
    </row>
    <row r="214" spans="2:22" hidden="1">
      <c r="B214" s="82">
        <f>'PER TRIWULAN'!A209</f>
        <v>204</v>
      </c>
      <c r="C214" s="69" t="str">
        <f>'PER TRIWULAN'!I209</f>
        <v xml:space="preserve"> Grobogan </v>
      </c>
      <c r="D214" s="70" t="str">
        <f>'PER TRIWULAN'!B209</f>
        <v>SD NEGERI 3 SEDAYU</v>
      </c>
      <c r="E214" s="71">
        <f>'PER TRIWULAN'!P209</f>
        <v>17545000</v>
      </c>
      <c r="F214" s="89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72">
        <f t="shared" si="9"/>
        <v>0</v>
      </c>
      <c r="U214" s="59">
        <f t="shared" si="10"/>
        <v>17545000</v>
      </c>
      <c r="V214" s="57">
        <f t="shared" si="11"/>
        <v>0</v>
      </c>
    </row>
    <row r="215" spans="2:22" hidden="1">
      <c r="B215" s="82">
        <f>'PER TRIWULAN'!A210</f>
        <v>205</v>
      </c>
      <c r="C215" s="69" t="str">
        <f>'PER TRIWULAN'!I210</f>
        <v xml:space="preserve"> Grobogan </v>
      </c>
      <c r="D215" s="70" t="str">
        <f>'PER TRIWULAN'!B210</f>
        <v>SD NEGERI 3 TANGGUNGHARJO</v>
      </c>
      <c r="E215" s="71">
        <f>'PER TRIWULAN'!P210</f>
        <v>28855000</v>
      </c>
      <c r="F215" s="89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72">
        <f t="shared" si="9"/>
        <v>0</v>
      </c>
      <c r="U215" s="59">
        <f t="shared" si="10"/>
        <v>28855000</v>
      </c>
      <c r="V215" s="57">
        <f t="shared" si="11"/>
        <v>0</v>
      </c>
    </row>
    <row r="216" spans="2:22" hidden="1">
      <c r="B216" s="82">
        <f>'PER TRIWULAN'!A211</f>
        <v>206</v>
      </c>
      <c r="C216" s="69" t="str">
        <f>'PER TRIWULAN'!I211</f>
        <v xml:space="preserve"> Grobogan </v>
      </c>
      <c r="D216" s="70" t="str">
        <f>'PER TRIWULAN'!B211</f>
        <v>SD NEGERI 3 TEGUHAN</v>
      </c>
      <c r="E216" s="71">
        <f>'PER TRIWULAN'!P211</f>
        <v>31755000</v>
      </c>
      <c r="F216" s="89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72">
        <f t="shared" si="9"/>
        <v>0</v>
      </c>
      <c r="U216" s="59">
        <f t="shared" si="10"/>
        <v>31755000</v>
      </c>
      <c r="V216" s="57">
        <f t="shared" si="11"/>
        <v>0</v>
      </c>
    </row>
    <row r="217" spans="2:22" hidden="1">
      <c r="B217" s="82">
        <f>'PER TRIWULAN'!A212</f>
        <v>207</v>
      </c>
      <c r="C217" s="69" t="str">
        <f>'PER TRIWULAN'!I212</f>
        <v xml:space="preserve"> Grobogan </v>
      </c>
      <c r="D217" s="70" t="str">
        <f>'PER TRIWULAN'!B212</f>
        <v>SD NEGERI 4 GROBOGAN</v>
      </c>
      <c r="E217" s="71">
        <f>'PER TRIWULAN'!P212</f>
        <v>22475000</v>
      </c>
      <c r="F217" s="89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72">
        <f t="shared" si="9"/>
        <v>0</v>
      </c>
      <c r="U217" s="59">
        <f t="shared" si="10"/>
        <v>22475000</v>
      </c>
      <c r="V217" s="57">
        <f t="shared" si="11"/>
        <v>0</v>
      </c>
    </row>
    <row r="218" spans="2:22" hidden="1">
      <c r="B218" s="82">
        <f>'PER TRIWULAN'!A213</f>
        <v>208</v>
      </c>
      <c r="C218" s="69" t="str">
        <f>'PER TRIWULAN'!I213</f>
        <v xml:space="preserve"> Grobogan </v>
      </c>
      <c r="D218" s="70" t="str">
        <f>'PER TRIWULAN'!B213</f>
        <v>SD NEGERI 4 KARANGREJO</v>
      </c>
      <c r="E218" s="71">
        <f>'PER TRIWULAN'!P213</f>
        <v>28565000</v>
      </c>
      <c r="F218" s="89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72">
        <f t="shared" si="9"/>
        <v>0</v>
      </c>
      <c r="U218" s="59">
        <f t="shared" si="10"/>
        <v>28565000</v>
      </c>
      <c r="V218" s="57">
        <f t="shared" si="11"/>
        <v>0</v>
      </c>
    </row>
    <row r="219" spans="2:22" hidden="1">
      <c r="B219" s="82">
        <f>'PER TRIWULAN'!A214</f>
        <v>209</v>
      </c>
      <c r="C219" s="69" t="str">
        <f>'PER TRIWULAN'!I214</f>
        <v xml:space="preserve"> Grobogan </v>
      </c>
      <c r="D219" s="70" t="str">
        <f>'PER TRIWULAN'!B214</f>
        <v>SD NEGERI 4 LEBAK</v>
      </c>
      <c r="E219" s="71">
        <f>'PER TRIWULAN'!P214</f>
        <v>16240000</v>
      </c>
      <c r="F219" s="89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72">
        <f t="shared" si="9"/>
        <v>0</v>
      </c>
      <c r="U219" s="59">
        <f t="shared" si="10"/>
        <v>16240000</v>
      </c>
      <c r="V219" s="57">
        <f t="shared" si="11"/>
        <v>0</v>
      </c>
    </row>
    <row r="220" spans="2:22" hidden="1">
      <c r="B220" s="82">
        <f>'PER TRIWULAN'!A215</f>
        <v>210</v>
      </c>
      <c r="C220" s="69" t="str">
        <f>'PER TRIWULAN'!I215</f>
        <v xml:space="preserve"> Grobogan </v>
      </c>
      <c r="D220" s="70" t="str">
        <f>'PER TRIWULAN'!B215</f>
        <v>SD NEGERI 4 PUTATSARI</v>
      </c>
      <c r="E220" s="71">
        <f>'PER TRIWULAN'!P215</f>
        <v>19140000</v>
      </c>
      <c r="F220" s="89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72">
        <f t="shared" si="9"/>
        <v>0</v>
      </c>
      <c r="U220" s="59">
        <f t="shared" si="10"/>
        <v>19140000</v>
      </c>
      <c r="V220" s="57">
        <f t="shared" si="11"/>
        <v>0</v>
      </c>
    </row>
    <row r="221" spans="2:22" hidden="1">
      <c r="B221" s="82">
        <f>'PER TRIWULAN'!A216</f>
        <v>211</v>
      </c>
      <c r="C221" s="69" t="str">
        <f>'PER TRIWULAN'!I216</f>
        <v xml:space="preserve"> Grobogan </v>
      </c>
      <c r="D221" s="70" t="str">
        <f>'PER TRIWULAN'!B216</f>
        <v>SD NEGERI 4 TANGGUNGHARJO</v>
      </c>
      <c r="E221" s="71">
        <f>'PER TRIWULAN'!P216</f>
        <v>22330000</v>
      </c>
      <c r="F221" s="89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72">
        <f t="shared" si="9"/>
        <v>0</v>
      </c>
      <c r="U221" s="59">
        <f t="shared" si="10"/>
        <v>22330000</v>
      </c>
      <c r="V221" s="57">
        <f t="shared" si="11"/>
        <v>0</v>
      </c>
    </row>
    <row r="222" spans="2:22" hidden="1">
      <c r="B222" s="82">
        <f>'PER TRIWULAN'!A217</f>
        <v>212</v>
      </c>
      <c r="C222" s="69" t="str">
        <f>'PER TRIWULAN'!I217</f>
        <v xml:space="preserve"> Grobogan </v>
      </c>
      <c r="D222" s="70" t="str">
        <f>'PER TRIWULAN'!B217</f>
        <v>SD NEGERI 5 KARANGREJO</v>
      </c>
      <c r="E222" s="71">
        <f>'PER TRIWULAN'!P217</f>
        <v>14935000</v>
      </c>
      <c r="F222" s="89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72">
        <f t="shared" si="9"/>
        <v>0</v>
      </c>
      <c r="U222" s="59">
        <f t="shared" si="10"/>
        <v>14935000</v>
      </c>
      <c r="V222" s="57">
        <f t="shared" si="11"/>
        <v>0</v>
      </c>
    </row>
    <row r="223" spans="2:22" hidden="1">
      <c r="B223" s="82">
        <f>'PER TRIWULAN'!A218</f>
        <v>213</v>
      </c>
      <c r="C223" s="69" t="str">
        <f>'PER TRIWULAN'!I218</f>
        <v xml:space="preserve"> Grobogan </v>
      </c>
      <c r="D223" s="70" t="str">
        <f>'PER TRIWULAN'!B218</f>
        <v>SD NEGERI 5 LEBAK</v>
      </c>
      <c r="E223" s="71">
        <f>'PER TRIWULAN'!P218</f>
        <v>31900000</v>
      </c>
      <c r="F223" s="89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72">
        <f t="shared" si="9"/>
        <v>0</v>
      </c>
      <c r="U223" s="59">
        <f t="shared" si="10"/>
        <v>31900000</v>
      </c>
      <c r="V223" s="57">
        <f t="shared" si="11"/>
        <v>0</v>
      </c>
    </row>
    <row r="224" spans="2:22" hidden="1">
      <c r="B224" s="82">
        <f>'PER TRIWULAN'!A219</f>
        <v>214</v>
      </c>
      <c r="C224" s="69" t="str">
        <f>'PER TRIWULAN'!I219</f>
        <v xml:space="preserve"> Grobogan </v>
      </c>
      <c r="D224" s="70" t="str">
        <f>'PER TRIWULAN'!B219</f>
        <v>SD NEGERI 5 PUTATSARI</v>
      </c>
      <c r="E224" s="71">
        <f>'PER TRIWULAN'!P219</f>
        <v>38715000</v>
      </c>
      <c r="F224" s="89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72">
        <f t="shared" si="9"/>
        <v>0</v>
      </c>
      <c r="U224" s="59">
        <f t="shared" si="10"/>
        <v>38715000</v>
      </c>
      <c r="V224" s="57">
        <f t="shared" si="11"/>
        <v>0</v>
      </c>
    </row>
    <row r="225" spans="2:22" hidden="1">
      <c r="B225" s="82">
        <f>'PER TRIWULAN'!A220</f>
        <v>215</v>
      </c>
      <c r="C225" s="69" t="str">
        <f>'PER TRIWULAN'!I220</f>
        <v xml:space="preserve"> Grobogan </v>
      </c>
      <c r="D225" s="70" t="str">
        <f>'PER TRIWULAN'!B220</f>
        <v>SD NEGERI 6 PUTATSARI</v>
      </c>
      <c r="E225" s="71">
        <f>'PER TRIWULAN'!P220</f>
        <v>25375000</v>
      </c>
      <c r="F225" s="89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72">
        <f t="shared" si="9"/>
        <v>0</v>
      </c>
      <c r="U225" s="59">
        <f t="shared" si="10"/>
        <v>25375000</v>
      </c>
      <c r="V225" s="57">
        <f t="shared" si="11"/>
        <v>0</v>
      </c>
    </row>
    <row r="226" spans="2:22" hidden="1">
      <c r="B226" s="82">
        <f>'PER TRIWULAN'!A221</f>
        <v>216</v>
      </c>
      <c r="C226" s="69" t="str">
        <f>'PER TRIWULAN'!I221</f>
        <v xml:space="preserve"> Gubug </v>
      </c>
      <c r="D226" s="70" t="str">
        <f>'PER TRIWULAN'!B221</f>
        <v>SD NEGERI 4 KUWARON</v>
      </c>
      <c r="E226" s="71">
        <f>'PER TRIWULAN'!P221</f>
        <v>22185000</v>
      </c>
      <c r="F226" s="89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72">
        <f t="shared" si="9"/>
        <v>0</v>
      </c>
      <c r="U226" s="59">
        <f t="shared" si="10"/>
        <v>22185000</v>
      </c>
      <c r="V226" s="57">
        <f t="shared" si="11"/>
        <v>0</v>
      </c>
    </row>
    <row r="227" spans="2:22" hidden="1">
      <c r="B227" s="82">
        <f>'PER TRIWULAN'!A222</f>
        <v>217</v>
      </c>
      <c r="C227" s="69" t="str">
        <f>'PER TRIWULAN'!I222</f>
        <v xml:space="preserve"> Gubug </v>
      </c>
      <c r="D227" s="70" t="str">
        <f>'PER TRIWULAN'!B222</f>
        <v>SD NEGERI 1 BATURAGUNG</v>
      </c>
      <c r="E227" s="71">
        <f>'PER TRIWULAN'!P222</f>
        <v>33060000</v>
      </c>
      <c r="F227" s="89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72">
        <f t="shared" si="9"/>
        <v>0</v>
      </c>
      <c r="U227" s="59">
        <f t="shared" si="10"/>
        <v>33060000</v>
      </c>
      <c r="V227" s="57">
        <f t="shared" si="11"/>
        <v>0</v>
      </c>
    </row>
    <row r="228" spans="2:22" hidden="1">
      <c r="B228" s="82">
        <f>'PER TRIWULAN'!A223</f>
        <v>218</v>
      </c>
      <c r="C228" s="69" t="str">
        <f>'PER TRIWULAN'!I223</f>
        <v xml:space="preserve"> Gubug </v>
      </c>
      <c r="D228" s="70" t="str">
        <f>'PER TRIWULAN'!B223</f>
        <v>SD NEGERI 1 GINGGANGTANI</v>
      </c>
      <c r="E228" s="71">
        <f>'PER TRIWULAN'!P223</f>
        <v>14355000</v>
      </c>
      <c r="F228" s="89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72">
        <f t="shared" si="9"/>
        <v>0</v>
      </c>
      <c r="U228" s="59">
        <f t="shared" si="10"/>
        <v>14355000</v>
      </c>
      <c r="V228" s="57">
        <f t="shared" si="11"/>
        <v>0</v>
      </c>
    </row>
    <row r="229" spans="2:22" hidden="1">
      <c r="B229" s="82">
        <f>'PER TRIWULAN'!A224</f>
        <v>219</v>
      </c>
      <c r="C229" s="69" t="str">
        <f>'PER TRIWULAN'!I224</f>
        <v xml:space="preserve"> Gubug </v>
      </c>
      <c r="D229" s="70" t="str">
        <f>'PER TRIWULAN'!B224</f>
        <v>SD NEGERI 1 GUBUG</v>
      </c>
      <c r="E229" s="71">
        <f>'PER TRIWULAN'!P224</f>
        <v>39295000</v>
      </c>
      <c r="F229" s="89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72">
        <f t="shared" si="9"/>
        <v>0</v>
      </c>
      <c r="U229" s="59">
        <f t="shared" si="10"/>
        <v>39295000</v>
      </c>
      <c r="V229" s="57">
        <f t="shared" si="11"/>
        <v>0</v>
      </c>
    </row>
    <row r="230" spans="2:22" hidden="1">
      <c r="B230" s="82">
        <f>'PER TRIWULAN'!A225</f>
        <v>220</v>
      </c>
      <c r="C230" s="69" t="str">
        <f>'PER TRIWULAN'!I225</f>
        <v xml:space="preserve"> Gubug </v>
      </c>
      <c r="D230" s="70" t="str">
        <f>'PER TRIWULAN'!B225</f>
        <v>SD NEGERI 1 JEKETRO</v>
      </c>
      <c r="E230" s="71">
        <f>'PER TRIWULAN'!P225</f>
        <v>29145000</v>
      </c>
      <c r="F230" s="89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72">
        <f t="shared" si="9"/>
        <v>0</v>
      </c>
      <c r="U230" s="59">
        <f t="shared" si="10"/>
        <v>29145000</v>
      </c>
      <c r="V230" s="57">
        <f t="shared" si="11"/>
        <v>0</v>
      </c>
    </row>
    <row r="231" spans="2:22" hidden="1">
      <c r="B231" s="82">
        <f>'PER TRIWULAN'!A226</f>
        <v>221</v>
      </c>
      <c r="C231" s="69" t="str">
        <f>'PER TRIWULAN'!I226</f>
        <v xml:space="preserve"> Gubug </v>
      </c>
      <c r="D231" s="70" t="str">
        <f>'PER TRIWULAN'!B226</f>
        <v>SD NEGERI 1 KEMIRI</v>
      </c>
      <c r="E231" s="71">
        <f>'PER TRIWULAN'!P226</f>
        <v>14065000</v>
      </c>
      <c r="F231" s="89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72">
        <f t="shared" si="9"/>
        <v>0</v>
      </c>
      <c r="U231" s="59">
        <f t="shared" si="10"/>
        <v>14065000</v>
      </c>
      <c r="V231" s="57">
        <f t="shared" si="11"/>
        <v>0</v>
      </c>
    </row>
    <row r="232" spans="2:22" hidden="1">
      <c r="B232" s="82">
        <f>'PER TRIWULAN'!A227</f>
        <v>222</v>
      </c>
      <c r="C232" s="69" t="str">
        <f>'PER TRIWULAN'!I227</f>
        <v xml:space="preserve"> Gubug </v>
      </c>
      <c r="D232" s="70" t="str">
        <f>'PER TRIWULAN'!B227</f>
        <v>SD NEGERI 1 KUNJENG</v>
      </c>
      <c r="E232" s="71">
        <f>'PER TRIWULAN'!P227</f>
        <v>31755000</v>
      </c>
      <c r="F232" s="89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72">
        <f t="shared" si="9"/>
        <v>0</v>
      </c>
      <c r="U232" s="59">
        <f t="shared" si="10"/>
        <v>31755000</v>
      </c>
      <c r="V232" s="57">
        <f t="shared" si="11"/>
        <v>0</v>
      </c>
    </row>
    <row r="233" spans="2:22" hidden="1">
      <c r="B233" s="82">
        <f>'PER TRIWULAN'!A228</f>
        <v>223</v>
      </c>
      <c r="C233" s="69" t="str">
        <f>'PER TRIWULAN'!I228</f>
        <v xml:space="preserve"> Gubug </v>
      </c>
      <c r="D233" s="70" t="str">
        <f>'PER TRIWULAN'!B228</f>
        <v>SD NEGERI 1 KUWARON</v>
      </c>
      <c r="E233" s="71">
        <f>'PER TRIWULAN'!P228</f>
        <v>35815000</v>
      </c>
      <c r="F233" s="89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72">
        <f t="shared" si="9"/>
        <v>0</v>
      </c>
      <c r="U233" s="59">
        <f t="shared" si="10"/>
        <v>35815000</v>
      </c>
      <c r="V233" s="57">
        <f t="shared" si="11"/>
        <v>0</v>
      </c>
    </row>
    <row r="234" spans="2:22" hidden="1">
      <c r="B234" s="82">
        <f>'PER TRIWULAN'!A229</f>
        <v>224</v>
      </c>
      <c r="C234" s="69" t="str">
        <f>'PER TRIWULAN'!I229</f>
        <v xml:space="preserve"> Gubug </v>
      </c>
      <c r="D234" s="70" t="str">
        <f>'PER TRIWULAN'!B229</f>
        <v>SD NEGERI 1 PENADARAN</v>
      </c>
      <c r="E234" s="71">
        <f>'PER TRIWULAN'!P229</f>
        <v>22620000</v>
      </c>
      <c r="F234" s="89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72">
        <f t="shared" si="9"/>
        <v>0</v>
      </c>
      <c r="U234" s="59">
        <f t="shared" si="10"/>
        <v>22620000</v>
      </c>
      <c r="V234" s="57">
        <f t="shared" si="11"/>
        <v>0</v>
      </c>
    </row>
    <row r="235" spans="2:22" hidden="1">
      <c r="B235" s="82">
        <f>'PER TRIWULAN'!A230</f>
        <v>225</v>
      </c>
      <c r="C235" s="69" t="str">
        <f>'PER TRIWULAN'!I230</f>
        <v xml:space="preserve"> Gubug </v>
      </c>
      <c r="D235" s="70" t="str">
        <f>'PER TRIWULAN'!B230</f>
        <v>SD NEGERI 1 PRANTEN</v>
      </c>
      <c r="E235" s="71">
        <f>'PER TRIWULAN'!P230</f>
        <v>16530000</v>
      </c>
      <c r="F235" s="89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72">
        <f t="shared" si="9"/>
        <v>0</v>
      </c>
      <c r="U235" s="59">
        <f t="shared" si="10"/>
        <v>16530000</v>
      </c>
      <c r="V235" s="57">
        <f t="shared" si="11"/>
        <v>0</v>
      </c>
    </row>
    <row r="236" spans="2:22" hidden="1">
      <c r="B236" s="82">
        <f>'PER TRIWULAN'!A231</f>
        <v>226</v>
      </c>
      <c r="C236" s="69" t="str">
        <f>'PER TRIWULAN'!I231</f>
        <v xml:space="preserve"> Gubug </v>
      </c>
      <c r="D236" s="70" t="str">
        <f>'PER TRIWULAN'!B231</f>
        <v>SD NEGERI 1 RINGINHARJO</v>
      </c>
      <c r="E236" s="71">
        <f>'PER TRIWULAN'!P231</f>
        <v>20155000</v>
      </c>
      <c r="F236" s="89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72">
        <f t="shared" si="9"/>
        <v>0</v>
      </c>
      <c r="U236" s="59">
        <f t="shared" si="10"/>
        <v>20155000</v>
      </c>
      <c r="V236" s="57">
        <f t="shared" si="11"/>
        <v>0</v>
      </c>
    </row>
    <row r="237" spans="2:22" hidden="1">
      <c r="B237" s="82">
        <f>'PER TRIWULAN'!A232</f>
        <v>227</v>
      </c>
      <c r="C237" s="69" t="str">
        <f>'PER TRIWULAN'!I232</f>
        <v xml:space="preserve"> Gubug </v>
      </c>
      <c r="D237" s="70" t="str">
        <f>'PER TRIWULAN'!B232</f>
        <v>SD NEGERI 1 TAMBAKAN</v>
      </c>
      <c r="E237" s="71">
        <f>'PER TRIWULAN'!P232</f>
        <v>21460000</v>
      </c>
      <c r="F237" s="89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72">
        <f t="shared" si="9"/>
        <v>0</v>
      </c>
      <c r="U237" s="59">
        <f t="shared" si="10"/>
        <v>21460000</v>
      </c>
      <c r="V237" s="57">
        <f t="shared" si="11"/>
        <v>0</v>
      </c>
    </row>
    <row r="238" spans="2:22" hidden="1">
      <c r="B238" s="82">
        <f>'PER TRIWULAN'!A233</f>
        <v>228</v>
      </c>
      <c r="C238" s="69" t="str">
        <f>'PER TRIWULAN'!I233</f>
        <v xml:space="preserve"> Gubug </v>
      </c>
      <c r="D238" s="70" t="str">
        <f>'PER TRIWULAN'!B233</f>
        <v>SD NEGERI 1 TLOGOMULYO</v>
      </c>
      <c r="E238" s="71">
        <f>'PER TRIWULAN'!P233</f>
        <v>25085000</v>
      </c>
      <c r="F238" s="89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72">
        <f t="shared" si="9"/>
        <v>0</v>
      </c>
      <c r="U238" s="59">
        <f t="shared" si="10"/>
        <v>25085000</v>
      </c>
      <c r="V238" s="57">
        <f t="shared" si="11"/>
        <v>0</v>
      </c>
    </row>
    <row r="239" spans="2:22" hidden="1">
      <c r="B239" s="82">
        <f>'PER TRIWULAN'!A234</f>
        <v>229</v>
      </c>
      <c r="C239" s="69" t="str">
        <f>'PER TRIWULAN'!I234</f>
        <v xml:space="preserve"> Gubug </v>
      </c>
      <c r="D239" s="70" t="str">
        <f>'PER TRIWULAN'!B234</f>
        <v>SD NEGERI 2 BATURAGUNG</v>
      </c>
      <c r="E239" s="71">
        <f>'PER TRIWULAN'!P234</f>
        <v>31030000</v>
      </c>
      <c r="F239" s="89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72">
        <f t="shared" si="9"/>
        <v>0</v>
      </c>
      <c r="U239" s="59">
        <f t="shared" si="10"/>
        <v>31030000</v>
      </c>
      <c r="V239" s="57">
        <f t="shared" si="11"/>
        <v>0</v>
      </c>
    </row>
    <row r="240" spans="2:22" hidden="1">
      <c r="B240" s="82">
        <f>'PER TRIWULAN'!A235</f>
        <v>230</v>
      </c>
      <c r="C240" s="69" t="str">
        <f>'PER TRIWULAN'!I235</f>
        <v xml:space="preserve"> Gubug </v>
      </c>
      <c r="D240" s="70" t="str">
        <f>'PER TRIWULAN'!B235</f>
        <v>SD NEGERI 2 GINGGANGTANI</v>
      </c>
      <c r="E240" s="71">
        <f>'PER TRIWULAN'!P235</f>
        <v>19140000</v>
      </c>
      <c r="F240" s="89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72">
        <f t="shared" si="9"/>
        <v>0</v>
      </c>
      <c r="U240" s="59">
        <f t="shared" si="10"/>
        <v>19140000</v>
      </c>
      <c r="V240" s="57">
        <f t="shared" si="11"/>
        <v>0</v>
      </c>
    </row>
    <row r="241" spans="2:22" hidden="1">
      <c r="B241" s="82">
        <f>'PER TRIWULAN'!A236</f>
        <v>231</v>
      </c>
      <c r="C241" s="69" t="str">
        <f>'PER TRIWULAN'!I236</f>
        <v xml:space="preserve"> Gubug </v>
      </c>
      <c r="D241" s="70" t="str">
        <f>'PER TRIWULAN'!B236</f>
        <v>SD NEGERI 2 GUBUG</v>
      </c>
      <c r="E241" s="71">
        <f>'PER TRIWULAN'!P236</f>
        <v>11455000</v>
      </c>
      <c r="F241" s="89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72">
        <f t="shared" si="9"/>
        <v>0</v>
      </c>
      <c r="U241" s="59">
        <f t="shared" si="10"/>
        <v>11455000</v>
      </c>
      <c r="V241" s="57">
        <f t="shared" si="11"/>
        <v>0</v>
      </c>
    </row>
    <row r="242" spans="2:22" hidden="1">
      <c r="B242" s="82">
        <f>'PER TRIWULAN'!A237</f>
        <v>232</v>
      </c>
      <c r="C242" s="69" t="str">
        <f>'PER TRIWULAN'!I237</f>
        <v xml:space="preserve"> Gubug </v>
      </c>
      <c r="D242" s="70" t="str">
        <f>'PER TRIWULAN'!B237</f>
        <v>SD NEGERI 2 KEMIRI</v>
      </c>
      <c r="E242" s="71">
        <f>'PER TRIWULAN'!P237</f>
        <v>24215000</v>
      </c>
      <c r="F242" s="89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72">
        <f t="shared" si="9"/>
        <v>0</v>
      </c>
      <c r="U242" s="59">
        <f t="shared" si="10"/>
        <v>24215000</v>
      </c>
      <c r="V242" s="57">
        <f t="shared" si="11"/>
        <v>0</v>
      </c>
    </row>
    <row r="243" spans="2:22" hidden="1">
      <c r="B243" s="82">
        <f>'PER TRIWULAN'!A238</f>
        <v>233</v>
      </c>
      <c r="C243" s="69" t="str">
        <f>'PER TRIWULAN'!I238</f>
        <v xml:space="preserve"> Gubug </v>
      </c>
      <c r="D243" s="70" t="str">
        <f>'PER TRIWULAN'!B238</f>
        <v>SD NEGERI 2 KUWARON</v>
      </c>
      <c r="E243" s="71">
        <f>'PER TRIWULAN'!P238</f>
        <v>28130000</v>
      </c>
      <c r="F243" s="89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72">
        <f t="shared" si="9"/>
        <v>0</v>
      </c>
      <c r="U243" s="59">
        <f t="shared" si="10"/>
        <v>28130000</v>
      </c>
      <c r="V243" s="57">
        <f t="shared" si="11"/>
        <v>0</v>
      </c>
    </row>
    <row r="244" spans="2:22" hidden="1">
      <c r="B244" s="82">
        <f>'PER TRIWULAN'!A239</f>
        <v>234</v>
      </c>
      <c r="C244" s="69" t="str">
        <f>'PER TRIWULAN'!I239</f>
        <v xml:space="preserve"> Gubug </v>
      </c>
      <c r="D244" s="70" t="str">
        <f>'PER TRIWULAN'!B239</f>
        <v>SD NEGERI 2 MLILIR</v>
      </c>
      <c r="E244" s="71">
        <f>'PER TRIWULAN'!P239</f>
        <v>20445000</v>
      </c>
      <c r="F244" s="89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72">
        <f t="shared" si="9"/>
        <v>0</v>
      </c>
      <c r="U244" s="59">
        <f t="shared" si="10"/>
        <v>20445000</v>
      </c>
      <c r="V244" s="57">
        <f t="shared" si="11"/>
        <v>0</v>
      </c>
    </row>
    <row r="245" spans="2:22" hidden="1">
      <c r="B245" s="82">
        <f>'PER TRIWULAN'!A240</f>
        <v>235</v>
      </c>
      <c r="C245" s="69" t="str">
        <f>'PER TRIWULAN'!I240</f>
        <v xml:space="preserve"> Gubug </v>
      </c>
      <c r="D245" s="70" t="str">
        <f>'PER TRIWULAN'!B240</f>
        <v>SD NEGERI 2 NGROTO</v>
      </c>
      <c r="E245" s="71">
        <f>'PER TRIWULAN'!P240</f>
        <v>23635000</v>
      </c>
      <c r="F245" s="89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72">
        <f t="shared" si="9"/>
        <v>0</v>
      </c>
      <c r="U245" s="59">
        <f t="shared" si="10"/>
        <v>23635000</v>
      </c>
      <c r="V245" s="57">
        <f t="shared" si="11"/>
        <v>0</v>
      </c>
    </row>
    <row r="246" spans="2:22" hidden="1">
      <c r="B246" s="82">
        <f>'PER TRIWULAN'!A241</f>
        <v>236</v>
      </c>
      <c r="C246" s="69" t="str">
        <f>'PER TRIWULAN'!I241</f>
        <v xml:space="preserve"> Gubug </v>
      </c>
      <c r="D246" s="70" t="str">
        <f>'PER TRIWULAN'!B241</f>
        <v>SD NEGERI 2 PENADARAN</v>
      </c>
      <c r="E246" s="71">
        <f>'PER TRIWULAN'!P241</f>
        <v>20300000</v>
      </c>
      <c r="F246" s="89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72">
        <f t="shared" si="9"/>
        <v>0</v>
      </c>
      <c r="U246" s="59">
        <f t="shared" si="10"/>
        <v>20300000</v>
      </c>
      <c r="V246" s="57">
        <f t="shared" si="11"/>
        <v>0</v>
      </c>
    </row>
    <row r="247" spans="2:22" hidden="1">
      <c r="B247" s="82">
        <f>'PER TRIWULAN'!A242</f>
        <v>237</v>
      </c>
      <c r="C247" s="69" t="str">
        <f>'PER TRIWULAN'!I242</f>
        <v xml:space="preserve"> Gubug </v>
      </c>
      <c r="D247" s="70" t="str">
        <f>'PER TRIWULAN'!B242</f>
        <v>SD NEGERI 2 PRANTEN</v>
      </c>
      <c r="E247" s="71">
        <f>'PER TRIWULAN'!P242</f>
        <v>11020000</v>
      </c>
      <c r="F247" s="89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72">
        <f t="shared" si="9"/>
        <v>0</v>
      </c>
      <c r="U247" s="59">
        <f t="shared" si="10"/>
        <v>11020000</v>
      </c>
      <c r="V247" s="57">
        <f t="shared" si="11"/>
        <v>0</v>
      </c>
    </row>
    <row r="248" spans="2:22" hidden="1">
      <c r="B248" s="82">
        <f>'PER TRIWULAN'!A243</f>
        <v>238</v>
      </c>
      <c r="C248" s="69" t="str">
        <f>'PER TRIWULAN'!I243</f>
        <v xml:space="preserve"> Gubug </v>
      </c>
      <c r="D248" s="70" t="str">
        <f>'PER TRIWULAN'!B243</f>
        <v>SD NEGERI 2 ROWOSARI</v>
      </c>
      <c r="E248" s="71">
        <f>'PER TRIWULAN'!P243</f>
        <v>12470000</v>
      </c>
      <c r="F248" s="89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72">
        <f t="shared" si="9"/>
        <v>0</v>
      </c>
      <c r="U248" s="59">
        <f t="shared" si="10"/>
        <v>12470000</v>
      </c>
      <c r="V248" s="57">
        <f t="shared" si="11"/>
        <v>0</v>
      </c>
    </row>
    <row r="249" spans="2:22" hidden="1">
      <c r="B249" s="82">
        <f>'PER TRIWULAN'!A244</f>
        <v>239</v>
      </c>
      <c r="C249" s="69" t="str">
        <f>'PER TRIWULAN'!I244</f>
        <v xml:space="preserve"> Gubug </v>
      </c>
      <c r="D249" s="70" t="str">
        <f>'PER TRIWULAN'!B244</f>
        <v>SD NEGERI 2 SABAN</v>
      </c>
      <c r="E249" s="71">
        <f>'PER TRIWULAN'!P244</f>
        <v>17545000</v>
      </c>
      <c r="F249" s="89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72">
        <f t="shared" si="9"/>
        <v>0</v>
      </c>
      <c r="U249" s="59">
        <f t="shared" si="10"/>
        <v>17545000</v>
      </c>
      <c r="V249" s="57">
        <f t="shared" si="11"/>
        <v>0</v>
      </c>
    </row>
    <row r="250" spans="2:22" hidden="1">
      <c r="B250" s="82">
        <f>'PER TRIWULAN'!A245</f>
        <v>240</v>
      </c>
      <c r="C250" s="69" t="str">
        <f>'PER TRIWULAN'!I245</f>
        <v xml:space="preserve"> Gubug </v>
      </c>
      <c r="D250" s="70" t="str">
        <f>'PER TRIWULAN'!B245</f>
        <v>SD NEGERI 2 TAMBAKAN</v>
      </c>
      <c r="E250" s="71">
        <f>'PER TRIWULAN'!P245</f>
        <v>25520000</v>
      </c>
      <c r="F250" s="89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72">
        <f t="shared" si="9"/>
        <v>0</v>
      </c>
      <c r="U250" s="59">
        <f t="shared" si="10"/>
        <v>25520000</v>
      </c>
      <c r="V250" s="57">
        <f t="shared" si="11"/>
        <v>0</v>
      </c>
    </row>
    <row r="251" spans="2:22" hidden="1">
      <c r="B251" s="82">
        <f>'PER TRIWULAN'!A246</f>
        <v>241</v>
      </c>
      <c r="C251" s="69" t="str">
        <f>'PER TRIWULAN'!I246</f>
        <v xml:space="preserve"> Gubug </v>
      </c>
      <c r="D251" s="70" t="str">
        <f>'PER TRIWULAN'!B246</f>
        <v>SD NEGERI 3 BATURAGUNG</v>
      </c>
      <c r="E251" s="71">
        <f>'PER TRIWULAN'!P246</f>
        <v>19140000</v>
      </c>
      <c r="F251" s="89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72">
        <f t="shared" si="9"/>
        <v>0</v>
      </c>
      <c r="U251" s="59">
        <f t="shared" si="10"/>
        <v>19140000</v>
      </c>
      <c r="V251" s="57">
        <f t="shared" si="11"/>
        <v>0</v>
      </c>
    </row>
    <row r="252" spans="2:22" hidden="1">
      <c r="B252" s="82">
        <f>'PER TRIWULAN'!A247</f>
        <v>242</v>
      </c>
      <c r="C252" s="69" t="str">
        <f>'PER TRIWULAN'!I247</f>
        <v xml:space="preserve"> Gubug </v>
      </c>
      <c r="D252" s="70" t="str">
        <f>'PER TRIWULAN'!B247</f>
        <v>SD NEGERI 3 GINGGANGTANI</v>
      </c>
      <c r="E252" s="71">
        <f>'PER TRIWULAN'!P247</f>
        <v>27550000</v>
      </c>
      <c r="F252" s="89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72">
        <f t="shared" si="9"/>
        <v>0</v>
      </c>
      <c r="U252" s="59">
        <f t="shared" si="10"/>
        <v>27550000</v>
      </c>
      <c r="V252" s="57">
        <f t="shared" si="11"/>
        <v>0</v>
      </c>
    </row>
    <row r="253" spans="2:22" hidden="1">
      <c r="B253" s="82">
        <f>'PER TRIWULAN'!A248</f>
        <v>243</v>
      </c>
      <c r="C253" s="69" t="str">
        <f>'PER TRIWULAN'!I248</f>
        <v xml:space="preserve"> Gubug </v>
      </c>
      <c r="D253" s="70" t="str">
        <f>'PER TRIWULAN'!B248</f>
        <v>SD NEGERI 3 GUBUG</v>
      </c>
      <c r="E253" s="71">
        <f>'PER TRIWULAN'!P248</f>
        <v>28565000</v>
      </c>
      <c r="F253" s="89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72">
        <f t="shared" si="9"/>
        <v>0</v>
      </c>
      <c r="U253" s="59">
        <f t="shared" si="10"/>
        <v>28565000</v>
      </c>
      <c r="V253" s="57">
        <f t="shared" si="11"/>
        <v>0</v>
      </c>
    </row>
    <row r="254" spans="2:22" hidden="1">
      <c r="B254" s="82">
        <f>'PER TRIWULAN'!A249</f>
        <v>244</v>
      </c>
      <c r="C254" s="69" t="str">
        <f>'PER TRIWULAN'!I249</f>
        <v xml:space="preserve"> Gubug </v>
      </c>
      <c r="D254" s="70" t="str">
        <f>'PER TRIWULAN'!B249</f>
        <v>SD NEGERI 3 KUWARON</v>
      </c>
      <c r="E254" s="71">
        <f>'PER TRIWULAN'!P249</f>
        <v>11745000</v>
      </c>
      <c r="F254" s="89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72">
        <f t="shared" si="9"/>
        <v>0</v>
      </c>
      <c r="U254" s="59">
        <f t="shared" si="10"/>
        <v>11745000</v>
      </c>
      <c r="V254" s="57">
        <f t="shared" si="11"/>
        <v>0</v>
      </c>
    </row>
    <row r="255" spans="2:22" hidden="1">
      <c r="B255" s="82">
        <f>'PER TRIWULAN'!A250</f>
        <v>245</v>
      </c>
      <c r="C255" s="69" t="str">
        <f>'PER TRIWULAN'!I250</f>
        <v xml:space="preserve"> Gubug </v>
      </c>
      <c r="D255" s="70" t="str">
        <f>'PER TRIWULAN'!B250</f>
        <v>SD NEGERI 3 PENADARAN</v>
      </c>
      <c r="E255" s="71">
        <f>'PER TRIWULAN'!P250</f>
        <v>24795000</v>
      </c>
      <c r="F255" s="89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72">
        <f t="shared" si="9"/>
        <v>0</v>
      </c>
      <c r="U255" s="59">
        <f t="shared" si="10"/>
        <v>24795000</v>
      </c>
      <c r="V255" s="57">
        <f t="shared" si="11"/>
        <v>0</v>
      </c>
    </row>
    <row r="256" spans="2:22" hidden="1">
      <c r="B256" s="82">
        <f>'PER TRIWULAN'!A251</f>
        <v>246</v>
      </c>
      <c r="C256" s="69" t="str">
        <f>'PER TRIWULAN'!I251</f>
        <v xml:space="preserve"> Gubug </v>
      </c>
      <c r="D256" s="70" t="str">
        <f>'PER TRIWULAN'!B251</f>
        <v>SD NEGERI 3 TLOGOMULYO</v>
      </c>
      <c r="E256" s="71">
        <f>'PER TRIWULAN'!P251</f>
        <v>26245000</v>
      </c>
      <c r="F256" s="89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72">
        <f t="shared" si="9"/>
        <v>0</v>
      </c>
      <c r="U256" s="59">
        <f t="shared" si="10"/>
        <v>26245000</v>
      </c>
      <c r="V256" s="57">
        <f t="shared" si="11"/>
        <v>0</v>
      </c>
    </row>
    <row r="257" spans="2:22" hidden="1">
      <c r="B257" s="82">
        <f>'PER TRIWULAN'!A252</f>
        <v>247</v>
      </c>
      <c r="C257" s="69" t="str">
        <f>'PER TRIWULAN'!I252</f>
        <v xml:space="preserve"> Gubug </v>
      </c>
      <c r="D257" s="70" t="str">
        <f>'PER TRIWULAN'!B252</f>
        <v>SD NEGERI 5 GUBUG</v>
      </c>
      <c r="E257" s="71">
        <f>'PER TRIWULAN'!P252</f>
        <v>35090000</v>
      </c>
      <c r="F257" s="89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72">
        <f t="shared" si="9"/>
        <v>0</v>
      </c>
      <c r="U257" s="59">
        <f t="shared" si="10"/>
        <v>35090000</v>
      </c>
      <c r="V257" s="57">
        <f t="shared" si="11"/>
        <v>0</v>
      </c>
    </row>
    <row r="258" spans="2:22" hidden="1">
      <c r="B258" s="82">
        <f>'PER TRIWULAN'!A253</f>
        <v>248</v>
      </c>
      <c r="C258" s="69" t="str">
        <f>'PER TRIWULAN'!I253</f>
        <v xml:space="preserve"> Gubug </v>
      </c>
      <c r="D258" s="70" t="str">
        <f>'PER TRIWULAN'!B253</f>
        <v>SD NEGERI GELAPAN</v>
      </c>
      <c r="E258" s="71">
        <f>'PER TRIWULAN'!P253</f>
        <v>22765000</v>
      </c>
      <c r="F258" s="89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72">
        <f t="shared" si="9"/>
        <v>0</v>
      </c>
      <c r="U258" s="59">
        <f t="shared" si="10"/>
        <v>22765000</v>
      </c>
      <c r="V258" s="57">
        <f t="shared" si="11"/>
        <v>0</v>
      </c>
    </row>
    <row r="259" spans="2:22" hidden="1">
      <c r="B259" s="82">
        <f>'PER TRIWULAN'!A254</f>
        <v>249</v>
      </c>
      <c r="C259" s="69" t="str">
        <f>'PER TRIWULAN'!I254</f>
        <v xml:space="preserve"> Gubug </v>
      </c>
      <c r="D259" s="70" t="str">
        <f>'PER TRIWULAN'!B254</f>
        <v>SD NEGERI PAPANREJO</v>
      </c>
      <c r="E259" s="71">
        <f>'PER TRIWULAN'!P254</f>
        <v>27405000</v>
      </c>
      <c r="F259" s="89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72">
        <f t="shared" si="9"/>
        <v>0</v>
      </c>
      <c r="U259" s="59">
        <f t="shared" si="10"/>
        <v>27405000</v>
      </c>
      <c r="V259" s="57">
        <f t="shared" si="11"/>
        <v>0</v>
      </c>
    </row>
    <row r="260" spans="2:22" hidden="1">
      <c r="B260" s="82">
        <f>'PER TRIWULAN'!A255</f>
        <v>250</v>
      </c>
      <c r="C260" s="69" t="str">
        <f>'PER TRIWULAN'!I255</f>
        <v xml:space="preserve"> Gubug </v>
      </c>
      <c r="D260" s="70" t="str">
        <f>'PER TRIWULAN'!B255</f>
        <v>SD NEGERI RINGINKIDUL</v>
      </c>
      <c r="E260" s="71">
        <f>'PER TRIWULAN'!P255</f>
        <v>34365000</v>
      </c>
      <c r="F260" s="89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72">
        <f t="shared" si="9"/>
        <v>0</v>
      </c>
      <c r="U260" s="59">
        <f t="shared" si="10"/>
        <v>34365000</v>
      </c>
      <c r="V260" s="57">
        <f t="shared" si="11"/>
        <v>0</v>
      </c>
    </row>
    <row r="261" spans="2:22" hidden="1">
      <c r="B261" s="82">
        <f>'PER TRIWULAN'!A256</f>
        <v>251</v>
      </c>
      <c r="C261" s="69" t="str">
        <f>'PER TRIWULAN'!I256</f>
        <v xml:space="preserve"> Gubug </v>
      </c>
      <c r="D261" s="70" t="str">
        <f>'PER TRIWULAN'!B256</f>
        <v>SD NEGERI TRISARI</v>
      </c>
      <c r="E261" s="71">
        <f>'PER TRIWULAN'!P256</f>
        <v>16965000</v>
      </c>
      <c r="F261" s="89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72">
        <f t="shared" si="9"/>
        <v>0</v>
      </c>
      <c r="U261" s="59">
        <f t="shared" si="10"/>
        <v>16965000</v>
      </c>
      <c r="V261" s="57">
        <f t="shared" si="11"/>
        <v>0</v>
      </c>
    </row>
    <row r="262" spans="2:22" hidden="1">
      <c r="B262" s="82">
        <f>'PER TRIWULAN'!A257</f>
        <v>252</v>
      </c>
      <c r="C262" s="69" t="str">
        <f>'PER TRIWULAN'!I257</f>
        <v xml:space="preserve"> Gubug </v>
      </c>
      <c r="D262" s="70" t="str">
        <f>'PER TRIWULAN'!B257</f>
        <v>SD NEGERI 4 GUBUG</v>
      </c>
      <c r="E262" s="71">
        <f>'PER TRIWULAN'!P257</f>
        <v>20010000</v>
      </c>
      <c r="F262" s="89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72">
        <f t="shared" si="9"/>
        <v>0</v>
      </c>
      <c r="U262" s="59">
        <f t="shared" si="10"/>
        <v>20010000</v>
      </c>
      <c r="V262" s="57">
        <f t="shared" si="11"/>
        <v>0</v>
      </c>
    </row>
    <row r="263" spans="2:22" hidden="1">
      <c r="B263" s="82">
        <f>'PER TRIWULAN'!A258</f>
        <v>253</v>
      </c>
      <c r="C263" s="69" t="str">
        <f>'PER TRIWULAN'!I258</f>
        <v xml:space="preserve"> Gubug </v>
      </c>
      <c r="D263" s="70" t="str">
        <f>'PER TRIWULAN'!B258</f>
        <v>SD NEGERI 7 GUBUG</v>
      </c>
      <c r="E263" s="71">
        <f>'PER TRIWULAN'!P258</f>
        <v>34075000</v>
      </c>
      <c r="F263" s="89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72">
        <f t="shared" si="9"/>
        <v>0</v>
      </c>
      <c r="U263" s="59">
        <f t="shared" si="10"/>
        <v>34075000</v>
      </c>
      <c r="V263" s="57">
        <f t="shared" si="11"/>
        <v>0</v>
      </c>
    </row>
    <row r="264" spans="2:22" hidden="1">
      <c r="B264" s="82">
        <f>'PER TRIWULAN'!A259</f>
        <v>254</v>
      </c>
      <c r="C264" s="69" t="str">
        <f>'PER TRIWULAN'!I259</f>
        <v xml:space="preserve"> Gubug </v>
      </c>
      <c r="D264" s="70" t="str">
        <f>'PER TRIWULAN'!B259</f>
        <v>SD NEGERI JATIPECARON</v>
      </c>
      <c r="E264" s="71">
        <f>'PER TRIWULAN'!P259</f>
        <v>34655000</v>
      </c>
      <c r="F264" s="89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72">
        <f t="shared" si="9"/>
        <v>0</v>
      </c>
      <c r="U264" s="59">
        <f t="shared" si="10"/>
        <v>34655000</v>
      </c>
      <c r="V264" s="57">
        <f t="shared" si="11"/>
        <v>0</v>
      </c>
    </row>
    <row r="265" spans="2:22" hidden="1">
      <c r="B265" s="82">
        <f>'PER TRIWULAN'!A260</f>
        <v>255</v>
      </c>
      <c r="C265" s="69" t="str">
        <f>'PER TRIWULAN'!I260</f>
        <v xml:space="preserve"> Gubug </v>
      </c>
      <c r="D265" s="70" t="str">
        <f>'PER TRIWULAN'!B260</f>
        <v>SD NEGERI 2 TLOGOMULYO</v>
      </c>
      <c r="E265" s="71">
        <f>'PER TRIWULAN'!P260</f>
        <v>27260000</v>
      </c>
      <c r="F265" s="89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72">
        <f t="shared" si="9"/>
        <v>0</v>
      </c>
      <c r="U265" s="59">
        <f t="shared" si="10"/>
        <v>27260000</v>
      </c>
      <c r="V265" s="57">
        <f t="shared" si="11"/>
        <v>0</v>
      </c>
    </row>
    <row r="266" spans="2:22" hidden="1">
      <c r="B266" s="82">
        <f>'PER TRIWULAN'!A261</f>
        <v>256</v>
      </c>
      <c r="C266" s="69" t="str">
        <f>'PER TRIWULAN'!I261</f>
        <v xml:space="preserve"> Gubug </v>
      </c>
      <c r="D266" s="70" t="str">
        <f>'PER TRIWULAN'!B261</f>
        <v>SD NEGERI 1 MLILIR</v>
      </c>
      <c r="E266" s="71">
        <f>'PER TRIWULAN'!P261</f>
        <v>17110000</v>
      </c>
      <c r="F266" s="89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72">
        <f t="shared" si="9"/>
        <v>0</v>
      </c>
      <c r="U266" s="59">
        <f t="shared" si="10"/>
        <v>17110000</v>
      </c>
      <c r="V266" s="57">
        <f t="shared" si="11"/>
        <v>0</v>
      </c>
    </row>
    <row r="267" spans="2:22" hidden="1">
      <c r="B267" s="82">
        <f>'PER TRIWULAN'!A262</f>
        <v>257</v>
      </c>
      <c r="C267" s="69" t="str">
        <f>'PER TRIWULAN'!I262</f>
        <v xml:space="preserve"> Gubug </v>
      </c>
      <c r="D267" s="70" t="str">
        <f>'PER TRIWULAN'!B262</f>
        <v>SD NEGERI 3 MLILIR</v>
      </c>
      <c r="E267" s="71">
        <f>'PER TRIWULAN'!P262</f>
        <v>19575000</v>
      </c>
      <c r="F267" s="89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72">
        <f t="shared" si="9"/>
        <v>0</v>
      </c>
      <c r="U267" s="59">
        <f t="shared" si="10"/>
        <v>19575000</v>
      </c>
      <c r="V267" s="57">
        <f t="shared" si="11"/>
        <v>0</v>
      </c>
    </row>
    <row r="268" spans="2:22" hidden="1">
      <c r="B268" s="82">
        <f>'PER TRIWULAN'!A263</f>
        <v>258</v>
      </c>
      <c r="C268" s="69" t="str">
        <f>'PER TRIWULAN'!I263</f>
        <v xml:space="preserve"> Gubug </v>
      </c>
      <c r="D268" s="70" t="str">
        <f>'PER TRIWULAN'!B263</f>
        <v>SD NEGERI 1 SABAN</v>
      </c>
      <c r="E268" s="71">
        <f>'PER TRIWULAN'!P263</f>
        <v>14500000</v>
      </c>
      <c r="F268" s="89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72">
        <f t="shared" ref="T268:T331" si="12">SUM(G268:S268)</f>
        <v>0</v>
      </c>
      <c r="U268" s="59">
        <f t="shared" ref="U268:U331" si="13">E268-F268</f>
        <v>14500000</v>
      </c>
      <c r="V268" s="57">
        <f t="shared" ref="V268:V331" si="14">F268-T268</f>
        <v>0</v>
      </c>
    </row>
    <row r="269" spans="2:22" hidden="1">
      <c r="B269" s="82">
        <f>'PER TRIWULAN'!A264</f>
        <v>259</v>
      </c>
      <c r="C269" s="69" t="str">
        <f>'PER TRIWULAN'!I264</f>
        <v xml:space="preserve"> Gubug </v>
      </c>
      <c r="D269" s="70" t="str">
        <f>'PER TRIWULAN'!B264</f>
        <v>SD NEGERI 2 JEKETRO</v>
      </c>
      <c r="E269" s="71">
        <f>'PER TRIWULAN'!P264</f>
        <v>21025000</v>
      </c>
      <c r="F269" s="89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72">
        <f t="shared" si="12"/>
        <v>0</v>
      </c>
      <c r="U269" s="59">
        <f t="shared" si="13"/>
        <v>21025000</v>
      </c>
      <c r="V269" s="57">
        <f t="shared" si="14"/>
        <v>0</v>
      </c>
    </row>
    <row r="270" spans="2:22" hidden="1">
      <c r="B270" s="82">
        <f>'PER TRIWULAN'!A265</f>
        <v>260</v>
      </c>
      <c r="C270" s="69" t="str">
        <f>'PER TRIWULAN'!I265</f>
        <v xml:space="preserve"> Gubug </v>
      </c>
      <c r="D270" s="70" t="str">
        <f>'PER TRIWULAN'!B265</f>
        <v>SD NEGERI 2 TRISARI</v>
      </c>
      <c r="E270" s="71">
        <f>'PER TRIWULAN'!P265</f>
        <v>26825000</v>
      </c>
      <c r="F270" s="89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72">
        <f t="shared" si="12"/>
        <v>0</v>
      </c>
      <c r="U270" s="59">
        <f t="shared" si="13"/>
        <v>26825000</v>
      </c>
      <c r="V270" s="57">
        <f t="shared" si="14"/>
        <v>0</v>
      </c>
    </row>
    <row r="271" spans="2:22" hidden="1">
      <c r="B271" s="82">
        <f>'PER TRIWULAN'!A266</f>
        <v>261</v>
      </c>
      <c r="C271" s="69" t="str">
        <f>'PER TRIWULAN'!I266</f>
        <v xml:space="preserve"> Gubug </v>
      </c>
      <c r="D271" s="70" t="str">
        <f>'PER TRIWULAN'!B266</f>
        <v>SD NEGERI 1 ROWOSARI</v>
      </c>
      <c r="E271" s="71">
        <f>'PER TRIWULAN'!P266</f>
        <v>20590000</v>
      </c>
      <c r="F271" s="89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72">
        <f t="shared" si="12"/>
        <v>0</v>
      </c>
      <c r="U271" s="59">
        <f t="shared" si="13"/>
        <v>20590000</v>
      </c>
      <c r="V271" s="57">
        <f t="shared" si="14"/>
        <v>0</v>
      </c>
    </row>
    <row r="272" spans="2:22" hidden="1">
      <c r="B272" s="82">
        <f>'PER TRIWULAN'!A267</f>
        <v>262</v>
      </c>
      <c r="C272" s="69" t="str">
        <f>'PER TRIWULAN'!I267</f>
        <v xml:space="preserve"> Gubug </v>
      </c>
      <c r="D272" s="70" t="str">
        <f>'PER TRIWULAN'!B267</f>
        <v>SD NEGERI 1 NGROTO</v>
      </c>
      <c r="E272" s="71">
        <f>'PER TRIWULAN'!P267</f>
        <v>28275000</v>
      </c>
      <c r="F272" s="89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72">
        <f t="shared" si="12"/>
        <v>0</v>
      </c>
      <c r="U272" s="59">
        <f t="shared" si="13"/>
        <v>28275000</v>
      </c>
      <c r="V272" s="57">
        <f t="shared" si="14"/>
        <v>0</v>
      </c>
    </row>
    <row r="273" spans="2:22" hidden="1">
      <c r="B273" s="82">
        <f>'PER TRIWULAN'!A268</f>
        <v>263</v>
      </c>
      <c r="C273" s="69" t="str">
        <f>'PER TRIWULAN'!I268</f>
        <v xml:space="preserve"> Gubug </v>
      </c>
      <c r="D273" s="70" t="str">
        <f>'PER TRIWULAN'!B268</f>
        <v>SD NEGERI 3 NGROTO</v>
      </c>
      <c r="E273" s="71">
        <f>'PER TRIWULAN'!P268</f>
        <v>29870000</v>
      </c>
      <c r="F273" s="89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72">
        <f t="shared" si="12"/>
        <v>0</v>
      </c>
      <c r="U273" s="59">
        <f t="shared" si="13"/>
        <v>29870000</v>
      </c>
      <c r="V273" s="57">
        <f t="shared" si="14"/>
        <v>0</v>
      </c>
    </row>
    <row r="274" spans="2:22" hidden="1">
      <c r="B274" s="82">
        <f>'PER TRIWULAN'!A269</f>
        <v>264</v>
      </c>
      <c r="C274" s="69" t="str">
        <f>'PER TRIWULAN'!I269</f>
        <v xml:space="preserve"> Karangrayung </v>
      </c>
      <c r="D274" s="70" t="str">
        <f>'PER TRIWULAN'!B269</f>
        <v>SD NEGERI 1 DEMPEL</v>
      </c>
      <c r="E274" s="71">
        <f>'PER TRIWULAN'!P269</f>
        <v>28855000</v>
      </c>
      <c r="F274" s="89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72">
        <f t="shared" si="12"/>
        <v>0</v>
      </c>
      <c r="U274" s="59">
        <f t="shared" si="13"/>
        <v>28855000</v>
      </c>
      <c r="V274" s="57">
        <f t="shared" si="14"/>
        <v>0</v>
      </c>
    </row>
    <row r="275" spans="2:22" hidden="1">
      <c r="B275" s="82">
        <f>'PER TRIWULAN'!A270</f>
        <v>265</v>
      </c>
      <c r="C275" s="69" t="str">
        <f>'PER TRIWULAN'!I270</f>
        <v xml:space="preserve"> Karangrayung </v>
      </c>
      <c r="D275" s="70" t="str">
        <f>'PER TRIWULAN'!B270</f>
        <v>SD NEGERI 1 KARANGRAYUNG</v>
      </c>
      <c r="E275" s="71">
        <f>'PER TRIWULAN'!P270</f>
        <v>22185000</v>
      </c>
      <c r="F275" s="89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72">
        <f t="shared" si="12"/>
        <v>0</v>
      </c>
      <c r="U275" s="59">
        <f t="shared" si="13"/>
        <v>22185000</v>
      </c>
      <c r="V275" s="57">
        <f t="shared" si="14"/>
        <v>0</v>
      </c>
    </row>
    <row r="276" spans="2:22" hidden="1">
      <c r="B276" s="82">
        <f>'PER TRIWULAN'!A271</f>
        <v>266</v>
      </c>
      <c r="C276" s="69" t="str">
        <f>'PER TRIWULAN'!I271</f>
        <v xml:space="preserve"> Karangrayung </v>
      </c>
      <c r="D276" s="70" t="str">
        <f>'PER TRIWULAN'!B271</f>
        <v>SD NEGERI 1 KETRO</v>
      </c>
      <c r="E276" s="71">
        <f>'PER TRIWULAN'!P271</f>
        <v>21895000</v>
      </c>
      <c r="F276" s="89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72">
        <f t="shared" si="12"/>
        <v>0</v>
      </c>
      <c r="U276" s="59">
        <f t="shared" si="13"/>
        <v>21895000</v>
      </c>
      <c r="V276" s="57">
        <f t="shared" si="14"/>
        <v>0</v>
      </c>
    </row>
    <row r="277" spans="2:22" hidden="1">
      <c r="B277" s="82">
        <f>'PER TRIWULAN'!A272</f>
        <v>267</v>
      </c>
      <c r="C277" s="69" t="str">
        <f>'PER TRIWULAN'!I272</f>
        <v xml:space="preserve"> Karangrayung </v>
      </c>
      <c r="D277" s="70" t="str">
        <f>'PER TRIWULAN'!B272</f>
        <v>SD NEGERI 1 MANGIN</v>
      </c>
      <c r="E277" s="71">
        <f>'PER TRIWULAN'!P272</f>
        <v>15950000</v>
      </c>
      <c r="F277" s="89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72">
        <f t="shared" si="12"/>
        <v>0</v>
      </c>
      <c r="U277" s="59">
        <f t="shared" si="13"/>
        <v>15950000</v>
      </c>
      <c r="V277" s="57">
        <f t="shared" si="14"/>
        <v>0</v>
      </c>
    </row>
    <row r="278" spans="2:22" hidden="1">
      <c r="B278" s="82">
        <f>'PER TRIWULAN'!A273</f>
        <v>268</v>
      </c>
      <c r="C278" s="69" t="str">
        <f>'PER TRIWULAN'!I273</f>
        <v xml:space="preserve"> Karangrayung </v>
      </c>
      <c r="D278" s="70" t="str">
        <f>'PER TRIWULAN'!B273</f>
        <v>SD NEGERI 1 MOJOAGUNG</v>
      </c>
      <c r="E278" s="71">
        <f>'PER TRIWULAN'!P273</f>
        <v>26245000</v>
      </c>
      <c r="F278" s="89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72">
        <f t="shared" si="12"/>
        <v>0</v>
      </c>
      <c r="U278" s="59">
        <f t="shared" si="13"/>
        <v>26245000</v>
      </c>
      <c r="V278" s="57">
        <f t="shared" si="14"/>
        <v>0</v>
      </c>
    </row>
    <row r="279" spans="2:22" hidden="1">
      <c r="B279" s="82">
        <f>'PER TRIWULAN'!A274</f>
        <v>269</v>
      </c>
      <c r="C279" s="69" t="str">
        <f>'PER TRIWULAN'!I274</f>
        <v xml:space="preserve"> Karangrayung </v>
      </c>
      <c r="D279" s="70" t="str">
        <f>'PER TRIWULAN'!B274</f>
        <v>SD NEGERI 1 PANGKALAN</v>
      </c>
      <c r="E279" s="71">
        <f>'PER TRIWULAN'!P274</f>
        <v>16095000</v>
      </c>
      <c r="F279" s="89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72">
        <f t="shared" si="12"/>
        <v>0</v>
      </c>
      <c r="U279" s="59">
        <f t="shared" si="13"/>
        <v>16095000</v>
      </c>
      <c r="V279" s="57">
        <f t="shared" si="14"/>
        <v>0</v>
      </c>
    </row>
    <row r="280" spans="2:22" hidden="1">
      <c r="B280" s="82">
        <f>'PER TRIWULAN'!A275</f>
        <v>270</v>
      </c>
      <c r="C280" s="69" t="str">
        <f>'PER TRIWULAN'!I275</f>
        <v xml:space="preserve"> Karangrayung </v>
      </c>
      <c r="D280" s="70" t="str">
        <f>'PER TRIWULAN'!B275</f>
        <v>SD NEGERI 1 PUTATNGANTEN</v>
      </c>
      <c r="E280" s="71">
        <f>'PER TRIWULAN'!P275</f>
        <v>32335000</v>
      </c>
      <c r="F280" s="89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72">
        <f t="shared" si="12"/>
        <v>0</v>
      </c>
      <c r="U280" s="59">
        <f t="shared" si="13"/>
        <v>32335000</v>
      </c>
      <c r="V280" s="165">
        <f t="shared" si="14"/>
        <v>0</v>
      </c>
    </row>
    <row r="281" spans="2:22" hidden="1">
      <c r="B281" s="82">
        <f>'PER TRIWULAN'!A276</f>
        <v>271</v>
      </c>
      <c r="C281" s="69" t="str">
        <f>'PER TRIWULAN'!I276</f>
        <v xml:space="preserve"> Karangrayung </v>
      </c>
      <c r="D281" s="70" t="str">
        <f>'PER TRIWULAN'!B276</f>
        <v>SD NEGERI 1 RAWOH</v>
      </c>
      <c r="E281" s="71">
        <f>'PER TRIWULAN'!P276</f>
        <v>22040000</v>
      </c>
      <c r="F281" s="89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72">
        <f t="shared" si="12"/>
        <v>0</v>
      </c>
      <c r="U281" s="59">
        <f t="shared" si="13"/>
        <v>22040000</v>
      </c>
      <c r="V281" s="57">
        <f t="shared" si="14"/>
        <v>0</v>
      </c>
    </row>
    <row r="282" spans="2:22" hidden="1">
      <c r="B282" s="82">
        <f>'PER TRIWULAN'!A277</f>
        <v>272</v>
      </c>
      <c r="C282" s="69" t="str">
        <f>'PER TRIWULAN'!I277</f>
        <v xml:space="preserve"> Karangrayung </v>
      </c>
      <c r="D282" s="70" t="str">
        <f>'PER TRIWULAN'!B277</f>
        <v>SD NEGERI 1 SENDANGHARJO</v>
      </c>
      <c r="E282" s="71">
        <f>'PER TRIWULAN'!P277</f>
        <v>35525000</v>
      </c>
      <c r="F282" s="89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72">
        <f t="shared" si="12"/>
        <v>0</v>
      </c>
      <c r="U282" s="59">
        <f t="shared" si="13"/>
        <v>35525000</v>
      </c>
      <c r="V282" s="57">
        <f t="shared" si="14"/>
        <v>0</v>
      </c>
    </row>
    <row r="283" spans="2:22" hidden="1">
      <c r="B283" s="82">
        <f>'PER TRIWULAN'!A278</f>
        <v>273</v>
      </c>
      <c r="C283" s="69" t="str">
        <f>'PER TRIWULAN'!I278</f>
        <v xml:space="preserve"> Karangrayung </v>
      </c>
      <c r="D283" s="70" t="str">
        <f>'PER TRIWULAN'!B278</f>
        <v>SD NEGERI 1 TEMUREJO</v>
      </c>
      <c r="E283" s="71">
        <f>'PER TRIWULAN'!P278</f>
        <v>25810000</v>
      </c>
      <c r="F283" s="89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72">
        <f t="shared" si="12"/>
        <v>0</v>
      </c>
      <c r="U283" s="59">
        <f t="shared" si="13"/>
        <v>25810000</v>
      </c>
      <c r="V283" s="57">
        <f t="shared" si="14"/>
        <v>0</v>
      </c>
    </row>
    <row r="284" spans="2:22" hidden="1">
      <c r="B284" s="82">
        <f>'PER TRIWULAN'!A279</f>
        <v>274</v>
      </c>
      <c r="C284" s="69" t="str">
        <f>'PER TRIWULAN'!I279</f>
        <v xml:space="preserve"> Karangrayung </v>
      </c>
      <c r="D284" s="70" t="str">
        <f>'PER TRIWULAN'!B279</f>
        <v>SD NEGERI 1 TERMAS</v>
      </c>
      <c r="E284" s="71">
        <f>'PER TRIWULAN'!P279</f>
        <v>29000000</v>
      </c>
      <c r="F284" s="89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72">
        <f t="shared" si="12"/>
        <v>0</v>
      </c>
      <c r="U284" s="59">
        <f t="shared" si="13"/>
        <v>29000000</v>
      </c>
      <c r="V284" s="57">
        <f t="shared" si="14"/>
        <v>0</v>
      </c>
    </row>
    <row r="285" spans="2:22" hidden="1">
      <c r="B285" s="82">
        <f>'PER TRIWULAN'!A280</f>
        <v>275</v>
      </c>
      <c r="C285" s="69" t="str">
        <f>'PER TRIWULAN'!I280</f>
        <v xml:space="preserve"> Karangrayung </v>
      </c>
      <c r="D285" s="70" t="str">
        <f>'PER TRIWULAN'!B280</f>
        <v>SD NEGERI 2 KARANGRAYUNG</v>
      </c>
      <c r="E285" s="71">
        <f>'PER TRIWULAN'!P280</f>
        <v>16675000</v>
      </c>
      <c r="F285" s="89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72">
        <f t="shared" si="12"/>
        <v>0</v>
      </c>
      <c r="U285" s="59">
        <f t="shared" si="13"/>
        <v>16675000</v>
      </c>
      <c r="V285" s="57">
        <f t="shared" si="14"/>
        <v>0</v>
      </c>
    </row>
    <row r="286" spans="2:22" hidden="1">
      <c r="B286" s="82">
        <f>'PER TRIWULAN'!A281</f>
        <v>276</v>
      </c>
      <c r="C286" s="69" t="str">
        <f>'PER TRIWULAN'!I281</f>
        <v xml:space="preserve"> Karangrayung </v>
      </c>
      <c r="D286" s="70" t="str">
        <f>'PER TRIWULAN'!B281</f>
        <v>SD NEGERI 2 KETRO</v>
      </c>
      <c r="E286" s="71">
        <f>'PER TRIWULAN'!P281</f>
        <v>27550000</v>
      </c>
      <c r="F286" s="89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72">
        <f t="shared" si="12"/>
        <v>0</v>
      </c>
      <c r="U286" s="59">
        <f t="shared" si="13"/>
        <v>27550000</v>
      </c>
      <c r="V286" s="57">
        <f t="shared" si="14"/>
        <v>0</v>
      </c>
    </row>
    <row r="287" spans="2:22" hidden="1">
      <c r="B287" s="82">
        <f>'PER TRIWULAN'!A282</f>
        <v>277</v>
      </c>
      <c r="C287" s="69" t="str">
        <f>'PER TRIWULAN'!I282</f>
        <v xml:space="preserve"> Karangrayung </v>
      </c>
      <c r="D287" s="70" t="str">
        <f>'PER TRIWULAN'!B282</f>
        <v>SD NEGERI 2 MANGIN</v>
      </c>
      <c r="E287" s="71">
        <f>'PER TRIWULAN'!P282</f>
        <v>16385000</v>
      </c>
      <c r="F287" s="89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72">
        <f t="shared" si="12"/>
        <v>0</v>
      </c>
      <c r="U287" s="59">
        <f t="shared" si="13"/>
        <v>16385000</v>
      </c>
      <c r="V287" s="57">
        <f t="shared" si="14"/>
        <v>0</v>
      </c>
    </row>
    <row r="288" spans="2:22" hidden="1">
      <c r="B288" s="82">
        <f>'PER TRIWULAN'!A283</f>
        <v>278</v>
      </c>
      <c r="C288" s="69" t="str">
        <f>'PER TRIWULAN'!I283</f>
        <v xml:space="preserve"> Karangrayung </v>
      </c>
      <c r="D288" s="70" t="str">
        <f>'PER TRIWULAN'!B283</f>
        <v>SD NEGERI 2 MOJOAGUNG</v>
      </c>
      <c r="E288" s="71">
        <f>'PER TRIWULAN'!P283</f>
        <v>16675000</v>
      </c>
      <c r="F288" s="89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72">
        <f t="shared" si="12"/>
        <v>0</v>
      </c>
      <c r="U288" s="59">
        <f t="shared" si="13"/>
        <v>16675000</v>
      </c>
      <c r="V288" s="57">
        <f t="shared" si="14"/>
        <v>0</v>
      </c>
    </row>
    <row r="289" spans="2:22" hidden="1">
      <c r="B289" s="82">
        <f>'PER TRIWULAN'!A284</f>
        <v>279</v>
      </c>
      <c r="C289" s="69" t="str">
        <f>'PER TRIWULAN'!I284</f>
        <v xml:space="preserve"> Karangrayung </v>
      </c>
      <c r="D289" s="70" t="str">
        <f>'PER TRIWULAN'!B284</f>
        <v>SD NEGERI 2 PANGKALAN</v>
      </c>
      <c r="E289" s="71">
        <f>'PER TRIWULAN'!P284</f>
        <v>19720000</v>
      </c>
      <c r="F289" s="89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72">
        <f t="shared" si="12"/>
        <v>0</v>
      </c>
      <c r="U289" s="59">
        <f t="shared" si="13"/>
        <v>19720000</v>
      </c>
      <c r="V289" s="57">
        <f t="shared" si="14"/>
        <v>0</v>
      </c>
    </row>
    <row r="290" spans="2:22" hidden="1">
      <c r="B290" s="82">
        <f>'PER TRIWULAN'!A285</f>
        <v>280</v>
      </c>
      <c r="C290" s="69" t="str">
        <f>'PER TRIWULAN'!I285</f>
        <v xml:space="preserve"> Karangrayung </v>
      </c>
      <c r="D290" s="70" t="str">
        <f>'PER TRIWULAN'!B285</f>
        <v>SD NEGERI 2 PUTATNGANTEN</v>
      </c>
      <c r="E290" s="71">
        <f>'PER TRIWULAN'!P285</f>
        <v>22185000</v>
      </c>
      <c r="F290" s="89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72">
        <f t="shared" si="12"/>
        <v>0</v>
      </c>
      <c r="U290" s="59">
        <f t="shared" si="13"/>
        <v>22185000</v>
      </c>
      <c r="V290" s="57">
        <f t="shared" si="14"/>
        <v>0</v>
      </c>
    </row>
    <row r="291" spans="2:22" hidden="1">
      <c r="B291" s="82">
        <f>'PER TRIWULAN'!A286</f>
        <v>281</v>
      </c>
      <c r="C291" s="69" t="str">
        <f>'PER TRIWULAN'!I286</f>
        <v xml:space="preserve"> Karangrayung </v>
      </c>
      <c r="D291" s="70" t="str">
        <f>'PER TRIWULAN'!B286</f>
        <v>SD NEGERI 2 RAWOH</v>
      </c>
      <c r="E291" s="71">
        <f>'PER TRIWULAN'!P286</f>
        <v>22620000</v>
      </c>
      <c r="F291" s="89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72">
        <f t="shared" si="12"/>
        <v>0</v>
      </c>
      <c r="U291" s="59">
        <f t="shared" si="13"/>
        <v>22620000</v>
      </c>
      <c r="V291" s="57">
        <f t="shared" si="14"/>
        <v>0</v>
      </c>
    </row>
    <row r="292" spans="2:22" hidden="1">
      <c r="B292" s="82">
        <f>'PER TRIWULAN'!A287</f>
        <v>282</v>
      </c>
      <c r="C292" s="69" t="str">
        <f>'PER TRIWULAN'!I287</f>
        <v xml:space="preserve"> Karangrayung </v>
      </c>
      <c r="D292" s="70" t="str">
        <f>'PER TRIWULAN'!B287</f>
        <v>SD NEGERI 2 SENDANGHARJO</v>
      </c>
      <c r="E292" s="71">
        <f>'PER TRIWULAN'!P287</f>
        <v>9280000</v>
      </c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8">
        <f t="shared" si="12"/>
        <v>0</v>
      </c>
      <c r="U292" s="164">
        <f t="shared" si="13"/>
        <v>9280000</v>
      </c>
      <c r="V292" s="57">
        <f t="shared" si="14"/>
        <v>0</v>
      </c>
    </row>
    <row r="293" spans="2:22" hidden="1">
      <c r="B293" s="82">
        <f>'PER TRIWULAN'!A288</f>
        <v>283</v>
      </c>
      <c r="C293" s="69" t="str">
        <f>'PER TRIWULAN'!I288</f>
        <v xml:space="preserve"> Karangrayung </v>
      </c>
      <c r="D293" s="70" t="str">
        <f>'PER TRIWULAN'!B288</f>
        <v>SD NEGERI 2 TEMUREJO</v>
      </c>
      <c r="E293" s="71">
        <f>'PER TRIWULAN'!P288</f>
        <v>26245000</v>
      </c>
      <c r="F293" s="89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72">
        <f t="shared" si="12"/>
        <v>0</v>
      </c>
      <c r="U293" s="59">
        <f t="shared" si="13"/>
        <v>26245000</v>
      </c>
      <c r="V293" s="57">
        <f t="shared" si="14"/>
        <v>0</v>
      </c>
    </row>
    <row r="294" spans="2:22" hidden="1">
      <c r="B294" s="82">
        <f>'PER TRIWULAN'!A289</f>
        <v>284</v>
      </c>
      <c r="C294" s="69" t="str">
        <f>'PER TRIWULAN'!I289</f>
        <v xml:space="preserve"> Karangrayung </v>
      </c>
      <c r="D294" s="70" t="str">
        <f>'PER TRIWULAN'!B289</f>
        <v>SD NEGERI 2 TERMAS</v>
      </c>
      <c r="E294" s="71">
        <f>'PER TRIWULAN'!P289</f>
        <v>18415000</v>
      </c>
      <c r="F294" s="89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72">
        <f t="shared" si="12"/>
        <v>0</v>
      </c>
      <c r="U294" s="59">
        <f t="shared" si="13"/>
        <v>18415000</v>
      </c>
      <c r="V294" s="57">
        <f t="shared" si="14"/>
        <v>0</v>
      </c>
    </row>
    <row r="295" spans="2:22" hidden="1">
      <c r="B295" s="82">
        <f>'PER TRIWULAN'!A290</f>
        <v>285</v>
      </c>
      <c r="C295" s="69" t="str">
        <f>'PER TRIWULAN'!I290</f>
        <v xml:space="preserve"> Karangrayung </v>
      </c>
      <c r="D295" s="70" t="str">
        <f>'PER TRIWULAN'!B290</f>
        <v>SD NEGERI 3 KARANGRAYUNG</v>
      </c>
      <c r="E295" s="71">
        <f>'PER TRIWULAN'!P290</f>
        <v>17690000</v>
      </c>
      <c r="F295" s="89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72">
        <f t="shared" si="12"/>
        <v>0</v>
      </c>
      <c r="U295" s="59">
        <f t="shared" si="13"/>
        <v>17690000</v>
      </c>
      <c r="V295" s="57">
        <f t="shared" si="14"/>
        <v>0</v>
      </c>
    </row>
    <row r="296" spans="2:22" hidden="1">
      <c r="B296" s="82">
        <f>'PER TRIWULAN'!A291</f>
        <v>286</v>
      </c>
      <c r="C296" s="69" t="str">
        <f>'PER TRIWULAN'!I291</f>
        <v xml:space="preserve"> Karangrayung </v>
      </c>
      <c r="D296" s="70" t="str">
        <f>'PER TRIWULAN'!B291</f>
        <v>SD NEGERI 3 KETRO</v>
      </c>
      <c r="E296" s="71">
        <f>'PER TRIWULAN'!P291</f>
        <v>31900000</v>
      </c>
      <c r="F296" s="89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72">
        <f t="shared" si="12"/>
        <v>0</v>
      </c>
      <c r="U296" s="59">
        <f t="shared" si="13"/>
        <v>31900000</v>
      </c>
      <c r="V296" s="57">
        <f t="shared" si="14"/>
        <v>0</v>
      </c>
    </row>
    <row r="297" spans="2:22" hidden="1">
      <c r="B297" s="82">
        <f>'PER TRIWULAN'!A292</f>
        <v>287</v>
      </c>
      <c r="C297" s="69" t="str">
        <f>'PER TRIWULAN'!I292</f>
        <v xml:space="preserve"> Karangrayung </v>
      </c>
      <c r="D297" s="70" t="str">
        <f>'PER TRIWULAN'!B292</f>
        <v>SD NEGERI 3 MANGIN</v>
      </c>
      <c r="E297" s="71">
        <f>'PER TRIWULAN'!P292</f>
        <v>35090000</v>
      </c>
      <c r="F297" s="89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72">
        <f t="shared" si="12"/>
        <v>0</v>
      </c>
      <c r="U297" s="59">
        <f t="shared" si="13"/>
        <v>35090000</v>
      </c>
      <c r="V297" s="57">
        <f t="shared" si="14"/>
        <v>0</v>
      </c>
    </row>
    <row r="298" spans="2:22" hidden="1">
      <c r="B298" s="82">
        <f>'PER TRIWULAN'!A293</f>
        <v>288</v>
      </c>
      <c r="C298" s="69" t="str">
        <f>'PER TRIWULAN'!I293</f>
        <v xml:space="preserve"> Karangrayung </v>
      </c>
      <c r="D298" s="70" t="str">
        <f>'PER TRIWULAN'!B293</f>
        <v>SD NEGERI 3 MOJOAGUNG</v>
      </c>
      <c r="E298" s="71">
        <f>'PER TRIWULAN'!P293</f>
        <v>24795000</v>
      </c>
      <c r="F298" s="89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72">
        <f t="shared" si="12"/>
        <v>0</v>
      </c>
      <c r="U298" s="59">
        <f t="shared" si="13"/>
        <v>24795000</v>
      </c>
      <c r="V298" s="57">
        <f t="shared" si="14"/>
        <v>0</v>
      </c>
    </row>
    <row r="299" spans="2:22" hidden="1">
      <c r="B299" s="82">
        <f>'PER TRIWULAN'!A294</f>
        <v>289</v>
      </c>
      <c r="C299" s="69" t="str">
        <f>'PER TRIWULAN'!I294</f>
        <v xml:space="preserve"> Karangrayung </v>
      </c>
      <c r="D299" s="70" t="str">
        <f>'PER TRIWULAN'!B294</f>
        <v>SD NEGERI 3 SENDANGHARJO</v>
      </c>
      <c r="E299" s="71">
        <f>'PER TRIWULAN'!P294</f>
        <v>29725000</v>
      </c>
      <c r="F299" s="89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72">
        <f t="shared" si="12"/>
        <v>0</v>
      </c>
      <c r="U299" s="59">
        <f t="shared" si="13"/>
        <v>29725000</v>
      </c>
      <c r="V299" s="57">
        <f t="shared" si="14"/>
        <v>0</v>
      </c>
    </row>
    <row r="300" spans="2:22" hidden="1">
      <c r="B300" s="82">
        <f>'PER TRIWULAN'!A295</f>
        <v>290</v>
      </c>
      <c r="C300" s="69" t="str">
        <f>'PER TRIWULAN'!I295</f>
        <v xml:space="preserve"> Karangrayung </v>
      </c>
      <c r="D300" s="70" t="str">
        <f>'PER TRIWULAN'!B295</f>
        <v>SD NEGERI 4 KARANGRAYUNG</v>
      </c>
      <c r="E300" s="71">
        <f>'PER TRIWULAN'!P295</f>
        <v>31030000</v>
      </c>
      <c r="F300" s="89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72">
        <f t="shared" si="12"/>
        <v>0</v>
      </c>
      <c r="U300" s="59">
        <f t="shared" si="13"/>
        <v>31030000</v>
      </c>
      <c r="V300" s="57">
        <f t="shared" si="14"/>
        <v>0</v>
      </c>
    </row>
    <row r="301" spans="2:22" hidden="1">
      <c r="B301" s="82">
        <f>'PER TRIWULAN'!A296</f>
        <v>291</v>
      </c>
      <c r="C301" s="69" t="str">
        <f>'PER TRIWULAN'!I296</f>
        <v xml:space="preserve"> Karangrayung </v>
      </c>
      <c r="D301" s="70" t="str">
        <f>'PER TRIWULAN'!B296</f>
        <v>SD NEGERI 4 KETRO</v>
      </c>
      <c r="E301" s="71">
        <f>'PER TRIWULAN'!P296</f>
        <v>25810000</v>
      </c>
      <c r="F301" s="89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72">
        <f t="shared" si="12"/>
        <v>0</v>
      </c>
      <c r="U301" s="59">
        <f t="shared" si="13"/>
        <v>25810000</v>
      </c>
      <c r="V301" s="57">
        <f t="shared" si="14"/>
        <v>0</v>
      </c>
    </row>
    <row r="302" spans="2:22" hidden="1">
      <c r="B302" s="82">
        <f>'PER TRIWULAN'!A297</f>
        <v>292</v>
      </c>
      <c r="C302" s="69" t="str">
        <f>'PER TRIWULAN'!I297</f>
        <v xml:space="preserve"> Karangrayung </v>
      </c>
      <c r="D302" s="70" t="str">
        <f>'PER TRIWULAN'!B297</f>
        <v>SD NEGERI 4 MANGIN</v>
      </c>
      <c r="E302" s="71">
        <f>'PER TRIWULAN'!P297</f>
        <v>16965000</v>
      </c>
      <c r="F302" s="89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72">
        <f t="shared" si="12"/>
        <v>0</v>
      </c>
      <c r="U302" s="59">
        <f t="shared" si="13"/>
        <v>16965000</v>
      </c>
      <c r="V302" s="57">
        <f t="shared" si="14"/>
        <v>0</v>
      </c>
    </row>
    <row r="303" spans="2:22" hidden="1">
      <c r="B303" s="82">
        <f>'PER TRIWULAN'!A298</f>
        <v>293</v>
      </c>
      <c r="C303" s="69" t="str">
        <f>'PER TRIWULAN'!I298</f>
        <v xml:space="preserve"> Karangrayung </v>
      </c>
      <c r="D303" s="70" t="str">
        <f>'PER TRIWULAN'!B298</f>
        <v>SD NEGERI 4 MOJOAGUNG</v>
      </c>
      <c r="E303" s="71">
        <f>'PER TRIWULAN'!P298</f>
        <v>31755000</v>
      </c>
      <c r="F303" s="89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72">
        <f t="shared" si="12"/>
        <v>0</v>
      </c>
      <c r="U303" s="59">
        <f t="shared" si="13"/>
        <v>31755000</v>
      </c>
      <c r="V303" s="57">
        <f t="shared" si="14"/>
        <v>0</v>
      </c>
    </row>
    <row r="304" spans="2:22" hidden="1">
      <c r="B304" s="82">
        <f>'PER TRIWULAN'!A299</f>
        <v>294</v>
      </c>
      <c r="C304" s="69" t="str">
        <f>'PER TRIWULAN'!I299</f>
        <v xml:space="preserve"> Karangrayung </v>
      </c>
      <c r="D304" s="70" t="str">
        <f>'PER TRIWULAN'!B299</f>
        <v>SD NEGERI 4 SENDANGHARJO</v>
      </c>
      <c r="E304" s="71">
        <f>'PER TRIWULAN'!P299</f>
        <v>22910000</v>
      </c>
      <c r="F304" s="89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72">
        <f t="shared" si="12"/>
        <v>0</v>
      </c>
      <c r="U304" s="59">
        <f t="shared" si="13"/>
        <v>22910000</v>
      </c>
      <c r="V304" s="57">
        <f t="shared" si="14"/>
        <v>0</v>
      </c>
    </row>
    <row r="305" spans="2:22" hidden="1">
      <c r="B305" s="82">
        <f>'PER TRIWULAN'!A300</f>
        <v>295</v>
      </c>
      <c r="C305" s="69" t="str">
        <f>'PER TRIWULAN'!I300</f>
        <v xml:space="preserve"> Karangrayung </v>
      </c>
      <c r="D305" s="70" t="str">
        <f>'PER TRIWULAN'!B300</f>
        <v>SD NEGERI 5 KARANGRAYUNG</v>
      </c>
      <c r="E305" s="71">
        <f>'PER TRIWULAN'!P300</f>
        <v>32480000</v>
      </c>
      <c r="F305" s="89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72">
        <f t="shared" si="12"/>
        <v>0</v>
      </c>
      <c r="U305" s="59">
        <f t="shared" si="13"/>
        <v>32480000</v>
      </c>
      <c r="V305" s="57">
        <f t="shared" si="14"/>
        <v>0</v>
      </c>
    </row>
    <row r="306" spans="2:22" hidden="1">
      <c r="B306" s="82">
        <f>'PER TRIWULAN'!A301</f>
        <v>296</v>
      </c>
      <c r="C306" s="69" t="str">
        <f>'PER TRIWULAN'!I301</f>
        <v xml:space="preserve"> Karangrayung </v>
      </c>
      <c r="D306" s="70" t="str">
        <f>'PER TRIWULAN'!B301</f>
        <v>SD NEGERI 5 KETRO</v>
      </c>
      <c r="E306" s="71">
        <f>'PER TRIWULAN'!P301</f>
        <v>24360000</v>
      </c>
      <c r="F306" s="89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72">
        <f t="shared" si="12"/>
        <v>0</v>
      </c>
      <c r="U306" s="59">
        <f t="shared" si="13"/>
        <v>24360000</v>
      </c>
      <c r="V306" s="57">
        <f t="shared" si="14"/>
        <v>0</v>
      </c>
    </row>
    <row r="307" spans="2:22" hidden="1">
      <c r="B307" s="82">
        <f>'PER TRIWULAN'!A302</f>
        <v>297</v>
      </c>
      <c r="C307" s="69" t="str">
        <f>'PER TRIWULAN'!I302</f>
        <v xml:space="preserve"> Karangrayung </v>
      </c>
      <c r="D307" s="70" t="str">
        <f>'PER TRIWULAN'!B302</f>
        <v>SD NEGERI 6 KARANGRAYUNG</v>
      </c>
      <c r="E307" s="71">
        <f>'PER TRIWULAN'!P302</f>
        <v>31465000</v>
      </c>
      <c r="F307" s="89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72">
        <f t="shared" si="12"/>
        <v>0</v>
      </c>
      <c r="U307" s="59">
        <f t="shared" si="13"/>
        <v>31465000</v>
      </c>
      <c r="V307" s="57">
        <f t="shared" si="14"/>
        <v>0</v>
      </c>
    </row>
    <row r="308" spans="2:22" hidden="1">
      <c r="B308" s="82">
        <f>'PER TRIWULAN'!A303</f>
        <v>298</v>
      </c>
      <c r="C308" s="69" t="str">
        <f>'PER TRIWULAN'!I303</f>
        <v xml:space="preserve"> Karangrayung </v>
      </c>
      <c r="D308" s="70" t="str">
        <f>'PER TRIWULAN'!B303</f>
        <v>SD NEGERI 6 NAMPU</v>
      </c>
      <c r="E308" s="71">
        <f>'PER TRIWULAN'!P303</f>
        <v>20300000</v>
      </c>
      <c r="F308" s="89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72">
        <f t="shared" si="12"/>
        <v>0</v>
      </c>
      <c r="U308" s="59">
        <f t="shared" si="13"/>
        <v>20300000</v>
      </c>
      <c r="V308" s="57">
        <f t="shared" si="14"/>
        <v>0</v>
      </c>
    </row>
    <row r="309" spans="2:22" hidden="1">
      <c r="B309" s="82">
        <f>'PER TRIWULAN'!A304</f>
        <v>299</v>
      </c>
      <c r="C309" s="69" t="str">
        <f>'PER TRIWULAN'!I304</f>
        <v xml:space="preserve"> Karangrayung </v>
      </c>
      <c r="D309" s="70" t="str">
        <f>'PER TRIWULAN'!B304</f>
        <v>SD NEGERI 7 KARANGRAYUNG</v>
      </c>
      <c r="E309" s="71">
        <f>'PER TRIWULAN'!P304</f>
        <v>21315000</v>
      </c>
      <c r="F309" s="89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72">
        <f t="shared" si="12"/>
        <v>0</v>
      </c>
      <c r="U309" s="59">
        <f t="shared" si="13"/>
        <v>21315000</v>
      </c>
      <c r="V309" s="57">
        <f t="shared" si="14"/>
        <v>0</v>
      </c>
    </row>
    <row r="310" spans="2:22" hidden="1">
      <c r="B310" s="82">
        <f>'PER TRIWULAN'!A305</f>
        <v>300</v>
      </c>
      <c r="C310" s="69" t="str">
        <f>'PER TRIWULAN'!I305</f>
        <v xml:space="preserve"> Karangrayung </v>
      </c>
      <c r="D310" s="70" t="str">
        <f>'PER TRIWULAN'!B305</f>
        <v>SD NEGERI 1 CEKEL</v>
      </c>
      <c r="E310" s="71">
        <f>'PER TRIWULAN'!P305</f>
        <v>22620000</v>
      </c>
      <c r="F310" s="89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72">
        <f t="shared" si="12"/>
        <v>0</v>
      </c>
      <c r="U310" s="59">
        <f t="shared" si="13"/>
        <v>22620000</v>
      </c>
      <c r="V310" s="57">
        <f t="shared" si="14"/>
        <v>0</v>
      </c>
    </row>
    <row r="311" spans="2:22" hidden="1">
      <c r="B311" s="82">
        <f>'PER TRIWULAN'!A306</f>
        <v>301</v>
      </c>
      <c r="C311" s="69" t="str">
        <f>'PER TRIWULAN'!I306</f>
        <v xml:space="preserve"> Karangrayung </v>
      </c>
      <c r="D311" s="70" t="str">
        <f>'PER TRIWULAN'!B306</f>
        <v>SD NEGERI 2 CEKEL</v>
      </c>
      <c r="E311" s="71">
        <f>'PER TRIWULAN'!P306</f>
        <v>17835000</v>
      </c>
      <c r="F311" s="89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72">
        <f t="shared" si="12"/>
        <v>0</v>
      </c>
      <c r="U311" s="59">
        <f t="shared" si="13"/>
        <v>17835000</v>
      </c>
      <c r="V311" s="57">
        <f t="shared" si="14"/>
        <v>0</v>
      </c>
    </row>
    <row r="312" spans="2:22" hidden="1">
      <c r="B312" s="82">
        <f>'PER TRIWULAN'!A307</f>
        <v>302</v>
      </c>
      <c r="C312" s="69" t="str">
        <f>'PER TRIWULAN'!I307</f>
        <v xml:space="preserve"> Karangrayung </v>
      </c>
      <c r="D312" s="70" t="str">
        <f>'PER TRIWULAN'!B307</f>
        <v>SD NEGERI 1 GUNUNG TUMPENG</v>
      </c>
      <c r="E312" s="71">
        <f>'PER TRIWULAN'!P307</f>
        <v>22475000</v>
      </c>
      <c r="F312" s="89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72">
        <f t="shared" si="12"/>
        <v>0</v>
      </c>
      <c r="U312" s="59">
        <f t="shared" si="13"/>
        <v>22475000</v>
      </c>
      <c r="V312" s="57">
        <f t="shared" si="14"/>
        <v>0</v>
      </c>
    </row>
    <row r="313" spans="2:22" hidden="1">
      <c r="B313" s="82">
        <f>'PER TRIWULAN'!A308</f>
        <v>303</v>
      </c>
      <c r="C313" s="69" t="str">
        <f>'PER TRIWULAN'!I308</f>
        <v xml:space="preserve"> Karangrayung </v>
      </c>
      <c r="D313" s="70" t="str">
        <f>'PER TRIWULAN'!B308</f>
        <v>SD NEGERI 2 GUNUNG TUMPENG</v>
      </c>
      <c r="E313" s="71">
        <f>'PER TRIWULAN'!P308</f>
        <v>17835000</v>
      </c>
      <c r="F313" s="89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72">
        <f t="shared" si="12"/>
        <v>0</v>
      </c>
      <c r="U313" s="59">
        <f t="shared" si="13"/>
        <v>17835000</v>
      </c>
      <c r="V313" s="57">
        <f t="shared" si="14"/>
        <v>0</v>
      </c>
    </row>
    <row r="314" spans="2:22" hidden="1">
      <c r="B314" s="82">
        <f>'PER TRIWULAN'!A309</f>
        <v>304</v>
      </c>
      <c r="C314" s="69" t="str">
        <f>'PER TRIWULAN'!I309</f>
        <v xml:space="preserve"> Karangrayung </v>
      </c>
      <c r="D314" s="70" t="str">
        <f>'PER TRIWULAN'!B309</f>
        <v>SD NEGERI 3 GUNUNGTUNPENG</v>
      </c>
      <c r="E314" s="71">
        <f>'PER TRIWULAN'!P309</f>
        <v>13050000</v>
      </c>
      <c r="F314" s="89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72">
        <f t="shared" si="12"/>
        <v>0</v>
      </c>
      <c r="U314" s="59">
        <f t="shared" si="13"/>
        <v>13050000</v>
      </c>
      <c r="V314" s="57">
        <f t="shared" si="14"/>
        <v>0</v>
      </c>
    </row>
    <row r="315" spans="2:22" hidden="1">
      <c r="B315" s="82">
        <f>'PER TRIWULAN'!A310</f>
        <v>305</v>
      </c>
      <c r="C315" s="69" t="str">
        <f>'PER TRIWULAN'!I310</f>
        <v xml:space="preserve"> Karangrayung </v>
      </c>
      <c r="D315" s="70" t="str">
        <f>'PER TRIWULAN'!B310</f>
        <v>SD NEGERI JETIS</v>
      </c>
      <c r="E315" s="71">
        <f>'PER TRIWULAN'!P310</f>
        <v>27985000</v>
      </c>
      <c r="F315" s="89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72">
        <f t="shared" si="12"/>
        <v>0</v>
      </c>
      <c r="U315" s="59">
        <f t="shared" si="13"/>
        <v>27985000</v>
      </c>
      <c r="V315" s="57">
        <f t="shared" si="14"/>
        <v>0</v>
      </c>
    </row>
    <row r="316" spans="2:22" hidden="1">
      <c r="B316" s="82">
        <f>'PER TRIWULAN'!A311</f>
        <v>306</v>
      </c>
      <c r="C316" s="69" t="str">
        <f>'PER TRIWULAN'!I311</f>
        <v xml:space="preserve"> Karangrayung </v>
      </c>
      <c r="D316" s="70" t="str">
        <f>'PER TRIWULAN'!B311</f>
        <v>SD NEGERI 1 KARANGANYAR</v>
      </c>
      <c r="E316" s="71">
        <f>'PER TRIWULAN'!P311</f>
        <v>23780000</v>
      </c>
      <c r="F316" s="89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72">
        <f t="shared" si="12"/>
        <v>0</v>
      </c>
      <c r="U316" s="59">
        <f t="shared" si="13"/>
        <v>23780000</v>
      </c>
      <c r="V316" s="57">
        <f t="shared" si="14"/>
        <v>0</v>
      </c>
    </row>
    <row r="317" spans="2:22" hidden="1">
      <c r="B317" s="82">
        <f>'PER TRIWULAN'!A312</f>
        <v>307</v>
      </c>
      <c r="C317" s="69" t="str">
        <f>'PER TRIWULAN'!I312</f>
        <v xml:space="preserve"> Karangrayung </v>
      </c>
      <c r="D317" s="70" t="str">
        <f>'PER TRIWULAN'!B312</f>
        <v>SD NEGERI 2 KARANGANYAR</v>
      </c>
      <c r="E317" s="71">
        <f>'PER TRIWULAN'!P312</f>
        <v>22330000</v>
      </c>
      <c r="F317" s="89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72">
        <f t="shared" si="12"/>
        <v>0</v>
      </c>
      <c r="U317" s="59">
        <f t="shared" si="13"/>
        <v>22330000</v>
      </c>
      <c r="V317" s="57">
        <f t="shared" si="14"/>
        <v>0</v>
      </c>
    </row>
    <row r="318" spans="2:22" hidden="1">
      <c r="B318" s="82">
        <f>'PER TRIWULAN'!A313</f>
        <v>308</v>
      </c>
      <c r="C318" s="69" t="str">
        <f>'PER TRIWULAN'!I313</f>
        <v xml:space="preserve"> Karangrayung </v>
      </c>
      <c r="D318" s="70" t="str">
        <f>'PER TRIWULAN'!B313</f>
        <v>SD NEGERI 1 KARANGSONO</v>
      </c>
      <c r="E318" s="71">
        <f>'PER TRIWULAN'!P313</f>
        <v>20590000</v>
      </c>
      <c r="F318" s="89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72">
        <f t="shared" si="12"/>
        <v>0</v>
      </c>
      <c r="U318" s="59">
        <f t="shared" si="13"/>
        <v>20590000</v>
      </c>
      <c r="V318" s="57">
        <f t="shared" si="14"/>
        <v>0</v>
      </c>
    </row>
    <row r="319" spans="2:22" hidden="1">
      <c r="B319" s="82">
        <f>'PER TRIWULAN'!A314</f>
        <v>309</v>
      </c>
      <c r="C319" s="69" t="str">
        <f>'PER TRIWULAN'!I314</f>
        <v xml:space="preserve"> Karangrayung </v>
      </c>
      <c r="D319" s="70" t="str">
        <f>'PER TRIWULAN'!B314</f>
        <v>SD NEGERI 2 KARANGSONO</v>
      </c>
      <c r="E319" s="71">
        <f>'PER TRIWULAN'!P314</f>
        <v>13340000</v>
      </c>
      <c r="F319" s="89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72">
        <f t="shared" si="12"/>
        <v>0</v>
      </c>
      <c r="U319" s="59">
        <f t="shared" si="13"/>
        <v>13340000</v>
      </c>
      <c r="V319" s="57">
        <f t="shared" si="14"/>
        <v>0</v>
      </c>
    </row>
    <row r="320" spans="2:22" hidden="1">
      <c r="B320" s="82">
        <f>'PER TRIWULAN'!A315</f>
        <v>310</v>
      </c>
      <c r="C320" s="69" t="str">
        <f>'PER TRIWULAN'!I315</f>
        <v xml:space="preserve"> Karangrayung </v>
      </c>
      <c r="D320" s="70" t="str">
        <f>'PER TRIWULAN'!B315</f>
        <v>SD NEGERI 3 KARANGSONO</v>
      </c>
      <c r="E320" s="71">
        <f>'PER TRIWULAN'!P315</f>
        <v>29145000</v>
      </c>
      <c r="F320" s="89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72">
        <f t="shared" si="12"/>
        <v>0</v>
      </c>
      <c r="U320" s="59">
        <f t="shared" si="13"/>
        <v>29145000</v>
      </c>
      <c r="V320" s="57">
        <f t="shared" si="14"/>
        <v>0</v>
      </c>
    </row>
    <row r="321" spans="2:22" hidden="1">
      <c r="B321" s="82">
        <f>'PER TRIWULAN'!A316</f>
        <v>311</v>
      </c>
      <c r="C321" s="69" t="str">
        <f>'PER TRIWULAN'!I316</f>
        <v xml:space="preserve"> Karangrayung </v>
      </c>
      <c r="D321" s="70" t="str">
        <f>'PER TRIWULAN'!B316</f>
        <v>SD NEGERI 4 KARANGSONO</v>
      </c>
      <c r="E321" s="71">
        <f>'PER TRIWULAN'!P316</f>
        <v>18125000</v>
      </c>
      <c r="F321" s="89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72">
        <f t="shared" si="12"/>
        <v>0</v>
      </c>
      <c r="U321" s="59">
        <f t="shared" si="13"/>
        <v>18125000</v>
      </c>
      <c r="V321" s="57">
        <f t="shared" si="14"/>
        <v>0</v>
      </c>
    </row>
    <row r="322" spans="2:22" hidden="1">
      <c r="B322" s="82">
        <f>'PER TRIWULAN'!A317</f>
        <v>312</v>
      </c>
      <c r="C322" s="69" t="str">
        <f>'PER TRIWULAN'!I317</f>
        <v xml:space="preserve"> Karangrayung </v>
      </c>
      <c r="D322" s="70" t="str">
        <f>'PER TRIWULAN'!B317</f>
        <v>SD NEGERI LB MOJOAGUNG</v>
      </c>
      <c r="E322" s="71">
        <f>'PER TRIWULAN'!P317</f>
        <v>7830000</v>
      </c>
      <c r="F322" s="89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72">
        <f t="shared" si="12"/>
        <v>0</v>
      </c>
      <c r="U322" s="59">
        <f t="shared" si="13"/>
        <v>7830000</v>
      </c>
      <c r="V322" s="57">
        <f t="shared" si="14"/>
        <v>0</v>
      </c>
    </row>
    <row r="323" spans="2:22" hidden="1">
      <c r="B323" s="82">
        <f>'PER TRIWULAN'!A318</f>
        <v>313</v>
      </c>
      <c r="C323" s="69" t="str">
        <f>'PER TRIWULAN'!I318</f>
        <v xml:space="preserve"> Karangrayung </v>
      </c>
      <c r="D323" s="70" t="str">
        <f>'PER TRIWULAN'!B318</f>
        <v>SD NEGERI 1 NAMPU</v>
      </c>
      <c r="E323" s="71">
        <f>'PER TRIWULAN'!P318</f>
        <v>20735000</v>
      </c>
      <c r="F323" s="89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72">
        <f t="shared" si="12"/>
        <v>0</v>
      </c>
      <c r="U323" s="59">
        <f t="shared" si="13"/>
        <v>20735000</v>
      </c>
      <c r="V323" s="57">
        <f t="shared" si="14"/>
        <v>0</v>
      </c>
    </row>
    <row r="324" spans="2:22" hidden="1">
      <c r="B324" s="82">
        <f>'PER TRIWULAN'!A319</f>
        <v>314</v>
      </c>
      <c r="C324" s="69" t="str">
        <f>'PER TRIWULAN'!I319</f>
        <v xml:space="preserve"> Karangrayung </v>
      </c>
      <c r="D324" s="70" t="str">
        <f>'PER TRIWULAN'!B319</f>
        <v>SD NEGERI 3 NAMPU</v>
      </c>
      <c r="E324" s="71">
        <f>'PER TRIWULAN'!P319</f>
        <v>36685000</v>
      </c>
      <c r="F324" s="89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72">
        <f t="shared" si="12"/>
        <v>0</v>
      </c>
      <c r="U324" s="59">
        <f t="shared" si="13"/>
        <v>36685000</v>
      </c>
      <c r="V324" s="57">
        <f t="shared" si="14"/>
        <v>0</v>
      </c>
    </row>
    <row r="325" spans="2:22" hidden="1">
      <c r="B325" s="82">
        <f>'PER TRIWULAN'!A320</f>
        <v>315</v>
      </c>
      <c r="C325" s="69" t="str">
        <f>'PER TRIWULAN'!I320</f>
        <v xml:space="preserve"> Karangrayung </v>
      </c>
      <c r="D325" s="70" t="str">
        <f>'PER TRIWULAN'!B320</f>
        <v>SD NEGERI 4 NAMPU</v>
      </c>
      <c r="E325" s="71">
        <f>'PER TRIWULAN'!P320</f>
        <v>9135000</v>
      </c>
      <c r="F325" s="89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72">
        <f t="shared" si="12"/>
        <v>0</v>
      </c>
      <c r="U325" s="59">
        <f t="shared" si="13"/>
        <v>9135000</v>
      </c>
      <c r="V325" s="57">
        <f t="shared" si="14"/>
        <v>0</v>
      </c>
    </row>
    <row r="326" spans="2:22" hidden="1">
      <c r="B326" s="82">
        <f>'PER TRIWULAN'!A321</f>
        <v>316</v>
      </c>
      <c r="C326" s="69" t="str">
        <f>'PER TRIWULAN'!I321</f>
        <v xml:space="preserve"> Karangrayung </v>
      </c>
      <c r="D326" s="70" t="str">
        <f>'PER TRIWULAN'!B321</f>
        <v>SD NEGERI 5 NAMPU</v>
      </c>
      <c r="E326" s="71">
        <f>'PER TRIWULAN'!P321</f>
        <v>10875000</v>
      </c>
      <c r="F326" s="89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72">
        <f t="shared" si="12"/>
        <v>0</v>
      </c>
      <c r="U326" s="59">
        <f t="shared" si="13"/>
        <v>10875000</v>
      </c>
      <c r="V326" s="57">
        <f t="shared" si="14"/>
        <v>0</v>
      </c>
    </row>
    <row r="327" spans="2:22" hidden="1">
      <c r="B327" s="82">
        <f>'PER TRIWULAN'!A322</f>
        <v>317</v>
      </c>
      <c r="C327" s="69" t="str">
        <f>'PER TRIWULAN'!I322</f>
        <v xml:space="preserve"> Karangrayung </v>
      </c>
      <c r="D327" s="70" t="str">
        <f>'PER TRIWULAN'!B322</f>
        <v>SD NEGERI 7 NAMPU</v>
      </c>
      <c r="E327" s="71">
        <f>'PER TRIWULAN'!P322</f>
        <v>13340000</v>
      </c>
      <c r="F327" s="89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72">
        <f t="shared" si="12"/>
        <v>0</v>
      </c>
      <c r="U327" s="59">
        <f t="shared" si="13"/>
        <v>13340000</v>
      </c>
      <c r="V327" s="57">
        <f t="shared" si="14"/>
        <v>0</v>
      </c>
    </row>
    <row r="328" spans="2:22" hidden="1">
      <c r="B328" s="82">
        <f>'PER TRIWULAN'!A323</f>
        <v>318</v>
      </c>
      <c r="C328" s="69" t="str">
        <f>'PER TRIWULAN'!I323</f>
        <v xml:space="preserve"> Karangrayung </v>
      </c>
      <c r="D328" s="70" t="str">
        <f>'PER TRIWULAN'!B323</f>
        <v>SD NEGERI PARAKAN</v>
      </c>
      <c r="E328" s="71">
        <f>'PER TRIWULAN'!P323</f>
        <v>32770000</v>
      </c>
      <c r="F328" s="89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72">
        <f t="shared" si="12"/>
        <v>0</v>
      </c>
      <c r="U328" s="59">
        <f t="shared" si="13"/>
        <v>32770000</v>
      </c>
      <c r="V328" s="57">
        <f t="shared" si="14"/>
        <v>0</v>
      </c>
    </row>
    <row r="329" spans="2:22" hidden="1">
      <c r="B329" s="82">
        <f>'PER TRIWULAN'!A324</f>
        <v>319</v>
      </c>
      <c r="C329" s="69" t="str">
        <f>'PER TRIWULAN'!I324</f>
        <v xml:space="preserve"> Karangrayung </v>
      </c>
      <c r="D329" s="70" t="str">
        <f>'PER TRIWULAN'!B324</f>
        <v>SD NEGERI 5 SENDANGHARJO</v>
      </c>
      <c r="E329" s="71">
        <f>'PER TRIWULAN'!P324</f>
        <v>13775000</v>
      </c>
      <c r="F329" s="89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72">
        <f t="shared" si="12"/>
        <v>0</v>
      </c>
      <c r="U329" s="59">
        <f t="shared" si="13"/>
        <v>13775000</v>
      </c>
      <c r="V329" s="57">
        <f t="shared" si="14"/>
        <v>0</v>
      </c>
    </row>
    <row r="330" spans="2:22" hidden="1">
      <c r="B330" s="82">
        <f>'PER TRIWULAN'!A325</f>
        <v>320</v>
      </c>
      <c r="C330" s="69" t="str">
        <f>'PER TRIWULAN'!I325</f>
        <v xml:space="preserve"> Karangrayung </v>
      </c>
      <c r="D330" s="70" t="str">
        <f>'PER TRIWULAN'!B325</f>
        <v>SD NEGERI 1 TELAWAH</v>
      </c>
      <c r="E330" s="71">
        <f>'PER TRIWULAN'!P325</f>
        <v>18415000</v>
      </c>
      <c r="F330" s="89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72">
        <f t="shared" si="12"/>
        <v>0</v>
      </c>
      <c r="U330" s="59">
        <f t="shared" si="13"/>
        <v>18415000</v>
      </c>
      <c r="V330" s="57">
        <f t="shared" si="14"/>
        <v>0</v>
      </c>
    </row>
    <row r="331" spans="2:22" hidden="1">
      <c r="B331" s="82">
        <f>'PER TRIWULAN'!A326</f>
        <v>321</v>
      </c>
      <c r="C331" s="69" t="str">
        <f>'PER TRIWULAN'!I326</f>
        <v xml:space="preserve"> Karangrayung </v>
      </c>
      <c r="D331" s="70" t="str">
        <f>'PER TRIWULAN'!B326</f>
        <v>SD NEGERI 2 TELAWAH</v>
      </c>
      <c r="E331" s="71">
        <f>'PER TRIWULAN'!P326</f>
        <v>23200000</v>
      </c>
      <c r="F331" s="89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72">
        <f t="shared" si="12"/>
        <v>0</v>
      </c>
      <c r="U331" s="59">
        <f t="shared" si="13"/>
        <v>23200000</v>
      </c>
      <c r="V331" s="57">
        <f t="shared" si="14"/>
        <v>0</v>
      </c>
    </row>
    <row r="332" spans="2:22" hidden="1">
      <c r="B332" s="82">
        <f>'PER TRIWULAN'!A327</f>
        <v>322</v>
      </c>
      <c r="C332" s="69" t="str">
        <f>'PER TRIWULAN'!I327</f>
        <v xml:space="preserve"> Karangrayung </v>
      </c>
      <c r="D332" s="70" t="str">
        <f>'PER TRIWULAN'!B327</f>
        <v>SD NEGERI 3 TELAWAH</v>
      </c>
      <c r="E332" s="71">
        <f>'PER TRIWULAN'!P327</f>
        <v>12325000</v>
      </c>
      <c r="F332" s="89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72">
        <f t="shared" ref="T332:T395" si="15">SUM(G332:S332)</f>
        <v>0</v>
      </c>
      <c r="U332" s="59">
        <f t="shared" ref="U332:U395" si="16">E332-F332</f>
        <v>12325000</v>
      </c>
      <c r="V332" s="57">
        <f t="shared" ref="V332:V395" si="17">F332-T332</f>
        <v>0</v>
      </c>
    </row>
    <row r="333" spans="2:22" hidden="1">
      <c r="B333" s="82">
        <f>'PER TRIWULAN'!A328</f>
        <v>323</v>
      </c>
      <c r="C333" s="69" t="str">
        <f>'PER TRIWULAN'!I328</f>
        <v xml:space="preserve"> Karangrayung </v>
      </c>
      <c r="D333" s="70" t="str">
        <f>'PER TRIWULAN'!B328</f>
        <v>SD NEGERI 2 Dempel</v>
      </c>
      <c r="E333" s="71">
        <f>'PER TRIWULAN'!P328</f>
        <v>30740000</v>
      </c>
      <c r="F333" s="89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72">
        <f t="shared" si="15"/>
        <v>0</v>
      </c>
      <c r="U333" s="59">
        <f t="shared" si="16"/>
        <v>30740000</v>
      </c>
      <c r="V333" s="57">
        <f t="shared" si="17"/>
        <v>0</v>
      </c>
    </row>
    <row r="334" spans="2:22" hidden="1">
      <c r="B334" s="82">
        <f>'PER TRIWULAN'!A329</f>
        <v>324</v>
      </c>
      <c r="C334" s="69" t="str">
        <f>'PER TRIWULAN'!I329</f>
        <v xml:space="preserve"> Karangrayung </v>
      </c>
      <c r="D334" s="70" t="str">
        <f>'PER TRIWULAN'!B329</f>
        <v>SD NEGERI 3 Putatnganten</v>
      </c>
      <c r="E334" s="71">
        <f>'PER TRIWULAN'!P329</f>
        <v>38280000</v>
      </c>
      <c r="F334" s="89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72">
        <f t="shared" si="15"/>
        <v>0</v>
      </c>
      <c r="U334" s="59">
        <f t="shared" si="16"/>
        <v>38280000</v>
      </c>
      <c r="V334" s="57">
        <f t="shared" si="17"/>
        <v>0</v>
      </c>
    </row>
    <row r="335" spans="2:22" hidden="1">
      <c r="B335" s="82">
        <f>'PER TRIWULAN'!A330</f>
        <v>325</v>
      </c>
      <c r="C335" s="69" t="str">
        <f>'PER TRIWULAN'!I330</f>
        <v xml:space="preserve"> Karangrayung </v>
      </c>
      <c r="D335" s="70" t="str">
        <f>'PER TRIWULAN'!B330</f>
        <v>SD NEGERI 6 Sendangharjo</v>
      </c>
      <c r="E335" s="71">
        <f>'PER TRIWULAN'!P330</f>
        <v>32915000</v>
      </c>
      <c r="F335" s="89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72">
        <f t="shared" si="15"/>
        <v>0</v>
      </c>
      <c r="U335" s="59">
        <f t="shared" si="16"/>
        <v>32915000</v>
      </c>
      <c r="V335" s="57">
        <f t="shared" si="17"/>
        <v>0</v>
      </c>
    </row>
    <row r="336" spans="2:22" hidden="1">
      <c r="B336" s="82">
        <f>'PER TRIWULAN'!A331</f>
        <v>326</v>
      </c>
      <c r="C336" s="69" t="str">
        <f>'PER TRIWULAN'!I331</f>
        <v xml:space="preserve"> Karangrayung </v>
      </c>
      <c r="D336" s="70" t="str">
        <f>'PER TRIWULAN'!B331</f>
        <v>SD NEGERI 2 Nampu</v>
      </c>
      <c r="E336" s="71">
        <f>'PER TRIWULAN'!P331</f>
        <v>22475000</v>
      </c>
      <c r="F336" s="89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72">
        <f t="shared" si="15"/>
        <v>0</v>
      </c>
      <c r="U336" s="59">
        <f t="shared" si="16"/>
        <v>22475000</v>
      </c>
      <c r="V336" s="57">
        <f t="shared" si="17"/>
        <v>0</v>
      </c>
    </row>
    <row r="337" spans="2:22" hidden="1">
      <c r="B337" s="82">
        <f>'PER TRIWULAN'!A332</f>
        <v>327</v>
      </c>
      <c r="C337" s="69" t="str">
        <f>'PER TRIWULAN'!I332</f>
        <v xml:space="preserve"> Kedungjati </v>
      </c>
      <c r="D337" s="70" t="str">
        <f>'PER TRIWULAN'!B332</f>
        <v>SD NEGERI 1 DERAS</v>
      </c>
      <c r="E337" s="71">
        <f>'PER TRIWULAN'!P332</f>
        <v>22475000</v>
      </c>
      <c r="F337" s="89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72">
        <f t="shared" si="15"/>
        <v>0</v>
      </c>
      <c r="U337" s="59">
        <f t="shared" si="16"/>
        <v>22475000</v>
      </c>
      <c r="V337" s="57">
        <f t="shared" si="17"/>
        <v>0</v>
      </c>
    </row>
    <row r="338" spans="2:22" hidden="1">
      <c r="B338" s="82">
        <f>'PER TRIWULAN'!A333</f>
        <v>328</v>
      </c>
      <c r="C338" s="69" t="str">
        <f>'PER TRIWULAN'!I333</f>
        <v xml:space="preserve"> Kedungjati </v>
      </c>
      <c r="D338" s="70" t="str">
        <f>'PER TRIWULAN'!B333</f>
        <v>SD NEGERI 1 KALIMARO</v>
      </c>
      <c r="E338" s="71">
        <f>'PER TRIWULAN'!P333</f>
        <v>16820000</v>
      </c>
      <c r="F338" s="89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72">
        <f t="shared" si="15"/>
        <v>0</v>
      </c>
      <c r="U338" s="59">
        <f t="shared" si="16"/>
        <v>16820000</v>
      </c>
      <c r="V338" s="57">
        <f t="shared" si="17"/>
        <v>0</v>
      </c>
    </row>
    <row r="339" spans="2:22" hidden="1">
      <c r="B339" s="82">
        <f>'PER TRIWULAN'!A334</f>
        <v>329</v>
      </c>
      <c r="C339" s="69" t="str">
        <f>'PER TRIWULAN'!I334</f>
        <v xml:space="preserve"> Kedungjati </v>
      </c>
      <c r="D339" s="70" t="str">
        <f>'PER TRIWULAN'!B334</f>
        <v>SD NEGERI 1 KARANGLANGU</v>
      </c>
      <c r="E339" s="71">
        <f>'PER TRIWULAN'!P334</f>
        <v>24215000</v>
      </c>
      <c r="F339" s="89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72">
        <f t="shared" si="15"/>
        <v>0</v>
      </c>
      <c r="U339" s="59">
        <f t="shared" si="16"/>
        <v>24215000</v>
      </c>
      <c r="V339" s="57">
        <f t="shared" si="17"/>
        <v>0</v>
      </c>
    </row>
    <row r="340" spans="2:22" hidden="1">
      <c r="B340" s="82">
        <f>'PER TRIWULAN'!A335</f>
        <v>330</v>
      </c>
      <c r="C340" s="69" t="str">
        <f>'PER TRIWULAN'!I335</f>
        <v xml:space="preserve"> Kedungjati </v>
      </c>
      <c r="D340" s="70" t="str">
        <f>'PER TRIWULAN'!B335</f>
        <v>SD NEGERI 1 KEDUNGJATI</v>
      </c>
      <c r="E340" s="71">
        <f>'PER TRIWULAN'!P335</f>
        <v>28710000</v>
      </c>
      <c r="F340" s="89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72">
        <f t="shared" si="15"/>
        <v>0</v>
      </c>
      <c r="U340" s="59">
        <f t="shared" si="16"/>
        <v>28710000</v>
      </c>
      <c r="V340" s="57">
        <f t="shared" si="17"/>
        <v>0</v>
      </c>
    </row>
    <row r="341" spans="2:22" hidden="1">
      <c r="B341" s="82">
        <f>'PER TRIWULAN'!A336</f>
        <v>331</v>
      </c>
      <c r="C341" s="69" t="str">
        <f>'PER TRIWULAN'!I336</f>
        <v xml:space="preserve"> Kedungjati </v>
      </c>
      <c r="D341" s="70" t="str">
        <f>'PER TRIWULAN'!B336</f>
        <v>SD NEGERI 1 KENTENGSARI</v>
      </c>
      <c r="E341" s="71">
        <f>'PER TRIWULAN'!P336</f>
        <v>12760000</v>
      </c>
      <c r="F341" s="89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72">
        <f t="shared" si="15"/>
        <v>0</v>
      </c>
      <c r="U341" s="59">
        <f t="shared" si="16"/>
        <v>12760000</v>
      </c>
      <c r="V341" s="57">
        <f t="shared" si="17"/>
        <v>0</v>
      </c>
    </row>
    <row r="342" spans="2:22" hidden="1">
      <c r="B342" s="82">
        <f>'PER TRIWULAN'!A337</f>
        <v>332</v>
      </c>
      <c r="C342" s="69" t="str">
        <f>'PER TRIWULAN'!I337</f>
        <v xml:space="preserve"> Kedungjati </v>
      </c>
      <c r="D342" s="70" t="str">
        <f>'PER TRIWULAN'!B337</f>
        <v>SD NEGERI 1 NGOMBAK</v>
      </c>
      <c r="E342" s="71">
        <f>'PER TRIWULAN'!P337</f>
        <v>25955000</v>
      </c>
      <c r="F342" s="89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72">
        <f t="shared" si="15"/>
        <v>0</v>
      </c>
      <c r="U342" s="59">
        <f t="shared" si="16"/>
        <v>25955000</v>
      </c>
      <c r="V342" s="57">
        <f t="shared" si="17"/>
        <v>0</v>
      </c>
    </row>
    <row r="343" spans="2:22" hidden="1">
      <c r="B343" s="82">
        <f>'PER TRIWULAN'!A338</f>
        <v>333</v>
      </c>
      <c r="C343" s="69" t="str">
        <f>'PER TRIWULAN'!I338</f>
        <v xml:space="preserve"> Kedungjati </v>
      </c>
      <c r="D343" s="70" t="str">
        <f>'PER TRIWULAN'!B338</f>
        <v>SD NEGERI 1 PADAS</v>
      </c>
      <c r="E343" s="71">
        <f>'PER TRIWULAN'!P338</f>
        <v>16095000</v>
      </c>
      <c r="F343" s="89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72">
        <f t="shared" si="15"/>
        <v>0</v>
      </c>
      <c r="U343" s="59">
        <f t="shared" si="16"/>
        <v>16095000</v>
      </c>
      <c r="V343" s="57">
        <f t="shared" si="17"/>
        <v>0</v>
      </c>
    </row>
    <row r="344" spans="2:22" hidden="1">
      <c r="B344" s="82">
        <f>'PER TRIWULAN'!A339</f>
        <v>334</v>
      </c>
      <c r="C344" s="69" t="str">
        <f>'PER TRIWULAN'!I339</f>
        <v xml:space="preserve"> Kedungjati </v>
      </c>
      <c r="D344" s="70" t="str">
        <f>'PER TRIWULAN'!B339</f>
        <v>SD NEGERI 1 PANIMBO</v>
      </c>
      <c r="E344" s="71">
        <f>'PER TRIWULAN'!P339</f>
        <v>24070000</v>
      </c>
      <c r="F344" s="89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72">
        <f t="shared" si="15"/>
        <v>0</v>
      </c>
      <c r="U344" s="59">
        <f t="shared" si="16"/>
        <v>24070000</v>
      </c>
      <c r="V344" s="57">
        <f t="shared" si="17"/>
        <v>0</v>
      </c>
    </row>
    <row r="345" spans="2:22" hidden="1">
      <c r="B345" s="82">
        <f>'PER TRIWULAN'!A340</f>
        <v>335</v>
      </c>
      <c r="C345" s="69" t="str">
        <f>'PER TRIWULAN'!I340</f>
        <v xml:space="preserve"> Kedungjati </v>
      </c>
      <c r="D345" s="70" t="str">
        <f>'PER TRIWULAN'!B340</f>
        <v>SD NEGERI 1 PRIGI</v>
      </c>
      <c r="E345" s="71">
        <f>'PER TRIWULAN'!P340</f>
        <v>14210000</v>
      </c>
      <c r="F345" s="89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72">
        <f t="shared" si="15"/>
        <v>0</v>
      </c>
      <c r="U345" s="59">
        <f t="shared" si="16"/>
        <v>14210000</v>
      </c>
      <c r="V345" s="57">
        <f t="shared" si="17"/>
        <v>0</v>
      </c>
    </row>
    <row r="346" spans="2:22" hidden="1">
      <c r="B346" s="82">
        <f>'PER TRIWULAN'!A341</f>
        <v>336</v>
      </c>
      <c r="C346" s="69" t="str">
        <f>'PER TRIWULAN'!I341</f>
        <v xml:space="preserve"> Kedungjati </v>
      </c>
      <c r="D346" s="70" t="str">
        <f>'PER TRIWULAN'!B341</f>
        <v>SD NEGERI 1 WATES</v>
      </c>
      <c r="E346" s="71">
        <f>'PER TRIWULAN'!P341</f>
        <v>24650000</v>
      </c>
      <c r="F346" s="89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72">
        <f t="shared" si="15"/>
        <v>0</v>
      </c>
      <c r="U346" s="59">
        <f t="shared" si="16"/>
        <v>24650000</v>
      </c>
      <c r="V346" s="57">
        <f t="shared" si="17"/>
        <v>0</v>
      </c>
    </row>
    <row r="347" spans="2:22" hidden="1">
      <c r="B347" s="82">
        <f>'PER TRIWULAN'!A342</f>
        <v>337</v>
      </c>
      <c r="C347" s="69" t="str">
        <f>'PER TRIWULAN'!I342</f>
        <v xml:space="preserve"> Kedungjati </v>
      </c>
      <c r="D347" s="70" t="str">
        <f>'PER TRIWULAN'!B342</f>
        <v>SD NEGERI 2 DERAS</v>
      </c>
      <c r="E347" s="71">
        <f>'PER TRIWULAN'!P342</f>
        <v>23345000</v>
      </c>
      <c r="F347" s="89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72">
        <f t="shared" si="15"/>
        <v>0</v>
      </c>
      <c r="U347" s="59">
        <f t="shared" si="16"/>
        <v>23345000</v>
      </c>
      <c r="V347" s="57">
        <f t="shared" si="17"/>
        <v>0</v>
      </c>
    </row>
    <row r="348" spans="2:22" hidden="1">
      <c r="B348" s="82">
        <f>'PER TRIWULAN'!A343</f>
        <v>338</v>
      </c>
      <c r="C348" s="69" t="str">
        <f>'PER TRIWULAN'!I343</f>
        <v xml:space="preserve"> Kedungjati </v>
      </c>
      <c r="D348" s="70" t="str">
        <f>'PER TRIWULAN'!B343</f>
        <v>SD NEGERI 2 JUMO</v>
      </c>
      <c r="E348" s="71">
        <f>'PER TRIWULAN'!P343</f>
        <v>24070000</v>
      </c>
      <c r="F348" s="89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72">
        <f t="shared" si="15"/>
        <v>0</v>
      </c>
      <c r="U348" s="59">
        <f t="shared" si="16"/>
        <v>24070000</v>
      </c>
      <c r="V348" s="57">
        <f t="shared" si="17"/>
        <v>0</v>
      </c>
    </row>
    <row r="349" spans="2:22" hidden="1">
      <c r="B349" s="82">
        <f>'PER TRIWULAN'!A344</f>
        <v>339</v>
      </c>
      <c r="C349" s="69" t="str">
        <f>'PER TRIWULAN'!I344</f>
        <v xml:space="preserve"> Kedungjati </v>
      </c>
      <c r="D349" s="70" t="str">
        <f>'PER TRIWULAN'!B344</f>
        <v>SD NEGERI 2 KALIMORO</v>
      </c>
      <c r="E349" s="71">
        <f>'PER TRIWULAN'!P344</f>
        <v>23635000</v>
      </c>
      <c r="F349" s="89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72">
        <f t="shared" si="15"/>
        <v>0</v>
      </c>
      <c r="U349" s="59">
        <f t="shared" si="16"/>
        <v>23635000</v>
      </c>
      <c r="V349" s="57">
        <f t="shared" si="17"/>
        <v>0</v>
      </c>
    </row>
    <row r="350" spans="2:22" hidden="1">
      <c r="B350" s="82">
        <f>'PER TRIWULAN'!A345</f>
        <v>340</v>
      </c>
      <c r="C350" s="69" t="str">
        <f>'PER TRIWULAN'!I345</f>
        <v xml:space="preserve"> Kedungjati </v>
      </c>
      <c r="D350" s="70" t="str">
        <f>'PER TRIWULAN'!B345</f>
        <v>SD NEGERI 2 KARANGLANGU</v>
      </c>
      <c r="E350" s="71">
        <f>'PER TRIWULAN'!P345</f>
        <v>16385000</v>
      </c>
      <c r="F350" s="89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72">
        <f t="shared" si="15"/>
        <v>0</v>
      </c>
      <c r="U350" s="59">
        <f t="shared" si="16"/>
        <v>16385000</v>
      </c>
      <c r="V350" s="57">
        <f t="shared" si="17"/>
        <v>0</v>
      </c>
    </row>
    <row r="351" spans="2:22" hidden="1">
      <c r="B351" s="82">
        <f>'PER TRIWULAN'!A346</f>
        <v>341</v>
      </c>
      <c r="C351" s="69" t="str">
        <f>'PER TRIWULAN'!I346</f>
        <v xml:space="preserve"> Kedungjati </v>
      </c>
      <c r="D351" s="70" t="str">
        <f>'PER TRIWULAN'!B346</f>
        <v>SD NEGERI 2 KEDUNGJATI</v>
      </c>
      <c r="E351" s="71">
        <f>'PER TRIWULAN'!P346</f>
        <v>32625000</v>
      </c>
      <c r="F351" s="89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72">
        <f t="shared" si="15"/>
        <v>0</v>
      </c>
      <c r="U351" s="59">
        <f t="shared" si="16"/>
        <v>32625000</v>
      </c>
      <c r="V351" s="57">
        <f t="shared" si="17"/>
        <v>0</v>
      </c>
    </row>
    <row r="352" spans="2:22" hidden="1">
      <c r="B352" s="82">
        <f>'PER TRIWULAN'!A347</f>
        <v>342</v>
      </c>
      <c r="C352" s="69" t="str">
        <f>'PER TRIWULAN'!I347</f>
        <v xml:space="preserve"> Kedungjati </v>
      </c>
      <c r="D352" s="70" t="str">
        <f>'PER TRIWULAN'!B347</f>
        <v>SD NEGERI 2 NGOMBAK</v>
      </c>
      <c r="E352" s="71">
        <f>'PER TRIWULAN'!P347</f>
        <v>18270000</v>
      </c>
      <c r="F352" s="89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72">
        <f t="shared" si="15"/>
        <v>0</v>
      </c>
      <c r="U352" s="59">
        <f t="shared" si="16"/>
        <v>18270000</v>
      </c>
      <c r="V352" s="57">
        <f t="shared" si="17"/>
        <v>0</v>
      </c>
    </row>
    <row r="353" spans="2:22" hidden="1">
      <c r="B353" s="82">
        <f>'PER TRIWULAN'!A348</f>
        <v>343</v>
      </c>
      <c r="C353" s="69" t="str">
        <f>'PER TRIWULAN'!I348</f>
        <v xml:space="preserve"> Kedungjati </v>
      </c>
      <c r="D353" s="70" t="str">
        <f>'PER TRIWULAN'!B348</f>
        <v>SD NEGERI 2 PADAS</v>
      </c>
      <c r="E353" s="71">
        <f>'PER TRIWULAN'!P348</f>
        <v>16240000</v>
      </c>
      <c r="F353" s="89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72">
        <f t="shared" si="15"/>
        <v>0</v>
      </c>
      <c r="U353" s="59">
        <f t="shared" si="16"/>
        <v>16240000</v>
      </c>
      <c r="V353" s="57">
        <f t="shared" si="17"/>
        <v>0</v>
      </c>
    </row>
    <row r="354" spans="2:22" hidden="1">
      <c r="B354" s="82">
        <f>'PER TRIWULAN'!A349</f>
        <v>344</v>
      </c>
      <c r="C354" s="69" t="str">
        <f>'PER TRIWULAN'!I349</f>
        <v xml:space="preserve"> Kedungjati </v>
      </c>
      <c r="D354" s="70" t="str">
        <f>'PER TRIWULAN'!B349</f>
        <v>SD NEGERI 2 PANIMBO</v>
      </c>
      <c r="E354" s="71">
        <f>'PER TRIWULAN'!P349</f>
        <v>20590000</v>
      </c>
      <c r="F354" s="89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72">
        <f t="shared" si="15"/>
        <v>0</v>
      </c>
      <c r="U354" s="59">
        <f t="shared" si="16"/>
        <v>20590000</v>
      </c>
      <c r="V354" s="57">
        <f t="shared" si="17"/>
        <v>0</v>
      </c>
    </row>
    <row r="355" spans="2:22" hidden="1">
      <c r="B355" s="82">
        <f>'PER TRIWULAN'!A350</f>
        <v>345</v>
      </c>
      <c r="C355" s="69" t="str">
        <f>'PER TRIWULAN'!I350</f>
        <v xml:space="preserve"> Kedungjati </v>
      </c>
      <c r="D355" s="70" t="str">
        <f>'PER TRIWULAN'!B350</f>
        <v>SD NEGERI 2 PRIGI</v>
      </c>
      <c r="E355" s="71">
        <f>'PER TRIWULAN'!P350</f>
        <v>5655000</v>
      </c>
      <c r="F355" s="89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72">
        <f t="shared" si="15"/>
        <v>0</v>
      </c>
      <c r="U355" s="59">
        <f t="shared" si="16"/>
        <v>5655000</v>
      </c>
      <c r="V355" s="57">
        <f t="shared" si="17"/>
        <v>0</v>
      </c>
    </row>
    <row r="356" spans="2:22" hidden="1">
      <c r="B356" s="82">
        <f>'PER TRIWULAN'!A351</f>
        <v>346</v>
      </c>
      <c r="C356" s="69" t="str">
        <f>'PER TRIWULAN'!I351</f>
        <v xml:space="preserve"> Kedungjati </v>
      </c>
      <c r="D356" s="70" t="str">
        <f>'PER TRIWULAN'!B351</f>
        <v>SD NEGERI 2 WATES</v>
      </c>
      <c r="E356" s="71">
        <f>'PER TRIWULAN'!P351</f>
        <v>28275000</v>
      </c>
      <c r="F356" s="89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72">
        <f t="shared" si="15"/>
        <v>0</v>
      </c>
      <c r="U356" s="59">
        <f t="shared" si="16"/>
        <v>28275000</v>
      </c>
      <c r="V356" s="57">
        <f t="shared" si="17"/>
        <v>0</v>
      </c>
    </row>
    <row r="357" spans="2:22" hidden="1">
      <c r="B357" s="82">
        <f>'PER TRIWULAN'!A352</f>
        <v>347</v>
      </c>
      <c r="C357" s="69" t="str">
        <f>'PER TRIWULAN'!I352</f>
        <v xml:space="preserve"> Kedungjati </v>
      </c>
      <c r="D357" s="70" t="str">
        <f>'PER TRIWULAN'!B352</f>
        <v>SD NEGERI 3 JUMO</v>
      </c>
      <c r="E357" s="71">
        <f>'PER TRIWULAN'!P352</f>
        <v>14645000</v>
      </c>
      <c r="F357" s="89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72">
        <f t="shared" si="15"/>
        <v>0</v>
      </c>
      <c r="U357" s="59">
        <f t="shared" si="16"/>
        <v>14645000</v>
      </c>
      <c r="V357" s="57">
        <f t="shared" si="17"/>
        <v>0</v>
      </c>
    </row>
    <row r="358" spans="2:22" hidden="1">
      <c r="B358" s="82">
        <f>'PER TRIWULAN'!A353</f>
        <v>348</v>
      </c>
      <c r="C358" s="69" t="str">
        <f>'PER TRIWULAN'!I353</f>
        <v xml:space="preserve"> Kedungjati </v>
      </c>
      <c r="D358" s="70" t="str">
        <f>'PER TRIWULAN'!B353</f>
        <v>SD NEGERI 3 KALIMORO</v>
      </c>
      <c r="E358" s="71">
        <f>'PER TRIWULAN'!P353</f>
        <v>18705000</v>
      </c>
      <c r="F358" s="89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72">
        <f t="shared" si="15"/>
        <v>0</v>
      </c>
      <c r="U358" s="59">
        <f t="shared" si="16"/>
        <v>18705000</v>
      </c>
      <c r="V358" s="57">
        <f t="shared" si="17"/>
        <v>0</v>
      </c>
    </row>
    <row r="359" spans="2:22" hidden="1">
      <c r="B359" s="82">
        <f>'PER TRIWULAN'!A354</f>
        <v>349</v>
      </c>
      <c r="C359" s="69" t="str">
        <f>'PER TRIWULAN'!I354</f>
        <v xml:space="preserve"> Kedungjati </v>
      </c>
      <c r="D359" s="70" t="str">
        <f>'PER TRIWULAN'!B354</f>
        <v>SD NEGERI 3 KARANGLANGU</v>
      </c>
      <c r="E359" s="71">
        <f>'PER TRIWULAN'!P354</f>
        <v>23635000</v>
      </c>
      <c r="F359" s="89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72">
        <f t="shared" si="15"/>
        <v>0</v>
      </c>
      <c r="U359" s="59">
        <f t="shared" si="16"/>
        <v>23635000</v>
      </c>
      <c r="V359" s="57">
        <f t="shared" si="17"/>
        <v>0</v>
      </c>
    </row>
    <row r="360" spans="2:22" hidden="1">
      <c r="B360" s="82">
        <f>'PER TRIWULAN'!A355</f>
        <v>350</v>
      </c>
      <c r="C360" s="69" t="str">
        <f>'PER TRIWULAN'!I355</f>
        <v xml:space="preserve"> Kedungjati </v>
      </c>
      <c r="D360" s="70" t="str">
        <f>'PER TRIWULAN'!B355</f>
        <v>SD NEGERI 3 KEDUNGJATI</v>
      </c>
      <c r="E360" s="71">
        <f>'PER TRIWULAN'!P355</f>
        <v>15370000</v>
      </c>
      <c r="F360" s="89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72">
        <f t="shared" si="15"/>
        <v>0</v>
      </c>
      <c r="U360" s="59">
        <f t="shared" si="16"/>
        <v>15370000</v>
      </c>
      <c r="V360" s="57">
        <f t="shared" si="17"/>
        <v>0</v>
      </c>
    </row>
    <row r="361" spans="2:22" hidden="1">
      <c r="B361" s="82">
        <f>'PER TRIWULAN'!A356</f>
        <v>351</v>
      </c>
      <c r="C361" s="69" t="str">
        <f>'PER TRIWULAN'!I356</f>
        <v xml:space="preserve"> Kedungjati </v>
      </c>
      <c r="D361" s="70" t="str">
        <f>'PER TRIWULAN'!B356</f>
        <v>SD NEGERI 3 KENTENGSARI</v>
      </c>
      <c r="E361" s="71">
        <f>'PER TRIWULAN'!P356</f>
        <v>11020000</v>
      </c>
      <c r="F361" s="89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72">
        <f t="shared" si="15"/>
        <v>0</v>
      </c>
      <c r="U361" s="59">
        <f t="shared" si="16"/>
        <v>11020000</v>
      </c>
      <c r="V361" s="57">
        <f t="shared" si="17"/>
        <v>0</v>
      </c>
    </row>
    <row r="362" spans="2:22" hidden="1">
      <c r="B362" s="82">
        <f>'PER TRIWULAN'!A357</f>
        <v>352</v>
      </c>
      <c r="C362" s="69" t="str">
        <f>'PER TRIWULAN'!I357</f>
        <v xml:space="preserve"> Kedungjati </v>
      </c>
      <c r="D362" s="70" t="str">
        <f>'PER TRIWULAN'!B357</f>
        <v>SD NEGERI 3 PADAS</v>
      </c>
      <c r="E362" s="71">
        <f>'PER TRIWULAN'!P357</f>
        <v>3480000</v>
      </c>
      <c r="F362" s="89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72">
        <f t="shared" si="15"/>
        <v>0</v>
      </c>
      <c r="U362" s="59">
        <f t="shared" si="16"/>
        <v>3480000</v>
      </c>
      <c r="V362" s="57">
        <f t="shared" si="17"/>
        <v>0</v>
      </c>
    </row>
    <row r="363" spans="2:22" hidden="1">
      <c r="B363" s="82">
        <f>'PER TRIWULAN'!A358</f>
        <v>353</v>
      </c>
      <c r="C363" s="69" t="str">
        <f>'PER TRIWULAN'!I358</f>
        <v xml:space="preserve"> Kedungjati </v>
      </c>
      <c r="D363" s="70" t="str">
        <f>'PER TRIWULAN'!B358</f>
        <v>SD NEGERI 3 PRIGI</v>
      </c>
      <c r="E363" s="71">
        <f>'PER TRIWULAN'!P358</f>
        <v>5800000</v>
      </c>
      <c r="F363" s="89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72">
        <f t="shared" si="15"/>
        <v>0</v>
      </c>
      <c r="U363" s="59">
        <f t="shared" si="16"/>
        <v>5800000</v>
      </c>
      <c r="V363" s="57">
        <f t="shared" si="17"/>
        <v>0</v>
      </c>
    </row>
    <row r="364" spans="2:22" hidden="1">
      <c r="B364" s="82">
        <f>'PER TRIWULAN'!A359</f>
        <v>354</v>
      </c>
      <c r="C364" s="69" t="str">
        <f>'PER TRIWULAN'!I359</f>
        <v xml:space="preserve"> Kedungjati </v>
      </c>
      <c r="D364" s="70" t="str">
        <f>'PER TRIWULAN'!B359</f>
        <v>SD NEGERI 4 PADAS</v>
      </c>
      <c r="E364" s="71">
        <f>'PER TRIWULAN'!P359</f>
        <v>14790000</v>
      </c>
      <c r="F364" s="89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72">
        <f t="shared" si="15"/>
        <v>0</v>
      </c>
      <c r="U364" s="59">
        <f t="shared" si="16"/>
        <v>14790000</v>
      </c>
      <c r="V364" s="57">
        <f t="shared" si="17"/>
        <v>0</v>
      </c>
    </row>
    <row r="365" spans="2:22" hidden="1">
      <c r="B365" s="82">
        <f>'PER TRIWULAN'!A360</f>
        <v>355</v>
      </c>
      <c r="C365" s="69" t="str">
        <f>'PER TRIWULAN'!I360</f>
        <v xml:space="preserve"> Kedungjati </v>
      </c>
      <c r="D365" s="70" t="str">
        <f>'PER TRIWULAN'!B360</f>
        <v>SD NEGERI 5 KEDUNGJATI</v>
      </c>
      <c r="E365" s="71">
        <f>'PER TRIWULAN'!P360</f>
        <v>12905000</v>
      </c>
      <c r="F365" s="89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72">
        <f t="shared" si="15"/>
        <v>0</v>
      </c>
      <c r="U365" s="59">
        <f t="shared" si="16"/>
        <v>12905000</v>
      </c>
      <c r="V365" s="57">
        <f t="shared" si="17"/>
        <v>0</v>
      </c>
    </row>
    <row r="366" spans="2:22" hidden="1">
      <c r="B366" s="82">
        <f>'PER TRIWULAN'!A361</f>
        <v>356</v>
      </c>
      <c r="C366" s="69" t="str">
        <f>'PER TRIWULAN'!I361</f>
        <v xml:space="preserve"> Kedungjati </v>
      </c>
      <c r="D366" s="70" t="str">
        <f>'PER TRIWULAN'!B361</f>
        <v>SD NEGERI KLITIKAN</v>
      </c>
      <c r="E366" s="71">
        <f>'PER TRIWULAN'!P361</f>
        <v>11310000</v>
      </c>
      <c r="F366" s="89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72">
        <f t="shared" si="15"/>
        <v>0</v>
      </c>
      <c r="U366" s="59">
        <f t="shared" si="16"/>
        <v>11310000</v>
      </c>
      <c r="V366" s="57">
        <f t="shared" si="17"/>
        <v>0</v>
      </c>
    </row>
    <row r="367" spans="2:22" hidden="1">
      <c r="B367" s="82">
        <f>'PER TRIWULAN'!A362</f>
        <v>357</v>
      </c>
      <c r="C367" s="69" t="str">
        <f>'PER TRIWULAN'!I362</f>
        <v xml:space="preserve"> Kedungjati </v>
      </c>
      <c r="D367" s="70" t="str">
        <f>'PER TRIWULAN'!B362</f>
        <v>SD NEGERI 1 JUMO</v>
      </c>
      <c r="E367" s="71">
        <f>'PER TRIWULAN'!P362</f>
        <v>29580000</v>
      </c>
      <c r="F367" s="89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72">
        <f t="shared" si="15"/>
        <v>0</v>
      </c>
      <c r="U367" s="59">
        <f t="shared" si="16"/>
        <v>29580000</v>
      </c>
      <c r="V367" s="57">
        <f t="shared" si="17"/>
        <v>0</v>
      </c>
    </row>
    <row r="368" spans="2:22" hidden="1">
      <c r="B368" s="82">
        <f>'PER TRIWULAN'!A363</f>
        <v>358</v>
      </c>
      <c r="C368" s="69" t="str">
        <f>'PER TRIWULAN'!I363</f>
        <v xml:space="preserve"> Klambu </v>
      </c>
      <c r="D368" s="70" t="str">
        <f>'PER TRIWULAN'!B363</f>
        <v>SD NEGERI 1 KLAMBU</v>
      </c>
      <c r="E368" s="71">
        <f>'PER TRIWULAN'!P363</f>
        <v>34220000</v>
      </c>
      <c r="F368" s="89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72">
        <f t="shared" si="15"/>
        <v>0</v>
      </c>
      <c r="U368" s="59">
        <f t="shared" si="16"/>
        <v>34220000</v>
      </c>
      <c r="V368" s="57">
        <f t="shared" si="17"/>
        <v>0</v>
      </c>
    </row>
    <row r="369" spans="2:22" hidden="1">
      <c r="B369" s="82">
        <f>'PER TRIWULAN'!A364</f>
        <v>359</v>
      </c>
      <c r="C369" s="69" t="str">
        <f>'PER TRIWULAN'!I364</f>
        <v xml:space="preserve"> Klambu </v>
      </c>
      <c r="D369" s="70" t="str">
        <f>'PER TRIWULAN'!B364</f>
        <v>SD NEGERI 1 MENAWAN</v>
      </c>
      <c r="E369" s="71">
        <f>'PER TRIWULAN'!P364</f>
        <v>19285000</v>
      </c>
      <c r="F369" s="89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72">
        <f t="shared" si="15"/>
        <v>0</v>
      </c>
      <c r="U369" s="59">
        <f t="shared" si="16"/>
        <v>19285000</v>
      </c>
      <c r="V369" s="57">
        <f t="shared" si="17"/>
        <v>0</v>
      </c>
    </row>
    <row r="370" spans="2:22" hidden="1">
      <c r="B370" s="82">
        <f>'PER TRIWULAN'!A365</f>
        <v>360</v>
      </c>
      <c r="C370" s="69" t="str">
        <f>'PER TRIWULAN'!I365</f>
        <v xml:space="preserve"> Klambu </v>
      </c>
      <c r="D370" s="70" t="str">
        <f>'PER TRIWULAN'!B365</f>
        <v>SD NEGERI 1 PENGANTEN</v>
      </c>
      <c r="E370" s="71">
        <f>'PER TRIWULAN'!P365</f>
        <v>23200000</v>
      </c>
      <c r="F370" s="89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72">
        <f t="shared" si="15"/>
        <v>0</v>
      </c>
      <c r="U370" s="59">
        <f t="shared" si="16"/>
        <v>23200000</v>
      </c>
      <c r="V370" s="57">
        <f t="shared" si="17"/>
        <v>0</v>
      </c>
    </row>
    <row r="371" spans="2:22" hidden="1">
      <c r="B371" s="82">
        <f>'PER TRIWULAN'!A366</f>
        <v>361</v>
      </c>
      <c r="C371" s="69" t="str">
        <f>'PER TRIWULAN'!I366</f>
        <v xml:space="preserve"> Klambu </v>
      </c>
      <c r="D371" s="70" t="str">
        <f>'PER TRIWULAN'!B366</f>
        <v>SD NEGERI 1 TARUMAN</v>
      </c>
      <c r="E371" s="71">
        <f>'PER TRIWULAN'!P366</f>
        <v>17400000</v>
      </c>
      <c r="F371" s="89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72">
        <f t="shared" si="15"/>
        <v>0</v>
      </c>
      <c r="U371" s="59">
        <f t="shared" si="16"/>
        <v>17400000</v>
      </c>
      <c r="V371" s="57">
        <f t="shared" si="17"/>
        <v>0</v>
      </c>
    </row>
    <row r="372" spans="2:22" hidden="1">
      <c r="B372" s="82">
        <f>'PER TRIWULAN'!A367</f>
        <v>362</v>
      </c>
      <c r="C372" s="69" t="str">
        <f>'PER TRIWULAN'!I367</f>
        <v xml:space="preserve"> Klambu </v>
      </c>
      <c r="D372" s="70" t="str">
        <f>'PER TRIWULAN'!B367</f>
        <v>SD NEGERI 1 TERKESI</v>
      </c>
      <c r="E372" s="71">
        <f>'PER TRIWULAN'!P367</f>
        <v>21025000</v>
      </c>
      <c r="F372" s="89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72">
        <f t="shared" si="15"/>
        <v>0</v>
      </c>
      <c r="U372" s="59">
        <f t="shared" si="16"/>
        <v>21025000</v>
      </c>
      <c r="V372" s="57">
        <f t="shared" si="17"/>
        <v>0</v>
      </c>
    </row>
    <row r="373" spans="2:22" hidden="1">
      <c r="B373" s="82">
        <f>'PER TRIWULAN'!A368</f>
        <v>363</v>
      </c>
      <c r="C373" s="69" t="str">
        <f>'PER TRIWULAN'!I368</f>
        <v xml:space="preserve"> Klambu </v>
      </c>
      <c r="D373" s="70" t="str">
        <f>'PER TRIWULAN'!B368</f>
        <v>SD NEGERI 2 KANDANGREJO</v>
      </c>
      <c r="E373" s="71">
        <f>'PER TRIWULAN'!P368</f>
        <v>16385000</v>
      </c>
      <c r="F373" s="89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72">
        <f t="shared" si="15"/>
        <v>0</v>
      </c>
      <c r="U373" s="59">
        <f t="shared" si="16"/>
        <v>16385000</v>
      </c>
      <c r="V373" s="57">
        <f t="shared" si="17"/>
        <v>0</v>
      </c>
    </row>
    <row r="374" spans="2:22" hidden="1">
      <c r="B374" s="82">
        <f>'PER TRIWULAN'!A369</f>
        <v>364</v>
      </c>
      <c r="C374" s="69" t="str">
        <f>'PER TRIWULAN'!I369</f>
        <v xml:space="preserve"> Klambu </v>
      </c>
      <c r="D374" s="70" t="str">
        <f>'PER TRIWULAN'!B369</f>
        <v>SD NEGERI 2 KLAMBU</v>
      </c>
      <c r="E374" s="71">
        <f>'PER TRIWULAN'!P369</f>
        <v>26970000</v>
      </c>
      <c r="F374" s="89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72">
        <f t="shared" si="15"/>
        <v>0</v>
      </c>
      <c r="U374" s="59">
        <f t="shared" si="16"/>
        <v>26970000</v>
      </c>
      <c r="V374" s="57">
        <f t="shared" si="17"/>
        <v>0</v>
      </c>
    </row>
    <row r="375" spans="2:22" hidden="1">
      <c r="B375" s="82">
        <f>'PER TRIWULAN'!A370</f>
        <v>365</v>
      </c>
      <c r="C375" s="69" t="str">
        <f>'PER TRIWULAN'!I370</f>
        <v xml:space="preserve"> Klambu </v>
      </c>
      <c r="D375" s="70" t="str">
        <f>'PER TRIWULAN'!B370</f>
        <v>SD NEGERI 2 MENAWAN</v>
      </c>
      <c r="E375" s="71">
        <f>'PER TRIWULAN'!P370</f>
        <v>24795000</v>
      </c>
      <c r="F375" s="89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72">
        <f t="shared" si="15"/>
        <v>0</v>
      </c>
      <c r="U375" s="59">
        <f t="shared" si="16"/>
        <v>24795000</v>
      </c>
      <c r="V375" s="57">
        <f t="shared" si="17"/>
        <v>0</v>
      </c>
    </row>
    <row r="376" spans="2:22" hidden="1">
      <c r="B376" s="82">
        <f>'PER TRIWULAN'!A371</f>
        <v>366</v>
      </c>
      <c r="C376" s="69" t="str">
        <f>'PER TRIWULAN'!I371</f>
        <v xml:space="preserve"> Klambu </v>
      </c>
      <c r="D376" s="70" t="str">
        <f>'PER TRIWULAN'!B371</f>
        <v>SD NEGERI 2 PENGANTEN</v>
      </c>
      <c r="E376" s="71">
        <f>'PER TRIWULAN'!P371</f>
        <v>15805000</v>
      </c>
      <c r="F376" s="89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72">
        <f t="shared" si="15"/>
        <v>0</v>
      </c>
      <c r="U376" s="59">
        <f t="shared" si="16"/>
        <v>15805000</v>
      </c>
      <c r="V376" s="57">
        <f t="shared" si="17"/>
        <v>0</v>
      </c>
    </row>
    <row r="377" spans="2:22" hidden="1">
      <c r="B377" s="82">
        <f>'PER TRIWULAN'!A372</f>
        <v>367</v>
      </c>
      <c r="C377" s="69" t="str">
        <f>'PER TRIWULAN'!I372</f>
        <v xml:space="preserve"> Klambu </v>
      </c>
      <c r="D377" s="70" t="str">
        <f>'PER TRIWULAN'!B372</f>
        <v>SD NEGERI 2 SELOJARI</v>
      </c>
      <c r="E377" s="71">
        <f>'PER TRIWULAN'!P372</f>
        <v>15950000</v>
      </c>
      <c r="F377" s="89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72">
        <f t="shared" si="15"/>
        <v>0</v>
      </c>
      <c r="U377" s="59">
        <f t="shared" si="16"/>
        <v>15950000</v>
      </c>
      <c r="V377" s="57">
        <f t="shared" si="17"/>
        <v>0</v>
      </c>
    </row>
    <row r="378" spans="2:22" hidden="1">
      <c r="B378" s="82">
        <f>'PER TRIWULAN'!A373</f>
        <v>368</v>
      </c>
      <c r="C378" s="69" t="str">
        <f>'PER TRIWULAN'!I373</f>
        <v xml:space="preserve"> Klambu </v>
      </c>
      <c r="D378" s="70" t="str">
        <f>'PER TRIWULAN'!B373</f>
        <v>SD NEGERI 2 TARUMAN</v>
      </c>
      <c r="E378" s="71">
        <f>'PER TRIWULAN'!P373</f>
        <v>16240000</v>
      </c>
      <c r="F378" s="89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72">
        <f t="shared" si="15"/>
        <v>0</v>
      </c>
      <c r="U378" s="59">
        <f t="shared" si="16"/>
        <v>16240000</v>
      </c>
      <c r="V378" s="57">
        <f t="shared" si="17"/>
        <v>0</v>
      </c>
    </row>
    <row r="379" spans="2:22" hidden="1">
      <c r="B379" s="82">
        <f>'PER TRIWULAN'!A374</f>
        <v>369</v>
      </c>
      <c r="C379" s="69" t="str">
        <f>'PER TRIWULAN'!I374</f>
        <v xml:space="preserve"> Klambu </v>
      </c>
      <c r="D379" s="70" t="str">
        <f>'PER TRIWULAN'!B374</f>
        <v>SD NEGERI 3 KANDANGREJO</v>
      </c>
      <c r="E379" s="71">
        <f>'PER TRIWULAN'!P374</f>
        <v>17400000</v>
      </c>
      <c r="F379" s="89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72">
        <f t="shared" si="15"/>
        <v>0</v>
      </c>
      <c r="U379" s="59">
        <f t="shared" si="16"/>
        <v>17400000</v>
      </c>
      <c r="V379" s="57">
        <f t="shared" si="17"/>
        <v>0</v>
      </c>
    </row>
    <row r="380" spans="2:22" hidden="1">
      <c r="B380" s="82">
        <f>'PER TRIWULAN'!A375</f>
        <v>370</v>
      </c>
      <c r="C380" s="69" t="str">
        <f>'PER TRIWULAN'!I375</f>
        <v xml:space="preserve"> Klambu </v>
      </c>
      <c r="D380" s="70" t="str">
        <f>'PER TRIWULAN'!B375</f>
        <v>SD NEGERI 3 KLAMBU</v>
      </c>
      <c r="E380" s="71">
        <f>'PER TRIWULAN'!P375</f>
        <v>15225000</v>
      </c>
      <c r="F380" s="89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72">
        <f t="shared" si="15"/>
        <v>0</v>
      </c>
      <c r="U380" s="59">
        <f t="shared" si="16"/>
        <v>15225000</v>
      </c>
      <c r="V380" s="57">
        <f t="shared" si="17"/>
        <v>0</v>
      </c>
    </row>
    <row r="381" spans="2:22" hidden="1">
      <c r="B381" s="82">
        <f>'PER TRIWULAN'!A376</f>
        <v>371</v>
      </c>
      <c r="C381" s="69" t="str">
        <f>'PER TRIWULAN'!I376</f>
        <v xml:space="preserve"> Klambu </v>
      </c>
      <c r="D381" s="70" t="str">
        <f>'PER TRIWULAN'!B376</f>
        <v>SD NEGERI 3 PENGANTEN</v>
      </c>
      <c r="E381" s="71">
        <f>'PER TRIWULAN'!P376</f>
        <v>23490000</v>
      </c>
      <c r="F381" s="89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72">
        <f t="shared" si="15"/>
        <v>0</v>
      </c>
      <c r="U381" s="59">
        <f t="shared" si="16"/>
        <v>23490000</v>
      </c>
      <c r="V381" s="57">
        <f t="shared" si="17"/>
        <v>0</v>
      </c>
    </row>
    <row r="382" spans="2:22" hidden="1">
      <c r="B382" s="82">
        <f>'PER TRIWULAN'!A377</f>
        <v>372</v>
      </c>
      <c r="C382" s="69" t="str">
        <f>'PER TRIWULAN'!I377</f>
        <v xml:space="preserve"> Klambu </v>
      </c>
      <c r="D382" s="70" t="str">
        <f>'PER TRIWULAN'!B377</f>
        <v>SD NEGERI 3 TARUMAN</v>
      </c>
      <c r="E382" s="71">
        <f>'PER TRIWULAN'!P377</f>
        <v>16530000</v>
      </c>
      <c r="F382" s="89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72">
        <f t="shared" si="15"/>
        <v>0</v>
      </c>
      <c r="U382" s="59">
        <f t="shared" si="16"/>
        <v>16530000</v>
      </c>
      <c r="V382" s="57">
        <f t="shared" si="17"/>
        <v>0</v>
      </c>
    </row>
    <row r="383" spans="2:22" hidden="1">
      <c r="B383" s="82">
        <f>'PER TRIWULAN'!A378</f>
        <v>373</v>
      </c>
      <c r="C383" s="69" t="str">
        <f>'PER TRIWULAN'!I378</f>
        <v xml:space="preserve"> Klambu </v>
      </c>
      <c r="D383" s="70" t="str">
        <f>'PER TRIWULAN'!B378</f>
        <v>SD NEGERI 3 TERKESI</v>
      </c>
      <c r="E383" s="71">
        <f>'PER TRIWULAN'!P378</f>
        <v>28275000</v>
      </c>
      <c r="F383" s="89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72">
        <f t="shared" si="15"/>
        <v>0</v>
      </c>
      <c r="U383" s="59">
        <f t="shared" si="16"/>
        <v>28275000</v>
      </c>
      <c r="V383" s="57">
        <f t="shared" si="17"/>
        <v>0</v>
      </c>
    </row>
    <row r="384" spans="2:22" hidden="1">
      <c r="B384" s="82">
        <f>'PER TRIWULAN'!A379</f>
        <v>374</v>
      </c>
      <c r="C384" s="69" t="str">
        <f>'PER TRIWULAN'!I379</f>
        <v xml:space="preserve"> Klambu </v>
      </c>
      <c r="D384" s="70" t="str">
        <f>'PER TRIWULAN'!B379</f>
        <v>SD NEGERI 4 KLAMBU</v>
      </c>
      <c r="E384" s="71">
        <f>'PER TRIWULAN'!P379</f>
        <v>20300000</v>
      </c>
      <c r="F384" s="89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72">
        <f t="shared" si="15"/>
        <v>0</v>
      </c>
      <c r="U384" s="59">
        <f t="shared" si="16"/>
        <v>20300000</v>
      </c>
      <c r="V384" s="57">
        <f t="shared" si="17"/>
        <v>0</v>
      </c>
    </row>
    <row r="385" spans="2:22" hidden="1">
      <c r="B385" s="82">
        <f>'PER TRIWULAN'!A380</f>
        <v>375</v>
      </c>
      <c r="C385" s="69" t="str">
        <f>'PER TRIWULAN'!I380</f>
        <v xml:space="preserve"> Klambu </v>
      </c>
      <c r="D385" s="70" t="str">
        <f>'PER TRIWULAN'!B380</f>
        <v>SD NEGERI 4 TARUMAN</v>
      </c>
      <c r="E385" s="71">
        <f>'PER TRIWULAN'!P380</f>
        <v>14935000</v>
      </c>
      <c r="F385" s="89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72">
        <f t="shared" si="15"/>
        <v>0</v>
      </c>
      <c r="U385" s="59">
        <f t="shared" si="16"/>
        <v>14935000</v>
      </c>
      <c r="V385" s="57">
        <f t="shared" si="17"/>
        <v>0</v>
      </c>
    </row>
    <row r="386" spans="2:22" hidden="1">
      <c r="B386" s="82">
        <f>'PER TRIWULAN'!A381</f>
        <v>376</v>
      </c>
      <c r="C386" s="69" t="str">
        <f>'PER TRIWULAN'!I381</f>
        <v xml:space="preserve"> Klambu </v>
      </c>
      <c r="D386" s="70" t="str">
        <f>'PER TRIWULAN'!B381</f>
        <v>SD NEGERI WANDANKEMIRI</v>
      </c>
      <c r="E386" s="71">
        <f>'PER TRIWULAN'!P381</f>
        <v>35960000</v>
      </c>
      <c r="F386" s="89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72">
        <f t="shared" si="15"/>
        <v>0</v>
      </c>
      <c r="U386" s="59">
        <f t="shared" si="16"/>
        <v>35960000</v>
      </c>
      <c r="V386" s="57">
        <f t="shared" si="17"/>
        <v>0</v>
      </c>
    </row>
    <row r="387" spans="2:22" hidden="1">
      <c r="B387" s="82">
        <f>'PER TRIWULAN'!A382</f>
        <v>377</v>
      </c>
      <c r="C387" s="69" t="str">
        <f>'PER TRIWULAN'!I382</f>
        <v xml:space="preserve"> Klambu </v>
      </c>
      <c r="D387" s="70" t="str">
        <f>'PER TRIWULAN'!B382</f>
        <v>SD NEGERI 1 SELOJARI</v>
      </c>
      <c r="E387" s="71">
        <f>'PER TRIWULAN'!P382</f>
        <v>19430000</v>
      </c>
      <c r="F387" s="89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72">
        <f t="shared" si="15"/>
        <v>0</v>
      </c>
      <c r="U387" s="59">
        <f t="shared" si="16"/>
        <v>19430000</v>
      </c>
      <c r="V387" s="57">
        <f t="shared" si="17"/>
        <v>0</v>
      </c>
    </row>
    <row r="388" spans="2:22" hidden="1">
      <c r="B388" s="82">
        <f>'PER TRIWULAN'!A383</f>
        <v>378</v>
      </c>
      <c r="C388" s="69" t="str">
        <f>'PER TRIWULAN'!I383</f>
        <v xml:space="preserve"> Klambu </v>
      </c>
      <c r="D388" s="70" t="str">
        <f>'PER TRIWULAN'!B383</f>
        <v>SD NEGERI 1 KANDANGREJO</v>
      </c>
      <c r="E388" s="71">
        <f>'PER TRIWULAN'!P383</f>
        <v>17690000</v>
      </c>
      <c r="F388" s="89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72">
        <f t="shared" si="15"/>
        <v>0</v>
      </c>
      <c r="U388" s="59">
        <f t="shared" si="16"/>
        <v>17690000</v>
      </c>
      <c r="V388" s="57">
        <f t="shared" si="17"/>
        <v>0</v>
      </c>
    </row>
    <row r="389" spans="2:22" hidden="1">
      <c r="B389" s="82">
        <f>'PER TRIWULAN'!A384</f>
        <v>379</v>
      </c>
      <c r="C389" s="69" t="str">
        <f>'PER TRIWULAN'!I384</f>
        <v xml:space="preserve"> Klambu </v>
      </c>
      <c r="D389" s="70" t="str">
        <f>'PER TRIWULAN'!B384</f>
        <v>SD NEGERI 4 KANDANGREJO</v>
      </c>
      <c r="E389" s="71">
        <f>'PER TRIWULAN'!P384</f>
        <v>16675000</v>
      </c>
      <c r="F389" s="89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72">
        <f t="shared" si="15"/>
        <v>0</v>
      </c>
      <c r="U389" s="59">
        <f t="shared" si="16"/>
        <v>16675000</v>
      </c>
      <c r="V389" s="57">
        <f t="shared" si="17"/>
        <v>0</v>
      </c>
    </row>
    <row r="390" spans="2:22" hidden="1">
      <c r="B390" s="82">
        <f>'PER TRIWULAN'!A385</f>
        <v>380</v>
      </c>
      <c r="C390" s="69" t="str">
        <f>'PER TRIWULAN'!I385</f>
        <v xml:space="preserve"> Klambu </v>
      </c>
      <c r="D390" s="70" t="str">
        <f>'PER TRIWULAN'!B385</f>
        <v>SD NEGERI 3 MENAWAN</v>
      </c>
      <c r="E390" s="71">
        <f>'PER TRIWULAN'!P385</f>
        <v>23780000</v>
      </c>
      <c r="F390" s="89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72">
        <f t="shared" si="15"/>
        <v>0</v>
      </c>
      <c r="U390" s="59">
        <f t="shared" si="16"/>
        <v>23780000</v>
      </c>
      <c r="V390" s="57">
        <f t="shared" si="17"/>
        <v>0</v>
      </c>
    </row>
    <row r="391" spans="2:22" hidden="1">
      <c r="B391" s="82">
        <f>'PER TRIWULAN'!A386</f>
        <v>381</v>
      </c>
      <c r="C391" s="69" t="str">
        <f>'PER TRIWULAN'!I386</f>
        <v xml:space="preserve"> Klambu </v>
      </c>
      <c r="D391" s="70" t="str">
        <f>'PER TRIWULAN'!B386</f>
        <v>SD NEGERI 2 TERKESI</v>
      </c>
      <c r="E391" s="71">
        <f>'PER TRIWULAN'!P386</f>
        <v>36250000</v>
      </c>
      <c r="F391" s="89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72">
        <f t="shared" si="15"/>
        <v>0</v>
      </c>
      <c r="U391" s="59">
        <f t="shared" si="16"/>
        <v>36250000</v>
      </c>
      <c r="V391" s="57">
        <f t="shared" si="17"/>
        <v>0</v>
      </c>
    </row>
    <row r="392" spans="2:22" hidden="1">
      <c r="B392" s="82">
        <f>'PER TRIWULAN'!A387</f>
        <v>382</v>
      </c>
      <c r="C392" s="69" t="str">
        <f>'PER TRIWULAN'!I387</f>
        <v xml:space="preserve"> Klambu </v>
      </c>
      <c r="D392" s="70" t="str">
        <f>'PER TRIWULAN'!B387</f>
        <v>SD NEGERI 1 JENENGAN</v>
      </c>
      <c r="E392" s="71">
        <f>'PER TRIWULAN'!P387</f>
        <v>25810000</v>
      </c>
      <c r="F392" s="89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72">
        <f t="shared" si="15"/>
        <v>0</v>
      </c>
      <c r="U392" s="59">
        <f t="shared" si="16"/>
        <v>25810000</v>
      </c>
      <c r="V392" s="57">
        <f t="shared" si="17"/>
        <v>0</v>
      </c>
    </row>
    <row r="393" spans="2:22" hidden="1">
      <c r="B393" s="82">
        <f>'PER TRIWULAN'!A388</f>
        <v>383</v>
      </c>
      <c r="C393" s="69" t="str">
        <f>'PER TRIWULAN'!I388</f>
        <v xml:space="preserve"> Klambu </v>
      </c>
      <c r="D393" s="70" t="str">
        <f>'PER TRIWULAN'!B388</f>
        <v>SD NEGERI 2 JENENGAN</v>
      </c>
      <c r="E393" s="71">
        <f>'PER TRIWULAN'!P388</f>
        <v>15660000</v>
      </c>
      <c r="F393" s="89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72">
        <f t="shared" si="15"/>
        <v>0</v>
      </c>
      <c r="U393" s="59">
        <f t="shared" si="16"/>
        <v>15660000</v>
      </c>
      <c r="V393" s="57">
        <f t="shared" si="17"/>
        <v>0</v>
      </c>
    </row>
    <row r="394" spans="2:22" hidden="1">
      <c r="B394" s="82">
        <f>'PER TRIWULAN'!A389</f>
        <v>384</v>
      </c>
      <c r="C394" s="69" t="str">
        <f>'PER TRIWULAN'!I389</f>
        <v xml:space="preserve"> Kradenan </v>
      </c>
      <c r="D394" s="70" t="str">
        <f>'PER TRIWULAN'!B389</f>
        <v>SD NEGERI 1 BAGO</v>
      </c>
      <c r="E394" s="71">
        <f>'PER TRIWULAN'!P389</f>
        <v>31175000</v>
      </c>
      <c r="F394" s="89"/>
      <c r="G394" s="62"/>
      <c r="H394" s="62"/>
      <c r="I394" s="62">
        <v>14562400</v>
      </c>
      <c r="J394" s="62">
        <v>1770550</v>
      </c>
      <c r="K394" s="62">
        <v>2686050</v>
      </c>
      <c r="L394" s="62"/>
      <c r="M394" s="62">
        <v>4341000</v>
      </c>
      <c r="N394" s="62">
        <v>4850000</v>
      </c>
      <c r="O394" s="62">
        <v>1720000</v>
      </c>
      <c r="P394" s="62"/>
      <c r="Q394" s="62">
        <v>1245000</v>
      </c>
      <c r="R394" s="62"/>
      <c r="S394" s="62"/>
      <c r="T394" s="72">
        <f t="shared" si="15"/>
        <v>31175000</v>
      </c>
      <c r="U394" s="59">
        <f t="shared" si="16"/>
        <v>31175000</v>
      </c>
      <c r="V394" s="57">
        <f t="shared" si="17"/>
        <v>-31175000</v>
      </c>
    </row>
    <row r="395" spans="2:22" hidden="1">
      <c r="B395" s="82">
        <f>'PER TRIWULAN'!A390</f>
        <v>385</v>
      </c>
      <c r="C395" s="69" t="str">
        <f>'PER TRIWULAN'!I390</f>
        <v xml:space="preserve"> Kradenan </v>
      </c>
      <c r="D395" s="70" t="str">
        <f>'PER TRIWULAN'!B390</f>
        <v>SD NEGERI 1 BANJARDOWO</v>
      </c>
      <c r="E395" s="71">
        <f>'PER TRIWULAN'!P390</f>
        <v>39005000</v>
      </c>
      <c r="F395" s="89"/>
      <c r="G395" s="62">
        <v>919516</v>
      </c>
      <c r="H395" s="62">
        <v>1389500</v>
      </c>
      <c r="I395" s="62">
        <v>9912350</v>
      </c>
      <c r="J395" s="62">
        <v>3749134</v>
      </c>
      <c r="K395" s="62">
        <v>1495000</v>
      </c>
      <c r="L395" s="62">
        <v>1495000</v>
      </c>
      <c r="M395" s="62">
        <v>2470000</v>
      </c>
      <c r="N395" s="62">
        <v>13917500</v>
      </c>
      <c r="O395" s="62">
        <v>3657000</v>
      </c>
      <c r="P395" s="62"/>
      <c r="Q395" s="62"/>
      <c r="R395" s="62"/>
      <c r="S395" s="62"/>
      <c r="T395" s="72">
        <f t="shared" si="15"/>
        <v>39005000</v>
      </c>
      <c r="U395" s="59">
        <f t="shared" si="16"/>
        <v>39005000</v>
      </c>
      <c r="V395" s="57">
        <f t="shared" si="17"/>
        <v>-39005000</v>
      </c>
    </row>
    <row r="396" spans="2:22" hidden="1">
      <c r="B396" s="82">
        <f>'PER TRIWULAN'!A391</f>
        <v>386</v>
      </c>
      <c r="C396" s="69" t="str">
        <f>'PER TRIWULAN'!I391</f>
        <v xml:space="preserve"> Kradenan </v>
      </c>
      <c r="D396" s="70" t="str">
        <f>'PER TRIWULAN'!B391</f>
        <v>SD NEGERI 1 BANJARSARI</v>
      </c>
      <c r="E396" s="71">
        <f>'PER TRIWULAN'!P391</f>
        <v>27550000</v>
      </c>
      <c r="F396" s="89"/>
      <c r="G396" s="62">
        <v>994500</v>
      </c>
      <c r="H396" s="62">
        <v>0</v>
      </c>
      <c r="I396" s="62">
        <v>4226000</v>
      </c>
      <c r="J396" s="62">
        <v>0</v>
      </c>
      <c r="K396" s="62">
        <v>7824208</v>
      </c>
      <c r="L396" s="62">
        <v>106492</v>
      </c>
      <c r="M396" s="62">
        <v>2398000</v>
      </c>
      <c r="N396" s="62">
        <v>9650000</v>
      </c>
      <c r="O396" s="62">
        <v>1470000</v>
      </c>
      <c r="P396" s="62">
        <v>0</v>
      </c>
      <c r="Q396" s="62">
        <v>550800</v>
      </c>
      <c r="R396" s="62">
        <v>330000</v>
      </c>
      <c r="S396" s="62">
        <v>0</v>
      </c>
      <c r="T396" s="72">
        <f t="shared" ref="T396:T459" si="18">SUM(G396:S396)</f>
        <v>27550000</v>
      </c>
      <c r="U396" s="59">
        <f t="shared" ref="U396:U459" si="19">E396-F396</f>
        <v>27550000</v>
      </c>
      <c r="V396" s="57">
        <f t="shared" ref="V396:V459" si="20">F396-T396</f>
        <v>-27550000</v>
      </c>
    </row>
    <row r="397" spans="2:22" hidden="1">
      <c r="B397" s="82">
        <f>'PER TRIWULAN'!A392</f>
        <v>387</v>
      </c>
      <c r="C397" s="69" t="str">
        <f>'PER TRIWULAN'!I392</f>
        <v xml:space="preserve"> Kradenan </v>
      </c>
      <c r="D397" s="70" t="str">
        <f>'PER TRIWULAN'!B392</f>
        <v>SD NEGERI 1 GRABAGAN</v>
      </c>
      <c r="E397" s="71">
        <f>'PER TRIWULAN'!P392</f>
        <v>23345000</v>
      </c>
      <c r="F397" s="89"/>
      <c r="G397" s="62">
        <v>740500</v>
      </c>
      <c r="H397" s="62">
        <v>1075000</v>
      </c>
      <c r="I397" s="62">
        <v>5486000</v>
      </c>
      <c r="J397" s="62">
        <v>0</v>
      </c>
      <c r="K397" s="62">
        <v>2237617</v>
      </c>
      <c r="L397" s="62">
        <v>323983</v>
      </c>
      <c r="M397" s="62">
        <v>1243000</v>
      </c>
      <c r="N397" s="62">
        <v>5775000</v>
      </c>
      <c r="O397" s="62">
        <v>2255000</v>
      </c>
      <c r="P397" s="62">
        <v>0</v>
      </c>
      <c r="Q397" s="62">
        <v>1900000</v>
      </c>
      <c r="R397" s="62">
        <v>60000</v>
      </c>
      <c r="S397" s="62">
        <v>2248900</v>
      </c>
      <c r="T397" s="72">
        <f t="shared" si="18"/>
        <v>23345000</v>
      </c>
      <c r="U397" s="59">
        <f t="shared" si="19"/>
        <v>23345000</v>
      </c>
      <c r="V397" s="57">
        <f t="shared" si="20"/>
        <v>-23345000</v>
      </c>
    </row>
    <row r="398" spans="2:22" hidden="1">
      <c r="B398" s="82">
        <f>'PER TRIWULAN'!A393</f>
        <v>388</v>
      </c>
      <c r="C398" s="69" t="str">
        <f>'PER TRIWULAN'!I393</f>
        <v xml:space="preserve"> Kradenan </v>
      </c>
      <c r="D398" s="70" t="str">
        <f>'PER TRIWULAN'!B393</f>
        <v>SD NEGERI 1 KALISARI</v>
      </c>
      <c r="E398" s="71">
        <f>'PER TRIWULAN'!P393</f>
        <v>24070000</v>
      </c>
      <c r="F398" s="89"/>
      <c r="G398" s="62">
        <v>550000</v>
      </c>
      <c r="H398" s="62"/>
      <c r="I398" s="62">
        <v>7829000</v>
      </c>
      <c r="J398" s="62">
        <v>888000</v>
      </c>
      <c r="K398" s="62">
        <v>6598192</v>
      </c>
      <c r="L398" s="62">
        <v>30408</v>
      </c>
      <c r="M398" s="62">
        <v>100000</v>
      </c>
      <c r="N398" s="62">
        <v>5700000</v>
      </c>
      <c r="O398" s="62">
        <v>1165000</v>
      </c>
      <c r="P398" s="62"/>
      <c r="Q398" s="62">
        <v>1209400</v>
      </c>
      <c r="R398" s="62"/>
      <c r="S398" s="62"/>
      <c r="T398" s="72">
        <f t="shared" si="18"/>
        <v>24070000</v>
      </c>
      <c r="U398" s="59">
        <f t="shared" si="19"/>
        <v>24070000</v>
      </c>
      <c r="V398" s="57">
        <f t="shared" si="20"/>
        <v>-24070000</v>
      </c>
    </row>
    <row r="399" spans="2:22" hidden="1">
      <c r="B399" s="82">
        <f>'PER TRIWULAN'!A394</f>
        <v>389</v>
      </c>
      <c r="C399" s="69" t="str">
        <f>'PER TRIWULAN'!I394</f>
        <v xml:space="preserve"> Kradenan </v>
      </c>
      <c r="D399" s="70" t="str">
        <f>'PER TRIWULAN'!B394</f>
        <v>SD NEGERI 1 KRADENAN</v>
      </c>
      <c r="E399" s="71">
        <f>'PER TRIWULAN'!P394</f>
        <v>34655000</v>
      </c>
      <c r="F399" s="89"/>
      <c r="G399" s="62"/>
      <c r="H399" s="62">
        <v>1500000</v>
      </c>
      <c r="I399" s="62">
        <v>10290400</v>
      </c>
      <c r="J399" s="62">
        <v>654400</v>
      </c>
      <c r="K399" s="62">
        <v>5275830</v>
      </c>
      <c r="L399" s="62">
        <v>621770</v>
      </c>
      <c r="M399" s="62">
        <v>2850000</v>
      </c>
      <c r="N399" s="62">
        <v>6090000</v>
      </c>
      <c r="O399" s="62">
        <v>3765600</v>
      </c>
      <c r="P399" s="62"/>
      <c r="Q399" s="62">
        <v>200000</v>
      </c>
      <c r="R399" s="62"/>
      <c r="S399" s="62">
        <v>3407000</v>
      </c>
      <c r="T399" s="72">
        <f t="shared" si="18"/>
        <v>34655000</v>
      </c>
      <c r="U399" s="59">
        <f t="shared" si="19"/>
        <v>34655000</v>
      </c>
      <c r="V399" s="57">
        <f t="shared" si="20"/>
        <v>-34655000</v>
      </c>
    </row>
    <row r="400" spans="2:22" hidden="1">
      <c r="B400" s="82">
        <f>'PER TRIWULAN'!A395</f>
        <v>390</v>
      </c>
      <c r="C400" s="69" t="str">
        <f>'PER TRIWULAN'!I395</f>
        <v xml:space="preserve"> Kradenan </v>
      </c>
      <c r="D400" s="70" t="str">
        <f>'PER TRIWULAN'!B395</f>
        <v>SD NEGERI 1 KUWU</v>
      </c>
      <c r="E400" s="71">
        <f>'PER TRIWULAN'!P395</f>
        <v>31610000</v>
      </c>
      <c r="F400" s="89"/>
      <c r="G400" s="62">
        <v>0</v>
      </c>
      <c r="H400" s="62">
        <v>0</v>
      </c>
      <c r="I400" s="62">
        <v>7118100</v>
      </c>
      <c r="J400" s="62">
        <v>4163500</v>
      </c>
      <c r="K400" s="62">
        <v>3904500</v>
      </c>
      <c r="L400" s="62">
        <v>745200</v>
      </c>
      <c r="M400" s="62">
        <v>2126200</v>
      </c>
      <c r="N400" s="62">
        <v>3900000</v>
      </c>
      <c r="O400" s="62">
        <v>9152500</v>
      </c>
      <c r="P400" s="62">
        <v>0</v>
      </c>
      <c r="Q400" s="62">
        <v>250000</v>
      </c>
      <c r="R400" s="62">
        <v>250000</v>
      </c>
      <c r="S400" s="62">
        <v>0</v>
      </c>
      <c r="T400" s="72">
        <f t="shared" si="18"/>
        <v>31610000</v>
      </c>
      <c r="U400" s="59">
        <f t="shared" si="19"/>
        <v>31610000</v>
      </c>
      <c r="V400" s="57">
        <f t="shared" si="20"/>
        <v>-31610000</v>
      </c>
    </row>
    <row r="401" spans="2:22" hidden="1">
      <c r="B401" s="82">
        <f>'PER TRIWULAN'!A396</f>
        <v>391</v>
      </c>
      <c r="C401" s="69" t="str">
        <f>'PER TRIWULAN'!I396</f>
        <v xml:space="preserve"> Kradenan </v>
      </c>
      <c r="D401" s="70" t="str">
        <f>'PER TRIWULAN'!B396</f>
        <v>SD NEGERI 1 PAKIS</v>
      </c>
      <c r="E401" s="71">
        <f>'PER TRIWULAN'!P396</f>
        <v>30740000</v>
      </c>
      <c r="F401" s="89"/>
      <c r="G401" s="62">
        <v>925000</v>
      </c>
      <c r="H401" s="62">
        <v>1400000</v>
      </c>
      <c r="I401" s="62">
        <v>5654500</v>
      </c>
      <c r="J401" s="62">
        <v>1530000</v>
      </c>
      <c r="K401" s="62">
        <v>5211700</v>
      </c>
      <c r="L401" s="62">
        <v>340800</v>
      </c>
      <c r="M401" s="62">
        <v>1000000</v>
      </c>
      <c r="N401" s="62">
        <v>7050000</v>
      </c>
      <c r="O401" s="62">
        <v>2628000</v>
      </c>
      <c r="P401" s="62" t="s">
        <v>1906</v>
      </c>
      <c r="Q401" s="62">
        <v>1400000</v>
      </c>
      <c r="R401" s="62">
        <v>3600000</v>
      </c>
      <c r="S401" s="62" t="s">
        <v>1906</v>
      </c>
      <c r="T401" s="72">
        <f t="shared" si="18"/>
        <v>30740000</v>
      </c>
      <c r="U401" s="59">
        <f t="shared" si="19"/>
        <v>30740000</v>
      </c>
      <c r="V401" s="57">
        <f t="shared" si="20"/>
        <v>-30740000</v>
      </c>
    </row>
    <row r="402" spans="2:22" hidden="1">
      <c r="B402" s="82">
        <f>'PER TRIWULAN'!A397</f>
        <v>392</v>
      </c>
      <c r="C402" s="69" t="str">
        <f>'PER TRIWULAN'!I397</f>
        <v xml:space="preserve"> Kradenan </v>
      </c>
      <c r="D402" s="70" t="str">
        <f>'PER TRIWULAN'!B397</f>
        <v>SD NEGERI 1 SAMBONG BANGI</v>
      </c>
      <c r="E402" s="71">
        <f>'PER TRIWULAN'!P397</f>
        <v>19865000</v>
      </c>
      <c r="F402" s="89"/>
      <c r="G402" s="62"/>
      <c r="H402" s="62">
        <v>240000</v>
      </c>
      <c r="I402" s="62">
        <v>2989000</v>
      </c>
      <c r="J402" s="62">
        <v>1764000</v>
      </c>
      <c r="K402" s="62">
        <v>6650445</v>
      </c>
      <c r="L402" s="62">
        <v>130955</v>
      </c>
      <c r="M402" s="62"/>
      <c r="N402" s="62">
        <v>4800000</v>
      </c>
      <c r="O402" s="62">
        <v>2270600</v>
      </c>
      <c r="P402" s="62"/>
      <c r="Q402" s="62">
        <v>1020000</v>
      </c>
      <c r="R402" s="62"/>
      <c r="S402" s="62"/>
      <c r="T402" s="72">
        <f t="shared" si="18"/>
        <v>19865000</v>
      </c>
      <c r="U402" s="59">
        <f t="shared" si="19"/>
        <v>19865000</v>
      </c>
      <c r="V402" s="57">
        <f t="shared" si="20"/>
        <v>-19865000</v>
      </c>
    </row>
    <row r="403" spans="2:22" hidden="1">
      <c r="B403" s="82">
        <f>'PER TRIWULAN'!A398</f>
        <v>393</v>
      </c>
      <c r="C403" s="69" t="str">
        <f>'PER TRIWULAN'!I398</f>
        <v xml:space="preserve"> Kradenan </v>
      </c>
      <c r="D403" s="70" t="str">
        <f>'PER TRIWULAN'!B398</f>
        <v>SD NEGERI 1 SIMO</v>
      </c>
      <c r="E403" s="71">
        <f>'PER TRIWULAN'!P398</f>
        <v>28130000</v>
      </c>
      <c r="F403" s="89"/>
      <c r="G403" s="62">
        <v>350000</v>
      </c>
      <c r="H403" s="62">
        <v>1211800</v>
      </c>
      <c r="I403" s="62">
        <v>4247000</v>
      </c>
      <c r="J403" s="62">
        <v>863000</v>
      </c>
      <c r="K403" s="62">
        <v>4421700</v>
      </c>
      <c r="L403" s="62">
        <v>52000</v>
      </c>
      <c r="M403" s="62">
        <v>5074000</v>
      </c>
      <c r="N403" s="62">
        <v>6740000</v>
      </c>
      <c r="O403" s="62">
        <v>2189000</v>
      </c>
      <c r="P403" s="62">
        <v>0</v>
      </c>
      <c r="Q403" s="62">
        <v>1098000</v>
      </c>
      <c r="R403" s="62">
        <v>175000</v>
      </c>
      <c r="S403" s="62">
        <v>1708500</v>
      </c>
      <c r="T403" s="72">
        <f t="shared" si="18"/>
        <v>28130000</v>
      </c>
      <c r="U403" s="59">
        <f t="shared" si="19"/>
        <v>28130000</v>
      </c>
      <c r="V403" s="57">
        <f t="shared" si="20"/>
        <v>-28130000</v>
      </c>
    </row>
    <row r="404" spans="2:22" hidden="1">
      <c r="B404" s="82">
        <f>'PER TRIWULAN'!A399</f>
        <v>394</v>
      </c>
      <c r="C404" s="69" t="str">
        <f>'PER TRIWULAN'!I399</f>
        <v xml:space="preserve"> Kradenan </v>
      </c>
      <c r="D404" s="70" t="str">
        <f>'PER TRIWULAN'!B399</f>
        <v>SD NEGERI 1 TANJUNGSARI</v>
      </c>
      <c r="E404" s="71">
        <f>'PER TRIWULAN'!P399</f>
        <v>27985000</v>
      </c>
      <c r="F404" s="89"/>
      <c r="G404" s="62"/>
      <c r="H404" s="62">
        <v>200000</v>
      </c>
      <c r="I404" s="62">
        <v>6383000</v>
      </c>
      <c r="J404" s="62">
        <v>1352000</v>
      </c>
      <c r="K404" s="62">
        <v>3359747</v>
      </c>
      <c r="L404" s="62">
        <v>607203</v>
      </c>
      <c r="M404" s="62">
        <v>2481500</v>
      </c>
      <c r="N404" s="62">
        <v>4985000</v>
      </c>
      <c r="O404" s="62">
        <v>2748000</v>
      </c>
      <c r="P404" s="62"/>
      <c r="Q404" s="62">
        <v>1200000</v>
      </c>
      <c r="R404" s="62"/>
      <c r="S404" s="62">
        <v>4668550</v>
      </c>
      <c r="T404" s="72">
        <f t="shared" si="18"/>
        <v>27985000</v>
      </c>
      <c r="U404" s="59">
        <f t="shared" si="19"/>
        <v>27985000</v>
      </c>
      <c r="V404" s="57">
        <f t="shared" si="20"/>
        <v>-27985000</v>
      </c>
    </row>
    <row r="405" spans="2:22" hidden="1">
      <c r="B405" s="82">
        <f>'PER TRIWULAN'!A400</f>
        <v>395</v>
      </c>
      <c r="C405" s="69" t="str">
        <f>'PER TRIWULAN'!I400</f>
        <v xml:space="preserve"> Kradenan </v>
      </c>
      <c r="D405" s="70" t="str">
        <f>'PER TRIWULAN'!B400</f>
        <v>SD NEGERI 2 BAGO</v>
      </c>
      <c r="E405" s="71">
        <f>'PER TRIWULAN'!P400</f>
        <v>25810000</v>
      </c>
      <c r="F405" s="89"/>
      <c r="G405" s="62">
        <v>314500</v>
      </c>
      <c r="H405" s="62">
        <v>0</v>
      </c>
      <c r="I405" s="62">
        <v>4597050</v>
      </c>
      <c r="J405" s="62">
        <v>1704100</v>
      </c>
      <c r="K405" s="62">
        <v>4012850</v>
      </c>
      <c r="L405" s="62">
        <v>3262500</v>
      </c>
      <c r="M405" s="62">
        <v>2477000</v>
      </c>
      <c r="N405" s="62">
        <v>3700000</v>
      </c>
      <c r="O405" s="62">
        <v>3307000</v>
      </c>
      <c r="P405" s="62">
        <v>0</v>
      </c>
      <c r="Q405" s="62">
        <v>636000</v>
      </c>
      <c r="R405" s="62">
        <v>140000</v>
      </c>
      <c r="S405" s="62">
        <v>1659000</v>
      </c>
      <c r="T405" s="72">
        <f t="shared" si="18"/>
        <v>25810000</v>
      </c>
      <c r="U405" s="59">
        <f t="shared" si="19"/>
        <v>25810000</v>
      </c>
      <c r="V405" s="57">
        <f t="shared" si="20"/>
        <v>-25810000</v>
      </c>
    </row>
    <row r="406" spans="2:22" hidden="1">
      <c r="B406" s="82">
        <f>'PER TRIWULAN'!A401</f>
        <v>396</v>
      </c>
      <c r="C406" s="69" t="str">
        <f>'PER TRIWULAN'!I401</f>
        <v xml:space="preserve"> Kradenan </v>
      </c>
      <c r="D406" s="70" t="str">
        <f>'PER TRIWULAN'!B401</f>
        <v>SD NEGERI 2 BANJARSARI</v>
      </c>
      <c r="E406" s="71">
        <f>'PER TRIWULAN'!P401</f>
        <v>33785000</v>
      </c>
      <c r="F406" s="89"/>
      <c r="G406" s="62">
        <v>2831000</v>
      </c>
      <c r="H406" s="62">
        <v>425000</v>
      </c>
      <c r="I406" s="62">
        <v>0</v>
      </c>
      <c r="J406" s="62">
        <v>693000</v>
      </c>
      <c r="K406" s="62">
        <v>7376000</v>
      </c>
      <c r="L406" s="62">
        <v>3746500</v>
      </c>
      <c r="M406" s="62">
        <v>0</v>
      </c>
      <c r="N406" s="62">
        <v>6750000</v>
      </c>
      <c r="O406" s="62">
        <v>475000</v>
      </c>
      <c r="P406" s="62">
        <v>0</v>
      </c>
      <c r="Q406" s="62">
        <v>750000</v>
      </c>
      <c r="R406" s="62">
        <v>1340000</v>
      </c>
      <c r="S406" s="62">
        <v>9398500</v>
      </c>
      <c r="T406" s="72">
        <f t="shared" si="18"/>
        <v>33785000</v>
      </c>
      <c r="U406" s="59">
        <f t="shared" si="19"/>
        <v>33785000</v>
      </c>
      <c r="V406" s="57">
        <f t="shared" si="20"/>
        <v>-33785000</v>
      </c>
    </row>
    <row r="407" spans="2:22" hidden="1">
      <c r="B407" s="82">
        <f>'PER TRIWULAN'!A402</f>
        <v>397</v>
      </c>
      <c r="C407" s="69" t="str">
        <f>'PER TRIWULAN'!I402</f>
        <v xml:space="preserve"> Kradenan </v>
      </c>
      <c r="D407" s="70" t="str">
        <f>'PER TRIWULAN'!B402</f>
        <v>SD NEGERI 2 CREWEK</v>
      </c>
      <c r="E407" s="71">
        <f>'PER TRIWULAN'!P402</f>
        <v>20445000</v>
      </c>
      <c r="F407" s="89"/>
      <c r="G407" s="62"/>
      <c r="H407" s="62">
        <v>775000</v>
      </c>
      <c r="I407" s="62">
        <v>4919000</v>
      </c>
      <c r="J407" s="62"/>
      <c r="K407" s="62">
        <v>4423450</v>
      </c>
      <c r="L407" s="62"/>
      <c r="M407" s="62"/>
      <c r="N407" s="62">
        <v>4800000</v>
      </c>
      <c r="O407" s="62">
        <v>3571000</v>
      </c>
      <c r="P407" s="62"/>
      <c r="Q407" s="62">
        <v>900000</v>
      </c>
      <c r="R407" s="62"/>
      <c r="S407" s="62">
        <v>1056550</v>
      </c>
      <c r="T407" s="72">
        <f t="shared" si="18"/>
        <v>20445000</v>
      </c>
      <c r="U407" s="59">
        <f t="shared" si="19"/>
        <v>20445000</v>
      </c>
      <c r="V407" s="57">
        <f t="shared" si="20"/>
        <v>-20445000</v>
      </c>
    </row>
    <row r="408" spans="2:22" hidden="1">
      <c r="B408" s="82">
        <f>'PER TRIWULAN'!A403</f>
        <v>398</v>
      </c>
      <c r="C408" s="69" t="str">
        <f>'PER TRIWULAN'!I403</f>
        <v xml:space="preserve"> Kradenan </v>
      </c>
      <c r="D408" s="70" t="str">
        <f>'PER TRIWULAN'!B403</f>
        <v>SD NEGERI 2 GRABAGAN</v>
      </c>
      <c r="E408" s="71">
        <f>'PER TRIWULAN'!P403</f>
        <v>19140000</v>
      </c>
      <c r="F408" s="89"/>
      <c r="G408" s="62">
        <v>375000</v>
      </c>
      <c r="H408" s="62">
        <v>725000</v>
      </c>
      <c r="I408" s="62">
        <v>4673000</v>
      </c>
      <c r="J408" s="62">
        <v>487700</v>
      </c>
      <c r="K408" s="62">
        <v>2477500</v>
      </c>
      <c r="L408" s="62">
        <v>254800</v>
      </c>
      <c r="M408" s="62">
        <v>912000</v>
      </c>
      <c r="N408" s="62">
        <v>5550000</v>
      </c>
      <c r="O408" s="62">
        <v>2455000</v>
      </c>
      <c r="P408" s="62"/>
      <c r="Q408" s="62">
        <v>500000</v>
      </c>
      <c r="R408" s="62"/>
      <c r="S408" s="62">
        <v>730000</v>
      </c>
      <c r="T408" s="72">
        <f t="shared" si="18"/>
        <v>19140000</v>
      </c>
      <c r="U408" s="59">
        <f t="shared" si="19"/>
        <v>19140000</v>
      </c>
      <c r="V408" s="57">
        <f t="shared" si="20"/>
        <v>-19140000</v>
      </c>
    </row>
    <row r="409" spans="2:22" hidden="1">
      <c r="B409" s="82">
        <f>'PER TRIWULAN'!A404</f>
        <v>399</v>
      </c>
      <c r="C409" s="69" t="str">
        <f>'PER TRIWULAN'!I404</f>
        <v xml:space="preserve"> Kradenan </v>
      </c>
      <c r="D409" s="70" t="str">
        <f>'PER TRIWULAN'!B404</f>
        <v>SD NEGERI 2 KALISARI</v>
      </c>
      <c r="E409" s="71">
        <f>'PER TRIWULAN'!P404</f>
        <v>19720000</v>
      </c>
      <c r="F409" s="89"/>
      <c r="G409" s="62">
        <v>175000</v>
      </c>
      <c r="H409" s="62"/>
      <c r="I409" s="62">
        <v>5696000</v>
      </c>
      <c r="J409" s="62"/>
      <c r="K409" s="62">
        <v>4289200</v>
      </c>
      <c r="L409" s="62">
        <v>204600</v>
      </c>
      <c r="M409" s="62">
        <v>0</v>
      </c>
      <c r="N409" s="62">
        <v>5000000</v>
      </c>
      <c r="O409" s="62">
        <v>1244200</v>
      </c>
      <c r="P409" s="62"/>
      <c r="Q409" s="62">
        <v>550000</v>
      </c>
      <c r="R409" s="62">
        <v>156000</v>
      </c>
      <c r="S409" s="62" t="s">
        <v>1905</v>
      </c>
      <c r="T409" s="72">
        <f t="shared" si="18"/>
        <v>17315000</v>
      </c>
      <c r="U409" s="59">
        <f t="shared" si="19"/>
        <v>19720000</v>
      </c>
      <c r="V409" s="57">
        <f t="shared" si="20"/>
        <v>-17315000</v>
      </c>
    </row>
    <row r="410" spans="2:22" hidden="1">
      <c r="B410" s="82">
        <f>'PER TRIWULAN'!A405</f>
        <v>400</v>
      </c>
      <c r="C410" s="69" t="str">
        <f>'PER TRIWULAN'!I405</f>
        <v xml:space="preserve"> Kradenan </v>
      </c>
      <c r="D410" s="70" t="str">
        <f>'PER TRIWULAN'!B405</f>
        <v>SD NEGERI 2 KRADENAN</v>
      </c>
      <c r="E410" s="71">
        <f>'PER TRIWULAN'!P405</f>
        <v>27115000</v>
      </c>
      <c r="F410" s="89"/>
      <c r="G410" s="62">
        <v>0</v>
      </c>
      <c r="H410" s="62">
        <v>300000</v>
      </c>
      <c r="I410" s="62">
        <v>3550550</v>
      </c>
      <c r="J410" s="62">
        <v>2195050</v>
      </c>
      <c r="K410" s="62">
        <v>4043300</v>
      </c>
      <c r="L410" s="62">
        <v>1164800</v>
      </c>
      <c r="M410" s="62">
        <v>5019500</v>
      </c>
      <c r="N410" s="62">
        <v>5380600</v>
      </c>
      <c r="O410" s="62">
        <v>2357300</v>
      </c>
      <c r="P410" s="62">
        <v>0</v>
      </c>
      <c r="Q410" s="62">
        <v>1146900</v>
      </c>
      <c r="R410" s="62">
        <v>0</v>
      </c>
      <c r="S410" s="62">
        <v>1957000</v>
      </c>
      <c r="T410" s="72">
        <f t="shared" si="18"/>
        <v>27115000</v>
      </c>
      <c r="U410" s="59">
        <f t="shared" si="19"/>
        <v>27115000</v>
      </c>
      <c r="V410" s="57">
        <f t="shared" si="20"/>
        <v>-27115000</v>
      </c>
    </row>
    <row r="411" spans="2:22" hidden="1">
      <c r="B411" s="82">
        <f>'PER TRIWULAN'!A406</f>
        <v>401</v>
      </c>
      <c r="C411" s="69" t="str">
        <f>'PER TRIWULAN'!I406</f>
        <v xml:space="preserve"> Kradenan </v>
      </c>
      <c r="D411" s="70" t="str">
        <f>'PER TRIWULAN'!B406</f>
        <v>SD NEGERI 2 PAKIS</v>
      </c>
      <c r="E411" s="71">
        <f>'PER TRIWULAN'!P406</f>
        <v>28565000</v>
      </c>
      <c r="F411" s="89"/>
      <c r="G411" s="62">
        <v>508050</v>
      </c>
      <c r="H411" s="62">
        <v>750000</v>
      </c>
      <c r="I411" s="62">
        <v>7199500</v>
      </c>
      <c r="J411" s="62">
        <v>1962000</v>
      </c>
      <c r="K411" s="62">
        <v>4775171</v>
      </c>
      <c r="L411" s="62">
        <v>2033479</v>
      </c>
      <c r="M411" s="62">
        <v>667000</v>
      </c>
      <c r="N411" s="62">
        <v>6050000</v>
      </c>
      <c r="O411" s="62">
        <v>3789800</v>
      </c>
      <c r="P411" s="62">
        <v>0</v>
      </c>
      <c r="Q411" s="62">
        <v>500000</v>
      </c>
      <c r="R411" s="62">
        <v>180000</v>
      </c>
      <c r="S411" s="62">
        <v>150000</v>
      </c>
      <c r="T411" s="72">
        <f t="shared" si="18"/>
        <v>28565000</v>
      </c>
      <c r="U411" s="59">
        <f t="shared" si="19"/>
        <v>28565000</v>
      </c>
      <c r="V411" s="57">
        <f t="shared" si="20"/>
        <v>-28565000</v>
      </c>
    </row>
    <row r="412" spans="2:22" hidden="1">
      <c r="B412" s="82">
        <f>'PER TRIWULAN'!A407</f>
        <v>402</v>
      </c>
      <c r="C412" s="69" t="str">
        <f>'PER TRIWULAN'!I407</f>
        <v xml:space="preserve"> Kradenan </v>
      </c>
      <c r="D412" s="70" t="str">
        <f>'PER TRIWULAN'!B407</f>
        <v>SD NEGERI 2 SAMBONGBANGI</v>
      </c>
      <c r="E412" s="71">
        <f>'PER TRIWULAN'!P407</f>
        <v>29725000</v>
      </c>
      <c r="F412" s="89"/>
      <c r="G412" s="62">
        <v>1825000</v>
      </c>
      <c r="H412" s="62">
        <v>642050</v>
      </c>
      <c r="I412" s="62">
        <v>9490550</v>
      </c>
      <c r="J412" s="62">
        <v>497000</v>
      </c>
      <c r="K412" s="62">
        <v>0</v>
      </c>
      <c r="L412" s="62">
        <v>4289800</v>
      </c>
      <c r="M412" s="62">
        <v>0</v>
      </c>
      <c r="N412" s="62">
        <v>7251600</v>
      </c>
      <c r="O412" s="62">
        <v>0</v>
      </c>
      <c r="P412" s="62">
        <v>0</v>
      </c>
      <c r="Q412" s="62">
        <v>5729000</v>
      </c>
      <c r="R412" s="62">
        <v>0</v>
      </c>
      <c r="S412" s="62">
        <v>0</v>
      </c>
      <c r="T412" s="72">
        <f t="shared" si="18"/>
        <v>29725000</v>
      </c>
      <c r="U412" s="59">
        <f t="shared" si="19"/>
        <v>29725000</v>
      </c>
      <c r="V412" s="57">
        <f t="shared" si="20"/>
        <v>-29725000</v>
      </c>
    </row>
    <row r="413" spans="2:22" hidden="1">
      <c r="B413" s="82">
        <f>'PER TRIWULAN'!A408</f>
        <v>403</v>
      </c>
      <c r="C413" s="69" t="str">
        <f>'PER TRIWULAN'!I408</f>
        <v xml:space="preserve"> Kradenan </v>
      </c>
      <c r="D413" s="70" t="str">
        <f>'PER TRIWULAN'!B408</f>
        <v>SD NEGERI 2 SENGON WETAN</v>
      </c>
      <c r="E413" s="71">
        <f>'PER TRIWULAN'!P408</f>
        <v>21025000</v>
      </c>
      <c r="F413" s="89"/>
      <c r="G413" s="62" t="s">
        <v>1906</v>
      </c>
      <c r="H413" s="62">
        <v>300000</v>
      </c>
      <c r="I413" s="62">
        <v>1050000</v>
      </c>
      <c r="J413" s="62">
        <v>2407500</v>
      </c>
      <c r="K413" s="62">
        <v>11020050</v>
      </c>
      <c r="L413" s="62">
        <v>35570</v>
      </c>
      <c r="M413" s="62">
        <v>320000</v>
      </c>
      <c r="N413" s="62">
        <v>2700000</v>
      </c>
      <c r="O413" s="62">
        <v>2740900</v>
      </c>
      <c r="P413" s="62" t="s">
        <v>1906</v>
      </c>
      <c r="Q413" s="62">
        <v>450980</v>
      </c>
      <c r="R413" s="62" t="s">
        <v>1906</v>
      </c>
      <c r="S413" s="62" t="s">
        <v>1906</v>
      </c>
      <c r="T413" s="72">
        <f t="shared" si="18"/>
        <v>21025000</v>
      </c>
      <c r="U413" s="59">
        <f t="shared" si="19"/>
        <v>21025000</v>
      </c>
      <c r="V413" s="57">
        <f t="shared" si="20"/>
        <v>-21025000</v>
      </c>
    </row>
    <row r="414" spans="2:22" hidden="1">
      <c r="B414" s="82">
        <f>'PER TRIWULAN'!A409</f>
        <v>404</v>
      </c>
      <c r="C414" s="69" t="str">
        <f>'PER TRIWULAN'!I409</f>
        <v xml:space="preserve"> Kradenan </v>
      </c>
      <c r="D414" s="70" t="str">
        <f>'PER TRIWULAN'!B409</f>
        <v>SD NEGERI 2 TANJUNGSARI</v>
      </c>
      <c r="E414" s="71">
        <f>'PER TRIWULAN'!P409</f>
        <v>25520000</v>
      </c>
      <c r="F414" s="89"/>
      <c r="G414" s="62" t="s">
        <v>1906</v>
      </c>
      <c r="H414" s="62" t="s">
        <v>1906</v>
      </c>
      <c r="I414" s="62">
        <v>4477000</v>
      </c>
      <c r="J414" s="62">
        <v>4370000</v>
      </c>
      <c r="K414" s="62">
        <v>7810500</v>
      </c>
      <c r="L414" s="62">
        <v>1387500</v>
      </c>
      <c r="M414" s="62">
        <v>1400000</v>
      </c>
      <c r="N414" s="62">
        <v>4800000</v>
      </c>
      <c r="O414" s="62">
        <v>375000</v>
      </c>
      <c r="P414" s="62" t="s">
        <v>1906</v>
      </c>
      <c r="Q414" s="62">
        <v>900000</v>
      </c>
      <c r="R414" s="62" t="s">
        <v>1906</v>
      </c>
      <c r="S414" s="62" t="s">
        <v>1906</v>
      </c>
      <c r="T414" s="72">
        <f t="shared" si="18"/>
        <v>25520000</v>
      </c>
      <c r="U414" s="59">
        <f t="shared" si="19"/>
        <v>25520000</v>
      </c>
      <c r="V414" s="57">
        <f t="shared" si="20"/>
        <v>-25520000</v>
      </c>
    </row>
    <row r="415" spans="2:22" hidden="1">
      <c r="B415" s="82">
        <f>'PER TRIWULAN'!A410</f>
        <v>405</v>
      </c>
      <c r="C415" s="69" t="str">
        <f>'PER TRIWULAN'!I410</f>
        <v xml:space="preserve"> Kradenan </v>
      </c>
      <c r="D415" s="70" t="str">
        <f>'PER TRIWULAN'!B410</f>
        <v>SD NEGERI 3 BANJARDOWO</v>
      </c>
      <c r="E415" s="71">
        <f>'PER TRIWULAN'!P410</f>
        <v>25810000</v>
      </c>
      <c r="F415" s="89"/>
      <c r="G415" s="62">
        <v>2397500</v>
      </c>
      <c r="H415" s="62">
        <v>450000</v>
      </c>
      <c r="I415" s="62">
        <v>2849000</v>
      </c>
      <c r="J415" s="62">
        <v>1523000</v>
      </c>
      <c r="K415" s="62">
        <v>1835525</v>
      </c>
      <c r="L415" s="62">
        <v>487575</v>
      </c>
      <c r="M415" s="62">
        <v>2358000</v>
      </c>
      <c r="N415" s="62">
        <v>4950000</v>
      </c>
      <c r="O415" s="62">
        <v>1888000</v>
      </c>
      <c r="P415" s="62"/>
      <c r="Q415" s="62">
        <v>1624500</v>
      </c>
      <c r="R415" s="62"/>
      <c r="S415" s="62">
        <v>5446900</v>
      </c>
      <c r="T415" s="72">
        <f t="shared" si="18"/>
        <v>25810000</v>
      </c>
      <c r="U415" s="59">
        <f t="shared" si="19"/>
        <v>25810000</v>
      </c>
      <c r="V415" s="57">
        <f t="shared" si="20"/>
        <v>-25810000</v>
      </c>
    </row>
    <row r="416" spans="2:22" hidden="1">
      <c r="B416" s="82">
        <f>'PER TRIWULAN'!A411</f>
        <v>406</v>
      </c>
      <c r="C416" s="69" t="str">
        <f>'PER TRIWULAN'!I411</f>
        <v xml:space="preserve"> Kradenan </v>
      </c>
      <c r="D416" s="70" t="str">
        <f>'PER TRIWULAN'!B411</f>
        <v>SD NEGERI 3 BANJARSARI</v>
      </c>
      <c r="E416" s="71">
        <f>'PER TRIWULAN'!P411</f>
        <v>26390000</v>
      </c>
      <c r="F416" s="89"/>
      <c r="G416" s="62">
        <v>0</v>
      </c>
      <c r="H416" s="62">
        <v>1914400</v>
      </c>
      <c r="I416" s="62">
        <v>7379500</v>
      </c>
      <c r="J416" s="62">
        <v>330000</v>
      </c>
      <c r="K416" s="62">
        <v>3075550</v>
      </c>
      <c r="L416" s="62">
        <v>540375</v>
      </c>
      <c r="M416" s="62">
        <v>1362000</v>
      </c>
      <c r="N416" s="62">
        <v>8725000</v>
      </c>
      <c r="O416" s="62">
        <v>1560000</v>
      </c>
      <c r="P416" s="62">
        <v>0</v>
      </c>
      <c r="Q416" s="62">
        <v>1503175</v>
      </c>
      <c r="R416" s="62">
        <v>0</v>
      </c>
      <c r="S416" s="62">
        <v>0</v>
      </c>
      <c r="T416" s="72">
        <f t="shared" si="18"/>
        <v>26390000</v>
      </c>
      <c r="U416" s="59">
        <f t="shared" si="19"/>
        <v>26390000</v>
      </c>
      <c r="V416" s="57">
        <f t="shared" si="20"/>
        <v>-26390000</v>
      </c>
    </row>
    <row r="417" spans="2:22" hidden="1">
      <c r="B417" s="82">
        <f>'PER TRIWULAN'!A412</f>
        <v>407</v>
      </c>
      <c r="C417" s="69" t="str">
        <f>'PER TRIWULAN'!I412</f>
        <v xml:space="preserve"> Kradenan </v>
      </c>
      <c r="D417" s="70" t="str">
        <f>'PER TRIWULAN'!B412</f>
        <v>SD NEGERI 3 CREWEK</v>
      </c>
      <c r="E417" s="71">
        <f>'PER TRIWULAN'!P412</f>
        <v>13340000</v>
      </c>
      <c r="F417" s="89"/>
      <c r="G417" s="62">
        <v>0</v>
      </c>
      <c r="H417" s="62">
        <v>450000</v>
      </c>
      <c r="I417" s="62">
        <v>970000</v>
      </c>
      <c r="J417" s="62">
        <v>209700</v>
      </c>
      <c r="K417" s="62">
        <v>5155450</v>
      </c>
      <c r="L417" s="62">
        <v>37850</v>
      </c>
      <c r="M417" s="62">
        <v>0</v>
      </c>
      <c r="N417" s="62">
        <v>2625000</v>
      </c>
      <c r="O417" s="62">
        <v>3292000</v>
      </c>
      <c r="P417" s="62">
        <v>0</v>
      </c>
      <c r="Q417" s="62">
        <v>450000</v>
      </c>
      <c r="R417" s="62">
        <v>150000</v>
      </c>
      <c r="S417" s="62">
        <v>0</v>
      </c>
      <c r="T417" s="72">
        <f t="shared" si="18"/>
        <v>13340000</v>
      </c>
      <c r="U417" s="59">
        <f t="shared" si="19"/>
        <v>13340000</v>
      </c>
      <c r="V417" s="57">
        <f t="shared" si="20"/>
        <v>-13340000</v>
      </c>
    </row>
    <row r="418" spans="2:22" hidden="1">
      <c r="B418" s="82">
        <f>'PER TRIWULAN'!A413</f>
        <v>408</v>
      </c>
      <c r="C418" s="69" t="str">
        <f>'PER TRIWULAN'!I413</f>
        <v xml:space="preserve"> Kradenan </v>
      </c>
      <c r="D418" s="70" t="str">
        <f>'PER TRIWULAN'!B413</f>
        <v>SD NEGERI 3 GRABAGAN</v>
      </c>
      <c r="E418" s="71">
        <f>'PER TRIWULAN'!P413</f>
        <v>20010000</v>
      </c>
      <c r="F418" s="89"/>
      <c r="G418" s="62">
        <v>200000</v>
      </c>
      <c r="H418" s="62">
        <v>250000</v>
      </c>
      <c r="I418" s="62">
        <v>2904900</v>
      </c>
      <c r="J418" s="62">
        <v>96000</v>
      </c>
      <c r="K418" s="62">
        <v>5303100</v>
      </c>
      <c r="L418" s="62">
        <v>1148000</v>
      </c>
      <c r="M418" s="62">
        <v>75900</v>
      </c>
      <c r="N418" s="62">
        <v>4425000</v>
      </c>
      <c r="O418" s="62">
        <v>1955000</v>
      </c>
      <c r="P418" s="62">
        <v>0</v>
      </c>
      <c r="Q418" s="62">
        <v>3561100</v>
      </c>
      <c r="R418" s="62">
        <v>91000</v>
      </c>
      <c r="S418" s="62"/>
      <c r="T418" s="72">
        <f t="shared" si="18"/>
        <v>20010000</v>
      </c>
      <c r="U418" s="59">
        <f t="shared" si="19"/>
        <v>20010000</v>
      </c>
      <c r="V418" s="57">
        <f t="shared" si="20"/>
        <v>-20010000</v>
      </c>
    </row>
    <row r="419" spans="2:22" hidden="1">
      <c r="B419" s="82">
        <f>'PER TRIWULAN'!A414</f>
        <v>409</v>
      </c>
      <c r="C419" s="69" t="str">
        <f>'PER TRIWULAN'!I414</f>
        <v xml:space="preserve"> Kradenan </v>
      </c>
      <c r="D419" s="70" t="str">
        <f>'PER TRIWULAN'!B414</f>
        <v>SD NEGERI 3 KALISARI</v>
      </c>
      <c r="E419" s="71">
        <f>'PER TRIWULAN'!P414</f>
        <v>29580000</v>
      </c>
      <c r="F419" s="89"/>
      <c r="G419" s="62">
        <v>495000</v>
      </c>
      <c r="H419" s="62">
        <v>325000</v>
      </c>
      <c r="I419" s="62">
        <v>5430000</v>
      </c>
      <c r="J419" s="62">
        <v>3809000</v>
      </c>
      <c r="K419" s="62">
        <v>7031000</v>
      </c>
      <c r="L419" s="62">
        <v>1550000</v>
      </c>
      <c r="M419" s="62">
        <v>0</v>
      </c>
      <c r="N419" s="62">
        <v>6000000</v>
      </c>
      <c r="O419" s="62">
        <v>4340000</v>
      </c>
      <c r="P419" s="62">
        <v>0</v>
      </c>
      <c r="Q419" s="62">
        <v>600000</v>
      </c>
      <c r="R419" s="62">
        <v>0</v>
      </c>
      <c r="S419" s="62">
        <v>0</v>
      </c>
      <c r="T419" s="72">
        <f t="shared" si="18"/>
        <v>29580000</v>
      </c>
      <c r="U419" s="59">
        <f t="shared" si="19"/>
        <v>29580000</v>
      </c>
      <c r="V419" s="57">
        <f t="shared" si="20"/>
        <v>-29580000</v>
      </c>
    </row>
    <row r="420" spans="2:22" hidden="1">
      <c r="B420" s="82">
        <f>'PER TRIWULAN'!A415</f>
        <v>410</v>
      </c>
      <c r="C420" s="69" t="str">
        <f>'PER TRIWULAN'!I415</f>
        <v xml:space="preserve"> Kradenan </v>
      </c>
      <c r="D420" s="70" t="str">
        <f>'PER TRIWULAN'!B415</f>
        <v>SD NEGERI 3 KRADENAN</v>
      </c>
      <c r="E420" s="71">
        <f>'PER TRIWULAN'!P415</f>
        <v>31755000</v>
      </c>
      <c r="F420" s="89"/>
      <c r="G420" s="62">
        <v>175000</v>
      </c>
      <c r="H420" s="62">
        <v>300000</v>
      </c>
      <c r="I420" s="62">
        <v>3698000</v>
      </c>
      <c r="J420" s="62">
        <v>2517200</v>
      </c>
      <c r="K420" s="62">
        <v>8244350</v>
      </c>
      <c r="L420" s="62">
        <v>636850</v>
      </c>
      <c r="M420" s="62">
        <v>2322000</v>
      </c>
      <c r="N420" s="62">
        <v>7200000</v>
      </c>
      <c r="O420" s="62">
        <v>3436600</v>
      </c>
      <c r="P420" s="62">
        <v>0</v>
      </c>
      <c r="Q420" s="62">
        <v>650000</v>
      </c>
      <c r="R420" s="62">
        <v>320000</v>
      </c>
      <c r="S420" s="62">
        <v>2255000</v>
      </c>
      <c r="T420" s="72">
        <f t="shared" si="18"/>
        <v>31755000</v>
      </c>
      <c r="U420" s="59">
        <f t="shared" si="19"/>
        <v>31755000</v>
      </c>
      <c r="V420" s="57">
        <f t="shared" si="20"/>
        <v>-31755000</v>
      </c>
    </row>
    <row r="421" spans="2:22" hidden="1">
      <c r="B421" s="82">
        <f>'PER TRIWULAN'!A416</f>
        <v>411</v>
      </c>
      <c r="C421" s="69" t="str">
        <f>'PER TRIWULAN'!I416</f>
        <v xml:space="preserve"> Kradenan </v>
      </c>
      <c r="D421" s="70" t="str">
        <f>'PER TRIWULAN'!B416</f>
        <v>SD NEGERI 3 KUWU</v>
      </c>
      <c r="E421" s="71">
        <f>'PER TRIWULAN'!P416</f>
        <v>32190000</v>
      </c>
      <c r="F421" s="89"/>
      <c r="G421" s="62">
        <v>1400000</v>
      </c>
      <c r="H421" s="62">
        <v>873000</v>
      </c>
      <c r="I421" s="62">
        <v>3790150</v>
      </c>
      <c r="J421" s="62">
        <v>40000</v>
      </c>
      <c r="K421" s="62">
        <v>14396798</v>
      </c>
      <c r="L421" s="62">
        <v>380852</v>
      </c>
      <c r="M421" s="62">
        <v>663200</v>
      </c>
      <c r="N421" s="62">
        <v>4950000</v>
      </c>
      <c r="O421" s="62">
        <v>3244000</v>
      </c>
      <c r="P421" s="62">
        <v>0</v>
      </c>
      <c r="Q421" s="62">
        <v>1192000</v>
      </c>
      <c r="R421" s="62">
        <v>200000</v>
      </c>
      <c r="S421" s="62">
        <v>480000</v>
      </c>
      <c r="T421" s="72">
        <f t="shared" si="18"/>
        <v>31610000</v>
      </c>
      <c r="U421" s="59">
        <f t="shared" si="19"/>
        <v>32190000</v>
      </c>
      <c r="V421" s="57">
        <f t="shared" si="20"/>
        <v>-31610000</v>
      </c>
    </row>
    <row r="422" spans="2:22" hidden="1">
      <c r="B422" s="82">
        <f>'PER TRIWULAN'!A417</f>
        <v>412</v>
      </c>
      <c r="C422" s="69" t="str">
        <f>'PER TRIWULAN'!I417</f>
        <v xml:space="preserve"> Kradenan </v>
      </c>
      <c r="D422" s="70" t="str">
        <f>'PER TRIWULAN'!B417</f>
        <v>SD NEGERI 3 PAKIS</v>
      </c>
      <c r="E422" s="71">
        <f>'PER TRIWULAN'!P417</f>
        <v>41760000</v>
      </c>
      <c r="F422" s="89"/>
      <c r="G422" s="62">
        <v>676500</v>
      </c>
      <c r="H422" s="62">
        <v>2220000</v>
      </c>
      <c r="I422" s="62">
        <v>11366000</v>
      </c>
      <c r="J422" s="62">
        <v>520000</v>
      </c>
      <c r="K422" s="62">
        <v>6002000</v>
      </c>
      <c r="L422" s="62">
        <v>1118000</v>
      </c>
      <c r="M422" s="62">
        <v>1425000</v>
      </c>
      <c r="N422" s="62">
        <v>7850000</v>
      </c>
      <c r="O422" s="62">
        <v>1950000</v>
      </c>
      <c r="P422" s="62">
        <v>300000</v>
      </c>
      <c r="Q422" s="62">
        <v>1250000</v>
      </c>
      <c r="R422" s="62"/>
      <c r="S422" s="62">
        <v>7082500</v>
      </c>
      <c r="T422" s="72">
        <f t="shared" si="18"/>
        <v>41760000</v>
      </c>
      <c r="U422" s="59">
        <f t="shared" si="19"/>
        <v>41760000</v>
      </c>
      <c r="V422" s="57">
        <f t="shared" si="20"/>
        <v>-41760000</v>
      </c>
    </row>
    <row r="423" spans="2:22" hidden="1">
      <c r="B423" s="82">
        <f>'PER TRIWULAN'!A418</f>
        <v>413</v>
      </c>
      <c r="C423" s="69" t="str">
        <f>'PER TRIWULAN'!I418</f>
        <v xml:space="preserve"> Kradenan </v>
      </c>
      <c r="D423" s="70" t="str">
        <f>'PER TRIWULAN'!B418</f>
        <v>SD NEGERI 3 SAMBONGBANGI</v>
      </c>
      <c r="E423" s="71">
        <f>'PER TRIWULAN'!P418</f>
        <v>17400000</v>
      </c>
      <c r="F423" s="89"/>
      <c r="G423" s="62"/>
      <c r="H423" s="62">
        <v>220000</v>
      </c>
      <c r="I423" s="62">
        <v>4123300</v>
      </c>
      <c r="J423" s="62">
        <v>0</v>
      </c>
      <c r="K423" s="62">
        <v>2465000</v>
      </c>
      <c r="L423" s="62">
        <v>425000</v>
      </c>
      <c r="M423" s="62">
        <v>800000</v>
      </c>
      <c r="N423" s="62">
        <v>3975000</v>
      </c>
      <c r="O423" s="62">
        <v>1716700</v>
      </c>
      <c r="P423" s="62">
        <v>0</v>
      </c>
      <c r="Q423" s="62">
        <v>3675000</v>
      </c>
      <c r="R423" s="62">
        <v>0</v>
      </c>
      <c r="S423" s="62">
        <v>0</v>
      </c>
      <c r="T423" s="72">
        <f t="shared" si="18"/>
        <v>17400000</v>
      </c>
      <c r="U423" s="59">
        <f t="shared" si="19"/>
        <v>17400000</v>
      </c>
      <c r="V423" s="57">
        <f t="shared" si="20"/>
        <v>-17400000</v>
      </c>
    </row>
    <row r="424" spans="2:22" hidden="1">
      <c r="B424" s="82">
        <f>'PER TRIWULAN'!A419</f>
        <v>414</v>
      </c>
      <c r="C424" s="69" t="str">
        <f>'PER TRIWULAN'!I419</f>
        <v xml:space="preserve"> Kradenan </v>
      </c>
      <c r="D424" s="70" t="str">
        <f>'PER TRIWULAN'!B419</f>
        <v>SD NEGERI 3 SIMO</v>
      </c>
      <c r="E424" s="71">
        <f>'PER TRIWULAN'!P419</f>
        <v>24505000</v>
      </c>
      <c r="F424" s="89"/>
      <c r="G424" s="62"/>
      <c r="H424" s="62"/>
      <c r="I424" s="62">
        <v>8233000</v>
      </c>
      <c r="J424" s="62">
        <v>352000</v>
      </c>
      <c r="K424" s="62">
        <v>1047500</v>
      </c>
      <c r="L424" s="62">
        <v>1090500</v>
      </c>
      <c r="M424" s="62">
        <v>1477000</v>
      </c>
      <c r="N424" s="62">
        <v>5700000</v>
      </c>
      <c r="O424" s="62">
        <v>3804000</v>
      </c>
      <c r="P424" s="62"/>
      <c r="Q424" s="62">
        <v>930000</v>
      </c>
      <c r="R424" s="62">
        <v>51000</v>
      </c>
      <c r="S424" s="62">
        <v>1820000</v>
      </c>
      <c r="T424" s="72">
        <f t="shared" si="18"/>
        <v>24505000</v>
      </c>
      <c r="U424" s="59">
        <f t="shared" si="19"/>
        <v>24505000</v>
      </c>
      <c r="V424" s="57">
        <f t="shared" si="20"/>
        <v>-24505000</v>
      </c>
    </row>
    <row r="425" spans="2:22" hidden="1">
      <c r="B425" s="82">
        <f>'PER TRIWULAN'!A420</f>
        <v>415</v>
      </c>
      <c r="C425" s="69" t="str">
        <f>'PER TRIWULAN'!I420</f>
        <v xml:space="preserve"> Kradenan </v>
      </c>
      <c r="D425" s="70" t="str">
        <f>'PER TRIWULAN'!B420</f>
        <v>SD NEGERI 4 KALISARI</v>
      </c>
      <c r="E425" s="71">
        <f>'PER TRIWULAN'!P420</f>
        <v>24215000</v>
      </c>
      <c r="F425" s="89"/>
      <c r="G425" s="62">
        <v>0</v>
      </c>
      <c r="H425" s="62">
        <v>0</v>
      </c>
      <c r="I425" s="62">
        <v>4063500</v>
      </c>
      <c r="J425" s="62">
        <v>1169200</v>
      </c>
      <c r="K425" s="62">
        <v>12972500</v>
      </c>
      <c r="L425" s="62">
        <v>19000</v>
      </c>
      <c r="M425" s="62">
        <v>368000</v>
      </c>
      <c r="N425" s="62">
        <v>3000000</v>
      </c>
      <c r="O425" s="62">
        <v>1494800</v>
      </c>
      <c r="P425" s="62">
        <v>0</v>
      </c>
      <c r="Q425" s="62">
        <v>1128000</v>
      </c>
      <c r="R425" s="62">
        <v>0</v>
      </c>
      <c r="S425" s="62">
        <v>0</v>
      </c>
      <c r="T425" s="72">
        <f t="shared" si="18"/>
        <v>24215000</v>
      </c>
      <c r="U425" s="59">
        <f t="shared" si="19"/>
        <v>24215000</v>
      </c>
      <c r="V425" s="57">
        <f t="shared" si="20"/>
        <v>-24215000</v>
      </c>
    </row>
    <row r="426" spans="2:22" hidden="1">
      <c r="B426" s="82">
        <f>'PER TRIWULAN'!A421</f>
        <v>416</v>
      </c>
      <c r="C426" s="69" t="str">
        <f>'PER TRIWULAN'!I421</f>
        <v xml:space="preserve"> Kradenan </v>
      </c>
      <c r="D426" s="70" t="str">
        <f>'PER TRIWULAN'!B421</f>
        <v>SD NEGERI 4 KRADENAN</v>
      </c>
      <c r="E426" s="71">
        <f>'PER TRIWULAN'!P421</f>
        <v>26390000</v>
      </c>
      <c r="F426" s="89"/>
      <c r="G426" s="62"/>
      <c r="H426" s="62">
        <v>374000</v>
      </c>
      <c r="I426" s="62">
        <v>3554000</v>
      </c>
      <c r="J426" s="62">
        <v>909500</v>
      </c>
      <c r="K426" s="62">
        <v>5667386</v>
      </c>
      <c r="L426" s="62">
        <v>1161564</v>
      </c>
      <c r="M426" s="62">
        <v>2789500</v>
      </c>
      <c r="N426" s="62">
        <v>5700000</v>
      </c>
      <c r="O426" s="62">
        <v>4747050</v>
      </c>
      <c r="P426" s="62"/>
      <c r="Q426" s="62">
        <v>487000</v>
      </c>
      <c r="R426" s="62">
        <v>1000000</v>
      </c>
      <c r="S426" s="62"/>
      <c r="T426" s="72">
        <f t="shared" si="18"/>
        <v>26390000</v>
      </c>
      <c r="U426" s="59">
        <f t="shared" si="19"/>
        <v>26390000</v>
      </c>
      <c r="V426" s="57">
        <f t="shared" si="20"/>
        <v>-26390000</v>
      </c>
    </row>
    <row r="427" spans="2:22" hidden="1">
      <c r="B427" s="82">
        <f>'PER TRIWULAN'!A422</f>
        <v>417</v>
      </c>
      <c r="C427" s="69" t="str">
        <f>'PER TRIWULAN'!I422</f>
        <v xml:space="preserve"> Kradenan </v>
      </c>
      <c r="D427" s="70" t="str">
        <f>'PER TRIWULAN'!B422</f>
        <v>SD NEGERI 4 PAKIS</v>
      </c>
      <c r="E427" s="71">
        <f>'PER TRIWULAN'!P422</f>
        <v>17110000</v>
      </c>
      <c r="F427" s="89"/>
      <c r="G427" s="62">
        <v>737500</v>
      </c>
      <c r="H427" s="62">
        <v>1500000</v>
      </c>
      <c r="I427" s="62">
        <v>2333000</v>
      </c>
      <c r="J427" s="62">
        <v>1651128</v>
      </c>
      <c r="K427" s="62">
        <v>1776400</v>
      </c>
      <c r="L427" s="62">
        <v>72372</v>
      </c>
      <c r="M427" s="62">
        <v>0</v>
      </c>
      <c r="N427" s="62">
        <v>5200000</v>
      </c>
      <c r="O427" s="62">
        <v>2214600</v>
      </c>
      <c r="P427" s="62">
        <v>0</v>
      </c>
      <c r="Q427" s="62">
        <v>1350000</v>
      </c>
      <c r="R427" s="62">
        <v>275000</v>
      </c>
      <c r="S427" s="62">
        <v>0</v>
      </c>
      <c r="T427" s="72">
        <f t="shared" si="18"/>
        <v>17110000</v>
      </c>
      <c r="U427" s="59">
        <f t="shared" si="19"/>
        <v>17110000</v>
      </c>
      <c r="V427" s="57">
        <f t="shared" si="20"/>
        <v>-17110000</v>
      </c>
    </row>
    <row r="428" spans="2:22" hidden="1">
      <c r="B428" s="82">
        <f>'PER TRIWULAN'!A423</f>
        <v>418</v>
      </c>
      <c r="C428" s="69" t="str">
        <f>'PER TRIWULAN'!I423</f>
        <v xml:space="preserve"> Kradenan </v>
      </c>
      <c r="D428" s="70" t="str">
        <f>'PER TRIWULAN'!B423</f>
        <v>SD NEGERI 4 REJOSARI</v>
      </c>
      <c r="E428" s="71">
        <f>'PER TRIWULAN'!P423</f>
        <v>17400000</v>
      </c>
      <c r="F428" s="89"/>
      <c r="G428" s="62">
        <v>480000</v>
      </c>
      <c r="H428" s="62"/>
      <c r="I428" s="62">
        <v>3091250</v>
      </c>
      <c r="J428" s="62">
        <v>600000</v>
      </c>
      <c r="K428" s="62">
        <v>4210950</v>
      </c>
      <c r="L428" s="62">
        <v>282800</v>
      </c>
      <c r="M428" s="62">
        <v>295000</v>
      </c>
      <c r="N428" s="62">
        <v>4680000</v>
      </c>
      <c r="O428" s="62">
        <v>2510000</v>
      </c>
      <c r="P428" s="62"/>
      <c r="Q428" s="62">
        <v>900000</v>
      </c>
      <c r="R428" s="62"/>
      <c r="S428" s="62">
        <v>350000</v>
      </c>
      <c r="T428" s="72">
        <f t="shared" si="18"/>
        <v>17400000</v>
      </c>
      <c r="U428" s="59">
        <f t="shared" si="19"/>
        <v>17400000</v>
      </c>
      <c r="V428" s="57">
        <f t="shared" si="20"/>
        <v>-17400000</v>
      </c>
    </row>
    <row r="429" spans="2:22" hidden="1">
      <c r="B429" s="82">
        <f>'PER TRIWULAN'!A424</f>
        <v>419</v>
      </c>
      <c r="C429" s="69" t="str">
        <f>'PER TRIWULAN'!I424</f>
        <v xml:space="preserve"> Kradenan </v>
      </c>
      <c r="D429" s="70" t="str">
        <f>'PER TRIWULAN'!B424</f>
        <v>SD NEGERI 4 SAMBONGBANGI</v>
      </c>
      <c r="E429" s="71">
        <f>'PER TRIWULAN'!P424</f>
        <v>14935000</v>
      </c>
      <c r="F429" s="89"/>
      <c r="G429" s="62">
        <v>0</v>
      </c>
      <c r="H429" s="62">
        <v>474500</v>
      </c>
      <c r="I429" s="62">
        <v>3076150</v>
      </c>
      <c r="J429" s="62">
        <v>294000</v>
      </c>
      <c r="K429" s="62">
        <v>2819450</v>
      </c>
      <c r="L429" s="62">
        <v>188000</v>
      </c>
      <c r="M429" s="62">
        <v>0</v>
      </c>
      <c r="N429" s="62">
        <v>2700000</v>
      </c>
      <c r="O429" s="62">
        <v>3097900</v>
      </c>
      <c r="P429" s="62">
        <v>0</v>
      </c>
      <c r="Q429" s="62">
        <v>600000</v>
      </c>
      <c r="R429" s="62">
        <v>1685000</v>
      </c>
      <c r="S429" s="62"/>
      <c r="T429" s="72">
        <f t="shared" si="18"/>
        <v>14935000</v>
      </c>
      <c r="U429" s="59">
        <f t="shared" si="19"/>
        <v>14935000</v>
      </c>
      <c r="V429" s="57">
        <f t="shared" si="20"/>
        <v>-14935000</v>
      </c>
    </row>
    <row r="430" spans="2:22" hidden="1">
      <c r="B430" s="82">
        <f>'PER TRIWULAN'!A425</f>
        <v>420</v>
      </c>
      <c r="C430" s="69" t="str">
        <f>'PER TRIWULAN'!I425</f>
        <v xml:space="preserve"> Kradenan </v>
      </c>
      <c r="D430" s="70" t="str">
        <f>'PER TRIWULAN'!B425</f>
        <v>SD NEGERI 5 BANJARDOWO</v>
      </c>
      <c r="E430" s="71">
        <f>'PER TRIWULAN'!P425</f>
        <v>10585000</v>
      </c>
      <c r="F430" s="89"/>
      <c r="G430" s="62">
        <v>0</v>
      </c>
      <c r="H430" s="62">
        <v>0</v>
      </c>
      <c r="I430" s="62">
        <v>4772452</v>
      </c>
      <c r="J430" s="62">
        <v>0</v>
      </c>
      <c r="K430" s="62">
        <v>643000</v>
      </c>
      <c r="L430" s="62">
        <v>166148</v>
      </c>
      <c r="M430" s="62">
        <v>150000</v>
      </c>
      <c r="N430" s="62">
        <v>3200000</v>
      </c>
      <c r="O430" s="62">
        <v>1568400</v>
      </c>
      <c r="P430" s="62">
        <v>0</v>
      </c>
      <c r="Q430" s="62">
        <v>0</v>
      </c>
      <c r="R430" s="62">
        <v>0</v>
      </c>
      <c r="S430" s="62">
        <v>0</v>
      </c>
      <c r="T430" s="72">
        <f t="shared" si="18"/>
        <v>10500000</v>
      </c>
      <c r="U430" s="59">
        <f t="shared" si="19"/>
        <v>10585000</v>
      </c>
      <c r="V430" s="57">
        <f t="shared" si="20"/>
        <v>-10500000</v>
      </c>
    </row>
    <row r="431" spans="2:22" hidden="1">
      <c r="B431" s="82">
        <f>'PER TRIWULAN'!A426</f>
        <v>421</v>
      </c>
      <c r="C431" s="69" t="str">
        <f>'PER TRIWULAN'!I426</f>
        <v xml:space="preserve"> Kradenan </v>
      </c>
      <c r="D431" s="70" t="str">
        <f>'PER TRIWULAN'!B426</f>
        <v>SD NEGERI 2 KUWU</v>
      </c>
      <c r="E431" s="71">
        <f>'PER TRIWULAN'!P426</f>
        <v>22475000</v>
      </c>
      <c r="F431" s="89"/>
      <c r="G431" s="62">
        <v>0</v>
      </c>
      <c r="H431" s="62">
        <v>0</v>
      </c>
      <c r="I431" s="62">
        <v>1595802</v>
      </c>
      <c r="J431" s="62">
        <v>1973000</v>
      </c>
      <c r="K431" s="62">
        <v>2588550</v>
      </c>
      <c r="L431" s="62">
        <v>982648</v>
      </c>
      <c r="M431" s="62">
        <v>0</v>
      </c>
      <c r="N431" s="62">
        <v>5350000</v>
      </c>
      <c r="O431" s="62">
        <v>9432500</v>
      </c>
      <c r="P431" s="62">
        <v>0</v>
      </c>
      <c r="Q431" s="62">
        <v>0</v>
      </c>
      <c r="R431" s="62">
        <v>0</v>
      </c>
      <c r="S431" s="62">
        <v>552500</v>
      </c>
      <c r="T431" s="72">
        <f t="shared" si="18"/>
        <v>22475000</v>
      </c>
      <c r="U431" s="59">
        <f t="shared" si="19"/>
        <v>22475000</v>
      </c>
      <c r="V431" s="57">
        <f t="shared" si="20"/>
        <v>-22475000</v>
      </c>
    </row>
    <row r="432" spans="2:22" hidden="1">
      <c r="B432" s="82">
        <f>'PER TRIWULAN'!A427</f>
        <v>422</v>
      </c>
      <c r="C432" s="69" t="str">
        <f>'PER TRIWULAN'!I427</f>
        <v xml:space="preserve"> Kradenan </v>
      </c>
      <c r="D432" s="70" t="str">
        <f>'PER TRIWULAN'!B427</f>
        <v>SD NEGERI 1 CREWEK</v>
      </c>
      <c r="E432" s="71">
        <f>'PER TRIWULAN'!P427</f>
        <v>24360000</v>
      </c>
      <c r="F432" s="89"/>
      <c r="G432" s="62">
        <v>750000</v>
      </c>
      <c r="H432" s="62">
        <v>3208000</v>
      </c>
      <c r="I432" s="62">
        <v>5776750</v>
      </c>
      <c r="J432" s="62">
        <v>384000</v>
      </c>
      <c r="K432" s="62">
        <v>3135600</v>
      </c>
      <c r="L432" s="62">
        <v>475100</v>
      </c>
      <c r="M432" s="62">
        <v>169000</v>
      </c>
      <c r="N432" s="62">
        <v>6750000</v>
      </c>
      <c r="O432" s="62">
        <v>2122000</v>
      </c>
      <c r="P432" s="62"/>
      <c r="Q432" s="62">
        <v>1000000</v>
      </c>
      <c r="R432" s="62">
        <v>22500</v>
      </c>
      <c r="S432" s="62">
        <v>567050</v>
      </c>
      <c r="T432" s="72">
        <f t="shared" si="18"/>
        <v>24360000</v>
      </c>
      <c r="U432" s="59">
        <f t="shared" si="19"/>
        <v>24360000</v>
      </c>
      <c r="V432" s="57">
        <f t="shared" si="20"/>
        <v>-24360000</v>
      </c>
    </row>
    <row r="433" spans="2:22" hidden="1">
      <c r="B433" s="82">
        <f>'PER TRIWULAN'!A428</f>
        <v>423</v>
      </c>
      <c r="C433" s="69" t="str">
        <f>'PER TRIWULAN'!I428</f>
        <v xml:space="preserve"> Kradenan </v>
      </c>
      <c r="D433" s="70" t="str">
        <f>'PER TRIWULAN'!B428</f>
        <v>SD NEGERI 2 BANJARDOWO</v>
      </c>
      <c r="E433" s="71">
        <f>'PER TRIWULAN'!P428</f>
        <v>33785000</v>
      </c>
      <c r="F433" s="89"/>
      <c r="G433" s="62">
        <v>0</v>
      </c>
      <c r="H433" s="62">
        <v>64500</v>
      </c>
      <c r="I433" s="62">
        <v>10111000</v>
      </c>
      <c r="J433" s="62">
        <v>1135461</v>
      </c>
      <c r="K433" s="62">
        <v>6629950</v>
      </c>
      <c r="L433" s="62">
        <v>837089</v>
      </c>
      <c r="M433" s="62">
        <v>1102000</v>
      </c>
      <c r="N433" s="62">
        <v>5925000</v>
      </c>
      <c r="O433" s="62">
        <v>995000</v>
      </c>
      <c r="P433" s="62"/>
      <c r="Q433" s="62">
        <v>460000</v>
      </c>
      <c r="R433" s="62"/>
      <c r="S433" s="62">
        <v>6525000</v>
      </c>
      <c r="T433" s="72">
        <f t="shared" si="18"/>
        <v>33785000</v>
      </c>
      <c r="U433" s="59">
        <f t="shared" si="19"/>
        <v>33785000</v>
      </c>
      <c r="V433" s="57">
        <f t="shared" si="20"/>
        <v>-33785000</v>
      </c>
    </row>
    <row r="434" spans="2:22" hidden="1">
      <c r="B434" s="82">
        <f>'PER TRIWULAN'!A429</f>
        <v>424</v>
      </c>
      <c r="C434" s="69" t="str">
        <f>'PER TRIWULAN'!I429</f>
        <v xml:space="preserve"> Kradenan </v>
      </c>
      <c r="D434" s="70" t="str">
        <f>'PER TRIWULAN'!B429</f>
        <v>SD NEGERI 2 SIMO</v>
      </c>
      <c r="E434" s="71">
        <f>'PER TRIWULAN'!P429</f>
        <v>26390000</v>
      </c>
      <c r="F434" s="89"/>
      <c r="G434" s="62">
        <v>175000</v>
      </c>
      <c r="H434" s="62">
        <v>335000</v>
      </c>
      <c r="I434" s="62">
        <v>7501550</v>
      </c>
      <c r="J434" s="62">
        <v>5623500</v>
      </c>
      <c r="K434" s="62">
        <v>3120200</v>
      </c>
      <c r="L434" s="62">
        <v>85500</v>
      </c>
      <c r="M434" s="62">
        <v>1918250</v>
      </c>
      <c r="N434" s="62">
        <v>3500000</v>
      </c>
      <c r="O434" s="62">
        <v>2340000</v>
      </c>
      <c r="P434" s="62">
        <v>0</v>
      </c>
      <c r="Q434" s="62">
        <v>650000</v>
      </c>
      <c r="R434" s="62">
        <v>1045000</v>
      </c>
      <c r="S434" s="62">
        <v>96000</v>
      </c>
      <c r="T434" s="72">
        <f t="shared" si="18"/>
        <v>26390000</v>
      </c>
      <c r="U434" s="59">
        <f t="shared" si="19"/>
        <v>26390000</v>
      </c>
      <c r="V434" s="57">
        <f t="shared" si="20"/>
        <v>-26390000</v>
      </c>
    </row>
    <row r="435" spans="2:22" hidden="1">
      <c r="B435" s="82">
        <f>'PER TRIWULAN'!A430</f>
        <v>425</v>
      </c>
      <c r="C435" s="69" t="str">
        <f>'PER TRIWULAN'!I430</f>
        <v xml:space="preserve"> Kradenan </v>
      </c>
      <c r="D435" s="70" t="str">
        <f>'PER TRIWULAN'!B430</f>
        <v>SD NEGERI 1 REJOSARI</v>
      </c>
      <c r="E435" s="71">
        <f>'PER TRIWULAN'!P430</f>
        <v>30740000</v>
      </c>
      <c r="F435" s="89"/>
      <c r="G435" s="62">
        <v>350000</v>
      </c>
      <c r="H435" s="62">
        <v>720000</v>
      </c>
      <c r="I435" s="62">
        <v>2303000</v>
      </c>
      <c r="J435" s="62">
        <v>2520000</v>
      </c>
      <c r="K435" s="62">
        <v>15321478</v>
      </c>
      <c r="L435" s="62">
        <v>43522</v>
      </c>
      <c r="M435" s="62">
        <v>2502000</v>
      </c>
      <c r="N435" s="62">
        <v>4200000</v>
      </c>
      <c r="O435" s="62">
        <v>1595000</v>
      </c>
      <c r="P435" s="62" t="s">
        <v>1906</v>
      </c>
      <c r="Q435" s="62">
        <v>750000</v>
      </c>
      <c r="R435" s="62" t="s">
        <v>1906</v>
      </c>
      <c r="S435" s="62" t="s">
        <v>1906</v>
      </c>
      <c r="T435" s="72">
        <f t="shared" si="18"/>
        <v>30305000</v>
      </c>
      <c r="U435" s="59">
        <f t="shared" si="19"/>
        <v>30740000</v>
      </c>
      <c r="V435" s="57">
        <f t="shared" si="20"/>
        <v>-30305000</v>
      </c>
    </row>
    <row r="436" spans="2:22" hidden="1">
      <c r="B436" s="82">
        <f>'PER TRIWULAN'!A431</f>
        <v>426</v>
      </c>
      <c r="C436" s="69" t="str">
        <f>'PER TRIWULAN'!I431</f>
        <v xml:space="preserve"> Kradenan </v>
      </c>
      <c r="D436" s="70" t="str">
        <f>'PER TRIWULAN'!B431</f>
        <v>SD NEGERI 2 REJOSARI</v>
      </c>
      <c r="E436" s="71">
        <f>'PER TRIWULAN'!P431</f>
        <v>23055000</v>
      </c>
      <c r="F436" s="89"/>
      <c r="G436" s="62">
        <v>175000</v>
      </c>
      <c r="H436" s="62">
        <v>500000</v>
      </c>
      <c r="I436" s="62">
        <v>5181750</v>
      </c>
      <c r="J436" s="62">
        <v>30800</v>
      </c>
      <c r="K436" s="62">
        <v>591450</v>
      </c>
      <c r="L436" s="62">
        <v>128000</v>
      </c>
      <c r="M436" s="62">
        <v>449000</v>
      </c>
      <c r="N436" s="62">
        <v>6600000</v>
      </c>
      <c r="O436" s="62">
        <v>1065000</v>
      </c>
      <c r="P436" s="62">
        <v>0</v>
      </c>
      <c r="Q436" s="62">
        <v>650000</v>
      </c>
      <c r="R436" s="62">
        <v>4500000</v>
      </c>
      <c r="S436" s="62">
        <v>3184000</v>
      </c>
      <c r="T436" s="72">
        <f t="shared" si="18"/>
        <v>23055000</v>
      </c>
      <c r="U436" s="59">
        <f t="shared" si="19"/>
        <v>23055000</v>
      </c>
      <c r="V436" s="57">
        <f t="shared" si="20"/>
        <v>-23055000</v>
      </c>
    </row>
    <row r="437" spans="2:22" hidden="1">
      <c r="B437" s="82">
        <f>'PER TRIWULAN'!A432</f>
        <v>427</v>
      </c>
      <c r="C437" s="69" t="str">
        <f>'PER TRIWULAN'!I432</f>
        <v xml:space="preserve"> Kradenan </v>
      </c>
      <c r="D437" s="70" t="str">
        <f>'PER TRIWULAN'!B432</f>
        <v>SD NEGERI3 REJOSARI</v>
      </c>
      <c r="E437" s="71">
        <f>'PER TRIWULAN'!P432</f>
        <v>24360000</v>
      </c>
      <c r="F437" s="89"/>
      <c r="G437" s="62">
        <v>559450</v>
      </c>
      <c r="H437" s="62"/>
      <c r="I437" s="62">
        <v>6020500</v>
      </c>
      <c r="J437" s="62">
        <v>1020000</v>
      </c>
      <c r="K437" s="62">
        <v>2293050</v>
      </c>
      <c r="L437" s="62">
        <v>60000</v>
      </c>
      <c r="M437" s="62">
        <v>3070000</v>
      </c>
      <c r="N437" s="62">
        <v>6000000</v>
      </c>
      <c r="O437" s="62">
        <v>2467000</v>
      </c>
      <c r="P437" s="62"/>
      <c r="Q437" s="62">
        <v>900000</v>
      </c>
      <c r="R437" s="62"/>
      <c r="S437" s="62">
        <v>1970000</v>
      </c>
      <c r="T437" s="72">
        <f t="shared" si="18"/>
        <v>24360000</v>
      </c>
      <c r="U437" s="59">
        <f t="shared" si="19"/>
        <v>24360000</v>
      </c>
      <c r="V437" s="57">
        <f t="shared" si="20"/>
        <v>-24360000</v>
      </c>
    </row>
    <row r="438" spans="2:22" hidden="1">
      <c r="B438" s="82">
        <f>'PER TRIWULAN'!A433</f>
        <v>428</v>
      </c>
      <c r="C438" s="69" t="str">
        <f>'PER TRIWULAN'!I433</f>
        <v xml:space="preserve"> Kradenan </v>
      </c>
      <c r="D438" s="70" t="str">
        <f>'PER TRIWULAN'!B433</f>
        <v>SD NEGERI 3 SENGONWETAN</v>
      </c>
      <c r="E438" s="71">
        <f>'PER TRIWULAN'!P433</f>
        <v>29145000</v>
      </c>
      <c r="F438" s="89"/>
      <c r="G438" s="62">
        <v>175000</v>
      </c>
      <c r="H438" s="62"/>
      <c r="I438" s="62">
        <v>4901000</v>
      </c>
      <c r="J438" s="62">
        <v>3282500</v>
      </c>
      <c r="K438" s="62">
        <v>7520800</v>
      </c>
      <c r="L438" s="62">
        <v>68000</v>
      </c>
      <c r="M438" s="62">
        <v>3050000</v>
      </c>
      <c r="N438" s="62">
        <v>6450000</v>
      </c>
      <c r="O438" s="62">
        <v>3697700</v>
      </c>
      <c r="P438" s="62"/>
      <c r="Q438" s="62"/>
      <c r="R438" s="62"/>
      <c r="S438" s="62"/>
      <c r="T438" s="72">
        <f t="shared" si="18"/>
        <v>29145000</v>
      </c>
      <c r="U438" s="59">
        <f t="shared" si="19"/>
        <v>29145000</v>
      </c>
      <c r="V438" s="57">
        <f t="shared" si="20"/>
        <v>-29145000</v>
      </c>
    </row>
    <row r="439" spans="2:22" hidden="1">
      <c r="B439" s="82">
        <f>'PER TRIWULAN'!A434</f>
        <v>429</v>
      </c>
      <c r="C439" s="69" t="str">
        <f>'PER TRIWULAN'!I434</f>
        <v xml:space="preserve"> Ngaringan </v>
      </c>
      <c r="D439" s="70" t="str">
        <f>'PER TRIWULAN'!B434</f>
        <v>SD NEGERI 2 SUMBERAGUNG</v>
      </c>
      <c r="E439" s="71">
        <f>'PER TRIWULAN'!P434</f>
        <v>20735000</v>
      </c>
      <c r="F439" s="89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72">
        <f t="shared" si="18"/>
        <v>0</v>
      </c>
      <c r="U439" s="59">
        <f t="shared" si="19"/>
        <v>20735000</v>
      </c>
      <c r="V439" s="57">
        <f t="shared" si="20"/>
        <v>0</v>
      </c>
    </row>
    <row r="440" spans="2:22" hidden="1">
      <c r="B440" s="82">
        <f>'PER TRIWULAN'!A435</f>
        <v>430</v>
      </c>
      <c r="C440" s="69" t="str">
        <f>'PER TRIWULAN'!I435</f>
        <v xml:space="preserve"> Ngaringan </v>
      </c>
      <c r="D440" s="70" t="str">
        <f>'PER TRIWULAN'!B435</f>
        <v>SD NEGERI 2 TRUWOLU</v>
      </c>
      <c r="E440" s="71">
        <f>'PER TRIWULAN'!P435</f>
        <v>27840000</v>
      </c>
      <c r="F440" s="89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72">
        <f t="shared" si="18"/>
        <v>0</v>
      </c>
      <c r="U440" s="59">
        <f t="shared" si="19"/>
        <v>27840000</v>
      </c>
      <c r="V440" s="57">
        <f t="shared" si="20"/>
        <v>0</v>
      </c>
    </row>
    <row r="441" spans="2:22" hidden="1">
      <c r="B441" s="82">
        <f>'PER TRIWULAN'!A436</f>
        <v>431</v>
      </c>
      <c r="C441" s="69" t="str">
        <f>'PER TRIWULAN'!I436</f>
        <v xml:space="preserve"> Ngaringan </v>
      </c>
      <c r="D441" s="70" t="str">
        <f>'PER TRIWULAN'!B436</f>
        <v>SD NEGERI 1 BANDUNGSARI</v>
      </c>
      <c r="E441" s="71">
        <f>'PER TRIWULAN'!P436</f>
        <v>19865000</v>
      </c>
      <c r="F441" s="89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72">
        <f t="shared" si="18"/>
        <v>0</v>
      </c>
      <c r="U441" s="59">
        <f t="shared" si="19"/>
        <v>19865000</v>
      </c>
      <c r="V441" s="57">
        <f t="shared" si="20"/>
        <v>0</v>
      </c>
    </row>
    <row r="442" spans="2:22" hidden="1">
      <c r="B442" s="82">
        <f>'PER TRIWULAN'!A437</f>
        <v>432</v>
      </c>
      <c r="C442" s="69" t="str">
        <f>'PER TRIWULAN'!I437</f>
        <v xml:space="preserve"> Ngaringan </v>
      </c>
      <c r="D442" s="70" t="str">
        <f>'PER TRIWULAN'!B437</f>
        <v>SD NEGERI 1 BELOR</v>
      </c>
      <c r="E442" s="71">
        <f>'PER TRIWULAN'!P437</f>
        <v>22765000</v>
      </c>
      <c r="F442" s="89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72">
        <f t="shared" si="18"/>
        <v>0</v>
      </c>
      <c r="U442" s="59">
        <f t="shared" si="19"/>
        <v>22765000</v>
      </c>
      <c r="V442" s="57">
        <f t="shared" si="20"/>
        <v>0</v>
      </c>
    </row>
    <row r="443" spans="2:22" hidden="1">
      <c r="B443" s="82">
        <f>'PER TRIWULAN'!A438</f>
        <v>433</v>
      </c>
      <c r="C443" s="69" t="str">
        <f>'PER TRIWULAN'!I438</f>
        <v xml:space="preserve"> Ngaringan </v>
      </c>
      <c r="D443" s="70" t="str">
        <f>'PER TRIWULAN'!B438</f>
        <v>SD NEGERI 1 KALANGLUNDO</v>
      </c>
      <c r="E443" s="71">
        <f>'PER TRIWULAN'!P438</f>
        <v>21170000</v>
      </c>
      <c r="F443" s="89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72">
        <f t="shared" si="18"/>
        <v>0</v>
      </c>
      <c r="U443" s="59">
        <f t="shared" si="19"/>
        <v>21170000</v>
      </c>
      <c r="V443" s="57">
        <f t="shared" si="20"/>
        <v>0</v>
      </c>
    </row>
    <row r="444" spans="2:22" hidden="1">
      <c r="B444" s="82">
        <f>'PER TRIWULAN'!A439</f>
        <v>434</v>
      </c>
      <c r="C444" s="69" t="str">
        <f>'PER TRIWULAN'!I439</f>
        <v xml:space="preserve"> Ngaringan </v>
      </c>
      <c r="D444" s="70" t="str">
        <f>'PER TRIWULAN'!B439</f>
        <v>SD NEGERI 1 NGARAP-ARAP</v>
      </c>
      <c r="E444" s="71">
        <f>'PER TRIWULAN'!P439</f>
        <v>27405000</v>
      </c>
      <c r="F444" s="89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72">
        <f t="shared" si="18"/>
        <v>0</v>
      </c>
      <c r="U444" s="59">
        <f t="shared" si="19"/>
        <v>27405000</v>
      </c>
      <c r="V444" s="57">
        <f t="shared" si="20"/>
        <v>0</v>
      </c>
    </row>
    <row r="445" spans="2:22" hidden="1">
      <c r="B445" s="82">
        <f>'PER TRIWULAN'!A440</f>
        <v>435</v>
      </c>
      <c r="C445" s="69" t="str">
        <f>'PER TRIWULAN'!I440</f>
        <v xml:space="preserve"> Ngaringan </v>
      </c>
      <c r="D445" s="70" t="str">
        <f>'PER TRIWULAN'!B440</f>
        <v>SD NEGERI 1 NGARINGAN</v>
      </c>
      <c r="E445" s="71">
        <f>'PER TRIWULAN'!P440</f>
        <v>33495000</v>
      </c>
      <c r="F445" s="89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72">
        <f t="shared" si="18"/>
        <v>0</v>
      </c>
      <c r="U445" s="59">
        <f t="shared" si="19"/>
        <v>33495000</v>
      </c>
      <c r="V445" s="57">
        <f t="shared" si="20"/>
        <v>0</v>
      </c>
    </row>
    <row r="446" spans="2:22" hidden="1">
      <c r="B446" s="82">
        <f>'PER TRIWULAN'!A441</f>
        <v>436</v>
      </c>
      <c r="C446" s="69" t="str">
        <f>'PER TRIWULAN'!I441</f>
        <v xml:space="preserve"> Ngaringan </v>
      </c>
      <c r="D446" s="70" t="str">
        <f>'PER TRIWULAN'!B441</f>
        <v>SD NEGERI 1 SARIREJO</v>
      </c>
      <c r="E446" s="71">
        <f>'PER TRIWULAN'!P441</f>
        <v>25520000</v>
      </c>
      <c r="F446" s="89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72">
        <f t="shared" si="18"/>
        <v>0</v>
      </c>
      <c r="U446" s="59">
        <f t="shared" si="19"/>
        <v>25520000</v>
      </c>
      <c r="V446" s="57">
        <f t="shared" si="20"/>
        <v>0</v>
      </c>
    </row>
    <row r="447" spans="2:22" hidden="1">
      <c r="B447" s="82">
        <f>'PER TRIWULAN'!A442</f>
        <v>437</v>
      </c>
      <c r="C447" s="69" t="str">
        <f>'PER TRIWULAN'!I442</f>
        <v xml:space="preserve"> Ngaringan </v>
      </c>
      <c r="D447" s="70" t="str">
        <f>'PER TRIWULAN'!B442</f>
        <v>SD NEGERI 1 SENDANGREJO</v>
      </c>
      <c r="E447" s="71">
        <f>'PER TRIWULAN'!P442</f>
        <v>38570000</v>
      </c>
      <c r="F447" s="89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72">
        <f t="shared" si="18"/>
        <v>0</v>
      </c>
      <c r="U447" s="59">
        <f t="shared" si="19"/>
        <v>38570000</v>
      </c>
      <c r="V447" s="57">
        <f t="shared" si="20"/>
        <v>0</v>
      </c>
    </row>
    <row r="448" spans="2:22" hidden="1">
      <c r="B448" s="82">
        <f>'PER TRIWULAN'!A443</f>
        <v>438</v>
      </c>
      <c r="C448" s="69" t="str">
        <f>'PER TRIWULAN'!I443</f>
        <v xml:space="preserve"> Ngaringan </v>
      </c>
      <c r="D448" s="70" t="str">
        <f>'PER TRIWULAN'!B443</f>
        <v>SD NEGERI 1 SUMBERAGUNG</v>
      </c>
      <c r="E448" s="71">
        <f>'PER TRIWULAN'!P443</f>
        <v>30160000</v>
      </c>
      <c r="F448" s="89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72">
        <f t="shared" si="18"/>
        <v>0</v>
      </c>
      <c r="U448" s="59">
        <f t="shared" si="19"/>
        <v>30160000</v>
      </c>
      <c r="V448" s="57">
        <f t="shared" si="20"/>
        <v>0</v>
      </c>
    </row>
    <row r="449" spans="2:22" hidden="1">
      <c r="B449" s="82">
        <f>'PER TRIWULAN'!A444</f>
        <v>439</v>
      </c>
      <c r="C449" s="69" t="str">
        <f>'PER TRIWULAN'!I444</f>
        <v xml:space="preserve"> Ngaringan </v>
      </c>
      <c r="D449" s="70" t="str">
        <f>'PER TRIWULAN'!B444</f>
        <v>SD NEGERI 1 TANJUNGHARJO</v>
      </c>
      <c r="E449" s="71">
        <f>'PER TRIWULAN'!P444</f>
        <v>16675000</v>
      </c>
      <c r="F449" s="89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72">
        <f t="shared" si="18"/>
        <v>0</v>
      </c>
      <c r="U449" s="59">
        <f t="shared" si="19"/>
        <v>16675000</v>
      </c>
      <c r="V449" s="57">
        <f t="shared" si="20"/>
        <v>0</v>
      </c>
    </row>
    <row r="450" spans="2:22" hidden="1">
      <c r="B450" s="82">
        <f>'PER TRIWULAN'!A445</f>
        <v>440</v>
      </c>
      <c r="C450" s="69" t="str">
        <f>'PER TRIWULAN'!I445</f>
        <v xml:space="preserve"> Ngaringan </v>
      </c>
      <c r="D450" s="70" t="str">
        <f>'PER TRIWULAN'!B445</f>
        <v>SD NEGERI 1 TRUWOLU</v>
      </c>
      <c r="E450" s="71">
        <f>'PER TRIWULAN'!P445</f>
        <v>40890000</v>
      </c>
      <c r="F450" s="89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72">
        <f t="shared" si="18"/>
        <v>0</v>
      </c>
      <c r="U450" s="59">
        <f t="shared" si="19"/>
        <v>40890000</v>
      </c>
      <c r="V450" s="57">
        <f t="shared" si="20"/>
        <v>0</v>
      </c>
    </row>
    <row r="451" spans="2:22" hidden="1">
      <c r="B451" s="82">
        <f>'PER TRIWULAN'!A446</f>
        <v>441</v>
      </c>
      <c r="C451" s="69" t="str">
        <f>'PER TRIWULAN'!I446</f>
        <v xml:space="preserve"> Ngaringan </v>
      </c>
      <c r="D451" s="70" t="str">
        <f>'PER TRIWULAN'!B446</f>
        <v>SD NEGERI 2 BELOR</v>
      </c>
      <c r="E451" s="71">
        <f>'PER TRIWULAN'!P446</f>
        <v>31900000</v>
      </c>
      <c r="F451" s="89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72">
        <f t="shared" si="18"/>
        <v>0</v>
      </c>
      <c r="U451" s="59">
        <f t="shared" si="19"/>
        <v>31900000</v>
      </c>
      <c r="V451" s="57">
        <f t="shared" si="20"/>
        <v>0</v>
      </c>
    </row>
    <row r="452" spans="2:22" hidden="1">
      <c r="B452" s="82">
        <f>'PER TRIWULAN'!A447</f>
        <v>442</v>
      </c>
      <c r="C452" s="69" t="str">
        <f>'PER TRIWULAN'!I447</f>
        <v xml:space="preserve"> Ngaringan </v>
      </c>
      <c r="D452" s="70" t="str">
        <f>'PER TRIWULAN'!B447</f>
        <v>SD NEGERI 2 KALANGDOSARI</v>
      </c>
      <c r="E452" s="71">
        <f>'PER TRIWULAN'!P447</f>
        <v>22620000</v>
      </c>
      <c r="F452" s="89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72">
        <f t="shared" si="18"/>
        <v>0</v>
      </c>
      <c r="U452" s="59">
        <f t="shared" si="19"/>
        <v>22620000</v>
      </c>
      <c r="V452" s="57">
        <f t="shared" si="20"/>
        <v>0</v>
      </c>
    </row>
    <row r="453" spans="2:22" hidden="1">
      <c r="B453" s="82">
        <f>'PER TRIWULAN'!A448</f>
        <v>443</v>
      </c>
      <c r="C453" s="69" t="str">
        <f>'PER TRIWULAN'!I448</f>
        <v xml:space="preserve"> Ngaringan </v>
      </c>
      <c r="D453" s="70" t="str">
        <f>'PER TRIWULAN'!B448</f>
        <v>SD NEGERI 2 KALANGLUNDO</v>
      </c>
      <c r="E453" s="71">
        <f>'PER TRIWULAN'!P448</f>
        <v>13775000</v>
      </c>
      <c r="F453" s="89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72">
        <f t="shared" si="18"/>
        <v>0</v>
      </c>
      <c r="U453" s="59">
        <f t="shared" si="19"/>
        <v>13775000</v>
      </c>
      <c r="V453" s="57">
        <f t="shared" si="20"/>
        <v>0</v>
      </c>
    </row>
    <row r="454" spans="2:22" hidden="1">
      <c r="B454" s="82">
        <f>'PER TRIWULAN'!A449</f>
        <v>444</v>
      </c>
      <c r="C454" s="69" t="str">
        <f>'PER TRIWULAN'!I449</f>
        <v xml:space="preserve"> Ngaringan </v>
      </c>
      <c r="D454" s="70" t="str">
        <f>'PER TRIWULAN'!B449</f>
        <v>SD NEGERI 2 NGARAP ARAP</v>
      </c>
      <c r="E454" s="71">
        <f>'PER TRIWULAN'!P449</f>
        <v>33350000</v>
      </c>
      <c r="F454" s="89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72">
        <f t="shared" si="18"/>
        <v>0</v>
      </c>
      <c r="U454" s="59">
        <f t="shared" si="19"/>
        <v>33350000</v>
      </c>
      <c r="V454" s="57">
        <f t="shared" si="20"/>
        <v>0</v>
      </c>
    </row>
    <row r="455" spans="2:22" hidden="1">
      <c r="B455" s="82">
        <f>'PER TRIWULAN'!A450</f>
        <v>445</v>
      </c>
      <c r="C455" s="69" t="str">
        <f>'PER TRIWULAN'!I450</f>
        <v xml:space="preserve"> Ngaringan </v>
      </c>
      <c r="D455" s="70" t="str">
        <f>'PER TRIWULAN'!B450</f>
        <v>SD NEGERI 2 NGARINGAN</v>
      </c>
      <c r="E455" s="71">
        <f>'PER TRIWULAN'!P450</f>
        <v>25520000</v>
      </c>
      <c r="F455" s="89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72">
        <f t="shared" si="18"/>
        <v>0</v>
      </c>
      <c r="U455" s="59">
        <f t="shared" si="19"/>
        <v>25520000</v>
      </c>
      <c r="V455" s="57">
        <f t="shared" si="20"/>
        <v>0</v>
      </c>
    </row>
    <row r="456" spans="2:22" hidden="1">
      <c r="B456" s="82">
        <f>'PER TRIWULAN'!A451</f>
        <v>446</v>
      </c>
      <c r="C456" s="69" t="str">
        <f>'PER TRIWULAN'!I451</f>
        <v xml:space="preserve"> Ngaringan </v>
      </c>
      <c r="D456" s="70" t="str">
        <f>'PER TRIWULAN'!B451</f>
        <v>SD NEGERI 2 SARIREJO</v>
      </c>
      <c r="E456" s="71">
        <f>'PER TRIWULAN'!P451</f>
        <v>29290000</v>
      </c>
      <c r="F456" s="89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72">
        <f t="shared" si="18"/>
        <v>0</v>
      </c>
      <c r="U456" s="59">
        <f t="shared" si="19"/>
        <v>29290000</v>
      </c>
      <c r="V456" s="57">
        <f t="shared" si="20"/>
        <v>0</v>
      </c>
    </row>
    <row r="457" spans="2:22" hidden="1">
      <c r="B457" s="82">
        <f>'PER TRIWULAN'!A452</f>
        <v>447</v>
      </c>
      <c r="C457" s="69" t="str">
        <f>'PER TRIWULAN'!I452</f>
        <v xml:space="preserve"> Ngaringan </v>
      </c>
      <c r="D457" s="70" t="str">
        <f>'PER TRIWULAN'!B452</f>
        <v>SD NEGERI 2 TANJUNGHARJO</v>
      </c>
      <c r="E457" s="71">
        <f>'PER TRIWULAN'!P452</f>
        <v>40890000</v>
      </c>
      <c r="F457" s="89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72">
        <f t="shared" si="18"/>
        <v>0</v>
      </c>
      <c r="U457" s="59">
        <f t="shared" si="19"/>
        <v>40890000</v>
      </c>
      <c r="V457" s="57">
        <f t="shared" si="20"/>
        <v>0</v>
      </c>
    </row>
    <row r="458" spans="2:22" hidden="1">
      <c r="B458" s="82">
        <f>'PER TRIWULAN'!A453</f>
        <v>448</v>
      </c>
      <c r="C458" s="69" t="str">
        <f>'PER TRIWULAN'!I453</f>
        <v xml:space="preserve"> Ngaringan </v>
      </c>
      <c r="D458" s="70" t="str">
        <f>'PER TRIWULAN'!B453</f>
        <v>SD NEGERI 3 BANDUNGSARI</v>
      </c>
      <c r="E458" s="71">
        <f>'PER TRIWULAN'!P453</f>
        <v>41470000</v>
      </c>
      <c r="F458" s="89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72">
        <f t="shared" si="18"/>
        <v>0</v>
      </c>
      <c r="U458" s="59">
        <f t="shared" si="19"/>
        <v>41470000</v>
      </c>
      <c r="V458" s="57">
        <f t="shared" si="20"/>
        <v>0</v>
      </c>
    </row>
    <row r="459" spans="2:22" hidden="1">
      <c r="B459" s="82">
        <f>'PER TRIWULAN'!A454</f>
        <v>449</v>
      </c>
      <c r="C459" s="69" t="str">
        <f>'PER TRIWULAN'!I454</f>
        <v xml:space="preserve"> Ngaringan </v>
      </c>
      <c r="D459" s="70" t="str">
        <f>'PER TRIWULAN'!B454</f>
        <v>SD NEGERI 3 BELOR</v>
      </c>
      <c r="E459" s="71">
        <f>'PER TRIWULAN'!P454</f>
        <v>23780000</v>
      </c>
      <c r="F459" s="89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72">
        <f t="shared" si="18"/>
        <v>0</v>
      </c>
      <c r="U459" s="59">
        <f t="shared" si="19"/>
        <v>23780000</v>
      </c>
      <c r="V459" s="57">
        <f t="shared" si="20"/>
        <v>0</v>
      </c>
    </row>
    <row r="460" spans="2:22" hidden="1">
      <c r="B460" s="82">
        <f>'PER TRIWULAN'!A455</f>
        <v>450</v>
      </c>
      <c r="C460" s="69" t="str">
        <f>'PER TRIWULAN'!I455</f>
        <v xml:space="preserve"> Ngaringan </v>
      </c>
      <c r="D460" s="70" t="str">
        <f>'PER TRIWULAN'!B455</f>
        <v>SD NEGERI 3 KALANG LUNDO</v>
      </c>
      <c r="E460" s="71">
        <f>'PER TRIWULAN'!P455</f>
        <v>29435000</v>
      </c>
      <c r="F460" s="89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72">
        <f t="shared" ref="T460:T523" si="21">SUM(G460:S460)</f>
        <v>0</v>
      </c>
      <c r="U460" s="59">
        <f t="shared" ref="U460:U523" si="22">E460-F460</f>
        <v>29435000</v>
      </c>
      <c r="V460" s="57">
        <f t="shared" ref="V460:V523" si="23">F460-T460</f>
        <v>0</v>
      </c>
    </row>
    <row r="461" spans="2:22" hidden="1">
      <c r="B461" s="82">
        <f>'PER TRIWULAN'!A456</f>
        <v>451</v>
      </c>
      <c r="C461" s="69" t="str">
        <f>'PER TRIWULAN'!I456</f>
        <v xml:space="preserve"> Ngaringan </v>
      </c>
      <c r="D461" s="70" t="str">
        <f>'PER TRIWULAN'!B456</f>
        <v>SD NEGERI 3 KALANGDOSARI</v>
      </c>
      <c r="E461" s="71">
        <f>'PER TRIWULAN'!P456</f>
        <v>19865000</v>
      </c>
      <c r="F461" s="89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72">
        <f t="shared" si="21"/>
        <v>0</v>
      </c>
      <c r="U461" s="59">
        <f t="shared" si="22"/>
        <v>19865000</v>
      </c>
      <c r="V461" s="57">
        <f t="shared" si="23"/>
        <v>0</v>
      </c>
    </row>
    <row r="462" spans="2:22" hidden="1">
      <c r="B462" s="82">
        <f>'PER TRIWULAN'!A457</f>
        <v>452</v>
      </c>
      <c r="C462" s="69" t="str">
        <f>'PER TRIWULAN'!I457</f>
        <v xml:space="preserve"> Ngaringan </v>
      </c>
      <c r="D462" s="70" t="str">
        <f>'PER TRIWULAN'!B457</f>
        <v>SD NEGERI 3 NGARAP-ARAP</v>
      </c>
      <c r="E462" s="71">
        <f>'PER TRIWULAN'!P457</f>
        <v>12760000</v>
      </c>
      <c r="F462" s="89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72">
        <f t="shared" si="21"/>
        <v>0</v>
      </c>
      <c r="U462" s="59">
        <f t="shared" si="22"/>
        <v>12760000</v>
      </c>
      <c r="V462" s="57">
        <f t="shared" si="23"/>
        <v>0</v>
      </c>
    </row>
    <row r="463" spans="2:22" hidden="1">
      <c r="B463" s="82">
        <f>'PER TRIWULAN'!A458</f>
        <v>453</v>
      </c>
      <c r="C463" s="69" t="str">
        <f>'PER TRIWULAN'!I458</f>
        <v xml:space="preserve"> Ngaringan </v>
      </c>
      <c r="D463" s="70" t="str">
        <f>'PER TRIWULAN'!B458</f>
        <v>SD NEGERI 3 NGARINGAN</v>
      </c>
      <c r="E463" s="71">
        <f>'PER TRIWULAN'!P458</f>
        <v>22185000</v>
      </c>
      <c r="F463" s="89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72">
        <f t="shared" si="21"/>
        <v>0</v>
      </c>
      <c r="U463" s="59">
        <f t="shared" si="22"/>
        <v>22185000</v>
      </c>
      <c r="V463" s="57">
        <f t="shared" si="23"/>
        <v>0</v>
      </c>
    </row>
    <row r="464" spans="2:22" hidden="1">
      <c r="B464" s="82">
        <f>'PER TRIWULAN'!A459</f>
        <v>454</v>
      </c>
      <c r="C464" s="69" t="str">
        <f>'PER TRIWULAN'!I459</f>
        <v xml:space="preserve"> Ngaringan </v>
      </c>
      <c r="D464" s="70" t="str">
        <f>'PER TRIWULAN'!B459</f>
        <v>SD NEGERI 3 TANJUNGHARJO</v>
      </c>
      <c r="E464" s="71">
        <f>'PER TRIWULAN'!P459</f>
        <v>20590000</v>
      </c>
      <c r="F464" s="89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72">
        <f t="shared" si="21"/>
        <v>0</v>
      </c>
      <c r="U464" s="59">
        <f t="shared" si="22"/>
        <v>20590000</v>
      </c>
      <c r="V464" s="57">
        <f t="shared" si="23"/>
        <v>0</v>
      </c>
    </row>
    <row r="465" spans="2:22" hidden="1">
      <c r="B465" s="82">
        <f>'PER TRIWULAN'!A460</f>
        <v>455</v>
      </c>
      <c r="C465" s="69" t="str">
        <f>'PER TRIWULAN'!I460</f>
        <v xml:space="preserve"> Ngaringan </v>
      </c>
      <c r="D465" s="70" t="str">
        <f>'PER TRIWULAN'!B460</f>
        <v>SD NEGERI 4 BANDUNGSARI</v>
      </c>
      <c r="E465" s="71">
        <f>'PER TRIWULAN'!P460</f>
        <v>41470000</v>
      </c>
      <c r="F465" s="89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72">
        <f t="shared" si="21"/>
        <v>0</v>
      </c>
      <c r="U465" s="59">
        <f t="shared" si="22"/>
        <v>41470000</v>
      </c>
      <c r="V465" s="57">
        <f t="shared" si="23"/>
        <v>0</v>
      </c>
    </row>
    <row r="466" spans="2:22" hidden="1">
      <c r="B466" s="82">
        <f>'PER TRIWULAN'!A461</f>
        <v>456</v>
      </c>
      <c r="C466" s="69" t="str">
        <f>'PER TRIWULAN'!I461</f>
        <v xml:space="preserve"> Ngaringan </v>
      </c>
      <c r="D466" s="70" t="str">
        <f>'PER TRIWULAN'!B461</f>
        <v>SD NEGERI 4 KALANGLUNDO</v>
      </c>
      <c r="E466" s="71">
        <f>'PER TRIWULAN'!P461</f>
        <v>18560000</v>
      </c>
      <c r="F466" s="89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72">
        <f t="shared" si="21"/>
        <v>0</v>
      </c>
      <c r="U466" s="59">
        <f t="shared" si="22"/>
        <v>18560000</v>
      </c>
      <c r="V466" s="57">
        <f t="shared" si="23"/>
        <v>0</v>
      </c>
    </row>
    <row r="467" spans="2:22" hidden="1">
      <c r="B467" s="82">
        <f>'PER TRIWULAN'!A462</f>
        <v>457</v>
      </c>
      <c r="C467" s="69" t="str">
        <f>'PER TRIWULAN'!I462</f>
        <v xml:space="preserve"> Ngaringan </v>
      </c>
      <c r="D467" s="70" t="str">
        <f>'PER TRIWULAN'!B462</f>
        <v>SD NEGERI 4 SUMBERAGUNG</v>
      </c>
      <c r="E467" s="71">
        <f>'PER TRIWULAN'!P462</f>
        <v>31755000</v>
      </c>
      <c r="F467" s="89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72">
        <f t="shared" si="21"/>
        <v>0</v>
      </c>
      <c r="U467" s="59">
        <f t="shared" si="22"/>
        <v>31755000</v>
      </c>
      <c r="V467" s="57">
        <f t="shared" si="23"/>
        <v>0</v>
      </c>
    </row>
    <row r="468" spans="2:22" hidden="1">
      <c r="B468" s="82">
        <f>'PER TRIWULAN'!A463</f>
        <v>458</v>
      </c>
      <c r="C468" s="69" t="str">
        <f>'PER TRIWULAN'!I463</f>
        <v xml:space="preserve"> Ngaringan </v>
      </c>
      <c r="D468" s="70" t="str">
        <f>'PER TRIWULAN'!B463</f>
        <v>SD NEGERI 5 SUMBERAGUNG</v>
      </c>
      <c r="E468" s="71">
        <f>'PER TRIWULAN'!P463</f>
        <v>15805000</v>
      </c>
      <c r="F468" s="89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72">
        <f t="shared" si="21"/>
        <v>0</v>
      </c>
      <c r="U468" s="59">
        <f t="shared" si="22"/>
        <v>15805000</v>
      </c>
      <c r="V468" s="57">
        <f t="shared" si="23"/>
        <v>0</v>
      </c>
    </row>
    <row r="469" spans="2:22" hidden="1">
      <c r="B469" s="82">
        <f>'PER TRIWULAN'!A464</f>
        <v>459</v>
      </c>
      <c r="C469" s="69" t="str">
        <f>'PER TRIWULAN'!I464</f>
        <v xml:space="preserve"> Ngaringan </v>
      </c>
      <c r="D469" s="70" t="str">
        <f>'PER TRIWULAN'!B464</f>
        <v>SD NEGERI 1 KALANGDOSARI</v>
      </c>
      <c r="E469" s="71">
        <f>'PER TRIWULAN'!P464</f>
        <v>26390000</v>
      </c>
      <c r="F469" s="89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72">
        <f t="shared" si="21"/>
        <v>0</v>
      </c>
      <c r="U469" s="59">
        <f t="shared" si="22"/>
        <v>26390000</v>
      </c>
      <c r="V469" s="57">
        <f t="shared" si="23"/>
        <v>0</v>
      </c>
    </row>
    <row r="470" spans="2:22" hidden="1">
      <c r="B470" s="82">
        <f>'PER TRIWULAN'!A465</f>
        <v>460</v>
      </c>
      <c r="C470" s="69" t="str">
        <f>'PER TRIWULAN'!I465</f>
        <v xml:space="preserve"> Ngaringan </v>
      </c>
      <c r="D470" s="70" t="str">
        <f>'PER TRIWULAN'!B465</f>
        <v>SD NEGERI 3 TRUWOLU</v>
      </c>
      <c r="E470" s="71">
        <f>'PER TRIWULAN'!P465</f>
        <v>22910000</v>
      </c>
      <c r="F470" s="89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72">
        <f t="shared" si="21"/>
        <v>0</v>
      </c>
      <c r="U470" s="59">
        <f t="shared" si="22"/>
        <v>22910000</v>
      </c>
      <c r="V470" s="57">
        <f t="shared" si="23"/>
        <v>0</v>
      </c>
    </row>
    <row r="471" spans="2:22" hidden="1">
      <c r="B471" s="82">
        <f>'PER TRIWULAN'!A466</f>
        <v>461</v>
      </c>
      <c r="C471" s="69" t="str">
        <f>'PER TRIWULAN'!I466</f>
        <v xml:space="preserve"> Ngaringan </v>
      </c>
      <c r="D471" s="70" t="str">
        <f>'PER TRIWULAN'!B466</f>
        <v>SD NEGERI 4 TRUWOLU</v>
      </c>
      <c r="E471" s="71">
        <f>'PER TRIWULAN'!P466</f>
        <v>26390000</v>
      </c>
      <c r="F471" s="89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72">
        <f t="shared" si="21"/>
        <v>0</v>
      </c>
      <c r="U471" s="59">
        <f t="shared" si="22"/>
        <v>26390000</v>
      </c>
      <c r="V471" s="57">
        <f t="shared" si="23"/>
        <v>0</v>
      </c>
    </row>
    <row r="472" spans="2:22" hidden="1">
      <c r="B472" s="82">
        <f>'PER TRIWULAN'!A467</f>
        <v>462</v>
      </c>
      <c r="C472" s="69" t="str">
        <f>'PER TRIWULAN'!I467</f>
        <v xml:space="preserve"> Ngaringan </v>
      </c>
      <c r="D472" s="70" t="str">
        <f>'PER TRIWULAN'!B467</f>
        <v>SD NEGERI 1 PENDEM</v>
      </c>
      <c r="E472" s="71">
        <f>'PER TRIWULAN'!P467</f>
        <v>26680000</v>
      </c>
      <c r="F472" s="89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72">
        <f t="shared" si="21"/>
        <v>0</v>
      </c>
      <c r="U472" s="59">
        <f t="shared" si="22"/>
        <v>26680000</v>
      </c>
      <c r="V472" s="57">
        <f t="shared" si="23"/>
        <v>0</v>
      </c>
    </row>
    <row r="473" spans="2:22" hidden="1">
      <c r="B473" s="82">
        <f>'PER TRIWULAN'!A468</f>
        <v>463</v>
      </c>
      <c r="C473" s="69" t="str">
        <f>'PER TRIWULAN'!I468</f>
        <v xml:space="preserve"> Ngaringan </v>
      </c>
      <c r="D473" s="70" t="str">
        <f>'PER TRIWULAN'!B468</f>
        <v>SD NEGERI 2 PENDEM</v>
      </c>
      <c r="E473" s="71">
        <f>'PER TRIWULAN'!P468</f>
        <v>39440000</v>
      </c>
      <c r="F473" s="89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72">
        <f t="shared" si="21"/>
        <v>0</v>
      </c>
      <c r="U473" s="59">
        <f t="shared" si="22"/>
        <v>39440000</v>
      </c>
      <c r="V473" s="57">
        <f t="shared" si="23"/>
        <v>0</v>
      </c>
    </row>
    <row r="474" spans="2:22" hidden="1">
      <c r="B474" s="82">
        <f>'PER TRIWULAN'!A469</f>
        <v>464</v>
      </c>
      <c r="C474" s="69" t="str">
        <f>'PER TRIWULAN'!I469</f>
        <v xml:space="preserve"> Ngaringan </v>
      </c>
      <c r="D474" s="70" t="str">
        <f>'PER TRIWULAN'!B469</f>
        <v>SD NEGERI2 BANDUNGSARI</v>
      </c>
      <c r="E474" s="71">
        <f>'PER TRIWULAN'!P469</f>
        <v>34800000</v>
      </c>
      <c r="F474" s="89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72">
        <f t="shared" si="21"/>
        <v>0</v>
      </c>
      <c r="U474" s="59">
        <f t="shared" si="22"/>
        <v>34800000</v>
      </c>
      <c r="V474" s="57">
        <f t="shared" si="23"/>
        <v>0</v>
      </c>
    </row>
    <row r="475" spans="2:22" hidden="1">
      <c r="B475" s="82">
        <f>'PER TRIWULAN'!A470</f>
        <v>465</v>
      </c>
      <c r="C475" s="69" t="str">
        <f>'PER TRIWULAN'!I470</f>
        <v xml:space="preserve"> Ngaringan </v>
      </c>
      <c r="D475" s="70" t="str">
        <f>'PER TRIWULAN'!B470</f>
        <v>SD NEGERI 3 SUMBERAGUNG</v>
      </c>
      <c r="E475" s="71">
        <f>'PER TRIWULAN'!P470</f>
        <v>14065000</v>
      </c>
      <c r="F475" s="89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72">
        <f t="shared" si="21"/>
        <v>0</v>
      </c>
      <c r="U475" s="59">
        <f t="shared" si="22"/>
        <v>14065000</v>
      </c>
      <c r="V475" s="57">
        <f t="shared" si="23"/>
        <v>0</v>
      </c>
    </row>
    <row r="476" spans="2:22" hidden="1">
      <c r="B476" s="82">
        <f>'PER TRIWULAN'!A471</f>
        <v>466</v>
      </c>
      <c r="C476" s="69" t="str">
        <f>'PER TRIWULAN'!I471</f>
        <v xml:space="preserve"> Ngaringan </v>
      </c>
      <c r="D476" s="70" t="str">
        <f>'PER TRIWULAN'!B471</f>
        <v>SD NEGERI 2 SENDANGREJO</v>
      </c>
      <c r="E476" s="71">
        <f>'PER TRIWULAN'!P471</f>
        <v>27550000</v>
      </c>
      <c r="F476" s="89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72">
        <f t="shared" si="21"/>
        <v>0</v>
      </c>
      <c r="U476" s="59">
        <f t="shared" si="22"/>
        <v>27550000</v>
      </c>
      <c r="V476" s="57">
        <f t="shared" si="23"/>
        <v>0</v>
      </c>
    </row>
    <row r="477" spans="2:22">
      <c r="B477" s="82">
        <f>'PER TRIWULAN'!A472</f>
        <v>467</v>
      </c>
      <c r="C477" s="69" t="str">
        <f>'PER TRIWULAN'!I472</f>
        <v xml:space="preserve"> Penawangan </v>
      </c>
      <c r="D477" s="70" t="str">
        <f>'PER TRIWULAN'!B472</f>
        <v>SD NEGERI 1 BOLOGARANG</v>
      </c>
      <c r="E477" s="71">
        <f>'PER TRIWULAN'!P472</f>
        <v>29870000</v>
      </c>
      <c r="F477" s="89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72">
        <f t="shared" si="21"/>
        <v>0</v>
      </c>
      <c r="U477" s="59">
        <f t="shared" si="22"/>
        <v>29870000</v>
      </c>
      <c r="V477" s="57">
        <f t="shared" si="23"/>
        <v>0</v>
      </c>
    </row>
    <row r="478" spans="2:22">
      <c r="B478" s="82">
        <f>'PER TRIWULAN'!A473</f>
        <v>468</v>
      </c>
      <c r="C478" s="69" t="str">
        <f>'PER TRIWULAN'!I473</f>
        <v xml:space="preserve"> Penawangan </v>
      </c>
      <c r="D478" s="70" t="str">
        <f>'PER TRIWULAN'!B473</f>
        <v>SD NEGERI 1 CURUT</v>
      </c>
      <c r="E478" s="71">
        <f>'PER TRIWULAN'!P473</f>
        <v>20010000</v>
      </c>
      <c r="F478" s="89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72">
        <f t="shared" si="21"/>
        <v>0</v>
      </c>
      <c r="U478" s="59">
        <f t="shared" si="22"/>
        <v>20010000</v>
      </c>
      <c r="V478" s="57">
        <f t="shared" si="23"/>
        <v>0</v>
      </c>
    </row>
    <row r="479" spans="2:22">
      <c r="B479" s="82">
        <f>'PER TRIWULAN'!A474</f>
        <v>469</v>
      </c>
      <c r="C479" s="69" t="str">
        <f>'PER TRIWULAN'!I474</f>
        <v xml:space="preserve"> Penawangan </v>
      </c>
      <c r="D479" s="70" t="str">
        <f>'PER TRIWULAN'!B474</f>
        <v>SD NEGERI 1 JIPANG</v>
      </c>
      <c r="E479" s="71">
        <f>'PER TRIWULAN'!P474</f>
        <v>10440000</v>
      </c>
      <c r="F479" s="89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72">
        <f t="shared" si="21"/>
        <v>0</v>
      </c>
      <c r="U479" s="59">
        <f t="shared" si="22"/>
        <v>10440000</v>
      </c>
      <c r="V479" s="57">
        <f t="shared" si="23"/>
        <v>0</v>
      </c>
    </row>
    <row r="480" spans="2:22">
      <c r="B480" s="82">
        <f>'PER TRIWULAN'!A475</f>
        <v>470</v>
      </c>
      <c r="C480" s="69" t="str">
        <f>'PER TRIWULAN'!I475</f>
        <v xml:space="preserve"> Penawangan </v>
      </c>
      <c r="D480" s="70" t="str">
        <f>'PER TRIWULAN'!B475</f>
        <v>SD NEGERI 1 KARANGWADER</v>
      </c>
      <c r="E480" s="71">
        <f>'PER TRIWULAN'!P475</f>
        <v>25810000</v>
      </c>
      <c r="F480" s="89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72">
        <f t="shared" si="21"/>
        <v>0</v>
      </c>
      <c r="U480" s="59">
        <f t="shared" si="22"/>
        <v>25810000</v>
      </c>
      <c r="V480" s="57">
        <f t="shared" si="23"/>
        <v>0</v>
      </c>
    </row>
    <row r="481" spans="2:22">
      <c r="B481" s="82">
        <f>'PER TRIWULAN'!A476</f>
        <v>471</v>
      </c>
      <c r="C481" s="69" t="str">
        <f>'PER TRIWULAN'!I476</f>
        <v xml:space="preserve"> Penawangan </v>
      </c>
      <c r="D481" s="70" t="str">
        <f>'PER TRIWULAN'!B476</f>
        <v>SD NEGERI 1 KLUWAN</v>
      </c>
      <c r="E481" s="71">
        <f>'PER TRIWULAN'!P476</f>
        <v>20445000</v>
      </c>
      <c r="F481" s="89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72">
        <f t="shared" si="21"/>
        <v>0</v>
      </c>
      <c r="U481" s="59">
        <f t="shared" si="22"/>
        <v>20445000</v>
      </c>
      <c r="V481" s="57">
        <f t="shared" si="23"/>
        <v>0</v>
      </c>
    </row>
    <row r="482" spans="2:22">
      <c r="B482" s="82">
        <f>'PER TRIWULAN'!A477</f>
        <v>472</v>
      </c>
      <c r="C482" s="69" t="str">
        <f>'PER TRIWULAN'!I477</f>
        <v xml:space="preserve"> Penawangan </v>
      </c>
      <c r="D482" s="70" t="str">
        <f>'PER TRIWULAN'!B477</f>
        <v>SD NEGERI 1 KRAMAT</v>
      </c>
      <c r="E482" s="71">
        <f>'PER TRIWULAN'!P477</f>
        <v>20590000</v>
      </c>
      <c r="F482" s="89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72">
        <f t="shared" si="21"/>
        <v>0</v>
      </c>
      <c r="U482" s="59">
        <f t="shared" si="22"/>
        <v>20590000</v>
      </c>
      <c r="V482" s="57">
        <f t="shared" si="23"/>
        <v>0</v>
      </c>
    </row>
    <row r="483" spans="2:22">
      <c r="B483" s="82">
        <f>'PER TRIWULAN'!A478</f>
        <v>473</v>
      </c>
      <c r="C483" s="69" t="str">
        <f>'PER TRIWULAN'!I478</f>
        <v xml:space="preserve"> Penawangan </v>
      </c>
      <c r="D483" s="70" t="str">
        <f>'PER TRIWULAN'!B478</f>
        <v>SD NEGERI 1 LAJER</v>
      </c>
      <c r="E483" s="71">
        <f>'PER TRIWULAN'!P478</f>
        <v>30160000</v>
      </c>
      <c r="F483" s="89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72">
        <f t="shared" si="21"/>
        <v>0</v>
      </c>
      <c r="U483" s="59">
        <f t="shared" si="22"/>
        <v>30160000</v>
      </c>
      <c r="V483" s="57">
        <f t="shared" si="23"/>
        <v>0</v>
      </c>
    </row>
    <row r="484" spans="2:22">
      <c r="B484" s="82">
        <f>'PER TRIWULAN'!A479</f>
        <v>474</v>
      </c>
      <c r="C484" s="69" t="str">
        <f>'PER TRIWULAN'!I479</f>
        <v xml:space="preserve"> Penawangan </v>
      </c>
      <c r="D484" s="70" t="str">
        <f>'PER TRIWULAN'!B479</f>
        <v>SD NEGERI 1 LEYANGAN</v>
      </c>
      <c r="E484" s="71">
        <f>'PER TRIWULAN'!P479</f>
        <v>21315000</v>
      </c>
      <c r="F484" s="89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72">
        <f t="shared" si="21"/>
        <v>0</v>
      </c>
      <c r="U484" s="59">
        <f t="shared" si="22"/>
        <v>21315000</v>
      </c>
      <c r="V484" s="57">
        <f t="shared" si="23"/>
        <v>0</v>
      </c>
    </row>
    <row r="485" spans="2:22">
      <c r="B485" s="82">
        <f>'PER TRIWULAN'!A480</f>
        <v>475</v>
      </c>
      <c r="C485" s="69" t="str">
        <f>'PER TRIWULAN'!I480</f>
        <v xml:space="preserve"> Penawangan </v>
      </c>
      <c r="D485" s="70" t="str">
        <f>'PER TRIWULAN'!B480</f>
        <v>SD NEGERI 1 NGELUK</v>
      </c>
      <c r="E485" s="71">
        <f>'PER TRIWULAN'!P480</f>
        <v>20880000</v>
      </c>
      <c r="F485" s="89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72">
        <f t="shared" si="21"/>
        <v>0</v>
      </c>
      <c r="U485" s="59">
        <f t="shared" si="22"/>
        <v>20880000</v>
      </c>
      <c r="V485" s="57">
        <f t="shared" si="23"/>
        <v>0</v>
      </c>
    </row>
    <row r="486" spans="2:22">
      <c r="B486" s="82">
        <f>'PER TRIWULAN'!A481</f>
        <v>476</v>
      </c>
      <c r="C486" s="69" t="str">
        <f>'PER TRIWULAN'!I481</f>
        <v xml:space="preserve"> Penawangan </v>
      </c>
      <c r="D486" s="70" t="str">
        <f>'PER TRIWULAN'!B481</f>
        <v>SD NEGERI 1 PENAWANGAN</v>
      </c>
      <c r="E486" s="71">
        <f>'PER TRIWULAN'!P481</f>
        <v>25665000</v>
      </c>
      <c r="F486" s="89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72">
        <f t="shared" si="21"/>
        <v>0</v>
      </c>
      <c r="U486" s="59">
        <f t="shared" si="22"/>
        <v>25665000</v>
      </c>
      <c r="V486" s="57">
        <f t="shared" si="23"/>
        <v>0</v>
      </c>
    </row>
    <row r="487" spans="2:22">
      <c r="B487" s="82">
        <f>'PER TRIWULAN'!A482</f>
        <v>477</v>
      </c>
      <c r="C487" s="69" t="str">
        <f>'PER TRIWULAN'!I482</f>
        <v xml:space="preserve"> Penawangan </v>
      </c>
      <c r="D487" s="70" t="str">
        <f>'PER TRIWULAN'!B482</f>
        <v>SD NEGERI 1 PENGKOL</v>
      </c>
      <c r="E487" s="71">
        <f>'PER TRIWULAN'!P482</f>
        <v>26970000</v>
      </c>
      <c r="F487" s="89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72">
        <f t="shared" si="21"/>
        <v>0</v>
      </c>
      <c r="U487" s="59">
        <f t="shared" si="22"/>
        <v>26970000</v>
      </c>
      <c r="V487" s="57">
        <f t="shared" si="23"/>
        <v>0</v>
      </c>
    </row>
    <row r="488" spans="2:22">
      <c r="B488" s="82">
        <f>'PER TRIWULAN'!A483</f>
        <v>478</v>
      </c>
      <c r="C488" s="69" t="str">
        <f>'PER TRIWULAN'!I483</f>
        <v xml:space="preserve"> Penawangan </v>
      </c>
      <c r="D488" s="70" t="str">
        <f>'PER TRIWULAN'!B483</f>
        <v>SD NEGERI 1 PULUTAN</v>
      </c>
      <c r="E488" s="71">
        <f>'PER TRIWULAN'!P483</f>
        <v>27840000</v>
      </c>
      <c r="F488" s="89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72">
        <f t="shared" si="21"/>
        <v>0</v>
      </c>
      <c r="U488" s="59">
        <f t="shared" si="22"/>
        <v>27840000</v>
      </c>
      <c r="V488" s="57">
        <f t="shared" si="23"/>
        <v>0</v>
      </c>
    </row>
    <row r="489" spans="2:22">
      <c r="B489" s="82">
        <f>'PER TRIWULAN'!A484</f>
        <v>479</v>
      </c>
      <c r="C489" s="69" t="str">
        <f>'PER TRIWULAN'!I484</f>
        <v xml:space="preserve"> Penawangan </v>
      </c>
      <c r="D489" s="70" t="str">
        <f>'PER TRIWULAN'!B484</f>
        <v>SD NEGERI 1 SEDADI</v>
      </c>
      <c r="E489" s="71">
        <f>'PER TRIWULAN'!P484</f>
        <v>23055000</v>
      </c>
      <c r="F489" s="89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72">
        <f t="shared" si="21"/>
        <v>0</v>
      </c>
      <c r="U489" s="59">
        <f t="shared" si="22"/>
        <v>23055000</v>
      </c>
      <c r="V489" s="57">
        <f t="shared" si="23"/>
        <v>0</v>
      </c>
    </row>
    <row r="490" spans="2:22">
      <c r="B490" s="82">
        <f>'PER TRIWULAN'!A485</f>
        <v>480</v>
      </c>
      <c r="C490" s="69" t="str">
        <f>'PER TRIWULAN'!I485</f>
        <v xml:space="preserve"> Penawangan </v>
      </c>
      <c r="D490" s="70" t="str">
        <f>'PER TRIWULAN'!B485</f>
        <v>SD NEGERI 1 TOKO</v>
      </c>
      <c r="E490" s="71">
        <f>'PER TRIWULAN'!P485</f>
        <v>27695000</v>
      </c>
      <c r="F490" s="89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72">
        <f t="shared" si="21"/>
        <v>0</v>
      </c>
      <c r="U490" s="59">
        <f t="shared" si="22"/>
        <v>27695000</v>
      </c>
      <c r="V490" s="57">
        <f t="shared" si="23"/>
        <v>0</v>
      </c>
    </row>
    <row r="491" spans="2:22">
      <c r="B491" s="82">
        <f>'PER TRIWULAN'!A486</f>
        <v>481</v>
      </c>
      <c r="C491" s="69" t="str">
        <f>'PER TRIWULAN'!I486</f>
        <v xml:space="preserve"> Penawangan </v>
      </c>
      <c r="D491" s="70" t="str">
        <f>'PER TRIWULAN'!B486</f>
        <v>SD NEGERI 1 WOLO</v>
      </c>
      <c r="E491" s="71">
        <f>'PER TRIWULAN'!P486</f>
        <v>29870000</v>
      </c>
      <c r="F491" s="89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72">
        <f t="shared" si="21"/>
        <v>0</v>
      </c>
      <c r="U491" s="59">
        <f t="shared" si="22"/>
        <v>29870000</v>
      </c>
      <c r="V491" s="57">
        <f t="shared" si="23"/>
        <v>0</v>
      </c>
    </row>
    <row r="492" spans="2:22">
      <c r="B492" s="82">
        <f>'PER TRIWULAN'!A487</f>
        <v>482</v>
      </c>
      <c r="C492" s="69" t="str">
        <f>'PER TRIWULAN'!I487</f>
        <v xml:space="preserve"> Penawangan </v>
      </c>
      <c r="D492" s="70" t="str">
        <f>'PER TRIWULAN'!B487</f>
        <v>SD NEGERI 2 BOLOGARANG</v>
      </c>
      <c r="E492" s="71">
        <f>'PER TRIWULAN'!P487</f>
        <v>21605000</v>
      </c>
      <c r="F492" s="89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72">
        <f t="shared" si="21"/>
        <v>0</v>
      </c>
      <c r="U492" s="59">
        <f t="shared" si="22"/>
        <v>21605000</v>
      </c>
      <c r="V492" s="57">
        <f t="shared" si="23"/>
        <v>0</v>
      </c>
    </row>
    <row r="493" spans="2:22">
      <c r="B493" s="82">
        <f>'PER TRIWULAN'!A488</f>
        <v>483</v>
      </c>
      <c r="C493" s="69" t="str">
        <f>'PER TRIWULAN'!I488</f>
        <v xml:space="preserve"> Penawangan </v>
      </c>
      <c r="D493" s="70" t="str">
        <f>'PER TRIWULAN'!B488</f>
        <v>SD NEGERI 2 JIPANG</v>
      </c>
      <c r="E493" s="71">
        <f>'PER TRIWULAN'!P488</f>
        <v>24650000</v>
      </c>
      <c r="F493" s="89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72">
        <f t="shared" si="21"/>
        <v>0</v>
      </c>
      <c r="U493" s="59">
        <f t="shared" si="22"/>
        <v>24650000</v>
      </c>
      <c r="V493" s="57">
        <f t="shared" si="23"/>
        <v>0</v>
      </c>
    </row>
    <row r="494" spans="2:22">
      <c r="B494" s="82">
        <f>'PER TRIWULAN'!A489</f>
        <v>484</v>
      </c>
      <c r="C494" s="69" t="str">
        <f>'PER TRIWULAN'!I489</f>
        <v xml:space="preserve"> Penawangan </v>
      </c>
      <c r="D494" s="70" t="str">
        <f>'PER TRIWULAN'!B489</f>
        <v>SD NEGERI 2 KARANGWADER</v>
      </c>
      <c r="E494" s="71">
        <f>'PER TRIWULAN'!P489</f>
        <v>26680000</v>
      </c>
      <c r="F494" s="89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72">
        <f t="shared" si="21"/>
        <v>0</v>
      </c>
      <c r="U494" s="59">
        <f t="shared" si="22"/>
        <v>26680000</v>
      </c>
      <c r="V494" s="57">
        <f t="shared" si="23"/>
        <v>0</v>
      </c>
    </row>
    <row r="495" spans="2:22">
      <c r="B495" s="82">
        <f>'PER TRIWULAN'!A490</f>
        <v>485</v>
      </c>
      <c r="C495" s="69" t="str">
        <f>'PER TRIWULAN'!I490</f>
        <v xml:space="preserve"> Penawangan </v>
      </c>
      <c r="D495" s="70" t="str">
        <f>'PER TRIWULAN'!B490</f>
        <v>SD NEGERI 2 KLUWAN</v>
      </c>
      <c r="E495" s="71">
        <f>'PER TRIWULAN'!P490</f>
        <v>25520000</v>
      </c>
      <c r="F495" s="89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72">
        <f t="shared" si="21"/>
        <v>0</v>
      </c>
      <c r="U495" s="59">
        <f t="shared" si="22"/>
        <v>25520000</v>
      </c>
      <c r="V495" s="57">
        <f t="shared" si="23"/>
        <v>0</v>
      </c>
    </row>
    <row r="496" spans="2:22">
      <c r="B496" s="82">
        <f>'PER TRIWULAN'!A491</f>
        <v>486</v>
      </c>
      <c r="C496" s="69" t="str">
        <f>'PER TRIWULAN'!I491</f>
        <v xml:space="preserve"> Penawangan </v>
      </c>
      <c r="D496" s="70" t="str">
        <f>'PER TRIWULAN'!B491</f>
        <v>SD NEGERI 2 KRAMAT</v>
      </c>
      <c r="E496" s="71">
        <f>'PER TRIWULAN'!P491</f>
        <v>22330000</v>
      </c>
      <c r="F496" s="89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72">
        <f t="shared" si="21"/>
        <v>0</v>
      </c>
      <c r="U496" s="59">
        <f t="shared" si="22"/>
        <v>22330000</v>
      </c>
      <c r="V496" s="57">
        <f t="shared" si="23"/>
        <v>0</v>
      </c>
    </row>
    <row r="497" spans="2:22">
      <c r="B497" s="82">
        <f>'PER TRIWULAN'!A492</f>
        <v>487</v>
      </c>
      <c r="C497" s="69" t="str">
        <f>'PER TRIWULAN'!I492</f>
        <v xml:space="preserve"> Penawangan </v>
      </c>
      <c r="D497" s="70" t="str">
        <f>'PER TRIWULAN'!B492</f>
        <v>SD NEGERI 2 LAJER</v>
      </c>
      <c r="E497" s="71">
        <f>'PER TRIWULAN'!P492</f>
        <v>26390000</v>
      </c>
      <c r="F497" s="89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72">
        <f t="shared" si="21"/>
        <v>0</v>
      </c>
      <c r="U497" s="59">
        <f t="shared" si="22"/>
        <v>26390000</v>
      </c>
      <c r="V497" s="57">
        <f t="shared" si="23"/>
        <v>0</v>
      </c>
    </row>
    <row r="498" spans="2:22">
      <c r="B498" s="82">
        <f>'PER TRIWULAN'!A493</f>
        <v>488</v>
      </c>
      <c r="C498" s="69" t="str">
        <f>'PER TRIWULAN'!I493</f>
        <v xml:space="preserve"> Penawangan </v>
      </c>
      <c r="D498" s="70" t="str">
        <f>'PER TRIWULAN'!B493</f>
        <v>SD NEGERI 2 LEYANGAN</v>
      </c>
      <c r="E498" s="71">
        <f>'PER TRIWULAN'!P493</f>
        <v>20880000</v>
      </c>
      <c r="F498" s="89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72">
        <f t="shared" si="21"/>
        <v>0</v>
      </c>
      <c r="U498" s="59">
        <f t="shared" si="22"/>
        <v>20880000</v>
      </c>
      <c r="V498" s="57">
        <f t="shared" si="23"/>
        <v>0</v>
      </c>
    </row>
    <row r="499" spans="2:22">
      <c r="B499" s="82">
        <f>'PER TRIWULAN'!A494</f>
        <v>489</v>
      </c>
      <c r="C499" s="69" t="str">
        <f>'PER TRIWULAN'!I494</f>
        <v xml:space="preserve"> Penawangan </v>
      </c>
      <c r="D499" s="70" t="str">
        <f>'PER TRIWULAN'!B494</f>
        <v>SD NEGERI 2 NGELUK</v>
      </c>
      <c r="E499" s="71">
        <f>'PER TRIWULAN'!P494</f>
        <v>17690000</v>
      </c>
      <c r="F499" s="89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72">
        <f t="shared" si="21"/>
        <v>0</v>
      </c>
      <c r="U499" s="59">
        <f t="shared" si="22"/>
        <v>17690000</v>
      </c>
      <c r="V499" s="57">
        <f t="shared" si="23"/>
        <v>0</v>
      </c>
    </row>
    <row r="500" spans="2:22">
      <c r="B500" s="82">
        <f>'PER TRIWULAN'!A495</f>
        <v>490</v>
      </c>
      <c r="C500" s="69" t="str">
        <f>'PER TRIWULAN'!I495</f>
        <v xml:space="preserve"> Penawangan </v>
      </c>
      <c r="D500" s="70" t="str">
        <f>'PER TRIWULAN'!B495</f>
        <v>SD NEGERI 2 PENAWANGAN</v>
      </c>
      <c r="E500" s="71">
        <f>'PER TRIWULAN'!P495</f>
        <v>23055000</v>
      </c>
      <c r="F500" s="89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72">
        <f t="shared" si="21"/>
        <v>0</v>
      </c>
      <c r="U500" s="59">
        <f t="shared" si="22"/>
        <v>23055000</v>
      </c>
      <c r="V500" s="57">
        <f t="shared" si="23"/>
        <v>0</v>
      </c>
    </row>
    <row r="501" spans="2:22">
      <c r="B501" s="82">
        <f>'PER TRIWULAN'!A496</f>
        <v>491</v>
      </c>
      <c r="C501" s="69" t="str">
        <f>'PER TRIWULAN'!I496</f>
        <v xml:space="preserve"> Penawangan </v>
      </c>
      <c r="D501" s="70" t="str">
        <f>'PER TRIWULAN'!B496</f>
        <v>SD NEGERI 2 PENGKOL</v>
      </c>
      <c r="E501" s="71">
        <f>'PER TRIWULAN'!P496</f>
        <v>25230000</v>
      </c>
      <c r="F501" s="89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72">
        <f t="shared" si="21"/>
        <v>0</v>
      </c>
      <c r="U501" s="59">
        <f t="shared" si="22"/>
        <v>25230000</v>
      </c>
      <c r="V501" s="57">
        <f t="shared" si="23"/>
        <v>0</v>
      </c>
    </row>
    <row r="502" spans="2:22">
      <c r="B502" s="82">
        <f>'PER TRIWULAN'!A497</f>
        <v>492</v>
      </c>
      <c r="C502" s="69" t="str">
        <f>'PER TRIWULAN'!I497</f>
        <v xml:space="preserve"> Penawangan </v>
      </c>
      <c r="D502" s="70" t="str">
        <f>'PER TRIWULAN'!B497</f>
        <v>SD NEGERI 2 PULUTAN</v>
      </c>
      <c r="E502" s="71">
        <f>'PER TRIWULAN'!P497</f>
        <v>17400000</v>
      </c>
      <c r="F502" s="89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72">
        <f t="shared" si="21"/>
        <v>0</v>
      </c>
      <c r="U502" s="59">
        <f t="shared" si="22"/>
        <v>17400000</v>
      </c>
      <c r="V502" s="57">
        <f t="shared" si="23"/>
        <v>0</v>
      </c>
    </row>
    <row r="503" spans="2:22">
      <c r="B503" s="82">
        <f>'PER TRIWULAN'!A498</f>
        <v>493</v>
      </c>
      <c r="C503" s="69" t="str">
        <f>'PER TRIWULAN'!I498</f>
        <v xml:space="preserve"> Penawangan </v>
      </c>
      <c r="D503" s="70" t="str">
        <f>'PER TRIWULAN'!B498</f>
        <v>SD NEGERI 2 SEDADI</v>
      </c>
      <c r="E503" s="71">
        <f>'PER TRIWULAN'!P498</f>
        <v>24360000</v>
      </c>
      <c r="F503" s="89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72">
        <f t="shared" si="21"/>
        <v>0</v>
      </c>
      <c r="U503" s="59">
        <f t="shared" si="22"/>
        <v>24360000</v>
      </c>
      <c r="V503" s="57">
        <f t="shared" si="23"/>
        <v>0</v>
      </c>
    </row>
    <row r="504" spans="2:22">
      <c r="B504" s="82">
        <f>'PER TRIWULAN'!A499</f>
        <v>494</v>
      </c>
      <c r="C504" s="69" t="str">
        <f>'PER TRIWULAN'!I499</f>
        <v xml:space="preserve"> Penawangan </v>
      </c>
      <c r="D504" s="70" t="str">
        <f>'PER TRIWULAN'!B499</f>
        <v>SD NEGERI 2 WOLO</v>
      </c>
      <c r="E504" s="71">
        <f>'PER TRIWULAN'!P499</f>
        <v>18850000</v>
      </c>
      <c r="F504" s="89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72">
        <f t="shared" si="21"/>
        <v>0</v>
      </c>
      <c r="U504" s="59">
        <f t="shared" si="22"/>
        <v>18850000</v>
      </c>
      <c r="V504" s="57">
        <f t="shared" si="23"/>
        <v>0</v>
      </c>
    </row>
    <row r="505" spans="2:22">
      <c r="B505" s="82">
        <f>'PER TRIWULAN'!A500</f>
        <v>495</v>
      </c>
      <c r="C505" s="69" t="str">
        <f>'PER TRIWULAN'!I500</f>
        <v xml:space="preserve"> Penawangan </v>
      </c>
      <c r="D505" s="70" t="str">
        <f>'PER TRIWULAN'!B500</f>
        <v>SD NEGERI 3 LAJER</v>
      </c>
      <c r="E505" s="71">
        <f>'PER TRIWULAN'!P500</f>
        <v>47850000</v>
      </c>
      <c r="F505" s="89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72">
        <f t="shared" si="21"/>
        <v>0</v>
      </c>
      <c r="U505" s="59">
        <f t="shared" si="22"/>
        <v>47850000</v>
      </c>
      <c r="V505" s="57">
        <f t="shared" si="23"/>
        <v>0</v>
      </c>
    </row>
    <row r="506" spans="2:22">
      <c r="B506" s="82">
        <f>'PER TRIWULAN'!A501</f>
        <v>496</v>
      </c>
      <c r="C506" s="69" t="str">
        <f>'PER TRIWULAN'!I501</f>
        <v xml:space="preserve"> Penawangan </v>
      </c>
      <c r="D506" s="70" t="str">
        <f>'PER TRIWULAN'!B501</f>
        <v>SD NEGERI 3 PENGKOL</v>
      </c>
      <c r="E506" s="71">
        <f>'PER TRIWULAN'!P501</f>
        <v>16530000</v>
      </c>
      <c r="F506" s="89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72">
        <f t="shared" si="21"/>
        <v>0</v>
      </c>
      <c r="U506" s="59">
        <f t="shared" si="22"/>
        <v>16530000</v>
      </c>
      <c r="V506" s="57">
        <f t="shared" si="23"/>
        <v>0</v>
      </c>
    </row>
    <row r="507" spans="2:22">
      <c r="B507" s="82">
        <f>'PER TRIWULAN'!A502</f>
        <v>497</v>
      </c>
      <c r="C507" s="69" t="str">
        <f>'PER TRIWULAN'!I502</f>
        <v xml:space="preserve"> Penawangan </v>
      </c>
      <c r="D507" s="70" t="str">
        <f>'PER TRIWULAN'!B502</f>
        <v>SD NEGERI 3 SEDADI</v>
      </c>
      <c r="E507" s="71">
        <f>'PER TRIWULAN'!P502</f>
        <v>19430000</v>
      </c>
      <c r="F507" s="89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72">
        <f t="shared" si="21"/>
        <v>0</v>
      </c>
      <c r="U507" s="59">
        <f t="shared" si="22"/>
        <v>19430000</v>
      </c>
      <c r="V507" s="57">
        <f t="shared" si="23"/>
        <v>0</v>
      </c>
    </row>
    <row r="508" spans="2:22">
      <c r="B508" s="82">
        <f>'PER TRIWULAN'!A503</f>
        <v>498</v>
      </c>
      <c r="C508" s="69" t="str">
        <f>'PER TRIWULAN'!I503</f>
        <v xml:space="preserve"> Penawangan </v>
      </c>
      <c r="D508" s="70" t="str">
        <f>'PER TRIWULAN'!B503</f>
        <v>SD NEGERI 4 LAJER</v>
      </c>
      <c r="E508" s="71">
        <f>'PER TRIWULAN'!P503</f>
        <v>4350000</v>
      </c>
      <c r="F508" s="89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72">
        <f t="shared" si="21"/>
        <v>0</v>
      </c>
      <c r="U508" s="59">
        <f t="shared" si="22"/>
        <v>4350000</v>
      </c>
      <c r="V508" s="57">
        <f t="shared" si="23"/>
        <v>0</v>
      </c>
    </row>
    <row r="509" spans="2:22">
      <c r="B509" s="82">
        <f>'PER TRIWULAN'!A504</f>
        <v>499</v>
      </c>
      <c r="C509" s="69" t="str">
        <f>'PER TRIWULAN'!I504</f>
        <v xml:space="preserve"> Penawangan </v>
      </c>
      <c r="D509" s="70" t="str">
        <f>'PER TRIWULAN'!B504</f>
        <v>SD NEGERI KARANGPAING</v>
      </c>
      <c r="E509" s="71">
        <f>'PER TRIWULAN'!P504</f>
        <v>16965000</v>
      </c>
      <c r="F509" s="89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72">
        <f t="shared" si="21"/>
        <v>0</v>
      </c>
      <c r="U509" s="59">
        <f t="shared" si="22"/>
        <v>16965000</v>
      </c>
      <c r="V509" s="57">
        <f t="shared" si="23"/>
        <v>0</v>
      </c>
    </row>
    <row r="510" spans="2:22">
      <c r="B510" s="82">
        <f>'PER TRIWULAN'!A505</f>
        <v>500</v>
      </c>
      <c r="C510" s="69" t="str">
        <f>'PER TRIWULAN'!I505</f>
        <v xml:space="preserve"> Penawangan </v>
      </c>
      <c r="D510" s="70" t="str">
        <f>'PER TRIWULAN'!B505</f>
        <v>SD NEGERI TUNGGU</v>
      </c>
      <c r="E510" s="71">
        <f>'PER TRIWULAN'!P505</f>
        <v>23345000</v>
      </c>
      <c r="F510" s="89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72">
        <f t="shared" si="21"/>
        <v>0</v>
      </c>
      <c r="U510" s="59">
        <f t="shared" si="22"/>
        <v>23345000</v>
      </c>
      <c r="V510" s="57">
        <f t="shared" si="23"/>
        <v>0</v>
      </c>
    </row>
    <row r="511" spans="2:22">
      <c r="B511" s="82">
        <f>'PER TRIWULAN'!A506</f>
        <v>501</v>
      </c>
      <c r="C511" s="69" t="str">
        <f>'PER TRIWULAN'!I506</f>
        <v xml:space="preserve"> Penawangan </v>
      </c>
      <c r="D511" s="70" t="str">
        <f>'PER TRIWULAN'!B506</f>
        <v>SD NEGERI WATUPAWON</v>
      </c>
      <c r="E511" s="71">
        <f>'PER TRIWULAN'!P506</f>
        <v>25085000</v>
      </c>
      <c r="F511" s="89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72">
        <f t="shared" si="21"/>
        <v>0</v>
      </c>
      <c r="U511" s="59">
        <f t="shared" si="22"/>
        <v>25085000</v>
      </c>
      <c r="V511" s="57">
        <f t="shared" si="23"/>
        <v>0</v>
      </c>
    </row>
    <row r="512" spans="2:22">
      <c r="B512" s="82">
        <f>'PER TRIWULAN'!A507</f>
        <v>502</v>
      </c>
      <c r="C512" s="69" t="str">
        <f>'PER TRIWULAN'!I507</f>
        <v xml:space="preserve"> Penawangan </v>
      </c>
      <c r="D512" s="70" t="str">
        <f>'PER TRIWULAN'!B507</f>
        <v>SD NEGERI WEDORO</v>
      </c>
      <c r="E512" s="71">
        <f>'PER TRIWULAN'!P507</f>
        <v>26825000</v>
      </c>
      <c r="F512" s="89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72">
        <f t="shared" si="21"/>
        <v>0</v>
      </c>
      <c r="U512" s="59">
        <f t="shared" si="22"/>
        <v>26825000</v>
      </c>
      <c r="V512" s="57">
        <f t="shared" si="23"/>
        <v>0</v>
      </c>
    </row>
    <row r="513" spans="2:22">
      <c r="B513" s="82">
        <f>'PER TRIWULAN'!A508</f>
        <v>503</v>
      </c>
      <c r="C513" s="69" t="str">
        <f>'PER TRIWULAN'!I508</f>
        <v xml:space="preserve"> Penawangan </v>
      </c>
      <c r="D513" s="70" t="str">
        <f>'PER TRIWULAN'!B508</f>
        <v>SD NEGERI WINONG</v>
      </c>
      <c r="E513" s="71">
        <f>'PER TRIWULAN'!P508</f>
        <v>28565000</v>
      </c>
      <c r="F513" s="89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72">
        <f t="shared" si="21"/>
        <v>0</v>
      </c>
      <c r="U513" s="59">
        <f t="shared" si="22"/>
        <v>28565000</v>
      </c>
      <c r="V513" s="57">
        <f t="shared" si="23"/>
        <v>0</v>
      </c>
    </row>
    <row r="514" spans="2:22" hidden="1">
      <c r="B514" s="82">
        <f>'PER TRIWULAN'!A509</f>
        <v>504</v>
      </c>
      <c r="C514" s="69" t="str">
        <f>'PER TRIWULAN'!I509</f>
        <v xml:space="preserve"> Pulokulon </v>
      </c>
      <c r="D514" s="70" t="str">
        <f>'PER TRIWULAN'!B509</f>
        <v>SD NEGERI 1 JAMBON</v>
      </c>
      <c r="E514" s="71">
        <f>'PER TRIWULAN'!P509</f>
        <v>31175000</v>
      </c>
      <c r="F514" s="89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72">
        <f t="shared" si="21"/>
        <v>0</v>
      </c>
      <c r="U514" s="59">
        <f t="shared" si="22"/>
        <v>31175000</v>
      </c>
      <c r="V514" s="57">
        <f t="shared" si="23"/>
        <v>0</v>
      </c>
    </row>
    <row r="515" spans="2:22" hidden="1">
      <c r="B515" s="82">
        <f>'PER TRIWULAN'!A510</f>
        <v>505</v>
      </c>
      <c r="C515" s="69" t="str">
        <f>'PER TRIWULAN'!I510</f>
        <v xml:space="preserve"> Pulokulon </v>
      </c>
      <c r="D515" s="70" t="str">
        <f>'PER TRIWULAN'!B510</f>
        <v>SD NEGERI 1 JATIHARJO</v>
      </c>
      <c r="E515" s="71">
        <f>'PER TRIWULAN'!P510</f>
        <v>50460000</v>
      </c>
      <c r="F515" s="89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72">
        <f t="shared" si="21"/>
        <v>0</v>
      </c>
      <c r="U515" s="59">
        <f t="shared" si="22"/>
        <v>50460000</v>
      </c>
      <c r="V515" s="57">
        <f t="shared" si="23"/>
        <v>0</v>
      </c>
    </row>
    <row r="516" spans="2:22" hidden="1">
      <c r="B516" s="82">
        <f>'PER TRIWULAN'!A511</f>
        <v>506</v>
      </c>
      <c r="C516" s="69" t="str">
        <f>'PER TRIWULAN'!I511</f>
        <v xml:space="preserve"> Pulokulon </v>
      </c>
      <c r="D516" s="70" t="str">
        <f>'PER TRIWULAN'!B511</f>
        <v>SD NEGERI 1 JETAKSARI</v>
      </c>
      <c r="E516" s="71">
        <f>'PER TRIWULAN'!P511</f>
        <v>23345000</v>
      </c>
      <c r="F516" s="89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72">
        <f t="shared" si="21"/>
        <v>0</v>
      </c>
      <c r="U516" s="59">
        <f t="shared" si="22"/>
        <v>23345000</v>
      </c>
      <c r="V516" s="57">
        <f t="shared" si="23"/>
        <v>0</v>
      </c>
    </row>
    <row r="517" spans="2:22" hidden="1">
      <c r="B517" s="82">
        <f>'PER TRIWULAN'!A512</f>
        <v>507</v>
      </c>
      <c r="C517" s="69" t="str">
        <f>'PER TRIWULAN'!I512</f>
        <v xml:space="preserve"> Pulokulon </v>
      </c>
      <c r="D517" s="70" t="str">
        <f>'PER TRIWULAN'!B512</f>
        <v>SD NEGERI 1 KARANGHARJO</v>
      </c>
      <c r="E517" s="71">
        <f>'PER TRIWULAN'!P512</f>
        <v>22910000</v>
      </c>
      <c r="F517" s="89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72">
        <f t="shared" si="21"/>
        <v>0</v>
      </c>
      <c r="U517" s="59">
        <f t="shared" si="22"/>
        <v>22910000</v>
      </c>
      <c r="V517" s="57">
        <f t="shared" si="23"/>
        <v>0</v>
      </c>
    </row>
    <row r="518" spans="2:22" hidden="1">
      <c r="B518" s="82">
        <f>'PER TRIWULAN'!A513</f>
        <v>508</v>
      </c>
      <c r="C518" s="69" t="str">
        <f>'PER TRIWULAN'!I513</f>
        <v xml:space="preserve"> Pulokulon </v>
      </c>
      <c r="D518" s="70" t="str">
        <f>'PER TRIWULAN'!B513</f>
        <v>SD NEGERI 1 MLOWO KARANGTALUN</v>
      </c>
      <c r="E518" s="71">
        <f>'PER TRIWULAN'!P513</f>
        <v>23345000</v>
      </c>
      <c r="F518" s="89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72">
        <f t="shared" si="21"/>
        <v>0</v>
      </c>
      <c r="U518" s="59">
        <f t="shared" si="22"/>
        <v>23345000</v>
      </c>
      <c r="V518" s="57">
        <f t="shared" si="23"/>
        <v>0</v>
      </c>
    </row>
    <row r="519" spans="2:22" hidden="1">
      <c r="B519" s="82">
        <f>'PER TRIWULAN'!A514</f>
        <v>509</v>
      </c>
      <c r="C519" s="69" t="str">
        <f>'PER TRIWULAN'!I514</f>
        <v xml:space="preserve"> Pulokulon </v>
      </c>
      <c r="D519" s="70" t="str">
        <f>'PER TRIWULAN'!B514</f>
        <v>SD NEGERI 1 PANUNGGALAN</v>
      </c>
      <c r="E519" s="71">
        <f>'PER TRIWULAN'!P514</f>
        <v>49880000</v>
      </c>
      <c r="F519" s="89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72">
        <f t="shared" si="21"/>
        <v>0</v>
      </c>
      <c r="U519" s="59">
        <f t="shared" si="22"/>
        <v>49880000</v>
      </c>
      <c r="V519" s="57">
        <f t="shared" si="23"/>
        <v>0</v>
      </c>
    </row>
    <row r="520" spans="2:22" hidden="1">
      <c r="B520" s="82">
        <f>'PER TRIWULAN'!A515</f>
        <v>510</v>
      </c>
      <c r="C520" s="69" t="str">
        <f>'PER TRIWULAN'!I515</f>
        <v xml:space="preserve"> Pulokulon </v>
      </c>
      <c r="D520" s="70" t="str">
        <f>'PER TRIWULAN'!B515</f>
        <v>SD NEGERI 1 POJOK</v>
      </c>
      <c r="E520" s="71">
        <f>'PER TRIWULAN'!P515</f>
        <v>31610000</v>
      </c>
      <c r="F520" s="89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72">
        <f t="shared" si="21"/>
        <v>0</v>
      </c>
      <c r="U520" s="59">
        <f t="shared" si="22"/>
        <v>31610000</v>
      </c>
      <c r="V520" s="57">
        <f t="shared" si="23"/>
        <v>0</v>
      </c>
    </row>
    <row r="521" spans="2:22" hidden="1">
      <c r="B521" s="82">
        <f>'PER TRIWULAN'!A516</f>
        <v>511</v>
      </c>
      <c r="C521" s="69" t="str">
        <f>'PER TRIWULAN'!I516</f>
        <v xml:space="preserve"> Pulokulon </v>
      </c>
      <c r="D521" s="70" t="str">
        <f>'PER TRIWULAN'!B516</f>
        <v>SD NEGERI 1 RANDUREJO</v>
      </c>
      <c r="E521" s="71">
        <f>'PER TRIWULAN'!P516</f>
        <v>38715000</v>
      </c>
      <c r="F521" s="89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72">
        <f t="shared" si="21"/>
        <v>0</v>
      </c>
      <c r="U521" s="59">
        <f t="shared" si="22"/>
        <v>38715000</v>
      </c>
      <c r="V521" s="57">
        <f t="shared" si="23"/>
        <v>0</v>
      </c>
    </row>
    <row r="522" spans="2:22" hidden="1">
      <c r="B522" s="82">
        <f>'PER TRIWULAN'!A517</f>
        <v>512</v>
      </c>
      <c r="C522" s="69" t="str">
        <f>'PER TRIWULAN'!I517</f>
        <v xml:space="preserve"> Pulokulon </v>
      </c>
      <c r="D522" s="70" t="str">
        <f>'PER TRIWULAN'!B517</f>
        <v>SD NEGERI 1 TUKO</v>
      </c>
      <c r="E522" s="71">
        <f>'PER TRIWULAN'!P517</f>
        <v>30160000</v>
      </c>
      <c r="F522" s="89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72">
        <f t="shared" si="21"/>
        <v>0</v>
      </c>
      <c r="U522" s="59">
        <f t="shared" si="22"/>
        <v>30160000</v>
      </c>
      <c r="V522" s="57">
        <f t="shared" si="23"/>
        <v>0</v>
      </c>
    </row>
    <row r="523" spans="2:22" hidden="1">
      <c r="B523" s="82">
        <f>'PER TRIWULAN'!A518</f>
        <v>513</v>
      </c>
      <c r="C523" s="69" t="str">
        <f>'PER TRIWULAN'!I518</f>
        <v xml:space="preserve"> Pulokulon </v>
      </c>
      <c r="D523" s="70" t="str">
        <f>'PER TRIWULAN'!B518</f>
        <v>SD NEGERI 2 JAMBON</v>
      </c>
      <c r="E523" s="71">
        <f>'PER TRIWULAN'!P518</f>
        <v>22040000</v>
      </c>
      <c r="F523" s="89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72">
        <f t="shared" si="21"/>
        <v>0</v>
      </c>
      <c r="U523" s="59">
        <f t="shared" si="22"/>
        <v>22040000</v>
      </c>
      <c r="V523" s="57">
        <f t="shared" si="23"/>
        <v>0</v>
      </c>
    </row>
    <row r="524" spans="2:22" hidden="1">
      <c r="B524" s="82">
        <f>'PER TRIWULAN'!A519</f>
        <v>514</v>
      </c>
      <c r="C524" s="69" t="str">
        <f>'PER TRIWULAN'!I519</f>
        <v xml:space="preserve"> Pulokulon </v>
      </c>
      <c r="D524" s="70" t="str">
        <f>'PER TRIWULAN'!B519</f>
        <v>SD NEGERI 2 JATI HARJO</v>
      </c>
      <c r="E524" s="71">
        <f>'PER TRIWULAN'!P519</f>
        <v>18705000</v>
      </c>
      <c r="F524" s="89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72">
        <f t="shared" ref="T524:T587" si="24">SUM(G524:S524)</f>
        <v>0</v>
      </c>
      <c r="U524" s="59">
        <f t="shared" ref="U524:U587" si="25">E524-F524</f>
        <v>18705000</v>
      </c>
      <c r="V524" s="57">
        <f t="shared" ref="V524:V587" si="26">F524-T524</f>
        <v>0</v>
      </c>
    </row>
    <row r="525" spans="2:22" hidden="1">
      <c r="B525" s="82">
        <f>'PER TRIWULAN'!A520</f>
        <v>515</v>
      </c>
      <c r="C525" s="69" t="str">
        <f>'PER TRIWULAN'!I520</f>
        <v xml:space="preserve"> Pulokulon </v>
      </c>
      <c r="D525" s="70" t="str">
        <f>'PER TRIWULAN'!B520</f>
        <v>SD NEGERI 2 KARANGHARJO</v>
      </c>
      <c r="E525" s="71">
        <f>'PER TRIWULAN'!P520</f>
        <v>28420000</v>
      </c>
      <c r="F525" s="89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72">
        <f t="shared" si="24"/>
        <v>0</v>
      </c>
      <c r="U525" s="59">
        <f t="shared" si="25"/>
        <v>28420000</v>
      </c>
      <c r="V525" s="57">
        <f t="shared" si="26"/>
        <v>0</v>
      </c>
    </row>
    <row r="526" spans="2:22" hidden="1">
      <c r="B526" s="82">
        <f>'PER TRIWULAN'!A521</f>
        <v>516</v>
      </c>
      <c r="C526" s="69" t="str">
        <f>'PER TRIWULAN'!I521</f>
        <v xml:space="preserve"> Pulokulon </v>
      </c>
      <c r="D526" s="70" t="str">
        <f>'PER TRIWULAN'!B521</f>
        <v>SD NEGERI 2 MLOWO KARANGTALUN</v>
      </c>
      <c r="E526" s="71">
        <f>'PER TRIWULAN'!P521</f>
        <v>17835000</v>
      </c>
      <c r="F526" s="89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72">
        <f t="shared" si="24"/>
        <v>0</v>
      </c>
      <c r="U526" s="59">
        <f t="shared" si="25"/>
        <v>17835000</v>
      </c>
      <c r="V526" s="57">
        <f t="shared" si="26"/>
        <v>0</v>
      </c>
    </row>
    <row r="527" spans="2:22" hidden="1">
      <c r="B527" s="82">
        <f>'PER TRIWULAN'!A522</f>
        <v>517</v>
      </c>
      <c r="C527" s="69" t="str">
        <f>'PER TRIWULAN'!I522</f>
        <v xml:space="preserve"> Pulokulon </v>
      </c>
      <c r="D527" s="70" t="str">
        <f>'PER TRIWULAN'!B522</f>
        <v>SD NEGERI 2 PANUNGGALAN</v>
      </c>
      <c r="E527" s="71">
        <f>'PER TRIWULAN'!P522</f>
        <v>26970000</v>
      </c>
      <c r="F527" s="89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72">
        <f t="shared" si="24"/>
        <v>0</v>
      </c>
      <c r="U527" s="59">
        <f t="shared" si="25"/>
        <v>26970000</v>
      </c>
      <c r="V527" s="57">
        <f t="shared" si="26"/>
        <v>0</v>
      </c>
    </row>
    <row r="528" spans="2:22" hidden="1">
      <c r="B528" s="82">
        <f>'PER TRIWULAN'!A523</f>
        <v>518</v>
      </c>
      <c r="C528" s="69" t="str">
        <f>'PER TRIWULAN'!I523</f>
        <v xml:space="preserve"> Pulokulon </v>
      </c>
      <c r="D528" s="70" t="str">
        <f>'PER TRIWULAN'!B523</f>
        <v>SD NEGERI 2 PULOKULON</v>
      </c>
      <c r="E528" s="71">
        <f>'PER TRIWULAN'!P523</f>
        <v>30160000</v>
      </c>
      <c r="F528" s="89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72">
        <f t="shared" si="24"/>
        <v>0</v>
      </c>
      <c r="U528" s="59">
        <f t="shared" si="25"/>
        <v>30160000</v>
      </c>
      <c r="V528" s="57">
        <f t="shared" si="26"/>
        <v>0</v>
      </c>
    </row>
    <row r="529" spans="2:22" hidden="1">
      <c r="B529" s="82">
        <f>'PER TRIWULAN'!A524</f>
        <v>519</v>
      </c>
      <c r="C529" s="69" t="str">
        <f>'PER TRIWULAN'!I524</f>
        <v xml:space="preserve"> Pulokulon </v>
      </c>
      <c r="D529" s="70" t="str">
        <f>'PER TRIWULAN'!B524</f>
        <v>SD NEGERI 2 RANDUREJO</v>
      </c>
      <c r="E529" s="71">
        <f>'PER TRIWULAN'!P524</f>
        <v>16965000</v>
      </c>
      <c r="F529" s="89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72">
        <f t="shared" si="24"/>
        <v>0</v>
      </c>
      <c r="U529" s="59">
        <f t="shared" si="25"/>
        <v>16965000</v>
      </c>
      <c r="V529" s="57">
        <f t="shared" si="26"/>
        <v>0</v>
      </c>
    </row>
    <row r="530" spans="2:22" hidden="1">
      <c r="B530" s="82">
        <f>'PER TRIWULAN'!A525</f>
        <v>520</v>
      </c>
      <c r="C530" s="69" t="str">
        <f>'PER TRIWULAN'!I525</f>
        <v xml:space="preserve"> Pulokulon </v>
      </c>
      <c r="D530" s="70" t="str">
        <f>'PER TRIWULAN'!B525</f>
        <v>SD NEGERI 2 SIDOREJO</v>
      </c>
      <c r="E530" s="71">
        <f>'PER TRIWULAN'!P525</f>
        <v>31030000</v>
      </c>
      <c r="F530" s="89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72">
        <f t="shared" si="24"/>
        <v>0</v>
      </c>
      <c r="U530" s="59">
        <f t="shared" si="25"/>
        <v>31030000</v>
      </c>
      <c r="V530" s="57">
        <f t="shared" si="26"/>
        <v>0</v>
      </c>
    </row>
    <row r="531" spans="2:22" hidden="1">
      <c r="B531" s="82">
        <f>'PER TRIWULAN'!A526</f>
        <v>521</v>
      </c>
      <c r="C531" s="69" t="str">
        <f>'PER TRIWULAN'!I526</f>
        <v xml:space="preserve"> Pulokulon </v>
      </c>
      <c r="D531" s="70" t="str">
        <f>'PER TRIWULAN'!B526</f>
        <v>SD NEGERI 2 TUKO</v>
      </c>
      <c r="E531" s="71">
        <f>'PER TRIWULAN'!P526</f>
        <v>31610000</v>
      </c>
      <c r="F531" s="8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72">
        <f t="shared" si="24"/>
        <v>0</v>
      </c>
      <c r="U531" s="59">
        <f t="shared" si="25"/>
        <v>31610000</v>
      </c>
      <c r="V531" s="57">
        <f t="shared" si="26"/>
        <v>0</v>
      </c>
    </row>
    <row r="532" spans="2:22" hidden="1">
      <c r="B532" s="82">
        <f>'PER TRIWULAN'!A527</f>
        <v>522</v>
      </c>
      <c r="C532" s="69" t="str">
        <f>'PER TRIWULAN'!I527</f>
        <v xml:space="preserve"> Pulokulon </v>
      </c>
      <c r="D532" s="70" t="str">
        <f>'PER TRIWULAN'!B527</f>
        <v>SD NEGERI 3 JATIHARJO</v>
      </c>
      <c r="E532" s="71">
        <f>'PER TRIWULAN'!P527</f>
        <v>22330000</v>
      </c>
      <c r="F532" s="89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72">
        <f t="shared" si="24"/>
        <v>0</v>
      </c>
      <c r="U532" s="59">
        <f t="shared" si="25"/>
        <v>22330000</v>
      </c>
      <c r="V532" s="57">
        <f t="shared" si="26"/>
        <v>0</v>
      </c>
    </row>
    <row r="533" spans="2:22" hidden="1">
      <c r="B533" s="82">
        <f>'PER TRIWULAN'!A528</f>
        <v>523</v>
      </c>
      <c r="C533" s="69" t="str">
        <f>'PER TRIWULAN'!I528</f>
        <v xml:space="preserve"> Pulokulon </v>
      </c>
      <c r="D533" s="70" t="str">
        <f>'PER TRIWULAN'!B528</f>
        <v>SD NEGERI 3 JETAKSARI</v>
      </c>
      <c r="E533" s="71">
        <f>'PER TRIWULAN'!P528</f>
        <v>8265000</v>
      </c>
      <c r="F533" s="8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72">
        <f t="shared" si="24"/>
        <v>0</v>
      </c>
      <c r="U533" s="59">
        <f t="shared" si="25"/>
        <v>8265000</v>
      </c>
      <c r="V533" s="57">
        <f t="shared" si="26"/>
        <v>0</v>
      </c>
    </row>
    <row r="534" spans="2:22" hidden="1">
      <c r="B534" s="82">
        <f>'PER TRIWULAN'!A529</f>
        <v>524</v>
      </c>
      <c r="C534" s="69" t="str">
        <f>'PER TRIWULAN'!I529</f>
        <v xml:space="preserve"> Pulokulon </v>
      </c>
      <c r="D534" s="70" t="str">
        <f>'PER TRIWULAN'!B529</f>
        <v>SD NEGERI 3 KARANG HARJO</v>
      </c>
      <c r="E534" s="71">
        <f>'PER TRIWULAN'!P529</f>
        <v>23780000</v>
      </c>
      <c r="F534" s="8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72">
        <f t="shared" si="24"/>
        <v>0</v>
      </c>
      <c r="U534" s="59">
        <f t="shared" si="25"/>
        <v>23780000</v>
      </c>
      <c r="V534" s="57">
        <f t="shared" si="26"/>
        <v>0</v>
      </c>
    </row>
    <row r="535" spans="2:22" hidden="1">
      <c r="B535" s="82">
        <f>'PER TRIWULAN'!A530</f>
        <v>525</v>
      </c>
      <c r="C535" s="69" t="str">
        <f>'PER TRIWULAN'!I530</f>
        <v xml:space="preserve"> Pulokulon </v>
      </c>
      <c r="D535" s="70" t="str">
        <f>'PER TRIWULAN'!B530</f>
        <v>SD NEGERI 3 MANGUNREJO</v>
      </c>
      <c r="E535" s="71">
        <f>'PER TRIWULAN'!P530</f>
        <v>19575000</v>
      </c>
      <c r="F535" s="89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72">
        <f t="shared" si="24"/>
        <v>0</v>
      </c>
      <c r="U535" s="59">
        <f t="shared" si="25"/>
        <v>19575000</v>
      </c>
      <c r="V535" s="57">
        <f t="shared" si="26"/>
        <v>0</v>
      </c>
    </row>
    <row r="536" spans="2:22" hidden="1">
      <c r="B536" s="82">
        <f>'PER TRIWULAN'!A531</f>
        <v>526</v>
      </c>
      <c r="C536" s="69" t="str">
        <f>'PER TRIWULAN'!I531</f>
        <v xml:space="preserve"> Pulokulon </v>
      </c>
      <c r="D536" s="70" t="str">
        <f>'PER TRIWULAN'!B531</f>
        <v>SD NEGERI 3 PANUNGGALAN</v>
      </c>
      <c r="E536" s="71">
        <f>'PER TRIWULAN'!P531</f>
        <v>20735000</v>
      </c>
      <c r="F536" s="89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72">
        <f t="shared" si="24"/>
        <v>0</v>
      </c>
      <c r="U536" s="59">
        <f t="shared" si="25"/>
        <v>20735000</v>
      </c>
      <c r="V536" s="57">
        <f t="shared" si="26"/>
        <v>0</v>
      </c>
    </row>
    <row r="537" spans="2:22" hidden="1">
      <c r="B537" s="82">
        <f>'PER TRIWULAN'!A532</f>
        <v>527</v>
      </c>
      <c r="C537" s="69" t="str">
        <f>'PER TRIWULAN'!I532</f>
        <v xml:space="preserve"> Pulokulon </v>
      </c>
      <c r="D537" s="70" t="str">
        <f>'PER TRIWULAN'!B532</f>
        <v>SD NEGERI 3 PULO KULON</v>
      </c>
      <c r="E537" s="71">
        <f>'PER TRIWULAN'!P532</f>
        <v>39005000</v>
      </c>
      <c r="F537" s="89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72">
        <f t="shared" si="24"/>
        <v>0</v>
      </c>
      <c r="U537" s="59">
        <f t="shared" si="25"/>
        <v>39005000</v>
      </c>
      <c r="V537" s="57">
        <f t="shared" si="26"/>
        <v>0</v>
      </c>
    </row>
    <row r="538" spans="2:22" hidden="1">
      <c r="B538" s="82">
        <f>'PER TRIWULAN'!A533</f>
        <v>528</v>
      </c>
      <c r="C538" s="69" t="str">
        <f>'PER TRIWULAN'!I533</f>
        <v xml:space="preserve"> Pulokulon </v>
      </c>
      <c r="D538" s="70" t="str">
        <f>'PER TRIWULAN'!B533</f>
        <v>SD NEGERI 3 RANDUREJO</v>
      </c>
      <c r="E538" s="71">
        <f>'PER TRIWULAN'!P533</f>
        <v>13775000</v>
      </c>
      <c r="F538" s="89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72">
        <f t="shared" si="24"/>
        <v>0</v>
      </c>
      <c r="U538" s="59">
        <f t="shared" si="25"/>
        <v>13775000</v>
      </c>
      <c r="V538" s="57">
        <f t="shared" si="26"/>
        <v>0</v>
      </c>
    </row>
    <row r="539" spans="2:22" hidden="1">
      <c r="B539" s="82">
        <f>'PER TRIWULAN'!A534</f>
        <v>529</v>
      </c>
      <c r="C539" s="69" t="str">
        <f>'PER TRIWULAN'!I534</f>
        <v xml:space="preserve"> Pulokulon </v>
      </c>
      <c r="D539" s="70" t="str">
        <f>'PER TRIWULAN'!B534</f>
        <v>SD NEGERI 3 SIDOREJO</v>
      </c>
      <c r="E539" s="71">
        <f>'PER TRIWULAN'!P534</f>
        <v>17835000</v>
      </c>
      <c r="F539" s="89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72">
        <f t="shared" si="24"/>
        <v>0</v>
      </c>
      <c r="U539" s="59">
        <f t="shared" si="25"/>
        <v>17835000</v>
      </c>
      <c r="V539" s="57">
        <f t="shared" si="26"/>
        <v>0</v>
      </c>
    </row>
    <row r="540" spans="2:22" hidden="1">
      <c r="B540" s="82">
        <f>'PER TRIWULAN'!A535</f>
        <v>530</v>
      </c>
      <c r="C540" s="69" t="str">
        <f>'PER TRIWULAN'!I535</f>
        <v xml:space="preserve"> Pulokulon </v>
      </c>
      <c r="D540" s="70" t="str">
        <f>'PER TRIWULAN'!B535</f>
        <v>SD NEGERI 3 TUKO</v>
      </c>
      <c r="E540" s="71">
        <f>'PER TRIWULAN'!P535</f>
        <v>25375000</v>
      </c>
      <c r="F540" s="89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72">
        <f t="shared" si="24"/>
        <v>0</v>
      </c>
      <c r="U540" s="59">
        <f t="shared" si="25"/>
        <v>25375000</v>
      </c>
      <c r="V540" s="57">
        <f t="shared" si="26"/>
        <v>0</v>
      </c>
    </row>
    <row r="541" spans="2:22" hidden="1">
      <c r="B541" s="82">
        <f>'PER TRIWULAN'!A536</f>
        <v>531</v>
      </c>
      <c r="C541" s="69" t="str">
        <f>'PER TRIWULAN'!I536</f>
        <v xml:space="preserve"> Pulokulon </v>
      </c>
      <c r="D541" s="70" t="str">
        <f>'PER TRIWULAN'!B536</f>
        <v>SD NEGERI 4 JAMBON</v>
      </c>
      <c r="E541" s="71">
        <f>'PER TRIWULAN'!P536</f>
        <v>21895000</v>
      </c>
      <c r="F541" s="89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72">
        <f t="shared" si="24"/>
        <v>0</v>
      </c>
      <c r="U541" s="59">
        <f t="shared" si="25"/>
        <v>21895000</v>
      </c>
      <c r="V541" s="57">
        <f t="shared" si="26"/>
        <v>0</v>
      </c>
    </row>
    <row r="542" spans="2:22" hidden="1">
      <c r="B542" s="82">
        <f>'PER TRIWULAN'!A537</f>
        <v>532</v>
      </c>
      <c r="C542" s="69" t="str">
        <f>'PER TRIWULAN'!I537</f>
        <v xml:space="preserve"> Pulokulon </v>
      </c>
      <c r="D542" s="70" t="str">
        <f>'PER TRIWULAN'!B537</f>
        <v>SD NEGERI 4 JATIHARJO</v>
      </c>
      <c r="E542" s="71">
        <f>'PER TRIWULAN'!P537</f>
        <v>15515000</v>
      </c>
      <c r="F542" s="89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72">
        <f t="shared" si="24"/>
        <v>0</v>
      </c>
      <c r="U542" s="59">
        <f t="shared" si="25"/>
        <v>15515000</v>
      </c>
      <c r="V542" s="57">
        <f t="shared" si="26"/>
        <v>0</v>
      </c>
    </row>
    <row r="543" spans="2:22" hidden="1">
      <c r="B543" s="82">
        <f>'PER TRIWULAN'!A538</f>
        <v>533</v>
      </c>
      <c r="C543" s="69" t="str">
        <f>'PER TRIWULAN'!I538</f>
        <v xml:space="preserve"> Pulokulon </v>
      </c>
      <c r="D543" s="70" t="str">
        <f>'PER TRIWULAN'!B538</f>
        <v>SD NEGERI 4 KARANG HARJO</v>
      </c>
      <c r="E543" s="71">
        <f>'PER TRIWULAN'!P538</f>
        <v>27695000</v>
      </c>
      <c r="F543" s="89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72">
        <f t="shared" si="24"/>
        <v>0</v>
      </c>
      <c r="U543" s="59">
        <f t="shared" si="25"/>
        <v>27695000</v>
      </c>
      <c r="V543" s="57">
        <f t="shared" si="26"/>
        <v>0</v>
      </c>
    </row>
    <row r="544" spans="2:22" hidden="1">
      <c r="B544" s="82">
        <f>'PER TRIWULAN'!A539</f>
        <v>534</v>
      </c>
      <c r="C544" s="69" t="str">
        <f>'PER TRIWULAN'!I539</f>
        <v xml:space="preserve"> Pulokulon </v>
      </c>
      <c r="D544" s="70" t="str">
        <f>'PER TRIWULAN'!B539</f>
        <v>SD NEGERI 4 MANGUN REJO</v>
      </c>
      <c r="E544" s="71">
        <f>'PER TRIWULAN'!P539</f>
        <v>17110000</v>
      </c>
      <c r="F544" s="89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72">
        <f t="shared" si="24"/>
        <v>0</v>
      </c>
      <c r="U544" s="59">
        <f t="shared" si="25"/>
        <v>17110000</v>
      </c>
      <c r="V544" s="57">
        <f t="shared" si="26"/>
        <v>0</v>
      </c>
    </row>
    <row r="545" spans="2:22" hidden="1">
      <c r="B545" s="82">
        <f>'PER TRIWULAN'!A540</f>
        <v>535</v>
      </c>
      <c r="C545" s="69" t="str">
        <f>'PER TRIWULAN'!I540</f>
        <v xml:space="preserve"> Pulokulon </v>
      </c>
      <c r="D545" s="70" t="str">
        <f>'PER TRIWULAN'!B540</f>
        <v>SD NEGERI 4 MLOWO KARANGTALUN</v>
      </c>
      <c r="E545" s="71">
        <f>'PER TRIWULAN'!P540</f>
        <v>11745000</v>
      </c>
      <c r="F545" s="89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72">
        <f t="shared" si="24"/>
        <v>0</v>
      </c>
      <c r="U545" s="59">
        <f t="shared" si="25"/>
        <v>11745000</v>
      </c>
      <c r="V545" s="57">
        <f t="shared" si="26"/>
        <v>0</v>
      </c>
    </row>
    <row r="546" spans="2:22" hidden="1">
      <c r="B546" s="82">
        <f>'PER TRIWULAN'!A541</f>
        <v>536</v>
      </c>
      <c r="C546" s="69" t="str">
        <f>'PER TRIWULAN'!I541</f>
        <v xml:space="preserve"> Pulokulon </v>
      </c>
      <c r="D546" s="70" t="str">
        <f>'PER TRIWULAN'!B541</f>
        <v>SD NEGERI 4 PANUNGGALAN</v>
      </c>
      <c r="E546" s="71">
        <f>'PER TRIWULAN'!P541</f>
        <v>22330000</v>
      </c>
      <c r="F546" s="89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72">
        <f t="shared" si="24"/>
        <v>0</v>
      </c>
      <c r="U546" s="59">
        <f t="shared" si="25"/>
        <v>22330000</v>
      </c>
      <c r="V546" s="57">
        <f t="shared" si="26"/>
        <v>0</v>
      </c>
    </row>
    <row r="547" spans="2:22" hidden="1">
      <c r="B547" s="82">
        <f>'PER TRIWULAN'!A542</f>
        <v>537</v>
      </c>
      <c r="C547" s="69" t="str">
        <f>'PER TRIWULAN'!I542</f>
        <v xml:space="preserve"> Pulokulon </v>
      </c>
      <c r="D547" s="70" t="str">
        <f>'PER TRIWULAN'!B542</f>
        <v>SD NEGERI 4 PULOKULON</v>
      </c>
      <c r="E547" s="71">
        <f>'PER TRIWULAN'!P542</f>
        <v>38135000</v>
      </c>
      <c r="F547" s="89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72">
        <f t="shared" si="24"/>
        <v>0</v>
      </c>
      <c r="U547" s="59">
        <f t="shared" si="25"/>
        <v>38135000</v>
      </c>
      <c r="V547" s="57">
        <f t="shared" si="26"/>
        <v>0</v>
      </c>
    </row>
    <row r="548" spans="2:22" hidden="1">
      <c r="B548" s="82">
        <f>'PER TRIWULAN'!A543</f>
        <v>538</v>
      </c>
      <c r="C548" s="69" t="str">
        <f>'PER TRIWULAN'!I543</f>
        <v xml:space="preserve"> Pulokulon </v>
      </c>
      <c r="D548" s="70" t="str">
        <f>'PER TRIWULAN'!B543</f>
        <v>SD NEGERI 4 RANDUREJO</v>
      </c>
      <c r="E548" s="71">
        <f>'PER TRIWULAN'!P543</f>
        <v>16095000</v>
      </c>
      <c r="F548" s="89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72">
        <f t="shared" si="24"/>
        <v>0</v>
      </c>
      <c r="U548" s="59">
        <f t="shared" si="25"/>
        <v>16095000</v>
      </c>
      <c r="V548" s="57">
        <f t="shared" si="26"/>
        <v>0</v>
      </c>
    </row>
    <row r="549" spans="2:22" hidden="1">
      <c r="B549" s="82">
        <f>'PER TRIWULAN'!A544</f>
        <v>539</v>
      </c>
      <c r="C549" s="69" t="str">
        <f>'PER TRIWULAN'!I544</f>
        <v xml:space="preserve"> Pulokulon </v>
      </c>
      <c r="D549" s="70" t="str">
        <f>'PER TRIWULAN'!B544</f>
        <v>SD NEGERI 4 SEMBUNG HARJO</v>
      </c>
      <c r="E549" s="71">
        <f>'PER TRIWULAN'!P544</f>
        <v>37700000</v>
      </c>
      <c r="F549" s="89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72">
        <f t="shared" si="24"/>
        <v>0</v>
      </c>
      <c r="U549" s="59">
        <f t="shared" si="25"/>
        <v>37700000</v>
      </c>
      <c r="V549" s="57">
        <f t="shared" si="26"/>
        <v>0</v>
      </c>
    </row>
    <row r="550" spans="2:22" hidden="1">
      <c r="B550" s="82">
        <f>'PER TRIWULAN'!A545</f>
        <v>540</v>
      </c>
      <c r="C550" s="69" t="str">
        <f>'PER TRIWULAN'!I545</f>
        <v xml:space="preserve"> Pulokulon </v>
      </c>
      <c r="D550" s="70" t="str">
        <f>'PER TRIWULAN'!B545</f>
        <v>SD NEGERI 4 SIDOREJO</v>
      </c>
      <c r="E550" s="71">
        <f>'PER TRIWULAN'!P545</f>
        <v>19430000</v>
      </c>
      <c r="F550" s="89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72">
        <f t="shared" si="24"/>
        <v>0</v>
      </c>
      <c r="U550" s="59">
        <f t="shared" si="25"/>
        <v>19430000</v>
      </c>
      <c r="V550" s="57">
        <f t="shared" si="26"/>
        <v>0</v>
      </c>
    </row>
    <row r="551" spans="2:22" hidden="1">
      <c r="B551" s="82">
        <f>'PER TRIWULAN'!A546</f>
        <v>541</v>
      </c>
      <c r="C551" s="69" t="str">
        <f>'PER TRIWULAN'!I546</f>
        <v xml:space="preserve"> Pulokulon </v>
      </c>
      <c r="D551" s="70" t="str">
        <f>'PER TRIWULAN'!B546</f>
        <v>SD NEGERI 4 TUKO</v>
      </c>
      <c r="E551" s="71">
        <f>'PER TRIWULAN'!P546</f>
        <v>21460000</v>
      </c>
      <c r="F551" s="89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72">
        <f t="shared" si="24"/>
        <v>0</v>
      </c>
      <c r="U551" s="59">
        <f t="shared" si="25"/>
        <v>21460000</v>
      </c>
      <c r="V551" s="57">
        <f t="shared" si="26"/>
        <v>0</v>
      </c>
    </row>
    <row r="552" spans="2:22" hidden="1">
      <c r="B552" s="82">
        <f>'PER TRIWULAN'!A547</f>
        <v>542</v>
      </c>
      <c r="C552" s="69" t="str">
        <f>'PER TRIWULAN'!I547</f>
        <v xml:space="preserve"> Pulokulon </v>
      </c>
      <c r="D552" s="70" t="str">
        <f>'PER TRIWULAN'!B547</f>
        <v>SD NEGERI 5 PANUNGGALAN</v>
      </c>
      <c r="E552" s="71">
        <f>'PER TRIWULAN'!P547</f>
        <v>17255000</v>
      </c>
      <c r="F552" s="89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72">
        <f t="shared" si="24"/>
        <v>0</v>
      </c>
      <c r="U552" s="59">
        <f t="shared" si="25"/>
        <v>17255000</v>
      </c>
      <c r="V552" s="57">
        <f t="shared" si="26"/>
        <v>0</v>
      </c>
    </row>
    <row r="553" spans="2:22" hidden="1">
      <c r="B553" s="82">
        <f>'PER TRIWULAN'!A548</f>
        <v>543</v>
      </c>
      <c r="C553" s="69" t="str">
        <f>'PER TRIWULAN'!I548</f>
        <v xml:space="preserve"> Pulokulon </v>
      </c>
      <c r="D553" s="70" t="str">
        <f>'PER TRIWULAN'!B548</f>
        <v>SD NEGERI 5 POJOK</v>
      </c>
      <c r="E553" s="71">
        <f>'PER TRIWULAN'!P548</f>
        <v>23055000</v>
      </c>
      <c r="F553" s="89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72">
        <f t="shared" si="24"/>
        <v>0</v>
      </c>
      <c r="U553" s="59">
        <f t="shared" si="25"/>
        <v>23055000</v>
      </c>
      <c r="V553" s="57">
        <f t="shared" si="26"/>
        <v>0</v>
      </c>
    </row>
    <row r="554" spans="2:22" hidden="1">
      <c r="B554" s="82">
        <f>'PER TRIWULAN'!A549</f>
        <v>544</v>
      </c>
      <c r="C554" s="69" t="str">
        <f>'PER TRIWULAN'!I549</f>
        <v xml:space="preserve"> Pulokulon </v>
      </c>
      <c r="D554" s="70" t="str">
        <f>'PER TRIWULAN'!B549</f>
        <v>SD NEGERI 5 PULOKULON</v>
      </c>
      <c r="E554" s="71">
        <f>'PER TRIWULAN'!P549</f>
        <v>35380000</v>
      </c>
      <c r="F554" s="89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72">
        <f t="shared" si="24"/>
        <v>0</v>
      </c>
      <c r="U554" s="59">
        <f t="shared" si="25"/>
        <v>35380000</v>
      </c>
      <c r="V554" s="57">
        <f t="shared" si="26"/>
        <v>0</v>
      </c>
    </row>
    <row r="555" spans="2:22" hidden="1">
      <c r="B555" s="82">
        <f>'PER TRIWULAN'!A550</f>
        <v>545</v>
      </c>
      <c r="C555" s="69" t="str">
        <f>'PER TRIWULAN'!I550</f>
        <v xml:space="preserve"> Pulokulon </v>
      </c>
      <c r="D555" s="70" t="str">
        <f>'PER TRIWULAN'!B550</f>
        <v>SD NEGERI 5 SEMBUNGHARJO</v>
      </c>
      <c r="E555" s="71">
        <f>'PER TRIWULAN'!P550</f>
        <v>19720000</v>
      </c>
      <c r="F555" s="89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72">
        <f t="shared" si="24"/>
        <v>0</v>
      </c>
      <c r="U555" s="59">
        <f t="shared" si="25"/>
        <v>19720000</v>
      </c>
      <c r="V555" s="57">
        <f t="shared" si="26"/>
        <v>0</v>
      </c>
    </row>
    <row r="556" spans="2:22" hidden="1">
      <c r="B556" s="82">
        <f>'PER TRIWULAN'!A551</f>
        <v>546</v>
      </c>
      <c r="C556" s="69" t="str">
        <f>'PER TRIWULAN'!I551</f>
        <v xml:space="preserve"> Pulokulon </v>
      </c>
      <c r="D556" s="70" t="str">
        <f>'PER TRIWULAN'!B551</f>
        <v>SD NEGERI KECIL KARANGHARJO</v>
      </c>
      <c r="E556" s="71">
        <f>'PER TRIWULAN'!P551</f>
        <v>10150000</v>
      </c>
      <c r="F556" s="89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72">
        <f t="shared" si="24"/>
        <v>0</v>
      </c>
      <c r="U556" s="59">
        <f t="shared" si="25"/>
        <v>10150000</v>
      </c>
      <c r="V556" s="57">
        <f t="shared" si="26"/>
        <v>0</v>
      </c>
    </row>
    <row r="557" spans="2:22" hidden="1">
      <c r="B557" s="82">
        <f>'PER TRIWULAN'!A552</f>
        <v>547</v>
      </c>
      <c r="C557" s="69" t="str">
        <f>'PER TRIWULAN'!I552</f>
        <v xml:space="preserve"> Pulokulon </v>
      </c>
      <c r="D557" s="70" t="str">
        <f>'PER TRIWULAN'!B552</f>
        <v>SD NEGERI KECIL POJOK</v>
      </c>
      <c r="E557" s="71">
        <f>'PER TRIWULAN'!P552</f>
        <v>6235000</v>
      </c>
      <c r="F557" s="89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72">
        <f t="shared" si="24"/>
        <v>0</v>
      </c>
      <c r="U557" s="59">
        <f t="shared" si="25"/>
        <v>6235000</v>
      </c>
      <c r="V557" s="57">
        <f t="shared" si="26"/>
        <v>0</v>
      </c>
    </row>
    <row r="558" spans="2:22" hidden="1">
      <c r="B558" s="82">
        <f>'PER TRIWULAN'!A553</f>
        <v>548</v>
      </c>
      <c r="C558" s="69" t="str">
        <f>'PER TRIWULAN'!I553</f>
        <v xml:space="preserve"> Pulokulon </v>
      </c>
      <c r="D558" s="70" t="str">
        <f>'PER TRIWULAN'!B553</f>
        <v>SD NEGERI KECIL TUKO</v>
      </c>
      <c r="E558" s="71">
        <f>'PER TRIWULAN'!P553</f>
        <v>7250000</v>
      </c>
      <c r="F558" s="89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72">
        <f t="shared" si="24"/>
        <v>0</v>
      </c>
      <c r="U558" s="59">
        <f t="shared" si="25"/>
        <v>7250000</v>
      </c>
      <c r="V558" s="57">
        <f t="shared" si="26"/>
        <v>0</v>
      </c>
    </row>
    <row r="559" spans="2:22" hidden="1">
      <c r="B559" s="82">
        <f>'PER TRIWULAN'!A554</f>
        <v>549</v>
      </c>
      <c r="C559" s="69" t="str">
        <f>'PER TRIWULAN'!I554</f>
        <v xml:space="preserve"> Pulokulon </v>
      </c>
      <c r="D559" s="70" t="str">
        <f>'PER TRIWULAN'!B554</f>
        <v>SD NEGERI 5 TUKO</v>
      </c>
      <c r="E559" s="71">
        <f>'PER TRIWULAN'!P554</f>
        <v>29290000</v>
      </c>
      <c r="F559" s="89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72">
        <f t="shared" si="24"/>
        <v>0</v>
      </c>
      <c r="U559" s="59">
        <f t="shared" si="25"/>
        <v>29290000</v>
      </c>
      <c r="V559" s="57">
        <f t="shared" si="26"/>
        <v>0</v>
      </c>
    </row>
    <row r="560" spans="2:22" hidden="1">
      <c r="B560" s="82">
        <f>'PER TRIWULAN'!A555</f>
        <v>550</v>
      </c>
      <c r="C560" s="69" t="str">
        <f>'PER TRIWULAN'!I555</f>
        <v xml:space="preserve"> Pulokulon </v>
      </c>
      <c r="D560" s="70" t="str">
        <f>'PER TRIWULAN'!B555</f>
        <v>SD NEGERI 1 MANGUNREJO</v>
      </c>
      <c r="E560" s="71">
        <f>'PER TRIWULAN'!P555</f>
        <v>24070000</v>
      </c>
      <c r="F560" s="89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72">
        <f t="shared" si="24"/>
        <v>0</v>
      </c>
      <c r="U560" s="59">
        <f t="shared" si="25"/>
        <v>24070000</v>
      </c>
      <c r="V560" s="57">
        <f t="shared" si="26"/>
        <v>0</v>
      </c>
    </row>
    <row r="561" spans="2:22" hidden="1">
      <c r="B561" s="82">
        <f>'PER TRIWULAN'!A556</f>
        <v>551</v>
      </c>
      <c r="C561" s="69" t="str">
        <f>'PER TRIWULAN'!I556</f>
        <v xml:space="preserve"> Pulokulon </v>
      </c>
      <c r="D561" s="70" t="str">
        <f>'PER TRIWULAN'!B556</f>
        <v>SD NEGERI 2 MANGUNREJO</v>
      </c>
      <c r="E561" s="71">
        <f>'PER TRIWULAN'!P556</f>
        <v>20445000</v>
      </c>
      <c r="F561" s="89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72">
        <f t="shared" si="24"/>
        <v>0</v>
      </c>
      <c r="U561" s="59">
        <f t="shared" si="25"/>
        <v>20445000</v>
      </c>
      <c r="V561" s="57">
        <f t="shared" si="26"/>
        <v>0</v>
      </c>
    </row>
    <row r="562" spans="2:22" hidden="1">
      <c r="B562" s="82">
        <f>'PER TRIWULAN'!A557</f>
        <v>552</v>
      </c>
      <c r="C562" s="69" t="str">
        <f>'PER TRIWULAN'!I557</f>
        <v xml:space="preserve"> Pulokulon </v>
      </c>
      <c r="D562" s="70" t="str">
        <f>'PER TRIWULAN'!B557</f>
        <v>SD NEGERI 2 JETAKSARI</v>
      </c>
      <c r="E562" s="71">
        <f>'PER TRIWULAN'!P557</f>
        <v>27115000</v>
      </c>
      <c r="F562" s="89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72">
        <f t="shared" si="24"/>
        <v>0</v>
      </c>
      <c r="U562" s="59">
        <f t="shared" si="25"/>
        <v>27115000</v>
      </c>
      <c r="V562" s="57">
        <f t="shared" si="26"/>
        <v>0</v>
      </c>
    </row>
    <row r="563" spans="2:22" hidden="1">
      <c r="B563" s="82">
        <f>'PER TRIWULAN'!A558</f>
        <v>553</v>
      </c>
      <c r="C563" s="69" t="str">
        <f>'PER TRIWULAN'!I558</f>
        <v xml:space="preserve"> Pulokulon </v>
      </c>
      <c r="D563" s="70" t="str">
        <f>'PER TRIWULAN'!B558</f>
        <v>SD NEGERI 1 PULOKULON</v>
      </c>
      <c r="E563" s="71">
        <f>'PER TRIWULAN'!P558</f>
        <v>21315000</v>
      </c>
      <c r="F563" s="89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72">
        <f t="shared" si="24"/>
        <v>0</v>
      </c>
      <c r="U563" s="59">
        <f t="shared" si="25"/>
        <v>21315000</v>
      </c>
      <c r="V563" s="57">
        <f t="shared" si="26"/>
        <v>0</v>
      </c>
    </row>
    <row r="564" spans="2:22" hidden="1">
      <c r="B564" s="82">
        <f>'PER TRIWULAN'!A559</f>
        <v>554</v>
      </c>
      <c r="C564" s="69" t="str">
        <f>'PER TRIWULAN'!I559</f>
        <v xml:space="preserve"> Pulokulon </v>
      </c>
      <c r="D564" s="70" t="str">
        <f>'PER TRIWULAN'!B559</f>
        <v>SD NEGERI 1 SEMBUNGHARJO</v>
      </c>
      <c r="E564" s="71">
        <f>'PER TRIWULAN'!P559</f>
        <v>35380000</v>
      </c>
      <c r="F564" s="89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72">
        <f t="shared" si="24"/>
        <v>0</v>
      </c>
      <c r="U564" s="59">
        <f t="shared" si="25"/>
        <v>35380000</v>
      </c>
      <c r="V564" s="57">
        <f t="shared" si="26"/>
        <v>0</v>
      </c>
    </row>
    <row r="565" spans="2:22" hidden="1">
      <c r="B565" s="82">
        <f>'PER TRIWULAN'!A560</f>
        <v>555</v>
      </c>
      <c r="C565" s="69" t="str">
        <f>'PER TRIWULAN'!I560</f>
        <v xml:space="preserve"> Pulokulon </v>
      </c>
      <c r="D565" s="70" t="str">
        <f>'PER TRIWULAN'!B560</f>
        <v>SD NEGERI 2 SEMBUNGHARJO</v>
      </c>
      <c r="E565" s="71">
        <f>'PER TRIWULAN'!P560</f>
        <v>34800000</v>
      </c>
      <c r="F565" s="89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72">
        <f t="shared" si="24"/>
        <v>0</v>
      </c>
      <c r="U565" s="59">
        <f t="shared" si="25"/>
        <v>34800000</v>
      </c>
      <c r="V565" s="57">
        <f t="shared" si="26"/>
        <v>0</v>
      </c>
    </row>
    <row r="566" spans="2:22" hidden="1">
      <c r="B566" s="82">
        <f>'PER TRIWULAN'!A561</f>
        <v>556</v>
      </c>
      <c r="C566" s="69" t="str">
        <f>'PER TRIWULAN'!I561</f>
        <v xml:space="preserve"> Pulokulon </v>
      </c>
      <c r="D566" s="70" t="str">
        <f>'PER TRIWULAN'!B561</f>
        <v>SD NEGERI 3 SEMBUNGHARJO</v>
      </c>
      <c r="E566" s="71">
        <f>'PER TRIWULAN'!P561</f>
        <v>25810000</v>
      </c>
      <c r="F566" s="89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72">
        <f t="shared" si="24"/>
        <v>0</v>
      </c>
      <c r="U566" s="59">
        <f t="shared" si="25"/>
        <v>25810000</v>
      </c>
      <c r="V566" s="57">
        <f t="shared" si="26"/>
        <v>0</v>
      </c>
    </row>
    <row r="567" spans="2:22" hidden="1">
      <c r="B567" s="82">
        <f>'PER TRIWULAN'!A562</f>
        <v>557</v>
      </c>
      <c r="C567" s="69" t="str">
        <f>'PER TRIWULAN'!I562</f>
        <v xml:space="preserve"> Pulokulon </v>
      </c>
      <c r="D567" s="70" t="str">
        <f>'PER TRIWULAN'!B562</f>
        <v>SD NEGERI 3 JAMBON</v>
      </c>
      <c r="E567" s="71">
        <f>'PER TRIWULAN'!P562</f>
        <v>21460000</v>
      </c>
      <c r="F567" s="89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72">
        <f t="shared" si="24"/>
        <v>0</v>
      </c>
      <c r="U567" s="59">
        <f t="shared" si="25"/>
        <v>21460000</v>
      </c>
      <c r="V567" s="57">
        <f t="shared" si="26"/>
        <v>0</v>
      </c>
    </row>
    <row r="568" spans="2:22" hidden="1">
      <c r="B568" s="82">
        <f>'PER TRIWULAN'!A563</f>
        <v>558</v>
      </c>
      <c r="C568" s="69" t="str">
        <f>'PER TRIWULAN'!I563</f>
        <v xml:space="preserve"> Pulokulon </v>
      </c>
      <c r="D568" s="70" t="str">
        <f>'PER TRIWULAN'!B563</f>
        <v>SD NEGERI 3 POJOK</v>
      </c>
      <c r="E568" s="71">
        <f>'PER TRIWULAN'!P563</f>
        <v>12180000</v>
      </c>
      <c r="F568" s="89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72">
        <f t="shared" si="24"/>
        <v>0</v>
      </c>
      <c r="U568" s="59">
        <f t="shared" si="25"/>
        <v>12180000</v>
      </c>
      <c r="V568" s="57">
        <f t="shared" si="26"/>
        <v>0</v>
      </c>
    </row>
    <row r="569" spans="2:22" hidden="1">
      <c r="B569" s="82">
        <f>'PER TRIWULAN'!A564</f>
        <v>559</v>
      </c>
      <c r="C569" s="69" t="str">
        <f>'PER TRIWULAN'!I564</f>
        <v xml:space="preserve"> Pulokulon </v>
      </c>
      <c r="D569" s="70" t="str">
        <f>'PER TRIWULAN'!B564</f>
        <v>SD NEGERI 4 POJOK</v>
      </c>
      <c r="E569" s="71">
        <f>'PER TRIWULAN'!P564</f>
        <v>23925000</v>
      </c>
      <c r="F569" s="89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72">
        <f t="shared" si="24"/>
        <v>0</v>
      </c>
      <c r="U569" s="59">
        <f t="shared" si="25"/>
        <v>23925000</v>
      </c>
      <c r="V569" s="57">
        <f t="shared" si="26"/>
        <v>0</v>
      </c>
    </row>
    <row r="570" spans="2:22" hidden="1">
      <c r="B570" s="82">
        <f>'PER TRIWULAN'!A565</f>
        <v>560</v>
      </c>
      <c r="C570" s="69" t="str">
        <f>'PER TRIWULAN'!I565</f>
        <v xml:space="preserve"> Pulokulon </v>
      </c>
      <c r="D570" s="70" t="str">
        <f>'PER TRIWULAN'!B565</f>
        <v>SD NEGERI 1 SIDOREJO</v>
      </c>
      <c r="E570" s="71">
        <f>'PER TRIWULAN'!P565</f>
        <v>30740000</v>
      </c>
      <c r="F570" s="89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72">
        <f t="shared" si="24"/>
        <v>0</v>
      </c>
      <c r="U570" s="59">
        <f t="shared" si="25"/>
        <v>30740000</v>
      </c>
      <c r="V570" s="57">
        <f t="shared" si="26"/>
        <v>0</v>
      </c>
    </row>
    <row r="571" spans="2:22" hidden="1">
      <c r="B571" s="82">
        <f>'PER TRIWULAN'!A566</f>
        <v>561</v>
      </c>
      <c r="C571" s="69" t="str">
        <f>'PER TRIWULAN'!I566</f>
        <v xml:space="preserve"> Pulokulon </v>
      </c>
      <c r="D571" s="70" t="str">
        <f>'PER TRIWULAN'!B566</f>
        <v>SD NEGERI 5 SIDOREJO</v>
      </c>
      <c r="E571" s="71">
        <f>'PER TRIWULAN'!P566</f>
        <v>18560000</v>
      </c>
      <c r="F571" s="89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72">
        <f t="shared" si="24"/>
        <v>0</v>
      </c>
      <c r="U571" s="59">
        <f t="shared" si="25"/>
        <v>18560000</v>
      </c>
      <c r="V571" s="57">
        <f t="shared" si="26"/>
        <v>0</v>
      </c>
    </row>
    <row r="572" spans="2:22" hidden="1">
      <c r="B572" s="82">
        <f>'PER TRIWULAN'!A567</f>
        <v>562</v>
      </c>
      <c r="C572" s="69" t="str">
        <f>'PER TRIWULAN'!I567</f>
        <v xml:space="preserve"> Pulokulon </v>
      </c>
      <c r="D572" s="70" t="str">
        <f>'PER TRIWULAN'!B567</f>
        <v>SD NEGERI 3 MLOWO KARANGTALUN</v>
      </c>
      <c r="E572" s="71">
        <f>'PER TRIWULAN'!P567</f>
        <v>18850000</v>
      </c>
      <c r="F572" s="89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72">
        <f t="shared" si="24"/>
        <v>0</v>
      </c>
      <c r="U572" s="59">
        <f t="shared" si="25"/>
        <v>18850000</v>
      </c>
      <c r="V572" s="57">
        <f t="shared" si="26"/>
        <v>0</v>
      </c>
    </row>
    <row r="573" spans="2:22" hidden="1">
      <c r="B573" s="82">
        <f>'PER TRIWULAN'!A568</f>
        <v>563</v>
      </c>
      <c r="C573" s="69" t="str">
        <f>'PER TRIWULAN'!I568</f>
        <v xml:space="preserve"> Purwodadi </v>
      </c>
      <c r="D573" s="70" t="str">
        <f>'PER TRIWULAN'!B568</f>
        <v>SD NEGERI 1 CANDISARI</v>
      </c>
      <c r="E573" s="71">
        <f>'PER TRIWULAN'!P568</f>
        <v>25230000</v>
      </c>
      <c r="F573" s="89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72">
        <f t="shared" si="24"/>
        <v>0</v>
      </c>
      <c r="U573" s="59">
        <f t="shared" si="25"/>
        <v>25230000</v>
      </c>
      <c r="V573" s="57">
        <f t="shared" si="26"/>
        <v>0</v>
      </c>
    </row>
    <row r="574" spans="2:22" hidden="1">
      <c r="B574" s="82">
        <f>'PER TRIWULAN'!A569</f>
        <v>564</v>
      </c>
      <c r="C574" s="69" t="str">
        <f>'PER TRIWULAN'!I569</f>
        <v xml:space="preserve"> Purwodadi </v>
      </c>
      <c r="D574" s="70" t="str">
        <f>'PER TRIWULAN'!B569</f>
        <v>SD NEGERI 1 CINGKRONG</v>
      </c>
      <c r="E574" s="71">
        <f>'PER TRIWULAN'!P569</f>
        <v>21170000</v>
      </c>
      <c r="F574" s="89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72">
        <f t="shared" si="24"/>
        <v>0</v>
      </c>
      <c r="U574" s="59">
        <f t="shared" si="25"/>
        <v>21170000</v>
      </c>
      <c r="V574" s="57">
        <f t="shared" si="26"/>
        <v>0</v>
      </c>
    </row>
    <row r="575" spans="2:22" hidden="1">
      <c r="B575" s="82">
        <f>'PER TRIWULAN'!A570</f>
        <v>565</v>
      </c>
      <c r="C575" s="69" t="str">
        <f>'PER TRIWULAN'!I570</f>
        <v xml:space="preserve"> Purwodadi </v>
      </c>
      <c r="D575" s="70" t="str">
        <f>'PER TRIWULAN'!B570</f>
        <v>SD NEGERI 1 DANYANG</v>
      </c>
      <c r="E575" s="71">
        <f>'PER TRIWULAN'!P570</f>
        <v>27260000</v>
      </c>
      <c r="F575" s="89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72">
        <f t="shared" si="24"/>
        <v>0</v>
      </c>
      <c r="U575" s="59">
        <f t="shared" si="25"/>
        <v>27260000</v>
      </c>
      <c r="V575" s="57">
        <f t="shared" si="26"/>
        <v>0</v>
      </c>
    </row>
    <row r="576" spans="2:22" hidden="1">
      <c r="B576" s="82">
        <f>'PER TRIWULAN'!A571</f>
        <v>566</v>
      </c>
      <c r="C576" s="69" t="str">
        <f>'PER TRIWULAN'!I571</f>
        <v xml:space="preserve"> Purwodadi </v>
      </c>
      <c r="D576" s="70" t="str">
        <f>'PER TRIWULAN'!B571</f>
        <v>SD NEGERI 1 GENUKSURAN</v>
      </c>
      <c r="E576" s="71">
        <f>'PER TRIWULAN'!P571</f>
        <v>34365000</v>
      </c>
      <c r="F576" s="89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72">
        <f t="shared" si="24"/>
        <v>0</v>
      </c>
      <c r="U576" s="59">
        <f t="shared" si="25"/>
        <v>34365000</v>
      </c>
      <c r="V576" s="57">
        <f t="shared" si="26"/>
        <v>0</v>
      </c>
    </row>
    <row r="577" spans="2:22" hidden="1">
      <c r="B577" s="82">
        <f>'PER TRIWULAN'!A572</f>
        <v>567</v>
      </c>
      <c r="C577" s="69" t="str">
        <f>'PER TRIWULAN'!I572</f>
        <v xml:space="preserve"> Purwodadi </v>
      </c>
      <c r="D577" s="70" t="str">
        <f>'PER TRIWULAN'!B572</f>
        <v>SD NEGERI 1 KALONGAN</v>
      </c>
      <c r="E577" s="71">
        <f>'PER TRIWULAN'!P572</f>
        <v>29725000</v>
      </c>
      <c r="F577" s="89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72">
        <f t="shared" si="24"/>
        <v>0</v>
      </c>
      <c r="U577" s="59">
        <f t="shared" si="25"/>
        <v>29725000</v>
      </c>
      <c r="V577" s="57">
        <f t="shared" si="26"/>
        <v>0</v>
      </c>
    </row>
    <row r="578" spans="2:22" hidden="1">
      <c r="B578" s="82">
        <f>'PER TRIWULAN'!A573</f>
        <v>568</v>
      </c>
      <c r="C578" s="69" t="str">
        <f>'PER TRIWULAN'!I573</f>
        <v xml:space="preserve"> Purwodadi </v>
      </c>
      <c r="D578" s="70" t="str">
        <f>'PER TRIWULAN'!B573</f>
        <v>SD NEGERI 1 KANDANGAN</v>
      </c>
      <c r="E578" s="71">
        <f>'PER TRIWULAN'!P573</f>
        <v>27985000</v>
      </c>
      <c r="F578" s="89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72">
        <f t="shared" si="24"/>
        <v>0</v>
      </c>
      <c r="U578" s="59">
        <f t="shared" si="25"/>
        <v>27985000</v>
      </c>
      <c r="V578" s="57">
        <f t="shared" si="26"/>
        <v>0</v>
      </c>
    </row>
    <row r="579" spans="2:22" hidden="1">
      <c r="B579" s="82">
        <f>'PER TRIWULAN'!A574</f>
        <v>569</v>
      </c>
      <c r="C579" s="69" t="str">
        <f>'PER TRIWULAN'!I574</f>
        <v xml:space="preserve"> Purwodadi </v>
      </c>
      <c r="D579" s="70" t="str">
        <f>'PER TRIWULAN'!B574</f>
        <v>SD NEGERI 1 KEDUNGREJO</v>
      </c>
      <c r="E579" s="71">
        <f>'PER TRIWULAN'!P574</f>
        <v>33060000</v>
      </c>
      <c r="F579" s="89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72">
        <f t="shared" si="24"/>
        <v>0</v>
      </c>
      <c r="U579" s="59">
        <f t="shared" si="25"/>
        <v>33060000</v>
      </c>
      <c r="V579" s="57">
        <f t="shared" si="26"/>
        <v>0</v>
      </c>
    </row>
    <row r="580" spans="2:22" hidden="1">
      <c r="B580" s="82">
        <f>'PER TRIWULAN'!A575</f>
        <v>570</v>
      </c>
      <c r="C580" s="69" t="str">
        <f>'PER TRIWULAN'!I575</f>
        <v xml:space="preserve"> Purwodadi </v>
      </c>
      <c r="D580" s="70" t="str">
        <f>'PER TRIWULAN'!B575</f>
        <v>SD NEGERI 1 KURIPAN</v>
      </c>
      <c r="E580" s="71">
        <f>'PER TRIWULAN'!P575</f>
        <v>33640000</v>
      </c>
      <c r="F580" s="89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72">
        <f t="shared" si="24"/>
        <v>0</v>
      </c>
      <c r="U580" s="59">
        <f t="shared" si="25"/>
        <v>33640000</v>
      </c>
      <c r="V580" s="57">
        <f t="shared" si="26"/>
        <v>0</v>
      </c>
    </row>
    <row r="581" spans="2:22" hidden="1">
      <c r="B581" s="82">
        <f>'PER TRIWULAN'!A576</f>
        <v>571</v>
      </c>
      <c r="C581" s="69" t="str">
        <f>'PER TRIWULAN'!I576</f>
        <v xml:space="preserve"> Purwodadi </v>
      </c>
      <c r="D581" s="70" t="str">
        <f>'PER TRIWULAN'!B576</f>
        <v>SD NEGERI 1 NAMBUHAN</v>
      </c>
      <c r="E581" s="71">
        <f>'PER TRIWULAN'!P576</f>
        <v>40165000</v>
      </c>
      <c r="F581" s="89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72">
        <f t="shared" si="24"/>
        <v>0</v>
      </c>
      <c r="U581" s="59">
        <f t="shared" si="25"/>
        <v>40165000</v>
      </c>
      <c r="V581" s="57">
        <f t="shared" si="26"/>
        <v>0</v>
      </c>
    </row>
    <row r="582" spans="2:22" hidden="1">
      <c r="B582" s="82">
        <f>'PER TRIWULAN'!A577</f>
        <v>572</v>
      </c>
      <c r="C582" s="69" t="str">
        <f>'PER TRIWULAN'!I577</f>
        <v xml:space="preserve"> Purwodadi </v>
      </c>
      <c r="D582" s="70" t="str">
        <f>'PER TRIWULAN'!B577</f>
        <v>SD NEGERI 1 NGEMBAK</v>
      </c>
      <c r="E582" s="71">
        <f>'PER TRIWULAN'!P577</f>
        <v>25230000</v>
      </c>
      <c r="F582" s="89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72">
        <f t="shared" si="24"/>
        <v>0</v>
      </c>
      <c r="U582" s="59">
        <f t="shared" si="25"/>
        <v>25230000</v>
      </c>
      <c r="V582" s="57">
        <f t="shared" si="26"/>
        <v>0</v>
      </c>
    </row>
    <row r="583" spans="2:22" hidden="1">
      <c r="B583" s="82">
        <f>'PER TRIWULAN'!A578</f>
        <v>573</v>
      </c>
      <c r="C583" s="69" t="str">
        <f>'PER TRIWULAN'!I578</f>
        <v xml:space="preserve"> Purwodadi </v>
      </c>
      <c r="D583" s="70" t="str">
        <f>'PER TRIWULAN'!B578</f>
        <v>SD NEGERI 1 NGLOBAR</v>
      </c>
      <c r="E583" s="71">
        <f>'PER TRIWULAN'!P578</f>
        <v>18995000</v>
      </c>
      <c r="F583" s="89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72">
        <f t="shared" si="24"/>
        <v>0</v>
      </c>
      <c r="U583" s="59">
        <f t="shared" si="25"/>
        <v>18995000</v>
      </c>
      <c r="V583" s="57">
        <f t="shared" si="26"/>
        <v>0</v>
      </c>
    </row>
    <row r="584" spans="2:22" hidden="1">
      <c r="B584" s="82">
        <f>'PER TRIWULAN'!A579</f>
        <v>574</v>
      </c>
      <c r="C584" s="69" t="str">
        <f>'PER TRIWULAN'!I579</f>
        <v xml:space="preserve"> Purwodadi </v>
      </c>
      <c r="D584" s="70" t="str">
        <f>'PER TRIWULAN'!B579</f>
        <v>SD NEGERI 1 NGRAJI</v>
      </c>
      <c r="E584" s="71">
        <f>'PER TRIWULAN'!P579</f>
        <v>22620000</v>
      </c>
      <c r="F584" s="89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72">
        <f t="shared" si="24"/>
        <v>0</v>
      </c>
      <c r="U584" s="59">
        <f t="shared" si="25"/>
        <v>22620000</v>
      </c>
      <c r="V584" s="57">
        <f t="shared" si="26"/>
        <v>0</v>
      </c>
    </row>
    <row r="585" spans="2:22" hidden="1">
      <c r="B585" s="82">
        <f>'PER TRIWULAN'!A580</f>
        <v>575</v>
      </c>
      <c r="C585" s="69" t="str">
        <f>'PER TRIWULAN'!I580</f>
        <v xml:space="preserve"> Purwodadi </v>
      </c>
      <c r="D585" s="70" t="str">
        <f>'PER TRIWULAN'!B580</f>
        <v>SD NEGERI 1 PULOREJO</v>
      </c>
      <c r="E585" s="71">
        <f>'PER TRIWULAN'!P580</f>
        <v>26245000</v>
      </c>
      <c r="F585" s="89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72">
        <f t="shared" si="24"/>
        <v>0</v>
      </c>
      <c r="U585" s="59">
        <f t="shared" si="25"/>
        <v>26245000</v>
      </c>
      <c r="V585" s="57">
        <f t="shared" si="26"/>
        <v>0</v>
      </c>
    </row>
    <row r="586" spans="2:22" hidden="1">
      <c r="B586" s="82">
        <f>'PER TRIWULAN'!A581</f>
        <v>576</v>
      </c>
      <c r="C586" s="69" t="str">
        <f>'PER TRIWULAN'!I581</f>
        <v xml:space="preserve"> Purwodadi </v>
      </c>
      <c r="D586" s="70" t="str">
        <f>'PER TRIWULAN'!B581</f>
        <v>SD NEGERI 1 PURWODADI</v>
      </c>
      <c r="E586" s="71">
        <f>'PER TRIWULAN'!P581</f>
        <v>51330000</v>
      </c>
      <c r="F586" s="89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72">
        <f t="shared" si="24"/>
        <v>0</v>
      </c>
      <c r="U586" s="59">
        <f t="shared" si="25"/>
        <v>51330000</v>
      </c>
      <c r="V586" s="57">
        <f t="shared" si="26"/>
        <v>0</v>
      </c>
    </row>
    <row r="587" spans="2:22" hidden="1">
      <c r="B587" s="82">
        <f>'PER TRIWULAN'!A582</f>
        <v>577</v>
      </c>
      <c r="C587" s="69" t="str">
        <f>'PER TRIWULAN'!I582</f>
        <v xml:space="preserve"> Purwodadi </v>
      </c>
      <c r="D587" s="70" t="str">
        <f>'PER TRIWULAN'!B582</f>
        <v>SD NEGERI 1 PUTAT</v>
      </c>
      <c r="E587" s="71">
        <f>'PER TRIWULAN'!P582</f>
        <v>19575000</v>
      </c>
      <c r="F587" s="89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72">
        <f t="shared" si="24"/>
        <v>0</v>
      </c>
      <c r="U587" s="59">
        <f t="shared" si="25"/>
        <v>19575000</v>
      </c>
      <c r="V587" s="57">
        <f t="shared" si="26"/>
        <v>0</v>
      </c>
    </row>
    <row r="588" spans="2:22" hidden="1">
      <c r="B588" s="82">
        <f>'PER TRIWULAN'!A583</f>
        <v>578</v>
      </c>
      <c r="C588" s="69" t="str">
        <f>'PER TRIWULAN'!I583</f>
        <v xml:space="preserve"> Purwodadi </v>
      </c>
      <c r="D588" s="70" t="str">
        <f>'PER TRIWULAN'!B583</f>
        <v>SD NEGERI 1 WARUKARANGANYAR</v>
      </c>
      <c r="E588" s="71">
        <f>'PER TRIWULAN'!P583</f>
        <v>24070000</v>
      </c>
      <c r="F588" s="89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72">
        <f t="shared" ref="T588:T651" si="27">SUM(G588:S588)</f>
        <v>0</v>
      </c>
      <c r="U588" s="59">
        <f t="shared" ref="U588:U651" si="28">E588-F588</f>
        <v>24070000</v>
      </c>
      <c r="V588" s="57">
        <f t="shared" ref="V588:V651" si="29">F588-T588</f>
        <v>0</v>
      </c>
    </row>
    <row r="589" spans="2:22" hidden="1">
      <c r="B589" s="82">
        <f>'PER TRIWULAN'!A584</f>
        <v>579</v>
      </c>
      <c r="C589" s="69" t="str">
        <f>'PER TRIWULAN'!I584</f>
        <v xml:space="preserve"> Purwodadi </v>
      </c>
      <c r="D589" s="70" t="str">
        <f>'PER TRIWULAN'!B584</f>
        <v>SD NEGERI 10 PURWODADI</v>
      </c>
      <c r="E589" s="71">
        <f>'PER TRIWULAN'!P584</f>
        <v>33350000</v>
      </c>
      <c r="F589" s="89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72">
        <f t="shared" si="27"/>
        <v>0</v>
      </c>
      <c r="U589" s="59">
        <f t="shared" si="28"/>
        <v>33350000</v>
      </c>
      <c r="V589" s="57">
        <f t="shared" si="29"/>
        <v>0</v>
      </c>
    </row>
    <row r="590" spans="2:22" hidden="1">
      <c r="B590" s="82">
        <f>'PER TRIWULAN'!A585</f>
        <v>580</v>
      </c>
      <c r="C590" s="69" t="str">
        <f>'PER TRIWULAN'!I585</f>
        <v xml:space="preserve"> Purwodadi </v>
      </c>
      <c r="D590" s="70" t="str">
        <f>'PER TRIWULAN'!B585</f>
        <v>SD NEGERI 11 PURWODADI</v>
      </c>
      <c r="E590" s="71">
        <f>'PER TRIWULAN'!P585</f>
        <v>19575000</v>
      </c>
      <c r="F590" s="89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72">
        <f t="shared" si="27"/>
        <v>0</v>
      </c>
      <c r="U590" s="59">
        <f t="shared" si="28"/>
        <v>19575000</v>
      </c>
      <c r="V590" s="57">
        <f t="shared" si="29"/>
        <v>0</v>
      </c>
    </row>
    <row r="591" spans="2:22" hidden="1">
      <c r="B591" s="82">
        <f>'PER TRIWULAN'!A586</f>
        <v>581</v>
      </c>
      <c r="C591" s="69" t="str">
        <f>'PER TRIWULAN'!I586</f>
        <v xml:space="preserve"> Purwodadi </v>
      </c>
      <c r="D591" s="70" t="str">
        <f>'PER TRIWULAN'!B586</f>
        <v>SD NEGERI 12 PURWODADI</v>
      </c>
      <c r="E591" s="71">
        <f>'PER TRIWULAN'!P586</f>
        <v>95120000</v>
      </c>
      <c r="F591" s="89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72">
        <f t="shared" si="27"/>
        <v>0</v>
      </c>
      <c r="U591" s="59">
        <f t="shared" si="28"/>
        <v>95120000</v>
      </c>
      <c r="V591" s="57">
        <f t="shared" si="29"/>
        <v>0</v>
      </c>
    </row>
    <row r="592" spans="2:22" hidden="1">
      <c r="B592" s="82">
        <f>'PER TRIWULAN'!A587</f>
        <v>582</v>
      </c>
      <c r="C592" s="69" t="str">
        <f>'PER TRIWULAN'!I587</f>
        <v xml:space="preserve"> Purwodadi </v>
      </c>
      <c r="D592" s="70" t="str">
        <f>'PER TRIWULAN'!B587</f>
        <v>SD NEGERI 13 PURWODADI</v>
      </c>
      <c r="E592" s="71">
        <f>'PER TRIWULAN'!P587</f>
        <v>7395000</v>
      </c>
      <c r="F592" s="89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72">
        <f t="shared" si="27"/>
        <v>0</v>
      </c>
      <c r="U592" s="59">
        <f t="shared" si="28"/>
        <v>7395000</v>
      </c>
      <c r="V592" s="57">
        <f t="shared" si="29"/>
        <v>0</v>
      </c>
    </row>
    <row r="593" spans="2:22" hidden="1">
      <c r="B593" s="82">
        <f>'PER TRIWULAN'!A588</f>
        <v>583</v>
      </c>
      <c r="C593" s="69" t="str">
        <f>'PER TRIWULAN'!I588</f>
        <v xml:space="preserve"> Purwodadi </v>
      </c>
      <c r="D593" s="70" t="str">
        <f>'PER TRIWULAN'!B588</f>
        <v>SD NEGERI 14 PURWODADI</v>
      </c>
      <c r="E593" s="71">
        <f>'PER TRIWULAN'!P588</f>
        <v>25810000</v>
      </c>
      <c r="F593" s="89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72">
        <f t="shared" si="27"/>
        <v>0</v>
      </c>
      <c r="U593" s="59">
        <f t="shared" si="28"/>
        <v>25810000</v>
      </c>
      <c r="V593" s="57">
        <f t="shared" si="29"/>
        <v>0</v>
      </c>
    </row>
    <row r="594" spans="2:22" hidden="1">
      <c r="B594" s="82">
        <f>'PER TRIWULAN'!A589</f>
        <v>584</v>
      </c>
      <c r="C594" s="69" t="str">
        <f>'PER TRIWULAN'!I589</f>
        <v xml:space="preserve"> Purwodadi </v>
      </c>
      <c r="D594" s="70" t="str">
        <f>'PER TRIWULAN'!B589</f>
        <v>SD NEGERI 16 PURWODADI</v>
      </c>
      <c r="E594" s="71">
        <f>'PER TRIWULAN'!P589</f>
        <v>47850000</v>
      </c>
      <c r="F594" s="89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72">
        <f t="shared" si="27"/>
        <v>0</v>
      </c>
      <c r="U594" s="59">
        <f t="shared" si="28"/>
        <v>47850000</v>
      </c>
      <c r="V594" s="57">
        <f t="shared" si="29"/>
        <v>0</v>
      </c>
    </row>
    <row r="595" spans="2:22" hidden="1">
      <c r="B595" s="82">
        <f>'PER TRIWULAN'!A590</f>
        <v>585</v>
      </c>
      <c r="C595" s="69" t="str">
        <f>'PER TRIWULAN'!I590</f>
        <v xml:space="preserve"> Purwodadi </v>
      </c>
      <c r="D595" s="70" t="str">
        <f>'PER TRIWULAN'!B590</f>
        <v>SD NEGERI 2 CANDISARI</v>
      </c>
      <c r="E595" s="71">
        <f>'PER TRIWULAN'!P590</f>
        <v>15660000</v>
      </c>
      <c r="F595" s="89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72">
        <f t="shared" si="27"/>
        <v>0</v>
      </c>
      <c r="U595" s="59">
        <f t="shared" si="28"/>
        <v>15660000</v>
      </c>
      <c r="V595" s="57">
        <f t="shared" si="29"/>
        <v>0</v>
      </c>
    </row>
    <row r="596" spans="2:22" hidden="1">
      <c r="B596" s="82">
        <f>'PER TRIWULAN'!A591</f>
        <v>586</v>
      </c>
      <c r="C596" s="69" t="str">
        <f>'PER TRIWULAN'!I591</f>
        <v xml:space="preserve"> Purwodadi </v>
      </c>
      <c r="D596" s="70" t="str">
        <f>'PER TRIWULAN'!B591</f>
        <v>SD NEGERI 2 CINGKRONG</v>
      </c>
      <c r="E596" s="71">
        <f>'PER TRIWULAN'!P591</f>
        <v>13485000</v>
      </c>
      <c r="F596" s="89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72">
        <f t="shared" si="27"/>
        <v>0</v>
      </c>
      <c r="U596" s="59">
        <f t="shared" si="28"/>
        <v>13485000</v>
      </c>
      <c r="V596" s="57">
        <f t="shared" si="29"/>
        <v>0</v>
      </c>
    </row>
    <row r="597" spans="2:22" hidden="1">
      <c r="B597" s="82">
        <f>'PER TRIWULAN'!A592</f>
        <v>587</v>
      </c>
      <c r="C597" s="69" t="str">
        <f>'PER TRIWULAN'!I592</f>
        <v xml:space="preserve"> Purwodadi </v>
      </c>
      <c r="D597" s="70" t="str">
        <f>'PER TRIWULAN'!B592</f>
        <v>SD NEGERI 2 DANYANG</v>
      </c>
      <c r="E597" s="71">
        <f>'PER TRIWULAN'!P592</f>
        <v>44805000</v>
      </c>
      <c r="F597" s="89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72">
        <f t="shared" si="27"/>
        <v>0</v>
      </c>
      <c r="U597" s="59">
        <f t="shared" si="28"/>
        <v>44805000</v>
      </c>
      <c r="V597" s="57">
        <f t="shared" si="29"/>
        <v>0</v>
      </c>
    </row>
    <row r="598" spans="2:22" hidden="1">
      <c r="B598" s="82">
        <f>'PER TRIWULAN'!A593</f>
        <v>588</v>
      </c>
      <c r="C598" s="69" t="str">
        <f>'PER TRIWULAN'!I593</f>
        <v xml:space="preserve"> Purwodadi </v>
      </c>
      <c r="D598" s="70" t="str">
        <f>'PER TRIWULAN'!B593</f>
        <v>SD NEGERI 2 GENUKSURAN</v>
      </c>
      <c r="E598" s="71">
        <f>'PER TRIWULAN'!P593</f>
        <v>26825000</v>
      </c>
      <c r="F598" s="89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72">
        <f t="shared" si="27"/>
        <v>0</v>
      </c>
      <c r="U598" s="59">
        <f t="shared" si="28"/>
        <v>26825000</v>
      </c>
      <c r="V598" s="57">
        <f t="shared" si="29"/>
        <v>0</v>
      </c>
    </row>
    <row r="599" spans="2:22" hidden="1">
      <c r="B599" s="82">
        <f>'PER TRIWULAN'!A594</f>
        <v>589</v>
      </c>
      <c r="C599" s="69" t="str">
        <f>'PER TRIWULAN'!I594</f>
        <v xml:space="preserve"> Purwodadi </v>
      </c>
      <c r="D599" s="70" t="str">
        <f>'PER TRIWULAN'!B594</f>
        <v>SD NEGERI 2 KALONGAN</v>
      </c>
      <c r="E599" s="71">
        <f>'PER TRIWULAN'!P594</f>
        <v>26245000</v>
      </c>
      <c r="F599" s="89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72">
        <f t="shared" si="27"/>
        <v>0</v>
      </c>
      <c r="U599" s="59">
        <f t="shared" si="28"/>
        <v>26245000</v>
      </c>
      <c r="V599" s="57">
        <f t="shared" si="29"/>
        <v>0</v>
      </c>
    </row>
    <row r="600" spans="2:22" hidden="1">
      <c r="B600" s="82">
        <f>'PER TRIWULAN'!A595</f>
        <v>590</v>
      </c>
      <c r="C600" s="69" t="str">
        <f>'PER TRIWULAN'!I595</f>
        <v xml:space="preserve"> Purwodadi </v>
      </c>
      <c r="D600" s="70" t="str">
        <f>'PER TRIWULAN'!B595</f>
        <v>SD NEGERI 2 KANDANGAN</v>
      </c>
      <c r="E600" s="71">
        <f>'PER TRIWULAN'!P595</f>
        <v>27115000</v>
      </c>
      <c r="F600" s="89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72">
        <f t="shared" si="27"/>
        <v>0</v>
      </c>
      <c r="U600" s="59">
        <f t="shared" si="28"/>
        <v>27115000</v>
      </c>
      <c r="V600" s="57">
        <f t="shared" si="29"/>
        <v>0</v>
      </c>
    </row>
    <row r="601" spans="2:22" hidden="1">
      <c r="B601" s="82">
        <f>'PER TRIWULAN'!A596</f>
        <v>591</v>
      </c>
      <c r="C601" s="69" t="str">
        <f>'PER TRIWULAN'!I596</f>
        <v xml:space="preserve"> Purwodadi </v>
      </c>
      <c r="D601" s="70" t="str">
        <f>'PER TRIWULAN'!B596</f>
        <v>SD NEGERI 2 KEDUNGREJO</v>
      </c>
      <c r="E601" s="71">
        <f>'PER TRIWULAN'!P596</f>
        <v>29435000</v>
      </c>
      <c r="F601" s="89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72">
        <f t="shared" si="27"/>
        <v>0</v>
      </c>
      <c r="U601" s="59">
        <f t="shared" si="28"/>
        <v>29435000</v>
      </c>
      <c r="V601" s="57">
        <f t="shared" si="29"/>
        <v>0</v>
      </c>
    </row>
    <row r="602" spans="2:22" hidden="1">
      <c r="B602" s="82">
        <f>'PER TRIWULAN'!A597</f>
        <v>592</v>
      </c>
      <c r="C602" s="69" t="str">
        <f>'PER TRIWULAN'!I597</f>
        <v xml:space="preserve"> Purwodadi </v>
      </c>
      <c r="D602" s="70" t="str">
        <f>'PER TRIWULAN'!B597</f>
        <v>SD NEGERI 2 KURIPAN</v>
      </c>
      <c r="E602" s="71">
        <f>'PER TRIWULAN'!P597</f>
        <v>25810000</v>
      </c>
      <c r="F602" s="89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72">
        <f t="shared" si="27"/>
        <v>0</v>
      </c>
      <c r="U602" s="59">
        <f t="shared" si="28"/>
        <v>25810000</v>
      </c>
      <c r="V602" s="57">
        <f t="shared" si="29"/>
        <v>0</v>
      </c>
    </row>
    <row r="603" spans="2:22" hidden="1">
      <c r="B603" s="82">
        <f>'PER TRIWULAN'!A598</f>
        <v>593</v>
      </c>
      <c r="C603" s="69" t="str">
        <f>'PER TRIWULAN'!I598</f>
        <v xml:space="preserve"> Purwodadi </v>
      </c>
      <c r="D603" s="70" t="str">
        <f>'PER TRIWULAN'!B598</f>
        <v>SD NEGERI 2 NAMBUHAN</v>
      </c>
      <c r="E603" s="71">
        <f>'PER TRIWULAN'!P598</f>
        <v>31465000</v>
      </c>
      <c r="F603" s="89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72">
        <f t="shared" si="27"/>
        <v>0</v>
      </c>
      <c r="U603" s="59">
        <f t="shared" si="28"/>
        <v>31465000</v>
      </c>
      <c r="V603" s="57">
        <f t="shared" si="29"/>
        <v>0</v>
      </c>
    </row>
    <row r="604" spans="2:22" hidden="1">
      <c r="B604" s="82">
        <f>'PER TRIWULAN'!A599</f>
        <v>594</v>
      </c>
      <c r="C604" s="69" t="str">
        <f>'PER TRIWULAN'!I599</f>
        <v xml:space="preserve"> Purwodadi </v>
      </c>
      <c r="D604" s="70" t="str">
        <f>'PER TRIWULAN'!B599</f>
        <v>SD NEGERI 2 NGEMBAK</v>
      </c>
      <c r="E604" s="71">
        <f>'PER TRIWULAN'!P599</f>
        <v>30015000</v>
      </c>
      <c r="F604" s="89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72">
        <f t="shared" si="27"/>
        <v>0</v>
      </c>
      <c r="U604" s="59">
        <f t="shared" si="28"/>
        <v>30015000</v>
      </c>
      <c r="V604" s="57">
        <f t="shared" si="29"/>
        <v>0</v>
      </c>
    </row>
    <row r="605" spans="2:22" hidden="1">
      <c r="B605" s="82">
        <f>'PER TRIWULAN'!A600</f>
        <v>595</v>
      </c>
      <c r="C605" s="69" t="str">
        <f>'PER TRIWULAN'!I600</f>
        <v xml:space="preserve"> Purwodadi </v>
      </c>
      <c r="D605" s="70" t="str">
        <f>'PER TRIWULAN'!B600</f>
        <v>SD NEGERI 2 NGLOBAR</v>
      </c>
      <c r="E605" s="71">
        <f>'PER TRIWULAN'!P600</f>
        <v>15950000</v>
      </c>
      <c r="F605" s="89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72">
        <f t="shared" si="27"/>
        <v>0</v>
      </c>
      <c r="U605" s="59">
        <f t="shared" si="28"/>
        <v>15950000</v>
      </c>
      <c r="V605" s="57">
        <f t="shared" si="29"/>
        <v>0</v>
      </c>
    </row>
    <row r="606" spans="2:22" hidden="1">
      <c r="B606" s="82">
        <f>'PER TRIWULAN'!A601</f>
        <v>596</v>
      </c>
      <c r="C606" s="69" t="str">
        <f>'PER TRIWULAN'!I601</f>
        <v xml:space="preserve"> Purwodadi </v>
      </c>
      <c r="D606" s="70" t="str">
        <f>'PER TRIWULAN'!B601</f>
        <v>SD NEGERI 2 NGRAJI</v>
      </c>
      <c r="E606" s="71">
        <f>'PER TRIWULAN'!P601</f>
        <v>22765000</v>
      </c>
      <c r="F606" s="89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72">
        <f t="shared" si="27"/>
        <v>0</v>
      </c>
      <c r="U606" s="59">
        <f t="shared" si="28"/>
        <v>22765000</v>
      </c>
      <c r="V606" s="57">
        <f t="shared" si="29"/>
        <v>0</v>
      </c>
    </row>
    <row r="607" spans="2:22" hidden="1">
      <c r="B607" s="82">
        <f>'PER TRIWULAN'!A602</f>
        <v>597</v>
      </c>
      <c r="C607" s="69" t="str">
        <f>'PER TRIWULAN'!I602</f>
        <v xml:space="preserve"> Purwodadi </v>
      </c>
      <c r="D607" s="70" t="str">
        <f>'PER TRIWULAN'!B602</f>
        <v>SD NEGERI 2 PULOREJO</v>
      </c>
      <c r="E607" s="71">
        <f>'PER TRIWULAN'!P602</f>
        <v>23635000</v>
      </c>
      <c r="F607" s="89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72">
        <f t="shared" si="27"/>
        <v>0</v>
      </c>
      <c r="U607" s="59">
        <f t="shared" si="28"/>
        <v>23635000</v>
      </c>
      <c r="V607" s="57">
        <f t="shared" si="29"/>
        <v>0</v>
      </c>
    </row>
    <row r="608" spans="2:22" hidden="1">
      <c r="B608" s="82">
        <f>'PER TRIWULAN'!A603</f>
        <v>598</v>
      </c>
      <c r="C608" s="69" t="str">
        <f>'PER TRIWULAN'!I603</f>
        <v xml:space="preserve"> Purwodadi </v>
      </c>
      <c r="D608" s="70" t="str">
        <f>'PER TRIWULAN'!B603</f>
        <v>SD NEGERI 2 PURWODADI</v>
      </c>
      <c r="E608" s="71">
        <f>'PER TRIWULAN'!P603</f>
        <v>41760000</v>
      </c>
      <c r="F608" s="89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72">
        <f t="shared" si="27"/>
        <v>0</v>
      </c>
      <c r="U608" s="59">
        <f t="shared" si="28"/>
        <v>41760000</v>
      </c>
      <c r="V608" s="57">
        <f t="shared" si="29"/>
        <v>0</v>
      </c>
    </row>
    <row r="609" spans="2:22" hidden="1">
      <c r="B609" s="82">
        <f>'PER TRIWULAN'!A604</f>
        <v>599</v>
      </c>
      <c r="C609" s="69" t="str">
        <f>'PER TRIWULAN'!I604</f>
        <v xml:space="preserve"> Purwodadi </v>
      </c>
      <c r="D609" s="70" t="str">
        <f>'PER TRIWULAN'!B604</f>
        <v>SD NEGERI 2 PUTAT</v>
      </c>
      <c r="E609" s="71">
        <f>'PER TRIWULAN'!P604</f>
        <v>10440000</v>
      </c>
      <c r="F609" s="89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72">
        <f t="shared" si="27"/>
        <v>0</v>
      </c>
      <c r="U609" s="59">
        <f t="shared" si="28"/>
        <v>10440000</v>
      </c>
      <c r="V609" s="57">
        <f t="shared" si="29"/>
        <v>0</v>
      </c>
    </row>
    <row r="610" spans="2:22" hidden="1">
      <c r="B610" s="82">
        <f>'PER TRIWULAN'!A605</f>
        <v>600</v>
      </c>
      <c r="C610" s="69" t="str">
        <f>'PER TRIWULAN'!I605</f>
        <v xml:space="preserve"> Purwodadi </v>
      </c>
      <c r="D610" s="70" t="str">
        <f>'PER TRIWULAN'!B605</f>
        <v>SD NEGERI 2 WARUKARANGANYAR</v>
      </c>
      <c r="E610" s="71">
        <f>'PER TRIWULAN'!P605</f>
        <v>27985000</v>
      </c>
      <c r="F610" s="89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72">
        <f t="shared" si="27"/>
        <v>0</v>
      </c>
      <c r="U610" s="59">
        <f t="shared" si="28"/>
        <v>27985000</v>
      </c>
      <c r="V610" s="57">
        <f t="shared" si="29"/>
        <v>0</v>
      </c>
    </row>
    <row r="611" spans="2:22" hidden="1">
      <c r="B611" s="82">
        <f>'PER TRIWULAN'!A606</f>
        <v>601</v>
      </c>
      <c r="C611" s="69" t="str">
        <f>'PER TRIWULAN'!I606</f>
        <v xml:space="preserve"> Purwodadi </v>
      </c>
      <c r="D611" s="70" t="str">
        <f>'PER TRIWULAN'!B606</f>
        <v>SD NEGERI 3 CANDISARI</v>
      </c>
      <c r="E611" s="71">
        <f>'PER TRIWULAN'!P606</f>
        <v>19285000</v>
      </c>
      <c r="F611" s="89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72">
        <f t="shared" si="27"/>
        <v>0</v>
      </c>
      <c r="U611" s="59">
        <f t="shared" si="28"/>
        <v>19285000</v>
      </c>
      <c r="V611" s="57">
        <f t="shared" si="29"/>
        <v>0</v>
      </c>
    </row>
    <row r="612" spans="2:22" hidden="1">
      <c r="B612" s="82">
        <f>'PER TRIWULAN'!A607</f>
        <v>602</v>
      </c>
      <c r="C612" s="69" t="str">
        <f>'PER TRIWULAN'!I607</f>
        <v xml:space="preserve"> Purwodadi </v>
      </c>
      <c r="D612" s="70" t="str">
        <f>'PER TRIWULAN'!B607</f>
        <v>SD NEGERI 3 CINGKRONG</v>
      </c>
      <c r="E612" s="71">
        <f>'PER TRIWULAN'!P607</f>
        <v>25375000</v>
      </c>
      <c r="F612" s="89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72">
        <f t="shared" si="27"/>
        <v>0</v>
      </c>
      <c r="U612" s="59">
        <f t="shared" si="28"/>
        <v>25375000</v>
      </c>
      <c r="V612" s="57">
        <f t="shared" si="29"/>
        <v>0</v>
      </c>
    </row>
    <row r="613" spans="2:22" hidden="1">
      <c r="B613" s="82">
        <f>'PER TRIWULAN'!A608</f>
        <v>603</v>
      </c>
      <c r="C613" s="69" t="str">
        <f>'PER TRIWULAN'!I608</f>
        <v xml:space="preserve"> Purwodadi </v>
      </c>
      <c r="D613" s="70" t="str">
        <f>'PER TRIWULAN'!B608</f>
        <v>SD NEGERI 3 DANYANG</v>
      </c>
      <c r="E613" s="71">
        <f>'PER TRIWULAN'!P608</f>
        <v>14645000</v>
      </c>
      <c r="F613" s="89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72">
        <f t="shared" si="27"/>
        <v>0</v>
      </c>
      <c r="U613" s="59">
        <f t="shared" si="28"/>
        <v>14645000</v>
      </c>
      <c r="V613" s="57">
        <f t="shared" si="29"/>
        <v>0</v>
      </c>
    </row>
    <row r="614" spans="2:22" hidden="1">
      <c r="B614" s="82">
        <f>'PER TRIWULAN'!A609</f>
        <v>604</v>
      </c>
      <c r="C614" s="69" t="str">
        <f>'PER TRIWULAN'!I609</f>
        <v xml:space="preserve"> Purwodadi </v>
      </c>
      <c r="D614" s="70" t="str">
        <f>'PER TRIWULAN'!B609</f>
        <v>SD NEGERI 3 GENUKSURAN</v>
      </c>
      <c r="E614" s="71">
        <f>'PER TRIWULAN'!P609</f>
        <v>6235000</v>
      </c>
      <c r="F614" s="89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72">
        <f t="shared" si="27"/>
        <v>0</v>
      </c>
      <c r="U614" s="59">
        <f t="shared" si="28"/>
        <v>6235000</v>
      </c>
      <c r="V614" s="57">
        <f t="shared" si="29"/>
        <v>0</v>
      </c>
    </row>
    <row r="615" spans="2:22" hidden="1">
      <c r="B615" s="82">
        <f>'PER TRIWULAN'!A610</f>
        <v>605</v>
      </c>
      <c r="C615" s="69" t="str">
        <f>'PER TRIWULAN'!I610</f>
        <v xml:space="preserve"> Purwodadi </v>
      </c>
      <c r="D615" s="70" t="str">
        <f>'PER TRIWULAN'!B610</f>
        <v>SD NEGERI 3 KALONGAN</v>
      </c>
      <c r="E615" s="71">
        <f>'PER TRIWULAN'!P610</f>
        <v>14790000</v>
      </c>
      <c r="F615" s="89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72">
        <f t="shared" si="27"/>
        <v>0</v>
      </c>
      <c r="U615" s="59">
        <f t="shared" si="28"/>
        <v>14790000</v>
      </c>
      <c r="V615" s="57">
        <f t="shared" si="29"/>
        <v>0</v>
      </c>
    </row>
    <row r="616" spans="2:22" hidden="1">
      <c r="B616" s="82">
        <f>'PER TRIWULAN'!A611</f>
        <v>606</v>
      </c>
      <c r="C616" s="69" t="str">
        <f>'PER TRIWULAN'!I611</f>
        <v xml:space="preserve"> Purwodadi </v>
      </c>
      <c r="D616" s="70" t="str">
        <f>'PER TRIWULAN'!B611</f>
        <v>SD NEGERI 3 KANDANGAN</v>
      </c>
      <c r="E616" s="71">
        <f>'PER TRIWULAN'!P611</f>
        <v>24940000</v>
      </c>
      <c r="F616" s="89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72">
        <f t="shared" si="27"/>
        <v>0</v>
      </c>
      <c r="U616" s="59">
        <f t="shared" si="28"/>
        <v>24940000</v>
      </c>
      <c r="V616" s="57">
        <f t="shared" si="29"/>
        <v>0</v>
      </c>
    </row>
    <row r="617" spans="2:22" hidden="1">
      <c r="B617" s="82">
        <f>'PER TRIWULAN'!A612</f>
        <v>607</v>
      </c>
      <c r="C617" s="69" t="str">
        <f>'PER TRIWULAN'!I612</f>
        <v xml:space="preserve"> Purwodadi </v>
      </c>
      <c r="D617" s="70" t="str">
        <f>'PER TRIWULAN'!B612</f>
        <v>SD NEGERI 3 KEDUNGREJO</v>
      </c>
      <c r="E617" s="71">
        <f>'PER TRIWULAN'!P612</f>
        <v>13195000</v>
      </c>
      <c r="F617" s="89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72">
        <f t="shared" si="27"/>
        <v>0</v>
      </c>
      <c r="U617" s="59">
        <f t="shared" si="28"/>
        <v>13195000</v>
      </c>
      <c r="V617" s="57">
        <f t="shared" si="29"/>
        <v>0</v>
      </c>
    </row>
    <row r="618" spans="2:22" hidden="1">
      <c r="B618" s="82">
        <f>'PER TRIWULAN'!A613</f>
        <v>608</v>
      </c>
      <c r="C618" s="69" t="str">
        <f>'PER TRIWULAN'!I613</f>
        <v xml:space="preserve"> Purwodadi </v>
      </c>
      <c r="D618" s="70" t="str">
        <f>'PER TRIWULAN'!B613</f>
        <v>SD NEGERI 3 KURIPAN</v>
      </c>
      <c r="E618" s="71">
        <f>'PER TRIWULAN'!P613</f>
        <v>30885000</v>
      </c>
      <c r="F618" s="89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72">
        <f t="shared" si="27"/>
        <v>0</v>
      </c>
      <c r="U618" s="59">
        <f t="shared" si="28"/>
        <v>30885000</v>
      </c>
      <c r="V618" s="57">
        <f t="shared" si="29"/>
        <v>0</v>
      </c>
    </row>
    <row r="619" spans="2:22" hidden="1">
      <c r="B619" s="82">
        <f>'PER TRIWULAN'!A614</f>
        <v>609</v>
      </c>
      <c r="C619" s="69" t="str">
        <f>'PER TRIWULAN'!I614</f>
        <v xml:space="preserve"> Purwodadi </v>
      </c>
      <c r="D619" s="70" t="str">
        <f>'PER TRIWULAN'!B614</f>
        <v>SD NEGERI 3 NAMBUHAN</v>
      </c>
      <c r="E619" s="71">
        <f>'PER TRIWULAN'!P614</f>
        <v>24650000</v>
      </c>
      <c r="F619" s="89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72">
        <f t="shared" si="27"/>
        <v>0</v>
      </c>
      <c r="U619" s="59">
        <f t="shared" si="28"/>
        <v>24650000</v>
      </c>
      <c r="V619" s="57">
        <f t="shared" si="29"/>
        <v>0</v>
      </c>
    </row>
    <row r="620" spans="2:22" hidden="1">
      <c r="B620" s="82">
        <f>'PER TRIWULAN'!A615</f>
        <v>610</v>
      </c>
      <c r="C620" s="69" t="str">
        <f>'PER TRIWULAN'!I615</f>
        <v xml:space="preserve"> Purwodadi </v>
      </c>
      <c r="D620" s="70" t="str">
        <f>'PER TRIWULAN'!B615</f>
        <v>SD NEGERI 3 NGEMBAK</v>
      </c>
      <c r="E620" s="71">
        <f>'PER TRIWULAN'!P615</f>
        <v>13195000</v>
      </c>
      <c r="F620" s="89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72">
        <f t="shared" si="27"/>
        <v>0</v>
      </c>
      <c r="U620" s="59">
        <f t="shared" si="28"/>
        <v>13195000</v>
      </c>
      <c r="V620" s="57">
        <f t="shared" si="29"/>
        <v>0</v>
      </c>
    </row>
    <row r="621" spans="2:22" hidden="1">
      <c r="B621" s="82">
        <f>'PER TRIWULAN'!A616</f>
        <v>611</v>
      </c>
      <c r="C621" s="69" t="str">
        <f>'PER TRIWULAN'!I616</f>
        <v xml:space="preserve"> Purwodadi </v>
      </c>
      <c r="D621" s="70" t="str">
        <f>'PER TRIWULAN'!B616</f>
        <v>SD NEGERI 3 NGLOBAR</v>
      </c>
      <c r="E621" s="71">
        <f>'PER TRIWULAN'!P616</f>
        <v>25665000</v>
      </c>
      <c r="F621" s="89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72">
        <f t="shared" si="27"/>
        <v>0</v>
      </c>
      <c r="U621" s="59">
        <f t="shared" si="28"/>
        <v>25665000</v>
      </c>
      <c r="V621" s="57">
        <f t="shared" si="29"/>
        <v>0</v>
      </c>
    </row>
    <row r="622" spans="2:22" hidden="1">
      <c r="B622" s="82">
        <f>'PER TRIWULAN'!A617</f>
        <v>612</v>
      </c>
      <c r="C622" s="69" t="str">
        <f>'PER TRIWULAN'!I617</f>
        <v xml:space="preserve"> Purwodadi </v>
      </c>
      <c r="D622" s="70" t="str">
        <f>'PER TRIWULAN'!B617</f>
        <v>SD NEGERI 3 NGRAJI</v>
      </c>
      <c r="E622" s="71">
        <f>'PER TRIWULAN'!P617</f>
        <v>36975000</v>
      </c>
      <c r="F622" s="89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72">
        <f t="shared" si="27"/>
        <v>0</v>
      </c>
      <c r="U622" s="59">
        <f t="shared" si="28"/>
        <v>36975000</v>
      </c>
      <c r="V622" s="57">
        <f t="shared" si="29"/>
        <v>0</v>
      </c>
    </row>
    <row r="623" spans="2:22" hidden="1">
      <c r="B623" s="82">
        <f>'PER TRIWULAN'!A618</f>
        <v>613</v>
      </c>
      <c r="C623" s="69" t="str">
        <f>'PER TRIWULAN'!I618</f>
        <v xml:space="preserve"> Purwodadi </v>
      </c>
      <c r="D623" s="70" t="str">
        <f>'PER TRIWULAN'!B618</f>
        <v>SD NEGERI 3 PURWODADI</v>
      </c>
      <c r="E623" s="71">
        <f>'PER TRIWULAN'!P618</f>
        <v>49155000</v>
      </c>
      <c r="F623" s="89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72">
        <f t="shared" si="27"/>
        <v>0</v>
      </c>
      <c r="U623" s="59">
        <f t="shared" si="28"/>
        <v>49155000</v>
      </c>
      <c r="V623" s="57">
        <f t="shared" si="29"/>
        <v>0</v>
      </c>
    </row>
    <row r="624" spans="2:22" hidden="1">
      <c r="B624" s="82">
        <f>'PER TRIWULAN'!A619</f>
        <v>614</v>
      </c>
      <c r="C624" s="69" t="str">
        <f>'PER TRIWULAN'!I619</f>
        <v xml:space="preserve"> Purwodadi </v>
      </c>
      <c r="D624" s="70" t="str">
        <f>'PER TRIWULAN'!B619</f>
        <v>SD NEGERI 3 PUTAT</v>
      </c>
      <c r="E624" s="71">
        <f>'PER TRIWULAN'!P619</f>
        <v>20010000</v>
      </c>
      <c r="F624" s="89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72">
        <f t="shared" si="27"/>
        <v>0</v>
      </c>
      <c r="U624" s="59">
        <f t="shared" si="28"/>
        <v>20010000</v>
      </c>
      <c r="V624" s="57">
        <f t="shared" si="29"/>
        <v>0</v>
      </c>
    </row>
    <row r="625" spans="2:22" hidden="1">
      <c r="B625" s="82">
        <f>'PER TRIWULAN'!A620</f>
        <v>615</v>
      </c>
      <c r="C625" s="69" t="str">
        <f>'PER TRIWULAN'!I620</f>
        <v xml:space="preserve"> Purwodadi </v>
      </c>
      <c r="D625" s="70" t="str">
        <f>'PER TRIWULAN'!B620</f>
        <v>SD NEGERI 4 CINGKRONG</v>
      </c>
      <c r="E625" s="71">
        <f>'PER TRIWULAN'!P620</f>
        <v>23055000</v>
      </c>
      <c r="F625" s="89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72">
        <f t="shared" si="27"/>
        <v>0</v>
      </c>
      <c r="U625" s="59">
        <f t="shared" si="28"/>
        <v>23055000</v>
      </c>
      <c r="V625" s="57">
        <f t="shared" si="29"/>
        <v>0</v>
      </c>
    </row>
    <row r="626" spans="2:22" hidden="1">
      <c r="B626" s="82">
        <f>'PER TRIWULAN'!A621</f>
        <v>616</v>
      </c>
      <c r="C626" s="69" t="str">
        <f>'PER TRIWULAN'!I621</f>
        <v xml:space="preserve"> Purwodadi </v>
      </c>
      <c r="D626" s="70" t="str">
        <f>'PER TRIWULAN'!B621</f>
        <v>SD NEGERI 4 KURIPAN</v>
      </c>
      <c r="E626" s="71">
        <f>'PER TRIWULAN'!P621</f>
        <v>26245000</v>
      </c>
      <c r="F626" s="89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72">
        <f t="shared" si="27"/>
        <v>0</v>
      </c>
      <c r="U626" s="59">
        <f t="shared" si="28"/>
        <v>26245000</v>
      </c>
      <c r="V626" s="57">
        <f t="shared" si="29"/>
        <v>0</v>
      </c>
    </row>
    <row r="627" spans="2:22" hidden="1">
      <c r="B627" s="82">
        <f>'PER TRIWULAN'!A622</f>
        <v>617</v>
      </c>
      <c r="C627" s="69" t="str">
        <f>'PER TRIWULAN'!I622</f>
        <v xml:space="preserve"> Purwodadi </v>
      </c>
      <c r="D627" s="70" t="str">
        <f>'PER TRIWULAN'!B622</f>
        <v>SD NEGERI 4 NAMBUHAN</v>
      </c>
      <c r="E627" s="71">
        <f>'PER TRIWULAN'!P622</f>
        <v>15080000</v>
      </c>
      <c r="F627" s="89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72">
        <f t="shared" si="27"/>
        <v>0</v>
      </c>
      <c r="U627" s="59">
        <f t="shared" si="28"/>
        <v>15080000</v>
      </c>
      <c r="V627" s="57">
        <f t="shared" si="29"/>
        <v>0</v>
      </c>
    </row>
    <row r="628" spans="2:22" hidden="1">
      <c r="B628" s="82">
        <f>'PER TRIWULAN'!A623</f>
        <v>618</v>
      </c>
      <c r="C628" s="69" t="str">
        <f>'PER TRIWULAN'!I623</f>
        <v xml:space="preserve"> Purwodadi </v>
      </c>
      <c r="D628" s="70" t="str">
        <f>'PER TRIWULAN'!B623</f>
        <v>SD NEGERI 4 NGEMBAK</v>
      </c>
      <c r="E628" s="71">
        <f>'PER TRIWULAN'!P623</f>
        <v>19720000</v>
      </c>
      <c r="F628" s="89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72">
        <f t="shared" si="27"/>
        <v>0</v>
      </c>
      <c r="U628" s="59">
        <f t="shared" si="28"/>
        <v>19720000</v>
      </c>
      <c r="V628" s="57">
        <f t="shared" si="29"/>
        <v>0</v>
      </c>
    </row>
    <row r="629" spans="2:22" hidden="1">
      <c r="B629" s="82">
        <f>'PER TRIWULAN'!A624</f>
        <v>619</v>
      </c>
      <c r="C629" s="69" t="str">
        <f>'PER TRIWULAN'!I624</f>
        <v xml:space="preserve"> Purwodadi </v>
      </c>
      <c r="D629" s="70" t="str">
        <f>'PER TRIWULAN'!B624</f>
        <v>SD NEGERI 4 NGRAJI</v>
      </c>
      <c r="E629" s="71">
        <f>'PER TRIWULAN'!P624</f>
        <v>27985000</v>
      </c>
      <c r="F629" s="89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72">
        <f t="shared" si="27"/>
        <v>0</v>
      </c>
      <c r="U629" s="59">
        <f t="shared" si="28"/>
        <v>27985000</v>
      </c>
      <c r="V629" s="57">
        <f t="shared" si="29"/>
        <v>0</v>
      </c>
    </row>
    <row r="630" spans="2:22" hidden="1">
      <c r="B630" s="82">
        <f>'PER TRIWULAN'!A625</f>
        <v>620</v>
      </c>
      <c r="C630" s="69" t="str">
        <f>'PER TRIWULAN'!I625</f>
        <v xml:space="preserve"> Purwodadi </v>
      </c>
      <c r="D630" s="70" t="str">
        <f>'PER TRIWULAN'!B625</f>
        <v>SD NEGERI 4 PURWODADI</v>
      </c>
      <c r="E630" s="71">
        <f>'PER TRIWULAN'!P625</f>
        <v>89175000</v>
      </c>
      <c r="F630" s="89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72">
        <f t="shared" si="27"/>
        <v>0</v>
      </c>
      <c r="U630" s="59">
        <f t="shared" si="28"/>
        <v>89175000</v>
      </c>
      <c r="V630" s="57">
        <f t="shared" si="29"/>
        <v>0</v>
      </c>
    </row>
    <row r="631" spans="2:22" hidden="1">
      <c r="B631" s="82">
        <f>'PER TRIWULAN'!A626</f>
        <v>621</v>
      </c>
      <c r="C631" s="69" t="str">
        <f>'PER TRIWULAN'!I626</f>
        <v xml:space="preserve"> Purwodadi </v>
      </c>
      <c r="D631" s="70" t="str">
        <f>'PER TRIWULAN'!B626</f>
        <v>SD NEGERI 5 KURIPAN</v>
      </c>
      <c r="E631" s="71">
        <f>'PER TRIWULAN'!P626</f>
        <v>16385000</v>
      </c>
      <c r="F631" s="89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72">
        <f t="shared" si="27"/>
        <v>0</v>
      </c>
      <c r="U631" s="59">
        <f t="shared" si="28"/>
        <v>16385000</v>
      </c>
      <c r="V631" s="57">
        <f t="shared" si="29"/>
        <v>0</v>
      </c>
    </row>
    <row r="632" spans="2:22" hidden="1">
      <c r="B632" s="82">
        <f>'PER TRIWULAN'!A627</f>
        <v>622</v>
      </c>
      <c r="C632" s="69" t="str">
        <f>'PER TRIWULAN'!I627</f>
        <v xml:space="preserve"> Purwodadi </v>
      </c>
      <c r="D632" s="70" t="str">
        <f>'PER TRIWULAN'!B627</f>
        <v>SD NEGERI 5 NGRAJI</v>
      </c>
      <c r="E632" s="71">
        <f>'PER TRIWULAN'!P627</f>
        <v>25375000</v>
      </c>
      <c r="F632" s="89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72">
        <f t="shared" si="27"/>
        <v>0</v>
      </c>
      <c r="U632" s="59">
        <f t="shared" si="28"/>
        <v>25375000</v>
      </c>
      <c r="V632" s="57">
        <f t="shared" si="29"/>
        <v>0</v>
      </c>
    </row>
    <row r="633" spans="2:22" hidden="1">
      <c r="B633" s="82">
        <f>'PER TRIWULAN'!A628</f>
        <v>623</v>
      </c>
      <c r="C633" s="69" t="str">
        <f>'PER TRIWULAN'!I628</f>
        <v xml:space="preserve"> Purwodadi </v>
      </c>
      <c r="D633" s="70" t="str">
        <f>'PER TRIWULAN'!B628</f>
        <v>SD NEGERI 5 PURWODADI</v>
      </c>
      <c r="E633" s="71">
        <f>'PER TRIWULAN'!P628</f>
        <v>17980000</v>
      </c>
      <c r="F633" s="89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72">
        <f t="shared" si="27"/>
        <v>0</v>
      </c>
      <c r="U633" s="59">
        <f t="shared" si="28"/>
        <v>17980000</v>
      </c>
      <c r="V633" s="57">
        <f t="shared" si="29"/>
        <v>0</v>
      </c>
    </row>
    <row r="634" spans="2:22" hidden="1">
      <c r="B634" s="82">
        <f>'PER TRIWULAN'!A629</f>
        <v>624</v>
      </c>
      <c r="C634" s="69" t="str">
        <f>'PER TRIWULAN'!I629</f>
        <v xml:space="preserve"> Purwodadi </v>
      </c>
      <c r="D634" s="70" t="str">
        <f>'PER TRIWULAN'!B629</f>
        <v>SD NEGERI 6 KURIPAN</v>
      </c>
      <c r="E634" s="71">
        <f>'PER TRIWULAN'!P629</f>
        <v>17690000</v>
      </c>
      <c r="F634" s="89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72">
        <f t="shared" si="27"/>
        <v>0</v>
      </c>
      <c r="U634" s="59">
        <f t="shared" si="28"/>
        <v>17690000</v>
      </c>
      <c r="V634" s="57">
        <f t="shared" si="29"/>
        <v>0</v>
      </c>
    </row>
    <row r="635" spans="2:22" hidden="1">
      <c r="B635" s="82">
        <f>'PER TRIWULAN'!A630</f>
        <v>625</v>
      </c>
      <c r="C635" s="69" t="str">
        <f>'PER TRIWULAN'!I630</f>
        <v xml:space="preserve"> Purwodadi </v>
      </c>
      <c r="D635" s="70" t="str">
        <f>'PER TRIWULAN'!B630</f>
        <v>SD NEGERI 6 PURWODADI</v>
      </c>
      <c r="E635" s="71">
        <f>'PER TRIWULAN'!P630</f>
        <v>36975000</v>
      </c>
      <c r="F635" s="89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72">
        <f t="shared" si="27"/>
        <v>0</v>
      </c>
      <c r="U635" s="59">
        <f t="shared" si="28"/>
        <v>36975000</v>
      </c>
      <c r="V635" s="57">
        <f t="shared" si="29"/>
        <v>0</v>
      </c>
    </row>
    <row r="636" spans="2:22" hidden="1">
      <c r="B636" s="82">
        <f>'PER TRIWULAN'!A631</f>
        <v>626</v>
      </c>
      <c r="C636" s="69" t="str">
        <f>'PER TRIWULAN'!I631</f>
        <v xml:space="preserve"> Purwodadi </v>
      </c>
      <c r="D636" s="70" t="str">
        <f>'PER TRIWULAN'!B631</f>
        <v>SD NEGERI 7 KURIPAN</v>
      </c>
      <c r="E636" s="71">
        <f>'PER TRIWULAN'!P631</f>
        <v>24795000</v>
      </c>
      <c r="F636" s="89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72">
        <f t="shared" si="27"/>
        <v>0</v>
      </c>
      <c r="U636" s="59">
        <f t="shared" si="28"/>
        <v>24795000</v>
      </c>
      <c r="V636" s="57">
        <f t="shared" si="29"/>
        <v>0</v>
      </c>
    </row>
    <row r="637" spans="2:22" hidden="1">
      <c r="B637" s="82">
        <f>'PER TRIWULAN'!A632</f>
        <v>627</v>
      </c>
      <c r="C637" s="69" t="str">
        <f>'PER TRIWULAN'!I632</f>
        <v xml:space="preserve"> Purwodadi </v>
      </c>
      <c r="D637" s="70" t="str">
        <f>'PER TRIWULAN'!B632</f>
        <v>SD NEGERI 8 PURWODADI</v>
      </c>
      <c r="E637" s="71">
        <f>'PER TRIWULAN'!P632</f>
        <v>29870000</v>
      </c>
      <c r="F637" s="89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72">
        <f t="shared" si="27"/>
        <v>0</v>
      </c>
      <c r="U637" s="59">
        <f t="shared" si="28"/>
        <v>29870000</v>
      </c>
      <c r="V637" s="57">
        <f t="shared" si="29"/>
        <v>0</v>
      </c>
    </row>
    <row r="638" spans="2:22" hidden="1">
      <c r="B638" s="82">
        <f>'PER TRIWULAN'!A633</f>
        <v>628</v>
      </c>
      <c r="C638" s="69" t="str">
        <f>'PER TRIWULAN'!I633</f>
        <v xml:space="preserve"> Purwodadi </v>
      </c>
      <c r="D638" s="70" t="str">
        <f>'PER TRIWULAN'!B633</f>
        <v>SD NEGERI 9 PURWODADI</v>
      </c>
      <c r="E638" s="71">
        <f>'PER TRIWULAN'!P633</f>
        <v>46110000</v>
      </c>
      <c r="F638" s="89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72">
        <f t="shared" si="27"/>
        <v>0</v>
      </c>
      <c r="U638" s="59">
        <f t="shared" si="28"/>
        <v>46110000</v>
      </c>
      <c r="V638" s="57">
        <f t="shared" si="29"/>
        <v>0</v>
      </c>
    </row>
    <row r="639" spans="2:22" hidden="1">
      <c r="B639" s="82">
        <f>'PER TRIWULAN'!A634</f>
        <v>629</v>
      </c>
      <c r="C639" s="69" t="str">
        <f>'PER TRIWULAN'!I634</f>
        <v xml:space="preserve"> Purwodadi </v>
      </c>
      <c r="D639" s="70" t="str">
        <f>'PER TRIWULAN'!B634</f>
        <v>SD NEGERI 1 KARANGANYAR</v>
      </c>
      <c r="E639" s="71">
        <f>'PER TRIWULAN'!P634</f>
        <v>16530000</v>
      </c>
      <c r="F639" s="89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72">
        <f t="shared" si="27"/>
        <v>0</v>
      </c>
      <c r="U639" s="59">
        <f t="shared" si="28"/>
        <v>16530000</v>
      </c>
      <c r="V639" s="57">
        <f t="shared" si="29"/>
        <v>0</v>
      </c>
    </row>
    <row r="640" spans="2:22" hidden="1">
      <c r="B640" s="82">
        <f>'PER TRIWULAN'!A635</f>
        <v>630</v>
      </c>
      <c r="C640" s="69" t="str">
        <f>'PER TRIWULAN'!I635</f>
        <v xml:space="preserve"> Purwodadi </v>
      </c>
      <c r="D640" s="70" t="str">
        <f>'PER TRIWULAN'!B635</f>
        <v>SD NEGERI 2 KARANGANYAR</v>
      </c>
      <c r="E640" s="71">
        <f>'PER TRIWULAN'!P635</f>
        <v>18125000</v>
      </c>
      <c r="F640" s="89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72">
        <f t="shared" si="27"/>
        <v>0</v>
      </c>
      <c r="U640" s="59">
        <f t="shared" si="28"/>
        <v>18125000</v>
      </c>
      <c r="V640" s="57">
        <f t="shared" si="29"/>
        <v>0</v>
      </c>
    </row>
    <row r="641" spans="2:22" hidden="1">
      <c r="B641" s="82">
        <f>'PER TRIWULAN'!A636</f>
        <v>631</v>
      </c>
      <c r="C641" s="69" t="str">
        <f>'PER TRIWULAN'!I636</f>
        <v xml:space="preserve"> Purwodadi </v>
      </c>
      <c r="D641" s="70" t="str">
        <f>'PER TRIWULAN'!B636</f>
        <v>SD NEGERI 3 KARANGNAYAR</v>
      </c>
      <c r="E641" s="71">
        <f>'PER TRIWULAN'!P636</f>
        <v>23200000</v>
      </c>
      <c r="F641" s="89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72">
        <f t="shared" si="27"/>
        <v>0</v>
      </c>
      <c r="U641" s="59">
        <f t="shared" si="28"/>
        <v>23200000</v>
      </c>
      <c r="V641" s="57">
        <f t="shared" si="29"/>
        <v>0</v>
      </c>
    </row>
    <row r="642" spans="2:22" hidden="1">
      <c r="B642" s="82">
        <f>'PER TRIWULAN'!A637</f>
        <v>632</v>
      </c>
      <c r="C642" s="69" t="str">
        <f>'PER TRIWULAN'!I637</f>
        <v xml:space="preserve"> Purwodadi </v>
      </c>
      <c r="D642" s="70" t="str">
        <f>'PER TRIWULAN'!B637</f>
        <v>SD ISLAMIC CENTER KURIPAN PURWODADI</v>
      </c>
      <c r="E642" s="71">
        <f>'PER TRIWULAN'!P637</f>
        <v>26680000</v>
      </c>
      <c r="F642" s="89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72">
        <f t="shared" si="27"/>
        <v>0</v>
      </c>
      <c r="U642" s="59">
        <f t="shared" si="28"/>
        <v>26680000</v>
      </c>
      <c r="V642" s="57">
        <f t="shared" si="29"/>
        <v>0</v>
      </c>
    </row>
    <row r="643" spans="2:22" hidden="1">
      <c r="B643" s="82">
        <f>'PER TRIWULAN'!A638</f>
        <v>633</v>
      </c>
      <c r="C643" s="69" t="str">
        <f>'PER TRIWULAN'!I638</f>
        <v xml:space="preserve"> Purwodadi </v>
      </c>
      <c r="D643" s="70" t="str">
        <f>'PER TRIWULAN'!B638</f>
        <v>SLB C. DANYANG</v>
      </c>
      <c r="E643" s="71">
        <f>'PER TRIWULAN'!P638</f>
        <v>8555000</v>
      </c>
      <c r="F643" s="89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72">
        <f t="shared" si="27"/>
        <v>0</v>
      </c>
      <c r="U643" s="59">
        <f t="shared" si="28"/>
        <v>8555000</v>
      </c>
      <c r="V643" s="57">
        <f t="shared" si="29"/>
        <v>0</v>
      </c>
    </row>
    <row r="644" spans="2:22" hidden="1">
      <c r="B644" s="82">
        <f>'PER TRIWULAN'!A639</f>
        <v>634</v>
      </c>
      <c r="C644" s="69" t="str">
        <f>'PER TRIWULAN'!I639</f>
        <v xml:space="preserve"> Tanggungharjo </v>
      </c>
      <c r="D644" s="70" t="str">
        <f>'PER TRIWULAN'!B639</f>
        <v>SD NEGERI 1 KAPUNG</v>
      </c>
      <c r="E644" s="71">
        <f>'PER TRIWULAN'!P639</f>
        <v>21895000</v>
      </c>
      <c r="F644" s="89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72">
        <f t="shared" si="27"/>
        <v>0</v>
      </c>
      <c r="U644" s="59">
        <f t="shared" si="28"/>
        <v>21895000</v>
      </c>
      <c r="V644" s="57">
        <f t="shared" si="29"/>
        <v>0</v>
      </c>
    </row>
    <row r="645" spans="2:22" hidden="1">
      <c r="B645" s="82">
        <f>'PER TRIWULAN'!A640</f>
        <v>635</v>
      </c>
      <c r="C645" s="69" t="str">
        <f>'PER TRIWULAN'!I640</f>
        <v xml:space="preserve"> Tanggungharjo </v>
      </c>
      <c r="D645" s="70" t="str">
        <f>'PER TRIWULAN'!B640</f>
        <v>SD NEGERI 1 SUGIHMANIK</v>
      </c>
      <c r="E645" s="71">
        <f>'PER TRIWULAN'!P640</f>
        <v>22910000</v>
      </c>
      <c r="F645" s="89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72">
        <f t="shared" si="27"/>
        <v>0</v>
      </c>
      <c r="U645" s="59">
        <f t="shared" si="28"/>
        <v>22910000</v>
      </c>
      <c r="V645" s="57">
        <f t="shared" si="29"/>
        <v>0</v>
      </c>
    </row>
    <row r="646" spans="2:22" hidden="1">
      <c r="B646" s="82">
        <f>'PER TRIWULAN'!A641</f>
        <v>636</v>
      </c>
      <c r="C646" s="69" t="str">
        <f>'PER TRIWULAN'!I641</f>
        <v xml:space="preserve"> Tanggungharjo </v>
      </c>
      <c r="D646" s="70" t="str">
        <f>'PER TRIWULAN'!B641</f>
        <v>SD NEGERI 1 TANGGUNG</v>
      </c>
      <c r="E646" s="71">
        <f>'PER TRIWULAN'!P641</f>
        <v>36975000</v>
      </c>
      <c r="F646" s="89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72">
        <f t="shared" si="27"/>
        <v>0</v>
      </c>
      <c r="U646" s="59">
        <f t="shared" si="28"/>
        <v>36975000</v>
      </c>
      <c r="V646" s="57">
        <f t="shared" si="29"/>
        <v>0</v>
      </c>
    </row>
    <row r="647" spans="2:22" hidden="1">
      <c r="B647" s="82">
        <f>'PER TRIWULAN'!A642</f>
        <v>637</v>
      </c>
      <c r="C647" s="69" t="str">
        <f>'PER TRIWULAN'!I642</f>
        <v xml:space="preserve"> Tanggungharjo </v>
      </c>
      <c r="D647" s="70" t="str">
        <f>'PER TRIWULAN'!B642</f>
        <v>SD NEGERI 2 KAPUNG</v>
      </c>
      <c r="E647" s="71">
        <f>'PER TRIWULAN'!P642</f>
        <v>18850000</v>
      </c>
      <c r="F647" s="89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72">
        <f t="shared" si="27"/>
        <v>0</v>
      </c>
      <c r="U647" s="59">
        <f t="shared" si="28"/>
        <v>18850000</v>
      </c>
      <c r="V647" s="57">
        <f t="shared" si="29"/>
        <v>0</v>
      </c>
    </row>
    <row r="648" spans="2:22" hidden="1">
      <c r="B648" s="82">
        <f>'PER TRIWULAN'!A643</f>
        <v>638</v>
      </c>
      <c r="C648" s="69" t="str">
        <f>'PER TRIWULAN'!I643</f>
        <v xml:space="preserve"> Tanggungharjo </v>
      </c>
      <c r="D648" s="70" t="str">
        <f>'PER TRIWULAN'!B643</f>
        <v>SD NEGERI 3 MRISI</v>
      </c>
      <c r="E648" s="71">
        <f>'PER TRIWULAN'!P643</f>
        <v>21170000</v>
      </c>
      <c r="F648" s="89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72">
        <f t="shared" si="27"/>
        <v>0</v>
      </c>
      <c r="U648" s="59">
        <f t="shared" si="28"/>
        <v>21170000</v>
      </c>
      <c r="V648" s="57">
        <f t="shared" si="29"/>
        <v>0</v>
      </c>
    </row>
    <row r="649" spans="2:22" hidden="1">
      <c r="B649" s="82">
        <f>'PER TRIWULAN'!A644</f>
        <v>639</v>
      </c>
      <c r="C649" s="69" t="str">
        <f>'PER TRIWULAN'!I644</f>
        <v xml:space="preserve"> Tanggungharjo </v>
      </c>
      <c r="D649" s="70" t="str">
        <f>'PER TRIWULAN'!B644</f>
        <v>SD NEGERI 4 RINGINPITU</v>
      </c>
      <c r="E649" s="71">
        <f>'PER TRIWULAN'!P644</f>
        <v>14500000</v>
      </c>
      <c r="F649" s="89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72">
        <f t="shared" si="27"/>
        <v>0</v>
      </c>
      <c r="U649" s="59">
        <f t="shared" si="28"/>
        <v>14500000</v>
      </c>
      <c r="V649" s="57">
        <f t="shared" si="29"/>
        <v>0</v>
      </c>
    </row>
    <row r="650" spans="2:22" hidden="1">
      <c r="B650" s="82">
        <f>'PER TRIWULAN'!A645</f>
        <v>640</v>
      </c>
      <c r="C650" s="69" t="str">
        <f>'PER TRIWULAN'!I645</f>
        <v xml:space="preserve"> Tanggungharjo </v>
      </c>
      <c r="D650" s="70" t="str">
        <f>'PER TRIWULAN'!B645</f>
        <v>SD NEGERI 4 TANGGUNG</v>
      </c>
      <c r="E650" s="71">
        <f>'PER TRIWULAN'!P645</f>
        <v>12470000</v>
      </c>
      <c r="F650" s="89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72">
        <f t="shared" si="27"/>
        <v>0</v>
      </c>
      <c r="U650" s="59">
        <f t="shared" si="28"/>
        <v>12470000</v>
      </c>
      <c r="V650" s="57">
        <f t="shared" si="29"/>
        <v>0</v>
      </c>
    </row>
    <row r="651" spans="2:22" hidden="1">
      <c r="B651" s="82">
        <f>'PER TRIWULAN'!A646</f>
        <v>641</v>
      </c>
      <c r="C651" s="69" t="str">
        <f>'PER TRIWULAN'!I646</f>
        <v xml:space="preserve"> Tanggungharjo </v>
      </c>
      <c r="D651" s="70" t="str">
        <f>'PER TRIWULAN'!B646</f>
        <v>SD NEGERI 5 TANGGUNG</v>
      </c>
      <c r="E651" s="71">
        <f>'PER TRIWULAN'!P646</f>
        <v>16965000</v>
      </c>
      <c r="F651" s="89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72">
        <f t="shared" si="27"/>
        <v>0</v>
      </c>
      <c r="U651" s="59">
        <f t="shared" si="28"/>
        <v>16965000</v>
      </c>
      <c r="V651" s="57">
        <f t="shared" si="29"/>
        <v>0</v>
      </c>
    </row>
    <row r="652" spans="2:22" hidden="1">
      <c r="B652" s="82">
        <f>'PER TRIWULAN'!A647</f>
        <v>642</v>
      </c>
      <c r="C652" s="69" t="str">
        <f>'PER TRIWULAN'!I647</f>
        <v xml:space="preserve"> Tanggungharjo </v>
      </c>
      <c r="D652" s="70" t="str">
        <f>'PER TRIWULAN'!B647</f>
        <v>SD NEGERI 2 TANGGUNG</v>
      </c>
      <c r="E652" s="71">
        <f>'PER TRIWULAN'!P647</f>
        <v>21025000</v>
      </c>
      <c r="F652" s="89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72">
        <f t="shared" ref="T652:T715" si="30">SUM(G652:S652)</f>
        <v>0</v>
      </c>
      <c r="U652" s="59">
        <f t="shared" ref="U652:U715" si="31">E652-F652</f>
        <v>21025000</v>
      </c>
      <c r="V652" s="57">
        <f t="shared" ref="V652:V715" si="32">F652-T652</f>
        <v>0</v>
      </c>
    </row>
    <row r="653" spans="2:22" hidden="1">
      <c r="B653" s="82">
        <f>'PER TRIWULAN'!A648</f>
        <v>643</v>
      </c>
      <c r="C653" s="69" t="str">
        <f>'PER TRIWULAN'!I648</f>
        <v xml:space="preserve"> Tanggungharjo </v>
      </c>
      <c r="D653" s="70" t="str">
        <f>'PER TRIWULAN'!B648</f>
        <v>SD NEGERI 3 TANGGUNG</v>
      </c>
      <c r="E653" s="71">
        <f>'PER TRIWULAN'!P648</f>
        <v>19575000</v>
      </c>
      <c r="F653" s="89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72">
        <f t="shared" si="30"/>
        <v>0</v>
      </c>
      <c r="U653" s="59">
        <f t="shared" si="31"/>
        <v>19575000</v>
      </c>
      <c r="V653" s="57">
        <f t="shared" si="32"/>
        <v>0</v>
      </c>
    </row>
    <row r="654" spans="2:22" hidden="1">
      <c r="B654" s="82">
        <f>'PER TRIWULAN'!A649</f>
        <v>644</v>
      </c>
      <c r="C654" s="69" t="str">
        <f>'PER TRIWULAN'!I649</f>
        <v xml:space="preserve"> Tanggungharjo </v>
      </c>
      <c r="D654" s="70" t="str">
        <f>'PER TRIWULAN'!B649</f>
        <v>SD NEGERI 1 BRABO</v>
      </c>
      <c r="E654" s="71">
        <f>'PER TRIWULAN'!P649</f>
        <v>19865000</v>
      </c>
      <c r="F654" s="89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72">
        <f t="shared" si="30"/>
        <v>0</v>
      </c>
      <c r="U654" s="59">
        <f t="shared" si="31"/>
        <v>19865000</v>
      </c>
      <c r="V654" s="57">
        <f t="shared" si="32"/>
        <v>0</v>
      </c>
    </row>
    <row r="655" spans="2:22" hidden="1">
      <c r="B655" s="82">
        <f>'PER TRIWULAN'!A650</f>
        <v>645</v>
      </c>
      <c r="C655" s="69" t="str">
        <f>'PER TRIWULAN'!I650</f>
        <v xml:space="preserve"> Tanggungharjo </v>
      </c>
      <c r="D655" s="70" t="str">
        <f>'PER TRIWULAN'!B650</f>
        <v>SD NEGERI 2 BRABO</v>
      </c>
      <c r="E655" s="71">
        <f>'PER TRIWULAN'!P650</f>
        <v>45820000</v>
      </c>
      <c r="F655" s="89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72">
        <f t="shared" si="30"/>
        <v>0</v>
      </c>
      <c r="U655" s="59">
        <f t="shared" si="31"/>
        <v>45820000</v>
      </c>
      <c r="V655" s="57">
        <f t="shared" si="32"/>
        <v>0</v>
      </c>
    </row>
    <row r="656" spans="2:22" hidden="1">
      <c r="B656" s="82">
        <f>'PER TRIWULAN'!A651</f>
        <v>646</v>
      </c>
      <c r="C656" s="69" t="str">
        <f>'PER TRIWULAN'!I651</f>
        <v xml:space="preserve"> Tanggungharjo </v>
      </c>
      <c r="D656" s="70" t="str">
        <f>'PER TRIWULAN'!B651</f>
        <v>SD NEGERI 3 BRABO</v>
      </c>
      <c r="E656" s="71">
        <f>'PER TRIWULAN'!P651</f>
        <v>25955000</v>
      </c>
      <c r="F656" s="89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72">
        <f t="shared" si="30"/>
        <v>0</v>
      </c>
      <c r="U656" s="59">
        <f t="shared" si="31"/>
        <v>25955000</v>
      </c>
      <c r="V656" s="57">
        <f t="shared" si="32"/>
        <v>0</v>
      </c>
    </row>
    <row r="657" spans="2:22" hidden="1">
      <c r="B657" s="82">
        <f>'PER TRIWULAN'!A652</f>
        <v>647</v>
      </c>
      <c r="C657" s="69" t="str">
        <f>'PER TRIWULAN'!I652</f>
        <v xml:space="preserve"> Tanggungharjo </v>
      </c>
      <c r="D657" s="70" t="str">
        <f>'PER TRIWULAN'!B652</f>
        <v>SD NEGERI 1 PADANG</v>
      </c>
      <c r="E657" s="71">
        <f>'PER TRIWULAN'!P652</f>
        <v>29725000</v>
      </c>
      <c r="F657" s="89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72">
        <f t="shared" si="30"/>
        <v>0</v>
      </c>
      <c r="U657" s="59">
        <f t="shared" si="31"/>
        <v>29725000</v>
      </c>
      <c r="V657" s="57">
        <f t="shared" si="32"/>
        <v>0</v>
      </c>
    </row>
    <row r="658" spans="2:22" hidden="1">
      <c r="B658" s="82">
        <f>'PER TRIWULAN'!A653</f>
        <v>648</v>
      </c>
      <c r="C658" s="69" t="str">
        <f>'PER TRIWULAN'!I653</f>
        <v xml:space="preserve"> Tanggungharjo </v>
      </c>
      <c r="D658" s="70" t="str">
        <f>'PER TRIWULAN'!B653</f>
        <v>SD NEGERI 2 PADANG</v>
      </c>
      <c r="E658" s="71">
        <f>'PER TRIWULAN'!P653</f>
        <v>12615000</v>
      </c>
      <c r="F658" s="89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72">
        <f t="shared" si="30"/>
        <v>0</v>
      </c>
      <c r="U658" s="59">
        <f t="shared" si="31"/>
        <v>12615000</v>
      </c>
      <c r="V658" s="57">
        <f t="shared" si="32"/>
        <v>0</v>
      </c>
    </row>
    <row r="659" spans="2:22" hidden="1">
      <c r="B659" s="82">
        <f>'PER TRIWULAN'!A654</f>
        <v>649</v>
      </c>
      <c r="C659" s="69" t="str">
        <f>'PER TRIWULAN'!I654</f>
        <v xml:space="preserve"> Tanggungharjo </v>
      </c>
      <c r="D659" s="70" t="str">
        <f>'PER TRIWULAN'!B654</f>
        <v>SD NEGERI 1 RINGINPITU</v>
      </c>
      <c r="E659" s="71">
        <f>'PER TRIWULAN'!P654</f>
        <v>15225000</v>
      </c>
      <c r="F659" s="89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72">
        <f t="shared" si="30"/>
        <v>0</v>
      </c>
      <c r="U659" s="59">
        <f t="shared" si="31"/>
        <v>15225000</v>
      </c>
      <c r="V659" s="57">
        <f t="shared" si="32"/>
        <v>0</v>
      </c>
    </row>
    <row r="660" spans="2:22" hidden="1">
      <c r="B660" s="82">
        <f>'PER TRIWULAN'!A655</f>
        <v>650</v>
      </c>
      <c r="C660" s="69" t="str">
        <f>'PER TRIWULAN'!I655</f>
        <v xml:space="preserve"> Tanggungharjo </v>
      </c>
      <c r="D660" s="70" t="str">
        <f>'PER TRIWULAN'!B655</f>
        <v>SD NEGERI 3 RINGINPITU</v>
      </c>
      <c r="E660" s="71">
        <f>'PER TRIWULAN'!P655</f>
        <v>33930000</v>
      </c>
      <c r="F660" s="89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72">
        <f t="shared" si="30"/>
        <v>0</v>
      </c>
      <c r="U660" s="59">
        <f t="shared" si="31"/>
        <v>33930000</v>
      </c>
      <c r="V660" s="57">
        <f t="shared" si="32"/>
        <v>0</v>
      </c>
    </row>
    <row r="661" spans="2:22" hidden="1">
      <c r="B661" s="82">
        <f>'PER TRIWULAN'!A656</f>
        <v>651</v>
      </c>
      <c r="C661" s="69" t="str">
        <f>'PER TRIWULAN'!I656</f>
        <v xml:space="preserve"> Tanggungharjo </v>
      </c>
      <c r="D661" s="70" t="str">
        <f>'PER TRIWULAN'!B656</f>
        <v>SD NEGERI 2 SUGIHMANIK</v>
      </c>
      <c r="E661" s="71">
        <f>'PER TRIWULAN'!P656</f>
        <v>32480000</v>
      </c>
      <c r="F661" s="89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72">
        <f t="shared" si="30"/>
        <v>0</v>
      </c>
      <c r="U661" s="59">
        <f t="shared" si="31"/>
        <v>32480000</v>
      </c>
      <c r="V661" s="57">
        <f t="shared" si="32"/>
        <v>0</v>
      </c>
    </row>
    <row r="662" spans="2:22" hidden="1">
      <c r="B662" s="82">
        <f>'PER TRIWULAN'!A657</f>
        <v>652</v>
      </c>
      <c r="C662" s="69" t="str">
        <f>'PER TRIWULAN'!I657</f>
        <v xml:space="preserve"> Tanggungharjo </v>
      </c>
      <c r="D662" s="70" t="str">
        <f>'PER TRIWULAN'!B657</f>
        <v>SD NEGERI 4 SUGIHMANIK</v>
      </c>
      <c r="E662" s="71">
        <f>'PER TRIWULAN'!P657</f>
        <v>33930000</v>
      </c>
      <c r="F662" s="89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72">
        <f t="shared" si="30"/>
        <v>0</v>
      </c>
      <c r="U662" s="59">
        <f t="shared" si="31"/>
        <v>33930000</v>
      </c>
      <c r="V662" s="57">
        <f t="shared" si="32"/>
        <v>0</v>
      </c>
    </row>
    <row r="663" spans="2:22" hidden="1">
      <c r="B663" s="82">
        <f>'PER TRIWULAN'!A658</f>
        <v>653</v>
      </c>
      <c r="C663" s="69" t="str">
        <f>'PER TRIWULAN'!I658</f>
        <v xml:space="preserve"> Tanggungharjo </v>
      </c>
      <c r="D663" s="70" t="str">
        <f>'PER TRIWULAN'!B658</f>
        <v>SD NEGERI 1 KALIWENANG</v>
      </c>
      <c r="E663" s="71">
        <f>'PER TRIWULAN'!P658</f>
        <v>14935000</v>
      </c>
      <c r="F663" s="89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72">
        <f t="shared" si="30"/>
        <v>0</v>
      </c>
      <c r="U663" s="59">
        <f t="shared" si="31"/>
        <v>14935000</v>
      </c>
      <c r="V663" s="57">
        <f t="shared" si="32"/>
        <v>0</v>
      </c>
    </row>
    <row r="664" spans="2:22" hidden="1">
      <c r="B664" s="82">
        <f>'PER TRIWULAN'!A659</f>
        <v>654</v>
      </c>
      <c r="C664" s="69" t="str">
        <f>'PER TRIWULAN'!I659</f>
        <v xml:space="preserve"> Tanggungharjo </v>
      </c>
      <c r="D664" s="70" t="str">
        <f>'PER TRIWULAN'!B659</f>
        <v>SD NEGERI 2 KALIWENANG</v>
      </c>
      <c r="E664" s="71">
        <f>'PER TRIWULAN'!P659</f>
        <v>18125000</v>
      </c>
      <c r="F664" s="89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72">
        <f t="shared" si="30"/>
        <v>0</v>
      </c>
      <c r="U664" s="59">
        <f t="shared" si="31"/>
        <v>18125000</v>
      </c>
      <c r="V664" s="57">
        <f t="shared" si="32"/>
        <v>0</v>
      </c>
    </row>
    <row r="665" spans="2:22" hidden="1">
      <c r="B665" s="82">
        <f>'PER TRIWULAN'!A660</f>
        <v>655</v>
      </c>
      <c r="C665" s="69" t="str">
        <f>'PER TRIWULAN'!I660</f>
        <v xml:space="preserve"> Tanggungharjo </v>
      </c>
      <c r="D665" s="70" t="str">
        <f>'PER TRIWULAN'!B660</f>
        <v>SD NEGERI 1 MRISI</v>
      </c>
      <c r="E665" s="71">
        <f>'PER TRIWULAN'!P660</f>
        <v>18850000</v>
      </c>
      <c r="F665" s="89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72">
        <f t="shared" si="30"/>
        <v>0</v>
      </c>
      <c r="U665" s="59">
        <f t="shared" si="31"/>
        <v>18850000</v>
      </c>
      <c r="V665" s="57">
        <f t="shared" si="32"/>
        <v>0</v>
      </c>
    </row>
    <row r="666" spans="2:22" hidden="1">
      <c r="B666" s="82">
        <f>'PER TRIWULAN'!A661</f>
        <v>656</v>
      </c>
      <c r="C666" s="69" t="str">
        <f>'PER TRIWULAN'!I661</f>
        <v xml:space="preserve"> Tanggungharjo </v>
      </c>
      <c r="D666" s="70" t="str">
        <f>'PER TRIWULAN'!B661</f>
        <v>SD NEGERI 2 MRISI</v>
      </c>
      <c r="E666" s="71">
        <f>'PER TRIWULAN'!P661</f>
        <v>30740000</v>
      </c>
      <c r="F666" s="89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72">
        <f t="shared" si="30"/>
        <v>0</v>
      </c>
      <c r="U666" s="59">
        <f t="shared" si="31"/>
        <v>30740000</v>
      </c>
      <c r="V666" s="57">
        <f t="shared" si="32"/>
        <v>0</v>
      </c>
    </row>
    <row r="667" spans="2:22" hidden="1">
      <c r="B667" s="82">
        <f>'PER TRIWULAN'!A662</f>
        <v>657</v>
      </c>
      <c r="C667" s="69" t="str">
        <f>'PER TRIWULAN'!I662</f>
        <v xml:space="preserve"> Tanggungharjo </v>
      </c>
      <c r="D667" s="70" t="str">
        <f>'PER TRIWULAN'!B662</f>
        <v>SD NEGERI 1 NGAMBAKREJO</v>
      </c>
      <c r="E667" s="71">
        <f>'PER TRIWULAN'!P662</f>
        <v>20590000</v>
      </c>
      <c r="F667" s="89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72">
        <f t="shared" si="30"/>
        <v>0</v>
      </c>
      <c r="U667" s="59">
        <f t="shared" si="31"/>
        <v>20590000</v>
      </c>
      <c r="V667" s="57">
        <f t="shared" si="32"/>
        <v>0</v>
      </c>
    </row>
    <row r="668" spans="2:22" hidden="1">
      <c r="B668" s="82">
        <f>'PER TRIWULAN'!A663</f>
        <v>658</v>
      </c>
      <c r="C668" s="69" t="str">
        <f>'PER TRIWULAN'!I663</f>
        <v xml:space="preserve"> Tanggungharjo </v>
      </c>
      <c r="D668" s="70" t="str">
        <f>'PER TRIWULAN'!B663</f>
        <v>SD NEGERI 2 NGAMBAKREJO</v>
      </c>
      <c r="E668" s="71">
        <f>'PER TRIWULAN'!P663</f>
        <v>25230000</v>
      </c>
      <c r="F668" s="89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72">
        <f t="shared" si="30"/>
        <v>0</v>
      </c>
      <c r="U668" s="59">
        <f t="shared" si="31"/>
        <v>25230000</v>
      </c>
      <c r="V668" s="57">
        <f t="shared" si="32"/>
        <v>0</v>
      </c>
    </row>
    <row r="669" spans="2:22" hidden="1">
      <c r="B669" s="82">
        <f>'PER TRIWULAN'!A664</f>
        <v>659</v>
      </c>
      <c r="C669" s="69" t="str">
        <f>'PER TRIWULAN'!I664</f>
        <v xml:space="preserve"> Tanggungharjo </v>
      </c>
      <c r="D669" s="70" t="str">
        <f>'PER TRIWULAN'!B664</f>
        <v>SD NEGERI 3 NGAMBAKREJO</v>
      </c>
      <c r="E669" s="71">
        <f>'PER TRIWULAN'!P664</f>
        <v>16675000</v>
      </c>
      <c r="F669" s="89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72">
        <f t="shared" si="30"/>
        <v>0</v>
      </c>
      <c r="U669" s="59">
        <f t="shared" si="31"/>
        <v>16675000</v>
      </c>
      <c r="V669" s="57">
        <f t="shared" si="32"/>
        <v>0</v>
      </c>
    </row>
    <row r="670" spans="2:22" hidden="1">
      <c r="B670" s="82">
        <f>'PER TRIWULAN'!A665</f>
        <v>660</v>
      </c>
      <c r="C670" s="69" t="str">
        <f>'PER TRIWULAN'!I665</f>
        <v xml:space="preserve"> Tanggungharjo </v>
      </c>
      <c r="D670" s="70" t="str">
        <f>'PER TRIWULAN'!B665</f>
        <v>SD KRISTEN KALICERET</v>
      </c>
      <c r="E670" s="71">
        <f>'PER TRIWULAN'!P665</f>
        <v>6670000</v>
      </c>
      <c r="F670" s="89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72">
        <f t="shared" si="30"/>
        <v>0</v>
      </c>
      <c r="U670" s="59">
        <f t="shared" si="31"/>
        <v>6670000</v>
      </c>
      <c r="V670" s="57">
        <f t="shared" si="32"/>
        <v>0</v>
      </c>
    </row>
    <row r="671" spans="2:22" hidden="1">
      <c r="B671" s="82">
        <f>'PER TRIWULAN'!A666</f>
        <v>661</v>
      </c>
      <c r="C671" s="69" t="str">
        <f>'PER TRIWULAN'!I666</f>
        <v xml:space="preserve"> Tawangharjo </v>
      </c>
      <c r="D671" s="70" t="str">
        <f>'PER TRIWULAN'!B666</f>
        <v>SD NEGERI 1 GODAN</v>
      </c>
      <c r="E671" s="71">
        <f>'PER TRIWULAN'!P666</f>
        <v>24795000</v>
      </c>
      <c r="F671" s="89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72">
        <f t="shared" si="30"/>
        <v>0</v>
      </c>
      <c r="U671" s="59">
        <f t="shared" si="31"/>
        <v>24795000</v>
      </c>
      <c r="V671" s="57">
        <f t="shared" si="32"/>
        <v>0</v>
      </c>
    </row>
    <row r="672" spans="2:22" hidden="1">
      <c r="B672" s="82">
        <f>'PER TRIWULAN'!A667</f>
        <v>662</v>
      </c>
      <c r="C672" s="69" t="str">
        <f>'PER TRIWULAN'!I667</f>
        <v xml:space="preserve"> Tawangharjo </v>
      </c>
      <c r="D672" s="70" t="str">
        <f>'PER TRIWULAN'!B667</f>
        <v>SD NEGERI 1 JONO</v>
      </c>
      <c r="E672" s="71">
        <f>'PER TRIWULAN'!P667</f>
        <v>19575000</v>
      </c>
      <c r="F672" s="89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72">
        <f t="shared" si="30"/>
        <v>0</v>
      </c>
      <c r="U672" s="59">
        <f t="shared" si="31"/>
        <v>19575000</v>
      </c>
      <c r="V672" s="57">
        <f t="shared" si="32"/>
        <v>0</v>
      </c>
    </row>
    <row r="673" spans="2:22" hidden="1">
      <c r="B673" s="82">
        <f>'PER TRIWULAN'!A668</f>
        <v>663</v>
      </c>
      <c r="C673" s="69" t="str">
        <f>'PER TRIWULAN'!I668</f>
        <v xml:space="preserve"> Tawangharjo </v>
      </c>
      <c r="D673" s="70" t="str">
        <f>'PER TRIWULAN'!B668</f>
        <v>SD NEGERI 1 KEMADOH BATUR</v>
      </c>
      <c r="E673" s="71">
        <f>'PER TRIWULAN'!P668</f>
        <v>18995000</v>
      </c>
      <c r="F673" s="89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72">
        <f t="shared" si="30"/>
        <v>0</v>
      </c>
      <c r="U673" s="59">
        <f t="shared" si="31"/>
        <v>18995000</v>
      </c>
      <c r="V673" s="57">
        <f t="shared" si="32"/>
        <v>0</v>
      </c>
    </row>
    <row r="674" spans="2:22" hidden="1">
      <c r="B674" s="82">
        <f>'PER TRIWULAN'!A669</f>
        <v>664</v>
      </c>
      <c r="C674" s="69" t="str">
        <f>'PER TRIWULAN'!I669</f>
        <v xml:space="preserve"> Tawangharjo </v>
      </c>
      <c r="D674" s="70" t="str">
        <f>'PER TRIWULAN'!B669</f>
        <v>SD NEGERI 1 MAYAHAN</v>
      </c>
      <c r="E674" s="71">
        <f>'PER TRIWULAN'!P669</f>
        <v>22040000</v>
      </c>
      <c r="F674" s="89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72">
        <f t="shared" si="30"/>
        <v>0</v>
      </c>
      <c r="U674" s="59">
        <f t="shared" si="31"/>
        <v>22040000</v>
      </c>
      <c r="V674" s="57">
        <f t="shared" si="32"/>
        <v>0</v>
      </c>
    </row>
    <row r="675" spans="2:22" hidden="1">
      <c r="B675" s="82">
        <f>'PER TRIWULAN'!A670</f>
        <v>665</v>
      </c>
      <c r="C675" s="69" t="str">
        <f>'PER TRIWULAN'!I670</f>
        <v xml:space="preserve"> Tawangharjo </v>
      </c>
      <c r="D675" s="70" t="str">
        <f>'PER TRIWULAN'!B670</f>
        <v>SD NEGERI 1 PULONGRAMBE</v>
      </c>
      <c r="E675" s="71">
        <f>'PER TRIWULAN'!P670</f>
        <v>14790000</v>
      </c>
      <c r="F675" s="89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72">
        <f t="shared" si="30"/>
        <v>0</v>
      </c>
      <c r="U675" s="59">
        <f t="shared" si="31"/>
        <v>14790000</v>
      </c>
      <c r="V675" s="57">
        <f t="shared" si="32"/>
        <v>0</v>
      </c>
    </row>
    <row r="676" spans="2:22" hidden="1">
      <c r="B676" s="82">
        <f>'PER TRIWULAN'!A671</f>
        <v>666</v>
      </c>
      <c r="C676" s="69" t="str">
        <f>'PER TRIWULAN'!I671</f>
        <v xml:space="preserve"> Tawangharjo </v>
      </c>
      <c r="D676" s="70" t="str">
        <f>'PER TRIWULAN'!B671</f>
        <v>SD NEGERI 1 SELO</v>
      </c>
      <c r="E676" s="71">
        <f>'PER TRIWULAN'!P671</f>
        <v>21170000</v>
      </c>
      <c r="F676" s="89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72">
        <f t="shared" si="30"/>
        <v>0</v>
      </c>
      <c r="U676" s="59">
        <f t="shared" si="31"/>
        <v>21170000</v>
      </c>
      <c r="V676" s="57">
        <f t="shared" si="32"/>
        <v>0</v>
      </c>
    </row>
    <row r="677" spans="2:22" hidden="1">
      <c r="B677" s="82">
        <f>'PER TRIWULAN'!A672</f>
        <v>667</v>
      </c>
      <c r="C677" s="69" t="str">
        <f>'PER TRIWULAN'!I672</f>
        <v xml:space="preserve"> Tawangharjo </v>
      </c>
      <c r="D677" s="70" t="str">
        <f>'PER TRIWULAN'!B672</f>
        <v>SD NEGERI 1 TARUB</v>
      </c>
      <c r="E677" s="71">
        <f>'PER TRIWULAN'!P672</f>
        <v>33205000</v>
      </c>
      <c r="F677" s="89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72">
        <f t="shared" si="30"/>
        <v>0</v>
      </c>
      <c r="U677" s="59">
        <f t="shared" si="31"/>
        <v>33205000</v>
      </c>
      <c r="V677" s="57">
        <f t="shared" si="32"/>
        <v>0</v>
      </c>
    </row>
    <row r="678" spans="2:22" hidden="1">
      <c r="B678" s="82">
        <f>'PER TRIWULAN'!A673</f>
        <v>668</v>
      </c>
      <c r="C678" s="69" t="str">
        <f>'PER TRIWULAN'!I673</f>
        <v xml:space="preserve"> Tawangharjo </v>
      </c>
      <c r="D678" s="70" t="str">
        <f>'PER TRIWULAN'!B673</f>
        <v>SD NEGERI 1 TAWANGHARJO</v>
      </c>
      <c r="E678" s="71">
        <f>'PER TRIWULAN'!P673</f>
        <v>30885000</v>
      </c>
      <c r="F678" s="89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72">
        <f t="shared" si="30"/>
        <v>0</v>
      </c>
      <c r="U678" s="59">
        <f t="shared" si="31"/>
        <v>30885000</v>
      </c>
      <c r="V678" s="57">
        <f t="shared" si="32"/>
        <v>0</v>
      </c>
    </row>
    <row r="679" spans="2:22" hidden="1">
      <c r="B679" s="82">
        <f>'PER TRIWULAN'!A674</f>
        <v>669</v>
      </c>
      <c r="C679" s="69" t="str">
        <f>'PER TRIWULAN'!I674</f>
        <v xml:space="preserve"> Tawangharjo </v>
      </c>
      <c r="D679" s="70" t="str">
        <f>'PER TRIWULAN'!B674</f>
        <v>SD NEGERI 1PLOSOREJO</v>
      </c>
      <c r="E679" s="71">
        <f>'PER TRIWULAN'!P674</f>
        <v>36250000</v>
      </c>
      <c r="F679" s="89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72">
        <f t="shared" si="30"/>
        <v>0</v>
      </c>
      <c r="U679" s="59">
        <f t="shared" si="31"/>
        <v>36250000</v>
      </c>
      <c r="V679" s="57">
        <f t="shared" si="32"/>
        <v>0</v>
      </c>
    </row>
    <row r="680" spans="2:22" hidden="1">
      <c r="B680" s="82">
        <f>'PER TRIWULAN'!A675</f>
        <v>670</v>
      </c>
      <c r="C680" s="69" t="str">
        <f>'PER TRIWULAN'!I675</f>
        <v xml:space="preserve"> Tawangharjo </v>
      </c>
      <c r="D680" s="70" t="str">
        <f>'PER TRIWULAN'!B675</f>
        <v>SD NEGERI 2 GODAN</v>
      </c>
      <c r="E680" s="71">
        <f>'PER TRIWULAN'!P675</f>
        <v>23635000</v>
      </c>
      <c r="F680" s="89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72">
        <f t="shared" si="30"/>
        <v>0</v>
      </c>
      <c r="U680" s="59">
        <f t="shared" si="31"/>
        <v>23635000</v>
      </c>
      <c r="V680" s="57">
        <f t="shared" si="32"/>
        <v>0</v>
      </c>
    </row>
    <row r="681" spans="2:22" hidden="1">
      <c r="B681" s="82">
        <f>'PER TRIWULAN'!A676</f>
        <v>671</v>
      </c>
      <c r="C681" s="69" t="str">
        <f>'PER TRIWULAN'!I676</f>
        <v xml:space="preserve"> Tawangharjo </v>
      </c>
      <c r="D681" s="70" t="str">
        <f>'PER TRIWULAN'!B676</f>
        <v>SD NEGERI 2 JONO</v>
      </c>
      <c r="E681" s="71">
        <f>'PER TRIWULAN'!P676</f>
        <v>20300000</v>
      </c>
      <c r="F681" s="89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72">
        <f t="shared" si="30"/>
        <v>0</v>
      </c>
      <c r="U681" s="59">
        <f t="shared" si="31"/>
        <v>20300000</v>
      </c>
      <c r="V681" s="57">
        <f t="shared" si="32"/>
        <v>0</v>
      </c>
    </row>
    <row r="682" spans="2:22" hidden="1">
      <c r="B682" s="82">
        <f>'PER TRIWULAN'!A677</f>
        <v>672</v>
      </c>
      <c r="C682" s="69" t="str">
        <f>'PER TRIWULAN'!I677</f>
        <v xml:space="preserve"> Tawangharjo </v>
      </c>
      <c r="D682" s="70" t="str">
        <f>'PER TRIWULAN'!B677</f>
        <v>SD NEGERI 2 MAYAHAN</v>
      </c>
      <c r="E682" s="71">
        <f>'PER TRIWULAN'!P677</f>
        <v>39875000</v>
      </c>
      <c r="F682" s="89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72">
        <f t="shared" si="30"/>
        <v>0</v>
      </c>
      <c r="U682" s="59">
        <f t="shared" si="31"/>
        <v>39875000</v>
      </c>
      <c r="V682" s="57">
        <f t="shared" si="32"/>
        <v>0</v>
      </c>
    </row>
    <row r="683" spans="2:22" hidden="1">
      <c r="B683" s="82">
        <f>'PER TRIWULAN'!A678</f>
        <v>673</v>
      </c>
      <c r="C683" s="69" t="str">
        <f>'PER TRIWULAN'!I678</f>
        <v xml:space="preserve"> Tawangharjo </v>
      </c>
      <c r="D683" s="70" t="str">
        <f>'PER TRIWULAN'!B678</f>
        <v>SD NEGERI 2 PLOSOREJO</v>
      </c>
      <c r="E683" s="71">
        <f>'PER TRIWULAN'!P678</f>
        <v>30450000</v>
      </c>
      <c r="F683" s="89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72">
        <f t="shared" si="30"/>
        <v>0</v>
      </c>
      <c r="U683" s="59">
        <f t="shared" si="31"/>
        <v>30450000</v>
      </c>
      <c r="V683" s="57">
        <f t="shared" si="32"/>
        <v>0</v>
      </c>
    </row>
    <row r="684" spans="2:22" hidden="1">
      <c r="B684" s="82">
        <f>'PER TRIWULAN'!A679</f>
        <v>674</v>
      </c>
      <c r="C684" s="69" t="str">
        <f>'PER TRIWULAN'!I679</f>
        <v xml:space="preserve"> Tawangharjo </v>
      </c>
      <c r="D684" s="70" t="str">
        <f>'PER TRIWULAN'!B679</f>
        <v>SD NEGERI 2 POJOK</v>
      </c>
      <c r="E684" s="71">
        <f>'PER TRIWULAN'!P679</f>
        <v>13195000</v>
      </c>
      <c r="F684" s="89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72">
        <f t="shared" si="30"/>
        <v>0</v>
      </c>
      <c r="U684" s="59">
        <f t="shared" si="31"/>
        <v>13195000</v>
      </c>
      <c r="V684" s="57">
        <f t="shared" si="32"/>
        <v>0</v>
      </c>
    </row>
    <row r="685" spans="2:22" hidden="1">
      <c r="B685" s="82">
        <f>'PER TRIWULAN'!A680</f>
        <v>675</v>
      </c>
      <c r="C685" s="69" t="str">
        <f>'PER TRIWULAN'!I680</f>
        <v xml:space="preserve"> Tawangharjo </v>
      </c>
      <c r="D685" s="70" t="str">
        <f>'PER TRIWULAN'!B680</f>
        <v>SD NEGERI 2 SELO</v>
      </c>
      <c r="E685" s="71">
        <f>'PER TRIWULAN'!P680</f>
        <v>17835000</v>
      </c>
      <c r="F685" s="89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72">
        <f t="shared" si="30"/>
        <v>0</v>
      </c>
      <c r="U685" s="59">
        <f t="shared" si="31"/>
        <v>17835000</v>
      </c>
      <c r="V685" s="57">
        <f t="shared" si="32"/>
        <v>0</v>
      </c>
    </row>
    <row r="686" spans="2:22" hidden="1">
      <c r="B686" s="82">
        <f>'PER TRIWULAN'!A681</f>
        <v>676</v>
      </c>
      <c r="C686" s="69" t="str">
        <f>'PER TRIWULAN'!I681</f>
        <v xml:space="preserve"> Tawangharjo </v>
      </c>
      <c r="D686" s="70" t="str">
        <f>'PER TRIWULAN'!B681</f>
        <v>SD NEGERI 3 JONO</v>
      </c>
      <c r="E686" s="71">
        <f>'PER TRIWULAN'!P681</f>
        <v>7830000</v>
      </c>
      <c r="F686" s="89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72">
        <f t="shared" si="30"/>
        <v>0</v>
      </c>
      <c r="U686" s="59">
        <f t="shared" si="31"/>
        <v>7830000</v>
      </c>
      <c r="V686" s="57">
        <f t="shared" si="32"/>
        <v>0</v>
      </c>
    </row>
    <row r="687" spans="2:22" hidden="1">
      <c r="B687" s="82">
        <f>'PER TRIWULAN'!A682</f>
        <v>677</v>
      </c>
      <c r="C687" s="69" t="str">
        <f>'PER TRIWULAN'!I682</f>
        <v xml:space="preserve"> Tawangharjo </v>
      </c>
      <c r="D687" s="70" t="str">
        <f>'PER TRIWULAN'!B682</f>
        <v>SD NEGERI 3 KEMADOHBATUR</v>
      </c>
      <c r="E687" s="71">
        <f>'PER TRIWULAN'!P682</f>
        <v>16530000</v>
      </c>
      <c r="F687" s="89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72">
        <f t="shared" si="30"/>
        <v>0</v>
      </c>
      <c r="U687" s="59">
        <f t="shared" si="31"/>
        <v>16530000</v>
      </c>
      <c r="V687" s="57">
        <f t="shared" si="32"/>
        <v>0</v>
      </c>
    </row>
    <row r="688" spans="2:22" hidden="1">
      <c r="B688" s="82">
        <f>'PER TRIWULAN'!A683</f>
        <v>678</v>
      </c>
      <c r="C688" s="69" t="str">
        <f>'PER TRIWULAN'!I683</f>
        <v xml:space="preserve"> Tawangharjo </v>
      </c>
      <c r="D688" s="70" t="str">
        <f>'PER TRIWULAN'!B683</f>
        <v>SD NEGERI 3 MAYAHAN</v>
      </c>
      <c r="E688" s="71">
        <f>'PER TRIWULAN'!P683</f>
        <v>20010000</v>
      </c>
      <c r="F688" s="89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72">
        <f t="shared" si="30"/>
        <v>0</v>
      </c>
      <c r="U688" s="59">
        <f t="shared" si="31"/>
        <v>20010000</v>
      </c>
      <c r="V688" s="57">
        <f t="shared" si="32"/>
        <v>0</v>
      </c>
    </row>
    <row r="689" spans="2:22" hidden="1">
      <c r="B689" s="82">
        <f>'PER TRIWULAN'!A684</f>
        <v>679</v>
      </c>
      <c r="C689" s="69" t="str">
        <f>'PER TRIWULAN'!I684</f>
        <v xml:space="preserve"> Tawangharjo </v>
      </c>
      <c r="D689" s="70" t="str">
        <f>'PER TRIWULAN'!B684</f>
        <v>SD NEGERI 3 PLOSOREJO</v>
      </c>
      <c r="E689" s="71">
        <f>'PER TRIWULAN'!P684</f>
        <v>31320000</v>
      </c>
      <c r="F689" s="89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72">
        <f t="shared" si="30"/>
        <v>0</v>
      </c>
      <c r="U689" s="59">
        <f t="shared" si="31"/>
        <v>31320000</v>
      </c>
      <c r="V689" s="57">
        <f t="shared" si="32"/>
        <v>0</v>
      </c>
    </row>
    <row r="690" spans="2:22" hidden="1">
      <c r="B690" s="82">
        <f>'PER TRIWULAN'!A685</f>
        <v>680</v>
      </c>
      <c r="C690" s="69" t="str">
        <f>'PER TRIWULAN'!I685</f>
        <v xml:space="preserve"> Tawangharjo </v>
      </c>
      <c r="D690" s="70" t="str">
        <f>'PER TRIWULAN'!B685</f>
        <v>SD NEGERI 3 POJOK</v>
      </c>
      <c r="E690" s="71">
        <f>'PER TRIWULAN'!P685</f>
        <v>17400000</v>
      </c>
      <c r="F690" s="89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72">
        <f t="shared" si="30"/>
        <v>0</v>
      </c>
      <c r="U690" s="59">
        <f t="shared" si="31"/>
        <v>17400000</v>
      </c>
      <c r="V690" s="57">
        <f t="shared" si="32"/>
        <v>0</v>
      </c>
    </row>
    <row r="691" spans="2:22" hidden="1">
      <c r="B691" s="82">
        <f>'PER TRIWULAN'!A686</f>
        <v>681</v>
      </c>
      <c r="C691" s="69" t="str">
        <f>'PER TRIWULAN'!I686</f>
        <v xml:space="preserve"> Tawangharjo </v>
      </c>
      <c r="D691" s="70" t="str">
        <f>'PER TRIWULAN'!B686</f>
        <v>SD NEGERI 3 SELO</v>
      </c>
      <c r="E691" s="71">
        <f>'PER TRIWULAN'!P686</f>
        <v>31900000</v>
      </c>
      <c r="F691" s="89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72">
        <f t="shared" si="30"/>
        <v>0</v>
      </c>
      <c r="U691" s="59">
        <f t="shared" si="31"/>
        <v>31900000</v>
      </c>
      <c r="V691" s="57">
        <f t="shared" si="32"/>
        <v>0</v>
      </c>
    </row>
    <row r="692" spans="2:22" hidden="1">
      <c r="B692" s="82">
        <f>'PER TRIWULAN'!A687</f>
        <v>682</v>
      </c>
      <c r="C692" s="69" t="str">
        <f>'PER TRIWULAN'!I687</f>
        <v xml:space="preserve"> Tawangharjo </v>
      </c>
      <c r="D692" s="70" t="str">
        <f>'PER TRIWULAN'!B687</f>
        <v>SD NEGERI 3 TARUB</v>
      </c>
      <c r="E692" s="71">
        <f>'PER TRIWULAN'!P687</f>
        <v>32045000</v>
      </c>
      <c r="F692" s="89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72">
        <f t="shared" si="30"/>
        <v>0</v>
      </c>
      <c r="U692" s="59" t="s">
        <v>1905</v>
      </c>
      <c r="V692" s="57">
        <f t="shared" si="32"/>
        <v>0</v>
      </c>
    </row>
    <row r="693" spans="2:22" hidden="1">
      <c r="B693" s="82">
        <f>'PER TRIWULAN'!A688</f>
        <v>683</v>
      </c>
      <c r="C693" s="69" t="str">
        <f>'PER TRIWULAN'!I688</f>
        <v xml:space="preserve"> Tawangharjo </v>
      </c>
      <c r="D693" s="70" t="str">
        <f>'PER TRIWULAN'!B688</f>
        <v>SD NEGERI 3 TAWANGHARJO</v>
      </c>
      <c r="E693" s="71">
        <f>'PER TRIWULAN'!P688</f>
        <v>28565000</v>
      </c>
      <c r="F693" s="89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72">
        <f t="shared" si="30"/>
        <v>0</v>
      </c>
      <c r="U693" s="59">
        <f t="shared" si="31"/>
        <v>28565000</v>
      </c>
      <c r="V693" s="57">
        <f t="shared" si="32"/>
        <v>0</v>
      </c>
    </row>
    <row r="694" spans="2:22" hidden="1">
      <c r="B694" s="82">
        <f>'PER TRIWULAN'!A689</f>
        <v>684</v>
      </c>
      <c r="C694" s="69" t="str">
        <f>'PER TRIWULAN'!I689</f>
        <v xml:space="preserve"> Tawangharjo </v>
      </c>
      <c r="D694" s="70" t="str">
        <f>'PER TRIWULAN'!B689</f>
        <v>SD NEGERI 4 JONO</v>
      </c>
      <c r="E694" s="71">
        <f>'PER TRIWULAN'!P689</f>
        <v>22475000</v>
      </c>
      <c r="F694" s="89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72">
        <f t="shared" si="30"/>
        <v>0</v>
      </c>
      <c r="U694" s="59">
        <f t="shared" si="31"/>
        <v>22475000</v>
      </c>
      <c r="V694" s="57">
        <f t="shared" si="32"/>
        <v>0</v>
      </c>
    </row>
    <row r="695" spans="2:22" hidden="1">
      <c r="B695" s="82">
        <f>'PER TRIWULAN'!A690</f>
        <v>685</v>
      </c>
      <c r="C695" s="69" t="str">
        <f>'PER TRIWULAN'!I690</f>
        <v xml:space="preserve"> Tawangharjo </v>
      </c>
      <c r="D695" s="70" t="str">
        <f>'PER TRIWULAN'!B690</f>
        <v>SD NEGERI 4 SELO</v>
      </c>
      <c r="E695" s="71">
        <f>'PER TRIWULAN'!P690</f>
        <v>7395000</v>
      </c>
      <c r="F695" s="89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72">
        <f t="shared" si="30"/>
        <v>0</v>
      </c>
      <c r="U695" s="59">
        <f t="shared" si="31"/>
        <v>7395000</v>
      </c>
      <c r="V695" s="57">
        <f t="shared" si="32"/>
        <v>0</v>
      </c>
    </row>
    <row r="696" spans="2:22" hidden="1">
      <c r="B696" s="82">
        <f>'PER TRIWULAN'!A691</f>
        <v>686</v>
      </c>
      <c r="C696" s="69" t="str">
        <f>'PER TRIWULAN'!I691</f>
        <v xml:space="preserve"> Tawangharjo </v>
      </c>
      <c r="D696" s="70" t="str">
        <f>'PER TRIWULAN'!B691</f>
        <v>SD NEGERI 2 TARUB</v>
      </c>
      <c r="E696" s="71">
        <f>'PER TRIWULAN'!P691</f>
        <v>34945000</v>
      </c>
      <c r="F696" s="89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72">
        <f t="shared" si="30"/>
        <v>0</v>
      </c>
      <c r="U696" s="59">
        <f t="shared" si="31"/>
        <v>34945000</v>
      </c>
      <c r="V696" s="57">
        <f t="shared" si="32"/>
        <v>0</v>
      </c>
    </row>
    <row r="697" spans="2:22" hidden="1">
      <c r="B697" s="82">
        <f>'PER TRIWULAN'!A692</f>
        <v>687</v>
      </c>
      <c r="C697" s="69" t="str">
        <f>'PER TRIWULAN'!I692</f>
        <v xml:space="preserve"> Tawangharjo </v>
      </c>
      <c r="D697" s="70" t="str">
        <f>'PER TRIWULAN'!B692</f>
        <v>SD NEGERI 3 GODAN</v>
      </c>
      <c r="E697" s="71">
        <f>'PER TRIWULAN'!P692</f>
        <v>21605000</v>
      </c>
      <c r="F697" s="89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72">
        <f t="shared" si="30"/>
        <v>0</v>
      </c>
      <c r="U697" s="59">
        <f t="shared" si="31"/>
        <v>21605000</v>
      </c>
      <c r="V697" s="57">
        <f t="shared" si="32"/>
        <v>0</v>
      </c>
    </row>
    <row r="698" spans="2:22" hidden="1">
      <c r="B698" s="82">
        <f>'PER TRIWULAN'!A693</f>
        <v>688</v>
      </c>
      <c r="C698" s="69" t="str">
        <f>'PER TRIWULAN'!I693</f>
        <v xml:space="preserve"> Tawangharjo </v>
      </c>
      <c r="D698" s="70" t="str">
        <f>'PER TRIWULAN'!B693</f>
        <v>SD NEGERI 4 GODAN</v>
      </c>
      <c r="E698" s="71">
        <f>'PER TRIWULAN'!P693</f>
        <v>20880000</v>
      </c>
      <c r="F698" s="89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72">
        <f t="shared" si="30"/>
        <v>0</v>
      </c>
      <c r="U698" s="59">
        <f t="shared" si="31"/>
        <v>20880000</v>
      </c>
      <c r="V698" s="57">
        <f t="shared" si="32"/>
        <v>0</v>
      </c>
    </row>
    <row r="699" spans="2:22" hidden="1">
      <c r="B699" s="82">
        <f>'PER TRIWULAN'!A694</f>
        <v>689</v>
      </c>
      <c r="C699" s="69" t="str">
        <f>'PER TRIWULAN'!I694</f>
        <v xml:space="preserve"> Tawangharjo </v>
      </c>
      <c r="D699" s="70" t="str">
        <f>'PER TRIWULAN'!B694</f>
        <v>SD NEGERI 2 KEMADOHBATUR</v>
      </c>
      <c r="E699" s="71">
        <f>'PER TRIWULAN'!P694</f>
        <v>27115000</v>
      </c>
      <c r="F699" s="89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72">
        <f t="shared" si="30"/>
        <v>0</v>
      </c>
      <c r="U699" s="59">
        <f t="shared" si="31"/>
        <v>27115000</v>
      </c>
      <c r="V699" s="57">
        <f t="shared" si="32"/>
        <v>0</v>
      </c>
    </row>
    <row r="700" spans="2:22" hidden="1">
      <c r="B700" s="82">
        <f>'PER TRIWULAN'!A695</f>
        <v>690</v>
      </c>
      <c r="C700" s="69" t="str">
        <f>'PER TRIWULAN'!I695</f>
        <v xml:space="preserve"> Tawangharjo </v>
      </c>
      <c r="D700" s="70" t="str">
        <f>'PER TRIWULAN'!B695</f>
        <v>SD NEGERI 1 POJOK</v>
      </c>
      <c r="E700" s="71">
        <f>'PER TRIWULAN'!P695</f>
        <v>19285000</v>
      </c>
      <c r="F700" s="89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72">
        <f t="shared" si="30"/>
        <v>0</v>
      </c>
      <c r="U700" s="59">
        <f t="shared" si="31"/>
        <v>19285000</v>
      </c>
      <c r="V700" s="57">
        <f t="shared" si="32"/>
        <v>0</v>
      </c>
    </row>
    <row r="701" spans="2:22" hidden="1">
      <c r="B701" s="82">
        <f>'PER TRIWULAN'!A696</f>
        <v>691</v>
      </c>
      <c r="C701" s="69" t="str">
        <f>'PER TRIWULAN'!I696</f>
        <v xml:space="preserve"> Tawangharjo </v>
      </c>
      <c r="D701" s="70" t="str">
        <f>'PER TRIWULAN'!B696</f>
        <v>SD NEGERI 2 PULONGRAMBE</v>
      </c>
      <c r="E701" s="71">
        <f>'PER TRIWULAN'!P696</f>
        <v>21750000</v>
      </c>
      <c r="F701" s="89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72">
        <f t="shared" si="30"/>
        <v>0</v>
      </c>
      <c r="U701" s="59">
        <f t="shared" si="31"/>
        <v>21750000</v>
      </c>
      <c r="V701" s="57">
        <f t="shared" si="32"/>
        <v>0</v>
      </c>
    </row>
    <row r="702" spans="2:22" hidden="1">
      <c r="B702" s="82">
        <f>'PER TRIWULAN'!A697</f>
        <v>692</v>
      </c>
      <c r="C702" s="69" t="str">
        <f>'PER TRIWULAN'!I697</f>
        <v xml:space="preserve"> Tegowanu </v>
      </c>
      <c r="D702" s="70" t="str">
        <f>'PER TRIWULAN'!B697</f>
        <v>SD NEGERI 1 CANGKRING</v>
      </c>
      <c r="E702" s="71">
        <f>'PER TRIWULAN'!P697</f>
        <v>33350000</v>
      </c>
      <c r="F702" s="89">
        <v>33350000</v>
      </c>
      <c r="G702" s="62"/>
      <c r="H702" s="62">
        <v>625000</v>
      </c>
      <c r="I702" s="62">
        <v>2979000</v>
      </c>
      <c r="J702" s="62">
        <v>3111350</v>
      </c>
      <c r="K702" s="62">
        <v>2401350</v>
      </c>
      <c r="L702" s="62">
        <v>3507000</v>
      </c>
      <c r="M702" s="62">
        <v>4468500</v>
      </c>
      <c r="N702" s="62">
        <v>3950000</v>
      </c>
      <c r="O702" s="62">
        <v>1092800</v>
      </c>
      <c r="P702" s="62"/>
      <c r="Q702" s="62">
        <v>475000</v>
      </c>
      <c r="R702" s="62"/>
      <c r="S702" s="62">
        <v>1221000</v>
      </c>
      <c r="T702" s="72">
        <f t="shared" si="30"/>
        <v>23831000</v>
      </c>
      <c r="U702" s="59">
        <f t="shared" si="31"/>
        <v>0</v>
      </c>
      <c r="V702" s="57">
        <f t="shared" si="32"/>
        <v>9519000</v>
      </c>
    </row>
    <row r="703" spans="2:22" hidden="1">
      <c r="B703" s="82">
        <f>'PER TRIWULAN'!A698</f>
        <v>693</v>
      </c>
      <c r="C703" s="69" t="str">
        <f>'PER TRIWULAN'!I698</f>
        <v xml:space="preserve"> Tegowanu </v>
      </c>
      <c r="D703" s="70" t="str">
        <f>'PER TRIWULAN'!B698</f>
        <v>SD NEGERI 1 KEBONAGUNG</v>
      </c>
      <c r="E703" s="71">
        <f>'PER TRIWULAN'!P698</f>
        <v>21605000</v>
      </c>
      <c r="F703" s="89">
        <v>21605000</v>
      </c>
      <c r="G703" s="62">
        <v>1680500</v>
      </c>
      <c r="H703" s="62"/>
      <c r="I703" s="62">
        <v>1502250</v>
      </c>
      <c r="J703" s="62"/>
      <c r="K703" s="62">
        <v>1100000</v>
      </c>
      <c r="L703" s="62">
        <v>740000</v>
      </c>
      <c r="M703" s="62">
        <v>3150000</v>
      </c>
      <c r="N703" s="62">
        <v>2550000</v>
      </c>
      <c r="O703" s="62">
        <v>1350000</v>
      </c>
      <c r="P703" s="62"/>
      <c r="Q703" s="62">
        <v>1312500</v>
      </c>
      <c r="R703" s="62">
        <v>6500000</v>
      </c>
      <c r="S703" s="62">
        <v>1650000</v>
      </c>
      <c r="T703" s="72">
        <f t="shared" si="30"/>
        <v>21535250</v>
      </c>
      <c r="U703" s="59">
        <f t="shared" si="31"/>
        <v>0</v>
      </c>
      <c r="V703" s="57">
        <f t="shared" si="32"/>
        <v>69750</v>
      </c>
    </row>
    <row r="704" spans="2:22" hidden="1">
      <c r="B704" s="82">
        <f>'PER TRIWULAN'!A699</f>
        <v>694</v>
      </c>
      <c r="C704" s="69" t="str">
        <f>'PER TRIWULAN'!I699</f>
        <v xml:space="preserve"> Tegowanu </v>
      </c>
      <c r="D704" s="70" t="str">
        <f>'PER TRIWULAN'!B699</f>
        <v>SD NEGERI 1 KEDUNGWUNGU</v>
      </c>
      <c r="E704" s="71">
        <f>'PER TRIWULAN'!P699</f>
        <v>25375000</v>
      </c>
      <c r="F704" s="89">
        <v>25375000</v>
      </c>
      <c r="G704" s="62"/>
      <c r="H704" s="62">
        <v>1420000</v>
      </c>
      <c r="I704" s="62">
        <v>325000</v>
      </c>
      <c r="J704" s="62">
        <v>3743000</v>
      </c>
      <c r="K704" s="62">
        <v>2310320</v>
      </c>
      <c r="L704" s="62">
        <v>256859</v>
      </c>
      <c r="M704" s="62">
        <v>6599221</v>
      </c>
      <c r="N704" s="62">
        <v>2900000</v>
      </c>
      <c r="O704" s="62">
        <v>451600</v>
      </c>
      <c r="P704" s="62"/>
      <c r="Q704" s="62"/>
      <c r="R704" s="62"/>
      <c r="S704" s="62">
        <v>7369000</v>
      </c>
      <c r="T704" s="72">
        <f t="shared" si="30"/>
        <v>25375000</v>
      </c>
      <c r="U704" s="59">
        <f t="shared" si="31"/>
        <v>0</v>
      </c>
      <c r="V704" s="57">
        <f t="shared" si="32"/>
        <v>0</v>
      </c>
    </row>
    <row r="705" spans="2:22" hidden="1">
      <c r="B705" s="82">
        <f>'PER TRIWULAN'!A700</f>
        <v>695</v>
      </c>
      <c r="C705" s="69" t="str">
        <f>'PER TRIWULAN'!I700</f>
        <v xml:space="preserve"> Tegowanu </v>
      </c>
      <c r="D705" s="70" t="str">
        <f>'PER TRIWULAN'!B700</f>
        <v>SD NEGERI 1 KEJAWAN</v>
      </c>
      <c r="E705" s="71">
        <f>'PER TRIWULAN'!P700</f>
        <v>26825000</v>
      </c>
      <c r="F705" s="89">
        <v>26825000</v>
      </c>
      <c r="G705" s="62"/>
      <c r="H705" s="62">
        <v>800000</v>
      </c>
      <c r="I705" s="62">
        <v>2467500</v>
      </c>
      <c r="J705" s="62">
        <v>2556000</v>
      </c>
      <c r="K705" s="62">
        <v>5171000</v>
      </c>
      <c r="L705" s="62">
        <v>3002500</v>
      </c>
      <c r="M705" s="62">
        <v>350000</v>
      </c>
      <c r="N705" s="62">
        <v>4650000</v>
      </c>
      <c r="O705" s="62">
        <v>1108000</v>
      </c>
      <c r="P705" s="62"/>
      <c r="Q705" s="62">
        <v>2455000</v>
      </c>
      <c r="R705" s="62">
        <v>4265000</v>
      </c>
      <c r="S705" s="62"/>
      <c r="T705" s="72">
        <f t="shared" si="30"/>
        <v>26825000</v>
      </c>
      <c r="U705" s="59">
        <f t="shared" si="31"/>
        <v>0</v>
      </c>
      <c r="V705" s="57">
        <f t="shared" si="32"/>
        <v>0</v>
      </c>
    </row>
    <row r="706" spans="2:22" hidden="1">
      <c r="B706" s="82">
        <f>'PER TRIWULAN'!A701</f>
        <v>696</v>
      </c>
      <c r="C706" s="69" t="str">
        <f>'PER TRIWULAN'!I701</f>
        <v xml:space="preserve"> Tegowanu </v>
      </c>
      <c r="D706" s="70" t="str">
        <f>'PER TRIWULAN'!B701</f>
        <v>SD NEGERI 1 MANGUNSARI</v>
      </c>
      <c r="E706" s="71">
        <f>'PER TRIWULAN'!P701</f>
        <v>16530000</v>
      </c>
      <c r="F706" s="146">
        <v>16530000</v>
      </c>
      <c r="G706" s="146">
        <v>414500</v>
      </c>
      <c r="H706" s="146">
        <v>1440000</v>
      </c>
      <c r="I706" s="146">
        <v>1800000</v>
      </c>
      <c r="J706" s="146">
        <v>2945000</v>
      </c>
      <c r="K706" s="146">
        <v>1959350</v>
      </c>
      <c r="L706" s="146">
        <v>291600</v>
      </c>
      <c r="M706" s="146">
        <v>457450</v>
      </c>
      <c r="N706" s="146">
        <v>3000000</v>
      </c>
      <c r="O706" s="146">
        <v>120000</v>
      </c>
      <c r="P706" s="146"/>
      <c r="Q706" s="146">
        <v>240000</v>
      </c>
      <c r="R706" s="146">
        <v>3853700</v>
      </c>
      <c r="S706" s="146"/>
      <c r="T706" s="136">
        <f t="shared" si="30"/>
        <v>16521600</v>
      </c>
      <c r="U706" s="134">
        <f t="shared" si="31"/>
        <v>0</v>
      </c>
      <c r="V706" s="168">
        <f t="shared" si="32"/>
        <v>8400</v>
      </c>
    </row>
    <row r="707" spans="2:22" hidden="1">
      <c r="B707" s="82">
        <f>'PER TRIWULAN'!A702</f>
        <v>697</v>
      </c>
      <c r="C707" s="69" t="str">
        <f>'PER TRIWULAN'!I702</f>
        <v xml:space="preserve"> Tegowanu </v>
      </c>
      <c r="D707" s="70" t="str">
        <f>'PER TRIWULAN'!B702</f>
        <v>SD NEGERI 1 MEDANI</v>
      </c>
      <c r="E707" s="71">
        <f>'PER TRIWULAN'!P702</f>
        <v>27405000</v>
      </c>
      <c r="F707" s="89">
        <v>27405000</v>
      </c>
      <c r="G707" s="62">
        <v>224500</v>
      </c>
      <c r="H707" s="62">
        <v>1099000</v>
      </c>
      <c r="I707" s="62">
        <v>4103000</v>
      </c>
      <c r="J707" s="62">
        <v>2120000</v>
      </c>
      <c r="K707" s="62">
        <v>1137100</v>
      </c>
      <c r="L707" s="62">
        <v>368590</v>
      </c>
      <c r="M707" s="62"/>
      <c r="N707" s="62">
        <v>4900000</v>
      </c>
      <c r="O707" s="62">
        <v>444000</v>
      </c>
      <c r="P707" s="62"/>
      <c r="Q707" s="62">
        <v>800000</v>
      </c>
      <c r="R707" s="62">
        <v>68000</v>
      </c>
      <c r="S707" s="62">
        <v>7516850</v>
      </c>
      <c r="T707" s="72">
        <f t="shared" si="30"/>
        <v>22781040</v>
      </c>
      <c r="U707" s="59">
        <f t="shared" si="31"/>
        <v>0</v>
      </c>
      <c r="V707" s="57">
        <f t="shared" si="32"/>
        <v>4623960</v>
      </c>
    </row>
    <row r="708" spans="2:22" hidden="1">
      <c r="B708" s="82">
        <f>'PER TRIWULAN'!A703</f>
        <v>698</v>
      </c>
      <c r="C708" s="69" t="str">
        <f>'PER TRIWULAN'!I703</f>
        <v xml:space="preserve"> Tegowanu </v>
      </c>
      <c r="D708" s="70" t="str">
        <f>'PER TRIWULAN'!B703</f>
        <v>SD NEGERI 1 SUKOREJO</v>
      </c>
      <c r="E708" s="71">
        <f>'PER TRIWULAN'!P703</f>
        <v>22910000</v>
      </c>
      <c r="F708" s="89">
        <v>22910000</v>
      </c>
      <c r="G708" s="62">
        <v>118000</v>
      </c>
      <c r="H708" s="62">
        <v>650000</v>
      </c>
      <c r="I708" s="62">
        <v>700000</v>
      </c>
      <c r="J708" s="62">
        <v>1125000</v>
      </c>
      <c r="K708" s="62">
        <v>1405000</v>
      </c>
      <c r="L708" s="62"/>
      <c r="M708" s="62">
        <v>1245000</v>
      </c>
      <c r="N708" s="62">
        <v>3300000</v>
      </c>
      <c r="O708" s="62">
        <v>270000</v>
      </c>
      <c r="P708" s="62"/>
      <c r="Q708" s="62">
        <v>1350000</v>
      </c>
      <c r="R708" s="62">
        <v>545000</v>
      </c>
      <c r="S708" s="62">
        <v>10858550</v>
      </c>
      <c r="T708" s="72">
        <f t="shared" si="30"/>
        <v>21566550</v>
      </c>
      <c r="U708" s="59">
        <f t="shared" si="31"/>
        <v>0</v>
      </c>
      <c r="V708" s="57">
        <f t="shared" si="32"/>
        <v>1343450</v>
      </c>
    </row>
    <row r="709" spans="2:22" hidden="1">
      <c r="B709" s="82">
        <f>'PER TRIWULAN'!A704</f>
        <v>699</v>
      </c>
      <c r="C709" s="69" t="str">
        <f>'PER TRIWULAN'!I704</f>
        <v xml:space="preserve"> Tegowanu </v>
      </c>
      <c r="D709" s="70" t="str">
        <f>'PER TRIWULAN'!B704</f>
        <v>SD NEGERI 1 TAJEMSARI</v>
      </c>
      <c r="E709" s="71">
        <f>'PER TRIWULAN'!P704</f>
        <v>26245000</v>
      </c>
      <c r="F709" s="89">
        <v>26245000</v>
      </c>
      <c r="G709" s="62">
        <v>19500</v>
      </c>
      <c r="H709" s="62">
        <v>299000</v>
      </c>
      <c r="I709" s="62">
        <v>2780000</v>
      </c>
      <c r="J709" s="62">
        <v>338268</v>
      </c>
      <c r="K709" s="62">
        <v>3457437</v>
      </c>
      <c r="L709" s="62">
        <v>241995</v>
      </c>
      <c r="M709" s="62">
        <v>6099500</v>
      </c>
      <c r="N709" s="62">
        <v>5800000</v>
      </c>
      <c r="O709" s="62">
        <v>1284300</v>
      </c>
      <c r="P709" s="62"/>
      <c r="Q709" s="62">
        <v>1500000</v>
      </c>
      <c r="R709" s="62">
        <v>4350000</v>
      </c>
      <c r="S709" s="62">
        <v>320000</v>
      </c>
      <c r="T709" s="72">
        <f t="shared" si="30"/>
        <v>26490000</v>
      </c>
      <c r="U709" s="59">
        <f t="shared" si="31"/>
        <v>0</v>
      </c>
      <c r="V709" s="57">
        <f t="shared" si="32"/>
        <v>-245000</v>
      </c>
    </row>
    <row r="710" spans="2:22" hidden="1">
      <c r="B710" s="82">
        <f>'PER TRIWULAN'!A705</f>
        <v>700</v>
      </c>
      <c r="C710" s="69" t="str">
        <f>'PER TRIWULAN'!I705</f>
        <v xml:space="preserve"> Tegowanu </v>
      </c>
      <c r="D710" s="70" t="str">
        <f>'PER TRIWULAN'!B705</f>
        <v>SD NEGERI 1 TEGOWANUKULON</v>
      </c>
      <c r="E710" s="71">
        <f>'PER TRIWULAN'!P705</f>
        <v>24505000</v>
      </c>
      <c r="F710" s="89">
        <v>24505000</v>
      </c>
      <c r="G710" s="62"/>
      <c r="H710" s="62"/>
      <c r="I710" s="62">
        <v>3399500</v>
      </c>
      <c r="J710" s="62">
        <v>2040000</v>
      </c>
      <c r="K710" s="62">
        <v>2465000</v>
      </c>
      <c r="L710" s="62">
        <v>1841500</v>
      </c>
      <c r="M710" s="62">
        <v>750000</v>
      </c>
      <c r="N710" s="62">
        <v>2750000</v>
      </c>
      <c r="O710" s="62">
        <v>3299000</v>
      </c>
      <c r="P710" s="62"/>
      <c r="Q710" s="62">
        <v>300000</v>
      </c>
      <c r="R710" s="62"/>
      <c r="S710" s="62">
        <v>7660000</v>
      </c>
      <c r="T710" s="72">
        <f t="shared" si="30"/>
        <v>24505000</v>
      </c>
      <c r="U710" s="59">
        <f t="shared" si="31"/>
        <v>0</v>
      </c>
      <c r="V710" s="57">
        <f t="shared" si="32"/>
        <v>0</v>
      </c>
    </row>
    <row r="711" spans="2:22" hidden="1">
      <c r="B711" s="82">
        <f>'PER TRIWULAN'!A706</f>
        <v>701</v>
      </c>
      <c r="C711" s="69" t="str">
        <f>'PER TRIWULAN'!I706</f>
        <v xml:space="preserve"> Tegowanu </v>
      </c>
      <c r="D711" s="70" t="str">
        <f>'PER TRIWULAN'!B706</f>
        <v>SD NEGERI 2 KARANGPASAR</v>
      </c>
      <c r="E711" s="71">
        <f>'PER TRIWULAN'!P706</f>
        <v>27695000</v>
      </c>
      <c r="F711" s="89">
        <v>27695000</v>
      </c>
      <c r="G711" s="62">
        <v>270000</v>
      </c>
      <c r="H711" s="62">
        <v>605000</v>
      </c>
      <c r="I711" s="62">
        <v>13731600</v>
      </c>
      <c r="J711" s="62">
        <v>1820000</v>
      </c>
      <c r="K711" s="62">
        <v>3509800</v>
      </c>
      <c r="L711" s="62">
        <v>72600</v>
      </c>
      <c r="M711" s="62">
        <v>1090000</v>
      </c>
      <c r="N711" s="62">
        <v>5900000</v>
      </c>
      <c r="O711" s="62">
        <v>636000</v>
      </c>
      <c r="P711" s="62"/>
      <c r="Q711" s="62">
        <v>60000</v>
      </c>
      <c r="R711" s="62"/>
      <c r="S711" s="62"/>
      <c r="T711" s="72">
        <f t="shared" si="30"/>
        <v>27695000</v>
      </c>
      <c r="U711" s="59">
        <f t="shared" si="31"/>
        <v>0</v>
      </c>
      <c r="V711" s="57">
        <f t="shared" si="32"/>
        <v>0</v>
      </c>
    </row>
    <row r="712" spans="2:22" hidden="1">
      <c r="B712" s="82">
        <f>'PER TRIWULAN'!A707</f>
        <v>702</v>
      </c>
      <c r="C712" s="69" t="str">
        <f>'PER TRIWULAN'!I707</f>
        <v xml:space="preserve"> Tegowanu </v>
      </c>
      <c r="D712" s="70" t="str">
        <f>'PER TRIWULAN'!B707</f>
        <v>SD NEGERI 2 SUKOREJO</v>
      </c>
      <c r="E712" s="71">
        <f>'PER TRIWULAN'!P707</f>
        <v>18560000</v>
      </c>
      <c r="F712" s="89">
        <v>18560000</v>
      </c>
      <c r="G712" s="62"/>
      <c r="H712" s="62">
        <v>1101000</v>
      </c>
      <c r="I712" s="62">
        <v>3477600</v>
      </c>
      <c r="J712" s="62">
        <v>2474250</v>
      </c>
      <c r="K712" s="62">
        <v>2321150</v>
      </c>
      <c r="L712" s="62">
        <v>138413</v>
      </c>
      <c r="M712" s="62">
        <v>184800</v>
      </c>
      <c r="N712" s="62">
        <v>2000000</v>
      </c>
      <c r="O712" s="62">
        <v>603600</v>
      </c>
      <c r="P712" s="62"/>
      <c r="Q712" s="62">
        <v>1821200</v>
      </c>
      <c r="R712" s="62"/>
      <c r="S712" s="62"/>
      <c r="T712" s="72">
        <f t="shared" si="30"/>
        <v>14122013</v>
      </c>
      <c r="U712" s="59">
        <f t="shared" si="31"/>
        <v>0</v>
      </c>
      <c r="V712" s="57">
        <f t="shared" si="32"/>
        <v>4437987</v>
      </c>
    </row>
    <row r="713" spans="2:22" hidden="1">
      <c r="B713" s="82">
        <f>'PER TRIWULAN'!A708</f>
        <v>703</v>
      </c>
      <c r="C713" s="69" t="str">
        <f>'PER TRIWULAN'!I708</f>
        <v xml:space="preserve"> Tegowanu </v>
      </c>
      <c r="D713" s="70" t="str">
        <f>'PER TRIWULAN'!B708</f>
        <v>SD NEGERI 2 TAJEMSARI</v>
      </c>
      <c r="E713" s="71">
        <f>'PER TRIWULAN'!P708</f>
        <v>16530000</v>
      </c>
      <c r="F713" s="89">
        <v>16530000</v>
      </c>
      <c r="G713" s="62">
        <v>15000</v>
      </c>
      <c r="H713" s="62"/>
      <c r="I713" s="62">
        <v>1273400</v>
      </c>
      <c r="J713" s="62">
        <v>1955000</v>
      </c>
      <c r="K713" s="62">
        <v>3587400</v>
      </c>
      <c r="L713" s="62">
        <v>471500</v>
      </c>
      <c r="M713" s="62">
        <v>2905500</v>
      </c>
      <c r="N713" s="62">
        <v>3900000</v>
      </c>
      <c r="O713" s="62">
        <v>1305200</v>
      </c>
      <c r="P713" s="62"/>
      <c r="Q713" s="62">
        <v>115500</v>
      </c>
      <c r="R713" s="62"/>
      <c r="S713" s="62">
        <v>1001500</v>
      </c>
      <c r="T713" s="72">
        <f t="shared" si="30"/>
        <v>16530000</v>
      </c>
      <c r="U713" s="59">
        <f t="shared" si="31"/>
        <v>0</v>
      </c>
      <c r="V713" s="57">
        <f t="shared" si="32"/>
        <v>0</v>
      </c>
    </row>
    <row r="714" spans="2:22" hidden="1">
      <c r="B714" s="82">
        <f>'PER TRIWULAN'!A709</f>
        <v>704</v>
      </c>
      <c r="C714" s="69" t="str">
        <f>'PER TRIWULAN'!I709</f>
        <v xml:space="preserve"> Tegowanu </v>
      </c>
      <c r="D714" s="70" t="str">
        <f>'PER TRIWULAN'!B709</f>
        <v>SD NEGERI 2 TEGOWANUWETAN</v>
      </c>
      <c r="E714" s="71">
        <f>'PER TRIWULAN'!P709</f>
        <v>21315000</v>
      </c>
      <c r="F714" s="89">
        <v>21315000</v>
      </c>
      <c r="G714" s="62"/>
      <c r="H714" s="62">
        <v>130000</v>
      </c>
      <c r="I714" s="62">
        <v>3084100</v>
      </c>
      <c r="J714" s="62">
        <v>836000</v>
      </c>
      <c r="K714" s="62">
        <v>1778150</v>
      </c>
      <c r="L714" s="62">
        <v>479542</v>
      </c>
      <c r="M714" s="62"/>
      <c r="N714" s="62">
        <v>3150000</v>
      </c>
      <c r="O714" s="62"/>
      <c r="P714" s="62"/>
      <c r="Q714" s="62">
        <v>107900</v>
      </c>
      <c r="R714" s="62"/>
      <c r="S714" s="62">
        <v>1000300</v>
      </c>
      <c r="T714" s="72">
        <f t="shared" si="30"/>
        <v>10565992</v>
      </c>
      <c r="U714" s="59">
        <f t="shared" si="31"/>
        <v>0</v>
      </c>
      <c r="V714" s="57">
        <f t="shared" si="32"/>
        <v>10749008</v>
      </c>
    </row>
    <row r="715" spans="2:22" hidden="1">
      <c r="B715" s="82">
        <f>'PER TRIWULAN'!A710</f>
        <v>705</v>
      </c>
      <c r="C715" s="69" t="str">
        <f>'PER TRIWULAN'!I710</f>
        <v xml:space="preserve"> Tegowanu </v>
      </c>
      <c r="D715" s="70" t="str">
        <f>'PER TRIWULAN'!B710</f>
        <v>SD NEGERI 2 TEGOWANUKULON</v>
      </c>
      <c r="E715" s="71">
        <f>'PER TRIWULAN'!P710</f>
        <v>21895000</v>
      </c>
      <c r="F715" s="89">
        <v>21895000</v>
      </c>
      <c r="G715" s="62">
        <v>2750000</v>
      </c>
      <c r="H715" s="62">
        <v>1610000</v>
      </c>
      <c r="I715" s="62">
        <v>672500</v>
      </c>
      <c r="J715" s="62">
        <v>2150000</v>
      </c>
      <c r="K715" s="62">
        <v>7610000</v>
      </c>
      <c r="L715" s="62">
        <v>2537500</v>
      </c>
      <c r="M715" s="62"/>
      <c r="N715" s="62">
        <v>2400000</v>
      </c>
      <c r="O715" s="62">
        <v>1275000</v>
      </c>
      <c r="P715" s="62"/>
      <c r="Q715" s="62">
        <v>890000</v>
      </c>
      <c r="R715" s="62"/>
      <c r="S715" s="62"/>
      <c r="T715" s="72">
        <f t="shared" si="30"/>
        <v>21895000</v>
      </c>
      <c r="U715" s="59">
        <f t="shared" si="31"/>
        <v>0</v>
      </c>
      <c r="V715" s="57">
        <f t="shared" si="32"/>
        <v>0</v>
      </c>
    </row>
    <row r="716" spans="2:22" hidden="1">
      <c r="B716" s="82">
        <f>'PER TRIWULAN'!A711</f>
        <v>706</v>
      </c>
      <c r="C716" s="69" t="str">
        <f>'PER TRIWULAN'!I711</f>
        <v xml:space="preserve"> Tegowanu </v>
      </c>
      <c r="D716" s="70" t="str">
        <f>'PER TRIWULAN'!B711</f>
        <v>SD NEGERI 2 TLOGOREJO</v>
      </c>
      <c r="E716" s="71">
        <f>'PER TRIWULAN'!P711</f>
        <v>15805000</v>
      </c>
      <c r="F716" s="89">
        <v>15805000</v>
      </c>
      <c r="G716" s="62">
        <v>339000</v>
      </c>
      <c r="H716" s="62">
        <v>293500</v>
      </c>
      <c r="I716" s="62">
        <v>2365000</v>
      </c>
      <c r="J716" s="62">
        <v>1215000</v>
      </c>
      <c r="K716" s="62">
        <v>3811250</v>
      </c>
      <c r="L716" s="62">
        <v>2712500</v>
      </c>
      <c r="M716" s="62">
        <v>295000</v>
      </c>
      <c r="N716" s="62">
        <v>2175000</v>
      </c>
      <c r="O716" s="62">
        <v>1205000</v>
      </c>
      <c r="P716" s="62"/>
      <c r="Q716" s="62">
        <v>600000</v>
      </c>
      <c r="R716" s="62"/>
      <c r="S716" s="62"/>
      <c r="T716" s="72">
        <f t="shared" ref="T716:T779" si="33">SUM(G716:S716)</f>
        <v>15011250</v>
      </c>
      <c r="U716" s="59">
        <f t="shared" ref="U716:U779" si="34">E716-F716</f>
        <v>0</v>
      </c>
      <c r="V716" s="57">
        <f t="shared" ref="V716:V779" si="35">F716-T716</f>
        <v>793750</v>
      </c>
    </row>
    <row r="717" spans="2:22" hidden="1">
      <c r="B717" s="82">
        <f>'PER TRIWULAN'!A712</f>
        <v>707</v>
      </c>
      <c r="C717" s="69" t="str">
        <f>'PER TRIWULAN'!I712</f>
        <v xml:space="preserve"> Tegowanu </v>
      </c>
      <c r="D717" s="70" t="str">
        <f>'PER TRIWULAN'!B712</f>
        <v>SD NEGERI 2 TUNJUNGHARJO</v>
      </c>
      <c r="E717" s="71">
        <f>'PER TRIWULAN'!P712</f>
        <v>37410000</v>
      </c>
      <c r="F717" s="89">
        <v>37410000</v>
      </c>
      <c r="G717" s="62">
        <v>9011900</v>
      </c>
      <c r="H717" s="62">
        <v>580000</v>
      </c>
      <c r="I717" s="62">
        <v>1410500</v>
      </c>
      <c r="J717" s="62">
        <v>4542100</v>
      </c>
      <c r="K717" s="62">
        <v>2116500</v>
      </c>
      <c r="L717" s="62">
        <v>2762350</v>
      </c>
      <c r="M717" s="62">
        <v>5585000</v>
      </c>
      <c r="N717" s="62">
        <v>7050000</v>
      </c>
      <c r="O717" s="62"/>
      <c r="P717" s="62"/>
      <c r="Q717" s="62">
        <v>600000</v>
      </c>
      <c r="R717" s="62"/>
      <c r="S717" s="62">
        <v>3827500</v>
      </c>
      <c r="T717" s="72">
        <f t="shared" si="33"/>
        <v>37485850</v>
      </c>
      <c r="U717" s="59">
        <f t="shared" si="34"/>
        <v>0</v>
      </c>
      <c r="V717" s="57">
        <f t="shared" si="35"/>
        <v>-75850</v>
      </c>
    </row>
    <row r="718" spans="2:22" hidden="1">
      <c r="B718" s="82">
        <f>'PER TRIWULAN'!A713</f>
        <v>708</v>
      </c>
      <c r="C718" s="69" t="str">
        <f>'PER TRIWULAN'!I713</f>
        <v xml:space="preserve"> Tegowanu </v>
      </c>
      <c r="D718" s="70" t="str">
        <f>'PER TRIWULAN'!B713</f>
        <v>SD NEGERI 3 KEBONAGUNG</v>
      </c>
      <c r="E718" s="71">
        <f>'PER TRIWULAN'!P713</f>
        <v>23345000</v>
      </c>
      <c r="F718" s="89">
        <v>23345000</v>
      </c>
      <c r="G718" s="62"/>
      <c r="H718" s="62">
        <v>535000</v>
      </c>
      <c r="I718" s="62">
        <v>2428300</v>
      </c>
      <c r="J718" s="62">
        <v>1557700</v>
      </c>
      <c r="K718" s="62">
        <v>2682300</v>
      </c>
      <c r="L718" s="62">
        <v>835000</v>
      </c>
      <c r="M718" s="62">
        <v>69000</v>
      </c>
      <c r="N718" s="62">
        <v>4350000</v>
      </c>
      <c r="O718" s="62">
        <v>1280300</v>
      </c>
      <c r="P718" s="62">
        <v>146500</v>
      </c>
      <c r="Q718" s="62">
        <v>1262500</v>
      </c>
      <c r="R718" s="62"/>
      <c r="S718" s="62">
        <v>2855000</v>
      </c>
      <c r="T718" s="72">
        <f t="shared" si="33"/>
        <v>18001600</v>
      </c>
      <c r="U718" s="59">
        <f t="shared" si="34"/>
        <v>0</v>
      </c>
      <c r="V718" s="57">
        <f t="shared" si="35"/>
        <v>5343400</v>
      </c>
    </row>
    <row r="719" spans="2:22" hidden="1">
      <c r="B719" s="82">
        <f>'PER TRIWULAN'!A714</f>
        <v>709</v>
      </c>
      <c r="C719" s="69" t="str">
        <f>'PER TRIWULAN'!I714</f>
        <v xml:space="preserve"> Tegowanu </v>
      </c>
      <c r="D719" s="70" t="str">
        <f>'PER TRIWULAN'!B714</f>
        <v>SD NEGERI 3 TEGOWANUWETAN</v>
      </c>
      <c r="E719" s="71">
        <f>'PER TRIWULAN'!P714</f>
        <v>29870000</v>
      </c>
      <c r="F719" s="89">
        <v>29870000</v>
      </c>
      <c r="G719" s="62">
        <v>3585000</v>
      </c>
      <c r="H719" s="62"/>
      <c r="I719" s="62">
        <v>7165400</v>
      </c>
      <c r="J719" s="62">
        <v>3554400</v>
      </c>
      <c r="K719" s="62">
        <v>2719700</v>
      </c>
      <c r="L719" s="62">
        <v>192893</v>
      </c>
      <c r="M719" s="62"/>
      <c r="N719" s="62">
        <v>4860000</v>
      </c>
      <c r="O719" s="62">
        <v>3150000</v>
      </c>
      <c r="P719" s="62"/>
      <c r="Q719" s="62"/>
      <c r="R719" s="62"/>
      <c r="S719" s="62">
        <v>4521817</v>
      </c>
      <c r="T719" s="72">
        <f t="shared" si="33"/>
        <v>29749210</v>
      </c>
      <c r="U719" s="59">
        <f t="shared" si="34"/>
        <v>0</v>
      </c>
      <c r="V719" s="57">
        <f t="shared" si="35"/>
        <v>120790</v>
      </c>
    </row>
    <row r="720" spans="2:22" hidden="1">
      <c r="B720" s="82">
        <f>'PER TRIWULAN'!A715</f>
        <v>710</v>
      </c>
      <c r="C720" s="69" t="str">
        <f>'PER TRIWULAN'!I715</f>
        <v xml:space="preserve"> Tegowanu </v>
      </c>
      <c r="D720" s="70" t="str">
        <f>'PER TRIWULAN'!B715</f>
        <v>SD NEGERI 3 TEGOWANUKULON</v>
      </c>
      <c r="E720" s="71">
        <f>'PER TRIWULAN'!P715</f>
        <v>22620000</v>
      </c>
      <c r="F720" s="89">
        <v>22620000</v>
      </c>
      <c r="G720" s="62">
        <v>1621000</v>
      </c>
      <c r="H720" s="62">
        <v>420000</v>
      </c>
      <c r="I720" s="62">
        <v>1932350</v>
      </c>
      <c r="J720" s="62">
        <v>1901000</v>
      </c>
      <c r="K720" s="62">
        <v>802150</v>
      </c>
      <c r="L720" s="62">
        <v>3520000</v>
      </c>
      <c r="M720" s="62">
        <v>186000</v>
      </c>
      <c r="N720" s="62">
        <v>1155300</v>
      </c>
      <c r="O720" s="62">
        <v>295000</v>
      </c>
      <c r="P720" s="62"/>
      <c r="Q720" s="62">
        <v>800000</v>
      </c>
      <c r="R720" s="62"/>
      <c r="S720" s="62">
        <v>9987200</v>
      </c>
      <c r="T720" s="72">
        <f t="shared" si="33"/>
        <v>22620000</v>
      </c>
      <c r="U720" s="59">
        <f t="shared" si="34"/>
        <v>0</v>
      </c>
      <c r="V720" s="57">
        <f t="shared" si="35"/>
        <v>0</v>
      </c>
    </row>
    <row r="721" spans="2:22" hidden="1">
      <c r="B721" s="82">
        <f>'PER TRIWULAN'!A716</f>
        <v>711</v>
      </c>
      <c r="C721" s="69" t="str">
        <f>'PER TRIWULAN'!I716</f>
        <v xml:space="preserve"> Tegowanu </v>
      </c>
      <c r="D721" s="70" t="str">
        <f>'PER TRIWULAN'!B716</f>
        <v>SD NEGERI 3 TLOGOREJO</v>
      </c>
      <c r="E721" s="71">
        <f>'PER TRIWULAN'!P716</f>
        <v>27405000</v>
      </c>
      <c r="F721" s="89">
        <v>27405000</v>
      </c>
      <c r="G721" s="62"/>
      <c r="H721" s="62">
        <v>1040000</v>
      </c>
      <c r="I721" s="62">
        <v>3937100</v>
      </c>
      <c r="J721" s="62">
        <v>388000</v>
      </c>
      <c r="K721" s="62">
        <v>3436400</v>
      </c>
      <c r="L721" s="62">
        <v>564603</v>
      </c>
      <c r="M721" s="62">
        <v>331000</v>
      </c>
      <c r="N721" s="62">
        <v>4950000</v>
      </c>
      <c r="O721" s="62">
        <v>2080500</v>
      </c>
      <c r="P721" s="62"/>
      <c r="Q721" s="62">
        <v>1100000</v>
      </c>
      <c r="R721" s="62">
        <v>1867732</v>
      </c>
      <c r="S721" s="62"/>
      <c r="T721" s="72">
        <f t="shared" si="33"/>
        <v>19695335</v>
      </c>
      <c r="U721" s="59">
        <f t="shared" si="34"/>
        <v>0</v>
      </c>
      <c r="V721" s="57">
        <f t="shared" si="35"/>
        <v>7709665</v>
      </c>
    </row>
    <row r="722" spans="2:22" hidden="1">
      <c r="B722" s="82">
        <f>'PER TRIWULAN'!A717</f>
        <v>712</v>
      </c>
      <c r="C722" s="69" t="str">
        <f>'PER TRIWULAN'!I717</f>
        <v xml:space="preserve"> Tegowanu </v>
      </c>
      <c r="D722" s="70" t="str">
        <f>'PER TRIWULAN'!B717</f>
        <v>SD NEGERI GEBANGAN</v>
      </c>
      <c r="E722" s="71">
        <f>'PER TRIWULAN'!P717</f>
        <v>14935000</v>
      </c>
      <c r="F722" s="89">
        <v>14935000</v>
      </c>
      <c r="G722" s="62"/>
      <c r="H722" s="62"/>
      <c r="I722" s="62">
        <v>1122250</v>
      </c>
      <c r="J722" s="62">
        <v>707400</v>
      </c>
      <c r="K722" s="62">
        <v>3445650</v>
      </c>
      <c r="L722" s="62">
        <v>89500</v>
      </c>
      <c r="M722" s="62">
        <v>5236000</v>
      </c>
      <c r="N722" s="62">
        <v>1800000</v>
      </c>
      <c r="O722" s="62">
        <v>259200</v>
      </c>
      <c r="P722" s="62"/>
      <c r="Q722" s="62">
        <v>300000</v>
      </c>
      <c r="R722" s="62"/>
      <c r="S722" s="62">
        <v>1975000</v>
      </c>
      <c r="T722" s="72">
        <f t="shared" si="33"/>
        <v>14935000</v>
      </c>
      <c r="U722" s="59">
        <f t="shared" si="34"/>
        <v>0</v>
      </c>
      <c r="V722" s="57">
        <f t="shared" si="35"/>
        <v>0</v>
      </c>
    </row>
    <row r="723" spans="2:22" hidden="1">
      <c r="B723" s="82">
        <f>'PER TRIWULAN'!A718</f>
        <v>713</v>
      </c>
      <c r="C723" s="69" t="str">
        <f>'PER TRIWULAN'!I718</f>
        <v xml:space="preserve"> Tegowanu </v>
      </c>
      <c r="D723" s="70" t="str">
        <f>'PER TRIWULAN'!B718</f>
        <v>SD NEGERI I TEGOWANUWETAN</v>
      </c>
      <c r="E723" s="71">
        <f>'PER TRIWULAN'!P718</f>
        <v>24070000</v>
      </c>
      <c r="F723" s="89">
        <v>24070000</v>
      </c>
      <c r="G723" s="62"/>
      <c r="H723" s="62"/>
      <c r="I723" s="62">
        <v>3399500</v>
      </c>
      <c r="J723" s="62">
        <v>2040000</v>
      </c>
      <c r="K723" s="62">
        <v>2030000</v>
      </c>
      <c r="L723" s="62">
        <v>1841500</v>
      </c>
      <c r="M723" s="62">
        <v>750000</v>
      </c>
      <c r="N723" s="62">
        <v>2750000</v>
      </c>
      <c r="O723" s="62">
        <v>3299000</v>
      </c>
      <c r="P723" s="62"/>
      <c r="Q723" s="62">
        <v>300000</v>
      </c>
      <c r="R723" s="62"/>
      <c r="S723" s="62">
        <v>7660000</v>
      </c>
      <c r="T723" s="72">
        <f t="shared" si="33"/>
        <v>24070000</v>
      </c>
      <c r="U723" s="59">
        <f t="shared" si="34"/>
        <v>0</v>
      </c>
      <c r="V723" s="57">
        <f t="shared" si="35"/>
        <v>0</v>
      </c>
    </row>
    <row r="724" spans="2:22" hidden="1">
      <c r="B724" s="82">
        <f>'PER TRIWULAN'!A719</f>
        <v>714</v>
      </c>
      <c r="C724" s="69" t="str">
        <f>'PER TRIWULAN'!I719</f>
        <v xml:space="preserve"> Tegowanu </v>
      </c>
      <c r="D724" s="70" t="str">
        <f>'PER TRIWULAN'!B719</f>
        <v>SD NEGERI TANJUNGHARJO</v>
      </c>
      <c r="E724" s="71">
        <f>'PER TRIWULAN'!P719</f>
        <v>37700000</v>
      </c>
      <c r="F724" s="146">
        <v>37700000</v>
      </c>
      <c r="G724" s="146"/>
      <c r="H724" s="146">
        <v>1050000</v>
      </c>
      <c r="I724" s="146">
        <v>12549950</v>
      </c>
      <c r="J724" s="146">
        <v>4138000</v>
      </c>
      <c r="K724" s="146">
        <v>1986000</v>
      </c>
      <c r="L724" s="146">
        <v>587500</v>
      </c>
      <c r="M724" s="146">
        <v>5416000</v>
      </c>
      <c r="N724" s="146">
        <v>5700000</v>
      </c>
      <c r="O724" s="146"/>
      <c r="P724" s="146"/>
      <c r="Q724" s="146">
        <v>1195000</v>
      </c>
      <c r="R724" s="146">
        <v>5010000</v>
      </c>
      <c r="S724" s="146"/>
      <c r="T724" s="136">
        <f t="shared" si="33"/>
        <v>37632450</v>
      </c>
      <c r="U724" s="134">
        <f t="shared" si="34"/>
        <v>0</v>
      </c>
      <c r="V724" s="168">
        <f t="shared" si="35"/>
        <v>67550</v>
      </c>
    </row>
    <row r="725" spans="2:22" hidden="1">
      <c r="B725" s="82">
        <f>'PER TRIWULAN'!A720</f>
        <v>715</v>
      </c>
      <c r="C725" s="69" t="str">
        <f>'PER TRIWULAN'!I720</f>
        <v xml:space="preserve"> Tegowanu </v>
      </c>
      <c r="D725" s="70" t="str">
        <f>'PER TRIWULAN'!B720</f>
        <v>SD NEGERI 1 TLOGOREJO</v>
      </c>
      <c r="E725" s="71">
        <f>'PER TRIWULAN'!P720</f>
        <v>24505000</v>
      </c>
      <c r="F725" s="89">
        <v>24505000</v>
      </c>
      <c r="G725" s="62"/>
      <c r="H725" s="62">
        <v>400000</v>
      </c>
      <c r="I725" s="62">
        <v>6346700</v>
      </c>
      <c r="J725" s="62">
        <v>979000</v>
      </c>
      <c r="K725" s="62">
        <v>3422200</v>
      </c>
      <c r="L725" s="62">
        <v>3527075</v>
      </c>
      <c r="M725" s="62">
        <v>173500</v>
      </c>
      <c r="N725" s="62">
        <v>3616900</v>
      </c>
      <c r="O725" s="62">
        <v>1220600</v>
      </c>
      <c r="P725" s="62"/>
      <c r="Q725" s="62">
        <v>2932050</v>
      </c>
      <c r="R725" s="62"/>
      <c r="S725" s="62">
        <v>1806000</v>
      </c>
      <c r="T725" s="72">
        <f t="shared" si="33"/>
        <v>24424025</v>
      </c>
      <c r="U725" s="59">
        <f t="shared" si="34"/>
        <v>0</v>
      </c>
      <c r="V725" s="57">
        <f t="shared" si="35"/>
        <v>80975</v>
      </c>
    </row>
    <row r="726" spans="2:22" hidden="1">
      <c r="B726" s="82">
        <f>'PER TRIWULAN'!A721</f>
        <v>716</v>
      </c>
      <c r="C726" s="69" t="str">
        <f>'PER TRIWULAN'!I721</f>
        <v xml:space="preserve"> Tegowanu </v>
      </c>
      <c r="D726" s="70" t="str">
        <f>'PER TRIWULAN'!B721</f>
        <v>SD NEGERI 2 KEBONAGUNG</v>
      </c>
      <c r="E726" s="71">
        <f>'PER TRIWULAN'!P721</f>
        <v>21170000</v>
      </c>
      <c r="F726" s="89">
        <v>21170000</v>
      </c>
      <c r="G726" s="62">
        <v>2267000</v>
      </c>
      <c r="H726" s="62"/>
      <c r="I726" s="62">
        <v>3674800</v>
      </c>
      <c r="J726" s="62">
        <v>1965000</v>
      </c>
      <c r="K726" s="62">
        <v>4560000</v>
      </c>
      <c r="L726" s="62">
        <v>697300</v>
      </c>
      <c r="M726" s="62">
        <v>2044000</v>
      </c>
      <c r="N726" s="62">
        <v>3000000</v>
      </c>
      <c r="O726" s="62">
        <v>1237800</v>
      </c>
      <c r="P726" s="62"/>
      <c r="Q726" s="62">
        <v>1525000</v>
      </c>
      <c r="R726" s="62"/>
      <c r="S726" s="62"/>
      <c r="T726" s="72">
        <f t="shared" si="33"/>
        <v>20970900</v>
      </c>
      <c r="U726" s="59">
        <f t="shared" si="34"/>
        <v>0</v>
      </c>
      <c r="V726" s="57">
        <f t="shared" si="35"/>
        <v>199100</v>
      </c>
    </row>
    <row r="727" spans="2:22" hidden="1">
      <c r="B727" s="82">
        <f>'PER TRIWULAN'!A722</f>
        <v>717</v>
      </c>
      <c r="C727" s="69" t="str">
        <f>'PER TRIWULAN'!I722</f>
        <v xml:space="preserve"> Tegowanu </v>
      </c>
      <c r="D727" s="70" t="str">
        <f>'PER TRIWULAN'!B722</f>
        <v>SD NEGERI TANGGIREJO</v>
      </c>
      <c r="E727" s="71">
        <f>'PER TRIWULAN'!P722</f>
        <v>21315000</v>
      </c>
      <c r="F727" s="89">
        <v>21315000</v>
      </c>
      <c r="G727" s="62">
        <v>411500</v>
      </c>
      <c r="H727" s="62">
        <v>34500</v>
      </c>
      <c r="I727" s="62">
        <v>4105700</v>
      </c>
      <c r="J727" s="62">
        <v>4216500</v>
      </c>
      <c r="K727" s="62">
        <v>2647200</v>
      </c>
      <c r="L727" s="62">
        <v>177809</v>
      </c>
      <c r="M727" s="62"/>
      <c r="N727" s="62">
        <v>5400000</v>
      </c>
      <c r="O727" s="62">
        <v>1153100</v>
      </c>
      <c r="P727" s="62"/>
      <c r="Q727" s="62">
        <v>775000</v>
      </c>
      <c r="R727" s="62"/>
      <c r="S727" s="62"/>
      <c r="T727" s="72">
        <f t="shared" si="33"/>
        <v>18921309</v>
      </c>
      <c r="U727" s="59">
        <f t="shared" si="34"/>
        <v>0</v>
      </c>
      <c r="V727" s="57">
        <f t="shared" si="35"/>
        <v>2393691</v>
      </c>
    </row>
    <row r="728" spans="2:22" hidden="1">
      <c r="B728" s="82">
        <f>'PER TRIWULAN'!A723</f>
        <v>718</v>
      </c>
      <c r="C728" s="69" t="str">
        <f>'PER TRIWULAN'!I723</f>
        <v xml:space="preserve"> Tegowanu </v>
      </c>
      <c r="D728" s="70" t="str">
        <f>'PER TRIWULAN'!B723</f>
        <v>SD NEGERI 1 KARANGPASAR</v>
      </c>
      <c r="E728" s="71">
        <f>'PER TRIWULAN'!P723</f>
        <v>5365000</v>
      </c>
      <c r="F728" s="89">
        <v>5365000</v>
      </c>
      <c r="G728" s="62">
        <v>64500</v>
      </c>
      <c r="H728" s="62"/>
      <c r="I728" s="62">
        <v>3820000</v>
      </c>
      <c r="J728" s="62"/>
      <c r="K728" s="62">
        <v>1373500</v>
      </c>
      <c r="L728" s="62"/>
      <c r="M728" s="62"/>
      <c r="N728" s="62"/>
      <c r="O728" s="62">
        <v>57000</v>
      </c>
      <c r="P728" s="62"/>
      <c r="Q728" s="62">
        <v>50000</v>
      </c>
      <c r="R728" s="62"/>
      <c r="S728" s="62"/>
      <c r="T728" s="72">
        <f t="shared" si="33"/>
        <v>5365000</v>
      </c>
      <c r="U728" s="59">
        <f t="shared" si="34"/>
        <v>0</v>
      </c>
      <c r="V728" s="57">
        <f t="shared" si="35"/>
        <v>0</v>
      </c>
    </row>
    <row r="729" spans="2:22" hidden="1">
      <c r="B729" s="82">
        <f>'PER TRIWULAN'!A724</f>
        <v>719</v>
      </c>
      <c r="C729" s="69" t="str">
        <f>'PER TRIWULAN'!I724</f>
        <v xml:space="preserve"> Tegowanu </v>
      </c>
      <c r="D729" s="70" t="str">
        <f>'PER TRIWULAN'!B724</f>
        <v>SD NEGERI 2 MANGUNSARI</v>
      </c>
      <c r="E729" s="71">
        <f>'PER TRIWULAN'!P724</f>
        <v>16530000</v>
      </c>
      <c r="F729" s="89">
        <v>16530000</v>
      </c>
      <c r="G729" s="62">
        <v>1105800</v>
      </c>
      <c r="H729" s="62">
        <v>301000</v>
      </c>
      <c r="I729" s="62">
        <v>740000</v>
      </c>
      <c r="J729" s="62">
        <v>1525100</v>
      </c>
      <c r="K729" s="62">
        <v>2210050</v>
      </c>
      <c r="L729" s="62">
        <v>136375</v>
      </c>
      <c r="M729" s="62">
        <v>225000</v>
      </c>
      <c r="N729" s="62">
        <v>2850000</v>
      </c>
      <c r="O729" s="62"/>
      <c r="P729" s="62"/>
      <c r="Q729" s="62">
        <v>240000</v>
      </c>
      <c r="R729" s="62">
        <v>4900000</v>
      </c>
      <c r="S729" s="62">
        <v>2805400</v>
      </c>
      <c r="T729" s="72">
        <f t="shared" si="33"/>
        <v>17038725</v>
      </c>
      <c r="U729" s="59">
        <f t="shared" si="34"/>
        <v>0</v>
      </c>
      <c r="V729" s="57">
        <f t="shared" si="35"/>
        <v>-508725</v>
      </c>
    </row>
    <row r="730" spans="2:22" hidden="1">
      <c r="B730" s="82">
        <f>'PER TRIWULAN'!A725</f>
        <v>720</v>
      </c>
      <c r="C730" s="69" t="str">
        <f>'PER TRIWULAN'!I725</f>
        <v xml:space="preserve"> Tegowanu </v>
      </c>
      <c r="D730" s="70" t="str">
        <f>'PER TRIWULAN'!B725</f>
        <v>SD NEGERI 3 KEDUNGWUNGU</v>
      </c>
      <c r="E730" s="71">
        <f>'PER TRIWULAN'!P725</f>
        <v>18270000</v>
      </c>
      <c r="F730" s="89">
        <v>18270000</v>
      </c>
      <c r="G730" s="62">
        <v>89500</v>
      </c>
      <c r="H730" s="62"/>
      <c r="I730" s="62">
        <v>6622050</v>
      </c>
      <c r="J730" s="62">
        <v>1981200</v>
      </c>
      <c r="K730" s="62">
        <v>1400100</v>
      </c>
      <c r="L730" s="62">
        <v>266600</v>
      </c>
      <c r="M730" s="62">
        <v>3114000</v>
      </c>
      <c r="N730" s="62">
        <v>2100000</v>
      </c>
      <c r="O730" s="62">
        <v>437700</v>
      </c>
      <c r="P730" s="62"/>
      <c r="Q730" s="62">
        <v>822500</v>
      </c>
      <c r="R730" s="62"/>
      <c r="S730" s="62">
        <v>1650000</v>
      </c>
      <c r="T730" s="72">
        <f t="shared" si="33"/>
        <v>18483650</v>
      </c>
      <c r="U730" s="59">
        <f t="shared" si="34"/>
        <v>0</v>
      </c>
      <c r="V730" s="57">
        <f t="shared" si="35"/>
        <v>-213650</v>
      </c>
    </row>
    <row r="731" spans="2:22" hidden="1">
      <c r="B731" s="82">
        <f>'PER TRIWULAN'!A726</f>
        <v>721</v>
      </c>
      <c r="C731" s="69" t="str">
        <f>'PER TRIWULAN'!I726</f>
        <v xml:space="preserve"> Tegowanu </v>
      </c>
      <c r="D731" s="70" t="str">
        <f>'PER TRIWULAN'!B726</f>
        <v>SD NEGERI 1 PEPE</v>
      </c>
      <c r="E731" s="71">
        <f>'PER TRIWULAN'!P726</f>
        <v>27405000</v>
      </c>
      <c r="F731" s="89">
        <v>27405000</v>
      </c>
      <c r="G731" s="62"/>
      <c r="H731" s="62"/>
      <c r="I731" s="62">
        <v>6980000</v>
      </c>
      <c r="J731" s="62">
        <v>3558000</v>
      </c>
      <c r="K731" s="62">
        <v>6670900</v>
      </c>
      <c r="L731" s="62"/>
      <c r="M731" s="62">
        <v>3641100</v>
      </c>
      <c r="N731" s="62">
        <v>3150000</v>
      </c>
      <c r="O731" s="62">
        <v>3000000</v>
      </c>
      <c r="P731" s="62"/>
      <c r="Q731" s="62"/>
      <c r="R731" s="62"/>
      <c r="S731" s="62"/>
      <c r="T731" s="72">
        <f t="shared" si="33"/>
        <v>27000000</v>
      </c>
      <c r="U731" s="59">
        <f t="shared" si="34"/>
        <v>0</v>
      </c>
      <c r="V731" s="57">
        <f t="shared" si="35"/>
        <v>405000</v>
      </c>
    </row>
    <row r="732" spans="2:22" hidden="1">
      <c r="B732" s="82">
        <f>'PER TRIWULAN'!A727</f>
        <v>722</v>
      </c>
      <c r="C732" s="69" t="str">
        <f>'PER TRIWULAN'!I727</f>
        <v xml:space="preserve"> Tegowanu </v>
      </c>
      <c r="D732" s="70" t="str">
        <f>'PER TRIWULAN'!B727</f>
        <v>SD NEGERI 2 PEPE</v>
      </c>
      <c r="E732" s="71">
        <f>'PER TRIWULAN'!P727</f>
        <v>25520000</v>
      </c>
      <c r="F732" s="89">
        <v>25520000</v>
      </c>
      <c r="G732" s="62">
        <v>30000</v>
      </c>
      <c r="H732" s="62">
        <v>600000</v>
      </c>
      <c r="I732" s="62">
        <v>943200</v>
      </c>
      <c r="J732" s="62">
        <v>1306100</v>
      </c>
      <c r="K732" s="62">
        <v>4038700</v>
      </c>
      <c r="L732" s="62">
        <v>144600</v>
      </c>
      <c r="M732" s="62">
        <v>1066000</v>
      </c>
      <c r="N732" s="62">
        <v>4415000</v>
      </c>
      <c r="O732" s="62">
        <v>225000</v>
      </c>
      <c r="P732" s="62"/>
      <c r="Q732" s="62">
        <v>800000</v>
      </c>
      <c r="R732" s="62">
        <v>680000</v>
      </c>
      <c r="S732" s="62"/>
      <c r="T732" s="72">
        <f t="shared" si="33"/>
        <v>14248600</v>
      </c>
      <c r="U732" s="59">
        <f t="shared" si="34"/>
        <v>0</v>
      </c>
      <c r="V732" s="57">
        <f t="shared" si="35"/>
        <v>11271400</v>
      </c>
    </row>
    <row r="733" spans="2:22" hidden="1">
      <c r="B733" s="82">
        <f>'PER TRIWULAN'!A728</f>
        <v>723</v>
      </c>
      <c r="C733" s="69" t="str">
        <f>'PER TRIWULAN'!I728</f>
        <v xml:space="preserve"> Tegowanu </v>
      </c>
      <c r="D733" s="70" t="str">
        <f>'PER TRIWULAN'!B728</f>
        <v>SD NEGERI CURUG</v>
      </c>
      <c r="E733" s="71">
        <f>'PER TRIWULAN'!P728</f>
        <v>38135000</v>
      </c>
      <c r="F733" s="89">
        <v>38135000</v>
      </c>
      <c r="G733" s="62"/>
      <c r="H733" s="62"/>
      <c r="I733" s="62">
        <v>3032000</v>
      </c>
      <c r="J733" s="62">
        <v>3150000</v>
      </c>
      <c r="K733" s="62">
        <v>10363500</v>
      </c>
      <c r="L733" s="62">
        <v>3375500</v>
      </c>
      <c r="M733" s="62">
        <v>515000</v>
      </c>
      <c r="N733" s="62">
        <v>4950000</v>
      </c>
      <c r="O733" s="62">
        <v>1594900</v>
      </c>
      <c r="P733" s="62"/>
      <c r="Q733" s="62">
        <v>1743000</v>
      </c>
      <c r="R733" s="62">
        <v>4598000</v>
      </c>
      <c r="S733" s="62">
        <v>4510200</v>
      </c>
      <c r="T733" s="72">
        <f t="shared" si="33"/>
        <v>37832100</v>
      </c>
      <c r="U733" s="59">
        <f t="shared" si="34"/>
        <v>0</v>
      </c>
      <c r="V733" s="57">
        <f t="shared" si="35"/>
        <v>302900</v>
      </c>
    </row>
    <row r="734" spans="2:22" hidden="1">
      <c r="B734" s="82">
        <f>'PER TRIWULAN'!A729</f>
        <v>724</v>
      </c>
      <c r="C734" s="69" t="str">
        <f>'PER TRIWULAN'!I729</f>
        <v xml:space="preserve"> Tegowanu </v>
      </c>
      <c r="D734" s="70" t="str">
        <f>'PER TRIWULAN'!B729</f>
        <v>SD NEGERI 1 GAJI</v>
      </c>
      <c r="E734" s="71">
        <f>'PER TRIWULAN'!P729</f>
        <v>30740000</v>
      </c>
      <c r="F734" s="89">
        <v>30740000</v>
      </c>
      <c r="G734" s="62">
        <v>1897575</v>
      </c>
      <c r="H734" s="62"/>
      <c r="I734" s="62">
        <v>2995800</v>
      </c>
      <c r="J734" s="62">
        <v>510000</v>
      </c>
      <c r="K734" s="62">
        <v>2261400</v>
      </c>
      <c r="L734" s="62">
        <v>438885</v>
      </c>
      <c r="M734" s="62">
        <v>1425500</v>
      </c>
      <c r="N734" s="62">
        <v>1500000</v>
      </c>
      <c r="O734" s="62"/>
      <c r="P734" s="62"/>
      <c r="Q734" s="62">
        <v>600000</v>
      </c>
      <c r="R734" s="62">
        <v>915000</v>
      </c>
      <c r="S734" s="62">
        <v>4827000</v>
      </c>
      <c r="T734" s="72">
        <f t="shared" si="33"/>
        <v>17371160</v>
      </c>
      <c r="U734" s="59">
        <f t="shared" si="34"/>
        <v>0</v>
      </c>
      <c r="V734" s="57">
        <f t="shared" si="35"/>
        <v>13368840</v>
      </c>
    </row>
    <row r="735" spans="2:22" hidden="1">
      <c r="B735" s="82">
        <f>'PER TRIWULAN'!A730</f>
        <v>725</v>
      </c>
      <c r="C735" s="69" t="str">
        <f>'PER TRIWULAN'!I730</f>
        <v xml:space="preserve"> Toroh </v>
      </c>
      <c r="D735" s="70" t="str">
        <f>'PER TRIWULAN'!B730</f>
        <v>SD NEGERI 2 TUNGGAK</v>
      </c>
      <c r="E735" s="71">
        <f>'PER TRIWULAN'!P730</f>
        <v>12325000</v>
      </c>
      <c r="F735" s="89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72">
        <f t="shared" si="33"/>
        <v>0</v>
      </c>
      <c r="U735" s="59">
        <f t="shared" si="34"/>
        <v>12325000</v>
      </c>
      <c r="V735" s="57">
        <f t="shared" si="35"/>
        <v>0</v>
      </c>
    </row>
    <row r="736" spans="2:22" hidden="1">
      <c r="B736" s="82">
        <f>'PER TRIWULAN'!A731</f>
        <v>726</v>
      </c>
      <c r="C736" s="69" t="str">
        <f>'PER TRIWULAN'!I731</f>
        <v xml:space="preserve"> Toroh </v>
      </c>
      <c r="D736" s="70" t="str">
        <f>'PER TRIWULAN'!B731</f>
        <v>SD NEGERI 1 SUGIHAN</v>
      </c>
      <c r="E736" s="71">
        <f>'PER TRIWULAN'!P731</f>
        <v>27115000</v>
      </c>
      <c r="F736" s="89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72">
        <f t="shared" si="33"/>
        <v>0</v>
      </c>
      <c r="U736" s="59">
        <f t="shared" si="34"/>
        <v>27115000</v>
      </c>
      <c r="V736" s="57">
        <f t="shared" si="35"/>
        <v>0</v>
      </c>
    </row>
    <row r="737" spans="2:22" hidden="1">
      <c r="B737" s="82">
        <f>'PER TRIWULAN'!A732</f>
        <v>727</v>
      </c>
      <c r="C737" s="69" t="str">
        <f>'PER TRIWULAN'!I732</f>
        <v xml:space="preserve"> Toroh </v>
      </c>
      <c r="D737" s="70" t="str">
        <f>'PER TRIWULAN'!B732</f>
        <v>SD NEGERI 1 BANDUNGHARJO</v>
      </c>
      <c r="E737" s="71">
        <f>'PER TRIWULAN'!P732</f>
        <v>20590000</v>
      </c>
      <c r="F737" s="89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72">
        <f t="shared" si="33"/>
        <v>0</v>
      </c>
      <c r="U737" s="59">
        <f t="shared" si="34"/>
        <v>20590000</v>
      </c>
      <c r="V737" s="57">
        <f t="shared" si="35"/>
        <v>0</v>
      </c>
    </row>
    <row r="738" spans="2:22" hidden="1">
      <c r="B738" s="82">
        <f>'PER TRIWULAN'!A733</f>
        <v>728</v>
      </c>
      <c r="C738" s="69" t="str">
        <f>'PER TRIWULAN'!I733</f>
        <v xml:space="preserve"> Toroh </v>
      </c>
      <c r="D738" s="70" t="str">
        <f>'PER TRIWULAN'!B733</f>
        <v>SD NEGERI 1 BOLOH</v>
      </c>
      <c r="E738" s="71">
        <f>'PER TRIWULAN'!P733</f>
        <v>30305000</v>
      </c>
      <c r="F738" s="89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72">
        <f t="shared" si="33"/>
        <v>0</v>
      </c>
      <c r="U738" s="59">
        <f t="shared" si="34"/>
        <v>30305000</v>
      </c>
      <c r="V738" s="57">
        <f t="shared" si="35"/>
        <v>0</v>
      </c>
    </row>
    <row r="739" spans="2:22" hidden="1">
      <c r="B739" s="82">
        <f>'PER TRIWULAN'!A734</f>
        <v>729</v>
      </c>
      <c r="C739" s="69" t="str">
        <f>'PER TRIWULAN'!I734</f>
        <v xml:space="preserve"> Toroh </v>
      </c>
      <c r="D739" s="70" t="str">
        <f>'PER TRIWULAN'!B734</f>
        <v>SD NEGERI 1 DEPOK</v>
      </c>
      <c r="E739" s="71">
        <f>'PER TRIWULAN'!P734</f>
        <v>27115000</v>
      </c>
      <c r="F739" s="89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72">
        <f t="shared" si="33"/>
        <v>0</v>
      </c>
      <c r="U739" s="59">
        <f t="shared" si="34"/>
        <v>27115000</v>
      </c>
      <c r="V739" s="57">
        <f t="shared" si="35"/>
        <v>0</v>
      </c>
    </row>
    <row r="740" spans="2:22" hidden="1">
      <c r="B740" s="82">
        <f>'PER TRIWULAN'!A735</f>
        <v>730</v>
      </c>
      <c r="C740" s="69" t="str">
        <f>'PER TRIWULAN'!I735</f>
        <v xml:space="preserve"> Toroh </v>
      </c>
      <c r="D740" s="70" t="str">
        <f>'PER TRIWULAN'!B735</f>
        <v>SD NEGERI 1 DIMORO</v>
      </c>
      <c r="E740" s="71">
        <f>'PER TRIWULAN'!P735</f>
        <v>26680000</v>
      </c>
      <c r="F740" s="89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72">
        <f t="shared" si="33"/>
        <v>0</v>
      </c>
      <c r="U740" s="59">
        <f t="shared" si="34"/>
        <v>26680000</v>
      </c>
      <c r="V740" s="57">
        <f t="shared" si="35"/>
        <v>0</v>
      </c>
    </row>
    <row r="741" spans="2:22" hidden="1">
      <c r="B741" s="82">
        <f>'PER TRIWULAN'!A736</f>
        <v>731</v>
      </c>
      <c r="C741" s="69" t="str">
        <f>'PER TRIWULAN'!I736</f>
        <v xml:space="preserve"> Toroh </v>
      </c>
      <c r="D741" s="70" t="str">
        <f>'PER TRIWULAN'!B736</f>
        <v>SD NEGERI 1 GENENGADAL</v>
      </c>
      <c r="E741" s="71">
        <f>'PER TRIWULAN'!P736</f>
        <v>31320000</v>
      </c>
      <c r="F741" s="89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72">
        <f t="shared" si="33"/>
        <v>0</v>
      </c>
      <c r="U741" s="59">
        <f t="shared" si="34"/>
        <v>31320000</v>
      </c>
      <c r="V741" s="57">
        <f t="shared" si="35"/>
        <v>0</v>
      </c>
    </row>
    <row r="742" spans="2:22" hidden="1">
      <c r="B742" s="82">
        <f>'PER TRIWULAN'!A737</f>
        <v>732</v>
      </c>
      <c r="C742" s="69" t="str">
        <f>'PER TRIWULAN'!I737</f>
        <v xml:space="preserve"> Toroh </v>
      </c>
      <c r="D742" s="70" t="str">
        <f>'PER TRIWULAN'!B737</f>
        <v>SD NEGERI 1 GENENGSARI</v>
      </c>
      <c r="E742" s="71">
        <f>'PER TRIWULAN'!P737</f>
        <v>19140000</v>
      </c>
      <c r="F742" s="89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72">
        <f t="shared" si="33"/>
        <v>0</v>
      </c>
      <c r="U742" s="59">
        <f t="shared" si="34"/>
        <v>19140000</v>
      </c>
      <c r="V742" s="57">
        <f t="shared" si="35"/>
        <v>0</v>
      </c>
    </row>
    <row r="743" spans="2:22" hidden="1">
      <c r="B743" s="82">
        <f>'PER TRIWULAN'!A738</f>
        <v>733</v>
      </c>
      <c r="C743" s="69" t="str">
        <f>'PER TRIWULAN'!I738</f>
        <v xml:space="preserve"> Toroh </v>
      </c>
      <c r="D743" s="70" t="str">
        <f>'PER TRIWULAN'!B738</f>
        <v>SD NEGERI 1 KATONG</v>
      </c>
      <c r="E743" s="71">
        <f>'PER TRIWULAN'!P738</f>
        <v>21460000</v>
      </c>
      <c r="F743" s="89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72">
        <f t="shared" si="33"/>
        <v>0</v>
      </c>
      <c r="U743" s="59">
        <f t="shared" si="34"/>
        <v>21460000</v>
      </c>
      <c r="V743" s="57">
        <f t="shared" si="35"/>
        <v>0</v>
      </c>
    </row>
    <row r="744" spans="2:22" hidden="1">
      <c r="B744" s="82">
        <f>'PER TRIWULAN'!A739</f>
        <v>734</v>
      </c>
      <c r="C744" s="69" t="str">
        <f>'PER TRIWULAN'!I739</f>
        <v xml:space="preserve"> Toroh </v>
      </c>
      <c r="D744" s="70" t="str">
        <f>'PER TRIWULAN'!B739</f>
        <v>SD NEGERI 1 KENTENG</v>
      </c>
      <c r="E744" s="71">
        <f>'PER TRIWULAN'!P739</f>
        <v>22475000</v>
      </c>
      <c r="F744" s="89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72">
        <f t="shared" si="33"/>
        <v>0</v>
      </c>
      <c r="U744" s="59">
        <f t="shared" si="34"/>
        <v>22475000</v>
      </c>
      <c r="V744" s="57">
        <f t="shared" si="35"/>
        <v>0</v>
      </c>
    </row>
    <row r="745" spans="2:22" hidden="1">
      <c r="B745" s="82">
        <f>'PER TRIWULAN'!A740</f>
        <v>735</v>
      </c>
      <c r="C745" s="69" t="str">
        <f>'PER TRIWULAN'!I740</f>
        <v xml:space="preserve"> Toroh </v>
      </c>
      <c r="D745" s="70" t="str">
        <f>'PER TRIWULAN'!B740</f>
        <v>SD NEGERI 1 NGRANDAH</v>
      </c>
      <c r="E745" s="71">
        <f>'PER TRIWULAN'!P740</f>
        <v>27115000</v>
      </c>
      <c r="F745" s="89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72">
        <f t="shared" si="33"/>
        <v>0</v>
      </c>
      <c r="U745" s="59">
        <f t="shared" si="34"/>
        <v>27115000</v>
      </c>
      <c r="V745" s="57">
        <f t="shared" si="35"/>
        <v>0</v>
      </c>
    </row>
    <row r="746" spans="2:22" hidden="1">
      <c r="B746" s="82">
        <f>'PER TRIWULAN'!A741</f>
        <v>736</v>
      </c>
      <c r="C746" s="69" t="str">
        <f>'PER TRIWULAN'!I741</f>
        <v xml:space="preserve"> Toroh </v>
      </c>
      <c r="D746" s="70" t="str">
        <f>'PER TRIWULAN'!B741</f>
        <v>SD NEGERI 1 PILANGPAYUNG</v>
      </c>
      <c r="E746" s="71">
        <f>'PER TRIWULAN'!P741</f>
        <v>16385000</v>
      </c>
      <c r="F746" s="89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72">
        <f t="shared" si="33"/>
        <v>0</v>
      </c>
      <c r="U746" s="59">
        <f t="shared" si="34"/>
        <v>16385000</v>
      </c>
      <c r="V746" s="57">
        <f t="shared" si="35"/>
        <v>0</v>
      </c>
    </row>
    <row r="747" spans="2:22" hidden="1">
      <c r="B747" s="82">
        <f>'PER TRIWULAN'!A742</f>
        <v>737</v>
      </c>
      <c r="C747" s="69" t="str">
        <f>'PER TRIWULAN'!I742</f>
        <v xml:space="preserve"> Toroh </v>
      </c>
      <c r="D747" s="70" t="str">
        <f>'PER TRIWULAN'!B742</f>
        <v>SD NEGERI 1 PLOSOHARJO</v>
      </c>
      <c r="E747" s="71">
        <f>'PER TRIWULAN'!P742</f>
        <v>23490000</v>
      </c>
      <c r="F747" s="89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72">
        <f t="shared" si="33"/>
        <v>0</v>
      </c>
      <c r="U747" s="59">
        <f t="shared" si="34"/>
        <v>23490000</v>
      </c>
      <c r="V747" s="57">
        <f t="shared" si="35"/>
        <v>0</v>
      </c>
    </row>
    <row r="748" spans="2:22" hidden="1">
      <c r="B748" s="82">
        <f>'PER TRIWULAN'!A743</f>
        <v>738</v>
      </c>
      <c r="C748" s="69" t="str">
        <f>'PER TRIWULAN'!I743</f>
        <v xml:space="preserve"> Toroh </v>
      </c>
      <c r="D748" s="70" t="str">
        <f>'PER TRIWULAN'!B743</f>
        <v>SD NEGERI 1 SINDUREJO</v>
      </c>
      <c r="E748" s="71">
        <f>'PER TRIWULAN'!P743</f>
        <v>34510000</v>
      </c>
      <c r="F748" s="89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72">
        <f t="shared" si="33"/>
        <v>0</v>
      </c>
      <c r="U748" s="59">
        <f t="shared" si="34"/>
        <v>34510000</v>
      </c>
      <c r="V748" s="57">
        <f t="shared" si="35"/>
        <v>0</v>
      </c>
    </row>
    <row r="749" spans="2:22" hidden="1">
      <c r="B749" s="82">
        <f>'PER TRIWULAN'!A744</f>
        <v>739</v>
      </c>
      <c r="C749" s="69" t="str">
        <f>'PER TRIWULAN'!I744</f>
        <v xml:space="preserve"> Toroh </v>
      </c>
      <c r="D749" s="70" t="str">
        <f>'PER TRIWULAN'!B744</f>
        <v>SD NEGERI 1 TAMBIREJO</v>
      </c>
      <c r="E749" s="71">
        <f>'PER TRIWULAN'!P744</f>
        <v>16385000</v>
      </c>
      <c r="F749" s="89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72">
        <f t="shared" si="33"/>
        <v>0</v>
      </c>
      <c r="U749" s="59">
        <f t="shared" si="34"/>
        <v>16385000</v>
      </c>
      <c r="V749" s="57">
        <f t="shared" si="35"/>
        <v>0</v>
      </c>
    </row>
    <row r="750" spans="2:22" hidden="1">
      <c r="B750" s="82">
        <f>'PER TRIWULAN'!A745</f>
        <v>740</v>
      </c>
      <c r="C750" s="69" t="str">
        <f>'PER TRIWULAN'!I745</f>
        <v xml:space="preserve"> Toroh </v>
      </c>
      <c r="D750" s="70" t="str">
        <f>'PER TRIWULAN'!B745</f>
        <v>SD NEGERI 1 TUNGGAK</v>
      </c>
      <c r="E750" s="71">
        <f>'PER TRIWULAN'!P745</f>
        <v>24070000</v>
      </c>
      <c r="F750" s="89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72">
        <f t="shared" si="33"/>
        <v>0</v>
      </c>
      <c r="U750" s="59">
        <f t="shared" si="34"/>
        <v>24070000</v>
      </c>
      <c r="V750" s="57">
        <f t="shared" si="35"/>
        <v>0</v>
      </c>
    </row>
    <row r="751" spans="2:22" hidden="1">
      <c r="B751" s="82">
        <f>'PER TRIWULAN'!A746</f>
        <v>741</v>
      </c>
      <c r="C751" s="69" t="str">
        <f>'PER TRIWULAN'!I746</f>
        <v xml:space="preserve"> Toroh </v>
      </c>
      <c r="D751" s="70" t="str">
        <f>'PER TRIWULAN'!B746</f>
        <v>SD NEGERI 2 BANDUNGHARJO</v>
      </c>
      <c r="E751" s="71">
        <f>'PER TRIWULAN'!P746</f>
        <v>19720000</v>
      </c>
      <c r="F751" s="89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72">
        <f t="shared" si="33"/>
        <v>0</v>
      </c>
      <c r="U751" s="59">
        <f t="shared" si="34"/>
        <v>19720000</v>
      </c>
      <c r="V751" s="57">
        <f t="shared" si="35"/>
        <v>0</v>
      </c>
    </row>
    <row r="752" spans="2:22" hidden="1">
      <c r="B752" s="82">
        <f>'PER TRIWULAN'!A747</f>
        <v>742</v>
      </c>
      <c r="C752" s="69" t="str">
        <f>'PER TRIWULAN'!I747</f>
        <v xml:space="preserve"> Toroh </v>
      </c>
      <c r="D752" s="70" t="str">
        <f>'PER TRIWULAN'!B747</f>
        <v>SD NEGERI 2 BOLOH</v>
      </c>
      <c r="E752" s="71">
        <f>'PER TRIWULAN'!P747</f>
        <v>37700000</v>
      </c>
      <c r="F752" s="89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72">
        <f t="shared" si="33"/>
        <v>0</v>
      </c>
      <c r="U752" s="59">
        <f t="shared" si="34"/>
        <v>37700000</v>
      </c>
      <c r="V752" s="57">
        <f t="shared" si="35"/>
        <v>0</v>
      </c>
    </row>
    <row r="753" spans="2:22" hidden="1">
      <c r="B753" s="82">
        <f>'PER TRIWULAN'!A748</f>
        <v>743</v>
      </c>
      <c r="C753" s="69" t="str">
        <f>'PER TRIWULAN'!I748</f>
        <v xml:space="preserve"> Toroh </v>
      </c>
      <c r="D753" s="70" t="str">
        <f>'PER TRIWULAN'!B748</f>
        <v>SD NEGERI 2 GENENGADAL</v>
      </c>
      <c r="E753" s="71">
        <f>'PER TRIWULAN'!P748</f>
        <v>15660000</v>
      </c>
      <c r="F753" s="89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72">
        <f t="shared" si="33"/>
        <v>0</v>
      </c>
      <c r="U753" s="59">
        <f t="shared" si="34"/>
        <v>15660000</v>
      </c>
      <c r="V753" s="57">
        <f t="shared" si="35"/>
        <v>0</v>
      </c>
    </row>
    <row r="754" spans="2:22" hidden="1">
      <c r="B754" s="82">
        <f>'PER TRIWULAN'!A749</f>
        <v>744</v>
      </c>
      <c r="C754" s="69" t="str">
        <f>'PER TRIWULAN'!I749</f>
        <v xml:space="preserve"> Toroh </v>
      </c>
      <c r="D754" s="70" t="str">
        <f>'PER TRIWULAN'!B749</f>
        <v>SD NEGERI 2 GENENGSARI</v>
      </c>
      <c r="E754" s="71">
        <f>'PER TRIWULAN'!P749</f>
        <v>19720000</v>
      </c>
      <c r="F754" s="89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72">
        <f t="shared" si="33"/>
        <v>0</v>
      </c>
      <c r="U754" s="59">
        <f t="shared" si="34"/>
        <v>19720000</v>
      </c>
      <c r="V754" s="57">
        <f t="shared" si="35"/>
        <v>0</v>
      </c>
    </row>
    <row r="755" spans="2:22" hidden="1">
      <c r="B755" s="82">
        <f>'PER TRIWULAN'!A750</f>
        <v>745</v>
      </c>
      <c r="C755" s="69" t="str">
        <f>'PER TRIWULAN'!I750</f>
        <v xml:space="preserve"> Toroh </v>
      </c>
      <c r="D755" s="70" t="str">
        <f>'PER TRIWULAN'!B750</f>
        <v>SD NEGERI 2 KATONG</v>
      </c>
      <c r="E755" s="71">
        <f>'PER TRIWULAN'!P750</f>
        <v>31465000</v>
      </c>
      <c r="F755" s="89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72">
        <f t="shared" si="33"/>
        <v>0</v>
      </c>
      <c r="U755" s="59">
        <f t="shared" si="34"/>
        <v>31465000</v>
      </c>
      <c r="V755" s="57">
        <f t="shared" si="35"/>
        <v>0</v>
      </c>
    </row>
    <row r="756" spans="2:22" hidden="1">
      <c r="B756" s="82">
        <f>'PER TRIWULAN'!A751</f>
        <v>746</v>
      </c>
      <c r="C756" s="69" t="str">
        <f>'PER TRIWULAN'!I751</f>
        <v xml:space="preserve"> Toroh </v>
      </c>
      <c r="D756" s="70" t="str">
        <f>'PER TRIWULAN'!B751</f>
        <v>SD NEGERI 2 KENTENG</v>
      </c>
      <c r="E756" s="71">
        <f>'PER TRIWULAN'!P751</f>
        <v>28275000</v>
      </c>
      <c r="F756" s="89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72">
        <f t="shared" si="33"/>
        <v>0</v>
      </c>
      <c r="U756" s="59">
        <f t="shared" si="34"/>
        <v>28275000</v>
      </c>
      <c r="V756" s="57">
        <f t="shared" si="35"/>
        <v>0</v>
      </c>
    </row>
    <row r="757" spans="2:22" hidden="1">
      <c r="B757" s="82">
        <f>'PER TRIWULAN'!A752</f>
        <v>747</v>
      </c>
      <c r="C757" s="69" t="str">
        <f>'PER TRIWULAN'!I752</f>
        <v xml:space="preserve"> Toroh </v>
      </c>
      <c r="D757" s="70" t="str">
        <f>'PER TRIWULAN'!B752</f>
        <v>SD NEGERI 2 NGRANDAH</v>
      </c>
      <c r="E757" s="71">
        <f>'PER TRIWULAN'!P752</f>
        <v>26245000</v>
      </c>
      <c r="F757" s="89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72">
        <f t="shared" si="33"/>
        <v>0</v>
      </c>
      <c r="U757" s="59">
        <f t="shared" si="34"/>
        <v>26245000</v>
      </c>
      <c r="V757" s="57">
        <f t="shared" si="35"/>
        <v>0</v>
      </c>
    </row>
    <row r="758" spans="2:22" hidden="1">
      <c r="B758" s="82">
        <f>'PER TRIWULAN'!A753</f>
        <v>748</v>
      </c>
      <c r="C758" s="69" t="str">
        <f>'PER TRIWULAN'!I753</f>
        <v xml:space="preserve"> Toroh </v>
      </c>
      <c r="D758" s="70" t="str">
        <f>'PER TRIWULAN'!B753</f>
        <v>SD NEGERI 2 PLOSOHARJO</v>
      </c>
      <c r="E758" s="71">
        <f>'PER TRIWULAN'!P753</f>
        <v>23345000</v>
      </c>
      <c r="F758" s="89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72">
        <f t="shared" si="33"/>
        <v>0</v>
      </c>
      <c r="U758" s="59">
        <f t="shared" si="34"/>
        <v>23345000</v>
      </c>
      <c r="V758" s="57">
        <f t="shared" si="35"/>
        <v>0</v>
      </c>
    </row>
    <row r="759" spans="2:22" hidden="1">
      <c r="B759" s="82">
        <f>'PER TRIWULAN'!A754</f>
        <v>749</v>
      </c>
      <c r="C759" s="69" t="str">
        <f>'PER TRIWULAN'!I754</f>
        <v xml:space="preserve"> Toroh </v>
      </c>
      <c r="D759" s="70" t="str">
        <f>'PER TRIWULAN'!B754</f>
        <v>SD NEGERI 2 SINDUREJO</v>
      </c>
      <c r="E759" s="71">
        <f>'PER TRIWULAN'!P754</f>
        <v>21750000</v>
      </c>
      <c r="F759" s="89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72">
        <f t="shared" si="33"/>
        <v>0</v>
      </c>
      <c r="U759" s="59">
        <f t="shared" si="34"/>
        <v>21750000</v>
      </c>
      <c r="V759" s="57">
        <f t="shared" si="35"/>
        <v>0</v>
      </c>
    </row>
    <row r="760" spans="2:22" hidden="1">
      <c r="B760" s="82">
        <f>'PER TRIWULAN'!A755</f>
        <v>750</v>
      </c>
      <c r="C760" s="69" t="str">
        <f>'PER TRIWULAN'!I755</f>
        <v xml:space="preserve"> Toroh </v>
      </c>
      <c r="D760" s="70" t="str">
        <f>'PER TRIWULAN'!B755</f>
        <v>SD NEGERI 2 TAMBIREJO</v>
      </c>
      <c r="E760" s="71">
        <f>'PER TRIWULAN'!P755</f>
        <v>17110000</v>
      </c>
      <c r="F760" s="89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72">
        <f t="shared" si="33"/>
        <v>0</v>
      </c>
      <c r="U760" s="59">
        <f t="shared" si="34"/>
        <v>17110000</v>
      </c>
      <c r="V760" s="57">
        <f t="shared" si="35"/>
        <v>0</v>
      </c>
    </row>
    <row r="761" spans="2:22" hidden="1">
      <c r="B761" s="82">
        <f>'PER TRIWULAN'!A756</f>
        <v>751</v>
      </c>
      <c r="C761" s="69" t="str">
        <f>'PER TRIWULAN'!I756</f>
        <v xml:space="preserve"> Toroh </v>
      </c>
      <c r="D761" s="70" t="str">
        <f>'PER TRIWULAN'!B756</f>
        <v>SD NEGERI 3 BANDUNGHARJO</v>
      </c>
      <c r="E761" s="71">
        <f>'PER TRIWULAN'!P756</f>
        <v>29725000</v>
      </c>
      <c r="F761" s="89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72">
        <f t="shared" si="33"/>
        <v>0</v>
      </c>
      <c r="U761" s="59">
        <f t="shared" si="34"/>
        <v>29725000</v>
      </c>
      <c r="V761" s="57">
        <f t="shared" si="35"/>
        <v>0</v>
      </c>
    </row>
    <row r="762" spans="2:22" hidden="1">
      <c r="B762" s="82">
        <f>'PER TRIWULAN'!A757</f>
        <v>752</v>
      </c>
      <c r="C762" s="69" t="str">
        <f>'PER TRIWULAN'!I757</f>
        <v xml:space="preserve"> Toroh </v>
      </c>
      <c r="D762" s="70" t="str">
        <f>'PER TRIWULAN'!B757</f>
        <v>SD NEGERI 3 BOLOH</v>
      </c>
      <c r="E762" s="71">
        <f>'PER TRIWULAN'!P757</f>
        <v>24795000</v>
      </c>
      <c r="F762" s="89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72">
        <f t="shared" si="33"/>
        <v>0</v>
      </c>
      <c r="U762" s="59">
        <f t="shared" si="34"/>
        <v>24795000</v>
      </c>
      <c r="V762" s="57">
        <f t="shared" si="35"/>
        <v>0</v>
      </c>
    </row>
    <row r="763" spans="2:22" hidden="1">
      <c r="B763" s="82">
        <f>'PER TRIWULAN'!A758</f>
        <v>753</v>
      </c>
      <c r="C763" s="69" t="str">
        <f>'PER TRIWULAN'!I758</f>
        <v xml:space="preserve"> Toroh </v>
      </c>
      <c r="D763" s="70" t="str">
        <f>'PER TRIWULAN'!B758</f>
        <v>SD NEGERI 3 DEPOK</v>
      </c>
      <c r="E763" s="71">
        <f>'PER TRIWULAN'!P758</f>
        <v>22620000</v>
      </c>
      <c r="F763" s="89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72">
        <f t="shared" si="33"/>
        <v>0</v>
      </c>
      <c r="U763" s="59">
        <f t="shared" si="34"/>
        <v>22620000</v>
      </c>
      <c r="V763" s="57">
        <f t="shared" si="35"/>
        <v>0</v>
      </c>
    </row>
    <row r="764" spans="2:22" hidden="1">
      <c r="B764" s="82">
        <f>'PER TRIWULAN'!A759</f>
        <v>754</v>
      </c>
      <c r="C764" s="69" t="str">
        <f>'PER TRIWULAN'!I759</f>
        <v xml:space="preserve"> Toroh </v>
      </c>
      <c r="D764" s="70" t="str">
        <f>'PER TRIWULAN'!B759</f>
        <v>SD NEGERI 3 DIMORO</v>
      </c>
      <c r="E764" s="71">
        <f>'PER TRIWULAN'!P759</f>
        <v>25955000</v>
      </c>
      <c r="F764" s="89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72">
        <f t="shared" si="33"/>
        <v>0</v>
      </c>
      <c r="U764" s="59">
        <f t="shared" si="34"/>
        <v>25955000</v>
      </c>
      <c r="V764" s="57">
        <f t="shared" si="35"/>
        <v>0</v>
      </c>
    </row>
    <row r="765" spans="2:22" hidden="1">
      <c r="B765" s="82">
        <f>'PER TRIWULAN'!A760</f>
        <v>755</v>
      </c>
      <c r="C765" s="69" t="str">
        <f>'PER TRIWULAN'!I760</f>
        <v xml:space="preserve"> Toroh </v>
      </c>
      <c r="D765" s="70" t="str">
        <f>'PER TRIWULAN'!B760</f>
        <v>SD NEGERI 3 GENENGADAL</v>
      </c>
      <c r="E765" s="71">
        <f>'PER TRIWULAN'!P760</f>
        <v>15515000</v>
      </c>
      <c r="F765" s="89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72">
        <f t="shared" si="33"/>
        <v>0</v>
      </c>
      <c r="U765" s="59">
        <f t="shared" si="34"/>
        <v>15515000</v>
      </c>
      <c r="V765" s="57">
        <f t="shared" si="35"/>
        <v>0</v>
      </c>
    </row>
    <row r="766" spans="2:22" hidden="1">
      <c r="B766" s="82">
        <f>'PER TRIWULAN'!A761</f>
        <v>756</v>
      </c>
      <c r="C766" s="69" t="str">
        <f>'PER TRIWULAN'!I761</f>
        <v xml:space="preserve"> Toroh </v>
      </c>
      <c r="D766" s="70" t="str">
        <f>'PER TRIWULAN'!B761</f>
        <v>SD NEGERI 3 GENENGSARI</v>
      </c>
      <c r="E766" s="71">
        <f>'PER TRIWULAN'!P761</f>
        <v>13775000</v>
      </c>
      <c r="F766" s="89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72">
        <f t="shared" si="33"/>
        <v>0</v>
      </c>
      <c r="U766" s="59">
        <f t="shared" si="34"/>
        <v>13775000</v>
      </c>
      <c r="V766" s="57">
        <f t="shared" si="35"/>
        <v>0</v>
      </c>
    </row>
    <row r="767" spans="2:22" hidden="1">
      <c r="B767" s="82">
        <f>'PER TRIWULAN'!A762</f>
        <v>757</v>
      </c>
      <c r="C767" s="69" t="str">
        <f>'PER TRIWULAN'!I762</f>
        <v xml:space="preserve"> Toroh </v>
      </c>
      <c r="D767" s="70" t="str">
        <f>'PER TRIWULAN'!B762</f>
        <v>SD NEGERI 3 KENTENG</v>
      </c>
      <c r="E767" s="71">
        <f>'PER TRIWULAN'!P762</f>
        <v>25955000</v>
      </c>
      <c r="F767" s="89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72">
        <f t="shared" si="33"/>
        <v>0</v>
      </c>
      <c r="U767" s="59">
        <f t="shared" si="34"/>
        <v>25955000</v>
      </c>
      <c r="V767" s="57">
        <f t="shared" si="35"/>
        <v>0</v>
      </c>
    </row>
    <row r="768" spans="2:22" hidden="1">
      <c r="B768" s="82">
        <f>'PER TRIWULAN'!A763</f>
        <v>758</v>
      </c>
      <c r="C768" s="69" t="str">
        <f>'PER TRIWULAN'!I763</f>
        <v xml:space="preserve"> Toroh </v>
      </c>
      <c r="D768" s="70" t="str">
        <f>'PER TRIWULAN'!B763</f>
        <v>SD NEGERI 3 KRANGGANHARJO</v>
      </c>
      <c r="E768" s="71">
        <f>'PER TRIWULAN'!P763</f>
        <v>15225000</v>
      </c>
      <c r="F768" s="89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72">
        <f t="shared" si="33"/>
        <v>0</v>
      </c>
      <c r="U768" s="59">
        <f t="shared" si="34"/>
        <v>15225000</v>
      </c>
      <c r="V768" s="57">
        <f t="shared" si="35"/>
        <v>0</v>
      </c>
    </row>
    <row r="769" spans="2:22" hidden="1">
      <c r="B769" s="82">
        <f>'PER TRIWULAN'!A764</f>
        <v>759</v>
      </c>
      <c r="C769" s="69" t="str">
        <f>'PER TRIWULAN'!I764</f>
        <v xml:space="preserve"> Toroh </v>
      </c>
      <c r="D769" s="70" t="str">
        <f>'PER TRIWULAN'!B764</f>
        <v>SD NEGERI 3 NGRANDAH</v>
      </c>
      <c r="E769" s="71">
        <f>'PER TRIWULAN'!P764</f>
        <v>26825000</v>
      </c>
      <c r="F769" s="89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72">
        <f t="shared" si="33"/>
        <v>0</v>
      </c>
      <c r="U769" s="59">
        <f t="shared" si="34"/>
        <v>26825000</v>
      </c>
      <c r="V769" s="57">
        <f t="shared" si="35"/>
        <v>0</v>
      </c>
    </row>
    <row r="770" spans="2:22" hidden="1">
      <c r="B770" s="82">
        <f>'PER TRIWULAN'!A765</f>
        <v>760</v>
      </c>
      <c r="C770" s="69" t="str">
        <f>'PER TRIWULAN'!I765</f>
        <v xml:space="preserve"> Toroh </v>
      </c>
      <c r="D770" s="70" t="str">
        <f>'PER TRIWULAN'!B765</f>
        <v>SD NEGERI 3 PILANGPAYUNG</v>
      </c>
      <c r="E770" s="71">
        <f>'PER TRIWULAN'!P765</f>
        <v>22185000</v>
      </c>
      <c r="F770" s="89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72">
        <f t="shared" si="33"/>
        <v>0</v>
      </c>
      <c r="U770" s="59">
        <f t="shared" si="34"/>
        <v>22185000</v>
      </c>
      <c r="V770" s="57">
        <f t="shared" si="35"/>
        <v>0</v>
      </c>
    </row>
    <row r="771" spans="2:22" hidden="1">
      <c r="B771" s="82">
        <f>'PER TRIWULAN'!A766</f>
        <v>761</v>
      </c>
      <c r="C771" s="69" t="str">
        <f>'PER TRIWULAN'!I766</f>
        <v xml:space="preserve"> Toroh </v>
      </c>
      <c r="D771" s="70" t="str">
        <f>'PER TRIWULAN'!B766</f>
        <v>SD NEGERI 3 PLOSOHARJO</v>
      </c>
      <c r="E771" s="71">
        <f>'PER TRIWULAN'!P766</f>
        <v>27260000</v>
      </c>
      <c r="F771" s="89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72">
        <f t="shared" si="33"/>
        <v>0</v>
      </c>
      <c r="U771" s="59">
        <f t="shared" si="34"/>
        <v>27260000</v>
      </c>
      <c r="V771" s="57">
        <f t="shared" si="35"/>
        <v>0</v>
      </c>
    </row>
    <row r="772" spans="2:22" hidden="1">
      <c r="B772" s="82">
        <f>'PER TRIWULAN'!A767</f>
        <v>762</v>
      </c>
      <c r="C772" s="69" t="str">
        <f>'PER TRIWULAN'!I767</f>
        <v xml:space="preserve"> Toroh </v>
      </c>
      <c r="D772" s="70" t="str">
        <f>'PER TRIWULAN'!B767</f>
        <v>SD NEGERI 3 SINDUREJO</v>
      </c>
      <c r="E772" s="71">
        <f>'PER TRIWULAN'!P767</f>
        <v>24650000</v>
      </c>
      <c r="F772" s="89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72">
        <f t="shared" si="33"/>
        <v>0</v>
      </c>
      <c r="U772" s="59">
        <f t="shared" si="34"/>
        <v>24650000</v>
      </c>
      <c r="V772" s="57">
        <f t="shared" si="35"/>
        <v>0</v>
      </c>
    </row>
    <row r="773" spans="2:22" hidden="1">
      <c r="B773" s="82">
        <f>'PER TRIWULAN'!A768</f>
        <v>763</v>
      </c>
      <c r="C773" s="69" t="str">
        <f>'PER TRIWULAN'!I768</f>
        <v xml:space="preserve"> Toroh </v>
      </c>
      <c r="D773" s="70" t="str">
        <f>'PER TRIWULAN'!B768</f>
        <v>SD NEGERI 3 TUNGGAK</v>
      </c>
      <c r="E773" s="71">
        <f>'PER TRIWULAN'!P768</f>
        <v>27695000</v>
      </c>
      <c r="F773" s="89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72">
        <f t="shared" si="33"/>
        <v>0</v>
      </c>
      <c r="U773" s="59">
        <f t="shared" si="34"/>
        <v>27695000</v>
      </c>
      <c r="V773" s="57">
        <f t="shared" si="35"/>
        <v>0</v>
      </c>
    </row>
    <row r="774" spans="2:22" hidden="1">
      <c r="B774" s="82">
        <f>'PER TRIWULAN'!A769</f>
        <v>764</v>
      </c>
      <c r="C774" s="69" t="str">
        <f>'PER TRIWULAN'!I769</f>
        <v xml:space="preserve"> Toroh </v>
      </c>
      <c r="D774" s="70" t="str">
        <f>'PER TRIWULAN'!B769</f>
        <v>SD NEGERI 4 BANDUNGHARJO</v>
      </c>
      <c r="E774" s="71">
        <f>'PER TRIWULAN'!P769</f>
        <v>18995000</v>
      </c>
      <c r="F774" s="89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72">
        <f t="shared" si="33"/>
        <v>0</v>
      </c>
      <c r="U774" s="59">
        <f t="shared" si="34"/>
        <v>18995000</v>
      </c>
      <c r="V774" s="57">
        <f t="shared" si="35"/>
        <v>0</v>
      </c>
    </row>
    <row r="775" spans="2:22" hidden="1">
      <c r="B775" s="82">
        <f>'PER TRIWULAN'!A770</f>
        <v>765</v>
      </c>
      <c r="C775" s="69" t="str">
        <f>'PER TRIWULAN'!I770</f>
        <v xml:space="preserve"> Toroh </v>
      </c>
      <c r="D775" s="70" t="str">
        <f>'PER TRIWULAN'!B770</f>
        <v>SD NEGERI 4 DEPOK</v>
      </c>
      <c r="E775" s="71">
        <f>'PER TRIWULAN'!P770</f>
        <v>19285000</v>
      </c>
      <c r="F775" s="89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72">
        <f t="shared" si="33"/>
        <v>0</v>
      </c>
      <c r="U775" s="59">
        <f t="shared" si="34"/>
        <v>19285000</v>
      </c>
      <c r="V775" s="57">
        <f t="shared" si="35"/>
        <v>0</v>
      </c>
    </row>
    <row r="776" spans="2:22" hidden="1">
      <c r="B776" s="82">
        <f>'PER TRIWULAN'!A771</f>
        <v>766</v>
      </c>
      <c r="C776" s="69" t="str">
        <f>'PER TRIWULAN'!I771</f>
        <v xml:space="preserve"> Toroh </v>
      </c>
      <c r="D776" s="70" t="str">
        <f>'PER TRIWULAN'!B771</f>
        <v>SD NEGERI 4 GENENGADAL</v>
      </c>
      <c r="E776" s="71">
        <f>'PER TRIWULAN'!P771</f>
        <v>20880000</v>
      </c>
      <c r="F776" s="89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72">
        <f t="shared" si="33"/>
        <v>0</v>
      </c>
      <c r="U776" s="59">
        <f t="shared" si="34"/>
        <v>20880000</v>
      </c>
      <c r="V776" s="57">
        <f t="shared" si="35"/>
        <v>0</v>
      </c>
    </row>
    <row r="777" spans="2:22" hidden="1">
      <c r="B777" s="82">
        <f>'PER TRIWULAN'!A772</f>
        <v>767</v>
      </c>
      <c r="C777" s="69" t="str">
        <f>'PER TRIWULAN'!I772</f>
        <v xml:space="preserve"> Toroh </v>
      </c>
      <c r="D777" s="70" t="str">
        <f>'PER TRIWULAN'!B772</f>
        <v>SD NEGERI 4 KENTENG</v>
      </c>
      <c r="E777" s="71">
        <f>'PER TRIWULAN'!P772</f>
        <v>17545000</v>
      </c>
      <c r="F777" s="89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72">
        <f t="shared" si="33"/>
        <v>0</v>
      </c>
      <c r="U777" s="59">
        <f t="shared" si="34"/>
        <v>17545000</v>
      </c>
      <c r="V777" s="57">
        <f t="shared" si="35"/>
        <v>0</v>
      </c>
    </row>
    <row r="778" spans="2:22" hidden="1">
      <c r="B778" s="82">
        <f>'PER TRIWULAN'!A773</f>
        <v>768</v>
      </c>
      <c r="C778" s="69" t="str">
        <f>'PER TRIWULAN'!I773</f>
        <v xml:space="preserve"> Toroh </v>
      </c>
      <c r="D778" s="70" t="str">
        <f>'PER TRIWULAN'!B773</f>
        <v>SD NEGERI 4 PILANGPAYUNG</v>
      </c>
      <c r="E778" s="71">
        <f>'PER TRIWULAN'!P773</f>
        <v>7395000</v>
      </c>
      <c r="F778" s="89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72">
        <f t="shared" si="33"/>
        <v>0</v>
      </c>
      <c r="U778" s="59">
        <f t="shared" si="34"/>
        <v>7395000</v>
      </c>
      <c r="V778" s="57">
        <f t="shared" si="35"/>
        <v>0</v>
      </c>
    </row>
    <row r="779" spans="2:22" hidden="1">
      <c r="B779" s="82">
        <f>'PER TRIWULAN'!A774</f>
        <v>769</v>
      </c>
      <c r="C779" s="69" t="str">
        <f>'PER TRIWULAN'!I774</f>
        <v xml:space="preserve"> Toroh </v>
      </c>
      <c r="D779" s="70" t="str">
        <f>'PER TRIWULAN'!B774</f>
        <v>SD NEGERI 4 SINDUREJO</v>
      </c>
      <c r="E779" s="71">
        <f>'PER TRIWULAN'!P774</f>
        <v>19720000</v>
      </c>
      <c r="F779" s="89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72">
        <f t="shared" si="33"/>
        <v>0</v>
      </c>
      <c r="U779" s="59">
        <f t="shared" si="34"/>
        <v>19720000</v>
      </c>
      <c r="V779" s="57">
        <f t="shared" si="35"/>
        <v>0</v>
      </c>
    </row>
    <row r="780" spans="2:22" hidden="1">
      <c r="B780" s="82">
        <f>'PER TRIWULAN'!A775</f>
        <v>770</v>
      </c>
      <c r="C780" s="69" t="str">
        <f>'PER TRIWULAN'!I775</f>
        <v xml:space="preserve"> Toroh </v>
      </c>
      <c r="D780" s="70" t="str">
        <f>'PER TRIWULAN'!B775</f>
        <v>SD NEGERI 4 TAMBIREJO</v>
      </c>
      <c r="E780" s="71">
        <f>'PER TRIWULAN'!P775</f>
        <v>43935000</v>
      </c>
      <c r="F780" s="89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72">
        <f t="shared" ref="T780:T843" si="36">SUM(G780:S780)</f>
        <v>0</v>
      </c>
      <c r="U780" s="59">
        <f t="shared" ref="U780:U843" si="37">E780-F780</f>
        <v>43935000</v>
      </c>
      <c r="V780" s="57">
        <f t="shared" ref="V780:V843" si="38">F780-T780</f>
        <v>0</v>
      </c>
    </row>
    <row r="781" spans="2:22" hidden="1">
      <c r="B781" s="82">
        <f>'PER TRIWULAN'!A776</f>
        <v>771</v>
      </c>
      <c r="C781" s="69" t="str">
        <f>'PER TRIWULAN'!I776</f>
        <v xml:space="preserve"> Toroh </v>
      </c>
      <c r="D781" s="70" t="str">
        <f>'PER TRIWULAN'!B776</f>
        <v>SD NEGERI 4 TUNGGAK</v>
      </c>
      <c r="E781" s="71">
        <f>'PER TRIWULAN'!P776</f>
        <v>32480000</v>
      </c>
      <c r="F781" s="89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72">
        <f t="shared" si="36"/>
        <v>0</v>
      </c>
      <c r="U781" s="59">
        <f t="shared" si="37"/>
        <v>32480000</v>
      </c>
      <c r="V781" s="57">
        <f t="shared" si="38"/>
        <v>0</v>
      </c>
    </row>
    <row r="782" spans="2:22" hidden="1">
      <c r="B782" s="82">
        <f>'PER TRIWULAN'!A777</f>
        <v>772</v>
      </c>
      <c r="C782" s="69" t="str">
        <f>'PER TRIWULAN'!I777</f>
        <v xml:space="preserve"> Toroh </v>
      </c>
      <c r="D782" s="70" t="str">
        <f>'PER TRIWULAN'!B777</f>
        <v>SD NEGERI 5 DEPOK</v>
      </c>
      <c r="E782" s="71">
        <f>'PER TRIWULAN'!P777</f>
        <v>27695000</v>
      </c>
      <c r="F782" s="89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72">
        <f t="shared" si="36"/>
        <v>0</v>
      </c>
      <c r="U782" s="59">
        <f t="shared" si="37"/>
        <v>27695000</v>
      </c>
      <c r="V782" s="57">
        <f t="shared" si="38"/>
        <v>0</v>
      </c>
    </row>
    <row r="783" spans="2:22" hidden="1">
      <c r="B783" s="82">
        <f>'PER TRIWULAN'!A778</f>
        <v>773</v>
      </c>
      <c r="C783" s="69" t="str">
        <f>'PER TRIWULAN'!I778</f>
        <v xml:space="preserve"> Toroh </v>
      </c>
      <c r="D783" s="70" t="str">
        <f>'PER TRIWULAN'!B778</f>
        <v>SD NEGERI 5 DIMORO</v>
      </c>
      <c r="E783" s="71">
        <f>'PER TRIWULAN'!P778</f>
        <v>22910000</v>
      </c>
      <c r="F783" s="89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72">
        <f t="shared" si="36"/>
        <v>0</v>
      </c>
      <c r="U783" s="59">
        <f t="shared" si="37"/>
        <v>22910000</v>
      </c>
      <c r="V783" s="57">
        <f t="shared" si="38"/>
        <v>0</v>
      </c>
    </row>
    <row r="784" spans="2:22" hidden="1">
      <c r="B784" s="82">
        <f>'PER TRIWULAN'!A779</f>
        <v>774</v>
      </c>
      <c r="C784" s="69" t="str">
        <f>'PER TRIWULAN'!I779</f>
        <v xml:space="preserve"> Toroh </v>
      </c>
      <c r="D784" s="70" t="str">
        <f>'PER TRIWULAN'!B779</f>
        <v>SD NEGERI 5 SINDUREJO</v>
      </c>
      <c r="E784" s="71">
        <f>'PER TRIWULAN'!P779</f>
        <v>17545000</v>
      </c>
      <c r="F784" s="89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72">
        <f t="shared" si="36"/>
        <v>0</v>
      </c>
      <c r="U784" s="59">
        <f t="shared" si="37"/>
        <v>17545000</v>
      </c>
      <c r="V784" s="57">
        <f t="shared" si="38"/>
        <v>0</v>
      </c>
    </row>
    <row r="785" spans="2:22" hidden="1">
      <c r="B785" s="82">
        <f>'PER TRIWULAN'!A780</f>
        <v>775</v>
      </c>
      <c r="C785" s="69" t="str">
        <f>'PER TRIWULAN'!I780</f>
        <v xml:space="preserve"> Toroh </v>
      </c>
      <c r="D785" s="70" t="str">
        <f>'PER TRIWULAN'!B780</f>
        <v>SD NEGERI 5 TAMBIREJO</v>
      </c>
      <c r="E785" s="71">
        <f>'PER TRIWULAN'!P780</f>
        <v>24795000</v>
      </c>
      <c r="F785" s="89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72">
        <f t="shared" si="36"/>
        <v>0</v>
      </c>
      <c r="U785" s="59">
        <f t="shared" si="37"/>
        <v>24795000</v>
      </c>
      <c r="V785" s="57">
        <f t="shared" si="38"/>
        <v>0</v>
      </c>
    </row>
    <row r="786" spans="2:22" hidden="1">
      <c r="B786" s="82">
        <f>'PER TRIWULAN'!A781</f>
        <v>776</v>
      </c>
      <c r="C786" s="69" t="str">
        <f>'PER TRIWULAN'!I781</f>
        <v xml:space="preserve"> Toroh </v>
      </c>
      <c r="D786" s="70" t="str">
        <f>'PER TRIWULAN'!B781</f>
        <v>SD NEGERI 6 DEPOK</v>
      </c>
      <c r="E786" s="71">
        <f>'PER TRIWULAN'!P781</f>
        <v>16675000</v>
      </c>
      <c r="F786" s="89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72">
        <f t="shared" si="36"/>
        <v>0</v>
      </c>
      <c r="U786" s="59">
        <f t="shared" si="37"/>
        <v>16675000</v>
      </c>
      <c r="V786" s="57">
        <f t="shared" si="38"/>
        <v>0</v>
      </c>
    </row>
    <row r="787" spans="2:22" hidden="1">
      <c r="B787" s="82">
        <f>'PER TRIWULAN'!A782</f>
        <v>777</v>
      </c>
      <c r="C787" s="69" t="str">
        <f>'PER TRIWULAN'!I782</f>
        <v xml:space="preserve"> Toroh </v>
      </c>
      <c r="D787" s="70" t="str">
        <f>'PER TRIWULAN'!B782</f>
        <v>SD NEGERI 6 SINDUREJO</v>
      </c>
      <c r="E787" s="71">
        <f>'PER TRIWULAN'!P782</f>
        <v>18705000</v>
      </c>
      <c r="F787" s="89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72">
        <f t="shared" si="36"/>
        <v>0</v>
      </c>
      <c r="U787" s="59">
        <f t="shared" si="37"/>
        <v>18705000</v>
      </c>
      <c r="V787" s="57">
        <f t="shared" si="38"/>
        <v>0</v>
      </c>
    </row>
    <row r="788" spans="2:22" hidden="1">
      <c r="B788" s="82">
        <f>'PER TRIWULAN'!A783</f>
        <v>778</v>
      </c>
      <c r="C788" s="69" t="str">
        <f>'PER TRIWULAN'!I783</f>
        <v xml:space="preserve"> Toroh </v>
      </c>
      <c r="D788" s="70" t="str">
        <f>'PER TRIWULAN'!B783</f>
        <v>SD NEGERI 7 DEPOK</v>
      </c>
      <c r="E788" s="71">
        <f>'PER TRIWULAN'!P783</f>
        <v>14790000</v>
      </c>
      <c r="F788" s="89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72">
        <f t="shared" si="36"/>
        <v>0</v>
      </c>
      <c r="U788" s="59">
        <f t="shared" si="37"/>
        <v>14790000</v>
      </c>
      <c r="V788" s="57">
        <f t="shared" si="38"/>
        <v>0</v>
      </c>
    </row>
    <row r="789" spans="2:22" hidden="1">
      <c r="B789" s="82">
        <f>'PER TRIWULAN'!A784</f>
        <v>779</v>
      </c>
      <c r="C789" s="69" t="str">
        <f>'PER TRIWULAN'!I784</f>
        <v xml:space="preserve"> Toroh </v>
      </c>
      <c r="D789" s="70" t="str">
        <f>'PER TRIWULAN'!B784</f>
        <v>SD NEGERI 1 KRANGGANHARJO</v>
      </c>
      <c r="E789" s="71">
        <f>'PER TRIWULAN'!P784</f>
        <v>22475000</v>
      </c>
      <c r="F789" s="89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72">
        <f t="shared" si="36"/>
        <v>0</v>
      </c>
      <c r="U789" s="59">
        <f t="shared" si="37"/>
        <v>22475000</v>
      </c>
      <c r="V789" s="57">
        <f t="shared" si="38"/>
        <v>0</v>
      </c>
    </row>
    <row r="790" spans="2:22" hidden="1">
      <c r="B790" s="82">
        <f>'PER TRIWULAN'!A785</f>
        <v>780</v>
      </c>
      <c r="C790" s="69" t="str">
        <f>'PER TRIWULAN'!I785</f>
        <v xml:space="preserve"> Toroh </v>
      </c>
      <c r="D790" s="70" t="str">
        <f>'PER TRIWULAN'!B785</f>
        <v>SD NEGERI 2 DEPOK</v>
      </c>
      <c r="E790" s="71">
        <f>'PER TRIWULAN'!P785</f>
        <v>33785000</v>
      </c>
      <c r="F790" s="89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72">
        <f t="shared" si="36"/>
        <v>0</v>
      </c>
      <c r="U790" s="59">
        <f t="shared" si="37"/>
        <v>33785000</v>
      </c>
      <c r="V790" s="57">
        <f t="shared" si="38"/>
        <v>0</v>
      </c>
    </row>
    <row r="791" spans="2:22" hidden="1">
      <c r="B791" s="82">
        <f>'PER TRIWULAN'!A786</f>
        <v>781</v>
      </c>
      <c r="C791" s="69" t="str">
        <f>'PER TRIWULAN'!I786</f>
        <v xml:space="preserve"> Toroh </v>
      </c>
      <c r="D791" s="70" t="str">
        <f>'PER TRIWULAN'!B786</f>
        <v>SD NEGERI 3 TAMBIREJO</v>
      </c>
      <c r="E791" s="71">
        <f>'PER TRIWULAN'!P786</f>
        <v>21025000</v>
      </c>
      <c r="F791" s="89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72">
        <f t="shared" si="36"/>
        <v>0</v>
      </c>
      <c r="U791" s="59">
        <f t="shared" si="37"/>
        <v>21025000</v>
      </c>
      <c r="V791" s="57">
        <f t="shared" si="38"/>
        <v>0</v>
      </c>
    </row>
    <row r="792" spans="2:22" hidden="1">
      <c r="B792" s="82">
        <f>'PER TRIWULAN'!A787</f>
        <v>782</v>
      </c>
      <c r="C792" s="69" t="str">
        <f>'PER TRIWULAN'!I787</f>
        <v xml:space="preserve"> Toroh </v>
      </c>
      <c r="D792" s="70" t="str">
        <f>'PER TRIWULAN'!B787</f>
        <v>SD NEGERI 4 BOLOH</v>
      </c>
      <c r="E792" s="71">
        <f>'PER TRIWULAN'!P787</f>
        <v>29870000</v>
      </c>
      <c r="F792" s="89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72">
        <f t="shared" si="36"/>
        <v>0</v>
      </c>
      <c r="U792" s="59">
        <f t="shared" si="37"/>
        <v>29870000</v>
      </c>
      <c r="V792" s="57">
        <f t="shared" si="38"/>
        <v>0</v>
      </c>
    </row>
    <row r="793" spans="2:22" hidden="1">
      <c r="B793" s="82">
        <f>'PER TRIWULAN'!A788</f>
        <v>783</v>
      </c>
      <c r="C793" s="69" t="str">
        <f>'PER TRIWULAN'!I788</f>
        <v xml:space="preserve"> Toroh </v>
      </c>
      <c r="D793" s="70" t="str">
        <f>'PER TRIWULAN'!B788</f>
        <v>SD NEGERI 2 DIMORO</v>
      </c>
      <c r="E793" s="71">
        <f>'PER TRIWULAN'!P788</f>
        <v>21170000</v>
      </c>
      <c r="F793" s="89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72">
        <f t="shared" si="36"/>
        <v>0</v>
      </c>
      <c r="U793" s="59">
        <f t="shared" si="37"/>
        <v>21170000</v>
      </c>
      <c r="V793" s="57">
        <f t="shared" si="38"/>
        <v>0</v>
      </c>
    </row>
    <row r="794" spans="2:22" hidden="1">
      <c r="B794" s="82">
        <f>'PER TRIWULAN'!A789</f>
        <v>784</v>
      </c>
      <c r="C794" s="69" t="str">
        <f>'PER TRIWULAN'!I789</f>
        <v xml:space="preserve"> Toroh </v>
      </c>
      <c r="D794" s="70" t="str">
        <f>'PER TRIWULAN'!B789</f>
        <v>SD NEGERI 4 DIMORO</v>
      </c>
      <c r="E794" s="71">
        <f>'PER TRIWULAN'!P789</f>
        <v>11455000</v>
      </c>
      <c r="F794" s="89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72">
        <f t="shared" si="36"/>
        <v>0</v>
      </c>
      <c r="U794" s="59">
        <f t="shared" si="37"/>
        <v>11455000</v>
      </c>
      <c r="V794" s="57">
        <f t="shared" si="38"/>
        <v>0</v>
      </c>
    </row>
    <row r="795" spans="2:22" hidden="1">
      <c r="B795" s="82">
        <f>'PER TRIWULAN'!A790</f>
        <v>785</v>
      </c>
      <c r="C795" s="69" t="str">
        <f>'PER TRIWULAN'!I790</f>
        <v xml:space="preserve"> Toroh </v>
      </c>
      <c r="D795" s="70" t="str">
        <f>'PER TRIWULAN'!B790</f>
        <v>SD NEGERI 2 PILANGPAYUNG</v>
      </c>
      <c r="E795" s="71">
        <f>'PER TRIWULAN'!P790</f>
        <v>22040000</v>
      </c>
      <c r="F795" s="89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72">
        <f t="shared" si="36"/>
        <v>0</v>
      </c>
      <c r="U795" s="59">
        <f t="shared" si="37"/>
        <v>22040000</v>
      </c>
      <c r="V795" s="57">
        <f t="shared" si="38"/>
        <v>0</v>
      </c>
    </row>
    <row r="796" spans="2:22" hidden="1">
      <c r="B796" s="82">
        <f>'PER TRIWULAN'!A791</f>
        <v>786</v>
      </c>
      <c r="C796" s="69" t="str">
        <f>'PER TRIWULAN'!I791</f>
        <v xml:space="preserve"> Toroh </v>
      </c>
      <c r="D796" s="70" t="str">
        <f>'PER TRIWULAN'!B791</f>
        <v>SD NEGERI 2 SUGIHAN</v>
      </c>
      <c r="E796" s="71">
        <f>'PER TRIWULAN'!P791</f>
        <v>19430000</v>
      </c>
      <c r="F796" s="89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72">
        <f t="shared" si="36"/>
        <v>0</v>
      </c>
      <c r="U796" s="59">
        <f t="shared" si="37"/>
        <v>19430000</v>
      </c>
      <c r="V796" s="57">
        <f t="shared" si="38"/>
        <v>0</v>
      </c>
    </row>
    <row r="797" spans="2:22" hidden="1">
      <c r="B797" s="82">
        <f>'PER TRIWULAN'!A792</f>
        <v>787</v>
      </c>
      <c r="C797" s="69" t="str">
        <f>'PER TRIWULAN'!I792</f>
        <v xml:space="preserve"> Toroh </v>
      </c>
      <c r="D797" s="70" t="str">
        <f>'PER TRIWULAN'!B792</f>
        <v>SD NEGERI 3 SUGIHAN</v>
      </c>
      <c r="E797" s="71">
        <f>'PER TRIWULAN'!P792</f>
        <v>25085000</v>
      </c>
      <c r="F797" s="89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72">
        <f t="shared" si="36"/>
        <v>0</v>
      </c>
      <c r="U797" s="59">
        <f t="shared" si="37"/>
        <v>25085000</v>
      </c>
      <c r="V797" s="57">
        <f t="shared" si="38"/>
        <v>0</v>
      </c>
    </row>
    <row r="798" spans="2:22" hidden="1">
      <c r="B798" s="82">
        <f>'PER TRIWULAN'!A793</f>
        <v>788</v>
      </c>
      <c r="C798" s="69" t="str">
        <f>'PER TRIWULAN'!I793</f>
        <v xml:space="preserve"> Toroh </v>
      </c>
      <c r="D798" s="70" t="str">
        <f>'PER TRIWULAN'!B793</f>
        <v>SD NEGERI 4 SUGIHAN</v>
      </c>
      <c r="E798" s="71">
        <f>'PER TRIWULAN'!P793</f>
        <v>21460000</v>
      </c>
      <c r="F798" s="89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72">
        <f t="shared" si="36"/>
        <v>0</v>
      </c>
      <c r="U798" s="59">
        <f t="shared" si="37"/>
        <v>21460000</v>
      </c>
      <c r="V798" s="57">
        <f t="shared" si="38"/>
        <v>0</v>
      </c>
    </row>
    <row r="799" spans="2:22" hidden="1">
      <c r="B799" s="82">
        <f>'PER TRIWULAN'!A794</f>
        <v>789</v>
      </c>
      <c r="C799" s="69" t="str">
        <f>'PER TRIWULAN'!I794</f>
        <v xml:space="preserve"> Toroh </v>
      </c>
      <c r="D799" s="70" t="str">
        <f>'PER TRIWULAN'!B794</f>
        <v>SD NEGERI 2 KRANGGANHARJO</v>
      </c>
      <c r="E799" s="71">
        <f>'PER TRIWULAN'!P794</f>
        <v>28710000</v>
      </c>
      <c r="F799" s="89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72">
        <f t="shared" si="36"/>
        <v>0</v>
      </c>
      <c r="U799" s="59">
        <f t="shared" si="37"/>
        <v>28710000</v>
      </c>
      <c r="V799" s="57">
        <f t="shared" si="38"/>
        <v>0</v>
      </c>
    </row>
    <row r="800" spans="2:22" hidden="1">
      <c r="B800" s="82">
        <f>'PER TRIWULAN'!A795</f>
        <v>790</v>
      </c>
      <c r="C800" s="69" t="str">
        <f>'PER TRIWULAN'!I795</f>
        <v xml:space="preserve"> Wirosari </v>
      </c>
      <c r="D800" s="70" t="str">
        <f>'PER TRIWULAN'!B795</f>
        <v>SD NEGERI 3 TAMBAKSELO</v>
      </c>
      <c r="E800" s="71">
        <f>'PER TRIWULAN'!P795</f>
        <v>19865000</v>
      </c>
      <c r="F800" s="89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72">
        <f t="shared" si="36"/>
        <v>0</v>
      </c>
      <c r="U800" s="59">
        <f t="shared" si="37"/>
        <v>19865000</v>
      </c>
      <c r="V800" s="57">
        <f t="shared" si="38"/>
        <v>0</v>
      </c>
    </row>
    <row r="801" spans="2:22" hidden="1">
      <c r="B801" s="82">
        <f>'PER TRIWULAN'!A796</f>
        <v>791</v>
      </c>
      <c r="C801" s="69" t="str">
        <f>'PER TRIWULAN'!I796</f>
        <v xml:space="preserve"> Wirosari </v>
      </c>
      <c r="D801" s="70" t="str">
        <f>'PER TRIWULAN'!B796</f>
        <v>SD NEGERI 1 DOKORO</v>
      </c>
      <c r="E801" s="71">
        <f>'PER TRIWULAN'!P796</f>
        <v>26245000</v>
      </c>
      <c r="F801" s="89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72">
        <f t="shared" si="36"/>
        <v>0</v>
      </c>
      <c r="U801" s="59">
        <f t="shared" si="37"/>
        <v>26245000</v>
      </c>
      <c r="V801" s="57">
        <f t="shared" si="38"/>
        <v>0</v>
      </c>
    </row>
    <row r="802" spans="2:22" hidden="1">
      <c r="B802" s="82">
        <f>'PER TRIWULAN'!A797</f>
        <v>792</v>
      </c>
      <c r="C802" s="69" t="str">
        <f>'PER TRIWULAN'!I797</f>
        <v xml:space="preserve"> Wirosari </v>
      </c>
      <c r="D802" s="70" t="str">
        <f>'PER TRIWULAN'!B797</f>
        <v>SD NEGERI 1 GEDANGAN</v>
      </c>
      <c r="E802" s="71">
        <f>'PER TRIWULAN'!P797</f>
        <v>17835000</v>
      </c>
      <c r="F802" s="89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72">
        <f t="shared" si="36"/>
        <v>0</v>
      </c>
      <c r="U802" s="59">
        <f t="shared" si="37"/>
        <v>17835000</v>
      </c>
      <c r="V802" s="57">
        <f t="shared" si="38"/>
        <v>0</v>
      </c>
    </row>
    <row r="803" spans="2:22" hidden="1">
      <c r="B803" s="82">
        <f>'PER TRIWULAN'!A798</f>
        <v>793</v>
      </c>
      <c r="C803" s="69" t="str">
        <f>'PER TRIWULAN'!I798</f>
        <v xml:space="preserve"> Wirosari </v>
      </c>
      <c r="D803" s="70" t="str">
        <f>'PER TRIWULAN'!B798</f>
        <v>SD NEGERI 1 KALIREJO</v>
      </c>
      <c r="E803" s="71">
        <f>'PER TRIWULAN'!P798</f>
        <v>20300000</v>
      </c>
      <c r="F803" s="89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72">
        <f t="shared" si="36"/>
        <v>0</v>
      </c>
      <c r="U803" s="59">
        <f t="shared" si="37"/>
        <v>20300000</v>
      </c>
      <c r="V803" s="57">
        <f t="shared" si="38"/>
        <v>0</v>
      </c>
    </row>
    <row r="804" spans="2:22" hidden="1">
      <c r="B804" s="82">
        <f>'PER TRIWULAN'!A799</f>
        <v>794</v>
      </c>
      <c r="C804" s="69" t="str">
        <f>'PER TRIWULAN'!I799</f>
        <v xml:space="preserve"> Wirosari </v>
      </c>
      <c r="D804" s="70" t="str">
        <f>'PER TRIWULAN'!B799</f>
        <v>SD NEGERI 1 KARANGASEM</v>
      </c>
      <c r="E804" s="71">
        <f>'PER TRIWULAN'!P799</f>
        <v>24940000</v>
      </c>
      <c r="F804" s="89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72">
        <f t="shared" si="36"/>
        <v>0</v>
      </c>
      <c r="U804" s="59">
        <f t="shared" si="37"/>
        <v>24940000</v>
      </c>
      <c r="V804" s="57">
        <f t="shared" si="38"/>
        <v>0</v>
      </c>
    </row>
    <row r="805" spans="2:22" hidden="1">
      <c r="B805" s="82">
        <f>'PER TRIWULAN'!A800</f>
        <v>795</v>
      </c>
      <c r="C805" s="69" t="str">
        <f>'PER TRIWULAN'!I800</f>
        <v xml:space="preserve"> Wirosari </v>
      </c>
      <c r="D805" s="70" t="str">
        <f>'PER TRIWULAN'!B800</f>
        <v>SD NEGERI 1 KROPAK</v>
      </c>
      <c r="E805" s="71">
        <f>'PER TRIWULAN'!P800</f>
        <v>29580000</v>
      </c>
      <c r="F805" s="89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72">
        <f t="shared" si="36"/>
        <v>0</v>
      </c>
      <c r="U805" s="59">
        <f t="shared" si="37"/>
        <v>29580000</v>
      </c>
      <c r="V805" s="57">
        <f t="shared" si="38"/>
        <v>0</v>
      </c>
    </row>
    <row r="806" spans="2:22" hidden="1">
      <c r="B806" s="82">
        <f>'PER TRIWULAN'!A801</f>
        <v>796</v>
      </c>
      <c r="C806" s="69" t="str">
        <f>'PER TRIWULAN'!I801</f>
        <v xml:space="preserve"> Wirosari </v>
      </c>
      <c r="D806" s="70" t="str">
        <f>'PER TRIWULAN'!B801</f>
        <v>SD NEGERI 1 MOJOREBO</v>
      </c>
      <c r="E806" s="71">
        <f>'PER TRIWULAN'!P801</f>
        <v>20010000</v>
      </c>
      <c r="F806" s="89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72">
        <f t="shared" si="36"/>
        <v>0</v>
      </c>
      <c r="U806" s="59">
        <f t="shared" si="37"/>
        <v>20010000</v>
      </c>
      <c r="V806" s="57">
        <f t="shared" si="38"/>
        <v>0</v>
      </c>
    </row>
    <row r="807" spans="2:22" hidden="1">
      <c r="B807" s="82">
        <f>'PER TRIWULAN'!A802</f>
        <v>797</v>
      </c>
      <c r="C807" s="69" t="str">
        <f>'PER TRIWULAN'!I802</f>
        <v xml:space="preserve"> Wirosari </v>
      </c>
      <c r="D807" s="70" t="str">
        <f>'PER TRIWULAN'!B802</f>
        <v>SD NEGERI 1 SAMBIREJO</v>
      </c>
      <c r="E807" s="71">
        <f>'PER TRIWULAN'!P802</f>
        <v>19285000</v>
      </c>
      <c r="F807" s="89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72">
        <f t="shared" si="36"/>
        <v>0</v>
      </c>
      <c r="U807" s="59">
        <f t="shared" si="37"/>
        <v>19285000</v>
      </c>
      <c r="V807" s="57">
        <f t="shared" si="38"/>
        <v>0</v>
      </c>
    </row>
    <row r="808" spans="2:22" hidden="1">
      <c r="B808" s="82">
        <f>'PER TRIWULAN'!A803</f>
        <v>798</v>
      </c>
      <c r="C808" s="69" t="str">
        <f>'PER TRIWULAN'!I803</f>
        <v xml:space="preserve"> Wirosari </v>
      </c>
      <c r="D808" s="70" t="str">
        <f>'PER TRIWULAN'!B803</f>
        <v>SD NEGERI 1 TAMBAKSELO</v>
      </c>
      <c r="E808" s="71">
        <f>'PER TRIWULAN'!P803</f>
        <v>20590000</v>
      </c>
      <c r="F808" s="89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72">
        <f t="shared" si="36"/>
        <v>0</v>
      </c>
      <c r="U808" s="59">
        <f t="shared" si="37"/>
        <v>20590000</v>
      </c>
      <c r="V808" s="57">
        <f t="shared" si="38"/>
        <v>0</v>
      </c>
    </row>
    <row r="809" spans="2:22" hidden="1">
      <c r="B809" s="82">
        <f>'PER TRIWULAN'!A804</f>
        <v>799</v>
      </c>
      <c r="C809" s="69" t="str">
        <f>'PER TRIWULAN'!I804</f>
        <v xml:space="preserve"> Wirosari </v>
      </c>
      <c r="D809" s="70" t="str">
        <f>'PER TRIWULAN'!B804</f>
        <v>SD NEGERI 1 TANJUNGREJO</v>
      </c>
      <c r="E809" s="71">
        <f>'PER TRIWULAN'!P804</f>
        <v>27985000</v>
      </c>
      <c r="F809" s="89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72">
        <f t="shared" si="36"/>
        <v>0</v>
      </c>
      <c r="U809" s="59">
        <f t="shared" si="37"/>
        <v>27985000</v>
      </c>
      <c r="V809" s="57">
        <f t="shared" si="38"/>
        <v>0</v>
      </c>
    </row>
    <row r="810" spans="2:22" hidden="1">
      <c r="B810" s="82">
        <f>'PER TRIWULAN'!A805</f>
        <v>800</v>
      </c>
      <c r="C810" s="69" t="str">
        <f>'PER TRIWULAN'!I805</f>
        <v xml:space="preserve"> Wirosari </v>
      </c>
      <c r="D810" s="70" t="str">
        <f>'PER TRIWULAN'!B805</f>
        <v>SD NEGERI 1 TEGALREO</v>
      </c>
      <c r="E810" s="71">
        <f>'PER TRIWULAN'!P805</f>
        <v>41035000</v>
      </c>
      <c r="F810" s="89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72">
        <f t="shared" si="36"/>
        <v>0</v>
      </c>
      <c r="U810" s="59">
        <f t="shared" si="37"/>
        <v>41035000</v>
      </c>
      <c r="V810" s="57">
        <f t="shared" si="38"/>
        <v>0</v>
      </c>
    </row>
    <row r="811" spans="2:22" hidden="1">
      <c r="B811" s="82">
        <f>'PER TRIWULAN'!A806</f>
        <v>801</v>
      </c>
      <c r="C811" s="69" t="str">
        <f>'PER TRIWULAN'!I806</f>
        <v xml:space="preserve"> Wirosari </v>
      </c>
      <c r="D811" s="70" t="str">
        <f>'PER TRIWULAN'!B806</f>
        <v>SD NEGERI 10 WIROSARI</v>
      </c>
      <c r="E811" s="71">
        <f>'PER TRIWULAN'!P806</f>
        <v>12760000</v>
      </c>
      <c r="F811" s="89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72">
        <f t="shared" si="36"/>
        <v>0</v>
      </c>
      <c r="U811" s="59">
        <f t="shared" si="37"/>
        <v>12760000</v>
      </c>
      <c r="V811" s="57">
        <f t="shared" si="38"/>
        <v>0</v>
      </c>
    </row>
    <row r="812" spans="2:22" hidden="1">
      <c r="B812" s="82">
        <f>'PER TRIWULAN'!A807</f>
        <v>802</v>
      </c>
      <c r="C812" s="69" t="str">
        <f>'PER TRIWULAN'!I807</f>
        <v xml:space="preserve"> Wirosari </v>
      </c>
      <c r="D812" s="70" t="str">
        <f>'PER TRIWULAN'!B807</f>
        <v>SD NEGERI 1DAPURNO</v>
      </c>
      <c r="E812" s="71">
        <f>'PER TRIWULAN'!P807</f>
        <v>32915000</v>
      </c>
      <c r="F812" s="89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72">
        <f t="shared" si="36"/>
        <v>0</v>
      </c>
      <c r="U812" s="59">
        <f t="shared" si="37"/>
        <v>32915000</v>
      </c>
      <c r="V812" s="57">
        <f t="shared" si="38"/>
        <v>0</v>
      </c>
    </row>
    <row r="813" spans="2:22" hidden="1">
      <c r="B813" s="82">
        <f>'PER TRIWULAN'!A808</f>
        <v>803</v>
      </c>
      <c r="C813" s="69" t="str">
        <f>'PER TRIWULAN'!I808</f>
        <v xml:space="preserve"> Wirosari </v>
      </c>
      <c r="D813" s="70" t="str">
        <f>'PER TRIWULAN'!B808</f>
        <v>SD NEGERI 2 DAPURNO</v>
      </c>
      <c r="E813" s="71">
        <f>'PER TRIWULAN'!P808</f>
        <v>17110000</v>
      </c>
      <c r="F813" s="89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72">
        <f t="shared" si="36"/>
        <v>0</v>
      </c>
      <c r="U813" s="59">
        <f t="shared" si="37"/>
        <v>17110000</v>
      </c>
      <c r="V813" s="57">
        <f t="shared" si="38"/>
        <v>0</v>
      </c>
    </row>
    <row r="814" spans="2:22" hidden="1">
      <c r="B814" s="82">
        <f>'PER TRIWULAN'!A809</f>
        <v>804</v>
      </c>
      <c r="C814" s="69" t="str">
        <f>'PER TRIWULAN'!I809</f>
        <v xml:space="preserve"> Wirosari </v>
      </c>
      <c r="D814" s="70" t="str">
        <f>'PER TRIWULAN'!B809</f>
        <v>SD NEGERI 2 DOKORO</v>
      </c>
      <c r="E814" s="71">
        <f>'PER TRIWULAN'!P809</f>
        <v>30740000</v>
      </c>
      <c r="F814" s="89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72">
        <f t="shared" si="36"/>
        <v>0</v>
      </c>
      <c r="U814" s="59">
        <f t="shared" si="37"/>
        <v>30740000</v>
      </c>
      <c r="V814" s="57">
        <f t="shared" si="38"/>
        <v>0</v>
      </c>
    </row>
    <row r="815" spans="2:22" hidden="1">
      <c r="B815" s="82">
        <f>'PER TRIWULAN'!A810</f>
        <v>805</v>
      </c>
      <c r="C815" s="69" t="str">
        <f>'PER TRIWULAN'!I810</f>
        <v xml:space="preserve"> Wirosari </v>
      </c>
      <c r="D815" s="70" t="str">
        <f>'PER TRIWULAN'!B810</f>
        <v>SD NEGERI 2 KALIREJO</v>
      </c>
      <c r="E815" s="71">
        <f>'PER TRIWULAN'!P810</f>
        <v>30160000</v>
      </c>
      <c r="F815" s="89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72">
        <f t="shared" si="36"/>
        <v>0</v>
      </c>
      <c r="U815" s="59">
        <f t="shared" si="37"/>
        <v>30160000</v>
      </c>
      <c r="V815" s="57">
        <f t="shared" si="38"/>
        <v>0</v>
      </c>
    </row>
    <row r="816" spans="2:22" hidden="1">
      <c r="B816" s="82">
        <f>'PER TRIWULAN'!A811</f>
        <v>806</v>
      </c>
      <c r="C816" s="69" t="str">
        <f>'PER TRIWULAN'!I811</f>
        <v xml:space="preserve"> Wirosari </v>
      </c>
      <c r="D816" s="70" t="str">
        <f>'PER TRIWULAN'!B811</f>
        <v>SD NEGERI 2 KARANGASEM</v>
      </c>
      <c r="E816" s="71">
        <f>'PER TRIWULAN'!P811</f>
        <v>38860000</v>
      </c>
      <c r="F816" s="89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72">
        <f t="shared" si="36"/>
        <v>0</v>
      </c>
      <c r="U816" s="59">
        <f t="shared" si="37"/>
        <v>38860000</v>
      </c>
      <c r="V816" s="57">
        <f t="shared" si="38"/>
        <v>0</v>
      </c>
    </row>
    <row r="817" spans="2:22" hidden="1">
      <c r="B817" s="82">
        <f>'PER TRIWULAN'!A812</f>
        <v>807</v>
      </c>
      <c r="C817" s="69" t="str">
        <f>'PER TRIWULAN'!I812</f>
        <v xml:space="preserve"> Wirosari </v>
      </c>
      <c r="D817" s="70" t="str">
        <f>'PER TRIWULAN'!B812</f>
        <v>SD NEGERI 2 KROPAK</v>
      </c>
      <c r="E817" s="71">
        <f>'PER TRIWULAN'!P812</f>
        <v>31755000</v>
      </c>
      <c r="F817" s="89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72">
        <f t="shared" si="36"/>
        <v>0</v>
      </c>
      <c r="U817" s="59">
        <f t="shared" si="37"/>
        <v>31755000</v>
      </c>
      <c r="V817" s="57">
        <f t="shared" si="38"/>
        <v>0</v>
      </c>
    </row>
    <row r="818" spans="2:22" hidden="1">
      <c r="B818" s="82">
        <f>'PER TRIWULAN'!A813</f>
        <v>808</v>
      </c>
      <c r="C818" s="69" t="str">
        <f>'PER TRIWULAN'!I813</f>
        <v xml:space="preserve"> Wirosari </v>
      </c>
      <c r="D818" s="70" t="str">
        <f>'PER TRIWULAN'!B813</f>
        <v>SD NEGERI 2 MOJOREBO</v>
      </c>
      <c r="E818" s="71">
        <f>'PER TRIWULAN'!P813</f>
        <v>33060000</v>
      </c>
      <c r="F818" s="89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72">
        <f t="shared" si="36"/>
        <v>0</v>
      </c>
      <c r="U818" s="59">
        <f t="shared" si="37"/>
        <v>33060000</v>
      </c>
      <c r="V818" s="57">
        <f t="shared" si="38"/>
        <v>0</v>
      </c>
    </row>
    <row r="819" spans="2:22" hidden="1">
      <c r="B819" s="82">
        <f>'PER TRIWULAN'!A814</f>
        <v>809</v>
      </c>
      <c r="C819" s="69" t="str">
        <f>'PER TRIWULAN'!I814</f>
        <v xml:space="preserve"> Wirosari </v>
      </c>
      <c r="D819" s="70" t="str">
        <f>'PER TRIWULAN'!B814</f>
        <v>SD NEGERI 2 TAMBAKREJO</v>
      </c>
      <c r="E819" s="71">
        <f>'PER TRIWULAN'!P814</f>
        <v>25085000</v>
      </c>
      <c r="F819" s="89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72">
        <f t="shared" si="36"/>
        <v>0</v>
      </c>
      <c r="U819" s="59">
        <f t="shared" si="37"/>
        <v>25085000</v>
      </c>
      <c r="V819" s="57">
        <f t="shared" si="38"/>
        <v>0</v>
      </c>
    </row>
    <row r="820" spans="2:22" hidden="1">
      <c r="B820" s="82">
        <f>'PER TRIWULAN'!A815</f>
        <v>810</v>
      </c>
      <c r="C820" s="69" t="str">
        <f>'PER TRIWULAN'!I815</f>
        <v xml:space="preserve"> Wirosari </v>
      </c>
      <c r="D820" s="70" t="str">
        <f>'PER TRIWULAN'!B815</f>
        <v>SD NEGERI 2 TAMBAKSELO</v>
      </c>
      <c r="E820" s="71">
        <f>'PER TRIWULAN'!P815</f>
        <v>25520000</v>
      </c>
      <c r="F820" s="89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72">
        <f t="shared" si="36"/>
        <v>0</v>
      </c>
      <c r="U820" s="59">
        <f t="shared" si="37"/>
        <v>25520000</v>
      </c>
      <c r="V820" s="57">
        <f t="shared" si="38"/>
        <v>0</v>
      </c>
    </row>
    <row r="821" spans="2:22" hidden="1">
      <c r="B821" s="82">
        <f>'PER TRIWULAN'!A816</f>
        <v>811</v>
      </c>
      <c r="C821" s="69" t="str">
        <f>'PER TRIWULAN'!I816</f>
        <v xml:space="preserve"> Wirosari </v>
      </c>
      <c r="D821" s="70" t="str">
        <f>'PER TRIWULAN'!B816</f>
        <v>SD NEGERI 2 TANJUNGREJO</v>
      </c>
      <c r="E821" s="71">
        <f>'PER TRIWULAN'!P816</f>
        <v>38135000</v>
      </c>
      <c r="F821" s="89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72">
        <f t="shared" si="36"/>
        <v>0</v>
      </c>
      <c r="U821" s="59">
        <f t="shared" si="37"/>
        <v>38135000</v>
      </c>
      <c r="V821" s="57">
        <f t="shared" si="38"/>
        <v>0</v>
      </c>
    </row>
    <row r="822" spans="2:22" hidden="1">
      <c r="B822" s="82">
        <f>'PER TRIWULAN'!A817</f>
        <v>812</v>
      </c>
      <c r="C822" s="69" t="str">
        <f>'PER TRIWULAN'!I817</f>
        <v xml:space="preserve"> Wirosari </v>
      </c>
      <c r="D822" s="70" t="str">
        <f>'PER TRIWULAN'!B817</f>
        <v>SD NEGERI 2 TEGALREJO</v>
      </c>
      <c r="E822" s="71">
        <f>'PER TRIWULAN'!P817</f>
        <v>17835000</v>
      </c>
      <c r="F822" s="89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72">
        <f t="shared" si="36"/>
        <v>0</v>
      </c>
      <c r="U822" s="59">
        <f t="shared" si="37"/>
        <v>17835000</v>
      </c>
      <c r="V822" s="57">
        <f t="shared" si="38"/>
        <v>0</v>
      </c>
    </row>
    <row r="823" spans="2:22" hidden="1">
      <c r="B823" s="82">
        <f>'PER TRIWULAN'!A818</f>
        <v>813</v>
      </c>
      <c r="C823" s="69" t="str">
        <f>'PER TRIWULAN'!I818</f>
        <v xml:space="preserve"> Wirosari </v>
      </c>
      <c r="D823" s="70" t="str">
        <f>'PER TRIWULAN'!B818</f>
        <v>SD NEGERI 2GEDANGAN</v>
      </c>
      <c r="E823" s="71">
        <f>'PER TRIWULAN'!P818</f>
        <v>20880000</v>
      </c>
      <c r="F823" s="89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72">
        <f t="shared" si="36"/>
        <v>0</v>
      </c>
      <c r="U823" s="59">
        <f t="shared" si="37"/>
        <v>20880000</v>
      </c>
      <c r="V823" s="57">
        <f t="shared" si="38"/>
        <v>0</v>
      </c>
    </row>
    <row r="824" spans="2:22" hidden="1">
      <c r="B824" s="82">
        <f>'PER TRIWULAN'!A819</f>
        <v>814</v>
      </c>
      <c r="C824" s="69" t="str">
        <f>'PER TRIWULAN'!I819</f>
        <v xml:space="preserve"> Wirosari </v>
      </c>
      <c r="D824" s="70" t="str">
        <f>'PER TRIWULAN'!B819</f>
        <v>SD NEGERI 3 DOKORO</v>
      </c>
      <c r="E824" s="71">
        <f>'PER TRIWULAN'!P819</f>
        <v>29000000</v>
      </c>
      <c r="F824" s="89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72">
        <f t="shared" si="36"/>
        <v>0</v>
      </c>
      <c r="U824" s="59">
        <f t="shared" si="37"/>
        <v>29000000</v>
      </c>
      <c r="V824" s="57">
        <f t="shared" si="38"/>
        <v>0</v>
      </c>
    </row>
    <row r="825" spans="2:22" hidden="1">
      <c r="B825" s="82">
        <f>'PER TRIWULAN'!A820</f>
        <v>815</v>
      </c>
      <c r="C825" s="69" t="str">
        <f>'PER TRIWULAN'!I820</f>
        <v xml:space="preserve"> Wirosari </v>
      </c>
      <c r="D825" s="70" t="str">
        <f>'PER TRIWULAN'!B820</f>
        <v>SD NEGERI 3 GEDANGAN</v>
      </c>
      <c r="E825" s="71">
        <f>'PER TRIWULAN'!P820</f>
        <v>26825000</v>
      </c>
      <c r="F825" s="89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72">
        <f t="shared" si="36"/>
        <v>0</v>
      </c>
      <c r="U825" s="59">
        <f t="shared" si="37"/>
        <v>26825000</v>
      </c>
      <c r="V825" s="57">
        <f t="shared" si="38"/>
        <v>0</v>
      </c>
    </row>
    <row r="826" spans="2:22" hidden="1">
      <c r="B826" s="82">
        <f>'PER TRIWULAN'!A821</f>
        <v>816</v>
      </c>
      <c r="C826" s="69" t="str">
        <f>'PER TRIWULAN'!I821</f>
        <v xml:space="preserve"> Wirosari </v>
      </c>
      <c r="D826" s="70" t="str">
        <f>'PER TRIWULAN'!B821</f>
        <v>SD NEGERI 3 KALIREJO</v>
      </c>
      <c r="E826" s="71">
        <f>'PER TRIWULAN'!P821</f>
        <v>23925000</v>
      </c>
      <c r="F826" s="89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72">
        <f t="shared" si="36"/>
        <v>0</v>
      </c>
      <c r="U826" s="59">
        <f t="shared" si="37"/>
        <v>23925000</v>
      </c>
      <c r="V826" s="57">
        <f t="shared" si="38"/>
        <v>0</v>
      </c>
    </row>
    <row r="827" spans="2:22" hidden="1">
      <c r="B827" s="82">
        <f>'PER TRIWULAN'!A822</f>
        <v>817</v>
      </c>
      <c r="C827" s="69" t="str">
        <f>'PER TRIWULAN'!I822</f>
        <v xml:space="preserve"> Wirosari </v>
      </c>
      <c r="D827" s="70" t="str">
        <f>'PER TRIWULAN'!B822</f>
        <v>SD NEGERI 3 KARANGASEM</v>
      </c>
      <c r="E827" s="71">
        <f>'PER TRIWULAN'!P822</f>
        <v>43210000</v>
      </c>
      <c r="F827" s="89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72">
        <f t="shared" si="36"/>
        <v>0</v>
      </c>
      <c r="U827" s="59">
        <f t="shared" si="37"/>
        <v>43210000</v>
      </c>
      <c r="V827" s="57">
        <f t="shared" si="38"/>
        <v>0</v>
      </c>
    </row>
    <row r="828" spans="2:22" hidden="1">
      <c r="B828" s="82">
        <f>'PER TRIWULAN'!A823</f>
        <v>818</v>
      </c>
      <c r="C828" s="69" t="str">
        <f>'PER TRIWULAN'!I823</f>
        <v xml:space="preserve"> Wirosari </v>
      </c>
      <c r="D828" s="70" t="str">
        <f>'PER TRIWULAN'!B823</f>
        <v>SD NEGERI 3 MOJOREBO</v>
      </c>
      <c r="E828" s="71">
        <f>'PER TRIWULAN'!P823</f>
        <v>24215000</v>
      </c>
      <c r="F828" s="89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72">
        <f t="shared" si="36"/>
        <v>0</v>
      </c>
      <c r="U828" s="59">
        <f t="shared" si="37"/>
        <v>24215000</v>
      </c>
      <c r="V828" s="57">
        <f t="shared" si="38"/>
        <v>0</v>
      </c>
    </row>
    <row r="829" spans="2:22" hidden="1">
      <c r="B829" s="82">
        <f>'PER TRIWULAN'!A824</f>
        <v>819</v>
      </c>
      <c r="C829" s="69" t="str">
        <f>'PER TRIWULAN'!I824</f>
        <v xml:space="preserve"> Wirosari </v>
      </c>
      <c r="D829" s="70" t="str">
        <f>'PER TRIWULAN'!B824</f>
        <v>SD NEGERI 3 SAMBIREJO</v>
      </c>
      <c r="E829" s="71">
        <f>'PER TRIWULAN'!P824</f>
        <v>21460000</v>
      </c>
      <c r="F829" s="89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72">
        <f t="shared" si="36"/>
        <v>0</v>
      </c>
      <c r="U829" s="59">
        <f t="shared" si="37"/>
        <v>21460000</v>
      </c>
      <c r="V829" s="57">
        <f t="shared" si="38"/>
        <v>0</v>
      </c>
    </row>
    <row r="830" spans="2:22" hidden="1">
      <c r="B830" s="82">
        <f>'PER TRIWULAN'!A825</f>
        <v>820</v>
      </c>
      <c r="C830" s="69" t="str">
        <f>'PER TRIWULAN'!I825</f>
        <v xml:space="preserve"> Wirosari </v>
      </c>
      <c r="D830" s="70" t="str">
        <f>'PER TRIWULAN'!B825</f>
        <v>SD NEGERI 3 TEGALREJO</v>
      </c>
      <c r="E830" s="71">
        <f>'PER TRIWULAN'!P825</f>
        <v>29725000</v>
      </c>
      <c r="F830" s="89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72">
        <f t="shared" si="36"/>
        <v>0</v>
      </c>
      <c r="U830" s="59">
        <f t="shared" si="37"/>
        <v>29725000</v>
      </c>
      <c r="V830" s="57">
        <f t="shared" si="38"/>
        <v>0</v>
      </c>
    </row>
    <row r="831" spans="2:22" hidden="1">
      <c r="B831" s="82">
        <f>'PER TRIWULAN'!A826</f>
        <v>821</v>
      </c>
      <c r="C831" s="69" t="str">
        <f>'PER TRIWULAN'!I826</f>
        <v xml:space="preserve"> Wirosari </v>
      </c>
      <c r="D831" s="70" t="str">
        <f>'PER TRIWULAN'!B826</f>
        <v>SD NEGERI 3 WIROSARI</v>
      </c>
      <c r="E831" s="71">
        <f>'PER TRIWULAN'!P826</f>
        <v>26535000</v>
      </c>
      <c r="F831" s="89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72">
        <f t="shared" si="36"/>
        <v>0</v>
      </c>
      <c r="U831" s="59">
        <f t="shared" si="37"/>
        <v>26535000</v>
      </c>
      <c r="V831" s="57">
        <f t="shared" si="38"/>
        <v>0</v>
      </c>
    </row>
    <row r="832" spans="2:22" hidden="1">
      <c r="B832" s="82">
        <f>'PER TRIWULAN'!A827</f>
        <v>822</v>
      </c>
      <c r="C832" s="69" t="str">
        <f>'PER TRIWULAN'!I827</f>
        <v xml:space="preserve"> Wirosari </v>
      </c>
      <c r="D832" s="70" t="str">
        <f>'PER TRIWULAN'!B827</f>
        <v>SD NEGERI 4 KARANGASEM</v>
      </c>
      <c r="E832" s="71">
        <f>'PER TRIWULAN'!P827</f>
        <v>24650000</v>
      </c>
      <c r="F832" s="89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72">
        <f t="shared" si="36"/>
        <v>0</v>
      </c>
      <c r="U832" s="59">
        <f t="shared" si="37"/>
        <v>24650000</v>
      </c>
      <c r="V832" s="57">
        <f t="shared" si="38"/>
        <v>0</v>
      </c>
    </row>
    <row r="833" spans="2:22" hidden="1">
      <c r="B833" s="82">
        <f>'PER TRIWULAN'!A828</f>
        <v>823</v>
      </c>
      <c r="C833" s="69" t="str">
        <f>'PER TRIWULAN'!I828</f>
        <v xml:space="preserve"> Wirosari </v>
      </c>
      <c r="D833" s="70" t="str">
        <f>'PER TRIWULAN'!B828</f>
        <v>SD NEGERI 4 SAMBIREJO</v>
      </c>
      <c r="E833" s="71">
        <f>'PER TRIWULAN'!P828</f>
        <v>23055000</v>
      </c>
      <c r="F833" s="89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72">
        <f t="shared" si="36"/>
        <v>0</v>
      </c>
      <c r="U833" s="59">
        <f t="shared" si="37"/>
        <v>23055000</v>
      </c>
      <c r="V833" s="57">
        <f t="shared" si="38"/>
        <v>0</v>
      </c>
    </row>
    <row r="834" spans="2:22" hidden="1">
      <c r="B834" s="82">
        <f>'PER TRIWULAN'!A829</f>
        <v>824</v>
      </c>
      <c r="C834" s="69" t="str">
        <f>'PER TRIWULAN'!I829</f>
        <v xml:space="preserve"> Wirosari </v>
      </c>
      <c r="D834" s="70" t="str">
        <f>'PER TRIWULAN'!B829</f>
        <v>SD NEGERI 4 TAMBAKREJO</v>
      </c>
      <c r="E834" s="71">
        <f>'PER TRIWULAN'!P829</f>
        <v>24650000</v>
      </c>
      <c r="F834" s="89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72">
        <f t="shared" si="36"/>
        <v>0</v>
      </c>
      <c r="U834" s="59">
        <f t="shared" si="37"/>
        <v>24650000</v>
      </c>
      <c r="V834" s="57">
        <f t="shared" si="38"/>
        <v>0</v>
      </c>
    </row>
    <row r="835" spans="2:22" hidden="1">
      <c r="B835" s="82">
        <f>'PER TRIWULAN'!A830</f>
        <v>825</v>
      </c>
      <c r="C835" s="69" t="str">
        <f>'PER TRIWULAN'!I830</f>
        <v xml:space="preserve"> Wirosari </v>
      </c>
      <c r="D835" s="70" t="str">
        <f>'PER TRIWULAN'!B830</f>
        <v>SD NEGERI 4 WIROSARI</v>
      </c>
      <c r="E835" s="71">
        <f>'PER TRIWULAN'!P830</f>
        <v>16385000</v>
      </c>
      <c r="F835" s="89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72">
        <f t="shared" si="36"/>
        <v>0</v>
      </c>
      <c r="U835" s="59">
        <f t="shared" si="37"/>
        <v>16385000</v>
      </c>
      <c r="V835" s="57">
        <f t="shared" si="38"/>
        <v>0</v>
      </c>
    </row>
    <row r="836" spans="2:22" hidden="1">
      <c r="B836" s="82">
        <f>'PER TRIWULAN'!A831</f>
        <v>826</v>
      </c>
      <c r="C836" s="69" t="str">
        <f>'PER TRIWULAN'!I831</f>
        <v xml:space="preserve"> Wirosari </v>
      </c>
      <c r="D836" s="70" t="str">
        <f>'PER TRIWULAN'!B831</f>
        <v>SD NEGERI 5 TEGALREJO</v>
      </c>
      <c r="E836" s="71">
        <f>'PER TRIWULAN'!P831</f>
        <v>18415000</v>
      </c>
      <c r="F836" s="89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72">
        <f t="shared" si="36"/>
        <v>0</v>
      </c>
      <c r="U836" s="59">
        <f t="shared" si="37"/>
        <v>18415000</v>
      </c>
      <c r="V836" s="57">
        <f t="shared" si="38"/>
        <v>0</v>
      </c>
    </row>
    <row r="837" spans="2:22" hidden="1">
      <c r="B837" s="82">
        <f>'PER TRIWULAN'!A832</f>
        <v>827</v>
      </c>
      <c r="C837" s="69" t="str">
        <f>'PER TRIWULAN'!I832</f>
        <v xml:space="preserve"> Wirosari </v>
      </c>
      <c r="D837" s="70" t="str">
        <f>'PER TRIWULAN'!B832</f>
        <v>SD NEGERI 6 TEGALREJO</v>
      </c>
      <c r="E837" s="71">
        <f>'PER TRIWULAN'!P832</f>
        <v>7395000</v>
      </c>
      <c r="F837" s="89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72">
        <f t="shared" si="36"/>
        <v>0</v>
      </c>
      <c r="U837" s="59">
        <f t="shared" si="37"/>
        <v>7395000</v>
      </c>
      <c r="V837" s="57">
        <f t="shared" si="38"/>
        <v>0</v>
      </c>
    </row>
    <row r="838" spans="2:22" hidden="1">
      <c r="B838" s="82">
        <f>'PER TRIWULAN'!A833</f>
        <v>828</v>
      </c>
      <c r="C838" s="69" t="str">
        <f>'PER TRIWULAN'!I833</f>
        <v xml:space="preserve"> Wirosari </v>
      </c>
      <c r="D838" s="70" t="str">
        <f>'PER TRIWULAN'!B833</f>
        <v>SD NEGERI 6 WIROSARI</v>
      </c>
      <c r="E838" s="71">
        <f>'PER TRIWULAN'!P833</f>
        <v>37990000</v>
      </c>
      <c r="F838" s="89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72">
        <f t="shared" si="36"/>
        <v>0</v>
      </c>
      <c r="U838" s="59">
        <f t="shared" si="37"/>
        <v>37990000</v>
      </c>
      <c r="V838" s="57">
        <f t="shared" si="38"/>
        <v>0</v>
      </c>
    </row>
    <row r="839" spans="2:22" hidden="1">
      <c r="B839" s="82">
        <f>'PER TRIWULAN'!A834</f>
        <v>829</v>
      </c>
      <c r="C839" s="69" t="str">
        <f>'PER TRIWULAN'!I834</f>
        <v xml:space="preserve"> Wirosari </v>
      </c>
      <c r="D839" s="70" t="str">
        <f>'PER TRIWULAN'!B834</f>
        <v>SD NEGERI 7 WIROSARI</v>
      </c>
      <c r="E839" s="71">
        <f>'PER TRIWULAN'!P834</f>
        <v>25375000</v>
      </c>
      <c r="F839" s="89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72">
        <f t="shared" si="36"/>
        <v>0</v>
      </c>
      <c r="U839" s="59">
        <f t="shared" si="37"/>
        <v>25375000</v>
      </c>
      <c r="V839" s="57">
        <f t="shared" si="38"/>
        <v>0</v>
      </c>
    </row>
    <row r="840" spans="2:22" hidden="1">
      <c r="B840" s="82">
        <f>'PER TRIWULAN'!A835</f>
        <v>830</v>
      </c>
      <c r="C840" s="69" t="str">
        <f>'PER TRIWULAN'!I835</f>
        <v xml:space="preserve"> Wirosari </v>
      </c>
      <c r="D840" s="70" t="str">
        <f>'PER TRIWULAN'!B835</f>
        <v>SD NEGERI KECIL KARANGASEM</v>
      </c>
      <c r="E840" s="71">
        <f>'PER TRIWULAN'!P835</f>
        <v>4785000</v>
      </c>
      <c r="F840" s="89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72">
        <f t="shared" si="36"/>
        <v>0</v>
      </c>
      <c r="U840" s="59">
        <f t="shared" si="37"/>
        <v>4785000</v>
      </c>
      <c r="V840" s="57">
        <f t="shared" si="38"/>
        <v>0</v>
      </c>
    </row>
    <row r="841" spans="2:22" hidden="1">
      <c r="B841" s="82">
        <f>'PER TRIWULAN'!A836</f>
        <v>831</v>
      </c>
      <c r="C841" s="69" t="str">
        <f>'PER TRIWULAN'!I836</f>
        <v xml:space="preserve"> Wirosari </v>
      </c>
      <c r="D841" s="70" t="str">
        <f>'PER TRIWULAN'!B836</f>
        <v>SD NEGERI 1 WIROSARI</v>
      </c>
      <c r="E841" s="71">
        <f>'PER TRIWULAN'!P836</f>
        <v>38425000</v>
      </c>
      <c r="F841" s="89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72">
        <f t="shared" si="36"/>
        <v>0</v>
      </c>
      <c r="U841" s="59">
        <f t="shared" si="37"/>
        <v>38425000</v>
      </c>
      <c r="V841" s="57">
        <f t="shared" si="38"/>
        <v>0</v>
      </c>
    </row>
    <row r="842" spans="2:22" hidden="1">
      <c r="B842" s="82">
        <f>'PER TRIWULAN'!A837</f>
        <v>832</v>
      </c>
      <c r="C842" s="69" t="str">
        <f>'PER TRIWULAN'!I837</f>
        <v xml:space="preserve"> Wirosari </v>
      </c>
      <c r="D842" s="70" t="str">
        <f>'PER TRIWULAN'!B837</f>
        <v>SD NEGERI 2 WIROSARI</v>
      </c>
      <c r="E842" s="71">
        <f>'PER TRIWULAN'!P837</f>
        <v>37410000</v>
      </c>
      <c r="F842" s="89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72">
        <f t="shared" si="36"/>
        <v>0</v>
      </c>
      <c r="U842" s="59">
        <f t="shared" si="37"/>
        <v>37410000</v>
      </c>
      <c r="V842" s="57">
        <f t="shared" si="38"/>
        <v>0</v>
      </c>
    </row>
    <row r="843" spans="2:22" hidden="1">
      <c r="B843" s="82">
        <f>'PER TRIWULAN'!A838</f>
        <v>833</v>
      </c>
      <c r="C843" s="69" t="str">
        <f>'PER TRIWULAN'!I838</f>
        <v xml:space="preserve"> Wirosari </v>
      </c>
      <c r="D843" s="70" t="str">
        <f>'PER TRIWULAN'!B838</f>
        <v>SD NEGERI 8 WIROSARI</v>
      </c>
      <c r="E843" s="71">
        <f>'PER TRIWULAN'!P838</f>
        <v>30160000</v>
      </c>
      <c r="F843" s="89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72">
        <f t="shared" si="36"/>
        <v>0</v>
      </c>
      <c r="U843" s="59">
        <f t="shared" si="37"/>
        <v>30160000</v>
      </c>
      <c r="V843" s="57">
        <f t="shared" si="38"/>
        <v>0</v>
      </c>
    </row>
    <row r="844" spans="2:22" hidden="1">
      <c r="B844" s="82">
        <f>'PER TRIWULAN'!A839</f>
        <v>834</v>
      </c>
      <c r="C844" s="69" t="str">
        <f>'PER TRIWULAN'!I839</f>
        <v xml:space="preserve"> Wirosari </v>
      </c>
      <c r="D844" s="70" t="str">
        <f>'PER TRIWULAN'!B839</f>
        <v>SD NEGERI 1 TAMBAKREJO</v>
      </c>
      <c r="E844" s="71">
        <f>'PER TRIWULAN'!P839</f>
        <v>24650000</v>
      </c>
      <c r="F844" s="89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72">
        <f t="shared" ref="T844:T861" si="39">SUM(G844:S844)</f>
        <v>0</v>
      </c>
      <c r="U844" s="59">
        <f t="shared" ref="U844:U861" si="40">E844-F844</f>
        <v>24650000</v>
      </c>
      <c r="V844" s="57">
        <f t="shared" ref="V844:V862" si="41">F844-T844</f>
        <v>0</v>
      </c>
    </row>
    <row r="845" spans="2:22" hidden="1">
      <c r="B845" s="82">
        <f>'PER TRIWULAN'!A840</f>
        <v>835</v>
      </c>
      <c r="C845" s="69" t="str">
        <f>'PER TRIWULAN'!I840</f>
        <v xml:space="preserve"> Wirosari </v>
      </c>
      <c r="D845" s="70" t="str">
        <f>'PER TRIWULAN'!B840</f>
        <v>SD NEGERI 3 TAMBAKREJO</v>
      </c>
      <c r="E845" s="71">
        <f>'PER TRIWULAN'!P840</f>
        <v>24360000</v>
      </c>
      <c r="F845" s="89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72">
        <f t="shared" si="39"/>
        <v>0</v>
      </c>
      <c r="U845" s="59">
        <f t="shared" si="40"/>
        <v>24360000</v>
      </c>
      <c r="V845" s="57">
        <f t="shared" si="41"/>
        <v>0</v>
      </c>
    </row>
    <row r="846" spans="2:22" hidden="1">
      <c r="B846" s="82">
        <f>'PER TRIWULAN'!A841</f>
        <v>836</v>
      </c>
      <c r="C846" s="69" t="str">
        <f>'PER TRIWULAN'!I841</f>
        <v xml:space="preserve"> Wirosari </v>
      </c>
      <c r="D846" s="70" t="str">
        <f>'PER TRIWULAN'!B841</f>
        <v>SD NEGERI 3 TANJUNGREJO</v>
      </c>
      <c r="E846" s="71">
        <f>'PER TRIWULAN'!P841</f>
        <v>20155000</v>
      </c>
      <c r="F846" s="89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72">
        <f t="shared" si="39"/>
        <v>0</v>
      </c>
      <c r="U846" s="59">
        <f t="shared" si="40"/>
        <v>20155000</v>
      </c>
      <c r="V846" s="57">
        <f t="shared" si="41"/>
        <v>0</v>
      </c>
    </row>
    <row r="847" spans="2:22" hidden="1">
      <c r="B847" s="82">
        <f>'PER TRIWULAN'!A842</f>
        <v>837</v>
      </c>
      <c r="C847" s="69" t="str">
        <f>'PER TRIWULAN'!I842</f>
        <v xml:space="preserve"> Wirosari </v>
      </c>
      <c r="D847" s="70" t="str">
        <f>'PER TRIWULAN'!B842</f>
        <v>SD NEGERI 2 SAMBIREJO</v>
      </c>
      <c r="E847" s="71">
        <f>'PER TRIWULAN'!P842</f>
        <v>22330000</v>
      </c>
      <c r="F847" s="89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72">
        <f t="shared" si="39"/>
        <v>0</v>
      </c>
      <c r="U847" s="59">
        <f t="shared" si="40"/>
        <v>22330000</v>
      </c>
      <c r="V847" s="57">
        <f t="shared" si="41"/>
        <v>0</v>
      </c>
    </row>
    <row r="848" spans="2:22" hidden="1">
      <c r="B848" s="82">
        <f>'PER TRIWULAN'!A843</f>
        <v>838</v>
      </c>
      <c r="C848" s="69" t="str">
        <f>'PER TRIWULAN'!I843</f>
        <v xml:space="preserve"> Gabus </v>
      </c>
      <c r="D848" s="70" t="str">
        <f>'PER TRIWULAN'!B843</f>
        <v>SDIT DARUT TAUHID GABUS</v>
      </c>
      <c r="E848" s="71">
        <f>'PER TRIWULAN'!P843</f>
        <v>6090000</v>
      </c>
      <c r="F848" s="89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72">
        <f t="shared" si="39"/>
        <v>0</v>
      </c>
      <c r="U848" s="59">
        <f t="shared" si="40"/>
        <v>6090000</v>
      </c>
      <c r="V848" s="57">
        <f t="shared" si="41"/>
        <v>0</v>
      </c>
    </row>
    <row r="849" spans="2:22" hidden="1">
      <c r="B849" s="82">
        <f>'PER TRIWULAN'!A844</f>
        <v>839</v>
      </c>
      <c r="C849" s="69" t="str">
        <f>'PER TRIWULAN'!I844</f>
        <v xml:space="preserve"> Godong </v>
      </c>
      <c r="D849" s="70" t="str">
        <f>'PER TRIWULAN'!B844</f>
        <v>SD YATPI  Godong</v>
      </c>
      <c r="E849" s="71">
        <f>'PER TRIWULAN'!P844</f>
        <v>14645000</v>
      </c>
      <c r="F849" s="89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72">
        <f t="shared" si="39"/>
        <v>0</v>
      </c>
      <c r="U849" s="59">
        <f t="shared" si="40"/>
        <v>14645000</v>
      </c>
      <c r="V849" s="57">
        <f t="shared" si="41"/>
        <v>0</v>
      </c>
    </row>
    <row r="850" spans="2:22" hidden="1">
      <c r="B850" s="82">
        <f>'PER TRIWULAN'!A845</f>
        <v>840</v>
      </c>
      <c r="C850" s="69" t="str">
        <f>'PER TRIWULAN'!I845</f>
        <v xml:space="preserve"> Godong </v>
      </c>
      <c r="D850" s="70" t="str">
        <f>'PER TRIWULAN'!B845</f>
        <v>SD Satu Atap Terpadu Tumbuh Kembang</v>
      </c>
      <c r="E850" s="71">
        <f>'PER TRIWULAN'!P845</f>
        <v>3190000</v>
      </c>
      <c r="F850" s="89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72">
        <f t="shared" si="39"/>
        <v>0</v>
      </c>
      <c r="U850" s="59">
        <f t="shared" si="40"/>
        <v>3190000</v>
      </c>
      <c r="V850" s="57">
        <f t="shared" si="41"/>
        <v>0</v>
      </c>
    </row>
    <row r="851" spans="2:22" hidden="1">
      <c r="B851" s="82">
        <f>'PER TRIWULAN'!A846</f>
        <v>841</v>
      </c>
      <c r="C851" s="69" t="str">
        <f>'PER TRIWULAN'!I846</f>
        <v xml:space="preserve"> Gubug </v>
      </c>
      <c r="D851" s="70" t="str">
        <f>'PER TRIWULAN'!B846</f>
        <v>SDIT Al Firdaus Gubug</v>
      </c>
      <c r="E851" s="71">
        <f>'PER TRIWULAN'!P846</f>
        <v>18560000</v>
      </c>
      <c r="F851" s="89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72">
        <f t="shared" si="39"/>
        <v>0</v>
      </c>
      <c r="U851" s="59">
        <f t="shared" si="40"/>
        <v>18560000</v>
      </c>
      <c r="V851" s="57">
        <f t="shared" si="41"/>
        <v>0</v>
      </c>
    </row>
    <row r="852" spans="2:22" hidden="1">
      <c r="B852" s="82">
        <f>'PER TRIWULAN'!A847</f>
        <v>842</v>
      </c>
      <c r="C852" s="69" t="str">
        <f>'PER TRIWULAN'!I847</f>
        <v xml:space="preserve"> Kradenan </v>
      </c>
      <c r="D852" s="70" t="str">
        <f>'PER TRIWULAN'!B847</f>
        <v>SD ISLAM KRADENAN</v>
      </c>
      <c r="E852" s="71">
        <f>'PER TRIWULAN'!P847</f>
        <v>21460000</v>
      </c>
      <c r="F852" s="89"/>
      <c r="G852" s="62">
        <v>0</v>
      </c>
      <c r="H852" s="62">
        <v>0</v>
      </c>
      <c r="I852" s="62">
        <v>5907600</v>
      </c>
      <c r="J852" s="62">
        <v>240000</v>
      </c>
      <c r="K852" s="62">
        <v>1373200</v>
      </c>
      <c r="L852" s="62">
        <v>914400</v>
      </c>
      <c r="M852" s="62">
        <v>0</v>
      </c>
      <c r="N852" s="62">
        <v>11550000</v>
      </c>
      <c r="O852" s="62">
        <v>1474800</v>
      </c>
      <c r="P852" s="62">
        <v>0</v>
      </c>
      <c r="Q852" s="62">
        <v>0</v>
      </c>
      <c r="R852" s="62">
        <v>0</v>
      </c>
      <c r="S852" s="62">
        <v>0</v>
      </c>
      <c r="T852" s="72">
        <f t="shared" si="39"/>
        <v>21460000</v>
      </c>
      <c r="U852" s="59">
        <f t="shared" si="40"/>
        <v>21460000</v>
      </c>
      <c r="V852" s="57">
        <f t="shared" si="41"/>
        <v>-21460000</v>
      </c>
    </row>
    <row r="853" spans="2:22" ht="13.5" thickBot="1">
      <c r="B853" s="82">
        <f>'PER TRIWULAN'!A848</f>
        <v>843</v>
      </c>
      <c r="C853" s="69" t="str">
        <f>'PER TRIWULAN'!I848</f>
        <v xml:space="preserve"> Penawangan </v>
      </c>
      <c r="D853" s="70" t="str">
        <f>'PER TRIWULAN'!B848</f>
        <v>SD KRISTEN</v>
      </c>
      <c r="E853" s="71">
        <f>'PER TRIWULAN'!P848</f>
        <v>12035000</v>
      </c>
      <c r="F853" s="89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72"/>
      <c r="U853" s="59">
        <f t="shared" si="40"/>
        <v>12035000</v>
      </c>
      <c r="V853" s="57"/>
    </row>
    <row r="854" spans="2:22" ht="13.5" hidden="1" thickBot="1">
      <c r="B854" s="82">
        <f>'PER TRIWULAN'!A849</f>
        <v>844</v>
      </c>
      <c r="C854" s="69" t="str">
        <f>'PER TRIWULAN'!I849</f>
        <v xml:space="preserve"> Pulokulon </v>
      </c>
      <c r="D854" s="70" t="str">
        <f>'PER TRIWULAN'!B849</f>
        <v>SD Islam As Shomadhany Jetaksari</v>
      </c>
      <c r="E854" s="71">
        <f>'PER TRIWULAN'!P849</f>
        <v>7395000</v>
      </c>
      <c r="F854" s="89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72">
        <f t="shared" si="39"/>
        <v>0</v>
      </c>
      <c r="U854" s="59">
        <f t="shared" si="40"/>
        <v>7395000</v>
      </c>
      <c r="V854" s="57">
        <f t="shared" si="41"/>
        <v>0</v>
      </c>
    </row>
    <row r="855" spans="2:22" ht="13.5" hidden="1" thickBot="1">
      <c r="B855" s="82">
        <f>'PER TRIWULAN'!A850</f>
        <v>845</v>
      </c>
      <c r="C855" s="69" t="str">
        <f>'PER TRIWULAN'!I850</f>
        <v xml:space="preserve"> Purwodadi </v>
      </c>
      <c r="D855" s="70" t="str">
        <f>'PER TRIWULAN'!B850</f>
        <v>SD INTEGRAL LUQMAN AL HAKIM</v>
      </c>
      <c r="E855" s="71">
        <f>'PER TRIWULAN'!P850</f>
        <v>43500000</v>
      </c>
      <c r="F855" s="89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72">
        <f t="shared" si="39"/>
        <v>0</v>
      </c>
      <c r="U855" s="59">
        <f t="shared" si="40"/>
        <v>43500000</v>
      </c>
      <c r="V855" s="57">
        <f t="shared" si="41"/>
        <v>0</v>
      </c>
    </row>
    <row r="856" spans="2:22" ht="13.5" hidden="1" thickBot="1">
      <c r="B856" s="82">
        <f>'PER TRIWULAN'!A851</f>
        <v>846</v>
      </c>
      <c r="C856" s="69" t="str">
        <f>'PER TRIWULAN'!I851</f>
        <v xml:space="preserve"> Purwodadi </v>
      </c>
      <c r="D856" s="70" t="str">
        <f>'PER TRIWULAN'!B851</f>
        <v>SD ISLAM TERPADU AL FIRDAUS</v>
      </c>
      <c r="E856" s="71">
        <f>'PER TRIWULAN'!P851</f>
        <v>40600000</v>
      </c>
      <c r="F856" s="89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72">
        <f t="shared" si="39"/>
        <v>0</v>
      </c>
      <c r="U856" s="59">
        <f t="shared" si="40"/>
        <v>40600000</v>
      </c>
      <c r="V856" s="57">
        <f t="shared" si="41"/>
        <v>0</v>
      </c>
    </row>
    <row r="857" spans="2:22" ht="13.5" hidden="1" thickBot="1">
      <c r="B857" s="82">
        <f>'PER TRIWULAN'!A852</f>
        <v>847</v>
      </c>
      <c r="C857" s="69" t="str">
        <f>'PER TRIWULAN'!I852</f>
        <v xml:space="preserve"> Purwodadi </v>
      </c>
      <c r="D857" s="70" t="str">
        <f>'PER TRIWULAN'!B852</f>
        <v>SD KRISTEN 1 PURWODADI</v>
      </c>
      <c r="E857" s="71">
        <f>'PER TRIWULAN'!P852</f>
        <v>22330000</v>
      </c>
      <c r="F857" s="89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72">
        <f t="shared" si="39"/>
        <v>0</v>
      </c>
      <c r="U857" s="59">
        <f t="shared" si="40"/>
        <v>22330000</v>
      </c>
      <c r="V857" s="57">
        <f t="shared" si="41"/>
        <v>0</v>
      </c>
    </row>
    <row r="858" spans="2:22" ht="13.5" hidden="1" thickBot="1">
      <c r="B858" s="82">
        <f>'PER TRIWULAN'!A853</f>
        <v>848</v>
      </c>
      <c r="C858" s="69" t="str">
        <f>'PER TRIWULAN'!I853</f>
        <v xml:space="preserve"> Purwodadi </v>
      </c>
      <c r="D858" s="70" t="str">
        <f>'PER TRIWULAN'!B853</f>
        <v>SD KRISTEN 2 PURWODADI</v>
      </c>
      <c r="E858" s="71">
        <f>'PER TRIWULAN'!P853</f>
        <v>12035000</v>
      </c>
      <c r="F858" s="89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72">
        <f t="shared" si="39"/>
        <v>0</v>
      </c>
      <c r="U858" s="59">
        <f t="shared" si="40"/>
        <v>12035000</v>
      </c>
      <c r="V858" s="57">
        <f t="shared" si="41"/>
        <v>0</v>
      </c>
    </row>
    <row r="859" spans="2:22" ht="13.5" hidden="1" thickBot="1">
      <c r="B859" s="82">
        <f>'PER TRIWULAN'!A854</f>
        <v>849</v>
      </c>
      <c r="C859" s="69" t="str">
        <f>'PER TRIWULAN'!I854</f>
        <v xml:space="preserve"> Purwodadi </v>
      </c>
      <c r="D859" s="70" t="str">
        <f>'PER TRIWULAN'!B854</f>
        <v>SLB B YPLB DANYANG PURWODADI</v>
      </c>
      <c r="E859" s="71">
        <f>'PER TRIWULAN'!P854</f>
        <v>7685000</v>
      </c>
      <c r="F859" s="89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72">
        <f t="shared" si="39"/>
        <v>0</v>
      </c>
      <c r="U859" s="59">
        <f t="shared" si="40"/>
        <v>7685000</v>
      </c>
      <c r="V859" s="57">
        <f t="shared" si="41"/>
        <v>0</v>
      </c>
    </row>
    <row r="860" spans="2:22" ht="13.5" hidden="1" thickBot="1">
      <c r="B860" s="82">
        <f>'PER TRIWULAN'!A855</f>
        <v>850</v>
      </c>
      <c r="C860" s="69" t="str">
        <f>'PER TRIWULAN'!I855</f>
        <v xml:space="preserve"> Wirosari </v>
      </c>
      <c r="D860" s="70" t="str">
        <f>'PER TRIWULAN'!B855</f>
        <v>SD Islam Terpadu Muhamadiyah</v>
      </c>
      <c r="E860" s="71">
        <f>'PER TRIWULAN'!P855</f>
        <v>17110000</v>
      </c>
      <c r="F860" s="89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72">
        <f t="shared" si="39"/>
        <v>0</v>
      </c>
      <c r="U860" s="59">
        <f t="shared" si="40"/>
        <v>17110000</v>
      </c>
      <c r="V860" s="57">
        <f t="shared" si="41"/>
        <v>0</v>
      </c>
    </row>
    <row r="861" spans="2:22" ht="13.5" hidden="1" thickBot="1">
      <c r="B861" s="82">
        <f>'PER TRIWULAN'!A856</f>
        <v>851</v>
      </c>
      <c r="C861" s="69" t="str">
        <f>'PER TRIWULAN'!I856</f>
        <v xml:space="preserve"> Purwodadi </v>
      </c>
      <c r="D861" s="70" t="str">
        <f>'PER TRIWULAN'!B856</f>
        <v xml:space="preserve"> SD Bilingual Muhammadiyah 1 Purwodadi </v>
      </c>
      <c r="E861" s="71">
        <f>'PER TRIWULAN'!P856</f>
        <v>0</v>
      </c>
      <c r="F861" s="89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72">
        <f t="shared" si="39"/>
        <v>0</v>
      </c>
      <c r="U861" s="59">
        <f t="shared" si="40"/>
        <v>0</v>
      </c>
      <c r="V861" s="57">
        <f t="shared" si="41"/>
        <v>0</v>
      </c>
    </row>
    <row r="862" spans="2:22" ht="13.5" hidden="1" thickBot="1">
      <c r="B862" s="80"/>
      <c r="C862" s="55"/>
      <c r="D862" s="50"/>
      <c r="E862" s="81">
        <f>'PER TRIWULAN'!C1018</f>
        <v>0</v>
      </c>
      <c r="F862" s="88">
        <f>'PER TRIWULAN'!D1018</f>
        <v>0</v>
      </c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59">
        <f t="shared" ref="U862" si="42">E862-T862</f>
        <v>0</v>
      </c>
      <c r="V862" s="57">
        <f t="shared" si="41"/>
        <v>0</v>
      </c>
    </row>
    <row r="863" spans="2:22" ht="15" customHeight="1" thickBot="1">
      <c r="B863" s="267" t="str">
        <f>'PER TRIWULAN'!A1019</f>
        <v>JUMLAH</v>
      </c>
      <c r="C863" s="268"/>
      <c r="D863" s="269"/>
      <c r="E863" s="67">
        <f t="shared" ref="E863:V863" si="43">SUBTOTAL(9,E11:E861)</f>
        <v>876235000</v>
      </c>
      <c r="F863" s="67">
        <f t="shared" si="43"/>
        <v>0</v>
      </c>
      <c r="G863" s="67">
        <f t="shared" si="43"/>
        <v>0</v>
      </c>
      <c r="H863" s="67">
        <f t="shared" si="43"/>
        <v>0</v>
      </c>
      <c r="I863" s="67">
        <f t="shared" si="43"/>
        <v>0</v>
      </c>
      <c r="J863" s="67">
        <f t="shared" si="43"/>
        <v>0</v>
      </c>
      <c r="K863" s="67">
        <f t="shared" si="43"/>
        <v>0</v>
      </c>
      <c r="L863" s="67">
        <f t="shared" si="43"/>
        <v>0</v>
      </c>
      <c r="M863" s="67">
        <f t="shared" si="43"/>
        <v>0</v>
      </c>
      <c r="N863" s="67">
        <f t="shared" si="43"/>
        <v>0</v>
      </c>
      <c r="O863" s="67">
        <f t="shared" si="43"/>
        <v>0</v>
      </c>
      <c r="P863" s="67">
        <f t="shared" si="43"/>
        <v>0</v>
      </c>
      <c r="Q863" s="67">
        <f t="shared" si="43"/>
        <v>0</v>
      </c>
      <c r="R863" s="67">
        <f t="shared" si="43"/>
        <v>0</v>
      </c>
      <c r="S863" s="67">
        <f t="shared" si="43"/>
        <v>0</v>
      </c>
      <c r="T863" s="67">
        <f t="shared" si="43"/>
        <v>0</v>
      </c>
      <c r="U863" s="67">
        <f t="shared" si="43"/>
        <v>876235000</v>
      </c>
      <c r="V863" s="67">
        <f t="shared" si="43"/>
        <v>0</v>
      </c>
    </row>
    <row r="864" spans="2:22" ht="13.5" thickTop="1">
      <c r="B864" s="52"/>
      <c r="C864" s="56"/>
    </row>
    <row r="865" spans="4:20" ht="16.5">
      <c r="D865" s="24"/>
      <c r="G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58"/>
    </row>
    <row r="866" spans="4:20" ht="16.5">
      <c r="D866" s="24"/>
      <c r="G866" s="65"/>
      <c r="I866" s="65"/>
      <c r="J866" s="65"/>
      <c r="K866" s="65"/>
      <c r="L866" s="65"/>
      <c r="M866" s="65"/>
      <c r="N866" s="65"/>
      <c r="O866" s="65"/>
      <c r="P866" s="65"/>
      <c r="Q866" s="65"/>
      <c r="R866" s="58" t="s">
        <v>1863</v>
      </c>
      <c r="S866" s="58"/>
    </row>
    <row r="867" spans="4:20" ht="16.5">
      <c r="D867" s="24"/>
      <c r="G867" s="65"/>
      <c r="I867" s="65"/>
      <c r="J867" s="65"/>
      <c r="K867" s="65"/>
      <c r="L867" s="65"/>
      <c r="M867" s="65"/>
      <c r="N867" s="65"/>
      <c r="O867" s="65"/>
      <c r="P867" s="65"/>
      <c r="Q867" s="65"/>
      <c r="R867" s="58" t="s">
        <v>1864</v>
      </c>
      <c r="S867" s="58"/>
      <c r="T867" s="65"/>
    </row>
    <row r="868" spans="4:20" ht="16.5">
      <c r="D868" s="24"/>
      <c r="G868" s="65"/>
      <c r="I868" s="65"/>
      <c r="J868" s="65"/>
      <c r="K868" s="65"/>
      <c r="L868" s="65"/>
      <c r="M868" s="65"/>
      <c r="N868" s="65"/>
      <c r="O868" s="65"/>
      <c r="P868" s="65"/>
      <c r="Q868" s="65"/>
      <c r="R868" s="58"/>
      <c r="S868" s="58"/>
      <c r="T868" s="65"/>
    </row>
    <row r="869" spans="4:20" ht="16.5">
      <c r="D869" s="24"/>
      <c r="G869" s="65"/>
      <c r="I869" s="65"/>
      <c r="J869" s="65"/>
      <c r="K869" s="65"/>
      <c r="L869" s="65"/>
      <c r="M869" s="65"/>
      <c r="N869" s="65"/>
      <c r="O869" s="65"/>
      <c r="P869" s="65"/>
      <c r="Q869" s="65"/>
      <c r="R869" s="58"/>
      <c r="S869" s="58"/>
      <c r="T869" s="65"/>
    </row>
    <row r="870" spans="4:20" ht="16.5">
      <c r="D870" s="24"/>
      <c r="G870" s="65"/>
      <c r="I870" s="65"/>
      <c r="J870" s="65"/>
      <c r="K870" s="65"/>
      <c r="L870" s="65"/>
      <c r="M870" s="65"/>
      <c r="N870" s="65"/>
      <c r="O870" s="65"/>
      <c r="P870" s="65"/>
      <c r="Q870" s="65"/>
      <c r="R870" s="58"/>
      <c r="S870" s="58"/>
      <c r="T870" s="65"/>
    </row>
    <row r="871" spans="4:20" ht="16.5">
      <c r="D871" s="24"/>
      <c r="G871" s="65"/>
      <c r="I871" s="65"/>
      <c r="J871" s="65"/>
      <c r="K871" s="65"/>
      <c r="L871" s="65"/>
      <c r="M871" s="65"/>
      <c r="N871" s="65"/>
      <c r="O871" s="65"/>
      <c r="P871" s="65"/>
      <c r="Q871" s="65"/>
      <c r="R871" s="58" t="s">
        <v>1852</v>
      </c>
      <c r="S871" s="58"/>
    </row>
    <row r="872" spans="4:20" ht="16.5">
      <c r="D872" s="24"/>
      <c r="G872" s="65"/>
      <c r="I872" s="65"/>
      <c r="J872" s="65"/>
      <c r="K872" s="65"/>
      <c r="L872" s="65"/>
      <c r="M872" s="65"/>
      <c r="N872" s="65"/>
      <c r="O872" s="65"/>
      <c r="P872" s="65"/>
      <c r="Q872" s="65"/>
      <c r="R872" s="58" t="s">
        <v>1853</v>
      </c>
      <c r="S872" s="58"/>
    </row>
    <row r="873" spans="4:20" ht="15.75">
      <c r="D873" s="45"/>
    </row>
  </sheetData>
  <autoFilter ref="B10:V862">
    <filterColumn colId="1">
      <filters>
        <filter val="Penawangan"/>
      </filters>
    </filterColumn>
  </autoFilter>
  <mergeCells count="29">
    <mergeCell ref="B863:D863"/>
    <mergeCell ref="U6:U9"/>
    <mergeCell ref="V6:V9"/>
    <mergeCell ref="G7:G9"/>
    <mergeCell ref="H7:H9"/>
    <mergeCell ref="I7:I9"/>
    <mergeCell ref="J7:J9"/>
    <mergeCell ref="K7:K9"/>
    <mergeCell ref="L7:L9"/>
    <mergeCell ref="M7:M9"/>
    <mergeCell ref="N7:N9"/>
    <mergeCell ref="B6:B9"/>
    <mergeCell ref="C6:C9"/>
    <mergeCell ref="D6:D9"/>
    <mergeCell ref="E6:E9"/>
    <mergeCell ref="F6:F9"/>
    <mergeCell ref="G6:T6"/>
    <mergeCell ref="O7:O9"/>
    <mergeCell ref="P7:P9"/>
    <mergeCell ref="Q7:Q9"/>
    <mergeCell ref="R7:R9"/>
    <mergeCell ref="S7:S9"/>
    <mergeCell ref="T7:T9"/>
    <mergeCell ref="B4:Q4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120" orientation="landscape" r:id="rId1"/>
  <headerFooter>
    <oddFooter>&amp;A&amp;RPage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>
    <tabColor rgb="FF00B050"/>
  </sheetPr>
  <dimension ref="B1:V873"/>
  <sheetViews>
    <sheetView zoomScaleSheetLayoutView="100" workbookViewId="0">
      <selection activeCell="T415" sqref="T415"/>
    </sheetView>
  </sheetViews>
  <sheetFormatPr defaultRowHeight="12.75"/>
  <cols>
    <col min="1" max="1" width="2.85546875" style="177" customWidth="1"/>
    <col min="2" max="2" width="4.5703125" style="178" customWidth="1"/>
    <col min="3" max="3" width="10" style="179" customWidth="1"/>
    <col min="4" max="4" width="28.85546875" style="177" customWidth="1"/>
    <col min="5" max="6" width="13.42578125" style="134" hidden="1" customWidth="1"/>
    <col min="7" max="7" width="14.42578125" style="134" customWidth="1"/>
    <col min="8" max="8" width="11.28515625" style="134" customWidth="1"/>
    <col min="9" max="9" width="13" style="134" customWidth="1"/>
    <col min="10" max="10" width="11.42578125" style="134" customWidth="1"/>
    <col min="11" max="11" width="12.85546875" style="134" customWidth="1"/>
    <col min="12" max="12" width="13.42578125" style="134" customWidth="1"/>
    <col min="13" max="13" width="11.42578125" style="134" customWidth="1"/>
    <col min="14" max="14" width="16.42578125" style="134" customWidth="1"/>
    <col min="15" max="15" width="13.140625" style="134" customWidth="1"/>
    <col min="16" max="16" width="11.28515625" style="134" customWidth="1"/>
    <col min="17" max="17" width="10.5703125" style="134" customWidth="1"/>
    <col min="18" max="18" width="11.28515625" style="134" customWidth="1"/>
    <col min="19" max="19" width="16.7109375" style="134" customWidth="1"/>
    <col min="20" max="20" width="15.140625" style="134" customWidth="1"/>
    <col min="21" max="21" width="12" style="134" bestFit="1" customWidth="1"/>
    <col min="22" max="22" width="11.140625" style="177" hidden="1" customWidth="1"/>
    <col min="23" max="248" width="9.140625" style="177"/>
    <col min="249" max="249" width="2.85546875" style="177" customWidth="1"/>
    <col min="250" max="250" width="6.42578125" style="177" customWidth="1"/>
    <col min="251" max="251" width="22.140625" style="177" customWidth="1"/>
    <col min="252" max="252" width="15" style="177" customWidth="1"/>
    <col min="253" max="253" width="11.28515625" style="177" customWidth="1"/>
    <col min="254" max="254" width="13" style="177" customWidth="1"/>
    <col min="255" max="255" width="8.7109375" style="177" customWidth="1"/>
    <col min="256" max="256" width="10.140625" style="177" customWidth="1"/>
    <col min="257" max="257" width="10.28515625" style="177" customWidth="1"/>
    <col min="258" max="258" width="8.7109375" style="177" customWidth="1"/>
    <col min="259" max="259" width="24" style="177" customWidth="1"/>
    <col min="260" max="260" width="13.140625" style="177" customWidth="1"/>
    <col min="261" max="261" width="11.28515625" style="177" customWidth="1"/>
    <col min="262" max="262" width="10.5703125" style="177" customWidth="1"/>
    <col min="263" max="263" width="10.140625" style="177" customWidth="1"/>
    <col min="264" max="264" width="16.7109375" style="177" customWidth="1"/>
    <col min="265" max="265" width="15.140625" style="177" customWidth="1"/>
    <col min="266" max="504" width="9.140625" style="177"/>
    <col min="505" max="505" width="2.85546875" style="177" customWidth="1"/>
    <col min="506" max="506" width="6.42578125" style="177" customWidth="1"/>
    <col min="507" max="507" width="22.140625" style="177" customWidth="1"/>
    <col min="508" max="508" width="15" style="177" customWidth="1"/>
    <col min="509" max="509" width="11.28515625" style="177" customWidth="1"/>
    <col min="510" max="510" width="13" style="177" customWidth="1"/>
    <col min="511" max="511" width="8.7109375" style="177" customWidth="1"/>
    <col min="512" max="512" width="10.140625" style="177" customWidth="1"/>
    <col min="513" max="513" width="10.28515625" style="177" customWidth="1"/>
    <col min="514" max="514" width="8.7109375" style="177" customWidth="1"/>
    <col min="515" max="515" width="24" style="177" customWidth="1"/>
    <col min="516" max="516" width="13.140625" style="177" customWidth="1"/>
    <col min="517" max="517" width="11.28515625" style="177" customWidth="1"/>
    <col min="518" max="518" width="10.5703125" style="177" customWidth="1"/>
    <col min="519" max="519" width="10.140625" style="177" customWidth="1"/>
    <col min="520" max="520" width="16.7109375" style="177" customWidth="1"/>
    <col min="521" max="521" width="15.140625" style="177" customWidth="1"/>
    <col min="522" max="760" width="9.140625" style="177"/>
    <col min="761" max="761" width="2.85546875" style="177" customWidth="1"/>
    <col min="762" max="762" width="6.42578125" style="177" customWidth="1"/>
    <col min="763" max="763" width="22.140625" style="177" customWidth="1"/>
    <col min="764" max="764" width="15" style="177" customWidth="1"/>
    <col min="765" max="765" width="11.28515625" style="177" customWidth="1"/>
    <col min="766" max="766" width="13" style="177" customWidth="1"/>
    <col min="767" max="767" width="8.7109375" style="177" customWidth="1"/>
    <col min="768" max="768" width="10.140625" style="177" customWidth="1"/>
    <col min="769" max="769" width="10.28515625" style="177" customWidth="1"/>
    <col min="770" max="770" width="8.7109375" style="177" customWidth="1"/>
    <col min="771" max="771" width="24" style="177" customWidth="1"/>
    <col min="772" max="772" width="13.140625" style="177" customWidth="1"/>
    <col min="773" max="773" width="11.28515625" style="177" customWidth="1"/>
    <col min="774" max="774" width="10.5703125" style="177" customWidth="1"/>
    <col min="775" max="775" width="10.140625" style="177" customWidth="1"/>
    <col min="776" max="776" width="16.7109375" style="177" customWidth="1"/>
    <col min="777" max="777" width="15.140625" style="177" customWidth="1"/>
    <col min="778" max="1016" width="9.140625" style="177"/>
    <col min="1017" max="1017" width="2.85546875" style="177" customWidth="1"/>
    <col min="1018" max="1018" width="6.42578125" style="177" customWidth="1"/>
    <col min="1019" max="1019" width="22.140625" style="177" customWidth="1"/>
    <col min="1020" max="1020" width="15" style="177" customWidth="1"/>
    <col min="1021" max="1021" width="11.28515625" style="177" customWidth="1"/>
    <col min="1022" max="1022" width="13" style="177" customWidth="1"/>
    <col min="1023" max="1023" width="8.7109375" style="177" customWidth="1"/>
    <col min="1024" max="1024" width="10.140625" style="177" customWidth="1"/>
    <col min="1025" max="1025" width="10.28515625" style="177" customWidth="1"/>
    <col min="1026" max="1026" width="8.7109375" style="177" customWidth="1"/>
    <col min="1027" max="1027" width="24" style="177" customWidth="1"/>
    <col min="1028" max="1028" width="13.140625" style="177" customWidth="1"/>
    <col min="1029" max="1029" width="11.28515625" style="177" customWidth="1"/>
    <col min="1030" max="1030" width="10.5703125" style="177" customWidth="1"/>
    <col min="1031" max="1031" width="10.140625" style="177" customWidth="1"/>
    <col min="1032" max="1032" width="16.7109375" style="177" customWidth="1"/>
    <col min="1033" max="1033" width="15.140625" style="177" customWidth="1"/>
    <col min="1034" max="1272" width="9.140625" style="177"/>
    <col min="1273" max="1273" width="2.85546875" style="177" customWidth="1"/>
    <col min="1274" max="1274" width="6.42578125" style="177" customWidth="1"/>
    <col min="1275" max="1275" width="22.140625" style="177" customWidth="1"/>
    <col min="1276" max="1276" width="15" style="177" customWidth="1"/>
    <col min="1277" max="1277" width="11.28515625" style="177" customWidth="1"/>
    <col min="1278" max="1278" width="13" style="177" customWidth="1"/>
    <col min="1279" max="1279" width="8.7109375" style="177" customWidth="1"/>
    <col min="1280" max="1280" width="10.140625" style="177" customWidth="1"/>
    <col min="1281" max="1281" width="10.28515625" style="177" customWidth="1"/>
    <col min="1282" max="1282" width="8.7109375" style="177" customWidth="1"/>
    <col min="1283" max="1283" width="24" style="177" customWidth="1"/>
    <col min="1284" max="1284" width="13.140625" style="177" customWidth="1"/>
    <col min="1285" max="1285" width="11.28515625" style="177" customWidth="1"/>
    <col min="1286" max="1286" width="10.5703125" style="177" customWidth="1"/>
    <col min="1287" max="1287" width="10.140625" style="177" customWidth="1"/>
    <col min="1288" max="1288" width="16.7109375" style="177" customWidth="1"/>
    <col min="1289" max="1289" width="15.140625" style="177" customWidth="1"/>
    <col min="1290" max="1528" width="9.140625" style="177"/>
    <col min="1529" max="1529" width="2.85546875" style="177" customWidth="1"/>
    <col min="1530" max="1530" width="6.42578125" style="177" customWidth="1"/>
    <col min="1531" max="1531" width="22.140625" style="177" customWidth="1"/>
    <col min="1532" max="1532" width="15" style="177" customWidth="1"/>
    <col min="1533" max="1533" width="11.28515625" style="177" customWidth="1"/>
    <col min="1534" max="1534" width="13" style="177" customWidth="1"/>
    <col min="1535" max="1535" width="8.7109375" style="177" customWidth="1"/>
    <col min="1536" max="1536" width="10.140625" style="177" customWidth="1"/>
    <col min="1537" max="1537" width="10.28515625" style="177" customWidth="1"/>
    <col min="1538" max="1538" width="8.7109375" style="177" customWidth="1"/>
    <col min="1539" max="1539" width="24" style="177" customWidth="1"/>
    <col min="1540" max="1540" width="13.140625" style="177" customWidth="1"/>
    <col min="1541" max="1541" width="11.28515625" style="177" customWidth="1"/>
    <col min="1542" max="1542" width="10.5703125" style="177" customWidth="1"/>
    <col min="1543" max="1543" width="10.140625" style="177" customWidth="1"/>
    <col min="1544" max="1544" width="16.7109375" style="177" customWidth="1"/>
    <col min="1545" max="1545" width="15.140625" style="177" customWidth="1"/>
    <col min="1546" max="1784" width="9.140625" style="177"/>
    <col min="1785" max="1785" width="2.85546875" style="177" customWidth="1"/>
    <col min="1786" max="1786" width="6.42578125" style="177" customWidth="1"/>
    <col min="1787" max="1787" width="22.140625" style="177" customWidth="1"/>
    <col min="1788" max="1788" width="15" style="177" customWidth="1"/>
    <col min="1789" max="1789" width="11.28515625" style="177" customWidth="1"/>
    <col min="1790" max="1790" width="13" style="177" customWidth="1"/>
    <col min="1791" max="1791" width="8.7109375" style="177" customWidth="1"/>
    <col min="1792" max="1792" width="10.140625" style="177" customWidth="1"/>
    <col min="1793" max="1793" width="10.28515625" style="177" customWidth="1"/>
    <col min="1794" max="1794" width="8.7109375" style="177" customWidth="1"/>
    <col min="1795" max="1795" width="24" style="177" customWidth="1"/>
    <col min="1796" max="1796" width="13.140625" style="177" customWidth="1"/>
    <col min="1797" max="1797" width="11.28515625" style="177" customWidth="1"/>
    <col min="1798" max="1798" width="10.5703125" style="177" customWidth="1"/>
    <col min="1799" max="1799" width="10.140625" style="177" customWidth="1"/>
    <col min="1800" max="1800" width="16.7109375" style="177" customWidth="1"/>
    <col min="1801" max="1801" width="15.140625" style="177" customWidth="1"/>
    <col min="1802" max="2040" width="9.140625" style="177"/>
    <col min="2041" max="2041" width="2.85546875" style="177" customWidth="1"/>
    <col min="2042" max="2042" width="6.42578125" style="177" customWidth="1"/>
    <col min="2043" max="2043" width="22.140625" style="177" customWidth="1"/>
    <col min="2044" max="2044" width="15" style="177" customWidth="1"/>
    <col min="2045" max="2045" width="11.28515625" style="177" customWidth="1"/>
    <col min="2046" max="2046" width="13" style="177" customWidth="1"/>
    <col min="2047" max="2047" width="8.7109375" style="177" customWidth="1"/>
    <col min="2048" max="2048" width="10.140625" style="177" customWidth="1"/>
    <col min="2049" max="2049" width="10.28515625" style="177" customWidth="1"/>
    <col min="2050" max="2050" width="8.7109375" style="177" customWidth="1"/>
    <col min="2051" max="2051" width="24" style="177" customWidth="1"/>
    <col min="2052" max="2052" width="13.140625" style="177" customWidth="1"/>
    <col min="2053" max="2053" width="11.28515625" style="177" customWidth="1"/>
    <col min="2054" max="2054" width="10.5703125" style="177" customWidth="1"/>
    <col min="2055" max="2055" width="10.140625" style="177" customWidth="1"/>
    <col min="2056" max="2056" width="16.7109375" style="177" customWidth="1"/>
    <col min="2057" max="2057" width="15.140625" style="177" customWidth="1"/>
    <col min="2058" max="2296" width="9.140625" style="177"/>
    <col min="2297" max="2297" width="2.85546875" style="177" customWidth="1"/>
    <col min="2298" max="2298" width="6.42578125" style="177" customWidth="1"/>
    <col min="2299" max="2299" width="22.140625" style="177" customWidth="1"/>
    <col min="2300" max="2300" width="15" style="177" customWidth="1"/>
    <col min="2301" max="2301" width="11.28515625" style="177" customWidth="1"/>
    <col min="2302" max="2302" width="13" style="177" customWidth="1"/>
    <col min="2303" max="2303" width="8.7109375" style="177" customWidth="1"/>
    <col min="2304" max="2304" width="10.140625" style="177" customWidth="1"/>
    <col min="2305" max="2305" width="10.28515625" style="177" customWidth="1"/>
    <col min="2306" max="2306" width="8.7109375" style="177" customWidth="1"/>
    <col min="2307" max="2307" width="24" style="177" customWidth="1"/>
    <col min="2308" max="2308" width="13.140625" style="177" customWidth="1"/>
    <col min="2309" max="2309" width="11.28515625" style="177" customWidth="1"/>
    <col min="2310" max="2310" width="10.5703125" style="177" customWidth="1"/>
    <col min="2311" max="2311" width="10.140625" style="177" customWidth="1"/>
    <col min="2312" max="2312" width="16.7109375" style="177" customWidth="1"/>
    <col min="2313" max="2313" width="15.140625" style="177" customWidth="1"/>
    <col min="2314" max="2552" width="9.140625" style="177"/>
    <col min="2553" max="2553" width="2.85546875" style="177" customWidth="1"/>
    <col min="2554" max="2554" width="6.42578125" style="177" customWidth="1"/>
    <col min="2555" max="2555" width="22.140625" style="177" customWidth="1"/>
    <col min="2556" max="2556" width="15" style="177" customWidth="1"/>
    <col min="2557" max="2557" width="11.28515625" style="177" customWidth="1"/>
    <col min="2558" max="2558" width="13" style="177" customWidth="1"/>
    <col min="2559" max="2559" width="8.7109375" style="177" customWidth="1"/>
    <col min="2560" max="2560" width="10.140625" style="177" customWidth="1"/>
    <col min="2561" max="2561" width="10.28515625" style="177" customWidth="1"/>
    <col min="2562" max="2562" width="8.7109375" style="177" customWidth="1"/>
    <col min="2563" max="2563" width="24" style="177" customWidth="1"/>
    <col min="2564" max="2564" width="13.140625" style="177" customWidth="1"/>
    <col min="2565" max="2565" width="11.28515625" style="177" customWidth="1"/>
    <col min="2566" max="2566" width="10.5703125" style="177" customWidth="1"/>
    <col min="2567" max="2567" width="10.140625" style="177" customWidth="1"/>
    <col min="2568" max="2568" width="16.7109375" style="177" customWidth="1"/>
    <col min="2569" max="2569" width="15.140625" style="177" customWidth="1"/>
    <col min="2570" max="2808" width="9.140625" style="177"/>
    <col min="2809" max="2809" width="2.85546875" style="177" customWidth="1"/>
    <col min="2810" max="2810" width="6.42578125" style="177" customWidth="1"/>
    <col min="2811" max="2811" width="22.140625" style="177" customWidth="1"/>
    <col min="2812" max="2812" width="15" style="177" customWidth="1"/>
    <col min="2813" max="2813" width="11.28515625" style="177" customWidth="1"/>
    <col min="2814" max="2814" width="13" style="177" customWidth="1"/>
    <col min="2815" max="2815" width="8.7109375" style="177" customWidth="1"/>
    <col min="2816" max="2816" width="10.140625" style="177" customWidth="1"/>
    <col min="2817" max="2817" width="10.28515625" style="177" customWidth="1"/>
    <col min="2818" max="2818" width="8.7109375" style="177" customWidth="1"/>
    <col min="2819" max="2819" width="24" style="177" customWidth="1"/>
    <col min="2820" max="2820" width="13.140625" style="177" customWidth="1"/>
    <col min="2821" max="2821" width="11.28515625" style="177" customWidth="1"/>
    <col min="2822" max="2822" width="10.5703125" style="177" customWidth="1"/>
    <col min="2823" max="2823" width="10.140625" style="177" customWidth="1"/>
    <col min="2824" max="2824" width="16.7109375" style="177" customWidth="1"/>
    <col min="2825" max="2825" width="15.140625" style="177" customWidth="1"/>
    <col min="2826" max="3064" width="9.140625" style="177"/>
    <col min="3065" max="3065" width="2.85546875" style="177" customWidth="1"/>
    <col min="3066" max="3066" width="6.42578125" style="177" customWidth="1"/>
    <col min="3067" max="3067" width="22.140625" style="177" customWidth="1"/>
    <col min="3068" max="3068" width="15" style="177" customWidth="1"/>
    <col min="3069" max="3069" width="11.28515625" style="177" customWidth="1"/>
    <col min="3070" max="3070" width="13" style="177" customWidth="1"/>
    <col min="3071" max="3071" width="8.7109375" style="177" customWidth="1"/>
    <col min="3072" max="3072" width="10.140625" style="177" customWidth="1"/>
    <col min="3073" max="3073" width="10.28515625" style="177" customWidth="1"/>
    <col min="3074" max="3074" width="8.7109375" style="177" customWidth="1"/>
    <col min="3075" max="3075" width="24" style="177" customWidth="1"/>
    <col min="3076" max="3076" width="13.140625" style="177" customWidth="1"/>
    <col min="3077" max="3077" width="11.28515625" style="177" customWidth="1"/>
    <col min="3078" max="3078" width="10.5703125" style="177" customWidth="1"/>
    <col min="3079" max="3079" width="10.140625" style="177" customWidth="1"/>
    <col min="3080" max="3080" width="16.7109375" style="177" customWidth="1"/>
    <col min="3081" max="3081" width="15.140625" style="177" customWidth="1"/>
    <col min="3082" max="3320" width="9.140625" style="177"/>
    <col min="3321" max="3321" width="2.85546875" style="177" customWidth="1"/>
    <col min="3322" max="3322" width="6.42578125" style="177" customWidth="1"/>
    <col min="3323" max="3323" width="22.140625" style="177" customWidth="1"/>
    <col min="3324" max="3324" width="15" style="177" customWidth="1"/>
    <col min="3325" max="3325" width="11.28515625" style="177" customWidth="1"/>
    <col min="3326" max="3326" width="13" style="177" customWidth="1"/>
    <col min="3327" max="3327" width="8.7109375" style="177" customWidth="1"/>
    <col min="3328" max="3328" width="10.140625" style="177" customWidth="1"/>
    <col min="3329" max="3329" width="10.28515625" style="177" customWidth="1"/>
    <col min="3330" max="3330" width="8.7109375" style="177" customWidth="1"/>
    <col min="3331" max="3331" width="24" style="177" customWidth="1"/>
    <col min="3332" max="3332" width="13.140625" style="177" customWidth="1"/>
    <col min="3333" max="3333" width="11.28515625" style="177" customWidth="1"/>
    <col min="3334" max="3334" width="10.5703125" style="177" customWidth="1"/>
    <col min="3335" max="3335" width="10.140625" style="177" customWidth="1"/>
    <col min="3336" max="3336" width="16.7109375" style="177" customWidth="1"/>
    <col min="3337" max="3337" width="15.140625" style="177" customWidth="1"/>
    <col min="3338" max="3576" width="9.140625" style="177"/>
    <col min="3577" max="3577" width="2.85546875" style="177" customWidth="1"/>
    <col min="3578" max="3578" width="6.42578125" style="177" customWidth="1"/>
    <col min="3579" max="3579" width="22.140625" style="177" customWidth="1"/>
    <col min="3580" max="3580" width="15" style="177" customWidth="1"/>
    <col min="3581" max="3581" width="11.28515625" style="177" customWidth="1"/>
    <col min="3582" max="3582" width="13" style="177" customWidth="1"/>
    <col min="3583" max="3583" width="8.7109375" style="177" customWidth="1"/>
    <col min="3584" max="3584" width="10.140625" style="177" customWidth="1"/>
    <col min="3585" max="3585" width="10.28515625" style="177" customWidth="1"/>
    <col min="3586" max="3586" width="8.7109375" style="177" customWidth="1"/>
    <col min="3587" max="3587" width="24" style="177" customWidth="1"/>
    <col min="3588" max="3588" width="13.140625" style="177" customWidth="1"/>
    <col min="3589" max="3589" width="11.28515625" style="177" customWidth="1"/>
    <col min="3590" max="3590" width="10.5703125" style="177" customWidth="1"/>
    <col min="3591" max="3591" width="10.140625" style="177" customWidth="1"/>
    <col min="3592" max="3592" width="16.7109375" style="177" customWidth="1"/>
    <col min="3593" max="3593" width="15.140625" style="177" customWidth="1"/>
    <col min="3594" max="3832" width="9.140625" style="177"/>
    <col min="3833" max="3833" width="2.85546875" style="177" customWidth="1"/>
    <col min="3834" max="3834" width="6.42578125" style="177" customWidth="1"/>
    <col min="3835" max="3835" width="22.140625" style="177" customWidth="1"/>
    <col min="3836" max="3836" width="15" style="177" customWidth="1"/>
    <col min="3837" max="3837" width="11.28515625" style="177" customWidth="1"/>
    <col min="3838" max="3838" width="13" style="177" customWidth="1"/>
    <col min="3839" max="3839" width="8.7109375" style="177" customWidth="1"/>
    <col min="3840" max="3840" width="10.140625" style="177" customWidth="1"/>
    <col min="3841" max="3841" width="10.28515625" style="177" customWidth="1"/>
    <col min="3842" max="3842" width="8.7109375" style="177" customWidth="1"/>
    <col min="3843" max="3843" width="24" style="177" customWidth="1"/>
    <col min="3844" max="3844" width="13.140625" style="177" customWidth="1"/>
    <col min="3845" max="3845" width="11.28515625" style="177" customWidth="1"/>
    <col min="3846" max="3846" width="10.5703125" style="177" customWidth="1"/>
    <col min="3847" max="3847" width="10.140625" style="177" customWidth="1"/>
    <col min="3848" max="3848" width="16.7109375" style="177" customWidth="1"/>
    <col min="3849" max="3849" width="15.140625" style="177" customWidth="1"/>
    <col min="3850" max="4088" width="9.140625" style="177"/>
    <col min="4089" max="4089" width="2.85546875" style="177" customWidth="1"/>
    <col min="4090" max="4090" width="6.42578125" style="177" customWidth="1"/>
    <col min="4091" max="4091" width="22.140625" style="177" customWidth="1"/>
    <col min="4092" max="4092" width="15" style="177" customWidth="1"/>
    <col min="4093" max="4093" width="11.28515625" style="177" customWidth="1"/>
    <col min="4094" max="4094" width="13" style="177" customWidth="1"/>
    <col min="4095" max="4095" width="8.7109375" style="177" customWidth="1"/>
    <col min="4096" max="4096" width="10.140625" style="177" customWidth="1"/>
    <col min="4097" max="4097" width="10.28515625" style="177" customWidth="1"/>
    <col min="4098" max="4098" width="8.7109375" style="177" customWidth="1"/>
    <col min="4099" max="4099" width="24" style="177" customWidth="1"/>
    <col min="4100" max="4100" width="13.140625" style="177" customWidth="1"/>
    <col min="4101" max="4101" width="11.28515625" style="177" customWidth="1"/>
    <col min="4102" max="4102" width="10.5703125" style="177" customWidth="1"/>
    <col min="4103" max="4103" width="10.140625" style="177" customWidth="1"/>
    <col min="4104" max="4104" width="16.7109375" style="177" customWidth="1"/>
    <col min="4105" max="4105" width="15.140625" style="177" customWidth="1"/>
    <col min="4106" max="4344" width="9.140625" style="177"/>
    <col min="4345" max="4345" width="2.85546875" style="177" customWidth="1"/>
    <col min="4346" max="4346" width="6.42578125" style="177" customWidth="1"/>
    <col min="4347" max="4347" width="22.140625" style="177" customWidth="1"/>
    <col min="4348" max="4348" width="15" style="177" customWidth="1"/>
    <col min="4349" max="4349" width="11.28515625" style="177" customWidth="1"/>
    <col min="4350" max="4350" width="13" style="177" customWidth="1"/>
    <col min="4351" max="4351" width="8.7109375" style="177" customWidth="1"/>
    <col min="4352" max="4352" width="10.140625" style="177" customWidth="1"/>
    <col min="4353" max="4353" width="10.28515625" style="177" customWidth="1"/>
    <col min="4354" max="4354" width="8.7109375" style="177" customWidth="1"/>
    <col min="4355" max="4355" width="24" style="177" customWidth="1"/>
    <col min="4356" max="4356" width="13.140625" style="177" customWidth="1"/>
    <col min="4357" max="4357" width="11.28515625" style="177" customWidth="1"/>
    <col min="4358" max="4358" width="10.5703125" style="177" customWidth="1"/>
    <col min="4359" max="4359" width="10.140625" style="177" customWidth="1"/>
    <col min="4360" max="4360" width="16.7109375" style="177" customWidth="1"/>
    <col min="4361" max="4361" width="15.140625" style="177" customWidth="1"/>
    <col min="4362" max="4600" width="9.140625" style="177"/>
    <col min="4601" max="4601" width="2.85546875" style="177" customWidth="1"/>
    <col min="4602" max="4602" width="6.42578125" style="177" customWidth="1"/>
    <col min="4603" max="4603" width="22.140625" style="177" customWidth="1"/>
    <col min="4604" max="4604" width="15" style="177" customWidth="1"/>
    <col min="4605" max="4605" width="11.28515625" style="177" customWidth="1"/>
    <col min="4606" max="4606" width="13" style="177" customWidth="1"/>
    <col min="4607" max="4607" width="8.7109375" style="177" customWidth="1"/>
    <col min="4608" max="4608" width="10.140625" style="177" customWidth="1"/>
    <col min="4609" max="4609" width="10.28515625" style="177" customWidth="1"/>
    <col min="4610" max="4610" width="8.7109375" style="177" customWidth="1"/>
    <col min="4611" max="4611" width="24" style="177" customWidth="1"/>
    <col min="4612" max="4612" width="13.140625" style="177" customWidth="1"/>
    <col min="4613" max="4613" width="11.28515625" style="177" customWidth="1"/>
    <col min="4614" max="4614" width="10.5703125" style="177" customWidth="1"/>
    <col min="4615" max="4615" width="10.140625" style="177" customWidth="1"/>
    <col min="4616" max="4616" width="16.7109375" style="177" customWidth="1"/>
    <col min="4617" max="4617" width="15.140625" style="177" customWidth="1"/>
    <col min="4618" max="4856" width="9.140625" style="177"/>
    <col min="4857" max="4857" width="2.85546875" style="177" customWidth="1"/>
    <col min="4858" max="4858" width="6.42578125" style="177" customWidth="1"/>
    <col min="4859" max="4859" width="22.140625" style="177" customWidth="1"/>
    <col min="4860" max="4860" width="15" style="177" customWidth="1"/>
    <col min="4861" max="4861" width="11.28515625" style="177" customWidth="1"/>
    <col min="4862" max="4862" width="13" style="177" customWidth="1"/>
    <col min="4863" max="4863" width="8.7109375" style="177" customWidth="1"/>
    <col min="4864" max="4864" width="10.140625" style="177" customWidth="1"/>
    <col min="4865" max="4865" width="10.28515625" style="177" customWidth="1"/>
    <col min="4866" max="4866" width="8.7109375" style="177" customWidth="1"/>
    <col min="4867" max="4867" width="24" style="177" customWidth="1"/>
    <col min="4868" max="4868" width="13.140625" style="177" customWidth="1"/>
    <col min="4869" max="4869" width="11.28515625" style="177" customWidth="1"/>
    <col min="4870" max="4870" width="10.5703125" style="177" customWidth="1"/>
    <col min="4871" max="4871" width="10.140625" style="177" customWidth="1"/>
    <col min="4872" max="4872" width="16.7109375" style="177" customWidth="1"/>
    <col min="4873" max="4873" width="15.140625" style="177" customWidth="1"/>
    <col min="4874" max="5112" width="9.140625" style="177"/>
    <col min="5113" max="5113" width="2.85546875" style="177" customWidth="1"/>
    <col min="5114" max="5114" width="6.42578125" style="177" customWidth="1"/>
    <col min="5115" max="5115" width="22.140625" style="177" customWidth="1"/>
    <col min="5116" max="5116" width="15" style="177" customWidth="1"/>
    <col min="5117" max="5117" width="11.28515625" style="177" customWidth="1"/>
    <col min="5118" max="5118" width="13" style="177" customWidth="1"/>
    <col min="5119" max="5119" width="8.7109375" style="177" customWidth="1"/>
    <col min="5120" max="5120" width="10.140625" style="177" customWidth="1"/>
    <col min="5121" max="5121" width="10.28515625" style="177" customWidth="1"/>
    <col min="5122" max="5122" width="8.7109375" style="177" customWidth="1"/>
    <col min="5123" max="5123" width="24" style="177" customWidth="1"/>
    <col min="5124" max="5124" width="13.140625" style="177" customWidth="1"/>
    <col min="5125" max="5125" width="11.28515625" style="177" customWidth="1"/>
    <col min="5126" max="5126" width="10.5703125" style="177" customWidth="1"/>
    <col min="5127" max="5127" width="10.140625" style="177" customWidth="1"/>
    <col min="5128" max="5128" width="16.7109375" style="177" customWidth="1"/>
    <col min="5129" max="5129" width="15.140625" style="177" customWidth="1"/>
    <col min="5130" max="5368" width="9.140625" style="177"/>
    <col min="5369" max="5369" width="2.85546875" style="177" customWidth="1"/>
    <col min="5370" max="5370" width="6.42578125" style="177" customWidth="1"/>
    <col min="5371" max="5371" width="22.140625" style="177" customWidth="1"/>
    <col min="5372" max="5372" width="15" style="177" customWidth="1"/>
    <col min="5373" max="5373" width="11.28515625" style="177" customWidth="1"/>
    <col min="5374" max="5374" width="13" style="177" customWidth="1"/>
    <col min="5375" max="5375" width="8.7109375" style="177" customWidth="1"/>
    <col min="5376" max="5376" width="10.140625" style="177" customWidth="1"/>
    <col min="5377" max="5377" width="10.28515625" style="177" customWidth="1"/>
    <col min="5378" max="5378" width="8.7109375" style="177" customWidth="1"/>
    <col min="5379" max="5379" width="24" style="177" customWidth="1"/>
    <col min="5380" max="5380" width="13.140625" style="177" customWidth="1"/>
    <col min="5381" max="5381" width="11.28515625" style="177" customWidth="1"/>
    <col min="5382" max="5382" width="10.5703125" style="177" customWidth="1"/>
    <col min="5383" max="5383" width="10.140625" style="177" customWidth="1"/>
    <col min="5384" max="5384" width="16.7109375" style="177" customWidth="1"/>
    <col min="5385" max="5385" width="15.140625" style="177" customWidth="1"/>
    <col min="5386" max="5624" width="9.140625" style="177"/>
    <col min="5625" max="5625" width="2.85546875" style="177" customWidth="1"/>
    <col min="5626" max="5626" width="6.42578125" style="177" customWidth="1"/>
    <col min="5627" max="5627" width="22.140625" style="177" customWidth="1"/>
    <col min="5628" max="5628" width="15" style="177" customWidth="1"/>
    <col min="5629" max="5629" width="11.28515625" style="177" customWidth="1"/>
    <col min="5630" max="5630" width="13" style="177" customWidth="1"/>
    <col min="5631" max="5631" width="8.7109375" style="177" customWidth="1"/>
    <col min="5632" max="5632" width="10.140625" style="177" customWidth="1"/>
    <col min="5633" max="5633" width="10.28515625" style="177" customWidth="1"/>
    <col min="5634" max="5634" width="8.7109375" style="177" customWidth="1"/>
    <col min="5635" max="5635" width="24" style="177" customWidth="1"/>
    <col min="5636" max="5636" width="13.140625" style="177" customWidth="1"/>
    <col min="5637" max="5637" width="11.28515625" style="177" customWidth="1"/>
    <col min="5638" max="5638" width="10.5703125" style="177" customWidth="1"/>
    <col min="5639" max="5639" width="10.140625" style="177" customWidth="1"/>
    <col min="5640" max="5640" width="16.7109375" style="177" customWidth="1"/>
    <col min="5641" max="5641" width="15.140625" style="177" customWidth="1"/>
    <col min="5642" max="5880" width="9.140625" style="177"/>
    <col min="5881" max="5881" width="2.85546875" style="177" customWidth="1"/>
    <col min="5882" max="5882" width="6.42578125" style="177" customWidth="1"/>
    <col min="5883" max="5883" width="22.140625" style="177" customWidth="1"/>
    <col min="5884" max="5884" width="15" style="177" customWidth="1"/>
    <col min="5885" max="5885" width="11.28515625" style="177" customWidth="1"/>
    <col min="5886" max="5886" width="13" style="177" customWidth="1"/>
    <col min="5887" max="5887" width="8.7109375" style="177" customWidth="1"/>
    <col min="5888" max="5888" width="10.140625" style="177" customWidth="1"/>
    <col min="5889" max="5889" width="10.28515625" style="177" customWidth="1"/>
    <col min="5890" max="5890" width="8.7109375" style="177" customWidth="1"/>
    <col min="5891" max="5891" width="24" style="177" customWidth="1"/>
    <col min="5892" max="5892" width="13.140625" style="177" customWidth="1"/>
    <col min="5893" max="5893" width="11.28515625" style="177" customWidth="1"/>
    <col min="5894" max="5894" width="10.5703125" style="177" customWidth="1"/>
    <col min="5895" max="5895" width="10.140625" style="177" customWidth="1"/>
    <col min="5896" max="5896" width="16.7109375" style="177" customWidth="1"/>
    <col min="5897" max="5897" width="15.140625" style="177" customWidth="1"/>
    <col min="5898" max="6136" width="9.140625" style="177"/>
    <col min="6137" max="6137" width="2.85546875" style="177" customWidth="1"/>
    <col min="6138" max="6138" width="6.42578125" style="177" customWidth="1"/>
    <col min="6139" max="6139" width="22.140625" style="177" customWidth="1"/>
    <col min="6140" max="6140" width="15" style="177" customWidth="1"/>
    <col min="6141" max="6141" width="11.28515625" style="177" customWidth="1"/>
    <col min="6142" max="6142" width="13" style="177" customWidth="1"/>
    <col min="6143" max="6143" width="8.7109375" style="177" customWidth="1"/>
    <col min="6144" max="6144" width="10.140625" style="177" customWidth="1"/>
    <col min="6145" max="6145" width="10.28515625" style="177" customWidth="1"/>
    <col min="6146" max="6146" width="8.7109375" style="177" customWidth="1"/>
    <col min="6147" max="6147" width="24" style="177" customWidth="1"/>
    <col min="6148" max="6148" width="13.140625" style="177" customWidth="1"/>
    <col min="6149" max="6149" width="11.28515625" style="177" customWidth="1"/>
    <col min="6150" max="6150" width="10.5703125" style="177" customWidth="1"/>
    <col min="6151" max="6151" width="10.140625" style="177" customWidth="1"/>
    <col min="6152" max="6152" width="16.7109375" style="177" customWidth="1"/>
    <col min="6153" max="6153" width="15.140625" style="177" customWidth="1"/>
    <col min="6154" max="6392" width="9.140625" style="177"/>
    <col min="6393" max="6393" width="2.85546875" style="177" customWidth="1"/>
    <col min="6394" max="6394" width="6.42578125" style="177" customWidth="1"/>
    <col min="6395" max="6395" width="22.140625" style="177" customWidth="1"/>
    <col min="6396" max="6396" width="15" style="177" customWidth="1"/>
    <col min="6397" max="6397" width="11.28515625" style="177" customWidth="1"/>
    <col min="6398" max="6398" width="13" style="177" customWidth="1"/>
    <col min="6399" max="6399" width="8.7109375" style="177" customWidth="1"/>
    <col min="6400" max="6400" width="10.140625" style="177" customWidth="1"/>
    <col min="6401" max="6401" width="10.28515625" style="177" customWidth="1"/>
    <col min="6402" max="6402" width="8.7109375" style="177" customWidth="1"/>
    <col min="6403" max="6403" width="24" style="177" customWidth="1"/>
    <col min="6404" max="6404" width="13.140625" style="177" customWidth="1"/>
    <col min="6405" max="6405" width="11.28515625" style="177" customWidth="1"/>
    <col min="6406" max="6406" width="10.5703125" style="177" customWidth="1"/>
    <col min="6407" max="6407" width="10.140625" style="177" customWidth="1"/>
    <col min="6408" max="6408" width="16.7109375" style="177" customWidth="1"/>
    <col min="6409" max="6409" width="15.140625" style="177" customWidth="1"/>
    <col min="6410" max="6648" width="9.140625" style="177"/>
    <col min="6649" max="6649" width="2.85546875" style="177" customWidth="1"/>
    <col min="6650" max="6650" width="6.42578125" style="177" customWidth="1"/>
    <col min="6651" max="6651" width="22.140625" style="177" customWidth="1"/>
    <col min="6652" max="6652" width="15" style="177" customWidth="1"/>
    <col min="6653" max="6653" width="11.28515625" style="177" customWidth="1"/>
    <col min="6654" max="6654" width="13" style="177" customWidth="1"/>
    <col min="6655" max="6655" width="8.7109375" style="177" customWidth="1"/>
    <col min="6656" max="6656" width="10.140625" style="177" customWidth="1"/>
    <col min="6657" max="6657" width="10.28515625" style="177" customWidth="1"/>
    <col min="6658" max="6658" width="8.7109375" style="177" customWidth="1"/>
    <col min="6659" max="6659" width="24" style="177" customWidth="1"/>
    <col min="6660" max="6660" width="13.140625" style="177" customWidth="1"/>
    <col min="6661" max="6661" width="11.28515625" style="177" customWidth="1"/>
    <col min="6662" max="6662" width="10.5703125" style="177" customWidth="1"/>
    <col min="6663" max="6663" width="10.140625" style="177" customWidth="1"/>
    <col min="6664" max="6664" width="16.7109375" style="177" customWidth="1"/>
    <col min="6665" max="6665" width="15.140625" style="177" customWidth="1"/>
    <col min="6666" max="6904" width="9.140625" style="177"/>
    <col min="6905" max="6905" width="2.85546875" style="177" customWidth="1"/>
    <col min="6906" max="6906" width="6.42578125" style="177" customWidth="1"/>
    <col min="6907" max="6907" width="22.140625" style="177" customWidth="1"/>
    <col min="6908" max="6908" width="15" style="177" customWidth="1"/>
    <col min="6909" max="6909" width="11.28515625" style="177" customWidth="1"/>
    <col min="6910" max="6910" width="13" style="177" customWidth="1"/>
    <col min="6911" max="6911" width="8.7109375" style="177" customWidth="1"/>
    <col min="6912" max="6912" width="10.140625" style="177" customWidth="1"/>
    <col min="6913" max="6913" width="10.28515625" style="177" customWidth="1"/>
    <col min="6914" max="6914" width="8.7109375" style="177" customWidth="1"/>
    <col min="6915" max="6915" width="24" style="177" customWidth="1"/>
    <col min="6916" max="6916" width="13.140625" style="177" customWidth="1"/>
    <col min="6917" max="6917" width="11.28515625" style="177" customWidth="1"/>
    <col min="6918" max="6918" width="10.5703125" style="177" customWidth="1"/>
    <col min="6919" max="6919" width="10.140625" style="177" customWidth="1"/>
    <col min="6920" max="6920" width="16.7109375" style="177" customWidth="1"/>
    <col min="6921" max="6921" width="15.140625" style="177" customWidth="1"/>
    <col min="6922" max="7160" width="9.140625" style="177"/>
    <col min="7161" max="7161" width="2.85546875" style="177" customWidth="1"/>
    <col min="7162" max="7162" width="6.42578125" style="177" customWidth="1"/>
    <col min="7163" max="7163" width="22.140625" style="177" customWidth="1"/>
    <col min="7164" max="7164" width="15" style="177" customWidth="1"/>
    <col min="7165" max="7165" width="11.28515625" style="177" customWidth="1"/>
    <col min="7166" max="7166" width="13" style="177" customWidth="1"/>
    <col min="7167" max="7167" width="8.7109375" style="177" customWidth="1"/>
    <col min="7168" max="7168" width="10.140625" style="177" customWidth="1"/>
    <col min="7169" max="7169" width="10.28515625" style="177" customWidth="1"/>
    <col min="7170" max="7170" width="8.7109375" style="177" customWidth="1"/>
    <col min="7171" max="7171" width="24" style="177" customWidth="1"/>
    <col min="7172" max="7172" width="13.140625" style="177" customWidth="1"/>
    <col min="7173" max="7173" width="11.28515625" style="177" customWidth="1"/>
    <col min="7174" max="7174" width="10.5703125" style="177" customWidth="1"/>
    <col min="7175" max="7175" width="10.140625" style="177" customWidth="1"/>
    <col min="7176" max="7176" width="16.7109375" style="177" customWidth="1"/>
    <col min="7177" max="7177" width="15.140625" style="177" customWidth="1"/>
    <col min="7178" max="7416" width="9.140625" style="177"/>
    <col min="7417" max="7417" width="2.85546875" style="177" customWidth="1"/>
    <col min="7418" max="7418" width="6.42578125" style="177" customWidth="1"/>
    <col min="7419" max="7419" width="22.140625" style="177" customWidth="1"/>
    <col min="7420" max="7420" width="15" style="177" customWidth="1"/>
    <col min="7421" max="7421" width="11.28515625" style="177" customWidth="1"/>
    <col min="7422" max="7422" width="13" style="177" customWidth="1"/>
    <col min="7423" max="7423" width="8.7109375" style="177" customWidth="1"/>
    <col min="7424" max="7424" width="10.140625" style="177" customWidth="1"/>
    <col min="7425" max="7425" width="10.28515625" style="177" customWidth="1"/>
    <col min="7426" max="7426" width="8.7109375" style="177" customWidth="1"/>
    <col min="7427" max="7427" width="24" style="177" customWidth="1"/>
    <col min="7428" max="7428" width="13.140625" style="177" customWidth="1"/>
    <col min="7429" max="7429" width="11.28515625" style="177" customWidth="1"/>
    <col min="7430" max="7430" width="10.5703125" style="177" customWidth="1"/>
    <col min="7431" max="7431" width="10.140625" style="177" customWidth="1"/>
    <col min="7432" max="7432" width="16.7109375" style="177" customWidth="1"/>
    <col min="7433" max="7433" width="15.140625" style="177" customWidth="1"/>
    <col min="7434" max="7672" width="9.140625" style="177"/>
    <col min="7673" max="7673" width="2.85546875" style="177" customWidth="1"/>
    <col min="7674" max="7674" width="6.42578125" style="177" customWidth="1"/>
    <col min="7675" max="7675" width="22.140625" style="177" customWidth="1"/>
    <col min="7676" max="7676" width="15" style="177" customWidth="1"/>
    <col min="7677" max="7677" width="11.28515625" style="177" customWidth="1"/>
    <col min="7678" max="7678" width="13" style="177" customWidth="1"/>
    <col min="7679" max="7679" width="8.7109375" style="177" customWidth="1"/>
    <col min="7680" max="7680" width="10.140625" style="177" customWidth="1"/>
    <col min="7681" max="7681" width="10.28515625" style="177" customWidth="1"/>
    <col min="7682" max="7682" width="8.7109375" style="177" customWidth="1"/>
    <col min="7683" max="7683" width="24" style="177" customWidth="1"/>
    <col min="7684" max="7684" width="13.140625" style="177" customWidth="1"/>
    <col min="7685" max="7685" width="11.28515625" style="177" customWidth="1"/>
    <col min="7686" max="7686" width="10.5703125" style="177" customWidth="1"/>
    <col min="7687" max="7687" width="10.140625" style="177" customWidth="1"/>
    <col min="7688" max="7688" width="16.7109375" style="177" customWidth="1"/>
    <col min="7689" max="7689" width="15.140625" style="177" customWidth="1"/>
    <col min="7690" max="7928" width="9.140625" style="177"/>
    <col min="7929" max="7929" width="2.85546875" style="177" customWidth="1"/>
    <col min="7930" max="7930" width="6.42578125" style="177" customWidth="1"/>
    <col min="7931" max="7931" width="22.140625" style="177" customWidth="1"/>
    <col min="7932" max="7932" width="15" style="177" customWidth="1"/>
    <col min="7933" max="7933" width="11.28515625" style="177" customWidth="1"/>
    <col min="7934" max="7934" width="13" style="177" customWidth="1"/>
    <col min="7935" max="7935" width="8.7109375" style="177" customWidth="1"/>
    <col min="7936" max="7936" width="10.140625" style="177" customWidth="1"/>
    <col min="7937" max="7937" width="10.28515625" style="177" customWidth="1"/>
    <col min="7938" max="7938" width="8.7109375" style="177" customWidth="1"/>
    <col min="7939" max="7939" width="24" style="177" customWidth="1"/>
    <col min="7940" max="7940" width="13.140625" style="177" customWidth="1"/>
    <col min="7941" max="7941" width="11.28515625" style="177" customWidth="1"/>
    <col min="7942" max="7942" width="10.5703125" style="177" customWidth="1"/>
    <col min="7943" max="7943" width="10.140625" style="177" customWidth="1"/>
    <col min="7944" max="7944" width="16.7109375" style="177" customWidth="1"/>
    <col min="7945" max="7945" width="15.140625" style="177" customWidth="1"/>
    <col min="7946" max="8184" width="9.140625" style="177"/>
    <col min="8185" max="8185" width="2.85546875" style="177" customWidth="1"/>
    <col min="8186" max="8186" width="6.42578125" style="177" customWidth="1"/>
    <col min="8187" max="8187" width="22.140625" style="177" customWidth="1"/>
    <col min="8188" max="8188" width="15" style="177" customWidth="1"/>
    <col min="8189" max="8189" width="11.28515625" style="177" customWidth="1"/>
    <col min="8190" max="8190" width="13" style="177" customWidth="1"/>
    <col min="8191" max="8191" width="8.7109375" style="177" customWidth="1"/>
    <col min="8192" max="8192" width="10.140625" style="177" customWidth="1"/>
    <col min="8193" max="8193" width="10.28515625" style="177" customWidth="1"/>
    <col min="8194" max="8194" width="8.7109375" style="177" customWidth="1"/>
    <col min="8195" max="8195" width="24" style="177" customWidth="1"/>
    <col min="8196" max="8196" width="13.140625" style="177" customWidth="1"/>
    <col min="8197" max="8197" width="11.28515625" style="177" customWidth="1"/>
    <col min="8198" max="8198" width="10.5703125" style="177" customWidth="1"/>
    <col min="8199" max="8199" width="10.140625" style="177" customWidth="1"/>
    <col min="8200" max="8200" width="16.7109375" style="177" customWidth="1"/>
    <col min="8201" max="8201" width="15.140625" style="177" customWidth="1"/>
    <col min="8202" max="8440" width="9.140625" style="177"/>
    <col min="8441" max="8441" width="2.85546875" style="177" customWidth="1"/>
    <col min="8442" max="8442" width="6.42578125" style="177" customWidth="1"/>
    <col min="8443" max="8443" width="22.140625" style="177" customWidth="1"/>
    <col min="8444" max="8444" width="15" style="177" customWidth="1"/>
    <col min="8445" max="8445" width="11.28515625" style="177" customWidth="1"/>
    <col min="8446" max="8446" width="13" style="177" customWidth="1"/>
    <col min="8447" max="8447" width="8.7109375" style="177" customWidth="1"/>
    <col min="8448" max="8448" width="10.140625" style="177" customWidth="1"/>
    <col min="8449" max="8449" width="10.28515625" style="177" customWidth="1"/>
    <col min="8450" max="8450" width="8.7109375" style="177" customWidth="1"/>
    <col min="8451" max="8451" width="24" style="177" customWidth="1"/>
    <col min="8452" max="8452" width="13.140625" style="177" customWidth="1"/>
    <col min="8453" max="8453" width="11.28515625" style="177" customWidth="1"/>
    <col min="8454" max="8454" width="10.5703125" style="177" customWidth="1"/>
    <col min="8455" max="8455" width="10.140625" style="177" customWidth="1"/>
    <col min="8456" max="8456" width="16.7109375" style="177" customWidth="1"/>
    <col min="8457" max="8457" width="15.140625" style="177" customWidth="1"/>
    <col min="8458" max="8696" width="9.140625" style="177"/>
    <col min="8697" max="8697" width="2.85546875" style="177" customWidth="1"/>
    <col min="8698" max="8698" width="6.42578125" style="177" customWidth="1"/>
    <col min="8699" max="8699" width="22.140625" style="177" customWidth="1"/>
    <col min="8700" max="8700" width="15" style="177" customWidth="1"/>
    <col min="8701" max="8701" width="11.28515625" style="177" customWidth="1"/>
    <col min="8702" max="8702" width="13" style="177" customWidth="1"/>
    <col min="8703" max="8703" width="8.7109375" style="177" customWidth="1"/>
    <col min="8704" max="8704" width="10.140625" style="177" customWidth="1"/>
    <col min="8705" max="8705" width="10.28515625" style="177" customWidth="1"/>
    <col min="8706" max="8706" width="8.7109375" style="177" customWidth="1"/>
    <col min="8707" max="8707" width="24" style="177" customWidth="1"/>
    <col min="8708" max="8708" width="13.140625" style="177" customWidth="1"/>
    <col min="8709" max="8709" width="11.28515625" style="177" customWidth="1"/>
    <col min="8710" max="8710" width="10.5703125" style="177" customWidth="1"/>
    <col min="8711" max="8711" width="10.140625" style="177" customWidth="1"/>
    <col min="8712" max="8712" width="16.7109375" style="177" customWidth="1"/>
    <col min="8713" max="8713" width="15.140625" style="177" customWidth="1"/>
    <col min="8714" max="8952" width="9.140625" style="177"/>
    <col min="8953" max="8953" width="2.85546875" style="177" customWidth="1"/>
    <col min="8954" max="8954" width="6.42578125" style="177" customWidth="1"/>
    <col min="8955" max="8955" width="22.140625" style="177" customWidth="1"/>
    <col min="8956" max="8956" width="15" style="177" customWidth="1"/>
    <col min="8957" max="8957" width="11.28515625" style="177" customWidth="1"/>
    <col min="8958" max="8958" width="13" style="177" customWidth="1"/>
    <col min="8959" max="8959" width="8.7109375" style="177" customWidth="1"/>
    <col min="8960" max="8960" width="10.140625" style="177" customWidth="1"/>
    <col min="8961" max="8961" width="10.28515625" style="177" customWidth="1"/>
    <col min="8962" max="8962" width="8.7109375" style="177" customWidth="1"/>
    <col min="8963" max="8963" width="24" style="177" customWidth="1"/>
    <col min="8964" max="8964" width="13.140625" style="177" customWidth="1"/>
    <col min="8965" max="8965" width="11.28515625" style="177" customWidth="1"/>
    <col min="8966" max="8966" width="10.5703125" style="177" customWidth="1"/>
    <col min="8967" max="8967" width="10.140625" style="177" customWidth="1"/>
    <col min="8968" max="8968" width="16.7109375" style="177" customWidth="1"/>
    <col min="8969" max="8969" width="15.140625" style="177" customWidth="1"/>
    <col min="8970" max="9208" width="9.140625" style="177"/>
    <col min="9209" max="9209" width="2.85546875" style="177" customWidth="1"/>
    <col min="9210" max="9210" width="6.42578125" style="177" customWidth="1"/>
    <col min="9211" max="9211" width="22.140625" style="177" customWidth="1"/>
    <col min="9212" max="9212" width="15" style="177" customWidth="1"/>
    <col min="9213" max="9213" width="11.28515625" style="177" customWidth="1"/>
    <col min="9214" max="9214" width="13" style="177" customWidth="1"/>
    <col min="9215" max="9215" width="8.7109375" style="177" customWidth="1"/>
    <col min="9216" max="9216" width="10.140625" style="177" customWidth="1"/>
    <col min="9217" max="9217" width="10.28515625" style="177" customWidth="1"/>
    <col min="9218" max="9218" width="8.7109375" style="177" customWidth="1"/>
    <col min="9219" max="9219" width="24" style="177" customWidth="1"/>
    <col min="9220" max="9220" width="13.140625" style="177" customWidth="1"/>
    <col min="9221" max="9221" width="11.28515625" style="177" customWidth="1"/>
    <col min="9222" max="9222" width="10.5703125" style="177" customWidth="1"/>
    <col min="9223" max="9223" width="10.140625" style="177" customWidth="1"/>
    <col min="9224" max="9224" width="16.7109375" style="177" customWidth="1"/>
    <col min="9225" max="9225" width="15.140625" style="177" customWidth="1"/>
    <col min="9226" max="9464" width="9.140625" style="177"/>
    <col min="9465" max="9465" width="2.85546875" style="177" customWidth="1"/>
    <col min="9466" max="9466" width="6.42578125" style="177" customWidth="1"/>
    <col min="9467" max="9467" width="22.140625" style="177" customWidth="1"/>
    <col min="9468" max="9468" width="15" style="177" customWidth="1"/>
    <col min="9469" max="9469" width="11.28515625" style="177" customWidth="1"/>
    <col min="9470" max="9470" width="13" style="177" customWidth="1"/>
    <col min="9471" max="9471" width="8.7109375" style="177" customWidth="1"/>
    <col min="9472" max="9472" width="10.140625" style="177" customWidth="1"/>
    <col min="9473" max="9473" width="10.28515625" style="177" customWidth="1"/>
    <col min="9474" max="9474" width="8.7109375" style="177" customWidth="1"/>
    <col min="9475" max="9475" width="24" style="177" customWidth="1"/>
    <col min="9476" max="9476" width="13.140625" style="177" customWidth="1"/>
    <col min="9477" max="9477" width="11.28515625" style="177" customWidth="1"/>
    <col min="9478" max="9478" width="10.5703125" style="177" customWidth="1"/>
    <col min="9479" max="9479" width="10.140625" style="177" customWidth="1"/>
    <col min="9480" max="9480" width="16.7109375" style="177" customWidth="1"/>
    <col min="9481" max="9481" width="15.140625" style="177" customWidth="1"/>
    <col min="9482" max="9720" width="9.140625" style="177"/>
    <col min="9721" max="9721" width="2.85546875" style="177" customWidth="1"/>
    <col min="9722" max="9722" width="6.42578125" style="177" customWidth="1"/>
    <col min="9723" max="9723" width="22.140625" style="177" customWidth="1"/>
    <col min="9724" max="9724" width="15" style="177" customWidth="1"/>
    <col min="9725" max="9725" width="11.28515625" style="177" customWidth="1"/>
    <col min="9726" max="9726" width="13" style="177" customWidth="1"/>
    <col min="9727" max="9727" width="8.7109375" style="177" customWidth="1"/>
    <col min="9728" max="9728" width="10.140625" style="177" customWidth="1"/>
    <col min="9729" max="9729" width="10.28515625" style="177" customWidth="1"/>
    <col min="9730" max="9730" width="8.7109375" style="177" customWidth="1"/>
    <col min="9731" max="9731" width="24" style="177" customWidth="1"/>
    <col min="9732" max="9732" width="13.140625" style="177" customWidth="1"/>
    <col min="9733" max="9733" width="11.28515625" style="177" customWidth="1"/>
    <col min="9734" max="9734" width="10.5703125" style="177" customWidth="1"/>
    <col min="9735" max="9735" width="10.140625" style="177" customWidth="1"/>
    <col min="9736" max="9736" width="16.7109375" style="177" customWidth="1"/>
    <col min="9737" max="9737" width="15.140625" style="177" customWidth="1"/>
    <col min="9738" max="9976" width="9.140625" style="177"/>
    <col min="9977" max="9977" width="2.85546875" style="177" customWidth="1"/>
    <col min="9978" max="9978" width="6.42578125" style="177" customWidth="1"/>
    <col min="9979" max="9979" width="22.140625" style="177" customWidth="1"/>
    <col min="9980" max="9980" width="15" style="177" customWidth="1"/>
    <col min="9981" max="9981" width="11.28515625" style="177" customWidth="1"/>
    <col min="9982" max="9982" width="13" style="177" customWidth="1"/>
    <col min="9983" max="9983" width="8.7109375" style="177" customWidth="1"/>
    <col min="9984" max="9984" width="10.140625" style="177" customWidth="1"/>
    <col min="9985" max="9985" width="10.28515625" style="177" customWidth="1"/>
    <col min="9986" max="9986" width="8.7109375" style="177" customWidth="1"/>
    <col min="9987" max="9987" width="24" style="177" customWidth="1"/>
    <col min="9988" max="9988" width="13.140625" style="177" customWidth="1"/>
    <col min="9989" max="9989" width="11.28515625" style="177" customWidth="1"/>
    <col min="9990" max="9990" width="10.5703125" style="177" customWidth="1"/>
    <col min="9991" max="9991" width="10.140625" style="177" customWidth="1"/>
    <col min="9992" max="9992" width="16.7109375" style="177" customWidth="1"/>
    <col min="9993" max="9993" width="15.140625" style="177" customWidth="1"/>
    <col min="9994" max="10232" width="9.140625" style="177"/>
    <col min="10233" max="10233" width="2.85546875" style="177" customWidth="1"/>
    <col min="10234" max="10234" width="6.42578125" style="177" customWidth="1"/>
    <col min="10235" max="10235" width="22.140625" style="177" customWidth="1"/>
    <col min="10236" max="10236" width="15" style="177" customWidth="1"/>
    <col min="10237" max="10237" width="11.28515625" style="177" customWidth="1"/>
    <col min="10238" max="10238" width="13" style="177" customWidth="1"/>
    <col min="10239" max="10239" width="8.7109375" style="177" customWidth="1"/>
    <col min="10240" max="10240" width="10.140625" style="177" customWidth="1"/>
    <col min="10241" max="10241" width="10.28515625" style="177" customWidth="1"/>
    <col min="10242" max="10242" width="8.7109375" style="177" customWidth="1"/>
    <col min="10243" max="10243" width="24" style="177" customWidth="1"/>
    <col min="10244" max="10244" width="13.140625" style="177" customWidth="1"/>
    <col min="10245" max="10245" width="11.28515625" style="177" customWidth="1"/>
    <col min="10246" max="10246" width="10.5703125" style="177" customWidth="1"/>
    <col min="10247" max="10247" width="10.140625" style="177" customWidth="1"/>
    <col min="10248" max="10248" width="16.7109375" style="177" customWidth="1"/>
    <col min="10249" max="10249" width="15.140625" style="177" customWidth="1"/>
    <col min="10250" max="10488" width="9.140625" style="177"/>
    <col min="10489" max="10489" width="2.85546875" style="177" customWidth="1"/>
    <col min="10490" max="10490" width="6.42578125" style="177" customWidth="1"/>
    <col min="10491" max="10491" width="22.140625" style="177" customWidth="1"/>
    <col min="10492" max="10492" width="15" style="177" customWidth="1"/>
    <col min="10493" max="10493" width="11.28515625" style="177" customWidth="1"/>
    <col min="10494" max="10494" width="13" style="177" customWidth="1"/>
    <col min="10495" max="10495" width="8.7109375" style="177" customWidth="1"/>
    <col min="10496" max="10496" width="10.140625" style="177" customWidth="1"/>
    <col min="10497" max="10497" width="10.28515625" style="177" customWidth="1"/>
    <col min="10498" max="10498" width="8.7109375" style="177" customWidth="1"/>
    <col min="10499" max="10499" width="24" style="177" customWidth="1"/>
    <col min="10500" max="10500" width="13.140625" style="177" customWidth="1"/>
    <col min="10501" max="10501" width="11.28515625" style="177" customWidth="1"/>
    <col min="10502" max="10502" width="10.5703125" style="177" customWidth="1"/>
    <col min="10503" max="10503" width="10.140625" style="177" customWidth="1"/>
    <col min="10504" max="10504" width="16.7109375" style="177" customWidth="1"/>
    <col min="10505" max="10505" width="15.140625" style="177" customWidth="1"/>
    <col min="10506" max="10744" width="9.140625" style="177"/>
    <col min="10745" max="10745" width="2.85546875" style="177" customWidth="1"/>
    <col min="10746" max="10746" width="6.42578125" style="177" customWidth="1"/>
    <col min="10747" max="10747" width="22.140625" style="177" customWidth="1"/>
    <col min="10748" max="10748" width="15" style="177" customWidth="1"/>
    <col min="10749" max="10749" width="11.28515625" style="177" customWidth="1"/>
    <col min="10750" max="10750" width="13" style="177" customWidth="1"/>
    <col min="10751" max="10751" width="8.7109375" style="177" customWidth="1"/>
    <col min="10752" max="10752" width="10.140625" style="177" customWidth="1"/>
    <col min="10753" max="10753" width="10.28515625" style="177" customWidth="1"/>
    <col min="10754" max="10754" width="8.7109375" style="177" customWidth="1"/>
    <col min="10755" max="10755" width="24" style="177" customWidth="1"/>
    <col min="10756" max="10756" width="13.140625" style="177" customWidth="1"/>
    <col min="10757" max="10757" width="11.28515625" style="177" customWidth="1"/>
    <col min="10758" max="10758" width="10.5703125" style="177" customWidth="1"/>
    <col min="10759" max="10759" width="10.140625" style="177" customWidth="1"/>
    <col min="10760" max="10760" width="16.7109375" style="177" customWidth="1"/>
    <col min="10761" max="10761" width="15.140625" style="177" customWidth="1"/>
    <col min="10762" max="11000" width="9.140625" style="177"/>
    <col min="11001" max="11001" width="2.85546875" style="177" customWidth="1"/>
    <col min="11002" max="11002" width="6.42578125" style="177" customWidth="1"/>
    <col min="11003" max="11003" width="22.140625" style="177" customWidth="1"/>
    <col min="11004" max="11004" width="15" style="177" customWidth="1"/>
    <col min="11005" max="11005" width="11.28515625" style="177" customWidth="1"/>
    <col min="11006" max="11006" width="13" style="177" customWidth="1"/>
    <col min="11007" max="11007" width="8.7109375" style="177" customWidth="1"/>
    <col min="11008" max="11008" width="10.140625" style="177" customWidth="1"/>
    <col min="11009" max="11009" width="10.28515625" style="177" customWidth="1"/>
    <col min="11010" max="11010" width="8.7109375" style="177" customWidth="1"/>
    <col min="11011" max="11011" width="24" style="177" customWidth="1"/>
    <col min="11012" max="11012" width="13.140625" style="177" customWidth="1"/>
    <col min="11013" max="11013" width="11.28515625" style="177" customWidth="1"/>
    <col min="11014" max="11014" width="10.5703125" style="177" customWidth="1"/>
    <col min="11015" max="11015" width="10.140625" style="177" customWidth="1"/>
    <col min="11016" max="11016" width="16.7109375" style="177" customWidth="1"/>
    <col min="11017" max="11017" width="15.140625" style="177" customWidth="1"/>
    <col min="11018" max="11256" width="9.140625" style="177"/>
    <col min="11257" max="11257" width="2.85546875" style="177" customWidth="1"/>
    <col min="11258" max="11258" width="6.42578125" style="177" customWidth="1"/>
    <col min="11259" max="11259" width="22.140625" style="177" customWidth="1"/>
    <col min="11260" max="11260" width="15" style="177" customWidth="1"/>
    <col min="11261" max="11261" width="11.28515625" style="177" customWidth="1"/>
    <col min="11262" max="11262" width="13" style="177" customWidth="1"/>
    <col min="11263" max="11263" width="8.7109375" style="177" customWidth="1"/>
    <col min="11264" max="11264" width="10.140625" style="177" customWidth="1"/>
    <col min="11265" max="11265" width="10.28515625" style="177" customWidth="1"/>
    <col min="11266" max="11266" width="8.7109375" style="177" customWidth="1"/>
    <col min="11267" max="11267" width="24" style="177" customWidth="1"/>
    <col min="11268" max="11268" width="13.140625" style="177" customWidth="1"/>
    <col min="11269" max="11269" width="11.28515625" style="177" customWidth="1"/>
    <col min="11270" max="11270" width="10.5703125" style="177" customWidth="1"/>
    <col min="11271" max="11271" width="10.140625" style="177" customWidth="1"/>
    <col min="11272" max="11272" width="16.7109375" style="177" customWidth="1"/>
    <col min="11273" max="11273" width="15.140625" style="177" customWidth="1"/>
    <col min="11274" max="11512" width="9.140625" style="177"/>
    <col min="11513" max="11513" width="2.85546875" style="177" customWidth="1"/>
    <col min="11514" max="11514" width="6.42578125" style="177" customWidth="1"/>
    <col min="11515" max="11515" width="22.140625" style="177" customWidth="1"/>
    <col min="11516" max="11516" width="15" style="177" customWidth="1"/>
    <col min="11517" max="11517" width="11.28515625" style="177" customWidth="1"/>
    <col min="11518" max="11518" width="13" style="177" customWidth="1"/>
    <col min="11519" max="11519" width="8.7109375" style="177" customWidth="1"/>
    <col min="11520" max="11520" width="10.140625" style="177" customWidth="1"/>
    <col min="11521" max="11521" width="10.28515625" style="177" customWidth="1"/>
    <col min="11522" max="11522" width="8.7109375" style="177" customWidth="1"/>
    <col min="11523" max="11523" width="24" style="177" customWidth="1"/>
    <col min="11524" max="11524" width="13.140625" style="177" customWidth="1"/>
    <col min="11525" max="11525" width="11.28515625" style="177" customWidth="1"/>
    <col min="11526" max="11526" width="10.5703125" style="177" customWidth="1"/>
    <col min="11527" max="11527" width="10.140625" style="177" customWidth="1"/>
    <col min="11528" max="11528" width="16.7109375" style="177" customWidth="1"/>
    <col min="11529" max="11529" width="15.140625" style="177" customWidth="1"/>
    <col min="11530" max="11768" width="9.140625" style="177"/>
    <col min="11769" max="11769" width="2.85546875" style="177" customWidth="1"/>
    <col min="11770" max="11770" width="6.42578125" style="177" customWidth="1"/>
    <col min="11771" max="11771" width="22.140625" style="177" customWidth="1"/>
    <col min="11772" max="11772" width="15" style="177" customWidth="1"/>
    <col min="11773" max="11773" width="11.28515625" style="177" customWidth="1"/>
    <col min="11774" max="11774" width="13" style="177" customWidth="1"/>
    <col min="11775" max="11775" width="8.7109375" style="177" customWidth="1"/>
    <col min="11776" max="11776" width="10.140625" style="177" customWidth="1"/>
    <col min="11777" max="11777" width="10.28515625" style="177" customWidth="1"/>
    <col min="11778" max="11778" width="8.7109375" style="177" customWidth="1"/>
    <col min="11779" max="11779" width="24" style="177" customWidth="1"/>
    <col min="11780" max="11780" width="13.140625" style="177" customWidth="1"/>
    <col min="11781" max="11781" width="11.28515625" style="177" customWidth="1"/>
    <col min="11782" max="11782" width="10.5703125" style="177" customWidth="1"/>
    <col min="11783" max="11783" width="10.140625" style="177" customWidth="1"/>
    <col min="11784" max="11784" width="16.7109375" style="177" customWidth="1"/>
    <col min="11785" max="11785" width="15.140625" style="177" customWidth="1"/>
    <col min="11786" max="12024" width="9.140625" style="177"/>
    <col min="12025" max="12025" width="2.85546875" style="177" customWidth="1"/>
    <col min="12026" max="12026" width="6.42578125" style="177" customWidth="1"/>
    <col min="12027" max="12027" width="22.140625" style="177" customWidth="1"/>
    <col min="12028" max="12028" width="15" style="177" customWidth="1"/>
    <col min="12029" max="12029" width="11.28515625" style="177" customWidth="1"/>
    <col min="12030" max="12030" width="13" style="177" customWidth="1"/>
    <col min="12031" max="12031" width="8.7109375" style="177" customWidth="1"/>
    <col min="12032" max="12032" width="10.140625" style="177" customWidth="1"/>
    <col min="12033" max="12033" width="10.28515625" style="177" customWidth="1"/>
    <col min="12034" max="12034" width="8.7109375" style="177" customWidth="1"/>
    <col min="12035" max="12035" width="24" style="177" customWidth="1"/>
    <col min="12036" max="12036" width="13.140625" style="177" customWidth="1"/>
    <col min="12037" max="12037" width="11.28515625" style="177" customWidth="1"/>
    <col min="12038" max="12038" width="10.5703125" style="177" customWidth="1"/>
    <col min="12039" max="12039" width="10.140625" style="177" customWidth="1"/>
    <col min="12040" max="12040" width="16.7109375" style="177" customWidth="1"/>
    <col min="12041" max="12041" width="15.140625" style="177" customWidth="1"/>
    <col min="12042" max="12280" width="9.140625" style="177"/>
    <col min="12281" max="12281" width="2.85546875" style="177" customWidth="1"/>
    <col min="12282" max="12282" width="6.42578125" style="177" customWidth="1"/>
    <col min="12283" max="12283" width="22.140625" style="177" customWidth="1"/>
    <col min="12284" max="12284" width="15" style="177" customWidth="1"/>
    <col min="12285" max="12285" width="11.28515625" style="177" customWidth="1"/>
    <col min="12286" max="12286" width="13" style="177" customWidth="1"/>
    <col min="12287" max="12287" width="8.7109375" style="177" customWidth="1"/>
    <col min="12288" max="12288" width="10.140625" style="177" customWidth="1"/>
    <col min="12289" max="12289" width="10.28515625" style="177" customWidth="1"/>
    <col min="12290" max="12290" width="8.7109375" style="177" customWidth="1"/>
    <col min="12291" max="12291" width="24" style="177" customWidth="1"/>
    <col min="12292" max="12292" width="13.140625" style="177" customWidth="1"/>
    <col min="12293" max="12293" width="11.28515625" style="177" customWidth="1"/>
    <col min="12294" max="12294" width="10.5703125" style="177" customWidth="1"/>
    <col min="12295" max="12295" width="10.140625" style="177" customWidth="1"/>
    <col min="12296" max="12296" width="16.7109375" style="177" customWidth="1"/>
    <col min="12297" max="12297" width="15.140625" style="177" customWidth="1"/>
    <col min="12298" max="12536" width="9.140625" style="177"/>
    <col min="12537" max="12537" width="2.85546875" style="177" customWidth="1"/>
    <col min="12538" max="12538" width="6.42578125" style="177" customWidth="1"/>
    <col min="12539" max="12539" width="22.140625" style="177" customWidth="1"/>
    <col min="12540" max="12540" width="15" style="177" customWidth="1"/>
    <col min="12541" max="12541" width="11.28515625" style="177" customWidth="1"/>
    <col min="12542" max="12542" width="13" style="177" customWidth="1"/>
    <col min="12543" max="12543" width="8.7109375" style="177" customWidth="1"/>
    <col min="12544" max="12544" width="10.140625" style="177" customWidth="1"/>
    <col min="12545" max="12545" width="10.28515625" style="177" customWidth="1"/>
    <col min="12546" max="12546" width="8.7109375" style="177" customWidth="1"/>
    <col min="12547" max="12547" width="24" style="177" customWidth="1"/>
    <col min="12548" max="12548" width="13.140625" style="177" customWidth="1"/>
    <col min="12549" max="12549" width="11.28515625" style="177" customWidth="1"/>
    <col min="12550" max="12550" width="10.5703125" style="177" customWidth="1"/>
    <col min="12551" max="12551" width="10.140625" style="177" customWidth="1"/>
    <col min="12552" max="12552" width="16.7109375" style="177" customWidth="1"/>
    <col min="12553" max="12553" width="15.140625" style="177" customWidth="1"/>
    <col min="12554" max="12792" width="9.140625" style="177"/>
    <col min="12793" max="12793" width="2.85546875" style="177" customWidth="1"/>
    <col min="12794" max="12794" width="6.42578125" style="177" customWidth="1"/>
    <col min="12795" max="12795" width="22.140625" style="177" customWidth="1"/>
    <col min="12796" max="12796" width="15" style="177" customWidth="1"/>
    <col min="12797" max="12797" width="11.28515625" style="177" customWidth="1"/>
    <col min="12798" max="12798" width="13" style="177" customWidth="1"/>
    <col min="12799" max="12799" width="8.7109375" style="177" customWidth="1"/>
    <col min="12800" max="12800" width="10.140625" style="177" customWidth="1"/>
    <col min="12801" max="12801" width="10.28515625" style="177" customWidth="1"/>
    <col min="12802" max="12802" width="8.7109375" style="177" customWidth="1"/>
    <col min="12803" max="12803" width="24" style="177" customWidth="1"/>
    <col min="12804" max="12804" width="13.140625" style="177" customWidth="1"/>
    <col min="12805" max="12805" width="11.28515625" style="177" customWidth="1"/>
    <col min="12806" max="12806" width="10.5703125" style="177" customWidth="1"/>
    <col min="12807" max="12807" width="10.140625" style="177" customWidth="1"/>
    <col min="12808" max="12808" width="16.7109375" style="177" customWidth="1"/>
    <col min="12809" max="12809" width="15.140625" style="177" customWidth="1"/>
    <col min="12810" max="13048" width="9.140625" style="177"/>
    <col min="13049" max="13049" width="2.85546875" style="177" customWidth="1"/>
    <col min="13050" max="13050" width="6.42578125" style="177" customWidth="1"/>
    <col min="13051" max="13051" width="22.140625" style="177" customWidth="1"/>
    <col min="13052" max="13052" width="15" style="177" customWidth="1"/>
    <col min="13053" max="13053" width="11.28515625" style="177" customWidth="1"/>
    <col min="13054" max="13054" width="13" style="177" customWidth="1"/>
    <col min="13055" max="13055" width="8.7109375" style="177" customWidth="1"/>
    <col min="13056" max="13056" width="10.140625" style="177" customWidth="1"/>
    <col min="13057" max="13057" width="10.28515625" style="177" customWidth="1"/>
    <col min="13058" max="13058" width="8.7109375" style="177" customWidth="1"/>
    <col min="13059" max="13059" width="24" style="177" customWidth="1"/>
    <col min="13060" max="13060" width="13.140625" style="177" customWidth="1"/>
    <col min="13061" max="13061" width="11.28515625" style="177" customWidth="1"/>
    <col min="13062" max="13062" width="10.5703125" style="177" customWidth="1"/>
    <col min="13063" max="13063" width="10.140625" style="177" customWidth="1"/>
    <col min="13064" max="13064" width="16.7109375" style="177" customWidth="1"/>
    <col min="13065" max="13065" width="15.140625" style="177" customWidth="1"/>
    <col min="13066" max="13304" width="9.140625" style="177"/>
    <col min="13305" max="13305" width="2.85546875" style="177" customWidth="1"/>
    <col min="13306" max="13306" width="6.42578125" style="177" customWidth="1"/>
    <col min="13307" max="13307" width="22.140625" style="177" customWidth="1"/>
    <col min="13308" max="13308" width="15" style="177" customWidth="1"/>
    <col min="13309" max="13309" width="11.28515625" style="177" customWidth="1"/>
    <col min="13310" max="13310" width="13" style="177" customWidth="1"/>
    <col min="13311" max="13311" width="8.7109375" style="177" customWidth="1"/>
    <col min="13312" max="13312" width="10.140625" style="177" customWidth="1"/>
    <col min="13313" max="13313" width="10.28515625" style="177" customWidth="1"/>
    <col min="13314" max="13314" width="8.7109375" style="177" customWidth="1"/>
    <col min="13315" max="13315" width="24" style="177" customWidth="1"/>
    <col min="13316" max="13316" width="13.140625" style="177" customWidth="1"/>
    <col min="13317" max="13317" width="11.28515625" style="177" customWidth="1"/>
    <col min="13318" max="13318" width="10.5703125" style="177" customWidth="1"/>
    <col min="13319" max="13319" width="10.140625" style="177" customWidth="1"/>
    <col min="13320" max="13320" width="16.7109375" style="177" customWidth="1"/>
    <col min="13321" max="13321" width="15.140625" style="177" customWidth="1"/>
    <col min="13322" max="13560" width="9.140625" style="177"/>
    <col min="13561" max="13561" width="2.85546875" style="177" customWidth="1"/>
    <col min="13562" max="13562" width="6.42578125" style="177" customWidth="1"/>
    <col min="13563" max="13563" width="22.140625" style="177" customWidth="1"/>
    <col min="13564" max="13564" width="15" style="177" customWidth="1"/>
    <col min="13565" max="13565" width="11.28515625" style="177" customWidth="1"/>
    <col min="13566" max="13566" width="13" style="177" customWidth="1"/>
    <col min="13567" max="13567" width="8.7109375" style="177" customWidth="1"/>
    <col min="13568" max="13568" width="10.140625" style="177" customWidth="1"/>
    <col min="13569" max="13569" width="10.28515625" style="177" customWidth="1"/>
    <col min="13570" max="13570" width="8.7109375" style="177" customWidth="1"/>
    <col min="13571" max="13571" width="24" style="177" customWidth="1"/>
    <col min="13572" max="13572" width="13.140625" style="177" customWidth="1"/>
    <col min="13573" max="13573" width="11.28515625" style="177" customWidth="1"/>
    <col min="13574" max="13574" width="10.5703125" style="177" customWidth="1"/>
    <col min="13575" max="13575" width="10.140625" style="177" customWidth="1"/>
    <col min="13576" max="13576" width="16.7109375" style="177" customWidth="1"/>
    <col min="13577" max="13577" width="15.140625" style="177" customWidth="1"/>
    <col min="13578" max="13816" width="9.140625" style="177"/>
    <col min="13817" max="13817" width="2.85546875" style="177" customWidth="1"/>
    <col min="13818" max="13818" width="6.42578125" style="177" customWidth="1"/>
    <col min="13819" max="13819" width="22.140625" style="177" customWidth="1"/>
    <col min="13820" max="13820" width="15" style="177" customWidth="1"/>
    <col min="13821" max="13821" width="11.28515625" style="177" customWidth="1"/>
    <col min="13822" max="13822" width="13" style="177" customWidth="1"/>
    <col min="13823" max="13823" width="8.7109375" style="177" customWidth="1"/>
    <col min="13824" max="13824" width="10.140625" style="177" customWidth="1"/>
    <col min="13825" max="13825" width="10.28515625" style="177" customWidth="1"/>
    <col min="13826" max="13826" width="8.7109375" style="177" customWidth="1"/>
    <col min="13827" max="13827" width="24" style="177" customWidth="1"/>
    <col min="13828" max="13828" width="13.140625" style="177" customWidth="1"/>
    <col min="13829" max="13829" width="11.28515625" style="177" customWidth="1"/>
    <col min="13830" max="13830" width="10.5703125" style="177" customWidth="1"/>
    <col min="13831" max="13831" width="10.140625" style="177" customWidth="1"/>
    <col min="13832" max="13832" width="16.7109375" style="177" customWidth="1"/>
    <col min="13833" max="13833" width="15.140625" style="177" customWidth="1"/>
    <col min="13834" max="14072" width="9.140625" style="177"/>
    <col min="14073" max="14073" width="2.85546875" style="177" customWidth="1"/>
    <col min="14074" max="14074" width="6.42578125" style="177" customWidth="1"/>
    <col min="14075" max="14075" width="22.140625" style="177" customWidth="1"/>
    <col min="14076" max="14076" width="15" style="177" customWidth="1"/>
    <col min="14077" max="14077" width="11.28515625" style="177" customWidth="1"/>
    <col min="14078" max="14078" width="13" style="177" customWidth="1"/>
    <col min="14079" max="14079" width="8.7109375" style="177" customWidth="1"/>
    <col min="14080" max="14080" width="10.140625" style="177" customWidth="1"/>
    <col min="14081" max="14081" width="10.28515625" style="177" customWidth="1"/>
    <col min="14082" max="14082" width="8.7109375" style="177" customWidth="1"/>
    <col min="14083" max="14083" width="24" style="177" customWidth="1"/>
    <col min="14084" max="14084" width="13.140625" style="177" customWidth="1"/>
    <col min="14085" max="14085" width="11.28515625" style="177" customWidth="1"/>
    <col min="14086" max="14086" width="10.5703125" style="177" customWidth="1"/>
    <col min="14087" max="14087" width="10.140625" style="177" customWidth="1"/>
    <col min="14088" max="14088" width="16.7109375" style="177" customWidth="1"/>
    <col min="14089" max="14089" width="15.140625" style="177" customWidth="1"/>
    <col min="14090" max="14328" width="9.140625" style="177"/>
    <col min="14329" max="14329" width="2.85546875" style="177" customWidth="1"/>
    <col min="14330" max="14330" width="6.42578125" style="177" customWidth="1"/>
    <col min="14331" max="14331" width="22.140625" style="177" customWidth="1"/>
    <col min="14332" max="14332" width="15" style="177" customWidth="1"/>
    <col min="14333" max="14333" width="11.28515625" style="177" customWidth="1"/>
    <col min="14334" max="14334" width="13" style="177" customWidth="1"/>
    <col min="14335" max="14335" width="8.7109375" style="177" customWidth="1"/>
    <col min="14336" max="14336" width="10.140625" style="177" customWidth="1"/>
    <col min="14337" max="14337" width="10.28515625" style="177" customWidth="1"/>
    <col min="14338" max="14338" width="8.7109375" style="177" customWidth="1"/>
    <col min="14339" max="14339" width="24" style="177" customWidth="1"/>
    <col min="14340" max="14340" width="13.140625" style="177" customWidth="1"/>
    <col min="14341" max="14341" width="11.28515625" style="177" customWidth="1"/>
    <col min="14342" max="14342" width="10.5703125" style="177" customWidth="1"/>
    <col min="14343" max="14343" width="10.140625" style="177" customWidth="1"/>
    <col min="14344" max="14344" width="16.7109375" style="177" customWidth="1"/>
    <col min="14345" max="14345" width="15.140625" style="177" customWidth="1"/>
    <col min="14346" max="14584" width="9.140625" style="177"/>
    <col min="14585" max="14585" width="2.85546875" style="177" customWidth="1"/>
    <col min="14586" max="14586" width="6.42578125" style="177" customWidth="1"/>
    <col min="14587" max="14587" width="22.140625" style="177" customWidth="1"/>
    <col min="14588" max="14588" width="15" style="177" customWidth="1"/>
    <col min="14589" max="14589" width="11.28515625" style="177" customWidth="1"/>
    <col min="14590" max="14590" width="13" style="177" customWidth="1"/>
    <col min="14591" max="14591" width="8.7109375" style="177" customWidth="1"/>
    <col min="14592" max="14592" width="10.140625" style="177" customWidth="1"/>
    <col min="14593" max="14593" width="10.28515625" style="177" customWidth="1"/>
    <col min="14594" max="14594" width="8.7109375" style="177" customWidth="1"/>
    <col min="14595" max="14595" width="24" style="177" customWidth="1"/>
    <col min="14596" max="14596" width="13.140625" style="177" customWidth="1"/>
    <col min="14597" max="14597" width="11.28515625" style="177" customWidth="1"/>
    <col min="14598" max="14598" width="10.5703125" style="177" customWidth="1"/>
    <col min="14599" max="14599" width="10.140625" style="177" customWidth="1"/>
    <col min="14600" max="14600" width="16.7109375" style="177" customWidth="1"/>
    <col min="14601" max="14601" width="15.140625" style="177" customWidth="1"/>
    <col min="14602" max="14840" width="9.140625" style="177"/>
    <col min="14841" max="14841" width="2.85546875" style="177" customWidth="1"/>
    <col min="14842" max="14842" width="6.42578125" style="177" customWidth="1"/>
    <col min="14843" max="14843" width="22.140625" style="177" customWidth="1"/>
    <col min="14844" max="14844" width="15" style="177" customWidth="1"/>
    <col min="14845" max="14845" width="11.28515625" style="177" customWidth="1"/>
    <col min="14846" max="14846" width="13" style="177" customWidth="1"/>
    <col min="14847" max="14847" width="8.7109375" style="177" customWidth="1"/>
    <col min="14848" max="14848" width="10.140625" style="177" customWidth="1"/>
    <col min="14849" max="14849" width="10.28515625" style="177" customWidth="1"/>
    <col min="14850" max="14850" width="8.7109375" style="177" customWidth="1"/>
    <col min="14851" max="14851" width="24" style="177" customWidth="1"/>
    <col min="14852" max="14852" width="13.140625" style="177" customWidth="1"/>
    <col min="14853" max="14853" width="11.28515625" style="177" customWidth="1"/>
    <col min="14854" max="14854" width="10.5703125" style="177" customWidth="1"/>
    <col min="14855" max="14855" width="10.140625" style="177" customWidth="1"/>
    <col min="14856" max="14856" width="16.7109375" style="177" customWidth="1"/>
    <col min="14857" max="14857" width="15.140625" style="177" customWidth="1"/>
    <col min="14858" max="15096" width="9.140625" style="177"/>
    <col min="15097" max="15097" width="2.85546875" style="177" customWidth="1"/>
    <col min="15098" max="15098" width="6.42578125" style="177" customWidth="1"/>
    <col min="15099" max="15099" width="22.140625" style="177" customWidth="1"/>
    <col min="15100" max="15100" width="15" style="177" customWidth="1"/>
    <col min="15101" max="15101" width="11.28515625" style="177" customWidth="1"/>
    <col min="15102" max="15102" width="13" style="177" customWidth="1"/>
    <col min="15103" max="15103" width="8.7109375" style="177" customWidth="1"/>
    <col min="15104" max="15104" width="10.140625" style="177" customWidth="1"/>
    <col min="15105" max="15105" width="10.28515625" style="177" customWidth="1"/>
    <col min="15106" max="15106" width="8.7109375" style="177" customWidth="1"/>
    <col min="15107" max="15107" width="24" style="177" customWidth="1"/>
    <col min="15108" max="15108" width="13.140625" style="177" customWidth="1"/>
    <col min="15109" max="15109" width="11.28515625" style="177" customWidth="1"/>
    <col min="15110" max="15110" width="10.5703125" style="177" customWidth="1"/>
    <col min="15111" max="15111" width="10.140625" style="177" customWidth="1"/>
    <col min="15112" max="15112" width="16.7109375" style="177" customWidth="1"/>
    <col min="15113" max="15113" width="15.140625" style="177" customWidth="1"/>
    <col min="15114" max="15352" width="9.140625" style="177"/>
    <col min="15353" max="15353" width="2.85546875" style="177" customWidth="1"/>
    <col min="15354" max="15354" width="6.42578125" style="177" customWidth="1"/>
    <col min="15355" max="15355" width="22.140625" style="177" customWidth="1"/>
    <col min="15356" max="15356" width="15" style="177" customWidth="1"/>
    <col min="15357" max="15357" width="11.28515625" style="177" customWidth="1"/>
    <col min="15358" max="15358" width="13" style="177" customWidth="1"/>
    <col min="15359" max="15359" width="8.7109375" style="177" customWidth="1"/>
    <col min="15360" max="15360" width="10.140625" style="177" customWidth="1"/>
    <col min="15361" max="15361" width="10.28515625" style="177" customWidth="1"/>
    <col min="15362" max="15362" width="8.7109375" style="177" customWidth="1"/>
    <col min="15363" max="15363" width="24" style="177" customWidth="1"/>
    <col min="15364" max="15364" width="13.140625" style="177" customWidth="1"/>
    <col min="15365" max="15365" width="11.28515625" style="177" customWidth="1"/>
    <col min="15366" max="15366" width="10.5703125" style="177" customWidth="1"/>
    <col min="15367" max="15367" width="10.140625" style="177" customWidth="1"/>
    <col min="15368" max="15368" width="16.7109375" style="177" customWidth="1"/>
    <col min="15369" max="15369" width="15.140625" style="177" customWidth="1"/>
    <col min="15370" max="15608" width="9.140625" style="177"/>
    <col min="15609" max="15609" width="2.85546875" style="177" customWidth="1"/>
    <col min="15610" max="15610" width="6.42578125" style="177" customWidth="1"/>
    <col min="15611" max="15611" width="22.140625" style="177" customWidth="1"/>
    <col min="15612" max="15612" width="15" style="177" customWidth="1"/>
    <col min="15613" max="15613" width="11.28515625" style="177" customWidth="1"/>
    <col min="15614" max="15614" width="13" style="177" customWidth="1"/>
    <col min="15615" max="15615" width="8.7109375" style="177" customWidth="1"/>
    <col min="15616" max="15616" width="10.140625" style="177" customWidth="1"/>
    <col min="15617" max="15617" width="10.28515625" style="177" customWidth="1"/>
    <col min="15618" max="15618" width="8.7109375" style="177" customWidth="1"/>
    <col min="15619" max="15619" width="24" style="177" customWidth="1"/>
    <col min="15620" max="15620" width="13.140625" style="177" customWidth="1"/>
    <col min="15621" max="15621" width="11.28515625" style="177" customWidth="1"/>
    <col min="15622" max="15622" width="10.5703125" style="177" customWidth="1"/>
    <col min="15623" max="15623" width="10.140625" style="177" customWidth="1"/>
    <col min="15624" max="15624" width="16.7109375" style="177" customWidth="1"/>
    <col min="15625" max="15625" width="15.140625" style="177" customWidth="1"/>
    <col min="15626" max="15864" width="9.140625" style="177"/>
    <col min="15865" max="15865" width="2.85546875" style="177" customWidth="1"/>
    <col min="15866" max="15866" width="6.42578125" style="177" customWidth="1"/>
    <col min="15867" max="15867" width="22.140625" style="177" customWidth="1"/>
    <col min="15868" max="15868" width="15" style="177" customWidth="1"/>
    <col min="15869" max="15869" width="11.28515625" style="177" customWidth="1"/>
    <col min="15870" max="15870" width="13" style="177" customWidth="1"/>
    <col min="15871" max="15871" width="8.7109375" style="177" customWidth="1"/>
    <col min="15872" max="15872" width="10.140625" style="177" customWidth="1"/>
    <col min="15873" max="15873" width="10.28515625" style="177" customWidth="1"/>
    <col min="15874" max="15874" width="8.7109375" style="177" customWidth="1"/>
    <col min="15875" max="15875" width="24" style="177" customWidth="1"/>
    <col min="15876" max="15876" width="13.140625" style="177" customWidth="1"/>
    <col min="15877" max="15877" width="11.28515625" style="177" customWidth="1"/>
    <col min="15878" max="15878" width="10.5703125" style="177" customWidth="1"/>
    <col min="15879" max="15879" width="10.140625" style="177" customWidth="1"/>
    <col min="15880" max="15880" width="16.7109375" style="177" customWidth="1"/>
    <col min="15881" max="15881" width="15.140625" style="177" customWidth="1"/>
    <col min="15882" max="16120" width="9.140625" style="177"/>
    <col min="16121" max="16121" width="2.85546875" style="177" customWidth="1"/>
    <col min="16122" max="16122" width="6.42578125" style="177" customWidth="1"/>
    <col min="16123" max="16123" width="22.140625" style="177" customWidth="1"/>
    <col min="16124" max="16124" width="15" style="177" customWidth="1"/>
    <col min="16125" max="16125" width="11.28515625" style="177" customWidth="1"/>
    <col min="16126" max="16126" width="13" style="177" customWidth="1"/>
    <col min="16127" max="16127" width="8.7109375" style="177" customWidth="1"/>
    <col min="16128" max="16128" width="10.140625" style="177" customWidth="1"/>
    <col min="16129" max="16129" width="10.28515625" style="177" customWidth="1"/>
    <col min="16130" max="16130" width="8.7109375" style="177" customWidth="1"/>
    <col min="16131" max="16131" width="24" style="177" customWidth="1"/>
    <col min="16132" max="16132" width="13.140625" style="177" customWidth="1"/>
    <col min="16133" max="16133" width="11.28515625" style="177" customWidth="1"/>
    <col min="16134" max="16134" width="10.5703125" style="177" customWidth="1"/>
    <col min="16135" max="16135" width="10.140625" style="177" customWidth="1"/>
    <col min="16136" max="16136" width="16.7109375" style="177" customWidth="1"/>
    <col min="16137" max="16137" width="15.140625" style="177" customWidth="1"/>
    <col min="16138" max="16384" width="9.140625" style="177"/>
  </cols>
  <sheetData>
    <row r="1" spans="2:22" s="176" customFormat="1" ht="18.75">
      <c r="B1" s="225" t="s">
        <v>1870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175"/>
    </row>
    <row r="2" spans="2:22" s="176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175"/>
    </row>
    <row r="3" spans="2:22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73"/>
      <c r="S3" s="74"/>
      <c r="T3" s="74"/>
    </row>
    <row r="4" spans="2:22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2" ht="13.5" thickBot="1"/>
    <row r="6" spans="2:22" s="180" customFormat="1" ht="13.5" customHeight="1" thickTop="1">
      <c r="B6" s="300" t="s">
        <v>1833</v>
      </c>
      <c r="C6" s="304" t="s">
        <v>1854</v>
      </c>
      <c r="D6" s="300" t="s">
        <v>1834</v>
      </c>
      <c r="E6" s="308" t="s">
        <v>1866</v>
      </c>
      <c r="F6" s="308" t="s">
        <v>1865</v>
      </c>
      <c r="G6" s="311" t="s">
        <v>1835</v>
      </c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3"/>
      <c r="U6" s="316" t="s">
        <v>1875</v>
      </c>
      <c r="V6" s="316" t="s">
        <v>1876</v>
      </c>
    </row>
    <row r="7" spans="2:22" s="180" customFormat="1" ht="12.75" customHeight="1">
      <c r="B7" s="301"/>
      <c r="C7" s="305"/>
      <c r="D7" s="301"/>
      <c r="E7" s="309"/>
      <c r="F7" s="309"/>
      <c r="G7" s="309" t="s">
        <v>1919</v>
      </c>
      <c r="H7" s="309" t="s">
        <v>1837</v>
      </c>
      <c r="I7" s="309" t="s">
        <v>1838</v>
      </c>
      <c r="J7" s="309" t="s">
        <v>1839</v>
      </c>
      <c r="K7" s="309" t="s">
        <v>1840</v>
      </c>
      <c r="L7" s="309" t="s">
        <v>1841</v>
      </c>
      <c r="M7" s="309" t="s">
        <v>1842</v>
      </c>
      <c r="N7" s="309" t="s">
        <v>1843</v>
      </c>
      <c r="O7" s="309" t="s">
        <v>1844</v>
      </c>
      <c r="P7" s="309" t="s">
        <v>1845</v>
      </c>
      <c r="Q7" s="309" t="s">
        <v>1846</v>
      </c>
      <c r="R7" s="309" t="s">
        <v>1847</v>
      </c>
      <c r="S7" s="309" t="s">
        <v>1848</v>
      </c>
      <c r="T7" s="309" t="s">
        <v>1849</v>
      </c>
      <c r="U7" s="317"/>
      <c r="V7" s="317"/>
    </row>
    <row r="8" spans="2:22" s="180" customFormat="1" ht="12.75" customHeight="1">
      <c r="B8" s="302"/>
      <c r="C8" s="306"/>
      <c r="D8" s="302"/>
      <c r="E8" s="309"/>
      <c r="F8" s="309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7"/>
      <c r="V8" s="317"/>
    </row>
    <row r="9" spans="2:22" s="180" customFormat="1" ht="12.75" customHeight="1" thickBot="1">
      <c r="B9" s="303"/>
      <c r="C9" s="307"/>
      <c r="D9" s="303"/>
      <c r="E9" s="310"/>
      <c r="F9" s="310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8"/>
      <c r="V9" s="318"/>
    </row>
    <row r="10" spans="2:22" s="180" customFormat="1" ht="12.75" customHeight="1">
      <c r="B10" s="181"/>
      <c r="C10" s="182"/>
      <c r="D10" s="181"/>
      <c r="E10" s="135"/>
      <c r="F10" s="135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4"/>
      <c r="V10" s="184"/>
    </row>
    <row r="11" spans="2:22" s="25" customFormat="1" hidden="1">
      <c r="B11" s="82">
        <f>'PER TRIWULAN'!A6</f>
        <v>1</v>
      </c>
      <c r="C11" s="69" t="str">
        <f>'PER TRIWULAN'!I6</f>
        <v xml:space="preserve"> Brati </v>
      </c>
      <c r="D11" s="70" t="str">
        <f>'PER TRIWULAN'!B6</f>
        <v>SD NEGERI 1 JANGKUNGHARJO</v>
      </c>
      <c r="E11" s="71">
        <f>'PER TRIWULAN'!V6</f>
        <v>18560000</v>
      </c>
      <c r="F11" s="87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>
        <f>SUM(G11:S11)</f>
        <v>0</v>
      </c>
      <c r="U11" s="59">
        <f>E11-F11</f>
        <v>18560000</v>
      </c>
      <c r="V11" s="57">
        <f>F11-T11</f>
        <v>0</v>
      </c>
    </row>
    <row r="12" spans="2:22" s="25" customFormat="1" hidden="1">
      <c r="B12" s="82">
        <f>'PER TRIWULAN'!A7</f>
        <v>2</v>
      </c>
      <c r="C12" s="69" t="str">
        <f>'PER TRIWULAN'!I7</f>
        <v xml:space="preserve"> Brati </v>
      </c>
      <c r="D12" s="70" t="str">
        <f>'PER TRIWULAN'!B7</f>
        <v>SD NEGERI 1 KARANGSARI</v>
      </c>
      <c r="E12" s="71">
        <f>'PER TRIWULAN'!V7</f>
        <v>9570000</v>
      </c>
      <c r="F12" s="89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72">
        <f t="shared" ref="T12:T75" si="0">SUM(G12:S12)</f>
        <v>0</v>
      </c>
      <c r="U12" s="59">
        <f t="shared" ref="U12:U75" si="1">E12-F12</f>
        <v>9570000</v>
      </c>
      <c r="V12" s="57">
        <f t="shared" ref="V12:V75" si="2">F12-T12</f>
        <v>0</v>
      </c>
    </row>
    <row r="13" spans="2:22" s="25" customFormat="1" hidden="1">
      <c r="B13" s="82">
        <f>'PER TRIWULAN'!A8</f>
        <v>3</v>
      </c>
      <c r="C13" s="69" t="str">
        <f>'PER TRIWULAN'!I8</f>
        <v xml:space="preserve"> Brati </v>
      </c>
      <c r="D13" s="70" t="str">
        <f>'PER TRIWULAN'!B8</f>
        <v>SD NEGERI 1 KATEKAN</v>
      </c>
      <c r="E13" s="71">
        <f>'PER TRIWULAN'!V8</f>
        <v>15370000</v>
      </c>
      <c r="F13" s="89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72">
        <f t="shared" si="0"/>
        <v>0</v>
      </c>
      <c r="U13" s="59">
        <f t="shared" si="1"/>
        <v>15370000</v>
      </c>
      <c r="V13" s="57">
        <f t="shared" si="2"/>
        <v>0</v>
      </c>
    </row>
    <row r="14" spans="2:22" s="25" customFormat="1" hidden="1">
      <c r="B14" s="82">
        <f>'PER TRIWULAN'!A9</f>
        <v>4</v>
      </c>
      <c r="C14" s="69" t="str">
        <f>'PER TRIWULAN'!I9</f>
        <v xml:space="preserve"> Brati </v>
      </c>
      <c r="D14" s="70" t="str">
        <f>'PER TRIWULAN'!B9</f>
        <v>SD NEGERI 1 KRONGGEN</v>
      </c>
      <c r="E14" s="71">
        <f>'PER TRIWULAN'!V9</f>
        <v>22620000</v>
      </c>
      <c r="F14" s="89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72">
        <f t="shared" si="0"/>
        <v>0</v>
      </c>
      <c r="U14" s="59">
        <f t="shared" si="1"/>
        <v>22620000</v>
      </c>
      <c r="V14" s="57">
        <f t="shared" si="2"/>
        <v>0</v>
      </c>
    </row>
    <row r="15" spans="2:22" s="25" customFormat="1" hidden="1">
      <c r="B15" s="82">
        <f>'PER TRIWULAN'!A10</f>
        <v>5</v>
      </c>
      <c r="C15" s="69" t="str">
        <f>'PER TRIWULAN'!I10</f>
        <v xml:space="preserve"> Brati </v>
      </c>
      <c r="D15" s="70" t="str">
        <f>'PER TRIWULAN'!B10</f>
        <v>SD NEGERI 1 LEMAHPUTIH</v>
      </c>
      <c r="E15" s="71">
        <f>'PER TRIWULAN'!V10</f>
        <v>17110000</v>
      </c>
      <c r="F15" s="89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72">
        <f t="shared" si="0"/>
        <v>0</v>
      </c>
      <c r="U15" s="59">
        <f t="shared" si="1"/>
        <v>17110000</v>
      </c>
      <c r="V15" s="57">
        <f t="shared" si="2"/>
        <v>0</v>
      </c>
    </row>
    <row r="16" spans="2:22" s="25" customFormat="1" hidden="1">
      <c r="B16" s="82">
        <f>'PER TRIWULAN'!A11</f>
        <v>6</v>
      </c>
      <c r="C16" s="69" t="str">
        <f>'PER TRIWULAN'!I11</f>
        <v xml:space="preserve"> Brati </v>
      </c>
      <c r="D16" s="70" t="str">
        <f>'PER TRIWULAN'!B11</f>
        <v>SD NEGERI 1 MENDURAN</v>
      </c>
      <c r="E16" s="71">
        <f>'PER TRIWULAN'!V11</f>
        <v>25230000</v>
      </c>
      <c r="F16" s="89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72">
        <f t="shared" si="0"/>
        <v>0</v>
      </c>
      <c r="U16" s="59">
        <f t="shared" si="1"/>
        <v>25230000</v>
      </c>
      <c r="V16" s="57">
        <f t="shared" si="2"/>
        <v>0</v>
      </c>
    </row>
    <row r="17" spans="2:22" s="25" customFormat="1" hidden="1">
      <c r="B17" s="82">
        <f>'PER TRIWULAN'!A12</f>
        <v>7</v>
      </c>
      <c r="C17" s="69" t="str">
        <f>'PER TRIWULAN'!I12</f>
        <v xml:space="preserve"> Brati </v>
      </c>
      <c r="D17" s="70" t="str">
        <f>'PER TRIWULAN'!B12</f>
        <v>SD NEGERI 1 TEGALSUMUR</v>
      </c>
      <c r="E17" s="71">
        <f>'PER TRIWULAN'!V12</f>
        <v>21170000</v>
      </c>
      <c r="F17" s="89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72">
        <f t="shared" si="0"/>
        <v>0</v>
      </c>
      <c r="U17" s="59">
        <f t="shared" si="1"/>
        <v>21170000</v>
      </c>
      <c r="V17" s="57">
        <f t="shared" si="2"/>
        <v>0</v>
      </c>
    </row>
    <row r="18" spans="2:22" s="25" customFormat="1" hidden="1">
      <c r="B18" s="82">
        <f>'PER TRIWULAN'!A13</f>
        <v>8</v>
      </c>
      <c r="C18" s="69" t="str">
        <f>'PER TRIWULAN'!I13</f>
        <v xml:space="preserve"> Brati </v>
      </c>
      <c r="D18" s="70" t="str">
        <f>'PER TRIWULAN'!B13</f>
        <v>SD NEGERI 1 TEMON</v>
      </c>
      <c r="E18" s="71">
        <f>'PER TRIWULAN'!V13</f>
        <v>23345000</v>
      </c>
      <c r="F18" s="89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72">
        <f t="shared" si="0"/>
        <v>0</v>
      </c>
      <c r="U18" s="59">
        <f t="shared" si="1"/>
        <v>23345000</v>
      </c>
      <c r="V18" s="57">
        <f t="shared" si="2"/>
        <v>0</v>
      </c>
    </row>
    <row r="19" spans="2:22" s="25" customFormat="1" hidden="1">
      <c r="B19" s="82">
        <f>'PER TRIWULAN'!A14</f>
        <v>9</v>
      </c>
      <c r="C19" s="69" t="str">
        <f>'PER TRIWULAN'!I14</f>
        <v xml:space="preserve"> Brati </v>
      </c>
      <c r="D19" s="70" t="str">
        <f>'PER TRIWULAN'!B14</f>
        <v>SD NEGERI 1 TIREM</v>
      </c>
      <c r="E19" s="71">
        <f>'PER TRIWULAN'!V14</f>
        <v>23200000</v>
      </c>
      <c r="F19" s="89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72">
        <f t="shared" si="0"/>
        <v>0</v>
      </c>
      <c r="U19" s="59">
        <f t="shared" si="1"/>
        <v>23200000</v>
      </c>
      <c r="V19" s="57">
        <f t="shared" si="2"/>
        <v>0</v>
      </c>
    </row>
    <row r="20" spans="2:22" s="25" customFormat="1" hidden="1">
      <c r="B20" s="82">
        <f>'PER TRIWULAN'!A15</f>
        <v>10</v>
      </c>
      <c r="C20" s="69" t="str">
        <f>'PER TRIWULAN'!I15</f>
        <v xml:space="preserve"> Brati </v>
      </c>
      <c r="D20" s="70" t="str">
        <f>'PER TRIWULAN'!B15</f>
        <v>SD NEGERI 2 JANGKUNGHARJO</v>
      </c>
      <c r="E20" s="71">
        <f>'PER TRIWULAN'!V15</f>
        <v>24505000</v>
      </c>
      <c r="F20" s="89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72">
        <f t="shared" si="0"/>
        <v>0</v>
      </c>
      <c r="U20" s="59">
        <f t="shared" si="1"/>
        <v>24505000</v>
      </c>
      <c r="V20" s="57">
        <f t="shared" si="2"/>
        <v>0</v>
      </c>
    </row>
    <row r="21" spans="2:22" s="25" customFormat="1" hidden="1">
      <c r="B21" s="82">
        <f>'PER TRIWULAN'!A16</f>
        <v>11</v>
      </c>
      <c r="C21" s="69" t="str">
        <f>'PER TRIWULAN'!I16</f>
        <v xml:space="preserve"> Brati </v>
      </c>
      <c r="D21" s="70" t="str">
        <f>'PER TRIWULAN'!B16</f>
        <v>SD NEGERI 2 KARANGSARI</v>
      </c>
      <c r="E21" s="71">
        <f>'PER TRIWULAN'!V16</f>
        <v>44805000</v>
      </c>
      <c r="F21" s="89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72">
        <f t="shared" si="0"/>
        <v>0</v>
      </c>
      <c r="U21" s="59">
        <f t="shared" si="1"/>
        <v>44805000</v>
      </c>
      <c r="V21" s="57">
        <f t="shared" si="2"/>
        <v>0</v>
      </c>
    </row>
    <row r="22" spans="2:22" s="25" customFormat="1" hidden="1">
      <c r="B22" s="82">
        <f>'PER TRIWULAN'!A17</f>
        <v>12</v>
      </c>
      <c r="C22" s="69" t="str">
        <f>'PER TRIWULAN'!I17</f>
        <v xml:space="preserve"> Brati </v>
      </c>
      <c r="D22" s="70" t="str">
        <f>'PER TRIWULAN'!B17</f>
        <v>SD NEGERI 2 KATEKAN</v>
      </c>
      <c r="E22" s="71">
        <f>'PER TRIWULAN'!V17</f>
        <v>12760000</v>
      </c>
      <c r="F22" s="89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72">
        <f t="shared" si="0"/>
        <v>0</v>
      </c>
      <c r="U22" s="59">
        <f t="shared" si="1"/>
        <v>12760000</v>
      </c>
      <c r="V22" s="57">
        <f t="shared" si="2"/>
        <v>0</v>
      </c>
    </row>
    <row r="23" spans="2:22" s="25" customFormat="1" hidden="1">
      <c r="B23" s="82">
        <f>'PER TRIWULAN'!A18</f>
        <v>13</v>
      </c>
      <c r="C23" s="69" t="str">
        <f>'PER TRIWULAN'!I18</f>
        <v xml:space="preserve"> Brati </v>
      </c>
      <c r="D23" s="70" t="str">
        <f>'PER TRIWULAN'!B18</f>
        <v>SD NEGERI 2 KRONGGEN</v>
      </c>
      <c r="E23" s="71">
        <f>'PER TRIWULAN'!V18</f>
        <v>15370000</v>
      </c>
      <c r="F23" s="89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72">
        <f t="shared" si="0"/>
        <v>0</v>
      </c>
      <c r="U23" s="59">
        <f t="shared" si="1"/>
        <v>15370000</v>
      </c>
      <c r="V23" s="57">
        <f t="shared" si="2"/>
        <v>0</v>
      </c>
    </row>
    <row r="24" spans="2:22" s="25" customFormat="1" hidden="1">
      <c r="B24" s="82">
        <f>'PER TRIWULAN'!A19</f>
        <v>14</v>
      </c>
      <c r="C24" s="69" t="str">
        <f>'PER TRIWULAN'!I19</f>
        <v xml:space="preserve"> Brati </v>
      </c>
      <c r="D24" s="70" t="str">
        <f>'PER TRIWULAN'!B19</f>
        <v>SD NEGERI 2 LEMAHPUTIH</v>
      </c>
      <c r="E24" s="71">
        <f>'PER TRIWULAN'!V19</f>
        <v>16385000</v>
      </c>
      <c r="F24" s="89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72">
        <f t="shared" si="0"/>
        <v>0</v>
      </c>
      <c r="U24" s="59">
        <f t="shared" si="1"/>
        <v>16385000</v>
      </c>
      <c r="V24" s="57">
        <f t="shared" si="2"/>
        <v>0</v>
      </c>
    </row>
    <row r="25" spans="2:22" s="25" customFormat="1" hidden="1">
      <c r="B25" s="82">
        <f>'PER TRIWULAN'!A20</f>
        <v>15</v>
      </c>
      <c r="C25" s="69" t="str">
        <f>'PER TRIWULAN'!I20</f>
        <v xml:space="preserve"> Brati </v>
      </c>
      <c r="D25" s="70" t="str">
        <f>'PER TRIWULAN'!B20</f>
        <v>SD NEGERI 2 MENDURAN</v>
      </c>
      <c r="E25" s="71">
        <f>'PER TRIWULAN'!V20</f>
        <v>61625000</v>
      </c>
      <c r="F25" s="89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72">
        <f t="shared" si="0"/>
        <v>0</v>
      </c>
      <c r="U25" s="59">
        <f t="shared" si="1"/>
        <v>61625000</v>
      </c>
      <c r="V25" s="57">
        <f t="shared" si="2"/>
        <v>0</v>
      </c>
    </row>
    <row r="26" spans="2:22" s="25" customFormat="1" hidden="1">
      <c r="B26" s="82">
        <f>'PER TRIWULAN'!A21</f>
        <v>16</v>
      </c>
      <c r="C26" s="69" t="str">
        <f>'PER TRIWULAN'!I21</f>
        <v xml:space="preserve"> Brati </v>
      </c>
      <c r="D26" s="70" t="str">
        <f>'PER TRIWULAN'!B21</f>
        <v>SD NEGERI 2 TEGAL SUMUR</v>
      </c>
      <c r="E26" s="71">
        <f>'PER TRIWULAN'!V21</f>
        <v>14355000</v>
      </c>
      <c r="F26" s="89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72">
        <f t="shared" si="0"/>
        <v>0</v>
      </c>
      <c r="U26" s="59">
        <f t="shared" si="1"/>
        <v>14355000</v>
      </c>
      <c r="V26" s="57">
        <f t="shared" si="2"/>
        <v>0</v>
      </c>
    </row>
    <row r="27" spans="2:22" s="25" customFormat="1" hidden="1">
      <c r="B27" s="82">
        <f>'PER TRIWULAN'!A22</f>
        <v>17</v>
      </c>
      <c r="C27" s="69" t="str">
        <f>'PER TRIWULAN'!I22</f>
        <v xml:space="preserve"> Brati </v>
      </c>
      <c r="D27" s="70" t="str">
        <f>'PER TRIWULAN'!B22</f>
        <v>SD NEGERI 2 TEMON</v>
      </c>
      <c r="E27" s="71">
        <f>'PER TRIWULAN'!V22</f>
        <v>23490000</v>
      </c>
      <c r="F27" s="89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72">
        <f t="shared" si="0"/>
        <v>0</v>
      </c>
      <c r="U27" s="59">
        <f t="shared" si="1"/>
        <v>23490000</v>
      </c>
      <c r="V27" s="57">
        <f t="shared" si="2"/>
        <v>0</v>
      </c>
    </row>
    <row r="28" spans="2:22" s="25" customFormat="1" hidden="1">
      <c r="B28" s="82">
        <f>'PER TRIWULAN'!A23</f>
        <v>18</v>
      </c>
      <c r="C28" s="69" t="str">
        <f>'PER TRIWULAN'!I23</f>
        <v xml:space="preserve"> Brati </v>
      </c>
      <c r="D28" s="70" t="str">
        <f>'PER TRIWULAN'!B23</f>
        <v>SD NEGERI 2 TIREM</v>
      </c>
      <c r="E28" s="71">
        <f>'PER TRIWULAN'!V23</f>
        <v>26825000</v>
      </c>
      <c r="F28" s="89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72">
        <f t="shared" si="0"/>
        <v>0</v>
      </c>
      <c r="U28" s="59">
        <f t="shared" si="1"/>
        <v>26825000</v>
      </c>
      <c r="V28" s="57">
        <f t="shared" si="2"/>
        <v>0</v>
      </c>
    </row>
    <row r="29" spans="2:22" s="25" customFormat="1" hidden="1">
      <c r="B29" s="82">
        <f>'PER TRIWULAN'!A24</f>
        <v>19</v>
      </c>
      <c r="C29" s="69" t="str">
        <f>'PER TRIWULAN'!I24</f>
        <v xml:space="preserve"> Brati </v>
      </c>
      <c r="D29" s="70" t="str">
        <f>'PER TRIWULAN'!B24</f>
        <v>SD NEGERI 3 JANGKUNGHARJO</v>
      </c>
      <c r="E29" s="71">
        <f>'PER TRIWULAN'!V24</f>
        <v>37410000</v>
      </c>
      <c r="F29" s="89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72">
        <f t="shared" si="0"/>
        <v>0</v>
      </c>
      <c r="U29" s="59">
        <f t="shared" si="1"/>
        <v>37410000</v>
      </c>
      <c r="V29" s="57">
        <f t="shared" si="2"/>
        <v>0</v>
      </c>
    </row>
    <row r="30" spans="2:22" s="25" customFormat="1" hidden="1">
      <c r="B30" s="82">
        <f>'PER TRIWULAN'!A25</f>
        <v>20</v>
      </c>
      <c r="C30" s="69" t="str">
        <f>'PER TRIWULAN'!I25</f>
        <v xml:space="preserve"> Brati </v>
      </c>
      <c r="D30" s="70" t="str">
        <f>'PER TRIWULAN'!B25</f>
        <v>SD NEGERI 3 KARANGSARI</v>
      </c>
      <c r="E30" s="71">
        <f>'PER TRIWULAN'!V25</f>
        <v>0</v>
      </c>
      <c r="F30" s="89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72">
        <f t="shared" si="0"/>
        <v>0</v>
      </c>
      <c r="U30" s="59">
        <f t="shared" si="1"/>
        <v>0</v>
      </c>
      <c r="V30" s="57">
        <f t="shared" si="2"/>
        <v>0</v>
      </c>
    </row>
    <row r="31" spans="2:22" s="25" customFormat="1" hidden="1">
      <c r="B31" s="82">
        <f>'PER TRIWULAN'!A26</f>
        <v>21</v>
      </c>
      <c r="C31" s="69" t="str">
        <f>'PER TRIWULAN'!I26</f>
        <v xml:space="preserve"> Brati </v>
      </c>
      <c r="D31" s="70" t="str">
        <f>'PER TRIWULAN'!B26</f>
        <v>SD NEGERI 3 KATEKAN</v>
      </c>
      <c r="E31" s="71">
        <f>'PER TRIWULAN'!V26</f>
        <v>15225000</v>
      </c>
      <c r="F31" s="89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72">
        <f t="shared" si="0"/>
        <v>0</v>
      </c>
      <c r="U31" s="59">
        <f t="shared" si="1"/>
        <v>15225000</v>
      </c>
      <c r="V31" s="57">
        <f t="shared" si="2"/>
        <v>0</v>
      </c>
    </row>
    <row r="32" spans="2:22" s="25" customFormat="1" hidden="1">
      <c r="B32" s="82">
        <f>'PER TRIWULAN'!A27</f>
        <v>22</v>
      </c>
      <c r="C32" s="69" t="str">
        <f>'PER TRIWULAN'!I27</f>
        <v xml:space="preserve"> Brati </v>
      </c>
      <c r="D32" s="70" t="str">
        <f>'PER TRIWULAN'!B27</f>
        <v>SD NEGERI 3 KRONGGEN</v>
      </c>
      <c r="E32" s="71">
        <f>'PER TRIWULAN'!V27</f>
        <v>16820000</v>
      </c>
      <c r="F32" s="89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72">
        <f t="shared" si="0"/>
        <v>0</v>
      </c>
      <c r="U32" s="59">
        <f t="shared" si="1"/>
        <v>16820000</v>
      </c>
      <c r="V32" s="57">
        <f t="shared" si="2"/>
        <v>0</v>
      </c>
    </row>
    <row r="33" spans="2:22" s="25" customFormat="1" hidden="1">
      <c r="B33" s="82">
        <f>'PER TRIWULAN'!A28</f>
        <v>23</v>
      </c>
      <c r="C33" s="69" t="str">
        <f>'PER TRIWULAN'!I28</f>
        <v xml:space="preserve"> Brati </v>
      </c>
      <c r="D33" s="70" t="str">
        <f>'PER TRIWULAN'!B28</f>
        <v>SD NEGERI 3 LEMAH PUTIH</v>
      </c>
      <c r="E33" s="71">
        <f>'PER TRIWULAN'!V28</f>
        <v>14210000</v>
      </c>
      <c r="F33" s="89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72">
        <f t="shared" si="0"/>
        <v>0</v>
      </c>
      <c r="U33" s="59">
        <f t="shared" si="1"/>
        <v>14210000</v>
      </c>
      <c r="V33" s="57">
        <f t="shared" si="2"/>
        <v>0</v>
      </c>
    </row>
    <row r="34" spans="2:22" s="25" customFormat="1" hidden="1">
      <c r="B34" s="82">
        <f>'PER TRIWULAN'!A29</f>
        <v>24</v>
      </c>
      <c r="C34" s="69" t="str">
        <f>'PER TRIWULAN'!I29</f>
        <v xml:space="preserve"> Brati </v>
      </c>
      <c r="D34" s="70" t="str">
        <f>'PER TRIWULAN'!B29</f>
        <v>SD NEGERI 3 MENDURAN</v>
      </c>
      <c r="E34" s="71">
        <f>'PER TRIWULAN'!V29</f>
        <v>0</v>
      </c>
      <c r="F34" s="89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72">
        <f t="shared" si="0"/>
        <v>0</v>
      </c>
      <c r="U34" s="59">
        <f t="shared" si="1"/>
        <v>0</v>
      </c>
      <c r="V34" s="57">
        <f t="shared" si="2"/>
        <v>0</v>
      </c>
    </row>
    <row r="35" spans="2:22" s="25" customFormat="1" hidden="1">
      <c r="B35" s="82">
        <f>'PER TRIWULAN'!A30</f>
        <v>25</v>
      </c>
      <c r="C35" s="69" t="str">
        <f>'PER TRIWULAN'!I30</f>
        <v xml:space="preserve"> Brati </v>
      </c>
      <c r="D35" s="70" t="str">
        <f>'PER TRIWULAN'!B30</f>
        <v>SD NEGERI 3 TEMON</v>
      </c>
      <c r="E35" s="71">
        <f>'PER TRIWULAN'!V30</f>
        <v>27115000</v>
      </c>
      <c r="F35" s="89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72">
        <f t="shared" si="0"/>
        <v>0</v>
      </c>
      <c r="U35" s="59">
        <f t="shared" si="1"/>
        <v>27115000</v>
      </c>
      <c r="V35" s="57">
        <f t="shared" si="2"/>
        <v>0</v>
      </c>
    </row>
    <row r="36" spans="2:22" s="25" customFormat="1" hidden="1">
      <c r="B36" s="82">
        <f>'PER TRIWULAN'!A31</f>
        <v>26</v>
      </c>
      <c r="C36" s="69" t="str">
        <f>'PER TRIWULAN'!I31</f>
        <v xml:space="preserve"> Brati </v>
      </c>
      <c r="D36" s="70" t="str">
        <f>'PER TRIWULAN'!B31</f>
        <v>SD NEGERI 3 TIREM</v>
      </c>
      <c r="E36" s="71">
        <f>'PER TRIWULAN'!V31</f>
        <v>23780000</v>
      </c>
      <c r="F36" s="89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72">
        <f t="shared" si="0"/>
        <v>0</v>
      </c>
      <c r="U36" s="59">
        <f t="shared" si="1"/>
        <v>23780000</v>
      </c>
      <c r="V36" s="57">
        <f t="shared" si="2"/>
        <v>0</v>
      </c>
    </row>
    <row r="37" spans="2:22" s="25" customFormat="1" hidden="1">
      <c r="B37" s="82">
        <f>'PER TRIWULAN'!A32</f>
        <v>27</v>
      </c>
      <c r="C37" s="69" t="str">
        <f>'PER TRIWULAN'!I32</f>
        <v xml:space="preserve"> Brati </v>
      </c>
      <c r="D37" s="70" t="str">
        <f>'PER TRIWULAN'!B32</f>
        <v>SD NEGERI 4 KARANGSARI</v>
      </c>
      <c r="E37" s="71">
        <f>'PER TRIWULAN'!V32</f>
        <v>8845000</v>
      </c>
      <c r="F37" s="89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72">
        <f t="shared" si="0"/>
        <v>0</v>
      </c>
      <c r="U37" s="59">
        <f t="shared" si="1"/>
        <v>8845000</v>
      </c>
      <c r="V37" s="57">
        <f t="shared" si="2"/>
        <v>0</v>
      </c>
    </row>
    <row r="38" spans="2:22" s="25" customFormat="1" hidden="1">
      <c r="B38" s="82">
        <f>'PER TRIWULAN'!A33</f>
        <v>28</v>
      </c>
      <c r="C38" s="69" t="str">
        <f>'PER TRIWULAN'!I33</f>
        <v xml:space="preserve"> Brati </v>
      </c>
      <c r="D38" s="70" t="str">
        <f>'PER TRIWULAN'!B33</f>
        <v>SD NEGERI 4 KATEKAN</v>
      </c>
      <c r="E38" s="71">
        <f>'PER TRIWULAN'!V33</f>
        <v>7830000</v>
      </c>
      <c r="F38" s="89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72">
        <f t="shared" si="0"/>
        <v>0</v>
      </c>
      <c r="U38" s="59">
        <f t="shared" si="1"/>
        <v>7830000</v>
      </c>
      <c r="V38" s="57">
        <f t="shared" si="2"/>
        <v>0</v>
      </c>
    </row>
    <row r="39" spans="2:22" s="25" customFormat="1" hidden="1">
      <c r="B39" s="82">
        <f>'PER TRIWULAN'!A34</f>
        <v>29</v>
      </c>
      <c r="C39" s="69" t="str">
        <f>'PER TRIWULAN'!I34</f>
        <v xml:space="preserve"> Brati </v>
      </c>
      <c r="D39" s="70" t="str">
        <f>'PER TRIWULAN'!B34</f>
        <v>SD NEGERI 4 KRONGGEN</v>
      </c>
      <c r="E39" s="71">
        <f>'PER TRIWULAN'!V34</f>
        <v>17110000</v>
      </c>
      <c r="F39" s="89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72">
        <f t="shared" si="0"/>
        <v>0</v>
      </c>
      <c r="U39" s="59">
        <f t="shared" si="1"/>
        <v>17110000</v>
      </c>
      <c r="V39" s="57">
        <f t="shared" si="2"/>
        <v>0</v>
      </c>
    </row>
    <row r="40" spans="2:22" s="25" customFormat="1" hidden="1">
      <c r="B40" s="82">
        <f>'PER TRIWULAN'!A35</f>
        <v>30</v>
      </c>
      <c r="C40" s="69" t="str">
        <f>'PER TRIWULAN'!I35</f>
        <v xml:space="preserve"> Brati </v>
      </c>
      <c r="D40" s="70" t="str">
        <f>'PER TRIWULAN'!B35</f>
        <v>SD NEGERI 4 MENDURAN</v>
      </c>
      <c r="E40" s="71">
        <f>'PER TRIWULAN'!V35</f>
        <v>8555000</v>
      </c>
      <c r="F40" s="89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72">
        <f t="shared" si="0"/>
        <v>0</v>
      </c>
      <c r="U40" s="59">
        <f t="shared" si="1"/>
        <v>8555000</v>
      </c>
      <c r="V40" s="57">
        <f t="shared" si="2"/>
        <v>0</v>
      </c>
    </row>
    <row r="41" spans="2:22" s="25" customFormat="1" hidden="1">
      <c r="B41" s="82">
        <f>'PER TRIWULAN'!A36</f>
        <v>31</v>
      </c>
      <c r="C41" s="69" t="str">
        <f>'PER TRIWULAN'!I36</f>
        <v xml:space="preserve"> Brati </v>
      </c>
      <c r="D41" s="70" t="str">
        <f>'PER TRIWULAN'!B36</f>
        <v>SD NEGERI 5 KARANGSARI</v>
      </c>
      <c r="E41" s="71">
        <f>'PER TRIWULAN'!V36</f>
        <v>12035000</v>
      </c>
      <c r="F41" s="89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72">
        <f t="shared" si="0"/>
        <v>0</v>
      </c>
      <c r="U41" s="59">
        <f t="shared" si="1"/>
        <v>12035000</v>
      </c>
      <c r="V41" s="57">
        <f t="shared" si="2"/>
        <v>0</v>
      </c>
    </row>
    <row r="42" spans="2:22" s="25" customFormat="1" hidden="1">
      <c r="B42" s="82">
        <f>'PER TRIWULAN'!A37</f>
        <v>32</v>
      </c>
      <c r="C42" s="69" t="str">
        <f>'PER TRIWULAN'!I37</f>
        <v xml:space="preserve"> Brati </v>
      </c>
      <c r="D42" s="70" t="str">
        <f>'PER TRIWULAN'!B37</f>
        <v>SD NEGERI 5 MENDURAN</v>
      </c>
      <c r="E42" s="71">
        <f>'PER TRIWULAN'!V37</f>
        <v>11455000</v>
      </c>
      <c r="F42" s="89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72">
        <f t="shared" si="0"/>
        <v>0</v>
      </c>
      <c r="U42" s="59">
        <f t="shared" si="1"/>
        <v>11455000</v>
      </c>
      <c r="V42" s="57">
        <f t="shared" si="2"/>
        <v>0</v>
      </c>
    </row>
    <row r="43" spans="2:22" s="25" customFormat="1" hidden="1">
      <c r="B43" s="82">
        <f>'PER TRIWULAN'!A38</f>
        <v>33</v>
      </c>
      <c r="C43" s="69" t="str">
        <f>'PER TRIWULAN'!I38</f>
        <v xml:space="preserve"> Gabus </v>
      </c>
      <c r="D43" s="70" t="str">
        <f>'PER TRIWULAN'!B38</f>
        <v>SD NEGERI 1 BENDO HARJO</v>
      </c>
      <c r="E43" s="71">
        <f>'PER TRIWULAN'!V38</f>
        <v>16675000</v>
      </c>
      <c r="F43" s="89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72">
        <f t="shared" si="0"/>
        <v>0</v>
      </c>
      <c r="U43" s="59">
        <f t="shared" si="1"/>
        <v>16675000</v>
      </c>
      <c r="V43" s="57">
        <f t="shared" si="2"/>
        <v>0</v>
      </c>
    </row>
    <row r="44" spans="2:22" s="25" customFormat="1" hidden="1">
      <c r="B44" s="82">
        <f>'PER TRIWULAN'!A39</f>
        <v>34</v>
      </c>
      <c r="C44" s="69" t="str">
        <f>'PER TRIWULAN'!I39</f>
        <v xml:space="preserve"> Gabus </v>
      </c>
      <c r="D44" s="70" t="str">
        <f>'PER TRIWULAN'!B39</f>
        <v>SD NEGERI 1 KEYONGAN</v>
      </c>
      <c r="E44" s="71">
        <f>'PER TRIWULAN'!V39</f>
        <v>24505000</v>
      </c>
      <c r="F44" s="89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72">
        <f t="shared" si="0"/>
        <v>0</v>
      </c>
      <c r="U44" s="59">
        <f t="shared" si="1"/>
        <v>24505000</v>
      </c>
      <c r="V44" s="57">
        <f t="shared" si="2"/>
        <v>0</v>
      </c>
    </row>
    <row r="45" spans="2:22" s="25" customFormat="1" hidden="1">
      <c r="B45" s="82">
        <f>'PER TRIWULAN'!A40</f>
        <v>35</v>
      </c>
      <c r="C45" s="69" t="str">
        <f>'PER TRIWULAN'!I40</f>
        <v xml:space="preserve"> Gabus </v>
      </c>
      <c r="D45" s="70" t="str">
        <f>'PER TRIWULAN'!B40</f>
        <v>SD NEGERI 1 NGLINDUK</v>
      </c>
      <c r="E45" s="71">
        <f>'PER TRIWULAN'!V40</f>
        <v>29870000</v>
      </c>
      <c r="F45" s="89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72">
        <f t="shared" si="0"/>
        <v>0</v>
      </c>
      <c r="U45" s="59">
        <f t="shared" si="1"/>
        <v>29870000</v>
      </c>
      <c r="V45" s="57">
        <f t="shared" si="2"/>
        <v>0</v>
      </c>
    </row>
    <row r="46" spans="2:22" s="25" customFormat="1" hidden="1">
      <c r="B46" s="82">
        <f>'PER TRIWULAN'!A41</f>
        <v>36</v>
      </c>
      <c r="C46" s="69" t="str">
        <f>'PER TRIWULAN'!I41</f>
        <v xml:space="preserve"> Gabus </v>
      </c>
      <c r="D46" s="70" t="str">
        <f>'PER TRIWULAN'!B41</f>
        <v>SD NEGERI 1 PANDANHARUM</v>
      </c>
      <c r="E46" s="71">
        <f>'PER TRIWULAN'!V41</f>
        <v>21315000</v>
      </c>
      <c r="F46" s="89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72">
        <f t="shared" si="0"/>
        <v>0</v>
      </c>
      <c r="U46" s="59">
        <f t="shared" si="1"/>
        <v>21315000</v>
      </c>
      <c r="V46" s="57">
        <f t="shared" si="2"/>
        <v>0</v>
      </c>
    </row>
    <row r="47" spans="2:22" s="25" customFormat="1" hidden="1">
      <c r="B47" s="82">
        <f>'PER TRIWULAN'!A42</f>
        <v>37</v>
      </c>
      <c r="C47" s="69" t="str">
        <f>'PER TRIWULAN'!I42</f>
        <v xml:space="preserve"> Gabus </v>
      </c>
      <c r="D47" s="70" t="str">
        <f>'PER TRIWULAN'!B42</f>
        <v>SD NEGERI 1 PELEM</v>
      </c>
      <c r="E47" s="71">
        <f>'PER TRIWULAN'!V42</f>
        <v>32335000</v>
      </c>
      <c r="F47" s="89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72">
        <f t="shared" si="0"/>
        <v>0</v>
      </c>
      <c r="U47" s="59">
        <f t="shared" si="1"/>
        <v>32335000</v>
      </c>
      <c r="V47" s="57">
        <f t="shared" si="2"/>
        <v>0</v>
      </c>
    </row>
    <row r="48" spans="2:22" s="25" customFormat="1" hidden="1">
      <c r="B48" s="82">
        <f>'PER TRIWULAN'!A43</f>
        <v>38</v>
      </c>
      <c r="C48" s="69" t="str">
        <f>'PER TRIWULAN'!I43</f>
        <v xml:space="preserve"> Gabus </v>
      </c>
      <c r="D48" s="70" t="str">
        <f>'PER TRIWULAN'!B43</f>
        <v>SD NEGERI 1 SUWATU</v>
      </c>
      <c r="E48" s="71">
        <f>'PER TRIWULAN'!V43</f>
        <v>15080000</v>
      </c>
      <c r="F48" s="89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72">
        <f t="shared" si="0"/>
        <v>0</v>
      </c>
      <c r="U48" s="59">
        <f t="shared" si="1"/>
        <v>15080000</v>
      </c>
      <c r="V48" s="57">
        <f t="shared" si="2"/>
        <v>0</v>
      </c>
    </row>
    <row r="49" spans="2:22" s="25" customFormat="1" hidden="1">
      <c r="B49" s="82">
        <f>'PER TRIWULAN'!A44</f>
        <v>39</v>
      </c>
      <c r="C49" s="69" t="str">
        <f>'PER TRIWULAN'!I44</f>
        <v xml:space="preserve"> Gabus </v>
      </c>
      <c r="D49" s="70" t="str">
        <f>'PER TRIWULAN'!B44</f>
        <v>SD NEGERI 1 TAHUNAN</v>
      </c>
      <c r="E49" s="71">
        <f>'PER TRIWULAN'!V44</f>
        <v>24940000</v>
      </c>
      <c r="F49" s="89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72">
        <f t="shared" si="0"/>
        <v>0</v>
      </c>
      <c r="U49" s="59">
        <f t="shared" si="1"/>
        <v>24940000</v>
      </c>
      <c r="V49" s="57">
        <f t="shared" si="2"/>
        <v>0</v>
      </c>
    </row>
    <row r="50" spans="2:22" s="25" customFormat="1" hidden="1">
      <c r="B50" s="82">
        <f>'PER TRIWULAN'!A45</f>
        <v>40</v>
      </c>
      <c r="C50" s="69" t="str">
        <f>'PER TRIWULAN'!I45</f>
        <v xml:space="preserve"> Gabus </v>
      </c>
      <c r="D50" s="70" t="str">
        <f>'PER TRIWULAN'!B45</f>
        <v>SD NEGERI 1 TLOGOTIRTO</v>
      </c>
      <c r="E50" s="71">
        <f>'PER TRIWULAN'!V45</f>
        <v>23780000</v>
      </c>
      <c r="F50" s="89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72">
        <f t="shared" si="0"/>
        <v>0</v>
      </c>
      <c r="U50" s="59">
        <f t="shared" si="1"/>
        <v>23780000</v>
      </c>
      <c r="V50" s="57">
        <f t="shared" si="2"/>
        <v>0</v>
      </c>
    </row>
    <row r="51" spans="2:22" s="25" customFormat="1" hidden="1">
      <c r="B51" s="82">
        <f>'PER TRIWULAN'!A46</f>
        <v>41</v>
      </c>
      <c r="C51" s="69" t="str">
        <f>'PER TRIWULAN'!I46</f>
        <v xml:space="preserve"> Gabus </v>
      </c>
      <c r="D51" s="70" t="str">
        <f>'PER TRIWULAN'!B46</f>
        <v>SD NEGERI 1 TUNGGULREJO</v>
      </c>
      <c r="E51" s="71">
        <f>'PER TRIWULAN'!V46</f>
        <v>47560000</v>
      </c>
      <c r="F51" s="89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72">
        <f t="shared" si="0"/>
        <v>0</v>
      </c>
      <c r="U51" s="59">
        <f t="shared" si="1"/>
        <v>47560000</v>
      </c>
      <c r="V51" s="57">
        <f t="shared" si="2"/>
        <v>0</v>
      </c>
    </row>
    <row r="52" spans="2:22" s="25" customFormat="1" hidden="1">
      <c r="B52" s="82">
        <f>'PER TRIWULAN'!A47</f>
        <v>42</v>
      </c>
      <c r="C52" s="69" t="str">
        <f>'PER TRIWULAN'!I47</f>
        <v xml:space="preserve"> Gabus </v>
      </c>
      <c r="D52" s="70" t="str">
        <f>'PER TRIWULAN'!B47</f>
        <v>SD NEGERI 2 BANJAREJO</v>
      </c>
      <c r="E52" s="71">
        <f>'PER TRIWULAN'!V47</f>
        <v>23055000</v>
      </c>
      <c r="F52" s="89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72">
        <f t="shared" si="0"/>
        <v>0</v>
      </c>
      <c r="U52" s="59">
        <f t="shared" si="1"/>
        <v>23055000</v>
      </c>
      <c r="V52" s="57">
        <f t="shared" si="2"/>
        <v>0</v>
      </c>
    </row>
    <row r="53" spans="2:22" s="25" customFormat="1" hidden="1">
      <c r="B53" s="82">
        <f>'PER TRIWULAN'!A48</f>
        <v>43</v>
      </c>
      <c r="C53" s="69" t="str">
        <f>'PER TRIWULAN'!I48</f>
        <v xml:space="preserve"> Gabus </v>
      </c>
      <c r="D53" s="70" t="str">
        <f>'PER TRIWULAN'!B48</f>
        <v>SD NEGERI 2 BENDOHARJO</v>
      </c>
      <c r="E53" s="71">
        <f>'PER TRIWULAN'!V48</f>
        <v>15225000</v>
      </c>
      <c r="F53" s="89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72">
        <f t="shared" si="0"/>
        <v>0</v>
      </c>
      <c r="U53" s="59">
        <f t="shared" si="1"/>
        <v>15225000</v>
      </c>
      <c r="V53" s="57">
        <f t="shared" si="2"/>
        <v>0</v>
      </c>
    </row>
    <row r="54" spans="2:22" s="25" customFormat="1" hidden="1">
      <c r="B54" s="82">
        <f>'PER TRIWULAN'!A49</f>
        <v>44</v>
      </c>
      <c r="C54" s="69" t="str">
        <f>'PER TRIWULAN'!I49</f>
        <v xml:space="preserve"> Gabus </v>
      </c>
      <c r="D54" s="70" t="str">
        <f>'PER TRIWULAN'!B49</f>
        <v>SD NEGERI 2 GABUS</v>
      </c>
      <c r="E54" s="71">
        <f>'PER TRIWULAN'!V49</f>
        <v>16240000</v>
      </c>
      <c r="F54" s="89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72">
        <f t="shared" si="0"/>
        <v>0</v>
      </c>
      <c r="U54" s="59">
        <f t="shared" si="1"/>
        <v>16240000</v>
      </c>
      <c r="V54" s="57">
        <f t="shared" si="2"/>
        <v>0</v>
      </c>
    </row>
    <row r="55" spans="2:22" s="25" customFormat="1" hidden="1">
      <c r="B55" s="82">
        <f>'PER TRIWULAN'!A50</f>
        <v>45</v>
      </c>
      <c r="C55" s="69" t="str">
        <f>'PER TRIWULAN'!I50</f>
        <v xml:space="preserve"> Gabus </v>
      </c>
      <c r="D55" s="70" t="str">
        <f>'PER TRIWULAN'!B50</f>
        <v>SD NEGERI 2 KALIPANG</v>
      </c>
      <c r="E55" s="71">
        <f>'PER TRIWULAN'!V50</f>
        <v>15515000</v>
      </c>
      <c r="F55" s="89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72">
        <f t="shared" si="0"/>
        <v>0</v>
      </c>
      <c r="U55" s="59">
        <f t="shared" si="1"/>
        <v>15515000</v>
      </c>
      <c r="V55" s="57">
        <f t="shared" si="2"/>
        <v>0</v>
      </c>
    </row>
    <row r="56" spans="2:22" s="25" customFormat="1" hidden="1">
      <c r="B56" s="82">
        <f>'PER TRIWULAN'!A51</f>
        <v>46</v>
      </c>
      <c r="C56" s="69" t="str">
        <f>'PER TRIWULAN'!I51</f>
        <v xml:space="preserve"> Gabus </v>
      </c>
      <c r="D56" s="70" t="str">
        <f>'PER TRIWULAN'!B51</f>
        <v>SD NEGERI 2 PANDAN HARUM</v>
      </c>
      <c r="E56" s="71">
        <f>'PER TRIWULAN'!V51</f>
        <v>46255000</v>
      </c>
      <c r="F56" s="89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72">
        <f t="shared" si="0"/>
        <v>0</v>
      </c>
      <c r="U56" s="59">
        <f t="shared" si="1"/>
        <v>46255000</v>
      </c>
      <c r="V56" s="57">
        <f t="shared" si="2"/>
        <v>0</v>
      </c>
    </row>
    <row r="57" spans="2:22" s="25" customFormat="1" hidden="1">
      <c r="B57" s="82">
        <f>'PER TRIWULAN'!A52</f>
        <v>47</v>
      </c>
      <c r="C57" s="69" t="str">
        <f>'PER TRIWULAN'!I52</f>
        <v xml:space="preserve"> Gabus </v>
      </c>
      <c r="D57" s="70" t="str">
        <f>'PER TRIWULAN'!B52</f>
        <v>SD NEGERI 2 PELEM</v>
      </c>
      <c r="E57" s="71">
        <f>'PER TRIWULAN'!V52</f>
        <v>20590000</v>
      </c>
      <c r="F57" s="89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72">
        <f t="shared" si="0"/>
        <v>0</v>
      </c>
      <c r="U57" s="59">
        <f t="shared" si="1"/>
        <v>20590000</v>
      </c>
      <c r="V57" s="57">
        <f t="shared" si="2"/>
        <v>0</v>
      </c>
    </row>
    <row r="58" spans="2:22" s="25" customFormat="1" hidden="1">
      <c r="B58" s="82">
        <f>'PER TRIWULAN'!A53</f>
        <v>48</v>
      </c>
      <c r="C58" s="69" t="str">
        <f>'PER TRIWULAN'!I53</f>
        <v xml:space="preserve"> Gabus </v>
      </c>
      <c r="D58" s="70" t="str">
        <f>'PER TRIWULAN'!B53</f>
        <v>SD NEGERI 2 TUNGGULREJO</v>
      </c>
      <c r="E58" s="71">
        <f>'PER TRIWULAN'!V53</f>
        <v>16965000</v>
      </c>
      <c r="F58" s="89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72">
        <f t="shared" si="0"/>
        <v>0</v>
      </c>
      <c r="U58" s="59">
        <f t="shared" si="1"/>
        <v>16965000</v>
      </c>
      <c r="V58" s="57">
        <f t="shared" si="2"/>
        <v>0</v>
      </c>
    </row>
    <row r="59" spans="2:22" s="25" customFormat="1" hidden="1">
      <c r="B59" s="82">
        <f>'PER TRIWULAN'!A54</f>
        <v>49</v>
      </c>
      <c r="C59" s="69" t="str">
        <f>'PER TRIWULAN'!I54</f>
        <v xml:space="preserve"> Gabus </v>
      </c>
      <c r="D59" s="70" t="str">
        <f>'PER TRIWULAN'!B54</f>
        <v>SD NEGERI 3 BANJAREJO</v>
      </c>
      <c r="E59" s="71">
        <f>'PER TRIWULAN'!V54</f>
        <v>14355000</v>
      </c>
      <c r="F59" s="89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72">
        <f t="shared" si="0"/>
        <v>0</v>
      </c>
      <c r="U59" s="59">
        <f t="shared" si="1"/>
        <v>14355000</v>
      </c>
      <c r="V59" s="57">
        <f t="shared" si="2"/>
        <v>0</v>
      </c>
    </row>
    <row r="60" spans="2:22" s="25" customFormat="1" hidden="1">
      <c r="B60" s="82">
        <f>'PER TRIWULAN'!A55</f>
        <v>50</v>
      </c>
      <c r="C60" s="69" t="str">
        <f>'PER TRIWULAN'!I55</f>
        <v xml:space="preserve"> Gabus </v>
      </c>
      <c r="D60" s="70" t="str">
        <f>'PER TRIWULAN'!B55</f>
        <v>SD NEGERI 3 BENDOHARJO</v>
      </c>
      <c r="E60" s="71">
        <f>'PER TRIWULAN'!V55</f>
        <v>23200000</v>
      </c>
      <c r="F60" s="89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72">
        <f t="shared" si="0"/>
        <v>0</v>
      </c>
      <c r="U60" s="59">
        <f t="shared" si="1"/>
        <v>23200000</v>
      </c>
      <c r="V60" s="57">
        <f t="shared" si="2"/>
        <v>0</v>
      </c>
    </row>
    <row r="61" spans="2:22" s="25" customFormat="1" hidden="1">
      <c r="B61" s="82">
        <f>'PER TRIWULAN'!A56</f>
        <v>51</v>
      </c>
      <c r="C61" s="69" t="str">
        <f>'PER TRIWULAN'!I56</f>
        <v xml:space="preserve"> Gabus </v>
      </c>
      <c r="D61" s="70" t="str">
        <f>'PER TRIWULAN'!B56</f>
        <v>SD NEGERI 3 GABUS</v>
      </c>
      <c r="E61" s="71">
        <f>'PER TRIWULAN'!V56</f>
        <v>19865000</v>
      </c>
      <c r="F61" s="89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72">
        <f t="shared" si="0"/>
        <v>0</v>
      </c>
      <c r="U61" s="59">
        <f t="shared" si="1"/>
        <v>19865000</v>
      </c>
      <c r="V61" s="57">
        <f t="shared" si="2"/>
        <v>0</v>
      </c>
    </row>
    <row r="62" spans="2:22" s="25" customFormat="1" hidden="1">
      <c r="B62" s="82">
        <f>'PER TRIWULAN'!A57</f>
        <v>52</v>
      </c>
      <c r="C62" s="69" t="str">
        <f>'PER TRIWULAN'!I57</f>
        <v xml:space="preserve"> Gabus </v>
      </c>
      <c r="D62" s="70" t="str">
        <f>'PER TRIWULAN'!B57</f>
        <v>SD NEGERI 3 KALIPANG</v>
      </c>
      <c r="E62" s="71">
        <f>'PER TRIWULAN'!V57</f>
        <v>19140000</v>
      </c>
      <c r="F62" s="89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72">
        <f t="shared" si="0"/>
        <v>0</v>
      </c>
      <c r="U62" s="59">
        <f t="shared" si="1"/>
        <v>19140000</v>
      </c>
      <c r="V62" s="57">
        <f t="shared" si="2"/>
        <v>0</v>
      </c>
    </row>
    <row r="63" spans="2:22" s="25" customFormat="1" hidden="1">
      <c r="B63" s="82">
        <f>'PER TRIWULAN'!A58</f>
        <v>53</v>
      </c>
      <c r="C63" s="69" t="str">
        <f>'PER TRIWULAN'!I58</f>
        <v xml:space="preserve"> Gabus </v>
      </c>
      <c r="D63" s="70" t="str">
        <f>'PER TRIWULAN'!B58</f>
        <v>SD NEGERI 3 KEYONGAN</v>
      </c>
      <c r="E63" s="71">
        <f>'PER TRIWULAN'!V58</f>
        <v>23490000</v>
      </c>
      <c r="F63" s="89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72">
        <f t="shared" si="0"/>
        <v>0</v>
      </c>
      <c r="U63" s="59">
        <f t="shared" si="1"/>
        <v>23490000</v>
      </c>
      <c r="V63" s="57">
        <f t="shared" si="2"/>
        <v>0</v>
      </c>
    </row>
    <row r="64" spans="2:22" s="25" customFormat="1" hidden="1">
      <c r="B64" s="82">
        <f>'PER TRIWULAN'!A59</f>
        <v>54</v>
      </c>
      <c r="C64" s="69" t="str">
        <f>'PER TRIWULAN'!I59</f>
        <v xml:space="preserve"> Gabus </v>
      </c>
      <c r="D64" s="70" t="str">
        <f>'PER TRIWULAN'!B59</f>
        <v>SD NEGERI 3 PANDAN HARUM</v>
      </c>
      <c r="E64" s="71">
        <f>'PER TRIWULAN'!V59</f>
        <v>0</v>
      </c>
      <c r="F64" s="89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72">
        <f t="shared" si="0"/>
        <v>0</v>
      </c>
      <c r="U64" s="59">
        <f t="shared" si="1"/>
        <v>0</v>
      </c>
      <c r="V64" s="57">
        <f t="shared" si="2"/>
        <v>0</v>
      </c>
    </row>
    <row r="65" spans="2:22" s="25" customFormat="1" hidden="1">
      <c r="B65" s="82">
        <f>'PER TRIWULAN'!A60</f>
        <v>55</v>
      </c>
      <c r="C65" s="69" t="str">
        <f>'PER TRIWULAN'!I60</f>
        <v xml:space="preserve"> Gabus </v>
      </c>
      <c r="D65" s="70" t="str">
        <f>'PER TRIWULAN'!B60</f>
        <v>SD NEGERI 3 PELEM</v>
      </c>
      <c r="E65" s="71">
        <f>'PER TRIWULAN'!V60</f>
        <v>21170000</v>
      </c>
      <c r="F65" s="89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72">
        <f t="shared" si="0"/>
        <v>0</v>
      </c>
      <c r="U65" s="59">
        <f t="shared" si="1"/>
        <v>21170000</v>
      </c>
      <c r="V65" s="57">
        <f t="shared" si="2"/>
        <v>0</v>
      </c>
    </row>
    <row r="66" spans="2:22" s="25" customFormat="1" hidden="1">
      <c r="B66" s="82">
        <f>'PER TRIWULAN'!A61</f>
        <v>56</v>
      </c>
      <c r="C66" s="69" t="str">
        <f>'PER TRIWULAN'!I61</f>
        <v xml:space="preserve"> Gabus </v>
      </c>
      <c r="D66" s="70" t="str">
        <f>'PER TRIWULAN'!B61</f>
        <v>SD NEGERI 3 SULURSARI</v>
      </c>
      <c r="E66" s="71">
        <f>'PER TRIWULAN'!V61</f>
        <v>0</v>
      </c>
      <c r="F66" s="89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72">
        <f t="shared" si="0"/>
        <v>0</v>
      </c>
      <c r="U66" s="59">
        <f t="shared" si="1"/>
        <v>0</v>
      </c>
      <c r="V66" s="57">
        <f t="shared" si="2"/>
        <v>0</v>
      </c>
    </row>
    <row r="67" spans="2:22" s="25" customFormat="1" hidden="1">
      <c r="B67" s="82">
        <f>'PER TRIWULAN'!A62</f>
        <v>57</v>
      </c>
      <c r="C67" s="69" t="str">
        <f>'PER TRIWULAN'!I62</f>
        <v xml:space="preserve"> Gabus </v>
      </c>
      <c r="D67" s="70" t="str">
        <f>'PER TRIWULAN'!B62</f>
        <v>SD NEGERI 3 SUWATU</v>
      </c>
      <c r="E67" s="71">
        <f>'PER TRIWULAN'!V62</f>
        <v>16820000</v>
      </c>
      <c r="F67" s="89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72">
        <f t="shared" si="0"/>
        <v>0</v>
      </c>
      <c r="U67" s="59">
        <f t="shared" si="1"/>
        <v>16820000</v>
      </c>
      <c r="V67" s="57">
        <f t="shared" si="2"/>
        <v>0</v>
      </c>
    </row>
    <row r="68" spans="2:22" s="25" customFormat="1" hidden="1">
      <c r="B68" s="82">
        <f>'PER TRIWULAN'!A63</f>
        <v>58</v>
      </c>
      <c r="C68" s="69" t="str">
        <f>'PER TRIWULAN'!I63</f>
        <v xml:space="preserve"> Gabus </v>
      </c>
      <c r="D68" s="70" t="str">
        <f>'PER TRIWULAN'!B63</f>
        <v>SD NEGERI 3 TAHUNAN</v>
      </c>
      <c r="E68" s="71">
        <f>'PER TRIWULAN'!V63</f>
        <v>20010000</v>
      </c>
      <c r="F68" s="89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72">
        <f t="shared" si="0"/>
        <v>0</v>
      </c>
      <c r="U68" s="59">
        <f t="shared" si="1"/>
        <v>20010000</v>
      </c>
      <c r="V68" s="57">
        <f t="shared" si="2"/>
        <v>0</v>
      </c>
    </row>
    <row r="69" spans="2:22" s="25" customFormat="1" hidden="1">
      <c r="B69" s="82">
        <f>'PER TRIWULAN'!A64</f>
        <v>59</v>
      </c>
      <c r="C69" s="69" t="str">
        <f>'PER TRIWULAN'!I64</f>
        <v xml:space="preserve"> Gabus </v>
      </c>
      <c r="D69" s="70" t="str">
        <f>'PER TRIWULAN'!B64</f>
        <v>SD NEGERI 3 TLOGOTIRTO</v>
      </c>
      <c r="E69" s="71">
        <f>'PER TRIWULAN'!V64</f>
        <v>18270000</v>
      </c>
      <c r="F69" s="89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72">
        <f t="shared" si="0"/>
        <v>0</v>
      </c>
      <c r="U69" s="59">
        <f t="shared" si="1"/>
        <v>18270000</v>
      </c>
      <c r="V69" s="57">
        <f t="shared" si="2"/>
        <v>0</v>
      </c>
    </row>
    <row r="70" spans="2:22" s="25" customFormat="1" hidden="1">
      <c r="B70" s="82">
        <f>'PER TRIWULAN'!A65</f>
        <v>60</v>
      </c>
      <c r="C70" s="69" t="str">
        <f>'PER TRIWULAN'!I65</f>
        <v xml:space="preserve"> Gabus </v>
      </c>
      <c r="D70" s="70" t="str">
        <f>'PER TRIWULAN'!B65</f>
        <v>SD NEGERI 3 TUNGGULREJO</v>
      </c>
      <c r="E70" s="71">
        <f>'PER TRIWULAN'!V65</f>
        <v>0</v>
      </c>
      <c r="F70" s="89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72">
        <f t="shared" si="0"/>
        <v>0</v>
      </c>
      <c r="U70" s="59">
        <f t="shared" si="1"/>
        <v>0</v>
      </c>
      <c r="V70" s="57">
        <f t="shared" si="2"/>
        <v>0</v>
      </c>
    </row>
    <row r="71" spans="2:22" s="25" customFormat="1" hidden="1">
      <c r="B71" s="82">
        <f>'PER TRIWULAN'!A66</f>
        <v>61</v>
      </c>
      <c r="C71" s="69" t="str">
        <f>'PER TRIWULAN'!I66</f>
        <v xml:space="preserve"> Gabus </v>
      </c>
      <c r="D71" s="70" t="str">
        <f>'PER TRIWULAN'!B66</f>
        <v>SD NEGERI 4 BANJAREJO</v>
      </c>
      <c r="E71" s="71">
        <f>'PER TRIWULAN'!V66</f>
        <v>16095000</v>
      </c>
      <c r="F71" s="89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72">
        <f t="shared" si="0"/>
        <v>0</v>
      </c>
      <c r="U71" s="59">
        <f t="shared" si="1"/>
        <v>16095000</v>
      </c>
      <c r="V71" s="57">
        <f t="shared" si="2"/>
        <v>0</v>
      </c>
    </row>
    <row r="72" spans="2:22" s="25" customFormat="1" hidden="1">
      <c r="B72" s="82">
        <f>'PER TRIWULAN'!A67</f>
        <v>62</v>
      </c>
      <c r="C72" s="69" t="str">
        <f>'PER TRIWULAN'!I67</f>
        <v xml:space="preserve"> Gabus </v>
      </c>
      <c r="D72" s="70" t="str">
        <f>'PER TRIWULAN'!B67</f>
        <v>SD NEGERI 4 BENDOHARJO</v>
      </c>
      <c r="E72" s="71">
        <f>'PER TRIWULAN'!V67</f>
        <v>15805000</v>
      </c>
      <c r="F72" s="89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72">
        <f t="shared" si="0"/>
        <v>0</v>
      </c>
      <c r="U72" s="59">
        <f t="shared" si="1"/>
        <v>15805000</v>
      </c>
      <c r="V72" s="57">
        <f t="shared" si="2"/>
        <v>0</v>
      </c>
    </row>
    <row r="73" spans="2:22" s="25" customFormat="1" hidden="1">
      <c r="B73" s="82">
        <f>'PER TRIWULAN'!A68</f>
        <v>63</v>
      </c>
      <c r="C73" s="69" t="str">
        <f>'PER TRIWULAN'!I68</f>
        <v xml:space="preserve"> Gabus </v>
      </c>
      <c r="D73" s="70" t="str">
        <f>'PER TRIWULAN'!B68</f>
        <v>SD NEGERI 4 PANDANHARUM</v>
      </c>
      <c r="E73" s="71">
        <f>'PER TRIWULAN'!V68</f>
        <v>9280000</v>
      </c>
      <c r="F73" s="89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72">
        <f t="shared" si="0"/>
        <v>0</v>
      </c>
      <c r="U73" s="59">
        <f t="shared" si="1"/>
        <v>9280000</v>
      </c>
      <c r="V73" s="57">
        <f t="shared" si="2"/>
        <v>0</v>
      </c>
    </row>
    <row r="74" spans="2:22" s="25" customFormat="1" hidden="1">
      <c r="B74" s="82">
        <f>'PER TRIWULAN'!A69</f>
        <v>64</v>
      </c>
      <c r="C74" s="69" t="str">
        <f>'PER TRIWULAN'!I69</f>
        <v xml:space="preserve"> Gabus </v>
      </c>
      <c r="D74" s="70" t="str">
        <f>'PER TRIWULAN'!B69</f>
        <v>SD NEGERI 4 PELEM</v>
      </c>
      <c r="E74" s="71">
        <f>'PER TRIWULAN'!V69</f>
        <v>19430000</v>
      </c>
      <c r="F74" s="89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72">
        <f t="shared" si="0"/>
        <v>0</v>
      </c>
      <c r="U74" s="59">
        <f t="shared" si="1"/>
        <v>19430000</v>
      </c>
      <c r="V74" s="57">
        <f t="shared" si="2"/>
        <v>0</v>
      </c>
    </row>
    <row r="75" spans="2:22" s="25" customFormat="1" hidden="1">
      <c r="B75" s="82">
        <f>'PER TRIWULAN'!A70</f>
        <v>65</v>
      </c>
      <c r="C75" s="69" t="str">
        <f>'PER TRIWULAN'!I70</f>
        <v xml:space="preserve"> Gabus </v>
      </c>
      <c r="D75" s="70" t="str">
        <f>'PER TRIWULAN'!B70</f>
        <v>SD NEGERI 4 SULURSARI</v>
      </c>
      <c r="E75" s="71">
        <f>'PER TRIWULAN'!V70</f>
        <v>21315000</v>
      </c>
      <c r="F75" s="89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72">
        <f t="shared" si="0"/>
        <v>0</v>
      </c>
      <c r="U75" s="59">
        <f t="shared" si="1"/>
        <v>21315000</v>
      </c>
      <c r="V75" s="57">
        <f t="shared" si="2"/>
        <v>0</v>
      </c>
    </row>
    <row r="76" spans="2:22" s="25" customFormat="1" hidden="1">
      <c r="B76" s="82">
        <f>'PER TRIWULAN'!A71</f>
        <v>66</v>
      </c>
      <c r="C76" s="69" t="str">
        <f>'PER TRIWULAN'!I71</f>
        <v xml:space="preserve"> Gabus </v>
      </c>
      <c r="D76" s="70" t="str">
        <f>'PER TRIWULAN'!B71</f>
        <v>SD NEGERI 4 TUNGGULREJO</v>
      </c>
      <c r="E76" s="71">
        <f>'PER TRIWULAN'!V71</f>
        <v>14790000</v>
      </c>
      <c r="F76" s="89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72">
        <f t="shared" ref="T76:T139" si="3">SUM(G76:S76)</f>
        <v>0</v>
      </c>
      <c r="U76" s="59">
        <f t="shared" ref="U76:U139" si="4">E76-F76</f>
        <v>14790000</v>
      </c>
      <c r="V76" s="57">
        <f t="shared" ref="V76:V139" si="5">F76-T76</f>
        <v>0</v>
      </c>
    </row>
    <row r="77" spans="2:22" s="25" customFormat="1" hidden="1">
      <c r="B77" s="82">
        <f>'PER TRIWULAN'!A72</f>
        <v>67</v>
      </c>
      <c r="C77" s="69" t="str">
        <f>'PER TRIWULAN'!I72</f>
        <v xml:space="preserve"> Gabus </v>
      </c>
      <c r="D77" s="70" t="str">
        <f>'PER TRIWULAN'!B72</f>
        <v>SD NEGERI 2 KEYONNGAN</v>
      </c>
      <c r="E77" s="71">
        <f>'PER TRIWULAN'!V72</f>
        <v>32190000</v>
      </c>
      <c r="F77" s="89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72">
        <f t="shared" si="3"/>
        <v>0</v>
      </c>
      <c r="U77" s="59">
        <f t="shared" si="4"/>
        <v>32190000</v>
      </c>
      <c r="V77" s="57">
        <f t="shared" si="5"/>
        <v>0</v>
      </c>
    </row>
    <row r="78" spans="2:22" s="25" customFormat="1" hidden="1">
      <c r="B78" s="82">
        <f>'PER TRIWULAN'!A73</f>
        <v>68</v>
      </c>
      <c r="C78" s="69" t="str">
        <f>'PER TRIWULAN'!I73</f>
        <v xml:space="preserve"> Gabus </v>
      </c>
      <c r="D78" s="70" t="str">
        <f>'PER TRIWULAN'!B73</f>
        <v>SD NEGERI 1 GABUS</v>
      </c>
      <c r="E78" s="71">
        <f>'PER TRIWULAN'!V73</f>
        <v>18270000</v>
      </c>
      <c r="F78" s="89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72">
        <f t="shared" si="3"/>
        <v>0</v>
      </c>
      <c r="U78" s="59">
        <f t="shared" si="4"/>
        <v>18270000</v>
      </c>
      <c r="V78" s="57">
        <f t="shared" si="5"/>
        <v>0</v>
      </c>
    </row>
    <row r="79" spans="2:22" s="25" customFormat="1" hidden="1">
      <c r="B79" s="82">
        <f>'PER TRIWULAN'!A74</f>
        <v>69</v>
      </c>
      <c r="C79" s="69" t="str">
        <f>'PER TRIWULAN'!I74</f>
        <v xml:space="preserve"> Gabus </v>
      </c>
      <c r="D79" s="70" t="str">
        <f>'PER TRIWULAN'!B74</f>
        <v>SD NEGERI 1 KARANGREJO</v>
      </c>
      <c r="E79" s="71">
        <f>'PER TRIWULAN'!V74</f>
        <v>17400000</v>
      </c>
      <c r="F79" s="89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72">
        <f t="shared" si="3"/>
        <v>0</v>
      </c>
      <c r="U79" s="59">
        <f t="shared" si="4"/>
        <v>17400000</v>
      </c>
      <c r="V79" s="57">
        <f t="shared" si="5"/>
        <v>0</v>
      </c>
    </row>
    <row r="80" spans="2:22" s="25" customFormat="1" hidden="1">
      <c r="B80" s="82">
        <f>'PER TRIWULAN'!A75</f>
        <v>70</v>
      </c>
      <c r="C80" s="69" t="str">
        <f>'PER TRIWULAN'!I75</f>
        <v xml:space="preserve"> Gabus </v>
      </c>
      <c r="D80" s="70" t="str">
        <f>'PER TRIWULAN'!B75</f>
        <v>SD NEGERI 2 KARANGREJO</v>
      </c>
      <c r="E80" s="71">
        <f>'PER TRIWULAN'!V75</f>
        <v>20735000</v>
      </c>
      <c r="F80" s="89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72">
        <f t="shared" si="3"/>
        <v>0</v>
      </c>
      <c r="U80" s="59">
        <f t="shared" si="4"/>
        <v>20735000</v>
      </c>
      <c r="V80" s="57">
        <f t="shared" si="5"/>
        <v>0</v>
      </c>
    </row>
    <row r="81" spans="2:22" s="25" customFormat="1" hidden="1">
      <c r="B81" s="82">
        <f>'PER TRIWULAN'!A76</f>
        <v>71</v>
      </c>
      <c r="C81" s="69" t="str">
        <f>'PER TRIWULAN'!I76</f>
        <v xml:space="preserve"> Gabus </v>
      </c>
      <c r="D81" s="70" t="str">
        <f>'PER TRIWULAN'!B76</f>
        <v>SD NEGERI 3 KARANGREJO</v>
      </c>
      <c r="E81" s="71">
        <f>'PER TRIWULAN'!V76</f>
        <v>17110000</v>
      </c>
      <c r="F81" s="89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72">
        <f t="shared" si="3"/>
        <v>0</v>
      </c>
      <c r="U81" s="59">
        <f t="shared" si="4"/>
        <v>17110000</v>
      </c>
      <c r="V81" s="57">
        <f t="shared" si="5"/>
        <v>0</v>
      </c>
    </row>
    <row r="82" spans="2:22" s="25" customFormat="1" hidden="1">
      <c r="B82" s="82">
        <f>'PER TRIWULAN'!A77</f>
        <v>72</v>
      </c>
      <c r="C82" s="69" t="str">
        <f>'PER TRIWULAN'!I77</f>
        <v xml:space="preserve"> Gabus </v>
      </c>
      <c r="D82" s="70" t="str">
        <f>'PER TRIWULAN'!B77</f>
        <v>SD NEGERI 1 BANJAREJO</v>
      </c>
      <c r="E82" s="71">
        <f>'PER TRIWULAN'!V77</f>
        <v>21460000</v>
      </c>
      <c r="F82" s="89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72">
        <f t="shared" si="3"/>
        <v>0</v>
      </c>
      <c r="U82" s="59">
        <f t="shared" si="4"/>
        <v>21460000</v>
      </c>
      <c r="V82" s="57">
        <f t="shared" si="5"/>
        <v>0</v>
      </c>
    </row>
    <row r="83" spans="2:22" s="25" customFormat="1" hidden="1">
      <c r="B83" s="82">
        <f>'PER TRIWULAN'!A78</f>
        <v>73</v>
      </c>
      <c r="C83" s="69" t="str">
        <f>'PER TRIWULAN'!I78</f>
        <v xml:space="preserve"> Gabus </v>
      </c>
      <c r="D83" s="70" t="str">
        <f>'PER TRIWULAN'!B78</f>
        <v>SD NEGERI 1 KALIPANG</v>
      </c>
      <c r="E83" s="71">
        <f>'PER TRIWULAN'!V78</f>
        <v>18560000</v>
      </c>
      <c r="F83" s="89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72">
        <f t="shared" si="3"/>
        <v>0</v>
      </c>
      <c r="U83" s="59">
        <f t="shared" si="4"/>
        <v>18560000</v>
      </c>
      <c r="V83" s="57">
        <f t="shared" si="5"/>
        <v>0</v>
      </c>
    </row>
    <row r="84" spans="2:22" s="25" customFormat="1" hidden="1">
      <c r="B84" s="82">
        <f>'PER TRIWULAN'!A79</f>
        <v>74</v>
      </c>
      <c r="C84" s="69" t="str">
        <f>'PER TRIWULAN'!I79</f>
        <v xml:space="preserve"> Gabus </v>
      </c>
      <c r="D84" s="70" t="str">
        <f>'PER TRIWULAN'!B79</f>
        <v>SD NEGERI 2 TAHUNAN</v>
      </c>
      <c r="E84" s="71">
        <f>'PER TRIWULAN'!V79</f>
        <v>22765000</v>
      </c>
      <c r="F84" s="89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72">
        <f t="shared" si="3"/>
        <v>0</v>
      </c>
      <c r="U84" s="59">
        <f t="shared" si="4"/>
        <v>22765000</v>
      </c>
      <c r="V84" s="57">
        <f t="shared" si="5"/>
        <v>0</v>
      </c>
    </row>
    <row r="85" spans="2:22" s="25" customFormat="1" hidden="1">
      <c r="B85" s="82">
        <f>'PER TRIWULAN'!A80</f>
        <v>75</v>
      </c>
      <c r="C85" s="69" t="str">
        <f>'PER TRIWULAN'!I80</f>
        <v xml:space="preserve"> Gabus </v>
      </c>
      <c r="D85" s="70" t="str">
        <f>'PER TRIWULAN'!B80</f>
        <v>SD NEGERI 1 SULURSARI</v>
      </c>
      <c r="E85" s="71">
        <f>'PER TRIWULAN'!V80</f>
        <v>31610000</v>
      </c>
      <c r="F85" s="89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72">
        <f t="shared" si="3"/>
        <v>0</v>
      </c>
      <c r="U85" s="59">
        <f t="shared" si="4"/>
        <v>31610000</v>
      </c>
      <c r="V85" s="57">
        <f t="shared" si="5"/>
        <v>0</v>
      </c>
    </row>
    <row r="86" spans="2:22" s="25" customFormat="1" hidden="1">
      <c r="B86" s="82">
        <f>'PER TRIWULAN'!A81</f>
        <v>76</v>
      </c>
      <c r="C86" s="69" t="str">
        <f>'PER TRIWULAN'!I81</f>
        <v xml:space="preserve"> Gabus </v>
      </c>
      <c r="D86" s="70" t="str">
        <f>'PER TRIWULAN'!B81</f>
        <v>SD NEGERI 2 SULURSARI</v>
      </c>
      <c r="E86" s="71">
        <f>'PER TRIWULAN'!V81</f>
        <v>66555000</v>
      </c>
      <c r="F86" s="89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72">
        <f t="shared" si="3"/>
        <v>0</v>
      </c>
      <c r="U86" s="59">
        <f t="shared" si="4"/>
        <v>66555000</v>
      </c>
      <c r="V86" s="57">
        <f t="shared" si="5"/>
        <v>0</v>
      </c>
    </row>
    <row r="87" spans="2:22" s="25" customFormat="1" hidden="1">
      <c r="B87" s="82">
        <f>'PER TRIWULAN'!A82</f>
        <v>77</v>
      </c>
      <c r="C87" s="69" t="str">
        <f>'PER TRIWULAN'!I82</f>
        <v xml:space="preserve"> Gabus </v>
      </c>
      <c r="D87" s="70" t="str">
        <f>'PER TRIWULAN'!B82</f>
        <v>SD NEGERI 2 TLOGOTIRTO</v>
      </c>
      <c r="E87" s="71">
        <f>'PER TRIWULAN'!V82</f>
        <v>15805000</v>
      </c>
      <c r="F87" s="89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72">
        <f t="shared" si="3"/>
        <v>0</v>
      </c>
      <c r="U87" s="59">
        <f t="shared" si="4"/>
        <v>15805000</v>
      </c>
      <c r="V87" s="57">
        <f t="shared" si="5"/>
        <v>0</v>
      </c>
    </row>
    <row r="88" spans="2:22" s="25" customFormat="1" hidden="1">
      <c r="B88" s="82">
        <f>'PER TRIWULAN'!A83</f>
        <v>78</v>
      </c>
      <c r="C88" s="69" t="str">
        <f>'PER TRIWULAN'!I83</f>
        <v xml:space="preserve"> Gabus </v>
      </c>
      <c r="D88" s="70" t="str">
        <f>'PER TRIWULAN'!B83</f>
        <v>SD NEGERI 3 NGLINDUK</v>
      </c>
      <c r="E88" s="71">
        <f>'PER TRIWULAN'!V83</f>
        <v>16820000</v>
      </c>
      <c r="F88" s="89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72">
        <f t="shared" si="3"/>
        <v>0</v>
      </c>
      <c r="U88" s="59">
        <f t="shared" si="4"/>
        <v>16820000</v>
      </c>
      <c r="V88" s="57">
        <f t="shared" si="5"/>
        <v>0</v>
      </c>
    </row>
    <row r="89" spans="2:22" s="25" customFormat="1" hidden="1">
      <c r="B89" s="82">
        <f>'PER TRIWULAN'!A84</f>
        <v>79</v>
      </c>
      <c r="C89" s="69" t="str">
        <f>'PER TRIWULAN'!I84</f>
        <v xml:space="preserve"> Geyer </v>
      </c>
      <c r="D89" s="70" t="str">
        <f>'PER TRIWULAN'!B84</f>
        <v>SD NEGERI 2 SOBO</v>
      </c>
      <c r="E89" s="71">
        <f>'PER TRIWULAN'!V84</f>
        <v>18560000</v>
      </c>
      <c r="F89" s="89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72">
        <f t="shared" si="3"/>
        <v>0</v>
      </c>
      <c r="U89" s="59">
        <f t="shared" si="4"/>
        <v>18560000</v>
      </c>
      <c r="V89" s="57">
        <f t="shared" si="5"/>
        <v>0</v>
      </c>
    </row>
    <row r="90" spans="2:22" s="25" customFormat="1" hidden="1">
      <c r="B90" s="82">
        <f>'PER TRIWULAN'!A85</f>
        <v>80</v>
      </c>
      <c r="C90" s="69" t="str">
        <f>'PER TRIWULAN'!I85</f>
        <v xml:space="preserve"> Geyer </v>
      </c>
      <c r="D90" s="70" t="str">
        <f>'PER TRIWULAN'!B85</f>
        <v>SD NEGERI 1 JAMBNGAN</v>
      </c>
      <c r="E90" s="71">
        <f>'PER TRIWULAN'!V85</f>
        <v>21460000</v>
      </c>
      <c r="F90" s="89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72">
        <f t="shared" si="3"/>
        <v>0</v>
      </c>
      <c r="U90" s="59">
        <f t="shared" si="4"/>
        <v>21460000</v>
      </c>
      <c r="V90" s="57">
        <f t="shared" si="5"/>
        <v>0</v>
      </c>
    </row>
    <row r="91" spans="2:22" s="25" customFormat="1" hidden="1">
      <c r="B91" s="82">
        <f>'PER TRIWULAN'!A86</f>
        <v>81</v>
      </c>
      <c r="C91" s="69" t="str">
        <f>'PER TRIWULAN'!I86</f>
        <v xml:space="preserve"> Geyer </v>
      </c>
      <c r="D91" s="70" t="str">
        <f>'PER TRIWULAN'!B86</f>
        <v>SD NEGERI 1 ASEMRUDUNG</v>
      </c>
      <c r="E91" s="71">
        <f>'PER TRIWULAN'!V86</f>
        <v>19720000</v>
      </c>
      <c r="F91" s="89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72">
        <f t="shared" si="3"/>
        <v>0</v>
      </c>
      <c r="U91" s="59">
        <f t="shared" si="4"/>
        <v>19720000</v>
      </c>
      <c r="V91" s="57">
        <f t="shared" si="5"/>
        <v>0</v>
      </c>
    </row>
    <row r="92" spans="2:22" s="25" customFormat="1" hidden="1">
      <c r="B92" s="82">
        <f>'PER TRIWULAN'!A87</f>
        <v>82</v>
      </c>
      <c r="C92" s="69" t="str">
        <f>'PER TRIWULAN'!I87</f>
        <v xml:space="preserve"> Geyer </v>
      </c>
      <c r="D92" s="70" t="str">
        <f>'PER TRIWULAN'!B87</f>
        <v>SD NEGERI 1 BANGSRI</v>
      </c>
      <c r="E92" s="71">
        <f>'PER TRIWULAN'!V87</f>
        <v>13920000</v>
      </c>
      <c r="F92" s="89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72">
        <f t="shared" si="3"/>
        <v>0</v>
      </c>
      <c r="U92" s="59">
        <f t="shared" si="4"/>
        <v>13920000</v>
      </c>
      <c r="V92" s="57">
        <f t="shared" si="5"/>
        <v>0</v>
      </c>
    </row>
    <row r="93" spans="2:22" s="25" customFormat="1" hidden="1">
      <c r="B93" s="82">
        <f>'PER TRIWULAN'!A88</f>
        <v>83</v>
      </c>
      <c r="C93" s="69" t="str">
        <f>'PER TRIWULAN'!I88</f>
        <v xml:space="preserve"> Geyer </v>
      </c>
      <c r="D93" s="70" t="str">
        <f>'PER TRIWULAN'!B88</f>
        <v>SD NEGERI 1 JUWORO</v>
      </c>
      <c r="E93" s="71">
        <f>'PER TRIWULAN'!V88</f>
        <v>16675000</v>
      </c>
      <c r="F93" s="89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72">
        <f t="shared" si="3"/>
        <v>0</v>
      </c>
      <c r="U93" s="59">
        <f t="shared" si="4"/>
        <v>16675000</v>
      </c>
      <c r="V93" s="57">
        <f t="shared" si="5"/>
        <v>0</v>
      </c>
    </row>
    <row r="94" spans="2:22" s="25" customFormat="1" hidden="1">
      <c r="B94" s="82">
        <f>'PER TRIWULAN'!A89</f>
        <v>84</v>
      </c>
      <c r="C94" s="69" t="str">
        <f>'PER TRIWULAN'!I89</f>
        <v xml:space="preserve"> Geyer </v>
      </c>
      <c r="D94" s="70" t="str">
        <f>'PER TRIWULAN'!B89</f>
        <v>SD NEGERI 1 KALANGBANCAR</v>
      </c>
      <c r="E94" s="71">
        <f>'PER TRIWULAN'!V89</f>
        <v>11600000</v>
      </c>
      <c r="F94" s="89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72">
        <f t="shared" si="3"/>
        <v>0</v>
      </c>
      <c r="U94" s="59">
        <f t="shared" si="4"/>
        <v>11600000</v>
      </c>
      <c r="V94" s="57">
        <f t="shared" si="5"/>
        <v>0</v>
      </c>
    </row>
    <row r="95" spans="2:22" s="25" customFormat="1" hidden="1">
      <c r="B95" s="82">
        <f>'PER TRIWULAN'!A90</f>
        <v>85</v>
      </c>
      <c r="C95" s="69" t="str">
        <f>'PER TRIWULAN'!I90</f>
        <v xml:space="preserve"> Geyer </v>
      </c>
      <c r="D95" s="70" t="str">
        <f>'PER TRIWULAN'!B90</f>
        <v>SD NEGERI 1 KARANGANYAR</v>
      </c>
      <c r="E95" s="71">
        <f>'PER TRIWULAN'!V90</f>
        <v>6525000</v>
      </c>
      <c r="F95" s="89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72">
        <f t="shared" si="3"/>
        <v>0</v>
      </c>
      <c r="U95" s="59">
        <f t="shared" si="4"/>
        <v>6525000</v>
      </c>
      <c r="V95" s="57">
        <f t="shared" si="5"/>
        <v>0</v>
      </c>
    </row>
    <row r="96" spans="2:22" s="25" customFormat="1" hidden="1">
      <c r="B96" s="82">
        <f>'PER TRIWULAN'!A91</f>
        <v>86</v>
      </c>
      <c r="C96" s="69" t="str">
        <f>'PER TRIWULAN'!I91</f>
        <v xml:space="preserve"> Geyer </v>
      </c>
      <c r="D96" s="70" t="str">
        <f>'PER TRIWULAN'!B91</f>
        <v>SD NEGERI 1 LEDOKDAWAN</v>
      </c>
      <c r="E96" s="71">
        <f>'PER TRIWULAN'!V91</f>
        <v>18850000</v>
      </c>
      <c r="F96" s="89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72">
        <f t="shared" si="3"/>
        <v>0</v>
      </c>
      <c r="U96" s="59">
        <f t="shared" si="4"/>
        <v>18850000</v>
      </c>
      <c r="V96" s="57">
        <f t="shared" si="5"/>
        <v>0</v>
      </c>
    </row>
    <row r="97" spans="2:22" s="25" customFormat="1" hidden="1">
      <c r="B97" s="82">
        <f>'PER TRIWULAN'!A92</f>
        <v>87</v>
      </c>
      <c r="C97" s="69" t="str">
        <f>'PER TRIWULAN'!I92</f>
        <v xml:space="preserve"> Geyer </v>
      </c>
      <c r="D97" s="70" t="str">
        <f>'PER TRIWULAN'!B92</f>
        <v>SD NEGERI 1 MONGGOT</v>
      </c>
      <c r="E97" s="71">
        <f>'PER TRIWULAN'!V92</f>
        <v>8700000</v>
      </c>
      <c r="F97" s="89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72">
        <f t="shared" si="3"/>
        <v>0</v>
      </c>
      <c r="U97" s="59">
        <f t="shared" si="4"/>
        <v>8700000</v>
      </c>
      <c r="V97" s="57">
        <f t="shared" si="5"/>
        <v>0</v>
      </c>
    </row>
    <row r="98" spans="2:22" s="25" customFormat="1" hidden="1">
      <c r="B98" s="82">
        <f>'PER TRIWULAN'!A93</f>
        <v>88</v>
      </c>
      <c r="C98" s="69" t="str">
        <f>'PER TRIWULAN'!I93</f>
        <v xml:space="preserve"> Geyer </v>
      </c>
      <c r="D98" s="70" t="str">
        <f>'PER TRIWULAN'!B93</f>
        <v>SD NEGERI 1 RAMBAT</v>
      </c>
      <c r="E98" s="71">
        <f>'PER TRIWULAN'!V93</f>
        <v>12905000</v>
      </c>
      <c r="F98" s="89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72">
        <f t="shared" si="3"/>
        <v>0</v>
      </c>
      <c r="U98" s="59">
        <f t="shared" si="4"/>
        <v>12905000</v>
      </c>
      <c r="V98" s="57">
        <f t="shared" si="5"/>
        <v>0</v>
      </c>
    </row>
    <row r="99" spans="2:22" s="25" customFormat="1" hidden="1">
      <c r="B99" s="82">
        <f>'PER TRIWULAN'!A94</f>
        <v>89</v>
      </c>
      <c r="C99" s="69" t="str">
        <f>'PER TRIWULAN'!I94</f>
        <v xml:space="preserve"> Geyer </v>
      </c>
      <c r="D99" s="70" t="str">
        <f>'PER TRIWULAN'!B94</f>
        <v>SD NEGERI 1 SOBO</v>
      </c>
      <c r="E99" s="71">
        <f>'PER TRIWULAN'!V94</f>
        <v>18270000</v>
      </c>
      <c r="F99" s="89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72">
        <f t="shared" si="3"/>
        <v>0</v>
      </c>
      <c r="U99" s="59">
        <f t="shared" si="4"/>
        <v>18270000</v>
      </c>
      <c r="V99" s="57">
        <f t="shared" si="5"/>
        <v>0</v>
      </c>
    </row>
    <row r="100" spans="2:22" s="25" customFormat="1" hidden="1">
      <c r="B100" s="82">
        <f>'PER TRIWULAN'!A95</f>
        <v>90</v>
      </c>
      <c r="C100" s="69" t="str">
        <f>'PER TRIWULAN'!I95</f>
        <v xml:space="preserve"> Geyer </v>
      </c>
      <c r="D100" s="70" t="str">
        <f>'PER TRIWULAN'!B95</f>
        <v>SD NEGERI 2 ASEMRUDUNG</v>
      </c>
      <c r="E100" s="71">
        <f>'PER TRIWULAN'!V95</f>
        <v>19430000</v>
      </c>
      <c r="F100" s="89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72">
        <f t="shared" si="3"/>
        <v>0</v>
      </c>
      <c r="U100" s="59">
        <f t="shared" si="4"/>
        <v>19430000</v>
      </c>
      <c r="V100" s="57">
        <f t="shared" si="5"/>
        <v>0</v>
      </c>
    </row>
    <row r="101" spans="2:22" s="25" customFormat="1" hidden="1">
      <c r="B101" s="82">
        <f>'PER TRIWULAN'!A96</f>
        <v>91</v>
      </c>
      <c r="C101" s="69" t="str">
        <f>'PER TRIWULAN'!I96</f>
        <v xml:space="preserve"> Geyer </v>
      </c>
      <c r="D101" s="70" t="str">
        <f>'PER TRIWULAN'!B96</f>
        <v>SD NEGERI 2 JUWORO</v>
      </c>
      <c r="E101" s="71">
        <f>'PER TRIWULAN'!V96</f>
        <v>14790000</v>
      </c>
      <c r="F101" s="89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72">
        <f t="shared" si="3"/>
        <v>0</v>
      </c>
      <c r="U101" s="59">
        <f t="shared" si="4"/>
        <v>14790000</v>
      </c>
      <c r="V101" s="57">
        <f t="shared" si="5"/>
        <v>0</v>
      </c>
    </row>
    <row r="102" spans="2:22" s="25" customFormat="1" hidden="1">
      <c r="B102" s="82">
        <f>'PER TRIWULAN'!A97</f>
        <v>92</v>
      </c>
      <c r="C102" s="69" t="str">
        <f>'PER TRIWULAN'!I97</f>
        <v xml:space="preserve"> Geyer </v>
      </c>
      <c r="D102" s="70" t="str">
        <f>'PER TRIWULAN'!B97</f>
        <v>SD NEGERI 2 KALANGBANCAR</v>
      </c>
      <c r="E102" s="71">
        <f>'PER TRIWULAN'!V97</f>
        <v>9280000</v>
      </c>
      <c r="F102" s="89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72">
        <f t="shared" si="3"/>
        <v>0</v>
      </c>
      <c r="U102" s="59">
        <f t="shared" si="4"/>
        <v>9280000</v>
      </c>
      <c r="V102" s="57">
        <f t="shared" si="5"/>
        <v>0</v>
      </c>
    </row>
    <row r="103" spans="2:22" s="25" customFormat="1" hidden="1">
      <c r="B103" s="82">
        <f>'PER TRIWULAN'!A98</f>
        <v>93</v>
      </c>
      <c r="C103" s="69" t="str">
        <f>'PER TRIWULAN'!I98</f>
        <v xml:space="preserve"> Geyer </v>
      </c>
      <c r="D103" s="70" t="str">
        <f>'PER TRIWULAN'!B98</f>
        <v>SD NEGERI 2 KARANGANYAR</v>
      </c>
      <c r="E103" s="71">
        <f>'PER TRIWULAN'!V98</f>
        <v>26100000</v>
      </c>
      <c r="F103" s="89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72">
        <f t="shared" si="3"/>
        <v>0</v>
      </c>
      <c r="U103" s="59">
        <f t="shared" si="4"/>
        <v>26100000</v>
      </c>
      <c r="V103" s="57">
        <f t="shared" si="5"/>
        <v>0</v>
      </c>
    </row>
    <row r="104" spans="2:22" s="25" customFormat="1" hidden="1">
      <c r="B104" s="82">
        <f>'PER TRIWULAN'!A99</f>
        <v>94</v>
      </c>
      <c r="C104" s="69" t="str">
        <f>'PER TRIWULAN'!I99</f>
        <v xml:space="preserve"> Geyer </v>
      </c>
      <c r="D104" s="70" t="str">
        <f>'PER TRIWULAN'!B99</f>
        <v>SD NEGERI 2 LEDOKDAWAN</v>
      </c>
      <c r="E104" s="71">
        <f>'PER TRIWULAN'!V99</f>
        <v>18125000</v>
      </c>
      <c r="F104" s="89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72">
        <f t="shared" si="3"/>
        <v>0</v>
      </c>
      <c r="U104" s="59">
        <f t="shared" si="4"/>
        <v>18125000</v>
      </c>
      <c r="V104" s="57">
        <f t="shared" si="5"/>
        <v>0</v>
      </c>
    </row>
    <row r="105" spans="2:22" s="25" customFormat="1" hidden="1">
      <c r="B105" s="82">
        <f>'PER TRIWULAN'!A100</f>
        <v>95</v>
      </c>
      <c r="C105" s="69" t="str">
        <f>'PER TRIWULAN'!I100</f>
        <v xml:space="preserve"> Geyer </v>
      </c>
      <c r="D105" s="70" t="str">
        <f>'PER TRIWULAN'!B100</f>
        <v>SD NEGERI 2 MONGGOT</v>
      </c>
      <c r="E105" s="71">
        <f>'PER TRIWULAN'!V100</f>
        <v>20300000</v>
      </c>
      <c r="F105" s="89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72">
        <f t="shared" si="3"/>
        <v>0</v>
      </c>
      <c r="U105" s="59">
        <f t="shared" si="4"/>
        <v>20300000</v>
      </c>
      <c r="V105" s="57">
        <f t="shared" si="5"/>
        <v>0</v>
      </c>
    </row>
    <row r="106" spans="2:22" s="25" customFormat="1" hidden="1">
      <c r="B106" s="82">
        <f>'PER TRIWULAN'!A101</f>
        <v>96</v>
      </c>
      <c r="C106" s="69" t="str">
        <f>'PER TRIWULAN'!I101</f>
        <v xml:space="preserve"> Geyer </v>
      </c>
      <c r="D106" s="70" t="str">
        <f>'PER TRIWULAN'!B101</f>
        <v>SD NEGERI 2 NGRANDU</v>
      </c>
      <c r="E106" s="71">
        <f>'PER TRIWULAN'!V101</f>
        <v>12035000</v>
      </c>
      <c r="F106" s="89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72">
        <f t="shared" si="3"/>
        <v>0</v>
      </c>
      <c r="U106" s="59">
        <f t="shared" si="4"/>
        <v>12035000</v>
      </c>
      <c r="V106" s="57">
        <f t="shared" si="5"/>
        <v>0</v>
      </c>
    </row>
    <row r="107" spans="2:22" s="25" customFormat="1" hidden="1">
      <c r="B107" s="82">
        <f>'PER TRIWULAN'!A102</f>
        <v>97</v>
      </c>
      <c r="C107" s="69" t="str">
        <f>'PER TRIWULAN'!I102</f>
        <v xml:space="preserve"> Geyer </v>
      </c>
      <c r="D107" s="70" t="str">
        <f>'PER TRIWULAN'!B102</f>
        <v>SD NEGERI 2 RAMBAT</v>
      </c>
      <c r="E107" s="71">
        <f>'PER TRIWULAN'!V102</f>
        <v>11020000</v>
      </c>
      <c r="F107" s="89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72">
        <f t="shared" si="3"/>
        <v>0</v>
      </c>
      <c r="U107" s="59">
        <f t="shared" si="4"/>
        <v>11020000</v>
      </c>
      <c r="V107" s="57">
        <f t="shared" si="5"/>
        <v>0</v>
      </c>
    </row>
    <row r="108" spans="2:22" s="25" customFormat="1" hidden="1">
      <c r="B108" s="82">
        <f>'PER TRIWULAN'!A103</f>
        <v>98</v>
      </c>
      <c r="C108" s="69" t="str">
        <f>'PER TRIWULAN'!I103</f>
        <v xml:space="preserve"> Geyer </v>
      </c>
      <c r="D108" s="70" t="str">
        <f>'PER TRIWULAN'!B103</f>
        <v>SD NEGERI 2 SURU</v>
      </c>
      <c r="E108" s="71">
        <f>'PER TRIWULAN'!V103</f>
        <v>35525000</v>
      </c>
      <c r="F108" s="89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72">
        <f t="shared" si="3"/>
        <v>0</v>
      </c>
      <c r="U108" s="59">
        <f t="shared" si="4"/>
        <v>35525000</v>
      </c>
      <c r="V108" s="57">
        <f t="shared" si="5"/>
        <v>0</v>
      </c>
    </row>
    <row r="109" spans="2:22" s="25" customFormat="1" hidden="1">
      <c r="B109" s="82">
        <f>'PER TRIWULAN'!A104</f>
        <v>99</v>
      </c>
      <c r="C109" s="69" t="str">
        <f>'PER TRIWULAN'!I104</f>
        <v xml:space="preserve"> Geyer </v>
      </c>
      <c r="D109" s="70" t="str">
        <f>'PER TRIWULAN'!B104</f>
        <v>SD NEGERI 3 ASEMRUDUNG</v>
      </c>
      <c r="E109" s="71">
        <f>'PER TRIWULAN'!V104</f>
        <v>21170000</v>
      </c>
      <c r="F109" s="89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72">
        <f t="shared" si="3"/>
        <v>0</v>
      </c>
      <c r="U109" s="59">
        <f t="shared" si="4"/>
        <v>21170000</v>
      </c>
      <c r="V109" s="57">
        <f t="shared" si="5"/>
        <v>0</v>
      </c>
    </row>
    <row r="110" spans="2:22" s="25" customFormat="1" hidden="1">
      <c r="B110" s="82">
        <f>'PER TRIWULAN'!A105</f>
        <v>100</v>
      </c>
      <c r="C110" s="69" t="str">
        <f>'PER TRIWULAN'!I105</f>
        <v xml:space="preserve"> Geyer </v>
      </c>
      <c r="D110" s="70" t="str">
        <f>'PER TRIWULAN'!B105</f>
        <v>SD NEGERI 3 BANGSRI</v>
      </c>
      <c r="E110" s="71">
        <f>'PER TRIWULAN'!V105</f>
        <v>16240000</v>
      </c>
      <c r="F110" s="89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72">
        <f t="shared" si="3"/>
        <v>0</v>
      </c>
      <c r="U110" s="59">
        <f t="shared" si="4"/>
        <v>16240000</v>
      </c>
      <c r="V110" s="57">
        <f t="shared" si="5"/>
        <v>0</v>
      </c>
    </row>
    <row r="111" spans="2:22" s="25" customFormat="1" hidden="1">
      <c r="B111" s="82">
        <f>'PER TRIWULAN'!A106</f>
        <v>101</v>
      </c>
      <c r="C111" s="69" t="str">
        <f>'PER TRIWULAN'!I106</f>
        <v xml:space="preserve"> Geyer </v>
      </c>
      <c r="D111" s="70" t="str">
        <f>'PER TRIWULAN'!B106</f>
        <v>SD NEGERI 3 GUNDIH</v>
      </c>
      <c r="E111" s="71">
        <f>'PER TRIWULAN'!V106</f>
        <v>19430000</v>
      </c>
      <c r="F111" s="89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72">
        <f t="shared" si="3"/>
        <v>0</v>
      </c>
      <c r="U111" s="59">
        <f t="shared" si="4"/>
        <v>19430000</v>
      </c>
      <c r="V111" s="57">
        <f t="shared" si="5"/>
        <v>0</v>
      </c>
    </row>
    <row r="112" spans="2:22" s="25" customFormat="1" hidden="1">
      <c r="B112" s="82">
        <f>'PER TRIWULAN'!A107</f>
        <v>102</v>
      </c>
      <c r="C112" s="69" t="str">
        <f>'PER TRIWULAN'!I107</f>
        <v xml:space="preserve"> Geyer </v>
      </c>
      <c r="D112" s="70" t="str">
        <f>'PER TRIWULAN'!B107</f>
        <v>SD NEGERI 3 JAMBANGAN</v>
      </c>
      <c r="E112" s="71">
        <f>'PER TRIWULAN'!V107</f>
        <v>24940000</v>
      </c>
      <c r="F112" s="89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72">
        <f t="shared" si="3"/>
        <v>0</v>
      </c>
      <c r="U112" s="59">
        <f t="shared" si="4"/>
        <v>24940000</v>
      </c>
      <c r="V112" s="57">
        <f t="shared" si="5"/>
        <v>0</v>
      </c>
    </row>
    <row r="113" spans="2:22" s="25" customFormat="1" hidden="1">
      <c r="B113" s="82">
        <f>'PER TRIWULAN'!A108</f>
        <v>103</v>
      </c>
      <c r="C113" s="69" t="str">
        <f>'PER TRIWULAN'!I108</f>
        <v xml:space="preserve"> Geyer </v>
      </c>
      <c r="D113" s="70" t="str">
        <f>'PER TRIWULAN'!B108</f>
        <v>SD NEGERI 3 JUWORO</v>
      </c>
      <c r="E113" s="71">
        <f>'PER TRIWULAN'!V108</f>
        <v>12615000</v>
      </c>
      <c r="F113" s="89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72">
        <f t="shared" si="3"/>
        <v>0</v>
      </c>
      <c r="U113" s="59">
        <f t="shared" si="4"/>
        <v>12615000</v>
      </c>
      <c r="V113" s="57">
        <f t="shared" si="5"/>
        <v>0</v>
      </c>
    </row>
    <row r="114" spans="2:22" s="25" customFormat="1" hidden="1">
      <c r="B114" s="82">
        <f>'PER TRIWULAN'!A109</f>
        <v>104</v>
      </c>
      <c r="C114" s="69" t="str">
        <f>'PER TRIWULAN'!I109</f>
        <v xml:space="preserve"> Geyer </v>
      </c>
      <c r="D114" s="70" t="str">
        <f>'PER TRIWULAN'!B109</f>
        <v>SD NEGERI 3 KARANGANYAR</v>
      </c>
      <c r="E114" s="71">
        <f>'PER TRIWULAN'!V109</f>
        <v>19575000</v>
      </c>
      <c r="F114" s="89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72">
        <f t="shared" si="3"/>
        <v>0</v>
      </c>
      <c r="U114" s="59">
        <f t="shared" si="4"/>
        <v>19575000</v>
      </c>
      <c r="V114" s="57">
        <f t="shared" si="5"/>
        <v>0</v>
      </c>
    </row>
    <row r="115" spans="2:22" s="25" customFormat="1" hidden="1">
      <c r="B115" s="82">
        <f>'PER TRIWULAN'!A110</f>
        <v>105</v>
      </c>
      <c r="C115" s="69" t="str">
        <f>'PER TRIWULAN'!I110</f>
        <v xml:space="preserve"> Geyer </v>
      </c>
      <c r="D115" s="70" t="str">
        <f>'PER TRIWULAN'!B110</f>
        <v>SD NEGERI 3 LEDOKDAWAN</v>
      </c>
      <c r="E115" s="71">
        <f>'PER TRIWULAN'!V110</f>
        <v>15660000</v>
      </c>
      <c r="F115" s="89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72">
        <f t="shared" si="3"/>
        <v>0</v>
      </c>
      <c r="U115" s="59">
        <f t="shared" si="4"/>
        <v>15660000</v>
      </c>
      <c r="V115" s="57">
        <f t="shared" si="5"/>
        <v>0</v>
      </c>
    </row>
    <row r="116" spans="2:22" s="25" customFormat="1" hidden="1">
      <c r="B116" s="82">
        <f>'PER TRIWULAN'!A111</f>
        <v>106</v>
      </c>
      <c r="C116" s="69" t="str">
        <f>'PER TRIWULAN'!I111</f>
        <v xml:space="preserve"> Geyer </v>
      </c>
      <c r="D116" s="70" t="str">
        <f>'PER TRIWULAN'!B111</f>
        <v>SD NEGERI 3 MONGGOT</v>
      </c>
      <c r="E116" s="71">
        <f>'PER TRIWULAN'!V111</f>
        <v>27405000</v>
      </c>
      <c r="F116" s="89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72">
        <f t="shared" si="3"/>
        <v>0</v>
      </c>
      <c r="U116" s="59">
        <f t="shared" si="4"/>
        <v>27405000</v>
      </c>
      <c r="V116" s="57">
        <f t="shared" si="5"/>
        <v>0</v>
      </c>
    </row>
    <row r="117" spans="2:22" s="25" customFormat="1" hidden="1">
      <c r="B117" s="82">
        <f>'PER TRIWULAN'!A112</f>
        <v>107</v>
      </c>
      <c r="C117" s="69" t="str">
        <f>'PER TRIWULAN'!I112</f>
        <v xml:space="preserve"> Geyer </v>
      </c>
      <c r="D117" s="70" t="str">
        <f>'PER TRIWULAN'!B112</f>
        <v>SD NEGERI 4 GUNDIH</v>
      </c>
      <c r="E117" s="71">
        <f>'PER TRIWULAN'!V112</f>
        <v>13195000</v>
      </c>
      <c r="F117" s="89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72">
        <f t="shared" si="3"/>
        <v>0</v>
      </c>
      <c r="U117" s="59">
        <f t="shared" si="4"/>
        <v>13195000</v>
      </c>
      <c r="V117" s="57">
        <f t="shared" si="5"/>
        <v>0</v>
      </c>
    </row>
    <row r="118" spans="2:22" s="25" customFormat="1" hidden="1">
      <c r="B118" s="82">
        <f>'PER TRIWULAN'!A113</f>
        <v>108</v>
      </c>
      <c r="C118" s="69" t="str">
        <f>'PER TRIWULAN'!I113</f>
        <v xml:space="preserve"> Geyer </v>
      </c>
      <c r="D118" s="70" t="str">
        <f>'PER TRIWULAN'!B113</f>
        <v>SD NEGERI 4 JUWORO</v>
      </c>
      <c r="E118" s="71">
        <f>'PER TRIWULAN'!V113</f>
        <v>12180000</v>
      </c>
      <c r="F118" s="89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72">
        <f t="shared" si="3"/>
        <v>0</v>
      </c>
      <c r="U118" s="59">
        <f t="shared" si="4"/>
        <v>12180000</v>
      </c>
      <c r="V118" s="57">
        <f t="shared" si="5"/>
        <v>0</v>
      </c>
    </row>
    <row r="119" spans="2:22" s="25" customFormat="1" hidden="1">
      <c r="B119" s="82">
        <f>'PER TRIWULAN'!A114</f>
        <v>109</v>
      </c>
      <c r="C119" s="69" t="str">
        <f>'PER TRIWULAN'!I114</f>
        <v xml:space="preserve"> Geyer </v>
      </c>
      <c r="D119" s="70" t="str">
        <f>'PER TRIWULAN'!B114</f>
        <v>SD NEGERI 4 LEDOKDAWAN</v>
      </c>
      <c r="E119" s="71">
        <f>'PER TRIWULAN'!V114</f>
        <v>16095000</v>
      </c>
      <c r="F119" s="89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72">
        <f t="shared" si="3"/>
        <v>0</v>
      </c>
      <c r="U119" s="59">
        <f t="shared" si="4"/>
        <v>16095000</v>
      </c>
      <c r="V119" s="57">
        <f t="shared" si="5"/>
        <v>0</v>
      </c>
    </row>
    <row r="120" spans="2:22" s="25" customFormat="1" hidden="1">
      <c r="B120" s="82">
        <f>'PER TRIWULAN'!A115</f>
        <v>110</v>
      </c>
      <c r="C120" s="69" t="str">
        <f>'PER TRIWULAN'!I115</f>
        <v xml:space="preserve"> Geyer </v>
      </c>
      <c r="D120" s="70" t="str">
        <f>'PER TRIWULAN'!B115</f>
        <v>SD NEGERI 4 MONGGOT</v>
      </c>
      <c r="E120" s="71">
        <f>'PER TRIWULAN'!V115</f>
        <v>18125000</v>
      </c>
      <c r="F120" s="89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72">
        <f t="shared" si="3"/>
        <v>0</v>
      </c>
      <c r="U120" s="59">
        <f t="shared" si="4"/>
        <v>18125000</v>
      </c>
      <c r="V120" s="57">
        <f t="shared" si="5"/>
        <v>0</v>
      </c>
    </row>
    <row r="121" spans="2:22" s="25" customFormat="1" hidden="1">
      <c r="B121" s="82">
        <f>'PER TRIWULAN'!A116</f>
        <v>111</v>
      </c>
      <c r="C121" s="69" t="str">
        <f>'PER TRIWULAN'!I116</f>
        <v xml:space="preserve"> Geyer </v>
      </c>
      <c r="D121" s="70" t="str">
        <f>'PER TRIWULAN'!B116</f>
        <v>SD NEGERI 4 NGRANDU</v>
      </c>
      <c r="E121" s="71">
        <f>'PER TRIWULAN'!V116</f>
        <v>8265000</v>
      </c>
      <c r="F121" s="89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72">
        <f t="shared" si="3"/>
        <v>0</v>
      </c>
      <c r="U121" s="59">
        <f t="shared" si="4"/>
        <v>8265000</v>
      </c>
      <c r="V121" s="57">
        <f t="shared" si="5"/>
        <v>0</v>
      </c>
    </row>
    <row r="122" spans="2:22" s="25" customFormat="1" hidden="1">
      <c r="B122" s="82">
        <f>'PER TRIWULAN'!A117</f>
        <v>112</v>
      </c>
      <c r="C122" s="69" t="str">
        <f>'PER TRIWULAN'!I117</f>
        <v xml:space="preserve"> Geyer </v>
      </c>
      <c r="D122" s="70" t="str">
        <f>'PER TRIWULAN'!B117</f>
        <v>SD NEGERI 4 SOBO</v>
      </c>
      <c r="E122" s="71">
        <f>'PER TRIWULAN'!V117</f>
        <v>26970000</v>
      </c>
      <c r="F122" s="89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72">
        <f t="shared" si="3"/>
        <v>0</v>
      </c>
      <c r="U122" s="59">
        <f t="shared" si="4"/>
        <v>26970000</v>
      </c>
      <c r="V122" s="57">
        <f t="shared" si="5"/>
        <v>0</v>
      </c>
    </row>
    <row r="123" spans="2:22" s="25" customFormat="1" hidden="1">
      <c r="B123" s="82">
        <f>'PER TRIWULAN'!A118</f>
        <v>113</v>
      </c>
      <c r="C123" s="69" t="str">
        <f>'PER TRIWULAN'!I118</f>
        <v xml:space="preserve"> Geyer </v>
      </c>
      <c r="D123" s="70" t="str">
        <f>'PER TRIWULAN'!B118</f>
        <v>SD NEGERI 4 SURU</v>
      </c>
      <c r="E123" s="71">
        <f>'PER TRIWULAN'!V118</f>
        <v>16675000</v>
      </c>
      <c r="F123" s="89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72">
        <f t="shared" si="3"/>
        <v>0</v>
      </c>
      <c r="U123" s="59">
        <f t="shared" si="4"/>
        <v>16675000</v>
      </c>
      <c r="V123" s="57">
        <f t="shared" si="5"/>
        <v>0</v>
      </c>
    </row>
    <row r="124" spans="2:22" s="25" customFormat="1" hidden="1">
      <c r="B124" s="82">
        <f>'PER TRIWULAN'!A119</f>
        <v>114</v>
      </c>
      <c r="C124" s="69" t="str">
        <f>'PER TRIWULAN'!I119</f>
        <v xml:space="preserve"> Geyer </v>
      </c>
      <c r="D124" s="70" t="str">
        <f>'PER TRIWULAN'!B119</f>
        <v>SD NEGERI 5 KARANGANYAR</v>
      </c>
      <c r="E124" s="71">
        <f>'PER TRIWULAN'!V119</f>
        <v>21315000</v>
      </c>
      <c r="F124" s="89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72">
        <f t="shared" si="3"/>
        <v>0</v>
      </c>
      <c r="U124" s="59">
        <f t="shared" si="4"/>
        <v>21315000</v>
      </c>
      <c r="V124" s="57">
        <f t="shared" si="5"/>
        <v>0</v>
      </c>
    </row>
    <row r="125" spans="2:22" s="25" customFormat="1" hidden="1">
      <c r="B125" s="82">
        <f>'PER TRIWULAN'!A120</f>
        <v>115</v>
      </c>
      <c r="C125" s="69" t="str">
        <f>'PER TRIWULAN'!I120</f>
        <v xml:space="preserve"> Geyer </v>
      </c>
      <c r="D125" s="70" t="str">
        <f>'PER TRIWULAN'!B120</f>
        <v>SD NEGERI 3 SOBO</v>
      </c>
      <c r="E125" s="71">
        <f>'PER TRIWULAN'!V120</f>
        <v>16820000</v>
      </c>
      <c r="F125" s="89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72">
        <f t="shared" si="3"/>
        <v>0</v>
      </c>
      <c r="U125" s="59">
        <f t="shared" si="4"/>
        <v>16820000</v>
      </c>
      <c r="V125" s="57">
        <f t="shared" si="5"/>
        <v>0</v>
      </c>
    </row>
    <row r="126" spans="2:22" s="25" customFormat="1" hidden="1">
      <c r="B126" s="82">
        <f>'PER TRIWULAN'!A121</f>
        <v>116</v>
      </c>
      <c r="C126" s="69" t="str">
        <f>'PER TRIWULAN'!I121</f>
        <v xml:space="preserve"> Geyer </v>
      </c>
      <c r="D126" s="70" t="str">
        <f>'PER TRIWULAN'!B121</f>
        <v>SD NEGERI 1 SURU</v>
      </c>
      <c r="E126" s="71">
        <f>'PER TRIWULAN'!V121</f>
        <v>18995000</v>
      </c>
      <c r="F126" s="89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72">
        <f t="shared" si="3"/>
        <v>0</v>
      </c>
      <c r="U126" s="59">
        <f t="shared" si="4"/>
        <v>18995000</v>
      </c>
      <c r="V126" s="57">
        <f t="shared" si="5"/>
        <v>0</v>
      </c>
    </row>
    <row r="127" spans="2:22" s="25" customFormat="1" hidden="1">
      <c r="B127" s="82">
        <f>'PER TRIWULAN'!A122</f>
        <v>117</v>
      </c>
      <c r="C127" s="69" t="str">
        <f>'PER TRIWULAN'!I122</f>
        <v xml:space="preserve"> Geyer </v>
      </c>
      <c r="D127" s="70" t="str">
        <f>'PER TRIWULAN'!B122</f>
        <v>SD NEGERI 3 SURU</v>
      </c>
      <c r="E127" s="71">
        <f>'PER TRIWULAN'!V122</f>
        <v>22765000</v>
      </c>
      <c r="F127" s="89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72">
        <f t="shared" si="3"/>
        <v>0</v>
      </c>
      <c r="U127" s="59">
        <f t="shared" si="4"/>
        <v>22765000</v>
      </c>
      <c r="V127" s="57">
        <f t="shared" si="5"/>
        <v>0</v>
      </c>
    </row>
    <row r="128" spans="2:22" s="25" customFormat="1" hidden="1">
      <c r="B128" s="82">
        <f>'PER TRIWULAN'!A123</f>
        <v>118</v>
      </c>
      <c r="C128" s="69" t="str">
        <f>'PER TRIWULAN'!I123</f>
        <v xml:space="preserve"> Geyer </v>
      </c>
      <c r="D128" s="70" t="str">
        <f>'PER TRIWULAN'!B123</f>
        <v>SD NEGERI 1 GUNDIH</v>
      </c>
      <c r="E128" s="71">
        <f>'PER TRIWULAN'!V123</f>
        <v>21750000</v>
      </c>
      <c r="F128" s="89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72">
        <f t="shared" si="3"/>
        <v>0</v>
      </c>
      <c r="U128" s="59">
        <f t="shared" si="4"/>
        <v>21750000</v>
      </c>
      <c r="V128" s="57">
        <f t="shared" si="5"/>
        <v>0</v>
      </c>
    </row>
    <row r="129" spans="2:22" s="25" customFormat="1" hidden="1">
      <c r="B129" s="82">
        <f>'PER TRIWULAN'!A124</f>
        <v>119</v>
      </c>
      <c r="C129" s="69" t="str">
        <f>'PER TRIWULAN'!I124</f>
        <v xml:space="preserve"> Geyer </v>
      </c>
      <c r="D129" s="70" t="str">
        <f>'PER TRIWULAN'!B124</f>
        <v>SD NEGERI 2 GUNDIH</v>
      </c>
      <c r="E129" s="71">
        <f>'PER TRIWULAN'!V124</f>
        <v>19865000</v>
      </c>
      <c r="F129" s="89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72">
        <f t="shared" si="3"/>
        <v>0</v>
      </c>
      <c r="U129" s="59">
        <f t="shared" si="4"/>
        <v>19865000</v>
      </c>
      <c r="V129" s="57">
        <f t="shared" si="5"/>
        <v>0</v>
      </c>
    </row>
    <row r="130" spans="2:22" s="25" customFormat="1" hidden="1">
      <c r="B130" s="82">
        <f>'PER TRIWULAN'!A125</f>
        <v>120</v>
      </c>
      <c r="C130" s="69" t="str">
        <f>'PER TRIWULAN'!I125</f>
        <v xml:space="preserve"> Geyer </v>
      </c>
      <c r="D130" s="70" t="str">
        <f>'PER TRIWULAN'!B125</f>
        <v>SD NEGERI 5 GUNDIH</v>
      </c>
      <c r="E130" s="71">
        <f>'PER TRIWULAN'!V125</f>
        <v>20155000</v>
      </c>
      <c r="F130" s="89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72">
        <f t="shared" si="3"/>
        <v>0</v>
      </c>
      <c r="U130" s="59">
        <f t="shared" si="4"/>
        <v>20155000</v>
      </c>
      <c r="V130" s="57">
        <f t="shared" si="5"/>
        <v>0</v>
      </c>
    </row>
    <row r="131" spans="2:22" s="25" customFormat="1" hidden="1">
      <c r="B131" s="82">
        <f>'PER TRIWULAN'!A126</f>
        <v>121</v>
      </c>
      <c r="C131" s="69" t="str">
        <f>'PER TRIWULAN'!I126</f>
        <v xml:space="preserve"> Geyer </v>
      </c>
      <c r="D131" s="70" t="str">
        <f>'PER TRIWULAN'!B126</f>
        <v>SD NEGERI 2 JAMBANGAN</v>
      </c>
      <c r="E131" s="71">
        <f>'PER TRIWULAN'!V126</f>
        <v>14500000</v>
      </c>
      <c r="F131" s="89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72">
        <f t="shared" si="3"/>
        <v>0</v>
      </c>
      <c r="U131" s="59">
        <f t="shared" si="4"/>
        <v>14500000</v>
      </c>
      <c r="V131" s="57">
        <f t="shared" si="5"/>
        <v>0</v>
      </c>
    </row>
    <row r="132" spans="2:22" s="25" customFormat="1" hidden="1">
      <c r="B132" s="82">
        <f>'PER TRIWULAN'!A127</f>
        <v>122</v>
      </c>
      <c r="C132" s="69" t="str">
        <f>'PER TRIWULAN'!I127</f>
        <v xml:space="preserve"> Geyer </v>
      </c>
      <c r="D132" s="70" t="str">
        <f>'PER TRIWULAN'!B127</f>
        <v>SD NEGERI 4 JAMBANGAN</v>
      </c>
      <c r="E132" s="71">
        <f>'PER TRIWULAN'!V127</f>
        <v>28130000</v>
      </c>
      <c r="F132" s="89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72">
        <f t="shared" si="3"/>
        <v>0</v>
      </c>
      <c r="U132" s="59">
        <f t="shared" si="4"/>
        <v>28130000</v>
      </c>
      <c r="V132" s="57">
        <f t="shared" si="5"/>
        <v>0</v>
      </c>
    </row>
    <row r="133" spans="2:22" s="25" customFormat="1" hidden="1">
      <c r="B133" s="82">
        <f>'PER TRIWULAN'!A128</f>
        <v>123</v>
      </c>
      <c r="C133" s="69" t="str">
        <f>'PER TRIWULAN'!I128</f>
        <v xml:space="preserve"> Geyer </v>
      </c>
      <c r="D133" s="70" t="str">
        <f>'PER TRIWULAN'!B128</f>
        <v>SD NEGERI 4 KARANGANYAR</v>
      </c>
      <c r="E133" s="71">
        <f>'PER TRIWULAN'!V128</f>
        <v>14355000</v>
      </c>
      <c r="F133" s="89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72">
        <f t="shared" si="3"/>
        <v>0</v>
      </c>
      <c r="U133" s="59">
        <f t="shared" si="4"/>
        <v>14355000</v>
      </c>
      <c r="V133" s="57">
        <f t="shared" si="5"/>
        <v>0</v>
      </c>
    </row>
    <row r="134" spans="2:22" s="25" customFormat="1" hidden="1">
      <c r="B134" s="82">
        <f>'PER TRIWULAN'!A129</f>
        <v>124</v>
      </c>
      <c r="C134" s="69" t="str">
        <f>'PER TRIWULAN'!I129</f>
        <v xml:space="preserve"> Geyer </v>
      </c>
      <c r="D134" s="70" t="str">
        <f>'PER TRIWULAN'!B129</f>
        <v>SD NEGERI 2 BANGSRI</v>
      </c>
      <c r="E134" s="71">
        <f>'PER TRIWULAN'!V129</f>
        <v>11310000</v>
      </c>
      <c r="F134" s="89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72">
        <f t="shared" si="3"/>
        <v>0</v>
      </c>
      <c r="U134" s="59">
        <f t="shared" si="4"/>
        <v>11310000</v>
      </c>
      <c r="V134" s="57">
        <f t="shared" si="5"/>
        <v>0</v>
      </c>
    </row>
    <row r="135" spans="2:22" s="25" customFormat="1" hidden="1">
      <c r="B135" s="82">
        <f>'PER TRIWULAN'!A130</f>
        <v>125</v>
      </c>
      <c r="C135" s="69" t="str">
        <f>'PER TRIWULAN'!I130</f>
        <v xml:space="preserve"> Geyer </v>
      </c>
      <c r="D135" s="70" t="str">
        <f>'PER TRIWULAN'!B130</f>
        <v>SD NEGERI 1 NGRANDU</v>
      </c>
      <c r="E135" s="71">
        <f>'PER TRIWULAN'!V130</f>
        <v>12905000</v>
      </c>
      <c r="F135" s="89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72">
        <f t="shared" si="3"/>
        <v>0</v>
      </c>
      <c r="U135" s="59">
        <f t="shared" si="4"/>
        <v>12905000</v>
      </c>
      <c r="V135" s="57">
        <f t="shared" si="5"/>
        <v>0</v>
      </c>
    </row>
    <row r="136" spans="2:22" s="25" customFormat="1" hidden="1">
      <c r="B136" s="82">
        <f>'PER TRIWULAN'!A131</f>
        <v>126</v>
      </c>
      <c r="C136" s="69" t="str">
        <f>'PER TRIWULAN'!I131</f>
        <v xml:space="preserve"> Geyer </v>
      </c>
      <c r="D136" s="70" t="str">
        <f>'PER TRIWULAN'!B131</f>
        <v>SD NEGERI 3 NGRANDU</v>
      </c>
      <c r="E136" s="71">
        <f>'PER TRIWULAN'!V131</f>
        <v>18270000</v>
      </c>
      <c r="F136" s="89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72">
        <f t="shared" si="3"/>
        <v>0</v>
      </c>
      <c r="U136" s="59">
        <f t="shared" si="4"/>
        <v>18270000</v>
      </c>
      <c r="V136" s="57">
        <f t="shared" si="5"/>
        <v>0</v>
      </c>
    </row>
    <row r="137" spans="2:22" s="25" customFormat="1" hidden="1">
      <c r="B137" s="82">
        <f>'PER TRIWULAN'!A132</f>
        <v>127</v>
      </c>
      <c r="C137" s="69" t="str">
        <f>'PER TRIWULAN'!I132</f>
        <v xml:space="preserve"> Godong </v>
      </c>
      <c r="D137" s="70" t="str">
        <f>'PER TRIWULAN'!B132</f>
        <v>SD NEGERI 1 BUGEL</v>
      </c>
      <c r="E137" s="71">
        <f>'PER TRIWULAN'!V132</f>
        <v>33205000</v>
      </c>
      <c r="F137" s="89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72">
        <f t="shared" si="3"/>
        <v>0</v>
      </c>
      <c r="U137" s="59">
        <f t="shared" si="4"/>
        <v>33205000</v>
      </c>
      <c r="V137" s="57">
        <f t="shared" si="5"/>
        <v>0</v>
      </c>
    </row>
    <row r="138" spans="2:22" s="25" customFormat="1" hidden="1">
      <c r="B138" s="82">
        <f>'PER TRIWULAN'!A133</f>
        <v>128</v>
      </c>
      <c r="C138" s="69" t="str">
        <f>'PER TRIWULAN'!I133</f>
        <v xml:space="preserve"> Godong </v>
      </c>
      <c r="D138" s="70" t="str">
        <f>'PER TRIWULAN'!B133</f>
        <v>SD NEGERI 1 DOROLEGI</v>
      </c>
      <c r="E138" s="71">
        <f>'PER TRIWULAN'!V133</f>
        <v>22910000</v>
      </c>
      <c r="F138" s="89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72">
        <f t="shared" si="3"/>
        <v>0</v>
      </c>
      <c r="U138" s="59">
        <f t="shared" si="4"/>
        <v>22910000</v>
      </c>
      <c r="V138" s="57">
        <f t="shared" si="5"/>
        <v>0</v>
      </c>
    </row>
    <row r="139" spans="2:22" s="25" customFormat="1" hidden="1">
      <c r="B139" s="82">
        <f>'PER TRIWULAN'!A134</f>
        <v>129</v>
      </c>
      <c r="C139" s="69" t="str">
        <f>'PER TRIWULAN'!I134</f>
        <v xml:space="preserve"> Godong </v>
      </c>
      <c r="D139" s="70" t="str">
        <f>'PER TRIWULAN'!B134</f>
        <v>SD NEGERI 1 GODONG</v>
      </c>
      <c r="E139" s="71">
        <f>'PER TRIWULAN'!V134</f>
        <v>33785000</v>
      </c>
      <c r="F139" s="89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72">
        <f t="shared" si="3"/>
        <v>0</v>
      </c>
      <c r="U139" s="59">
        <f t="shared" si="4"/>
        <v>33785000</v>
      </c>
      <c r="V139" s="57">
        <f t="shared" si="5"/>
        <v>0</v>
      </c>
    </row>
    <row r="140" spans="2:22" s="25" customFormat="1" hidden="1">
      <c r="B140" s="82">
        <f>'PER TRIWULAN'!A135</f>
        <v>130</v>
      </c>
      <c r="C140" s="69" t="str">
        <f>'PER TRIWULAN'!I135</f>
        <v xml:space="preserve"> Godong </v>
      </c>
      <c r="D140" s="70" t="str">
        <f>'PER TRIWULAN'!B135</f>
        <v>SD NEGERI 1 HARJOWINANGUN</v>
      </c>
      <c r="E140" s="71">
        <f>'PER TRIWULAN'!V135</f>
        <v>21460000</v>
      </c>
      <c r="F140" s="89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72">
        <f t="shared" ref="T140:T203" si="6">SUM(G140:S140)</f>
        <v>0</v>
      </c>
      <c r="U140" s="59">
        <f t="shared" ref="U140:U203" si="7">E140-F140</f>
        <v>21460000</v>
      </c>
      <c r="V140" s="57">
        <f t="shared" ref="V140:V203" si="8">F140-T140</f>
        <v>0</v>
      </c>
    </row>
    <row r="141" spans="2:22" s="25" customFormat="1" hidden="1">
      <c r="B141" s="82">
        <f>'PER TRIWULAN'!A136</f>
        <v>131</v>
      </c>
      <c r="C141" s="69" t="str">
        <f>'PER TRIWULAN'!I136</f>
        <v xml:space="preserve"> Godong </v>
      </c>
      <c r="D141" s="70" t="str">
        <f>'PER TRIWULAN'!B136</f>
        <v>SD NEGERI 1 KARANG GENENG</v>
      </c>
      <c r="E141" s="71">
        <f>'PER TRIWULAN'!V136</f>
        <v>20880000</v>
      </c>
      <c r="F141" s="89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72">
        <f t="shared" si="6"/>
        <v>0</v>
      </c>
      <c r="U141" s="59">
        <f t="shared" si="7"/>
        <v>20880000</v>
      </c>
      <c r="V141" s="57">
        <f t="shared" si="8"/>
        <v>0</v>
      </c>
    </row>
    <row r="142" spans="2:22" s="25" customFormat="1" hidden="1">
      <c r="B142" s="82">
        <f>'PER TRIWULAN'!A137</f>
        <v>132</v>
      </c>
      <c r="C142" s="69" t="str">
        <f>'PER TRIWULAN'!I137</f>
        <v xml:space="preserve"> Godong </v>
      </c>
      <c r="D142" s="70" t="str">
        <f>'PER TRIWULAN'!B137</f>
        <v>SD NEGERI 1 KEMLOKO</v>
      </c>
      <c r="E142" s="71">
        <f>'PER TRIWULAN'!V137</f>
        <v>35090000</v>
      </c>
      <c r="F142" s="89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72">
        <f t="shared" si="6"/>
        <v>0</v>
      </c>
      <c r="U142" s="59">
        <f t="shared" si="7"/>
        <v>35090000</v>
      </c>
      <c r="V142" s="57">
        <f t="shared" si="8"/>
        <v>0</v>
      </c>
    </row>
    <row r="143" spans="2:22" s="25" customFormat="1" hidden="1">
      <c r="B143" s="82">
        <f>'PER TRIWULAN'!A138</f>
        <v>133</v>
      </c>
      <c r="C143" s="69" t="str">
        <f>'PER TRIWULAN'!I138</f>
        <v xml:space="preserve"> Godong </v>
      </c>
      <c r="D143" s="70" t="str">
        <f>'PER TRIWULAN'!B138</f>
        <v>SD NEGERI 1 KETANGIREJO</v>
      </c>
      <c r="E143" s="71">
        <f>'PER TRIWULAN'!V138</f>
        <v>23200000</v>
      </c>
      <c r="F143" s="89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72">
        <f t="shared" si="6"/>
        <v>0</v>
      </c>
      <c r="U143" s="59">
        <f t="shared" si="7"/>
        <v>23200000</v>
      </c>
      <c r="V143" s="57">
        <f t="shared" si="8"/>
        <v>0</v>
      </c>
    </row>
    <row r="144" spans="2:22" s="25" customFormat="1" hidden="1">
      <c r="B144" s="82">
        <f>'PER TRIWULAN'!A139</f>
        <v>134</v>
      </c>
      <c r="C144" s="69" t="str">
        <f>'PER TRIWULAN'!I139</f>
        <v xml:space="preserve"> Godong </v>
      </c>
      <c r="D144" s="70" t="str">
        <f>'PER TRIWULAN'!B139</f>
        <v>SD NEGERI 1 KLAMPOK</v>
      </c>
      <c r="E144" s="71">
        <f>'PER TRIWULAN'!V139</f>
        <v>18850000</v>
      </c>
      <c r="F144" s="89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72">
        <f t="shared" si="6"/>
        <v>0</v>
      </c>
      <c r="U144" s="59">
        <f t="shared" si="7"/>
        <v>18850000</v>
      </c>
      <c r="V144" s="57">
        <f t="shared" si="8"/>
        <v>0</v>
      </c>
    </row>
    <row r="145" spans="2:22" s="25" customFormat="1" hidden="1">
      <c r="B145" s="82">
        <f>'PER TRIWULAN'!A140</f>
        <v>135</v>
      </c>
      <c r="C145" s="69" t="str">
        <f>'PER TRIWULAN'!I140</f>
        <v xml:space="preserve"> Godong </v>
      </c>
      <c r="D145" s="70" t="str">
        <f>'PER TRIWULAN'!B140</f>
        <v>SD NEGERI 1 KOPEK</v>
      </c>
      <c r="E145" s="71">
        <f>'PER TRIWULAN'!V140</f>
        <v>26970000</v>
      </c>
      <c r="F145" s="89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72">
        <f t="shared" si="6"/>
        <v>0</v>
      </c>
      <c r="U145" s="59">
        <f t="shared" si="7"/>
        <v>26970000</v>
      </c>
      <c r="V145" s="57">
        <f t="shared" si="8"/>
        <v>0</v>
      </c>
    </row>
    <row r="146" spans="2:22" s="25" customFormat="1" hidden="1">
      <c r="B146" s="82">
        <f>'PER TRIWULAN'!A141</f>
        <v>136</v>
      </c>
      <c r="C146" s="69" t="str">
        <f>'PER TRIWULAN'!I141</f>
        <v xml:space="preserve"> Godong </v>
      </c>
      <c r="D146" s="70" t="str">
        <f>'PER TRIWULAN'!B141</f>
        <v>SD NEGERI 1 MANGGARMAS</v>
      </c>
      <c r="E146" s="71">
        <f>'PER TRIWULAN'!V141</f>
        <v>12760000</v>
      </c>
      <c r="F146" s="89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72">
        <f t="shared" si="6"/>
        <v>0</v>
      </c>
      <c r="U146" s="59">
        <f t="shared" si="7"/>
        <v>12760000</v>
      </c>
      <c r="V146" s="57">
        <f t="shared" si="8"/>
        <v>0</v>
      </c>
    </row>
    <row r="147" spans="2:22" s="25" customFormat="1" hidden="1">
      <c r="B147" s="82">
        <f>'PER TRIWULAN'!A142</f>
        <v>137</v>
      </c>
      <c r="C147" s="69" t="str">
        <f>'PER TRIWULAN'!I142</f>
        <v xml:space="preserve"> Godong </v>
      </c>
      <c r="D147" s="70" t="str">
        <f>'PER TRIWULAN'!B142</f>
        <v>SD NEGERI 1 PAHESAN</v>
      </c>
      <c r="E147" s="71">
        <f>'PER TRIWULAN'!V142</f>
        <v>17690000</v>
      </c>
      <c r="F147" s="89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72">
        <f t="shared" si="6"/>
        <v>0</v>
      </c>
      <c r="U147" s="59">
        <f t="shared" si="7"/>
        <v>17690000</v>
      </c>
      <c r="V147" s="57">
        <f t="shared" si="8"/>
        <v>0</v>
      </c>
    </row>
    <row r="148" spans="2:22" s="25" customFormat="1" hidden="1">
      <c r="B148" s="82">
        <f>'PER TRIWULAN'!A143</f>
        <v>138</v>
      </c>
      <c r="C148" s="69" t="str">
        <f>'PER TRIWULAN'!I143</f>
        <v xml:space="preserve"> Godong </v>
      </c>
      <c r="D148" s="70" t="str">
        <f>'PER TRIWULAN'!B143</f>
        <v>SD NEGERI 1 SAMBUNG</v>
      </c>
      <c r="E148" s="71">
        <f>'PER TRIWULAN'!V143</f>
        <v>27840000</v>
      </c>
      <c r="F148" s="89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72">
        <f t="shared" si="6"/>
        <v>0</v>
      </c>
      <c r="U148" s="59">
        <f t="shared" si="7"/>
        <v>27840000</v>
      </c>
      <c r="V148" s="57">
        <f t="shared" si="8"/>
        <v>0</v>
      </c>
    </row>
    <row r="149" spans="2:22" s="25" customFormat="1" hidden="1">
      <c r="B149" s="82">
        <f>'PER TRIWULAN'!A144</f>
        <v>139</v>
      </c>
      <c r="C149" s="69" t="str">
        <f>'PER TRIWULAN'!I144</f>
        <v xml:space="preserve"> Godong </v>
      </c>
      <c r="D149" s="70" t="str">
        <f>'PER TRIWULAN'!B144</f>
        <v>SD NEGERI 1 SUMURGEDE</v>
      </c>
      <c r="E149" s="71">
        <f>'PER TRIWULAN'!V144</f>
        <v>26535000</v>
      </c>
      <c r="F149" s="89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72">
        <f t="shared" si="6"/>
        <v>0</v>
      </c>
      <c r="U149" s="59">
        <f t="shared" si="7"/>
        <v>26535000</v>
      </c>
      <c r="V149" s="57">
        <f t="shared" si="8"/>
        <v>0</v>
      </c>
    </row>
    <row r="150" spans="2:22" s="25" customFormat="1" hidden="1">
      <c r="B150" s="82">
        <f>'PER TRIWULAN'!A145</f>
        <v>140</v>
      </c>
      <c r="C150" s="69" t="str">
        <f>'PER TRIWULAN'!I145</f>
        <v xml:space="preserve"> Godong </v>
      </c>
      <c r="D150" s="70" t="str">
        <f>'PER TRIWULAN'!B145</f>
        <v>SD NEGERI 2 BUGEL</v>
      </c>
      <c r="E150" s="71">
        <f>'PER TRIWULAN'!V145</f>
        <v>17545000</v>
      </c>
      <c r="F150" s="89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72">
        <f t="shared" si="6"/>
        <v>0</v>
      </c>
      <c r="U150" s="59">
        <f t="shared" si="7"/>
        <v>17545000</v>
      </c>
      <c r="V150" s="57">
        <f t="shared" si="8"/>
        <v>0</v>
      </c>
    </row>
    <row r="151" spans="2:22" s="25" customFormat="1" hidden="1">
      <c r="B151" s="82">
        <f>'PER TRIWULAN'!A146</f>
        <v>141</v>
      </c>
      <c r="C151" s="69" t="str">
        <f>'PER TRIWULAN'!I146</f>
        <v xml:space="preserve"> Godong </v>
      </c>
      <c r="D151" s="70" t="str">
        <f>'PER TRIWULAN'!B146</f>
        <v>SD NEGERI 2 DOROLEGI</v>
      </c>
      <c r="E151" s="71">
        <f>'PER TRIWULAN'!V146</f>
        <v>18270000</v>
      </c>
      <c r="F151" s="89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72">
        <f t="shared" si="6"/>
        <v>0</v>
      </c>
      <c r="U151" s="59">
        <f t="shared" si="7"/>
        <v>18270000</v>
      </c>
      <c r="V151" s="57">
        <f t="shared" si="8"/>
        <v>0</v>
      </c>
    </row>
    <row r="152" spans="2:22" s="25" customFormat="1" hidden="1">
      <c r="B152" s="82">
        <f>'PER TRIWULAN'!A147</f>
        <v>142</v>
      </c>
      <c r="C152" s="69" t="str">
        <f>'PER TRIWULAN'!I147</f>
        <v xml:space="preserve"> Godong </v>
      </c>
      <c r="D152" s="70" t="str">
        <f>'PER TRIWULAN'!B147</f>
        <v>SD NEGERI 2 HARJOWINANGUN</v>
      </c>
      <c r="E152" s="71">
        <f>'PER TRIWULAN'!V147</f>
        <v>24505000</v>
      </c>
      <c r="F152" s="89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72">
        <f t="shared" si="6"/>
        <v>0</v>
      </c>
      <c r="U152" s="59">
        <f t="shared" si="7"/>
        <v>24505000</v>
      </c>
      <c r="V152" s="57">
        <f t="shared" si="8"/>
        <v>0</v>
      </c>
    </row>
    <row r="153" spans="2:22" s="25" customFormat="1" hidden="1">
      <c r="B153" s="82">
        <f>'PER TRIWULAN'!A148</f>
        <v>143</v>
      </c>
      <c r="C153" s="69" t="str">
        <f>'PER TRIWULAN'!I148</f>
        <v xml:space="preserve"> Godong </v>
      </c>
      <c r="D153" s="70" t="str">
        <f>'PER TRIWULAN'!B148</f>
        <v>SD NEGERI 2 KARANGGENENG</v>
      </c>
      <c r="E153" s="71">
        <f>'PER TRIWULAN'!V148</f>
        <v>36250000</v>
      </c>
      <c r="F153" s="89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72">
        <f t="shared" si="6"/>
        <v>0</v>
      </c>
      <c r="U153" s="59">
        <f t="shared" si="7"/>
        <v>36250000</v>
      </c>
      <c r="V153" s="57">
        <f t="shared" si="8"/>
        <v>0</v>
      </c>
    </row>
    <row r="154" spans="2:22" s="25" customFormat="1" hidden="1">
      <c r="B154" s="82">
        <f>'PER TRIWULAN'!A149</f>
        <v>144</v>
      </c>
      <c r="C154" s="69" t="str">
        <f>'PER TRIWULAN'!I149</f>
        <v xml:space="preserve"> Godong </v>
      </c>
      <c r="D154" s="70" t="str">
        <f>'PER TRIWULAN'!B149</f>
        <v>SD NEGERI 2 KEMLOKO</v>
      </c>
      <c r="E154" s="71">
        <f>'PER TRIWULAN'!V149</f>
        <v>22475000</v>
      </c>
      <c r="F154" s="89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72">
        <f t="shared" si="6"/>
        <v>0</v>
      </c>
      <c r="U154" s="59">
        <f t="shared" si="7"/>
        <v>22475000</v>
      </c>
      <c r="V154" s="57">
        <f t="shared" si="8"/>
        <v>0</v>
      </c>
    </row>
    <row r="155" spans="2:22" s="25" customFormat="1" hidden="1">
      <c r="B155" s="82">
        <f>'PER TRIWULAN'!A150</f>
        <v>145</v>
      </c>
      <c r="C155" s="69" t="str">
        <f>'PER TRIWULAN'!I150</f>
        <v xml:space="preserve"> Godong </v>
      </c>
      <c r="D155" s="70" t="str">
        <f>'PER TRIWULAN'!B150</f>
        <v>SD NEGERI 2 KETANGIREJO</v>
      </c>
      <c r="E155" s="71">
        <f>'PER TRIWULAN'!V150</f>
        <v>25230000</v>
      </c>
      <c r="F155" s="89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72">
        <f t="shared" si="6"/>
        <v>0</v>
      </c>
      <c r="U155" s="59">
        <f t="shared" si="7"/>
        <v>25230000</v>
      </c>
      <c r="V155" s="57">
        <f t="shared" si="8"/>
        <v>0</v>
      </c>
    </row>
    <row r="156" spans="2:22" s="25" customFormat="1" hidden="1">
      <c r="B156" s="82">
        <f>'PER TRIWULAN'!A151</f>
        <v>146</v>
      </c>
      <c r="C156" s="69" t="str">
        <f>'PER TRIWULAN'!I151</f>
        <v xml:space="preserve"> Godong </v>
      </c>
      <c r="D156" s="70" t="str">
        <f>'PER TRIWULAN'!B151</f>
        <v>SD NEGERI 2 KLAMPOK</v>
      </c>
      <c r="E156" s="71">
        <f>'PER TRIWULAN'!V151</f>
        <v>20155000</v>
      </c>
      <c r="F156" s="89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72">
        <f t="shared" si="6"/>
        <v>0</v>
      </c>
      <c r="U156" s="59">
        <f t="shared" si="7"/>
        <v>20155000</v>
      </c>
      <c r="V156" s="57">
        <f t="shared" si="8"/>
        <v>0</v>
      </c>
    </row>
    <row r="157" spans="2:22" s="25" customFormat="1" hidden="1">
      <c r="B157" s="82">
        <f>'PER TRIWULAN'!A152</f>
        <v>147</v>
      </c>
      <c r="C157" s="69" t="str">
        <f>'PER TRIWULAN'!I152</f>
        <v xml:space="preserve"> Godong </v>
      </c>
      <c r="D157" s="70" t="str">
        <f>'PER TRIWULAN'!B152</f>
        <v>SD NEGERI 2 LATAK</v>
      </c>
      <c r="E157" s="71">
        <f>'PER TRIWULAN'!V152</f>
        <v>15370000</v>
      </c>
      <c r="F157" s="89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72">
        <f t="shared" si="6"/>
        <v>0</v>
      </c>
      <c r="U157" s="59">
        <f t="shared" si="7"/>
        <v>15370000</v>
      </c>
      <c r="V157" s="57">
        <f t="shared" si="8"/>
        <v>0</v>
      </c>
    </row>
    <row r="158" spans="2:22" s="25" customFormat="1" hidden="1">
      <c r="B158" s="82">
        <f>'PER TRIWULAN'!A153</f>
        <v>148</v>
      </c>
      <c r="C158" s="69" t="str">
        <f>'PER TRIWULAN'!I153</f>
        <v xml:space="preserve"> Godong </v>
      </c>
      <c r="D158" s="70" t="str">
        <f>'PER TRIWULAN'!B153</f>
        <v>SD NEGERI 2 MANGGARMAS</v>
      </c>
      <c r="E158" s="71">
        <f>'PER TRIWULAN'!V153</f>
        <v>15660000</v>
      </c>
      <c r="F158" s="89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72">
        <f t="shared" si="6"/>
        <v>0</v>
      </c>
      <c r="U158" s="59">
        <f t="shared" si="7"/>
        <v>15660000</v>
      </c>
      <c r="V158" s="57">
        <f t="shared" si="8"/>
        <v>0</v>
      </c>
    </row>
    <row r="159" spans="2:22" s="25" customFormat="1" hidden="1">
      <c r="B159" s="82">
        <f>'PER TRIWULAN'!A154</f>
        <v>149</v>
      </c>
      <c r="C159" s="69" t="str">
        <f>'PER TRIWULAN'!I154</f>
        <v xml:space="preserve"> Godong </v>
      </c>
      <c r="D159" s="70" t="str">
        <f>'PER TRIWULAN'!B154</f>
        <v>SD NEGERI 2 PAHESAN</v>
      </c>
      <c r="E159" s="71">
        <f>'PER TRIWULAN'!V154</f>
        <v>11455000</v>
      </c>
      <c r="F159" s="89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72">
        <f t="shared" si="6"/>
        <v>0</v>
      </c>
      <c r="U159" s="59">
        <f t="shared" si="7"/>
        <v>11455000</v>
      </c>
      <c r="V159" s="57">
        <f t="shared" si="8"/>
        <v>0</v>
      </c>
    </row>
    <row r="160" spans="2:22" s="25" customFormat="1" hidden="1">
      <c r="B160" s="82">
        <f>'PER TRIWULAN'!A155</f>
        <v>150</v>
      </c>
      <c r="C160" s="69" t="str">
        <f>'PER TRIWULAN'!I155</f>
        <v xml:space="preserve"> Godong </v>
      </c>
      <c r="D160" s="70" t="str">
        <f>'PER TRIWULAN'!B155</f>
        <v>SD NEGERI 2 SAMBUNG</v>
      </c>
      <c r="E160" s="71">
        <f>'PER TRIWULAN'!V155</f>
        <v>23200000</v>
      </c>
      <c r="F160" s="89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72">
        <f t="shared" si="6"/>
        <v>0</v>
      </c>
      <c r="U160" s="59">
        <f t="shared" si="7"/>
        <v>23200000</v>
      </c>
      <c r="V160" s="57">
        <f t="shared" si="8"/>
        <v>0</v>
      </c>
    </row>
    <row r="161" spans="2:22" s="25" customFormat="1" hidden="1">
      <c r="B161" s="82">
        <f>'PER TRIWULAN'!A156</f>
        <v>151</v>
      </c>
      <c r="C161" s="69" t="str">
        <f>'PER TRIWULAN'!I156</f>
        <v xml:space="preserve"> Godong </v>
      </c>
      <c r="D161" s="70" t="str">
        <f>'PER TRIWULAN'!B156</f>
        <v>SD NEGERI 2 SUMURGEDE</v>
      </c>
      <c r="E161" s="71">
        <f>'PER TRIWULAN'!V156</f>
        <v>16965000</v>
      </c>
      <c r="F161" s="89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72">
        <f t="shared" si="6"/>
        <v>0</v>
      </c>
      <c r="U161" s="59">
        <f t="shared" si="7"/>
        <v>16965000</v>
      </c>
      <c r="V161" s="57">
        <f t="shared" si="8"/>
        <v>0</v>
      </c>
    </row>
    <row r="162" spans="2:22" s="25" customFormat="1" hidden="1">
      <c r="B162" s="82">
        <f>'PER TRIWULAN'!A157</f>
        <v>152</v>
      </c>
      <c r="C162" s="69" t="str">
        <f>'PER TRIWULAN'!I157</f>
        <v xml:space="preserve"> Godong </v>
      </c>
      <c r="D162" s="70" t="str">
        <f>'PER TRIWULAN'!B157</f>
        <v>SD NEGERI 3 GODONG</v>
      </c>
      <c r="E162" s="71">
        <f>'PER TRIWULAN'!V157</f>
        <v>16965000</v>
      </c>
      <c r="F162" s="89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72">
        <f t="shared" si="6"/>
        <v>0</v>
      </c>
      <c r="U162" s="59">
        <f t="shared" si="7"/>
        <v>16965000</v>
      </c>
      <c r="V162" s="57">
        <f t="shared" si="8"/>
        <v>0</v>
      </c>
    </row>
    <row r="163" spans="2:22" s="25" customFormat="1" hidden="1">
      <c r="B163" s="82">
        <f>'PER TRIWULAN'!A158</f>
        <v>153</v>
      </c>
      <c r="C163" s="69" t="str">
        <f>'PER TRIWULAN'!I158</f>
        <v xml:space="preserve"> Godong </v>
      </c>
      <c r="D163" s="70" t="str">
        <f>'PER TRIWULAN'!B158</f>
        <v>SD NEGERI 3 KEMLOKO</v>
      </c>
      <c r="E163" s="71">
        <f>'PER TRIWULAN'!V158</f>
        <v>0</v>
      </c>
      <c r="F163" s="89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72">
        <f t="shared" si="6"/>
        <v>0</v>
      </c>
      <c r="U163" s="59">
        <f t="shared" si="7"/>
        <v>0</v>
      </c>
      <c r="V163" s="57">
        <f t="shared" si="8"/>
        <v>0</v>
      </c>
    </row>
    <row r="164" spans="2:22" s="25" customFormat="1" hidden="1">
      <c r="B164" s="82">
        <f>'PER TRIWULAN'!A159</f>
        <v>154</v>
      </c>
      <c r="C164" s="69" t="str">
        <f>'PER TRIWULAN'!I159</f>
        <v xml:space="preserve"> Godong </v>
      </c>
      <c r="D164" s="70" t="str">
        <f>'PER TRIWULAN'!B159</f>
        <v>SD NEGERI 3 KETANGIREJO</v>
      </c>
      <c r="E164" s="71">
        <f>'PER TRIWULAN'!V159</f>
        <v>12180000</v>
      </c>
      <c r="F164" s="89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72">
        <f t="shared" si="6"/>
        <v>0</v>
      </c>
      <c r="U164" s="59">
        <f t="shared" si="7"/>
        <v>12180000</v>
      </c>
      <c r="V164" s="57">
        <f t="shared" si="8"/>
        <v>0</v>
      </c>
    </row>
    <row r="165" spans="2:22" s="25" customFormat="1" hidden="1">
      <c r="B165" s="82">
        <f>'PER TRIWULAN'!A160</f>
        <v>155</v>
      </c>
      <c r="C165" s="69" t="str">
        <f>'PER TRIWULAN'!I160</f>
        <v xml:space="preserve"> Godong </v>
      </c>
      <c r="D165" s="70" t="str">
        <f>'PER TRIWULAN'!B160</f>
        <v>SD NEGERI 3 LATAK</v>
      </c>
      <c r="E165" s="71">
        <f>'PER TRIWULAN'!V160</f>
        <v>19285000</v>
      </c>
      <c r="F165" s="89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72">
        <f t="shared" si="6"/>
        <v>0</v>
      </c>
      <c r="U165" s="59">
        <f t="shared" si="7"/>
        <v>19285000</v>
      </c>
      <c r="V165" s="57">
        <f t="shared" si="8"/>
        <v>0</v>
      </c>
    </row>
    <row r="166" spans="2:22" s="25" customFormat="1" hidden="1">
      <c r="B166" s="82">
        <f>'PER TRIWULAN'!A161</f>
        <v>156</v>
      </c>
      <c r="C166" s="69" t="str">
        <f>'PER TRIWULAN'!I161</f>
        <v xml:space="preserve"> Godong </v>
      </c>
      <c r="D166" s="70" t="str">
        <f>'PER TRIWULAN'!B161</f>
        <v>SD NEGERI 3 MANGGARMAS</v>
      </c>
      <c r="E166" s="71">
        <f>'PER TRIWULAN'!V161</f>
        <v>17255000</v>
      </c>
      <c r="F166" s="89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72">
        <f t="shared" si="6"/>
        <v>0</v>
      </c>
      <c r="U166" s="59">
        <f t="shared" si="7"/>
        <v>17255000</v>
      </c>
      <c r="V166" s="57">
        <f t="shared" si="8"/>
        <v>0</v>
      </c>
    </row>
    <row r="167" spans="2:22" s="25" customFormat="1" hidden="1">
      <c r="B167" s="82">
        <f>'PER TRIWULAN'!A162</f>
        <v>157</v>
      </c>
      <c r="C167" s="69" t="str">
        <f>'PER TRIWULAN'!I162</f>
        <v xml:space="preserve"> Godong </v>
      </c>
      <c r="D167" s="70" t="str">
        <f>'PER TRIWULAN'!B162</f>
        <v>SD NEGERI 3 SAMBUNG</v>
      </c>
      <c r="E167" s="71">
        <f>'PER TRIWULAN'!V162</f>
        <v>17690000</v>
      </c>
      <c r="F167" s="89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72">
        <f t="shared" si="6"/>
        <v>0</v>
      </c>
      <c r="U167" s="59">
        <f t="shared" si="7"/>
        <v>17690000</v>
      </c>
      <c r="V167" s="57">
        <f t="shared" si="8"/>
        <v>0</v>
      </c>
    </row>
    <row r="168" spans="2:22" s="25" customFormat="1" hidden="1">
      <c r="B168" s="82">
        <f>'PER TRIWULAN'!A163</f>
        <v>158</v>
      </c>
      <c r="C168" s="69" t="str">
        <f>'PER TRIWULAN'!I163</f>
        <v xml:space="preserve"> Godong </v>
      </c>
      <c r="D168" s="70" t="str">
        <f>'PER TRIWULAN'!B163</f>
        <v>SD NEGERI 4 GODONG</v>
      </c>
      <c r="E168" s="71">
        <f>'PER TRIWULAN'!V163</f>
        <v>31175000</v>
      </c>
      <c r="F168" s="89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72">
        <f t="shared" si="6"/>
        <v>0</v>
      </c>
      <c r="U168" s="59">
        <f t="shared" si="7"/>
        <v>31175000</v>
      </c>
      <c r="V168" s="57">
        <f t="shared" si="8"/>
        <v>0</v>
      </c>
    </row>
    <row r="169" spans="2:22" s="25" customFormat="1" hidden="1">
      <c r="B169" s="82">
        <f>'PER TRIWULAN'!A164</f>
        <v>159</v>
      </c>
      <c r="C169" s="69" t="str">
        <f>'PER TRIWULAN'!I164</f>
        <v xml:space="preserve"> Godong </v>
      </c>
      <c r="D169" s="70" t="str">
        <f>'PER TRIWULAN'!B164</f>
        <v>SD NEGERI 5 GODONG</v>
      </c>
      <c r="E169" s="71">
        <f>'PER TRIWULAN'!V164</f>
        <v>16240000</v>
      </c>
      <c r="F169" s="89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72">
        <f t="shared" si="6"/>
        <v>0</v>
      </c>
      <c r="U169" s="59">
        <f t="shared" si="7"/>
        <v>16240000</v>
      </c>
      <c r="V169" s="57">
        <f t="shared" si="8"/>
        <v>0</v>
      </c>
    </row>
    <row r="170" spans="2:22" s="25" customFormat="1" hidden="1">
      <c r="B170" s="82">
        <f>'PER TRIWULAN'!A165</f>
        <v>160</v>
      </c>
      <c r="C170" s="69" t="str">
        <f>'PER TRIWULAN'!I165</f>
        <v xml:space="preserve"> Godong </v>
      </c>
      <c r="D170" s="70" t="str">
        <f>'PER TRIWULAN'!B165</f>
        <v>SD NEGERI ANGGASWANGI</v>
      </c>
      <c r="E170" s="71">
        <f>'PER TRIWULAN'!V165</f>
        <v>24505000</v>
      </c>
      <c r="F170" s="89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72">
        <f t="shared" si="6"/>
        <v>0</v>
      </c>
      <c r="U170" s="59">
        <f t="shared" si="7"/>
        <v>24505000</v>
      </c>
      <c r="V170" s="57">
        <f t="shared" si="8"/>
        <v>0</v>
      </c>
    </row>
    <row r="171" spans="2:22" s="25" customFormat="1" hidden="1">
      <c r="B171" s="82">
        <f>'PER TRIWULAN'!A166</f>
        <v>161</v>
      </c>
      <c r="C171" s="69" t="str">
        <f>'PER TRIWULAN'!I166</f>
        <v xml:space="preserve"> Godong </v>
      </c>
      <c r="D171" s="70" t="str">
        <f>'PER TRIWULAN'!B166</f>
        <v>SD NEGERI BRINGIN</v>
      </c>
      <c r="E171" s="71">
        <f>'PER TRIWULAN'!V166</f>
        <v>30740000</v>
      </c>
      <c r="F171" s="89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72">
        <f t="shared" si="6"/>
        <v>0</v>
      </c>
      <c r="U171" s="59">
        <f t="shared" si="7"/>
        <v>30740000</v>
      </c>
      <c r="V171" s="57">
        <f t="shared" si="8"/>
        <v>0</v>
      </c>
    </row>
    <row r="172" spans="2:22" s="25" customFormat="1" hidden="1">
      <c r="B172" s="82">
        <f>'PER TRIWULAN'!A167</f>
        <v>162</v>
      </c>
      <c r="C172" s="69" t="str">
        <f>'PER TRIWULAN'!I167</f>
        <v xml:space="preserve"> Godong </v>
      </c>
      <c r="D172" s="70" t="str">
        <f>'PER TRIWULAN'!B167</f>
        <v>SD NEGERI GUCI</v>
      </c>
      <c r="E172" s="71">
        <f>'PER TRIWULAN'!V167</f>
        <v>29725000</v>
      </c>
      <c r="F172" s="89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72">
        <f t="shared" si="6"/>
        <v>0</v>
      </c>
      <c r="U172" s="59">
        <f t="shared" si="7"/>
        <v>29725000</v>
      </c>
      <c r="V172" s="57">
        <f t="shared" si="8"/>
        <v>0</v>
      </c>
    </row>
    <row r="173" spans="2:22" s="25" customFormat="1" hidden="1">
      <c r="B173" s="82">
        <f>'PER TRIWULAN'!A168</f>
        <v>163</v>
      </c>
      <c r="C173" s="69" t="str">
        <f>'PER TRIWULAN'!I168</f>
        <v xml:space="preserve"> Godong </v>
      </c>
      <c r="D173" s="70" t="str">
        <f>'PER TRIWULAN'!B168</f>
        <v>SD NEGERI GUNDI</v>
      </c>
      <c r="E173" s="71">
        <f>'PER TRIWULAN'!V168</f>
        <v>24650000</v>
      </c>
      <c r="F173" s="89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72">
        <f t="shared" si="6"/>
        <v>0</v>
      </c>
      <c r="U173" s="59">
        <f t="shared" si="7"/>
        <v>24650000</v>
      </c>
      <c r="V173" s="57">
        <f t="shared" si="8"/>
        <v>0</v>
      </c>
    </row>
    <row r="174" spans="2:22" s="25" customFormat="1" hidden="1">
      <c r="B174" s="82">
        <f>'PER TRIWULAN'!A169</f>
        <v>164</v>
      </c>
      <c r="C174" s="69" t="str">
        <f>'PER TRIWULAN'!I169</f>
        <v xml:space="preserve"> Godong </v>
      </c>
      <c r="D174" s="70" t="str">
        <f>'PER TRIWULAN'!B169</f>
        <v>SD NEGERI GUYANGAN</v>
      </c>
      <c r="E174" s="71">
        <f>'PER TRIWULAN'!V169</f>
        <v>24215000</v>
      </c>
      <c r="F174" s="89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72">
        <f t="shared" si="6"/>
        <v>0</v>
      </c>
      <c r="U174" s="59">
        <f t="shared" si="7"/>
        <v>24215000</v>
      </c>
      <c r="V174" s="57">
        <f t="shared" si="8"/>
        <v>0</v>
      </c>
    </row>
    <row r="175" spans="2:22" s="25" customFormat="1" hidden="1">
      <c r="B175" s="82">
        <f>'PER TRIWULAN'!A170</f>
        <v>165</v>
      </c>
      <c r="C175" s="69" t="str">
        <f>'PER TRIWULAN'!I170</f>
        <v xml:space="preserve"> Godong </v>
      </c>
      <c r="D175" s="70" t="str">
        <f>'PER TRIWULAN'!B170</f>
        <v>SD NEGERI JATILOR</v>
      </c>
      <c r="E175" s="71">
        <f>'PER TRIWULAN'!V170</f>
        <v>38425000</v>
      </c>
      <c r="F175" s="89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72">
        <f t="shared" si="6"/>
        <v>0</v>
      </c>
      <c r="U175" s="59">
        <f t="shared" si="7"/>
        <v>38425000</v>
      </c>
      <c r="V175" s="57">
        <f t="shared" si="8"/>
        <v>0</v>
      </c>
    </row>
    <row r="176" spans="2:22" s="25" customFormat="1" hidden="1">
      <c r="B176" s="82">
        <f>'PER TRIWULAN'!A171</f>
        <v>166</v>
      </c>
      <c r="C176" s="69" t="str">
        <f>'PER TRIWULAN'!I171</f>
        <v xml:space="preserve"> Godong </v>
      </c>
      <c r="D176" s="70" t="str">
        <f>'PER TRIWULAN'!B171</f>
        <v>SD NEGERI KETITANG</v>
      </c>
      <c r="E176" s="71">
        <f>'PER TRIWULAN'!V171</f>
        <v>25230000</v>
      </c>
      <c r="F176" s="89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72">
        <f t="shared" si="6"/>
        <v>0</v>
      </c>
      <c r="U176" s="59">
        <f t="shared" si="7"/>
        <v>25230000</v>
      </c>
      <c r="V176" s="57">
        <f t="shared" si="8"/>
        <v>0</v>
      </c>
    </row>
    <row r="177" spans="2:22" s="25" customFormat="1" hidden="1">
      <c r="B177" s="82">
        <f>'PER TRIWULAN'!A172</f>
        <v>167</v>
      </c>
      <c r="C177" s="69" t="str">
        <f>'PER TRIWULAN'!I172</f>
        <v xml:space="preserve"> Godong </v>
      </c>
      <c r="D177" s="70" t="str">
        <f>'PER TRIWULAN'!B172</f>
        <v>SD NEGERI MANGGARWETAN</v>
      </c>
      <c r="E177" s="71">
        <f>'PER TRIWULAN'!V172</f>
        <v>20880000</v>
      </c>
      <c r="F177" s="89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72">
        <f t="shared" si="6"/>
        <v>0</v>
      </c>
      <c r="U177" s="59">
        <f t="shared" si="7"/>
        <v>20880000</v>
      </c>
      <c r="V177" s="57">
        <f t="shared" si="8"/>
        <v>0</v>
      </c>
    </row>
    <row r="178" spans="2:22" s="25" customFormat="1" hidden="1">
      <c r="B178" s="82">
        <f>'PER TRIWULAN'!A173</f>
        <v>168</v>
      </c>
      <c r="C178" s="69" t="str">
        <f>'PER TRIWULAN'!I173</f>
        <v xml:space="preserve"> Godong </v>
      </c>
      <c r="D178" s="70" t="str">
        <f>'PER TRIWULAN'!B173</f>
        <v>SD NEGERI RAJEK</v>
      </c>
      <c r="E178" s="71">
        <f>'PER TRIWULAN'!V173</f>
        <v>21025000</v>
      </c>
      <c r="F178" s="89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72">
        <f t="shared" si="6"/>
        <v>0</v>
      </c>
      <c r="U178" s="59">
        <f t="shared" si="7"/>
        <v>21025000</v>
      </c>
      <c r="V178" s="57">
        <f t="shared" si="8"/>
        <v>0</v>
      </c>
    </row>
    <row r="179" spans="2:22" s="25" customFormat="1" hidden="1">
      <c r="B179" s="82">
        <f>'PER TRIWULAN'!A174</f>
        <v>169</v>
      </c>
      <c r="C179" s="69" t="str">
        <f>'PER TRIWULAN'!I174</f>
        <v xml:space="preserve"> Godong </v>
      </c>
      <c r="D179" s="70" t="str">
        <f>'PER TRIWULAN'!B174</f>
        <v>SD NEGERI SUMBERAGUNG</v>
      </c>
      <c r="E179" s="71">
        <f>'PER TRIWULAN'!V174</f>
        <v>18705000</v>
      </c>
      <c r="F179" s="89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72">
        <f t="shared" si="6"/>
        <v>0</v>
      </c>
      <c r="U179" s="59">
        <f t="shared" si="7"/>
        <v>18705000</v>
      </c>
      <c r="V179" s="57">
        <f t="shared" si="8"/>
        <v>0</v>
      </c>
    </row>
    <row r="180" spans="2:22" s="25" customFormat="1" hidden="1">
      <c r="B180" s="82">
        <f>'PER TRIWULAN'!A175</f>
        <v>170</v>
      </c>
      <c r="C180" s="69" t="str">
        <f>'PER TRIWULAN'!I175</f>
        <v xml:space="preserve"> Godong </v>
      </c>
      <c r="D180" s="70" t="str">
        <f>'PER TRIWULAN'!B175</f>
        <v>SD NEGERI TINANDING</v>
      </c>
      <c r="E180" s="71">
        <f>'PER TRIWULAN'!V175</f>
        <v>14645000</v>
      </c>
      <c r="F180" s="89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72">
        <f t="shared" si="6"/>
        <v>0</v>
      </c>
      <c r="U180" s="59">
        <f t="shared" si="7"/>
        <v>14645000</v>
      </c>
      <c r="V180" s="57">
        <f t="shared" si="8"/>
        <v>0</v>
      </c>
    </row>
    <row r="181" spans="2:22" s="25" customFormat="1" hidden="1">
      <c r="B181" s="82">
        <f>'PER TRIWULAN'!A176</f>
        <v>171</v>
      </c>
      <c r="C181" s="69" t="str">
        <f>'PER TRIWULAN'!I176</f>
        <v xml:space="preserve"> Godong </v>
      </c>
      <c r="D181" s="70" t="str">
        <f>'PER TRIWULAN'!B176</f>
        <v>SD NEGERI TUNGU</v>
      </c>
      <c r="E181" s="71">
        <f>'PER TRIWULAN'!V176</f>
        <v>10440000</v>
      </c>
      <c r="F181" s="89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72">
        <f t="shared" si="6"/>
        <v>0</v>
      </c>
      <c r="U181" s="59">
        <f t="shared" si="7"/>
        <v>10440000</v>
      </c>
      <c r="V181" s="57">
        <f t="shared" si="8"/>
        <v>0</v>
      </c>
    </row>
    <row r="182" spans="2:22" s="25" customFormat="1" hidden="1">
      <c r="B182" s="82">
        <f>'PER TRIWULAN'!A177</f>
        <v>172</v>
      </c>
      <c r="C182" s="69" t="str">
        <f>'PER TRIWULAN'!I177</f>
        <v xml:space="preserve"> Godong </v>
      </c>
      <c r="D182" s="70" t="str">
        <f>'PER TRIWULAN'!B177</f>
        <v>SD NEGERI WANUTUNGGAL</v>
      </c>
      <c r="E182" s="71">
        <f>'PER TRIWULAN'!V177</f>
        <v>21895000</v>
      </c>
      <c r="F182" s="89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72">
        <f t="shared" si="6"/>
        <v>0</v>
      </c>
      <c r="U182" s="59">
        <f t="shared" si="7"/>
        <v>21895000</v>
      </c>
      <c r="V182" s="57">
        <f t="shared" si="8"/>
        <v>0</v>
      </c>
    </row>
    <row r="183" spans="2:22" s="25" customFormat="1" hidden="1">
      <c r="B183" s="82">
        <f>'PER TRIWULAN'!A178</f>
        <v>173</v>
      </c>
      <c r="C183" s="69" t="str">
        <f>'PER TRIWULAN'!I178</f>
        <v xml:space="preserve"> Godong </v>
      </c>
      <c r="D183" s="70" t="str">
        <f>'PER TRIWULAN'!B178</f>
        <v>SD NEGERI WERDOYO</v>
      </c>
      <c r="E183" s="71">
        <f>'PER TRIWULAN'!V178</f>
        <v>29290000</v>
      </c>
      <c r="F183" s="89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72">
        <f t="shared" si="6"/>
        <v>0</v>
      </c>
      <c r="U183" s="59">
        <f t="shared" si="7"/>
        <v>29290000</v>
      </c>
      <c r="V183" s="57">
        <f t="shared" si="8"/>
        <v>0</v>
      </c>
    </row>
    <row r="184" spans="2:22" s="25" customFormat="1" hidden="1">
      <c r="B184" s="82">
        <f>'PER TRIWULAN'!A179</f>
        <v>174</v>
      </c>
      <c r="C184" s="69" t="str">
        <f>'PER TRIWULAN'!I179</f>
        <v xml:space="preserve"> Grobogan </v>
      </c>
      <c r="D184" s="70" t="str">
        <f>'PER TRIWULAN'!B179</f>
        <v>SD NEGERI 1 GETASREJO</v>
      </c>
      <c r="E184" s="71">
        <f>'PER TRIWULAN'!V179</f>
        <v>33640000</v>
      </c>
      <c r="F184" s="89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72">
        <f t="shared" si="6"/>
        <v>0</v>
      </c>
      <c r="U184" s="59">
        <f t="shared" si="7"/>
        <v>33640000</v>
      </c>
      <c r="V184" s="57">
        <f t="shared" si="8"/>
        <v>0</v>
      </c>
    </row>
    <row r="185" spans="2:22" s="25" customFormat="1" hidden="1">
      <c r="B185" s="82">
        <f>'PER TRIWULAN'!A180</f>
        <v>175</v>
      </c>
      <c r="C185" s="69" t="str">
        <f>'PER TRIWULAN'!I180</f>
        <v xml:space="preserve"> Grobogan </v>
      </c>
      <c r="D185" s="70" t="str">
        <f>'PER TRIWULAN'!B180</f>
        <v>SD NEGERI 1 GROBOGAN</v>
      </c>
      <c r="E185" s="71">
        <f>'PER TRIWULAN'!V180</f>
        <v>35815000</v>
      </c>
      <c r="F185" s="89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72">
        <f t="shared" si="6"/>
        <v>0</v>
      </c>
      <c r="U185" s="59">
        <f t="shared" si="7"/>
        <v>35815000</v>
      </c>
      <c r="V185" s="57">
        <f t="shared" si="8"/>
        <v>0</v>
      </c>
    </row>
    <row r="186" spans="2:22" s="25" customFormat="1" hidden="1">
      <c r="B186" s="82">
        <f>'PER TRIWULAN'!A181</f>
        <v>176</v>
      </c>
      <c r="C186" s="69" t="str">
        <f>'PER TRIWULAN'!I181</f>
        <v xml:space="preserve"> Grobogan </v>
      </c>
      <c r="D186" s="70" t="str">
        <f>'PER TRIWULAN'!B181</f>
        <v>SD NEGERI 1 JATIPOHON</v>
      </c>
      <c r="E186" s="71">
        <f>'PER TRIWULAN'!V181</f>
        <v>38570000</v>
      </c>
      <c r="F186" s="89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72">
        <f t="shared" si="6"/>
        <v>0</v>
      </c>
      <c r="U186" s="59">
        <f t="shared" si="7"/>
        <v>38570000</v>
      </c>
      <c r="V186" s="57">
        <f t="shared" si="8"/>
        <v>0</v>
      </c>
    </row>
    <row r="187" spans="2:22" s="25" customFormat="1" hidden="1">
      <c r="B187" s="82">
        <f>'PER TRIWULAN'!A182</f>
        <v>177</v>
      </c>
      <c r="C187" s="69" t="str">
        <f>'PER TRIWULAN'!I182</f>
        <v xml:space="preserve"> Grobogan </v>
      </c>
      <c r="D187" s="70" t="str">
        <f>'PER TRIWULAN'!B182</f>
        <v>SD NEGERI 1 KARANGREJO</v>
      </c>
      <c r="E187" s="71">
        <f>'PER TRIWULAN'!V182</f>
        <v>17255000</v>
      </c>
      <c r="F187" s="89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72">
        <f t="shared" si="6"/>
        <v>0</v>
      </c>
      <c r="U187" s="59">
        <f t="shared" si="7"/>
        <v>17255000</v>
      </c>
      <c r="V187" s="57">
        <f t="shared" si="8"/>
        <v>0</v>
      </c>
    </row>
    <row r="188" spans="2:22" s="25" customFormat="1" hidden="1">
      <c r="B188" s="82">
        <f>'PER TRIWULAN'!A183</f>
        <v>178</v>
      </c>
      <c r="C188" s="69" t="str">
        <f>'PER TRIWULAN'!I183</f>
        <v xml:space="preserve"> Grobogan </v>
      </c>
      <c r="D188" s="70" t="str">
        <f>'PER TRIWULAN'!B183</f>
        <v>SD NEGERI 1 LEBAK</v>
      </c>
      <c r="E188" s="71">
        <f>'PER TRIWULAN'!V183</f>
        <v>33785000</v>
      </c>
      <c r="F188" s="89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72">
        <f t="shared" si="6"/>
        <v>0</v>
      </c>
      <c r="U188" s="59">
        <f t="shared" si="7"/>
        <v>33785000</v>
      </c>
      <c r="V188" s="57">
        <f t="shared" si="8"/>
        <v>0</v>
      </c>
    </row>
    <row r="189" spans="2:22" s="25" customFormat="1" hidden="1">
      <c r="B189" s="82">
        <f>'PER TRIWULAN'!A184</f>
        <v>179</v>
      </c>
      <c r="C189" s="69" t="str">
        <f>'PER TRIWULAN'!I184</f>
        <v xml:space="preserve"> Grobogan </v>
      </c>
      <c r="D189" s="70" t="str">
        <f>'PER TRIWULAN'!B184</f>
        <v>SD NEGERI 1 LEBENGJUMUK</v>
      </c>
      <c r="E189" s="71">
        <f>'PER TRIWULAN'!V184</f>
        <v>22620000</v>
      </c>
      <c r="F189" s="89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72">
        <f t="shared" si="6"/>
        <v>0</v>
      </c>
      <c r="U189" s="59">
        <f t="shared" si="7"/>
        <v>22620000</v>
      </c>
      <c r="V189" s="57">
        <f t="shared" si="8"/>
        <v>0</v>
      </c>
    </row>
    <row r="190" spans="2:22" s="25" customFormat="1" hidden="1">
      <c r="B190" s="82">
        <f>'PER TRIWULAN'!A185</f>
        <v>180</v>
      </c>
      <c r="C190" s="69" t="str">
        <f>'PER TRIWULAN'!I185</f>
        <v xml:space="preserve"> Grobogan </v>
      </c>
      <c r="D190" s="70" t="str">
        <f>'PER TRIWULAN'!B185</f>
        <v>SD NEGERI 1 NGABENREJO</v>
      </c>
      <c r="E190" s="71">
        <f>'PER TRIWULAN'!V185</f>
        <v>15370000</v>
      </c>
      <c r="F190" s="89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72">
        <f t="shared" si="6"/>
        <v>0</v>
      </c>
      <c r="U190" s="59">
        <f t="shared" si="7"/>
        <v>15370000</v>
      </c>
      <c r="V190" s="57">
        <f t="shared" si="8"/>
        <v>0</v>
      </c>
    </row>
    <row r="191" spans="2:22" s="25" customFormat="1" hidden="1">
      <c r="B191" s="82">
        <f>'PER TRIWULAN'!A186</f>
        <v>181</v>
      </c>
      <c r="C191" s="69" t="str">
        <f>'PER TRIWULAN'!I186</f>
        <v xml:space="preserve"> Grobogan </v>
      </c>
      <c r="D191" s="70" t="str">
        <f>'PER TRIWULAN'!B186</f>
        <v>SD NEGERI 1 PUTATSARI</v>
      </c>
      <c r="E191" s="71">
        <f>'PER TRIWULAN'!V186</f>
        <v>27115000</v>
      </c>
      <c r="F191" s="89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72">
        <f t="shared" si="6"/>
        <v>0</v>
      </c>
      <c r="U191" s="59">
        <f t="shared" si="7"/>
        <v>27115000</v>
      </c>
      <c r="V191" s="57">
        <f t="shared" si="8"/>
        <v>0</v>
      </c>
    </row>
    <row r="192" spans="2:22" s="25" customFormat="1" hidden="1">
      <c r="B192" s="82">
        <f>'PER TRIWULAN'!A187</f>
        <v>182</v>
      </c>
      <c r="C192" s="69" t="str">
        <f>'PER TRIWULAN'!I187</f>
        <v xml:space="preserve"> Grobogan </v>
      </c>
      <c r="D192" s="70" t="str">
        <f>'PER TRIWULAN'!B187</f>
        <v>SD NEGERI 1 REJOSARI</v>
      </c>
      <c r="E192" s="71">
        <f>'PER TRIWULAN'!V187</f>
        <v>26245000</v>
      </c>
      <c r="F192" s="89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72">
        <f t="shared" si="6"/>
        <v>0</v>
      </c>
      <c r="U192" s="59">
        <f t="shared" si="7"/>
        <v>26245000</v>
      </c>
      <c r="V192" s="57">
        <f t="shared" si="8"/>
        <v>0</v>
      </c>
    </row>
    <row r="193" spans="2:22" s="25" customFormat="1" hidden="1">
      <c r="B193" s="82">
        <f>'PER TRIWULAN'!A188</f>
        <v>183</v>
      </c>
      <c r="C193" s="69" t="str">
        <f>'PER TRIWULAN'!I188</f>
        <v xml:space="preserve"> Grobogan </v>
      </c>
      <c r="D193" s="70" t="str">
        <f>'PER TRIWULAN'!B188</f>
        <v>SD NEGERI 1 SEDAYU</v>
      </c>
      <c r="E193" s="71">
        <f>'PER TRIWULAN'!V188</f>
        <v>22330000</v>
      </c>
      <c r="F193" s="89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72">
        <f t="shared" si="6"/>
        <v>0</v>
      </c>
      <c r="U193" s="59">
        <f t="shared" si="7"/>
        <v>22330000</v>
      </c>
      <c r="V193" s="57">
        <f t="shared" si="8"/>
        <v>0</v>
      </c>
    </row>
    <row r="194" spans="2:22" s="25" customFormat="1" hidden="1">
      <c r="B194" s="82">
        <f>'PER TRIWULAN'!A189</f>
        <v>184</v>
      </c>
      <c r="C194" s="69" t="str">
        <f>'PER TRIWULAN'!I189</f>
        <v xml:space="preserve"> Grobogan </v>
      </c>
      <c r="D194" s="70" t="str">
        <f>'PER TRIWULAN'!B189</f>
        <v>SD NEGERI 1 TANGGUNGHARJO</v>
      </c>
      <c r="E194" s="71">
        <f>'PER TRIWULAN'!V189</f>
        <v>14065000</v>
      </c>
      <c r="F194" s="89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72">
        <f t="shared" si="6"/>
        <v>0</v>
      </c>
      <c r="U194" s="59">
        <f t="shared" si="7"/>
        <v>14065000</v>
      </c>
      <c r="V194" s="57">
        <f t="shared" si="8"/>
        <v>0</v>
      </c>
    </row>
    <row r="195" spans="2:22" s="25" customFormat="1" hidden="1">
      <c r="B195" s="82">
        <f>'PER TRIWULAN'!A190</f>
        <v>185</v>
      </c>
      <c r="C195" s="69" t="str">
        <f>'PER TRIWULAN'!I190</f>
        <v xml:space="preserve"> Grobogan </v>
      </c>
      <c r="D195" s="70" t="str">
        <f>'PER TRIWULAN'!B190</f>
        <v>SD NEGERI 1 TEGUHAN</v>
      </c>
      <c r="E195" s="71">
        <f>'PER TRIWULAN'!V190</f>
        <v>16240000</v>
      </c>
      <c r="F195" s="89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72">
        <f t="shared" si="6"/>
        <v>0</v>
      </c>
      <c r="U195" s="59">
        <f t="shared" si="7"/>
        <v>16240000</v>
      </c>
      <c r="V195" s="57">
        <f t="shared" si="8"/>
        <v>0</v>
      </c>
    </row>
    <row r="196" spans="2:22" s="25" customFormat="1" hidden="1">
      <c r="B196" s="82">
        <f>'PER TRIWULAN'!A191</f>
        <v>186</v>
      </c>
      <c r="C196" s="69" t="str">
        <f>'PER TRIWULAN'!I191</f>
        <v xml:space="preserve"> Grobogan </v>
      </c>
      <c r="D196" s="70" t="str">
        <f>'PER TRIWULAN'!B191</f>
        <v>SD NEGERI 2 GROBOGAN</v>
      </c>
      <c r="E196" s="71">
        <f>'PER TRIWULAN'!V191</f>
        <v>21025000</v>
      </c>
      <c r="F196" s="89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72">
        <f t="shared" si="6"/>
        <v>0</v>
      </c>
      <c r="U196" s="59">
        <f t="shared" si="7"/>
        <v>21025000</v>
      </c>
      <c r="V196" s="57">
        <f t="shared" si="8"/>
        <v>0</v>
      </c>
    </row>
    <row r="197" spans="2:22" s="25" customFormat="1" hidden="1">
      <c r="B197" s="82">
        <f>'PER TRIWULAN'!A192</f>
        <v>187</v>
      </c>
      <c r="C197" s="69" t="str">
        <f>'PER TRIWULAN'!I192</f>
        <v xml:space="preserve"> Grobogan </v>
      </c>
      <c r="D197" s="70" t="str">
        <f>'PER TRIWULAN'!B192</f>
        <v>SD NEGERI 2 JATIPOHON</v>
      </c>
      <c r="E197" s="71">
        <f>'PER TRIWULAN'!V192</f>
        <v>21025000</v>
      </c>
      <c r="F197" s="89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72">
        <f t="shared" si="6"/>
        <v>0</v>
      </c>
      <c r="U197" s="59">
        <f t="shared" si="7"/>
        <v>21025000</v>
      </c>
      <c r="V197" s="57">
        <f t="shared" si="8"/>
        <v>0</v>
      </c>
    </row>
    <row r="198" spans="2:22" s="25" customFormat="1" hidden="1">
      <c r="B198" s="82">
        <f>'PER TRIWULAN'!A193</f>
        <v>188</v>
      </c>
      <c r="C198" s="69" t="str">
        <f>'PER TRIWULAN'!I193</f>
        <v xml:space="preserve"> Grobogan </v>
      </c>
      <c r="D198" s="70" t="str">
        <f>'PER TRIWULAN'!B193</f>
        <v>SD NEGERI 2 LEBAK</v>
      </c>
      <c r="E198" s="71">
        <f>'PER TRIWULAN'!V193</f>
        <v>22040000</v>
      </c>
      <c r="F198" s="89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72">
        <f t="shared" si="6"/>
        <v>0</v>
      </c>
      <c r="U198" s="59">
        <f t="shared" si="7"/>
        <v>22040000</v>
      </c>
      <c r="V198" s="57">
        <f t="shared" si="8"/>
        <v>0</v>
      </c>
    </row>
    <row r="199" spans="2:22" s="25" customFormat="1" hidden="1">
      <c r="B199" s="82">
        <f>'PER TRIWULAN'!A194</f>
        <v>189</v>
      </c>
      <c r="C199" s="69" t="str">
        <f>'PER TRIWULAN'!I194</f>
        <v xml:space="preserve"> Grobogan </v>
      </c>
      <c r="D199" s="70" t="str">
        <f>'PER TRIWULAN'!B194</f>
        <v>SD NEGERI 2 LEBENGJUMUK</v>
      </c>
      <c r="E199" s="71">
        <f>'PER TRIWULAN'!V194</f>
        <v>12180000</v>
      </c>
      <c r="F199" s="89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72">
        <f t="shared" si="6"/>
        <v>0</v>
      </c>
      <c r="U199" s="59">
        <f t="shared" si="7"/>
        <v>12180000</v>
      </c>
      <c r="V199" s="57">
        <f t="shared" si="8"/>
        <v>0</v>
      </c>
    </row>
    <row r="200" spans="2:22" s="25" customFormat="1" hidden="1">
      <c r="B200" s="82">
        <f>'PER TRIWULAN'!A195</f>
        <v>190</v>
      </c>
      <c r="C200" s="69" t="str">
        <f>'PER TRIWULAN'!I195</f>
        <v xml:space="preserve"> Grobogan </v>
      </c>
      <c r="D200" s="70" t="str">
        <f>'PER TRIWULAN'!B195</f>
        <v>SD NEGERI 2 NGABENREJO</v>
      </c>
      <c r="E200" s="71">
        <f>'PER TRIWULAN'!V195</f>
        <v>19285000</v>
      </c>
      <c r="F200" s="89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72">
        <f t="shared" si="6"/>
        <v>0</v>
      </c>
      <c r="U200" s="59">
        <f t="shared" si="7"/>
        <v>19285000</v>
      </c>
      <c r="V200" s="57">
        <f t="shared" si="8"/>
        <v>0</v>
      </c>
    </row>
    <row r="201" spans="2:22" s="25" customFormat="1" hidden="1">
      <c r="B201" s="82">
        <f>'PER TRIWULAN'!A196</f>
        <v>191</v>
      </c>
      <c r="C201" s="69" t="str">
        <f>'PER TRIWULAN'!I196</f>
        <v xml:space="preserve"> Grobogan </v>
      </c>
      <c r="D201" s="70" t="str">
        <f>'PER TRIWULAN'!B196</f>
        <v>SD NEGERI 2 PUTATSARI</v>
      </c>
      <c r="E201" s="71">
        <f>'PER TRIWULAN'!V196</f>
        <v>23200000</v>
      </c>
      <c r="F201" s="89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72">
        <f t="shared" si="6"/>
        <v>0</v>
      </c>
      <c r="U201" s="59">
        <f t="shared" si="7"/>
        <v>23200000</v>
      </c>
      <c r="V201" s="57">
        <f t="shared" si="8"/>
        <v>0</v>
      </c>
    </row>
    <row r="202" spans="2:22" s="25" customFormat="1" hidden="1">
      <c r="B202" s="82">
        <f>'PER TRIWULAN'!A197</f>
        <v>192</v>
      </c>
      <c r="C202" s="69" t="str">
        <f>'PER TRIWULAN'!I197</f>
        <v xml:space="preserve"> Grobogan </v>
      </c>
      <c r="D202" s="70" t="str">
        <f>'PER TRIWULAN'!B197</f>
        <v>SD NEGERI 2 REJOSARI</v>
      </c>
      <c r="E202" s="71">
        <f>'PER TRIWULAN'!V197</f>
        <v>19720000</v>
      </c>
      <c r="F202" s="89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72">
        <f t="shared" si="6"/>
        <v>0</v>
      </c>
      <c r="U202" s="59">
        <f t="shared" si="7"/>
        <v>19720000</v>
      </c>
      <c r="V202" s="57">
        <f t="shared" si="8"/>
        <v>0</v>
      </c>
    </row>
    <row r="203" spans="2:22" s="25" customFormat="1" hidden="1">
      <c r="B203" s="82">
        <f>'PER TRIWULAN'!A198</f>
        <v>193</v>
      </c>
      <c r="C203" s="69" t="str">
        <f>'PER TRIWULAN'!I198</f>
        <v xml:space="preserve"> Grobogan </v>
      </c>
      <c r="D203" s="70" t="str">
        <f>'PER TRIWULAN'!B198</f>
        <v>SD NEGERI 2 SEDAYU</v>
      </c>
      <c r="E203" s="71">
        <f>'PER TRIWULAN'!V198</f>
        <v>22040000</v>
      </c>
      <c r="F203" s="89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72">
        <f t="shared" si="6"/>
        <v>0</v>
      </c>
      <c r="U203" s="59">
        <f t="shared" si="7"/>
        <v>22040000</v>
      </c>
      <c r="V203" s="57">
        <f t="shared" si="8"/>
        <v>0</v>
      </c>
    </row>
    <row r="204" spans="2:22" s="25" customFormat="1" hidden="1">
      <c r="B204" s="82">
        <f>'PER TRIWULAN'!A199</f>
        <v>194</v>
      </c>
      <c r="C204" s="69" t="str">
        <f>'PER TRIWULAN'!I199</f>
        <v xml:space="preserve"> Grobogan </v>
      </c>
      <c r="D204" s="70" t="str">
        <f>'PER TRIWULAN'!B199</f>
        <v>SD NEGERI 2 TANGGUNGHARJO</v>
      </c>
      <c r="E204" s="71">
        <f>'PER TRIWULAN'!V199</f>
        <v>33060000</v>
      </c>
      <c r="F204" s="89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72">
        <f t="shared" ref="T204:T267" si="9">SUM(G204:S204)</f>
        <v>0</v>
      </c>
      <c r="U204" s="59">
        <f t="shared" ref="U204:U267" si="10">E204-F204</f>
        <v>33060000</v>
      </c>
      <c r="V204" s="57">
        <f t="shared" ref="V204:V267" si="11">F204-T204</f>
        <v>0</v>
      </c>
    </row>
    <row r="205" spans="2:22" s="25" customFormat="1" hidden="1">
      <c r="B205" s="82">
        <f>'PER TRIWULAN'!A200</f>
        <v>195</v>
      </c>
      <c r="C205" s="69" t="str">
        <f>'PER TRIWULAN'!I200</f>
        <v xml:space="preserve"> Grobogan </v>
      </c>
      <c r="D205" s="70" t="str">
        <f>'PER TRIWULAN'!B200</f>
        <v>SD NEGERI 2 TEGUHAN</v>
      </c>
      <c r="E205" s="71">
        <f>'PER TRIWULAN'!V200</f>
        <v>29725000</v>
      </c>
      <c r="F205" s="89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72">
        <f t="shared" si="9"/>
        <v>0</v>
      </c>
      <c r="U205" s="59">
        <f t="shared" si="10"/>
        <v>29725000</v>
      </c>
      <c r="V205" s="57">
        <f t="shared" si="11"/>
        <v>0</v>
      </c>
    </row>
    <row r="206" spans="2:22" s="25" customFormat="1" hidden="1">
      <c r="B206" s="82">
        <f>'PER TRIWULAN'!A201</f>
        <v>196</v>
      </c>
      <c r="C206" s="69" t="str">
        <f>'PER TRIWULAN'!I201</f>
        <v xml:space="preserve"> Grobogan </v>
      </c>
      <c r="D206" s="70" t="str">
        <f>'PER TRIWULAN'!B201</f>
        <v>SD NEGERI 3 GETASREJO</v>
      </c>
      <c r="E206" s="71">
        <f>'PER TRIWULAN'!V201</f>
        <v>17255000</v>
      </c>
      <c r="F206" s="89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72">
        <f t="shared" si="9"/>
        <v>0</v>
      </c>
      <c r="U206" s="59">
        <f t="shared" si="10"/>
        <v>17255000</v>
      </c>
      <c r="V206" s="57">
        <f t="shared" si="11"/>
        <v>0</v>
      </c>
    </row>
    <row r="207" spans="2:22" s="25" customFormat="1" hidden="1">
      <c r="B207" s="82">
        <f>'PER TRIWULAN'!A202</f>
        <v>197</v>
      </c>
      <c r="C207" s="69" t="str">
        <f>'PER TRIWULAN'!I202</f>
        <v xml:space="preserve"> Grobogan </v>
      </c>
      <c r="D207" s="70" t="str">
        <f>'PER TRIWULAN'!B202</f>
        <v>SD NEGERI 3 GROBOGAN</v>
      </c>
      <c r="E207" s="71">
        <f>'PER TRIWULAN'!V202</f>
        <v>22185000</v>
      </c>
      <c r="F207" s="89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72">
        <f t="shared" si="9"/>
        <v>0</v>
      </c>
      <c r="U207" s="59">
        <f t="shared" si="10"/>
        <v>22185000</v>
      </c>
      <c r="V207" s="57">
        <f t="shared" si="11"/>
        <v>0</v>
      </c>
    </row>
    <row r="208" spans="2:22" s="25" customFormat="1" hidden="1">
      <c r="B208" s="82">
        <f>'PER TRIWULAN'!A203</f>
        <v>198</v>
      </c>
      <c r="C208" s="69" t="str">
        <f>'PER TRIWULAN'!I203</f>
        <v xml:space="preserve"> Grobogan </v>
      </c>
      <c r="D208" s="70" t="str">
        <f>'PER TRIWULAN'!B203</f>
        <v>SD NEGERI 3 JATIPOHON</v>
      </c>
      <c r="E208" s="71">
        <f>'PER TRIWULAN'!V203</f>
        <v>26245000</v>
      </c>
      <c r="F208" s="89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72">
        <f t="shared" si="9"/>
        <v>0</v>
      </c>
      <c r="U208" s="59">
        <f t="shared" si="10"/>
        <v>26245000</v>
      </c>
      <c r="V208" s="57">
        <f t="shared" si="11"/>
        <v>0</v>
      </c>
    </row>
    <row r="209" spans="2:22" s="25" customFormat="1" hidden="1">
      <c r="B209" s="82">
        <f>'PER TRIWULAN'!A204</f>
        <v>199</v>
      </c>
      <c r="C209" s="69" t="str">
        <f>'PER TRIWULAN'!I204</f>
        <v xml:space="preserve"> Grobogan </v>
      </c>
      <c r="D209" s="70" t="str">
        <f>'PER TRIWULAN'!B204</f>
        <v>SD NEGERI 3 KARANGREJO</v>
      </c>
      <c r="E209" s="71">
        <f>'PER TRIWULAN'!V204</f>
        <v>19140000</v>
      </c>
      <c r="F209" s="89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72">
        <f t="shared" si="9"/>
        <v>0</v>
      </c>
      <c r="U209" s="59">
        <f t="shared" si="10"/>
        <v>19140000</v>
      </c>
      <c r="V209" s="57">
        <f t="shared" si="11"/>
        <v>0</v>
      </c>
    </row>
    <row r="210" spans="2:22" s="25" customFormat="1" hidden="1">
      <c r="B210" s="82">
        <f>'PER TRIWULAN'!A205</f>
        <v>200</v>
      </c>
      <c r="C210" s="69" t="str">
        <f>'PER TRIWULAN'!I205</f>
        <v xml:space="preserve"> Grobogan </v>
      </c>
      <c r="D210" s="70" t="str">
        <f>'PER TRIWULAN'!B205</f>
        <v>SD NEGERI 3 LEBAK</v>
      </c>
      <c r="E210" s="71">
        <f>'PER TRIWULAN'!V205</f>
        <v>23200000</v>
      </c>
      <c r="F210" s="89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72">
        <f t="shared" si="9"/>
        <v>0</v>
      </c>
      <c r="U210" s="59">
        <f t="shared" si="10"/>
        <v>23200000</v>
      </c>
      <c r="V210" s="57">
        <f t="shared" si="11"/>
        <v>0</v>
      </c>
    </row>
    <row r="211" spans="2:22" s="25" customFormat="1" hidden="1">
      <c r="B211" s="82">
        <f>'PER TRIWULAN'!A206</f>
        <v>201</v>
      </c>
      <c r="C211" s="69" t="str">
        <f>'PER TRIWULAN'!I206</f>
        <v xml:space="preserve"> Grobogan </v>
      </c>
      <c r="D211" s="70" t="str">
        <f>'PER TRIWULAN'!B206</f>
        <v>SD NEGERI 3 NGABENREJO</v>
      </c>
      <c r="E211" s="71">
        <f>'PER TRIWULAN'!V206</f>
        <v>21170000</v>
      </c>
      <c r="F211" s="89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72">
        <f t="shared" si="9"/>
        <v>0</v>
      </c>
      <c r="U211" s="59">
        <f t="shared" si="10"/>
        <v>21170000</v>
      </c>
      <c r="V211" s="57">
        <f t="shared" si="11"/>
        <v>0</v>
      </c>
    </row>
    <row r="212" spans="2:22" s="25" customFormat="1" hidden="1">
      <c r="B212" s="82">
        <f>'PER TRIWULAN'!A207</f>
        <v>202</v>
      </c>
      <c r="C212" s="69" t="str">
        <f>'PER TRIWULAN'!I207</f>
        <v xml:space="preserve"> Grobogan </v>
      </c>
      <c r="D212" s="70" t="str">
        <f>'PER TRIWULAN'!B207</f>
        <v>SD NEGERI 3 PUTATSARI</v>
      </c>
      <c r="E212" s="71">
        <f>'PER TRIWULAN'!V207</f>
        <v>24215000</v>
      </c>
      <c r="F212" s="89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72">
        <f t="shared" si="9"/>
        <v>0</v>
      </c>
      <c r="U212" s="59">
        <f t="shared" si="10"/>
        <v>24215000</v>
      </c>
      <c r="V212" s="57">
        <f t="shared" si="11"/>
        <v>0</v>
      </c>
    </row>
    <row r="213" spans="2:22" s="25" customFormat="1" hidden="1">
      <c r="B213" s="82">
        <f>'PER TRIWULAN'!A208</f>
        <v>203</v>
      </c>
      <c r="C213" s="69" t="str">
        <f>'PER TRIWULAN'!I208</f>
        <v xml:space="preserve"> Grobogan </v>
      </c>
      <c r="D213" s="70" t="str">
        <f>'PER TRIWULAN'!B208</f>
        <v>SD NEGERI 3 REJOSARI</v>
      </c>
      <c r="E213" s="71">
        <f>'PER TRIWULAN'!V208</f>
        <v>25955000</v>
      </c>
      <c r="F213" s="89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72">
        <f t="shared" si="9"/>
        <v>0</v>
      </c>
      <c r="U213" s="59">
        <f t="shared" si="10"/>
        <v>25955000</v>
      </c>
      <c r="V213" s="57">
        <f t="shared" si="11"/>
        <v>0</v>
      </c>
    </row>
    <row r="214" spans="2:22" s="25" customFormat="1" hidden="1">
      <c r="B214" s="82">
        <f>'PER TRIWULAN'!A209</f>
        <v>204</v>
      </c>
      <c r="C214" s="69" t="str">
        <f>'PER TRIWULAN'!I209</f>
        <v xml:space="preserve"> Grobogan </v>
      </c>
      <c r="D214" s="70" t="str">
        <f>'PER TRIWULAN'!B209</f>
        <v>SD NEGERI 3 SEDAYU</v>
      </c>
      <c r="E214" s="71">
        <f>'PER TRIWULAN'!V209</f>
        <v>9715000</v>
      </c>
      <c r="F214" s="89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72">
        <f t="shared" si="9"/>
        <v>0</v>
      </c>
      <c r="U214" s="59">
        <f t="shared" si="10"/>
        <v>9715000</v>
      </c>
      <c r="V214" s="57">
        <f t="shared" si="11"/>
        <v>0</v>
      </c>
    </row>
    <row r="215" spans="2:22" s="25" customFormat="1" hidden="1">
      <c r="B215" s="82">
        <f>'PER TRIWULAN'!A210</f>
        <v>205</v>
      </c>
      <c r="C215" s="69" t="str">
        <f>'PER TRIWULAN'!I210</f>
        <v xml:space="preserve"> Grobogan </v>
      </c>
      <c r="D215" s="70" t="str">
        <f>'PER TRIWULAN'!B210</f>
        <v>SD NEGERI 3 TANGGUNGHARJO</v>
      </c>
      <c r="E215" s="71">
        <f>'PER TRIWULAN'!V210</f>
        <v>28855000</v>
      </c>
      <c r="F215" s="89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72">
        <f t="shared" si="9"/>
        <v>0</v>
      </c>
      <c r="U215" s="59">
        <f t="shared" si="10"/>
        <v>28855000</v>
      </c>
      <c r="V215" s="57">
        <f t="shared" si="11"/>
        <v>0</v>
      </c>
    </row>
    <row r="216" spans="2:22" s="25" customFormat="1" hidden="1">
      <c r="B216" s="82">
        <f>'PER TRIWULAN'!A211</f>
        <v>206</v>
      </c>
      <c r="C216" s="69" t="str">
        <f>'PER TRIWULAN'!I211</f>
        <v xml:space="preserve"> Grobogan </v>
      </c>
      <c r="D216" s="70" t="str">
        <f>'PER TRIWULAN'!B211</f>
        <v>SD NEGERI 3 TEGUHAN</v>
      </c>
      <c r="E216" s="71">
        <f>'PER TRIWULAN'!V211</f>
        <v>27405000</v>
      </c>
      <c r="F216" s="89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72">
        <f t="shared" si="9"/>
        <v>0</v>
      </c>
      <c r="U216" s="59">
        <f t="shared" si="10"/>
        <v>27405000</v>
      </c>
      <c r="V216" s="57">
        <f t="shared" si="11"/>
        <v>0</v>
      </c>
    </row>
    <row r="217" spans="2:22" s="25" customFormat="1" hidden="1">
      <c r="B217" s="82">
        <f>'PER TRIWULAN'!A212</f>
        <v>207</v>
      </c>
      <c r="C217" s="69" t="str">
        <f>'PER TRIWULAN'!I212</f>
        <v xml:space="preserve"> Grobogan </v>
      </c>
      <c r="D217" s="70" t="str">
        <f>'PER TRIWULAN'!B212</f>
        <v>SD NEGERI 4 GROBOGAN</v>
      </c>
      <c r="E217" s="71">
        <f>'PER TRIWULAN'!V212</f>
        <v>27985000</v>
      </c>
      <c r="F217" s="89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72">
        <f t="shared" si="9"/>
        <v>0</v>
      </c>
      <c r="U217" s="59">
        <f t="shared" si="10"/>
        <v>27985000</v>
      </c>
      <c r="V217" s="57">
        <f t="shared" si="11"/>
        <v>0</v>
      </c>
    </row>
    <row r="218" spans="2:22" s="25" customFormat="1" hidden="1">
      <c r="B218" s="82">
        <f>'PER TRIWULAN'!A213</f>
        <v>208</v>
      </c>
      <c r="C218" s="69" t="str">
        <f>'PER TRIWULAN'!I213</f>
        <v xml:space="preserve"> Grobogan </v>
      </c>
      <c r="D218" s="70" t="str">
        <f>'PER TRIWULAN'!B213</f>
        <v>SD NEGERI 4 KARANGREJO</v>
      </c>
      <c r="E218" s="71">
        <f>'PER TRIWULAN'!V213</f>
        <v>32045000</v>
      </c>
      <c r="F218" s="89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72">
        <f t="shared" si="9"/>
        <v>0</v>
      </c>
      <c r="U218" s="59">
        <f t="shared" si="10"/>
        <v>32045000</v>
      </c>
      <c r="V218" s="57">
        <f t="shared" si="11"/>
        <v>0</v>
      </c>
    </row>
    <row r="219" spans="2:22" s="25" customFormat="1" hidden="1">
      <c r="B219" s="82">
        <f>'PER TRIWULAN'!A214</f>
        <v>209</v>
      </c>
      <c r="C219" s="69" t="str">
        <f>'PER TRIWULAN'!I214</f>
        <v xml:space="preserve"> Grobogan </v>
      </c>
      <c r="D219" s="70" t="str">
        <f>'PER TRIWULAN'!B214</f>
        <v>SD NEGERI 4 LEBAK</v>
      </c>
      <c r="E219" s="71">
        <f>'PER TRIWULAN'!V214</f>
        <v>14210000</v>
      </c>
      <c r="F219" s="89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72">
        <f t="shared" si="9"/>
        <v>0</v>
      </c>
      <c r="U219" s="59">
        <f t="shared" si="10"/>
        <v>14210000</v>
      </c>
      <c r="V219" s="57">
        <f t="shared" si="11"/>
        <v>0</v>
      </c>
    </row>
    <row r="220" spans="2:22" s="25" customFormat="1" hidden="1">
      <c r="B220" s="82">
        <f>'PER TRIWULAN'!A215</f>
        <v>210</v>
      </c>
      <c r="C220" s="69" t="str">
        <f>'PER TRIWULAN'!I215</f>
        <v xml:space="preserve"> Grobogan </v>
      </c>
      <c r="D220" s="70" t="str">
        <f>'PER TRIWULAN'!B215</f>
        <v>SD NEGERI 4 PUTATSARI</v>
      </c>
      <c r="E220" s="71">
        <f>'PER TRIWULAN'!V215</f>
        <v>18850000</v>
      </c>
      <c r="F220" s="89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72">
        <f t="shared" si="9"/>
        <v>0</v>
      </c>
      <c r="U220" s="59">
        <f t="shared" si="10"/>
        <v>18850000</v>
      </c>
      <c r="V220" s="57">
        <f t="shared" si="11"/>
        <v>0</v>
      </c>
    </row>
    <row r="221" spans="2:22" s="25" customFormat="1" hidden="1">
      <c r="B221" s="82">
        <f>'PER TRIWULAN'!A216</f>
        <v>211</v>
      </c>
      <c r="C221" s="69" t="str">
        <f>'PER TRIWULAN'!I216</f>
        <v xml:space="preserve"> Grobogan </v>
      </c>
      <c r="D221" s="70" t="str">
        <f>'PER TRIWULAN'!B216</f>
        <v>SD NEGERI 4 TANGGUNGHARJO</v>
      </c>
      <c r="E221" s="71">
        <f>'PER TRIWULAN'!V216</f>
        <v>16530000</v>
      </c>
      <c r="F221" s="89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72">
        <f t="shared" si="9"/>
        <v>0</v>
      </c>
      <c r="U221" s="59">
        <f t="shared" si="10"/>
        <v>16530000</v>
      </c>
      <c r="V221" s="57">
        <f t="shared" si="11"/>
        <v>0</v>
      </c>
    </row>
    <row r="222" spans="2:22" s="25" customFormat="1" hidden="1">
      <c r="B222" s="82">
        <f>'PER TRIWULAN'!A217</f>
        <v>212</v>
      </c>
      <c r="C222" s="69" t="str">
        <f>'PER TRIWULAN'!I217</f>
        <v xml:space="preserve"> Grobogan </v>
      </c>
      <c r="D222" s="70" t="str">
        <f>'PER TRIWULAN'!B217</f>
        <v>SD NEGERI 5 KARANGREJO</v>
      </c>
      <c r="E222" s="71">
        <f>'PER TRIWULAN'!V217</f>
        <v>13485000</v>
      </c>
      <c r="F222" s="89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72">
        <f t="shared" si="9"/>
        <v>0</v>
      </c>
      <c r="U222" s="59">
        <f t="shared" si="10"/>
        <v>13485000</v>
      </c>
      <c r="V222" s="57">
        <f t="shared" si="11"/>
        <v>0</v>
      </c>
    </row>
    <row r="223" spans="2:22" s="25" customFormat="1" hidden="1">
      <c r="B223" s="82">
        <f>'PER TRIWULAN'!A218</f>
        <v>213</v>
      </c>
      <c r="C223" s="69" t="str">
        <f>'PER TRIWULAN'!I218</f>
        <v xml:space="preserve"> Grobogan </v>
      </c>
      <c r="D223" s="70" t="str">
        <f>'PER TRIWULAN'!B218</f>
        <v>SD NEGERI 5 LEBAK</v>
      </c>
      <c r="E223" s="71">
        <f>'PER TRIWULAN'!V218</f>
        <v>34510000</v>
      </c>
      <c r="F223" s="89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72">
        <f t="shared" si="9"/>
        <v>0</v>
      </c>
      <c r="U223" s="59">
        <f t="shared" si="10"/>
        <v>34510000</v>
      </c>
      <c r="V223" s="57">
        <f t="shared" si="11"/>
        <v>0</v>
      </c>
    </row>
    <row r="224" spans="2:22" s="25" customFormat="1" hidden="1">
      <c r="B224" s="82">
        <f>'PER TRIWULAN'!A219</f>
        <v>214</v>
      </c>
      <c r="C224" s="69" t="str">
        <f>'PER TRIWULAN'!I219</f>
        <v xml:space="preserve"> Grobogan </v>
      </c>
      <c r="D224" s="70" t="str">
        <f>'PER TRIWULAN'!B219</f>
        <v>SD NEGERI 5 PUTATSARI</v>
      </c>
      <c r="E224" s="71">
        <f>'PER TRIWULAN'!V219</f>
        <v>42485000</v>
      </c>
      <c r="F224" s="89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72">
        <f t="shared" si="9"/>
        <v>0</v>
      </c>
      <c r="U224" s="59">
        <f t="shared" si="10"/>
        <v>42485000</v>
      </c>
      <c r="V224" s="57">
        <f t="shared" si="11"/>
        <v>0</v>
      </c>
    </row>
    <row r="225" spans="2:22" s="25" customFormat="1" hidden="1">
      <c r="B225" s="82">
        <f>'PER TRIWULAN'!A220</f>
        <v>215</v>
      </c>
      <c r="C225" s="69" t="str">
        <f>'PER TRIWULAN'!I220</f>
        <v xml:space="preserve"> Grobogan </v>
      </c>
      <c r="D225" s="70" t="str">
        <f>'PER TRIWULAN'!B220</f>
        <v>SD NEGERI 6 PUTATSARI</v>
      </c>
      <c r="E225" s="71">
        <f>'PER TRIWULAN'!V220</f>
        <v>21315000</v>
      </c>
      <c r="F225" s="89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72">
        <f t="shared" si="9"/>
        <v>0</v>
      </c>
      <c r="U225" s="59">
        <f t="shared" si="10"/>
        <v>21315000</v>
      </c>
      <c r="V225" s="57">
        <f t="shared" si="11"/>
        <v>0</v>
      </c>
    </row>
    <row r="226" spans="2:22" s="25" customFormat="1" hidden="1">
      <c r="B226" s="82">
        <f>'PER TRIWULAN'!A221</f>
        <v>216</v>
      </c>
      <c r="C226" s="69" t="str">
        <f>'PER TRIWULAN'!I221</f>
        <v xml:space="preserve"> Gubug </v>
      </c>
      <c r="D226" s="70" t="str">
        <f>'PER TRIWULAN'!B221</f>
        <v>SD NEGERI 4 KUWARON</v>
      </c>
      <c r="E226" s="71">
        <f>'PER TRIWULAN'!V221</f>
        <v>21895000</v>
      </c>
      <c r="F226" s="89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72">
        <f t="shared" si="9"/>
        <v>0</v>
      </c>
      <c r="U226" s="59">
        <f t="shared" si="10"/>
        <v>21895000</v>
      </c>
      <c r="V226" s="57">
        <f t="shared" si="11"/>
        <v>0</v>
      </c>
    </row>
    <row r="227" spans="2:22" s="25" customFormat="1" hidden="1">
      <c r="B227" s="82">
        <f>'PER TRIWULAN'!A222</f>
        <v>217</v>
      </c>
      <c r="C227" s="69" t="str">
        <f>'PER TRIWULAN'!I222</f>
        <v xml:space="preserve"> Gubug </v>
      </c>
      <c r="D227" s="70" t="str">
        <f>'PER TRIWULAN'!B222</f>
        <v>SD NEGERI 1 BATURAGUNG</v>
      </c>
      <c r="E227" s="71">
        <f>'PER TRIWULAN'!V222</f>
        <v>29580000</v>
      </c>
      <c r="F227" s="89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72">
        <f t="shared" si="9"/>
        <v>0</v>
      </c>
      <c r="U227" s="59">
        <f t="shared" si="10"/>
        <v>29580000</v>
      </c>
      <c r="V227" s="57">
        <f t="shared" si="11"/>
        <v>0</v>
      </c>
    </row>
    <row r="228" spans="2:22" s="25" customFormat="1" hidden="1">
      <c r="B228" s="82">
        <f>'PER TRIWULAN'!A223</f>
        <v>218</v>
      </c>
      <c r="C228" s="69" t="str">
        <f>'PER TRIWULAN'!I223</f>
        <v xml:space="preserve"> Gubug </v>
      </c>
      <c r="D228" s="70" t="str">
        <f>'PER TRIWULAN'!B223</f>
        <v>SD NEGERI 1 GINGGANGTANI</v>
      </c>
      <c r="E228" s="71">
        <f>'PER TRIWULAN'!V223</f>
        <v>13775000</v>
      </c>
      <c r="F228" s="89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72">
        <f t="shared" si="9"/>
        <v>0</v>
      </c>
      <c r="U228" s="59">
        <f t="shared" si="10"/>
        <v>13775000</v>
      </c>
      <c r="V228" s="57">
        <f t="shared" si="11"/>
        <v>0</v>
      </c>
    </row>
    <row r="229" spans="2:22" s="25" customFormat="1" hidden="1">
      <c r="B229" s="82">
        <f>'PER TRIWULAN'!A224</f>
        <v>219</v>
      </c>
      <c r="C229" s="69" t="str">
        <f>'PER TRIWULAN'!I224</f>
        <v xml:space="preserve"> Gubug </v>
      </c>
      <c r="D229" s="70" t="str">
        <f>'PER TRIWULAN'!B224</f>
        <v>SD NEGERI 1 GUBUG</v>
      </c>
      <c r="E229" s="71">
        <f>'PER TRIWULAN'!V224</f>
        <v>40455000</v>
      </c>
      <c r="F229" s="89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72">
        <f t="shared" si="9"/>
        <v>0</v>
      </c>
      <c r="U229" s="59">
        <f t="shared" si="10"/>
        <v>40455000</v>
      </c>
      <c r="V229" s="57">
        <f t="shared" si="11"/>
        <v>0</v>
      </c>
    </row>
    <row r="230" spans="2:22" s="25" customFormat="1" hidden="1">
      <c r="B230" s="82">
        <f>'PER TRIWULAN'!A225</f>
        <v>220</v>
      </c>
      <c r="C230" s="69" t="str">
        <f>'PER TRIWULAN'!I225</f>
        <v xml:space="preserve"> Gubug </v>
      </c>
      <c r="D230" s="70" t="str">
        <f>'PER TRIWULAN'!B225</f>
        <v>SD NEGERI 1 JEKETRO</v>
      </c>
      <c r="E230" s="71">
        <f>'PER TRIWULAN'!V225</f>
        <v>29725000</v>
      </c>
      <c r="F230" s="89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72">
        <f t="shared" si="9"/>
        <v>0</v>
      </c>
      <c r="U230" s="59">
        <f t="shared" si="10"/>
        <v>29725000</v>
      </c>
      <c r="V230" s="57">
        <f t="shared" si="11"/>
        <v>0</v>
      </c>
    </row>
    <row r="231" spans="2:22" s="25" customFormat="1" hidden="1">
      <c r="B231" s="82">
        <f>'PER TRIWULAN'!A226</f>
        <v>221</v>
      </c>
      <c r="C231" s="69" t="str">
        <f>'PER TRIWULAN'!I226</f>
        <v xml:space="preserve"> Gubug </v>
      </c>
      <c r="D231" s="70" t="str">
        <f>'PER TRIWULAN'!B226</f>
        <v>SD NEGERI 1 KEMIRI</v>
      </c>
      <c r="E231" s="71">
        <f>'PER TRIWULAN'!V226</f>
        <v>11455000</v>
      </c>
      <c r="F231" s="89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72">
        <f t="shared" si="9"/>
        <v>0</v>
      </c>
      <c r="U231" s="59">
        <f t="shared" si="10"/>
        <v>11455000</v>
      </c>
      <c r="V231" s="57">
        <f t="shared" si="11"/>
        <v>0</v>
      </c>
    </row>
    <row r="232" spans="2:22" s="25" customFormat="1" hidden="1">
      <c r="B232" s="82">
        <f>'PER TRIWULAN'!A227</f>
        <v>222</v>
      </c>
      <c r="C232" s="69" t="str">
        <f>'PER TRIWULAN'!I227</f>
        <v xml:space="preserve"> Gubug </v>
      </c>
      <c r="D232" s="70" t="str">
        <f>'PER TRIWULAN'!B227</f>
        <v>SD NEGERI 1 KUNJENG</v>
      </c>
      <c r="E232" s="71">
        <f>'PER TRIWULAN'!V227</f>
        <v>34365000</v>
      </c>
      <c r="F232" s="89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72">
        <f t="shared" si="9"/>
        <v>0</v>
      </c>
      <c r="U232" s="59">
        <f t="shared" si="10"/>
        <v>34365000</v>
      </c>
      <c r="V232" s="57">
        <f t="shared" si="11"/>
        <v>0</v>
      </c>
    </row>
    <row r="233" spans="2:22" s="25" customFormat="1" hidden="1">
      <c r="B233" s="82">
        <f>'PER TRIWULAN'!A228</f>
        <v>223</v>
      </c>
      <c r="C233" s="69" t="str">
        <f>'PER TRIWULAN'!I228</f>
        <v xml:space="preserve"> Gubug </v>
      </c>
      <c r="D233" s="70" t="str">
        <f>'PER TRIWULAN'!B228</f>
        <v>SD NEGERI 1 KUWARON</v>
      </c>
      <c r="E233" s="71">
        <f>'PER TRIWULAN'!V228</f>
        <v>35235000</v>
      </c>
      <c r="F233" s="89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72">
        <f t="shared" si="9"/>
        <v>0</v>
      </c>
      <c r="U233" s="59">
        <f t="shared" si="10"/>
        <v>35235000</v>
      </c>
      <c r="V233" s="57">
        <f t="shared" si="11"/>
        <v>0</v>
      </c>
    </row>
    <row r="234" spans="2:22" s="25" customFormat="1" hidden="1">
      <c r="B234" s="82">
        <f>'PER TRIWULAN'!A229</f>
        <v>224</v>
      </c>
      <c r="C234" s="69" t="str">
        <f>'PER TRIWULAN'!I229</f>
        <v xml:space="preserve"> Gubug </v>
      </c>
      <c r="D234" s="70" t="str">
        <f>'PER TRIWULAN'!B229</f>
        <v>SD NEGERI 1 PENADARAN</v>
      </c>
      <c r="E234" s="71">
        <f>'PER TRIWULAN'!V229</f>
        <v>22330000</v>
      </c>
      <c r="F234" s="89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72">
        <f t="shared" si="9"/>
        <v>0</v>
      </c>
      <c r="U234" s="59">
        <f t="shared" si="10"/>
        <v>22330000</v>
      </c>
      <c r="V234" s="57">
        <f t="shared" si="11"/>
        <v>0</v>
      </c>
    </row>
    <row r="235" spans="2:22" s="25" customFormat="1" hidden="1">
      <c r="B235" s="82">
        <f>'PER TRIWULAN'!A230</f>
        <v>225</v>
      </c>
      <c r="C235" s="69" t="str">
        <f>'PER TRIWULAN'!I230</f>
        <v xml:space="preserve"> Gubug </v>
      </c>
      <c r="D235" s="70" t="str">
        <f>'PER TRIWULAN'!B230</f>
        <v>SD NEGERI 1 PRANTEN</v>
      </c>
      <c r="E235" s="71">
        <f>'PER TRIWULAN'!V230</f>
        <v>14210000</v>
      </c>
      <c r="F235" s="89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72">
        <f t="shared" si="9"/>
        <v>0</v>
      </c>
      <c r="U235" s="59">
        <f t="shared" si="10"/>
        <v>14210000</v>
      </c>
      <c r="V235" s="57">
        <f t="shared" si="11"/>
        <v>0</v>
      </c>
    </row>
    <row r="236" spans="2:22" s="25" customFormat="1" hidden="1">
      <c r="B236" s="82">
        <f>'PER TRIWULAN'!A231</f>
        <v>226</v>
      </c>
      <c r="C236" s="69" t="str">
        <f>'PER TRIWULAN'!I231</f>
        <v xml:space="preserve"> Gubug </v>
      </c>
      <c r="D236" s="70" t="str">
        <f>'PER TRIWULAN'!B231</f>
        <v>SD NEGERI 1 RINGINHARJO</v>
      </c>
      <c r="E236" s="71">
        <f>'PER TRIWULAN'!V231</f>
        <v>17545000</v>
      </c>
      <c r="F236" s="89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72">
        <f t="shared" si="9"/>
        <v>0</v>
      </c>
      <c r="U236" s="59">
        <f t="shared" si="10"/>
        <v>17545000</v>
      </c>
      <c r="V236" s="57">
        <f t="shared" si="11"/>
        <v>0</v>
      </c>
    </row>
    <row r="237" spans="2:22" s="25" customFormat="1" hidden="1">
      <c r="B237" s="82">
        <f>'PER TRIWULAN'!A232</f>
        <v>227</v>
      </c>
      <c r="C237" s="69" t="str">
        <f>'PER TRIWULAN'!I232</f>
        <v xml:space="preserve"> Gubug </v>
      </c>
      <c r="D237" s="70" t="str">
        <f>'PER TRIWULAN'!B232</f>
        <v>SD NEGERI 1 TAMBAKAN</v>
      </c>
      <c r="E237" s="71">
        <f>'PER TRIWULAN'!V232</f>
        <v>21170000</v>
      </c>
      <c r="F237" s="89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72">
        <f t="shared" si="9"/>
        <v>0</v>
      </c>
      <c r="U237" s="59">
        <f t="shared" si="10"/>
        <v>21170000</v>
      </c>
      <c r="V237" s="57">
        <f t="shared" si="11"/>
        <v>0</v>
      </c>
    </row>
    <row r="238" spans="2:22" s="25" customFormat="1" hidden="1">
      <c r="B238" s="82">
        <f>'PER TRIWULAN'!A233</f>
        <v>228</v>
      </c>
      <c r="C238" s="69" t="str">
        <f>'PER TRIWULAN'!I233</f>
        <v xml:space="preserve"> Gubug </v>
      </c>
      <c r="D238" s="70" t="str">
        <f>'PER TRIWULAN'!B233</f>
        <v>SD NEGERI 1 TLOGOMULYO</v>
      </c>
      <c r="E238" s="71">
        <f>'PER TRIWULAN'!V233</f>
        <v>24215000</v>
      </c>
      <c r="F238" s="89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72">
        <f t="shared" si="9"/>
        <v>0</v>
      </c>
      <c r="U238" s="59">
        <f t="shared" si="10"/>
        <v>24215000</v>
      </c>
      <c r="V238" s="57">
        <f t="shared" si="11"/>
        <v>0</v>
      </c>
    </row>
    <row r="239" spans="2:22" s="25" customFormat="1" hidden="1">
      <c r="B239" s="82">
        <f>'PER TRIWULAN'!A234</f>
        <v>229</v>
      </c>
      <c r="C239" s="69" t="str">
        <f>'PER TRIWULAN'!I234</f>
        <v xml:space="preserve"> Gubug </v>
      </c>
      <c r="D239" s="70" t="str">
        <f>'PER TRIWULAN'!B234</f>
        <v>SD NEGERI 2 BATURAGUNG</v>
      </c>
      <c r="E239" s="71">
        <f>'PER TRIWULAN'!V234</f>
        <v>30160000</v>
      </c>
      <c r="F239" s="89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72">
        <f t="shared" si="9"/>
        <v>0</v>
      </c>
      <c r="U239" s="59">
        <f t="shared" si="10"/>
        <v>30160000</v>
      </c>
      <c r="V239" s="57">
        <f t="shared" si="11"/>
        <v>0</v>
      </c>
    </row>
    <row r="240" spans="2:22" s="25" customFormat="1" hidden="1">
      <c r="B240" s="82">
        <f>'PER TRIWULAN'!A235</f>
        <v>230</v>
      </c>
      <c r="C240" s="69" t="str">
        <f>'PER TRIWULAN'!I235</f>
        <v xml:space="preserve"> Gubug </v>
      </c>
      <c r="D240" s="70" t="str">
        <f>'PER TRIWULAN'!B235</f>
        <v>SD NEGERI 2 GINGGANGTANI</v>
      </c>
      <c r="E240" s="71">
        <f>'PER TRIWULAN'!V235</f>
        <v>13920000</v>
      </c>
      <c r="F240" s="89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72">
        <f t="shared" si="9"/>
        <v>0</v>
      </c>
      <c r="U240" s="59">
        <f t="shared" si="10"/>
        <v>13920000</v>
      </c>
      <c r="V240" s="57">
        <f t="shared" si="11"/>
        <v>0</v>
      </c>
    </row>
    <row r="241" spans="2:22" s="25" customFormat="1" hidden="1">
      <c r="B241" s="82">
        <f>'PER TRIWULAN'!A236</f>
        <v>231</v>
      </c>
      <c r="C241" s="69" t="str">
        <f>'PER TRIWULAN'!I236</f>
        <v xml:space="preserve"> Gubug </v>
      </c>
      <c r="D241" s="70" t="str">
        <f>'PER TRIWULAN'!B236</f>
        <v>SD NEGERI 2 GUBUG</v>
      </c>
      <c r="E241" s="71">
        <f>'PER TRIWULAN'!V236</f>
        <v>11455000</v>
      </c>
      <c r="F241" s="89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72">
        <f t="shared" si="9"/>
        <v>0</v>
      </c>
      <c r="U241" s="59">
        <f t="shared" si="10"/>
        <v>11455000</v>
      </c>
      <c r="V241" s="57">
        <f t="shared" si="11"/>
        <v>0</v>
      </c>
    </row>
    <row r="242" spans="2:22" s="25" customFormat="1" hidden="1">
      <c r="B242" s="82">
        <f>'PER TRIWULAN'!A237</f>
        <v>232</v>
      </c>
      <c r="C242" s="69" t="str">
        <f>'PER TRIWULAN'!I237</f>
        <v xml:space="preserve"> Gubug </v>
      </c>
      <c r="D242" s="70" t="str">
        <f>'PER TRIWULAN'!B237</f>
        <v>SD NEGERI 2 KEMIRI</v>
      </c>
      <c r="E242" s="71">
        <f>'PER TRIWULAN'!V237</f>
        <v>25085000</v>
      </c>
      <c r="F242" s="89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72">
        <f t="shared" si="9"/>
        <v>0</v>
      </c>
      <c r="U242" s="59">
        <f t="shared" si="10"/>
        <v>25085000</v>
      </c>
      <c r="V242" s="57">
        <f t="shared" si="11"/>
        <v>0</v>
      </c>
    </row>
    <row r="243" spans="2:22" s="25" customFormat="1" hidden="1">
      <c r="B243" s="82">
        <f>'PER TRIWULAN'!A238</f>
        <v>233</v>
      </c>
      <c r="C243" s="69" t="str">
        <f>'PER TRIWULAN'!I238</f>
        <v xml:space="preserve"> Gubug </v>
      </c>
      <c r="D243" s="70" t="str">
        <f>'PER TRIWULAN'!B238</f>
        <v>SD NEGERI 2 KUWARON</v>
      </c>
      <c r="E243" s="71">
        <f>'PER TRIWULAN'!V238</f>
        <v>49010000</v>
      </c>
      <c r="F243" s="89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72">
        <f t="shared" si="9"/>
        <v>0</v>
      </c>
      <c r="U243" s="59">
        <f t="shared" si="10"/>
        <v>49010000</v>
      </c>
      <c r="V243" s="57">
        <f t="shared" si="11"/>
        <v>0</v>
      </c>
    </row>
    <row r="244" spans="2:22" s="25" customFormat="1" hidden="1">
      <c r="B244" s="82">
        <f>'PER TRIWULAN'!A239</f>
        <v>234</v>
      </c>
      <c r="C244" s="69" t="str">
        <f>'PER TRIWULAN'!I239</f>
        <v xml:space="preserve"> Gubug </v>
      </c>
      <c r="D244" s="70" t="str">
        <f>'PER TRIWULAN'!B239</f>
        <v>SD NEGERI 2 MLILIR</v>
      </c>
      <c r="E244" s="71">
        <f>'PER TRIWULAN'!V239</f>
        <v>21025000</v>
      </c>
      <c r="F244" s="89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72">
        <f t="shared" si="9"/>
        <v>0</v>
      </c>
      <c r="U244" s="59">
        <f t="shared" si="10"/>
        <v>21025000</v>
      </c>
      <c r="V244" s="57">
        <f t="shared" si="11"/>
        <v>0</v>
      </c>
    </row>
    <row r="245" spans="2:22" s="25" customFormat="1" hidden="1">
      <c r="B245" s="82">
        <f>'PER TRIWULAN'!A240</f>
        <v>235</v>
      </c>
      <c r="C245" s="69" t="str">
        <f>'PER TRIWULAN'!I240</f>
        <v xml:space="preserve"> Gubug </v>
      </c>
      <c r="D245" s="70" t="str">
        <f>'PER TRIWULAN'!B240</f>
        <v>SD NEGERI 2 NGROTO</v>
      </c>
      <c r="E245" s="71">
        <f>'PER TRIWULAN'!V240</f>
        <v>23055000</v>
      </c>
      <c r="F245" s="89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72">
        <f t="shared" si="9"/>
        <v>0</v>
      </c>
      <c r="U245" s="59">
        <f t="shared" si="10"/>
        <v>23055000</v>
      </c>
      <c r="V245" s="57">
        <f t="shared" si="11"/>
        <v>0</v>
      </c>
    </row>
    <row r="246" spans="2:22" s="25" customFormat="1" hidden="1">
      <c r="B246" s="82">
        <f>'PER TRIWULAN'!A241</f>
        <v>236</v>
      </c>
      <c r="C246" s="69" t="str">
        <f>'PER TRIWULAN'!I241</f>
        <v xml:space="preserve"> Gubug </v>
      </c>
      <c r="D246" s="70" t="str">
        <f>'PER TRIWULAN'!B241</f>
        <v>SD NEGERI 2 PENADARAN</v>
      </c>
      <c r="E246" s="71">
        <f>'PER TRIWULAN'!V241</f>
        <v>21460000</v>
      </c>
      <c r="F246" s="89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72">
        <f t="shared" si="9"/>
        <v>0</v>
      </c>
      <c r="U246" s="59">
        <f t="shared" si="10"/>
        <v>21460000</v>
      </c>
      <c r="V246" s="57">
        <f t="shared" si="11"/>
        <v>0</v>
      </c>
    </row>
    <row r="247" spans="2:22" s="25" customFormat="1" hidden="1">
      <c r="B247" s="82">
        <f>'PER TRIWULAN'!A242</f>
        <v>237</v>
      </c>
      <c r="C247" s="69" t="str">
        <f>'PER TRIWULAN'!I242</f>
        <v xml:space="preserve"> Gubug </v>
      </c>
      <c r="D247" s="70" t="str">
        <f>'PER TRIWULAN'!B242</f>
        <v>SD NEGERI 2 PRANTEN</v>
      </c>
      <c r="E247" s="71">
        <f>'PER TRIWULAN'!V242</f>
        <v>8700000</v>
      </c>
      <c r="F247" s="89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72">
        <f t="shared" si="9"/>
        <v>0</v>
      </c>
      <c r="U247" s="59">
        <f t="shared" si="10"/>
        <v>8700000</v>
      </c>
      <c r="V247" s="57">
        <f t="shared" si="11"/>
        <v>0</v>
      </c>
    </row>
    <row r="248" spans="2:22" s="25" customFormat="1" hidden="1">
      <c r="B248" s="82">
        <f>'PER TRIWULAN'!A243</f>
        <v>238</v>
      </c>
      <c r="C248" s="69" t="str">
        <f>'PER TRIWULAN'!I243</f>
        <v xml:space="preserve"> Gubug </v>
      </c>
      <c r="D248" s="70" t="str">
        <f>'PER TRIWULAN'!B243</f>
        <v>SD NEGERI 2 ROWOSARI</v>
      </c>
      <c r="E248" s="71">
        <f>'PER TRIWULAN'!V243</f>
        <v>0</v>
      </c>
      <c r="F248" s="89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72">
        <f t="shared" si="9"/>
        <v>0</v>
      </c>
      <c r="U248" s="59">
        <f t="shared" si="10"/>
        <v>0</v>
      </c>
      <c r="V248" s="57">
        <f t="shared" si="11"/>
        <v>0</v>
      </c>
    </row>
    <row r="249" spans="2:22" s="25" customFormat="1" hidden="1">
      <c r="B249" s="82">
        <f>'PER TRIWULAN'!A244</f>
        <v>239</v>
      </c>
      <c r="C249" s="69" t="str">
        <f>'PER TRIWULAN'!I244</f>
        <v xml:space="preserve"> Gubug </v>
      </c>
      <c r="D249" s="70" t="str">
        <f>'PER TRIWULAN'!B244</f>
        <v>SD NEGERI 2 SABAN</v>
      </c>
      <c r="E249" s="71">
        <f>'PER TRIWULAN'!V244</f>
        <v>0</v>
      </c>
      <c r="F249" s="89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72">
        <f t="shared" si="9"/>
        <v>0</v>
      </c>
      <c r="U249" s="59">
        <f t="shared" si="10"/>
        <v>0</v>
      </c>
      <c r="V249" s="57">
        <f t="shared" si="11"/>
        <v>0</v>
      </c>
    </row>
    <row r="250" spans="2:22" s="25" customFormat="1" hidden="1">
      <c r="B250" s="82">
        <f>'PER TRIWULAN'!A245</f>
        <v>240</v>
      </c>
      <c r="C250" s="69" t="str">
        <f>'PER TRIWULAN'!I245</f>
        <v xml:space="preserve"> Gubug </v>
      </c>
      <c r="D250" s="70" t="str">
        <f>'PER TRIWULAN'!B245</f>
        <v>SD NEGERI 2 TAMBAKAN</v>
      </c>
      <c r="E250" s="71">
        <f>'PER TRIWULAN'!V245</f>
        <v>25520000</v>
      </c>
      <c r="F250" s="89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72">
        <f t="shared" si="9"/>
        <v>0</v>
      </c>
      <c r="U250" s="59">
        <f t="shared" si="10"/>
        <v>25520000</v>
      </c>
      <c r="V250" s="57">
        <f t="shared" si="11"/>
        <v>0</v>
      </c>
    </row>
    <row r="251" spans="2:22" s="25" customFormat="1" hidden="1">
      <c r="B251" s="82">
        <f>'PER TRIWULAN'!A246</f>
        <v>241</v>
      </c>
      <c r="C251" s="69" t="str">
        <f>'PER TRIWULAN'!I246</f>
        <v xml:space="preserve"> Gubug </v>
      </c>
      <c r="D251" s="70" t="str">
        <f>'PER TRIWULAN'!B246</f>
        <v>SD NEGERI 3 BATURAGUNG</v>
      </c>
      <c r="E251" s="71">
        <f>'PER TRIWULAN'!V246</f>
        <v>19430000</v>
      </c>
      <c r="F251" s="89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72">
        <f t="shared" si="9"/>
        <v>0</v>
      </c>
      <c r="U251" s="59">
        <f t="shared" si="10"/>
        <v>19430000</v>
      </c>
      <c r="V251" s="57">
        <f t="shared" si="11"/>
        <v>0</v>
      </c>
    </row>
    <row r="252" spans="2:22" s="25" customFormat="1" hidden="1">
      <c r="B252" s="82">
        <f>'PER TRIWULAN'!A247</f>
        <v>242</v>
      </c>
      <c r="C252" s="69" t="str">
        <f>'PER TRIWULAN'!I247</f>
        <v xml:space="preserve"> Gubug </v>
      </c>
      <c r="D252" s="70" t="str">
        <f>'PER TRIWULAN'!B247</f>
        <v>SD NEGERI 3 GINGGANGTANI</v>
      </c>
      <c r="E252" s="71">
        <f>'PER TRIWULAN'!V247</f>
        <v>28710000</v>
      </c>
      <c r="F252" s="89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72">
        <f t="shared" si="9"/>
        <v>0</v>
      </c>
      <c r="U252" s="59">
        <f t="shared" si="10"/>
        <v>28710000</v>
      </c>
      <c r="V252" s="57">
        <f t="shared" si="11"/>
        <v>0</v>
      </c>
    </row>
    <row r="253" spans="2:22" s="25" customFormat="1" hidden="1">
      <c r="B253" s="82">
        <f>'PER TRIWULAN'!A248</f>
        <v>243</v>
      </c>
      <c r="C253" s="69" t="str">
        <f>'PER TRIWULAN'!I248</f>
        <v xml:space="preserve"> Gubug </v>
      </c>
      <c r="D253" s="70" t="str">
        <f>'PER TRIWULAN'!B248</f>
        <v>SD NEGERI 3 GUBUG</v>
      </c>
      <c r="E253" s="71">
        <f>'PER TRIWULAN'!V248</f>
        <v>33495000</v>
      </c>
      <c r="F253" s="89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72">
        <f t="shared" si="9"/>
        <v>0</v>
      </c>
      <c r="U253" s="59">
        <f t="shared" si="10"/>
        <v>33495000</v>
      </c>
      <c r="V253" s="57">
        <f t="shared" si="11"/>
        <v>0</v>
      </c>
    </row>
    <row r="254" spans="2:22" s="25" customFormat="1" hidden="1">
      <c r="B254" s="82">
        <f>'PER TRIWULAN'!A249</f>
        <v>244</v>
      </c>
      <c r="C254" s="69" t="str">
        <f>'PER TRIWULAN'!I249</f>
        <v xml:space="preserve"> Gubug </v>
      </c>
      <c r="D254" s="70" t="str">
        <f>'PER TRIWULAN'!B249</f>
        <v>SD NEGERI 3 KUWARON</v>
      </c>
      <c r="E254" s="71">
        <f>'PER TRIWULAN'!V249</f>
        <v>0</v>
      </c>
      <c r="F254" s="89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72">
        <f t="shared" si="9"/>
        <v>0</v>
      </c>
      <c r="U254" s="59">
        <f t="shared" si="10"/>
        <v>0</v>
      </c>
      <c r="V254" s="57">
        <f t="shared" si="11"/>
        <v>0</v>
      </c>
    </row>
    <row r="255" spans="2:22" s="25" customFormat="1" hidden="1">
      <c r="B255" s="82">
        <f>'PER TRIWULAN'!A250</f>
        <v>245</v>
      </c>
      <c r="C255" s="69" t="str">
        <f>'PER TRIWULAN'!I250</f>
        <v xml:space="preserve"> Gubug </v>
      </c>
      <c r="D255" s="70" t="str">
        <f>'PER TRIWULAN'!B250</f>
        <v>SD NEGERI 3 PENADARAN</v>
      </c>
      <c r="E255" s="71">
        <f>'PER TRIWULAN'!V250</f>
        <v>22185000</v>
      </c>
      <c r="F255" s="89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72">
        <f t="shared" si="9"/>
        <v>0</v>
      </c>
      <c r="U255" s="59">
        <f t="shared" si="10"/>
        <v>22185000</v>
      </c>
      <c r="V255" s="57">
        <f t="shared" si="11"/>
        <v>0</v>
      </c>
    </row>
    <row r="256" spans="2:22" s="25" customFormat="1" hidden="1">
      <c r="B256" s="82">
        <f>'PER TRIWULAN'!A251</f>
        <v>246</v>
      </c>
      <c r="C256" s="69" t="str">
        <f>'PER TRIWULAN'!I251</f>
        <v xml:space="preserve"> Gubug </v>
      </c>
      <c r="D256" s="70" t="str">
        <f>'PER TRIWULAN'!B251</f>
        <v>SD NEGERI 3 TLOGOMULYO</v>
      </c>
      <c r="E256" s="71">
        <f>'PER TRIWULAN'!V251</f>
        <v>25955000</v>
      </c>
      <c r="F256" s="89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72">
        <f t="shared" si="9"/>
        <v>0</v>
      </c>
      <c r="U256" s="59">
        <f t="shared" si="10"/>
        <v>25955000</v>
      </c>
      <c r="V256" s="57">
        <f t="shared" si="11"/>
        <v>0</v>
      </c>
    </row>
    <row r="257" spans="2:22" s="25" customFormat="1" hidden="1">
      <c r="B257" s="82">
        <f>'PER TRIWULAN'!A252</f>
        <v>247</v>
      </c>
      <c r="C257" s="69" t="str">
        <f>'PER TRIWULAN'!I252</f>
        <v xml:space="preserve"> Gubug </v>
      </c>
      <c r="D257" s="70" t="str">
        <f>'PER TRIWULAN'!B252</f>
        <v>SD NEGERI 5 GUBUG</v>
      </c>
      <c r="E257" s="71">
        <f>'PER TRIWULAN'!V252</f>
        <v>36250000</v>
      </c>
      <c r="F257" s="89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72">
        <f t="shared" si="9"/>
        <v>0</v>
      </c>
      <c r="U257" s="59">
        <f t="shared" si="10"/>
        <v>36250000</v>
      </c>
      <c r="V257" s="57">
        <f t="shared" si="11"/>
        <v>0</v>
      </c>
    </row>
    <row r="258" spans="2:22" s="25" customFormat="1" hidden="1">
      <c r="B258" s="82">
        <f>'PER TRIWULAN'!A253</f>
        <v>248</v>
      </c>
      <c r="C258" s="69" t="str">
        <f>'PER TRIWULAN'!I253</f>
        <v xml:space="preserve"> Gubug </v>
      </c>
      <c r="D258" s="70" t="str">
        <f>'PER TRIWULAN'!B253</f>
        <v>SD NEGERI GELAPAN</v>
      </c>
      <c r="E258" s="71">
        <f>'PER TRIWULAN'!V253</f>
        <v>21895000</v>
      </c>
      <c r="F258" s="89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72">
        <f t="shared" si="9"/>
        <v>0</v>
      </c>
      <c r="U258" s="59">
        <f t="shared" si="10"/>
        <v>21895000</v>
      </c>
      <c r="V258" s="57">
        <f t="shared" si="11"/>
        <v>0</v>
      </c>
    </row>
    <row r="259" spans="2:22" s="25" customFormat="1" hidden="1">
      <c r="B259" s="82">
        <f>'PER TRIWULAN'!A254</f>
        <v>249</v>
      </c>
      <c r="C259" s="69" t="str">
        <f>'PER TRIWULAN'!I254</f>
        <v xml:space="preserve"> Gubug </v>
      </c>
      <c r="D259" s="70" t="str">
        <f>'PER TRIWULAN'!B254</f>
        <v>SD NEGERI PAPANREJO</v>
      </c>
      <c r="E259" s="71">
        <f>'PER TRIWULAN'!V254</f>
        <v>23925000</v>
      </c>
      <c r="F259" s="89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72">
        <f t="shared" si="9"/>
        <v>0</v>
      </c>
      <c r="U259" s="59">
        <f t="shared" si="10"/>
        <v>23925000</v>
      </c>
      <c r="V259" s="57">
        <f t="shared" si="11"/>
        <v>0</v>
      </c>
    </row>
    <row r="260" spans="2:22" s="25" customFormat="1" hidden="1">
      <c r="B260" s="82">
        <f>'PER TRIWULAN'!A255</f>
        <v>250</v>
      </c>
      <c r="C260" s="69" t="str">
        <f>'PER TRIWULAN'!I255</f>
        <v xml:space="preserve"> Gubug </v>
      </c>
      <c r="D260" s="70" t="str">
        <f>'PER TRIWULAN'!B255</f>
        <v>SD NEGERI RINGINKIDUL</v>
      </c>
      <c r="E260" s="71">
        <f>'PER TRIWULAN'!V255</f>
        <v>32045000</v>
      </c>
      <c r="F260" s="89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72">
        <f t="shared" si="9"/>
        <v>0</v>
      </c>
      <c r="U260" s="59">
        <f t="shared" si="10"/>
        <v>32045000</v>
      </c>
      <c r="V260" s="57">
        <f t="shared" si="11"/>
        <v>0</v>
      </c>
    </row>
    <row r="261" spans="2:22" s="25" customFormat="1" hidden="1">
      <c r="B261" s="82">
        <f>'PER TRIWULAN'!A256</f>
        <v>251</v>
      </c>
      <c r="C261" s="69" t="str">
        <f>'PER TRIWULAN'!I256</f>
        <v xml:space="preserve"> Gubug </v>
      </c>
      <c r="D261" s="70" t="str">
        <f>'PER TRIWULAN'!B256</f>
        <v>SD NEGERI TRISARI</v>
      </c>
      <c r="E261" s="71">
        <f>'PER TRIWULAN'!V256</f>
        <v>18125000</v>
      </c>
      <c r="F261" s="89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72">
        <f t="shared" si="9"/>
        <v>0</v>
      </c>
      <c r="U261" s="59">
        <f t="shared" si="10"/>
        <v>18125000</v>
      </c>
      <c r="V261" s="57">
        <f t="shared" si="11"/>
        <v>0</v>
      </c>
    </row>
    <row r="262" spans="2:22" s="25" customFormat="1" hidden="1">
      <c r="B262" s="82">
        <f>'PER TRIWULAN'!A257</f>
        <v>252</v>
      </c>
      <c r="C262" s="69" t="str">
        <f>'PER TRIWULAN'!I257</f>
        <v xml:space="preserve"> Gubug </v>
      </c>
      <c r="D262" s="70" t="str">
        <f>'PER TRIWULAN'!B257</f>
        <v>SD NEGERI 4 GUBUG</v>
      </c>
      <c r="E262" s="71">
        <f>'PER TRIWULAN'!V257</f>
        <v>17400000</v>
      </c>
      <c r="F262" s="89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72">
        <f t="shared" si="9"/>
        <v>0</v>
      </c>
      <c r="U262" s="59">
        <f t="shared" si="10"/>
        <v>17400000</v>
      </c>
      <c r="V262" s="57">
        <f t="shared" si="11"/>
        <v>0</v>
      </c>
    </row>
    <row r="263" spans="2:22" s="25" customFormat="1" hidden="1">
      <c r="B263" s="82">
        <f>'PER TRIWULAN'!A258</f>
        <v>253</v>
      </c>
      <c r="C263" s="69" t="str">
        <f>'PER TRIWULAN'!I258</f>
        <v xml:space="preserve"> Gubug </v>
      </c>
      <c r="D263" s="70" t="str">
        <f>'PER TRIWULAN'!B258</f>
        <v>SD NEGERI 7 GUBUG</v>
      </c>
      <c r="E263" s="71">
        <f>'PER TRIWULAN'!V258</f>
        <v>34075000</v>
      </c>
      <c r="F263" s="89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72">
        <f t="shared" si="9"/>
        <v>0</v>
      </c>
      <c r="U263" s="59">
        <f t="shared" si="10"/>
        <v>34075000</v>
      </c>
      <c r="V263" s="57">
        <f t="shared" si="11"/>
        <v>0</v>
      </c>
    </row>
    <row r="264" spans="2:22" s="25" customFormat="1" hidden="1">
      <c r="B264" s="82">
        <f>'PER TRIWULAN'!A259</f>
        <v>254</v>
      </c>
      <c r="C264" s="69" t="str">
        <f>'PER TRIWULAN'!I259</f>
        <v xml:space="preserve"> Gubug </v>
      </c>
      <c r="D264" s="70" t="str">
        <f>'PER TRIWULAN'!B259</f>
        <v>SD NEGERI JATIPECARON</v>
      </c>
      <c r="E264" s="71">
        <f>'PER TRIWULAN'!V259</f>
        <v>29145000</v>
      </c>
      <c r="F264" s="89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72">
        <f t="shared" si="9"/>
        <v>0</v>
      </c>
      <c r="U264" s="59">
        <f t="shared" si="10"/>
        <v>29145000</v>
      </c>
      <c r="V264" s="57">
        <f t="shared" si="11"/>
        <v>0</v>
      </c>
    </row>
    <row r="265" spans="2:22" s="25" customFormat="1" hidden="1">
      <c r="B265" s="82">
        <f>'PER TRIWULAN'!A260</f>
        <v>255</v>
      </c>
      <c r="C265" s="69" t="str">
        <f>'PER TRIWULAN'!I260</f>
        <v xml:space="preserve"> Gubug </v>
      </c>
      <c r="D265" s="70" t="str">
        <f>'PER TRIWULAN'!B260</f>
        <v>SD NEGERI 2 TLOGOMULYO</v>
      </c>
      <c r="E265" s="71">
        <f>'PER TRIWULAN'!V260</f>
        <v>25810000</v>
      </c>
      <c r="F265" s="89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72">
        <f t="shared" si="9"/>
        <v>0</v>
      </c>
      <c r="U265" s="59">
        <f t="shared" si="10"/>
        <v>25810000</v>
      </c>
      <c r="V265" s="57">
        <f t="shared" si="11"/>
        <v>0</v>
      </c>
    </row>
    <row r="266" spans="2:22" s="25" customFormat="1" hidden="1">
      <c r="B266" s="82">
        <f>'PER TRIWULAN'!A261</f>
        <v>256</v>
      </c>
      <c r="C266" s="69" t="str">
        <f>'PER TRIWULAN'!I261</f>
        <v xml:space="preserve"> Gubug </v>
      </c>
      <c r="D266" s="70" t="str">
        <f>'PER TRIWULAN'!B261</f>
        <v>SD NEGERI 1 MLILIR</v>
      </c>
      <c r="E266" s="71">
        <f>'PER TRIWULAN'!V261</f>
        <v>17690000</v>
      </c>
      <c r="F266" s="89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72">
        <f t="shared" si="9"/>
        <v>0</v>
      </c>
      <c r="U266" s="59">
        <f t="shared" si="10"/>
        <v>17690000</v>
      </c>
      <c r="V266" s="57">
        <f t="shared" si="11"/>
        <v>0</v>
      </c>
    </row>
    <row r="267" spans="2:22" s="25" customFormat="1" hidden="1">
      <c r="B267" s="82">
        <f>'PER TRIWULAN'!A262</f>
        <v>257</v>
      </c>
      <c r="C267" s="69" t="str">
        <f>'PER TRIWULAN'!I262</f>
        <v xml:space="preserve"> Gubug </v>
      </c>
      <c r="D267" s="70" t="str">
        <f>'PER TRIWULAN'!B262</f>
        <v>SD NEGERI 3 MLILIR</v>
      </c>
      <c r="E267" s="71">
        <f>'PER TRIWULAN'!V262</f>
        <v>16965000</v>
      </c>
      <c r="F267" s="89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72">
        <f t="shared" si="9"/>
        <v>0</v>
      </c>
      <c r="U267" s="59">
        <f t="shared" si="10"/>
        <v>16965000</v>
      </c>
      <c r="V267" s="57">
        <f t="shared" si="11"/>
        <v>0</v>
      </c>
    </row>
    <row r="268" spans="2:22" s="25" customFormat="1" hidden="1">
      <c r="B268" s="82">
        <f>'PER TRIWULAN'!A263</f>
        <v>258</v>
      </c>
      <c r="C268" s="69" t="str">
        <f>'PER TRIWULAN'!I263</f>
        <v xml:space="preserve"> Gubug </v>
      </c>
      <c r="D268" s="70" t="str">
        <f>'PER TRIWULAN'!B263</f>
        <v>SD NEGERI 1 SABAN</v>
      </c>
      <c r="E268" s="71">
        <f>'PER TRIWULAN'!V263</f>
        <v>49300000</v>
      </c>
      <c r="F268" s="89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72">
        <f t="shared" ref="T268:T331" si="12">SUM(G268:S268)</f>
        <v>0</v>
      </c>
      <c r="U268" s="59">
        <f t="shared" ref="U268:U331" si="13">E268-F268</f>
        <v>49300000</v>
      </c>
      <c r="V268" s="57">
        <f t="shared" ref="V268:V331" si="14">F268-T268</f>
        <v>0</v>
      </c>
    </row>
    <row r="269" spans="2:22" s="25" customFormat="1" hidden="1">
      <c r="B269" s="82">
        <f>'PER TRIWULAN'!A264</f>
        <v>259</v>
      </c>
      <c r="C269" s="69" t="str">
        <f>'PER TRIWULAN'!I264</f>
        <v xml:space="preserve"> Gubug </v>
      </c>
      <c r="D269" s="70" t="str">
        <f>'PER TRIWULAN'!B264</f>
        <v>SD NEGERI 2 JEKETRO</v>
      </c>
      <c r="E269" s="71">
        <f>'PER TRIWULAN'!V264</f>
        <v>19865000</v>
      </c>
      <c r="F269" s="89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72">
        <f t="shared" si="12"/>
        <v>0</v>
      </c>
      <c r="U269" s="59">
        <f t="shared" si="13"/>
        <v>19865000</v>
      </c>
      <c r="V269" s="57">
        <f t="shared" si="14"/>
        <v>0</v>
      </c>
    </row>
    <row r="270" spans="2:22" s="25" customFormat="1" hidden="1">
      <c r="B270" s="82">
        <f>'PER TRIWULAN'!A265</f>
        <v>260</v>
      </c>
      <c r="C270" s="69" t="str">
        <f>'PER TRIWULAN'!I265</f>
        <v xml:space="preserve"> Gubug </v>
      </c>
      <c r="D270" s="70" t="str">
        <f>'PER TRIWULAN'!B265</f>
        <v>SD NEGERI 2 TRISARI</v>
      </c>
      <c r="E270" s="71">
        <f>'PER TRIWULAN'!V265</f>
        <v>28855000</v>
      </c>
      <c r="F270" s="89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72">
        <f t="shared" si="12"/>
        <v>0</v>
      </c>
      <c r="U270" s="59">
        <f t="shared" si="13"/>
        <v>28855000</v>
      </c>
      <c r="V270" s="57">
        <f t="shared" si="14"/>
        <v>0</v>
      </c>
    </row>
    <row r="271" spans="2:22" s="25" customFormat="1" hidden="1">
      <c r="B271" s="82">
        <f>'PER TRIWULAN'!A266</f>
        <v>261</v>
      </c>
      <c r="C271" s="69" t="str">
        <f>'PER TRIWULAN'!I266</f>
        <v xml:space="preserve"> Gubug </v>
      </c>
      <c r="D271" s="70" t="str">
        <f>'PER TRIWULAN'!B266</f>
        <v>SD NEGERI 1 ROWOSARI</v>
      </c>
      <c r="E271" s="71">
        <f>'PER TRIWULAN'!V266</f>
        <v>43790000</v>
      </c>
      <c r="F271" s="89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72">
        <f t="shared" si="12"/>
        <v>0</v>
      </c>
      <c r="U271" s="59">
        <f t="shared" si="13"/>
        <v>43790000</v>
      </c>
      <c r="V271" s="57">
        <f t="shared" si="14"/>
        <v>0</v>
      </c>
    </row>
    <row r="272" spans="2:22" s="25" customFormat="1" hidden="1">
      <c r="B272" s="82">
        <f>'PER TRIWULAN'!A267</f>
        <v>262</v>
      </c>
      <c r="C272" s="69" t="str">
        <f>'PER TRIWULAN'!I267</f>
        <v xml:space="preserve"> Gubug </v>
      </c>
      <c r="D272" s="70" t="str">
        <f>'PER TRIWULAN'!B267</f>
        <v>SD NEGERI 1 NGROTO</v>
      </c>
      <c r="E272" s="71">
        <f>'PER TRIWULAN'!V267</f>
        <v>26535000</v>
      </c>
      <c r="F272" s="89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72">
        <f t="shared" si="12"/>
        <v>0</v>
      </c>
      <c r="U272" s="59">
        <f t="shared" si="13"/>
        <v>26535000</v>
      </c>
      <c r="V272" s="57">
        <f t="shared" si="14"/>
        <v>0</v>
      </c>
    </row>
    <row r="273" spans="2:22" s="25" customFormat="1" hidden="1">
      <c r="B273" s="82">
        <f>'PER TRIWULAN'!A268</f>
        <v>263</v>
      </c>
      <c r="C273" s="69" t="str">
        <f>'PER TRIWULAN'!I268</f>
        <v xml:space="preserve"> Gubug </v>
      </c>
      <c r="D273" s="70" t="str">
        <f>'PER TRIWULAN'!B268</f>
        <v>SD NEGERI 3 NGROTO</v>
      </c>
      <c r="E273" s="71">
        <f>'PER TRIWULAN'!V268</f>
        <v>26970000</v>
      </c>
      <c r="F273" s="89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72">
        <f t="shared" si="12"/>
        <v>0</v>
      </c>
      <c r="U273" s="59">
        <f t="shared" si="13"/>
        <v>26970000</v>
      </c>
      <c r="V273" s="57">
        <f t="shared" si="14"/>
        <v>0</v>
      </c>
    </row>
    <row r="274" spans="2:22" s="25" customFormat="1" hidden="1">
      <c r="B274" s="82">
        <f>'PER TRIWULAN'!A269</f>
        <v>264</v>
      </c>
      <c r="C274" s="69" t="str">
        <f>'PER TRIWULAN'!I269</f>
        <v xml:space="preserve"> Karangrayung </v>
      </c>
      <c r="D274" s="70" t="str">
        <f>'PER TRIWULAN'!B269</f>
        <v>SD NEGERI 1 DEMPEL</v>
      </c>
      <c r="E274" s="71">
        <f>'PER TRIWULAN'!V269</f>
        <v>24795000</v>
      </c>
      <c r="F274" s="89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72">
        <f t="shared" si="12"/>
        <v>0</v>
      </c>
      <c r="U274" s="59">
        <f t="shared" si="13"/>
        <v>24795000</v>
      </c>
      <c r="V274" s="57">
        <f t="shared" si="14"/>
        <v>0</v>
      </c>
    </row>
    <row r="275" spans="2:22" s="25" customFormat="1" hidden="1">
      <c r="B275" s="82">
        <f>'PER TRIWULAN'!A270</f>
        <v>265</v>
      </c>
      <c r="C275" s="69" t="str">
        <f>'PER TRIWULAN'!I270</f>
        <v xml:space="preserve"> Karangrayung </v>
      </c>
      <c r="D275" s="70" t="str">
        <f>'PER TRIWULAN'!B270</f>
        <v>SD NEGERI 1 KARANGRAYUNG</v>
      </c>
      <c r="E275" s="71">
        <f>'PER TRIWULAN'!V270</f>
        <v>20445000</v>
      </c>
      <c r="F275" s="89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72">
        <f t="shared" si="12"/>
        <v>0</v>
      </c>
      <c r="U275" s="59">
        <f t="shared" si="13"/>
        <v>20445000</v>
      </c>
      <c r="V275" s="57">
        <f t="shared" si="14"/>
        <v>0</v>
      </c>
    </row>
    <row r="276" spans="2:22" s="25" customFormat="1" hidden="1">
      <c r="B276" s="82">
        <f>'PER TRIWULAN'!A271</f>
        <v>266</v>
      </c>
      <c r="C276" s="69" t="str">
        <f>'PER TRIWULAN'!I271</f>
        <v xml:space="preserve"> Karangrayung </v>
      </c>
      <c r="D276" s="70" t="str">
        <f>'PER TRIWULAN'!B271</f>
        <v>SD NEGERI 1 KETRO</v>
      </c>
      <c r="E276" s="71">
        <f>'PER TRIWULAN'!V271</f>
        <v>18705000</v>
      </c>
      <c r="F276" s="89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72">
        <f t="shared" si="12"/>
        <v>0</v>
      </c>
      <c r="U276" s="59">
        <f t="shared" si="13"/>
        <v>18705000</v>
      </c>
      <c r="V276" s="57">
        <f t="shared" si="14"/>
        <v>0</v>
      </c>
    </row>
    <row r="277" spans="2:22" s="25" customFormat="1" hidden="1">
      <c r="B277" s="82">
        <f>'PER TRIWULAN'!A272</f>
        <v>267</v>
      </c>
      <c r="C277" s="69" t="str">
        <f>'PER TRIWULAN'!I272</f>
        <v xml:space="preserve"> Karangrayung </v>
      </c>
      <c r="D277" s="70" t="str">
        <f>'PER TRIWULAN'!B272</f>
        <v>SD NEGERI 1 MANGIN</v>
      </c>
      <c r="E277" s="71">
        <f>'PER TRIWULAN'!V272</f>
        <v>17980000</v>
      </c>
      <c r="F277" s="89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72">
        <f t="shared" si="12"/>
        <v>0</v>
      </c>
      <c r="U277" s="59">
        <f t="shared" si="13"/>
        <v>17980000</v>
      </c>
      <c r="V277" s="57">
        <f t="shared" si="14"/>
        <v>0</v>
      </c>
    </row>
    <row r="278" spans="2:22" s="25" customFormat="1" hidden="1">
      <c r="B278" s="82">
        <f>'PER TRIWULAN'!A273</f>
        <v>268</v>
      </c>
      <c r="C278" s="69" t="str">
        <f>'PER TRIWULAN'!I273</f>
        <v xml:space="preserve"> Karangrayung </v>
      </c>
      <c r="D278" s="70" t="str">
        <f>'PER TRIWULAN'!B273</f>
        <v>SD NEGERI 1 MOJOAGUNG</v>
      </c>
      <c r="E278" s="71">
        <f>'PER TRIWULAN'!V273</f>
        <v>30595000</v>
      </c>
      <c r="F278" s="89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72">
        <f t="shared" si="12"/>
        <v>0</v>
      </c>
      <c r="U278" s="59">
        <f t="shared" si="13"/>
        <v>30595000</v>
      </c>
      <c r="V278" s="57">
        <f t="shared" si="14"/>
        <v>0</v>
      </c>
    </row>
    <row r="279" spans="2:22" s="25" customFormat="1" hidden="1">
      <c r="B279" s="82">
        <f>'PER TRIWULAN'!A274</f>
        <v>269</v>
      </c>
      <c r="C279" s="69" t="str">
        <f>'PER TRIWULAN'!I274</f>
        <v xml:space="preserve"> Karangrayung </v>
      </c>
      <c r="D279" s="70" t="str">
        <f>'PER TRIWULAN'!B274</f>
        <v>SD NEGERI 1 PANGKALAN</v>
      </c>
      <c r="E279" s="71">
        <f>'PER TRIWULAN'!V274</f>
        <v>15515000</v>
      </c>
      <c r="F279" s="89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72">
        <f t="shared" si="12"/>
        <v>0</v>
      </c>
      <c r="U279" s="59">
        <f t="shared" si="13"/>
        <v>15515000</v>
      </c>
      <c r="V279" s="57">
        <f t="shared" si="14"/>
        <v>0</v>
      </c>
    </row>
    <row r="280" spans="2:22" s="25" customFormat="1" hidden="1">
      <c r="B280" s="82">
        <f>'PER TRIWULAN'!A275</f>
        <v>270</v>
      </c>
      <c r="C280" s="69" t="str">
        <f>'PER TRIWULAN'!I275</f>
        <v xml:space="preserve"> Karangrayung </v>
      </c>
      <c r="D280" s="70" t="str">
        <f>'PER TRIWULAN'!B275</f>
        <v>SD NEGERI 1 PUTATNGANTEN</v>
      </c>
      <c r="E280" s="71">
        <f>'PER TRIWULAN'!V275</f>
        <v>26825000</v>
      </c>
      <c r="F280" s="89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72">
        <f t="shared" si="12"/>
        <v>0</v>
      </c>
      <c r="U280" s="59">
        <f t="shared" si="13"/>
        <v>26825000</v>
      </c>
      <c r="V280" s="165">
        <f t="shared" si="14"/>
        <v>0</v>
      </c>
    </row>
    <row r="281" spans="2:22" s="25" customFormat="1" hidden="1">
      <c r="B281" s="82">
        <f>'PER TRIWULAN'!A276</f>
        <v>271</v>
      </c>
      <c r="C281" s="69" t="str">
        <f>'PER TRIWULAN'!I276</f>
        <v xml:space="preserve"> Karangrayung </v>
      </c>
      <c r="D281" s="70" t="str">
        <f>'PER TRIWULAN'!B276</f>
        <v>SD NEGERI 1 RAWOH</v>
      </c>
      <c r="E281" s="71">
        <f>'PER TRIWULAN'!V276</f>
        <v>14790000</v>
      </c>
      <c r="F281" s="89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72">
        <f t="shared" si="12"/>
        <v>0</v>
      </c>
      <c r="U281" s="59">
        <f t="shared" si="13"/>
        <v>14790000</v>
      </c>
      <c r="V281" s="57">
        <f t="shared" si="14"/>
        <v>0</v>
      </c>
    </row>
    <row r="282" spans="2:22" s="25" customFormat="1" hidden="1">
      <c r="B282" s="82">
        <f>'PER TRIWULAN'!A277</f>
        <v>272</v>
      </c>
      <c r="C282" s="69" t="str">
        <f>'PER TRIWULAN'!I277</f>
        <v xml:space="preserve"> Karangrayung </v>
      </c>
      <c r="D282" s="70" t="str">
        <f>'PER TRIWULAN'!B277</f>
        <v>SD NEGERI 1 SENDANGHARJO</v>
      </c>
      <c r="E282" s="71">
        <f>'PER TRIWULAN'!V277</f>
        <v>35815000</v>
      </c>
      <c r="F282" s="89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72">
        <f t="shared" si="12"/>
        <v>0</v>
      </c>
      <c r="U282" s="59">
        <f t="shared" si="13"/>
        <v>35815000</v>
      </c>
      <c r="V282" s="57">
        <f t="shared" si="14"/>
        <v>0</v>
      </c>
    </row>
    <row r="283" spans="2:22" s="25" customFormat="1" hidden="1">
      <c r="B283" s="82">
        <f>'PER TRIWULAN'!A278</f>
        <v>273</v>
      </c>
      <c r="C283" s="69" t="str">
        <f>'PER TRIWULAN'!I278</f>
        <v xml:space="preserve"> Karangrayung </v>
      </c>
      <c r="D283" s="70" t="str">
        <f>'PER TRIWULAN'!B278</f>
        <v>SD NEGERI 1 TEMUREJO</v>
      </c>
      <c r="E283" s="71">
        <f>'PER TRIWULAN'!V278</f>
        <v>24940000</v>
      </c>
      <c r="F283" s="89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72">
        <f t="shared" si="12"/>
        <v>0</v>
      </c>
      <c r="U283" s="59">
        <f t="shared" si="13"/>
        <v>24940000</v>
      </c>
      <c r="V283" s="57">
        <f t="shared" si="14"/>
        <v>0</v>
      </c>
    </row>
    <row r="284" spans="2:22" s="25" customFormat="1" hidden="1">
      <c r="B284" s="82">
        <f>'PER TRIWULAN'!A279</f>
        <v>274</v>
      </c>
      <c r="C284" s="69" t="str">
        <f>'PER TRIWULAN'!I279</f>
        <v xml:space="preserve"> Karangrayung </v>
      </c>
      <c r="D284" s="70" t="str">
        <f>'PER TRIWULAN'!B279</f>
        <v>SD NEGERI 1 TERMAS</v>
      </c>
      <c r="E284" s="71">
        <f>'PER TRIWULAN'!V279</f>
        <v>23780000</v>
      </c>
      <c r="F284" s="89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72">
        <f t="shared" si="12"/>
        <v>0</v>
      </c>
      <c r="U284" s="59">
        <f t="shared" si="13"/>
        <v>23780000</v>
      </c>
      <c r="V284" s="57">
        <f t="shared" si="14"/>
        <v>0</v>
      </c>
    </row>
    <row r="285" spans="2:22" s="25" customFormat="1" hidden="1">
      <c r="B285" s="82">
        <f>'PER TRIWULAN'!A280</f>
        <v>275</v>
      </c>
      <c r="C285" s="69" t="str">
        <f>'PER TRIWULAN'!I280</f>
        <v xml:space="preserve"> Karangrayung </v>
      </c>
      <c r="D285" s="70" t="str">
        <f>'PER TRIWULAN'!B280</f>
        <v>SD NEGERI 2 KARANGRAYUNG</v>
      </c>
      <c r="E285" s="71">
        <f>'PER TRIWULAN'!V280</f>
        <v>10875000</v>
      </c>
      <c r="F285" s="89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72">
        <f t="shared" si="12"/>
        <v>0</v>
      </c>
      <c r="U285" s="59">
        <f t="shared" si="13"/>
        <v>10875000</v>
      </c>
      <c r="V285" s="57">
        <f t="shared" si="14"/>
        <v>0</v>
      </c>
    </row>
    <row r="286" spans="2:22" s="25" customFormat="1" hidden="1">
      <c r="B286" s="82">
        <f>'PER TRIWULAN'!A281</f>
        <v>276</v>
      </c>
      <c r="C286" s="69" t="str">
        <f>'PER TRIWULAN'!I281</f>
        <v xml:space="preserve"> Karangrayung </v>
      </c>
      <c r="D286" s="70" t="str">
        <f>'PER TRIWULAN'!B281</f>
        <v>SD NEGERI 2 KETRO</v>
      </c>
      <c r="E286" s="71">
        <f>'PER TRIWULAN'!V281</f>
        <v>25520000</v>
      </c>
      <c r="F286" s="89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72">
        <f t="shared" si="12"/>
        <v>0</v>
      </c>
      <c r="U286" s="59">
        <f t="shared" si="13"/>
        <v>25520000</v>
      </c>
      <c r="V286" s="57">
        <f t="shared" si="14"/>
        <v>0</v>
      </c>
    </row>
    <row r="287" spans="2:22" s="25" customFormat="1" hidden="1">
      <c r="B287" s="82">
        <f>'PER TRIWULAN'!A282</f>
        <v>277</v>
      </c>
      <c r="C287" s="69" t="str">
        <f>'PER TRIWULAN'!I282</f>
        <v xml:space="preserve"> Karangrayung </v>
      </c>
      <c r="D287" s="70" t="str">
        <f>'PER TRIWULAN'!B282</f>
        <v>SD NEGERI 2 MANGIN</v>
      </c>
      <c r="E287" s="71">
        <f>'PER TRIWULAN'!V282</f>
        <v>13485000</v>
      </c>
      <c r="F287" s="89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72">
        <f t="shared" si="12"/>
        <v>0</v>
      </c>
      <c r="U287" s="59">
        <f t="shared" si="13"/>
        <v>13485000</v>
      </c>
      <c r="V287" s="57">
        <f t="shared" si="14"/>
        <v>0</v>
      </c>
    </row>
    <row r="288" spans="2:22" s="25" customFormat="1" hidden="1">
      <c r="B288" s="82">
        <f>'PER TRIWULAN'!A283</f>
        <v>278</v>
      </c>
      <c r="C288" s="69" t="str">
        <f>'PER TRIWULAN'!I283</f>
        <v xml:space="preserve"> Karangrayung </v>
      </c>
      <c r="D288" s="70" t="str">
        <f>'PER TRIWULAN'!B283</f>
        <v>SD NEGERI 2 MOJOAGUNG</v>
      </c>
      <c r="E288" s="71">
        <f>'PER TRIWULAN'!V283</f>
        <v>15515000</v>
      </c>
      <c r="F288" s="89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72">
        <f t="shared" si="12"/>
        <v>0</v>
      </c>
      <c r="U288" s="59">
        <f t="shared" si="13"/>
        <v>15515000</v>
      </c>
      <c r="V288" s="57">
        <f t="shared" si="14"/>
        <v>0</v>
      </c>
    </row>
    <row r="289" spans="2:22" s="25" customFormat="1" hidden="1">
      <c r="B289" s="82">
        <f>'PER TRIWULAN'!A284</f>
        <v>279</v>
      </c>
      <c r="C289" s="69" t="str">
        <f>'PER TRIWULAN'!I284</f>
        <v xml:space="preserve"> Karangrayung </v>
      </c>
      <c r="D289" s="70" t="str">
        <f>'PER TRIWULAN'!B284</f>
        <v>SD NEGERI 2 PANGKALAN</v>
      </c>
      <c r="E289" s="71">
        <f>'PER TRIWULAN'!V284</f>
        <v>14500000</v>
      </c>
      <c r="F289" s="89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72">
        <f t="shared" si="12"/>
        <v>0</v>
      </c>
      <c r="U289" s="59">
        <f t="shared" si="13"/>
        <v>14500000</v>
      </c>
      <c r="V289" s="57">
        <f t="shared" si="14"/>
        <v>0</v>
      </c>
    </row>
    <row r="290" spans="2:22" s="25" customFormat="1" hidden="1">
      <c r="B290" s="82">
        <f>'PER TRIWULAN'!A285</f>
        <v>280</v>
      </c>
      <c r="C290" s="69" t="str">
        <f>'PER TRIWULAN'!I285</f>
        <v xml:space="preserve"> Karangrayung </v>
      </c>
      <c r="D290" s="70" t="str">
        <f>'PER TRIWULAN'!B285</f>
        <v>SD NEGERI 2 PUTATNGANTEN</v>
      </c>
      <c r="E290" s="71">
        <f>'PER TRIWULAN'!V285</f>
        <v>23055000</v>
      </c>
      <c r="F290" s="89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72">
        <f t="shared" si="12"/>
        <v>0</v>
      </c>
      <c r="U290" s="59">
        <f t="shared" si="13"/>
        <v>23055000</v>
      </c>
      <c r="V290" s="57">
        <f t="shared" si="14"/>
        <v>0</v>
      </c>
    </row>
    <row r="291" spans="2:22" s="25" customFormat="1" hidden="1">
      <c r="B291" s="82">
        <f>'PER TRIWULAN'!A286</f>
        <v>281</v>
      </c>
      <c r="C291" s="69" t="str">
        <f>'PER TRIWULAN'!I286</f>
        <v xml:space="preserve"> Karangrayung </v>
      </c>
      <c r="D291" s="70" t="str">
        <f>'PER TRIWULAN'!B286</f>
        <v>SD NEGERI 2 RAWOH</v>
      </c>
      <c r="E291" s="71">
        <f>'PER TRIWULAN'!V286</f>
        <v>16820000</v>
      </c>
      <c r="F291" s="89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72">
        <f t="shared" si="12"/>
        <v>0</v>
      </c>
      <c r="U291" s="59">
        <f t="shared" si="13"/>
        <v>16820000</v>
      </c>
      <c r="V291" s="57">
        <f t="shared" si="14"/>
        <v>0</v>
      </c>
    </row>
    <row r="292" spans="2:22" s="25" customFormat="1" hidden="1">
      <c r="B292" s="82">
        <f>'PER TRIWULAN'!A287</f>
        <v>282</v>
      </c>
      <c r="C292" s="69" t="str">
        <f>'PER TRIWULAN'!I287</f>
        <v xml:space="preserve"> Karangrayung </v>
      </c>
      <c r="D292" s="70" t="str">
        <f>'PER TRIWULAN'!B287</f>
        <v>SD NEGERI 2 SENDANGHARJO</v>
      </c>
      <c r="E292" s="71">
        <f>'PER TRIWULAN'!V287</f>
        <v>47850000</v>
      </c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8">
        <f t="shared" si="12"/>
        <v>0</v>
      </c>
      <c r="U292" s="164">
        <f t="shared" si="13"/>
        <v>47850000</v>
      </c>
      <c r="V292" s="57">
        <f t="shared" si="14"/>
        <v>0</v>
      </c>
    </row>
    <row r="293" spans="2:22" s="25" customFormat="1" hidden="1">
      <c r="B293" s="82">
        <f>'PER TRIWULAN'!A288</f>
        <v>283</v>
      </c>
      <c r="C293" s="69" t="str">
        <f>'PER TRIWULAN'!I288</f>
        <v xml:space="preserve"> Karangrayung </v>
      </c>
      <c r="D293" s="70" t="str">
        <f>'PER TRIWULAN'!B288</f>
        <v>SD NEGERI 2 TEMUREJO</v>
      </c>
      <c r="E293" s="71">
        <f>'PER TRIWULAN'!V288</f>
        <v>23345000</v>
      </c>
      <c r="F293" s="89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72">
        <f t="shared" si="12"/>
        <v>0</v>
      </c>
      <c r="U293" s="59">
        <f t="shared" si="13"/>
        <v>23345000</v>
      </c>
      <c r="V293" s="57">
        <f t="shared" si="14"/>
        <v>0</v>
      </c>
    </row>
    <row r="294" spans="2:22" s="25" customFormat="1" hidden="1">
      <c r="B294" s="82">
        <f>'PER TRIWULAN'!A289</f>
        <v>284</v>
      </c>
      <c r="C294" s="69" t="str">
        <f>'PER TRIWULAN'!I289</f>
        <v xml:space="preserve"> Karangrayung </v>
      </c>
      <c r="D294" s="70" t="str">
        <f>'PER TRIWULAN'!B289</f>
        <v>SD NEGERI 2 TERMAS</v>
      </c>
      <c r="E294" s="71">
        <f>'PER TRIWULAN'!V289</f>
        <v>18995000</v>
      </c>
      <c r="F294" s="89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72">
        <f t="shared" si="12"/>
        <v>0</v>
      </c>
      <c r="U294" s="59">
        <f t="shared" si="13"/>
        <v>18995000</v>
      </c>
      <c r="V294" s="57">
        <f t="shared" si="14"/>
        <v>0</v>
      </c>
    </row>
    <row r="295" spans="2:22" s="25" customFormat="1" hidden="1">
      <c r="B295" s="82">
        <f>'PER TRIWULAN'!A290</f>
        <v>285</v>
      </c>
      <c r="C295" s="69" t="str">
        <f>'PER TRIWULAN'!I290</f>
        <v xml:space="preserve"> Karangrayung </v>
      </c>
      <c r="D295" s="70" t="str">
        <f>'PER TRIWULAN'!B290</f>
        <v>SD NEGERI 3 KARANGRAYUNG</v>
      </c>
      <c r="E295" s="71">
        <f>'PER TRIWULAN'!V290</f>
        <v>14210000</v>
      </c>
      <c r="F295" s="89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72">
        <f t="shared" si="12"/>
        <v>0</v>
      </c>
      <c r="U295" s="59">
        <f t="shared" si="13"/>
        <v>14210000</v>
      </c>
      <c r="V295" s="57">
        <f t="shared" si="14"/>
        <v>0</v>
      </c>
    </row>
    <row r="296" spans="2:22" s="25" customFormat="1" hidden="1">
      <c r="B296" s="82">
        <f>'PER TRIWULAN'!A291</f>
        <v>286</v>
      </c>
      <c r="C296" s="69" t="str">
        <f>'PER TRIWULAN'!I291</f>
        <v xml:space="preserve"> Karangrayung </v>
      </c>
      <c r="D296" s="70" t="str">
        <f>'PER TRIWULAN'!B291</f>
        <v>SD NEGERI 3 KETRO</v>
      </c>
      <c r="E296" s="71">
        <f>'PER TRIWULAN'!V291</f>
        <v>29580000</v>
      </c>
      <c r="F296" s="89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72">
        <f t="shared" si="12"/>
        <v>0</v>
      </c>
      <c r="U296" s="59">
        <f t="shared" si="13"/>
        <v>29580000</v>
      </c>
      <c r="V296" s="57">
        <f t="shared" si="14"/>
        <v>0</v>
      </c>
    </row>
    <row r="297" spans="2:22" s="25" customFormat="1" hidden="1">
      <c r="B297" s="82">
        <f>'PER TRIWULAN'!A292</f>
        <v>287</v>
      </c>
      <c r="C297" s="69" t="str">
        <f>'PER TRIWULAN'!I292</f>
        <v xml:space="preserve"> Karangrayung </v>
      </c>
      <c r="D297" s="70" t="str">
        <f>'PER TRIWULAN'!B292</f>
        <v>SD NEGERI 3 MANGIN</v>
      </c>
      <c r="E297" s="71">
        <f>'PER TRIWULAN'!V292</f>
        <v>32190000</v>
      </c>
      <c r="F297" s="89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72">
        <f t="shared" si="12"/>
        <v>0</v>
      </c>
      <c r="U297" s="59">
        <f t="shared" si="13"/>
        <v>32190000</v>
      </c>
      <c r="V297" s="57">
        <f t="shared" si="14"/>
        <v>0</v>
      </c>
    </row>
    <row r="298" spans="2:22" s="25" customFormat="1" hidden="1">
      <c r="B298" s="82">
        <f>'PER TRIWULAN'!A293</f>
        <v>288</v>
      </c>
      <c r="C298" s="69" t="str">
        <f>'PER TRIWULAN'!I293</f>
        <v xml:space="preserve"> Karangrayung </v>
      </c>
      <c r="D298" s="70" t="str">
        <f>'PER TRIWULAN'!B293</f>
        <v>SD NEGERI 3 MOJOAGUNG</v>
      </c>
      <c r="E298" s="71">
        <f>'PER TRIWULAN'!V293</f>
        <v>27115000</v>
      </c>
      <c r="F298" s="89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72">
        <f t="shared" si="12"/>
        <v>0</v>
      </c>
      <c r="U298" s="59">
        <f t="shared" si="13"/>
        <v>27115000</v>
      </c>
      <c r="V298" s="57">
        <f t="shared" si="14"/>
        <v>0</v>
      </c>
    </row>
    <row r="299" spans="2:22" s="25" customFormat="1" hidden="1">
      <c r="B299" s="82">
        <f>'PER TRIWULAN'!A294</f>
        <v>289</v>
      </c>
      <c r="C299" s="69" t="str">
        <f>'PER TRIWULAN'!I294</f>
        <v xml:space="preserve"> Karangrayung </v>
      </c>
      <c r="D299" s="70" t="str">
        <f>'PER TRIWULAN'!B294</f>
        <v>SD NEGERI 3 SENDANGHARJO</v>
      </c>
      <c r="E299" s="71">
        <f>'PER TRIWULAN'!V294</f>
        <v>0</v>
      </c>
      <c r="F299" s="89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72">
        <f t="shared" si="12"/>
        <v>0</v>
      </c>
      <c r="U299" s="59">
        <f t="shared" si="13"/>
        <v>0</v>
      </c>
      <c r="V299" s="57">
        <f t="shared" si="14"/>
        <v>0</v>
      </c>
    </row>
    <row r="300" spans="2:22" s="25" customFormat="1" hidden="1">
      <c r="B300" s="82">
        <f>'PER TRIWULAN'!A295</f>
        <v>290</v>
      </c>
      <c r="C300" s="69" t="str">
        <f>'PER TRIWULAN'!I295</f>
        <v xml:space="preserve"> Karangrayung </v>
      </c>
      <c r="D300" s="70" t="str">
        <f>'PER TRIWULAN'!B295</f>
        <v>SD NEGERI 4 KARANGRAYUNG</v>
      </c>
      <c r="E300" s="71">
        <f>'PER TRIWULAN'!V295</f>
        <v>33350000</v>
      </c>
      <c r="F300" s="89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72">
        <f t="shared" si="12"/>
        <v>0</v>
      </c>
      <c r="U300" s="59">
        <f t="shared" si="13"/>
        <v>33350000</v>
      </c>
      <c r="V300" s="57">
        <f t="shared" si="14"/>
        <v>0</v>
      </c>
    </row>
    <row r="301" spans="2:22" s="25" customFormat="1" hidden="1">
      <c r="B301" s="82">
        <f>'PER TRIWULAN'!A296</f>
        <v>291</v>
      </c>
      <c r="C301" s="69" t="str">
        <f>'PER TRIWULAN'!I296</f>
        <v xml:space="preserve"> Karangrayung </v>
      </c>
      <c r="D301" s="70" t="str">
        <f>'PER TRIWULAN'!B296</f>
        <v>SD NEGERI 4 KETRO</v>
      </c>
      <c r="E301" s="71">
        <f>'PER TRIWULAN'!V296</f>
        <v>24650000</v>
      </c>
      <c r="F301" s="89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72">
        <f t="shared" si="12"/>
        <v>0</v>
      </c>
      <c r="U301" s="59">
        <f t="shared" si="13"/>
        <v>24650000</v>
      </c>
      <c r="V301" s="57">
        <f t="shared" si="14"/>
        <v>0</v>
      </c>
    </row>
    <row r="302" spans="2:22" s="25" customFormat="1" hidden="1">
      <c r="B302" s="82">
        <f>'PER TRIWULAN'!A297</f>
        <v>292</v>
      </c>
      <c r="C302" s="69" t="str">
        <f>'PER TRIWULAN'!I297</f>
        <v xml:space="preserve"> Karangrayung </v>
      </c>
      <c r="D302" s="70" t="str">
        <f>'PER TRIWULAN'!B297</f>
        <v>SD NEGERI 4 MANGIN</v>
      </c>
      <c r="E302" s="71">
        <f>'PER TRIWULAN'!V297</f>
        <v>13775000</v>
      </c>
      <c r="F302" s="89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72">
        <f t="shared" si="12"/>
        <v>0</v>
      </c>
      <c r="U302" s="59">
        <f t="shared" si="13"/>
        <v>13775000</v>
      </c>
      <c r="V302" s="57">
        <f t="shared" si="14"/>
        <v>0</v>
      </c>
    </row>
    <row r="303" spans="2:22" s="25" customFormat="1" hidden="1">
      <c r="B303" s="82">
        <f>'PER TRIWULAN'!A298</f>
        <v>293</v>
      </c>
      <c r="C303" s="69" t="str">
        <f>'PER TRIWULAN'!I298</f>
        <v xml:space="preserve"> Karangrayung </v>
      </c>
      <c r="D303" s="70" t="str">
        <f>'PER TRIWULAN'!B298</f>
        <v>SD NEGERI 4 MOJOAGUNG</v>
      </c>
      <c r="E303" s="71">
        <f>'PER TRIWULAN'!V298</f>
        <v>30305000</v>
      </c>
      <c r="F303" s="89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72">
        <f t="shared" si="12"/>
        <v>0</v>
      </c>
      <c r="U303" s="59">
        <f t="shared" si="13"/>
        <v>30305000</v>
      </c>
      <c r="V303" s="57">
        <f t="shared" si="14"/>
        <v>0</v>
      </c>
    </row>
    <row r="304" spans="2:22" s="25" customFormat="1" hidden="1">
      <c r="B304" s="82">
        <f>'PER TRIWULAN'!A299</f>
        <v>294</v>
      </c>
      <c r="C304" s="69" t="str">
        <f>'PER TRIWULAN'!I299</f>
        <v xml:space="preserve"> Karangrayung </v>
      </c>
      <c r="D304" s="70" t="str">
        <f>'PER TRIWULAN'!B299</f>
        <v>SD NEGERI 4 SENDANGHARJO</v>
      </c>
      <c r="E304" s="71">
        <f>'PER TRIWULAN'!V299</f>
        <v>19430000</v>
      </c>
      <c r="F304" s="89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72">
        <f t="shared" si="12"/>
        <v>0</v>
      </c>
      <c r="U304" s="59">
        <f t="shared" si="13"/>
        <v>19430000</v>
      </c>
      <c r="V304" s="57">
        <f t="shared" si="14"/>
        <v>0</v>
      </c>
    </row>
    <row r="305" spans="2:22" s="25" customFormat="1" hidden="1">
      <c r="B305" s="82">
        <f>'PER TRIWULAN'!A300</f>
        <v>295</v>
      </c>
      <c r="C305" s="69" t="str">
        <f>'PER TRIWULAN'!I300</f>
        <v xml:space="preserve"> Karangrayung </v>
      </c>
      <c r="D305" s="70" t="str">
        <f>'PER TRIWULAN'!B300</f>
        <v>SD NEGERI 5 KARANGRAYUNG</v>
      </c>
      <c r="E305" s="71">
        <f>'PER TRIWULAN'!V300</f>
        <v>29000000</v>
      </c>
      <c r="F305" s="89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72">
        <f t="shared" si="12"/>
        <v>0</v>
      </c>
      <c r="U305" s="59">
        <f t="shared" si="13"/>
        <v>29000000</v>
      </c>
      <c r="V305" s="57">
        <f t="shared" si="14"/>
        <v>0</v>
      </c>
    </row>
    <row r="306" spans="2:22" s="25" customFormat="1" hidden="1">
      <c r="B306" s="82">
        <f>'PER TRIWULAN'!A301</f>
        <v>296</v>
      </c>
      <c r="C306" s="69" t="str">
        <f>'PER TRIWULAN'!I301</f>
        <v xml:space="preserve"> Karangrayung </v>
      </c>
      <c r="D306" s="70" t="str">
        <f>'PER TRIWULAN'!B301</f>
        <v>SD NEGERI 5 KETRO</v>
      </c>
      <c r="E306" s="71">
        <f>'PER TRIWULAN'!V301</f>
        <v>20590000</v>
      </c>
      <c r="F306" s="89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72">
        <f t="shared" si="12"/>
        <v>0</v>
      </c>
      <c r="U306" s="59">
        <f t="shared" si="13"/>
        <v>20590000</v>
      </c>
      <c r="V306" s="57">
        <f t="shared" si="14"/>
        <v>0</v>
      </c>
    </row>
    <row r="307" spans="2:22" s="25" customFormat="1" hidden="1">
      <c r="B307" s="82">
        <f>'PER TRIWULAN'!A302</f>
        <v>297</v>
      </c>
      <c r="C307" s="69" t="str">
        <f>'PER TRIWULAN'!I302</f>
        <v xml:space="preserve"> Karangrayung </v>
      </c>
      <c r="D307" s="70" t="str">
        <f>'PER TRIWULAN'!B302</f>
        <v>SD NEGERI 6 KARANGRAYUNG</v>
      </c>
      <c r="E307" s="71">
        <f>'PER TRIWULAN'!V302</f>
        <v>29725000</v>
      </c>
      <c r="F307" s="89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72">
        <f t="shared" si="12"/>
        <v>0</v>
      </c>
      <c r="U307" s="59">
        <f t="shared" si="13"/>
        <v>29725000</v>
      </c>
      <c r="V307" s="57">
        <f t="shared" si="14"/>
        <v>0</v>
      </c>
    </row>
    <row r="308" spans="2:22" s="25" customFormat="1" hidden="1">
      <c r="B308" s="82">
        <f>'PER TRIWULAN'!A303</f>
        <v>298</v>
      </c>
      <c r="C308" s="69" t="str">
        <f>'PER TRIWULAN'!I303</f>
        <v xml:space="preserve"> Karangrayung </v>
      </c>
      <c r="D308" s="70" t="str">
        <f>'PER TRIWULAN'!B303</f>
        <v>SD NEGERI 6 NAMPU</v>
      </c>
      <c r="E308" s="71">
        <f>'PER TRIWULAN'!V303</f>
        <v>18560000</v>
      </c>
      <c r="F308" s="89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72">
        <f t="shared" si="12"/>
        <v>0</v>
      </c>
      <c r="U308" s="59">
        <f t="shared" si="13"/>
        <v>18560000</v>
      </c>
      <c r="V308" s="57">
        <f t="shared" si="14"/>
        <v>0</v>
      </c>
    </row>
    <row r="309" spans="2:22" s="25" customFormat="1" hidden="1">
      <c r="B309" s="82">
        <f>'PER TRIWULAN'!A304</f>
        <v>299</v>
      </c>
      <c r="C309" s="69" t="str">
        <f>'PER TRIWULAN'!I304</f>
        <v xml:space="preserve"> Karangrayung </v>
      </c>
      <c r="D309" s="70" t="str">
        <f>'PER TRIWULAN'!B304</f>
        <v>SD NEGERI 7 KARANGRAYUNG</v>
      </c>
      <c r="E309" s="71">
        <f>'PER TRIWULAN'!V304</f>
        <v>18125000</v>
      </c>
      <c r="F309" s="89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72">
        <f t="shared" si="12"/>
        <v>0</v>
      </c>
      <c r="U309" s="59">
        <f t="shared" si="13"/>
        <v>18125000</v>
      </c>
      <c r="V309" s="57">
        <f t="shared" si="14"/>
        <v>0</v>
      </c>
    </row>
    <row r="310" spans="2:22" s="25" customFormat="1" hidden="1">
      <c r="B310" s="82">
        <f>'PER TRIWULAN'!A305</f>
        <v>300</v>
      </c>
      <c r="C310" s="69" t="str">
        <f>'PER TRIWULAN'!I305</f>
        <v xml:space="preserve"> Karangrayung </v>
      </c>
      <c r="D310" s="70" t="str">
        <f>'PER TRIWULAN'!B305</f>
        <v>SD NEGERI 1 CEKEL</v>
      </c>
      <c r="E310" s="71">
        <f>'PER TRIWULAN'!V305</f>
        <v>20880000</v>
      </c>
      <c r="F310" s="89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72">
        <f t="shared" si="12"/>
        <v>0</v>
      </c>
      <c r="U310" s="59">
        <f t="shared" si="13"/>
        <v>20880000</v>
      </c>
      <c r="V310" s="57">
        <f t="shared" si="14"/>
        <v>0</v>
      </c>
    </row>
    <row r="311" spans="2:22" s="25" customFormat="1" hidden="1">
      <c r="B311" s="82">
        <f>'PER TRIWULAN'!A306</f>
        <v>301</v>
      </c>
      <c r="C311" s="69" t="str">
        <f>'PER TRIWULAN'!I306</f>
        <v xml:space="preserve"> Karangrayung </v>
      </c>
      <c r="D311" s="70" t="str">
        <f>'PER TRIWULAN'!B306</f>
        <v>SD NEGERI 2 CEKEL</v>
      </c>
      <c r="E311" s="71">
        <f>'PER TRIWULAN'!V306</f>
        <v>17835000</v>
      </c>
      <c r="F311" s="89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72">
        <f t="shared" si="12"/>
        <v>0</v>
      </c>
      <c r="U311" s="59">
        <f t="shared" si="13"/>
        <v>17835000</v>
      </c>
      <c r="V311" s="57">
        <f t="shared" si="14"/>
        <v>0</v>
      </c>
    </row>
    <row r="312" spans="2:22" s="25" customFormat="1" hidden="1">
      <c r="B312" s="82">
        <f>'PER TRIWULAN'!A307</f>
        <v>302</v>
      </c>
      <c r="C312" s="69" t="str">
        <f>'PER TRIWULAN'!I307</f>
        <v xml:space="preserve"> Karangrayung </v>
      </c>
      <c r="D312" s="70" t="str">
        <f>'PER TRIWULAN'!B307</f>
        <v>SD NEGERI 1 GUNUNG TUMPENG</v>
      </c>
      <c r="E312" s="71">
        <f>'PER TRIWULAN'!V307</f>
        <v>20445000</v>
      </c>
      <c r="F312" s="89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72">
        <f t="shared" si="12"/>
        <v>0</v>
      </c>
      <c r="U312" s="59">
        <f t="shared" si="13"/>
        <v>20445000</v>
      </c>
      <c r="V312" s="57">
        <f t="shared" si="14"/>
        <v>0</v>
      </c>
    </row>
    <row r="313" spans="2:22" s="25" customFormat="1" hidden="1">
      <c r="B313" s="82">
        <f>'PER TRIWULAN'!A308</f>
        <v>303</v>
      </c>
      <c r="C313" s="69" t="str">
        <f>'PER TRIWULAN'!I308</f>
        <v xml:space="preserve"> Karangrayung </v>
      </c>
      <c r="D313" s="70" t="str">
        <f>'PER TRIWULAN'!B308</f>
        <v>SD NEGERI 2 GUNUNG TUMPENG</v>
      </c>
      <c r="E313" s="71">
        <f>'PER TRIWULAN'!V308</f>
        <v>19575000</v>
      </c>
      <c r="F313" s="89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72">
        <f t="shared" si="12"/>
        <v>0</v>
      </c>
      <c r="U313" s="59">
        <f t="shared" si="13"/>
        <v>19575000</v>
      </c>
      <c r="V313" s="57">
        <f t="shared" si="14"/>
        <v>0</v>
      </c>
    </row>
    <row r="314" spans="2:22" s="25" customFormat="1" hidden="1">
      <c r="B314" s="82">
        <f>'PER TRIWULAN'!A309</f>
        <v>304</v>
      </c>
      <c r="C314" s="69" t="str">
        <f>'PER TRIWULAN'!I309</f>
        <v xml:space="preserve"> Karangrayung </v>
      </c>
      <c r="D314" s="70" t="str">
        <f>'PER TRIWULAN'!B309</f>
        <v>SD NEGERI 3 GUNUNGTUNPENG</v>
      </c>
      <c r="E314" s="71">
        <f>'PER TRIWULAN'!V309</f>
        <v>13340000</v>
      </c>
      <c r="F314" s="89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72">
        <f t="shared" si="12"/>
        <v>0</v>
      </c>
      <c r="U314" s="59">
        <f t="shared" si="13"/>
        <v>13340000</v>
      </c>
      <c r="V314" s="57">
        <f t="shared" si="14"/>
        <v>0</v>
      </c>
    </row>
    <row r="315" spans="2:22" s="25" customFormat="1" hidden="1">
      <c r="B315" s="82">
        <f>'PER TRIWULAN'!A310</f>
        <v>305</v>
      </c>
      <c r="C315" s="69" t="str">
        <f>'PER TRIWULAN'!I310</f>
        <v xml:space="preserve"> Karangrayung </v>
      </c>
      <c r="D315" s="70" t="str">
        <f>'PER TRIWULAN'!B310</f>
        <v>SD NEGERI JETIS</v>
      </c>
      <c r="E315" s="71">
        <f>'PER TRIWULAN'!V310</f>
        <v>24795000</v>
      </c>
      <c r="F315" s="89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72">
        <f t="shared" si="12"/>
        <v>0</v>
      </c>
      <c r="U315" s="59">
        <f t="shared" si="13"/>
        <v>24795000</v>
      </c>
      <c r="V315" s="57">
        <f t="shared" si="14"/>
        <v>0</v>
      </c>
    </row>
    <row r="316" spans="2:22" s="25" customFormat="1" hidden="1">
      <c r="B316" s="82">
        <f>'PER TRIWULAN'!A311</f>
        <v>306</v>
      </c>
      <c r="C316" s="69" t="str">
        <f>'PER TRIWULAN'!I311</f>
        <v xml:space="preserve"> Karangrayung </v>
      </c>
      <c r="D316" s="70" t="str">
        <f>'PER TRIWULAN'!B311</f>
        <v>SD NEGERI 1 KARANGANYAR</v>
      </c>
      <c r="E316" s="71">
        <f>'PER TRIWULAN'!V311</f>
        <v>17400000</v>
      </c>
      <c r="F316" s="89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72">
        <f t="shared" si="12"/>
        <v>0</v>
      </c>
      <c r="U316" s="59">
        <f t="shared" si="13"/>
        <v>17400000</v>
      </c>
      <c r="V316" s="57">
        <f t="shared" si="14"/>
        <v>0</v>
      </c>
    </row>
    <row r="317" spans="2:22" s="25" customFormat="1" hidden="1">
      <c r="B317" s="82">
        <f>'PER TRIWULAN'!A312</f>
        <v>307</v>
      </c>
      <c r="C317" s="69" t="str">
        <f>'PER TRIWULAN'!I312</f>
        <v xml:space="preserve"> Karangrayung </v>
      </c>
      <c r="D317" s="70" t="str">
        <f>'PER TRIWULAN'!B312</f>
        <v>SD NEGERI 2 KARANGANYAR</v>
      </c>
      <c r="E317" s="71">
        <f>'PER TRIWULAN'!V312</f>
        <v>21460000</v>
      </c>
      <c r="F317" s="89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72">
        <f t="shared" si="12"/>
        <v>0</v>
      </c>
      <c r="U317" s="59">
        <f t="shared" si="13"/>
        <v>21460000</v>
      </c>
      <c r="V317" s="57">
        <f t="shared" si="14"/>
        <v>0</v>
      </c>
    </row>
    <row r="318" spans="2:22" s="25" customFormat="1" hidden="1">
      <c r="B318" s="82">
        <f>'PER TRIWULAN'!A313</f>
        <v>308</v>
      </c>
      <c r="C318" s="69" t="str">
        <f>'PER TRIWULAN'!I313</f>
        <v xml:space="preserve"> Karangrayung </v>
      </c>
      <c r="D318" s="70" t="str">
        <f>'PER TRIWULAN'!B313</f>
        <v>SD NEGERI 1 KARANGSONO</v>
      </c>
      <c r="E318" s="71">
        <f>'PER TRIWULAN'!V313</f>
        <v>20010000</v>
      </c>
      <c r="F318" s="89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72">
        <f t="shared" si="12"/>
        <v>0</v>
      </c>
      <c r="U318" s="59">
        <f t="shared" si="13"/>
        <v>20010000</v>
      </c>
      <c r="V318" s="57">
        <f t="shared" si="14"/>
        <v>0</v>
      </c>
    </row>
    <row r="319" spans="2:22" s="25" customFormat="1" hidden="1">
      <c r="B319" s="82">
        <f>'PER TRIWULAN'!A314</f>
        <v>309</v>
      </c>
      <c r="C319" s="69" t="str">
        <f>'PER TRIWULAN'!I314</f>
        <v xml:space="preserve"> Karangrayung </v>
      </c>
      <c r="D319" s="70" t="str">
        <f>'PER TRIWULAN'!B314</f>
        <v>SD NEGERI 2 KARANGSONO</v>
      </c>
      <c r="E319" s="71">
        <f>'PER TRIWULAN'!V314</f>
        <v>11600000</v>
      </c>
      <c r="F319" s="89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72">
        <f t="shared" si="12"/>
        <v>0</v>
      </c>
      <c r="U319" s="59">
        <f t="shared" si="13"/>
        <v>11600000</v>
      </c>
      <c r="V319" s="57">
        <f t="shared" si="14"/>
        <v>0</v>
      </c>
    </row>
    <row r="320" spans="2:22" s="25" customFormat="1" hidden="1">
      <c r="B320" s="82">
        <f>'PER TRIWULAN'!A315</f>
        <v>310</v>
      </c>
      <c r="C320" s="69" t="str">
        <f>'PER TRIWULAN'!I315</f>
        <v xml:space="preserve"> Karangrayung </v>
      </c>
      <c r="D320" s="70" t="str">
        <f>'PER TRIWULAN'!B315</f>
        <v>SD NEGERI 3 KARANGSONO</v>
      </c>
      <c r="E320" s="71">
        <f>'PER TRIWULAN'!V315</f>
        <v>28275000</v>
      </c>
      <c r="F320" s="89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72">
        <f t="shared" si="12"/>
        <v>0</v>
      </c>
      <c r="U320" s="59">
        <f t="shared" si="13"/>
        <v>28275000</v>
      </c>
      <c r="V320" s="57">
        <f t="shared" si="14"/>
        <v>0</v>
      </c>
    </row>
    <row r="321" spans="2:22" s="25" customFormat="1" hidden="1">
      <c r="B321" s="82">
        <f>'PER TRIWULAN'!A316</f>
        <v>311</v>
      </c>
      <c r="C321" s="69" t="str">
        <f>'PER TRIWULAN'!I316</f>
        <v xml:space="preserve"> Karangrayung </v>
      </c>
      <c r="D321" s="70" t="str">
        <f>'PER TRIWULAN'!B316</f>
        <v>SD NEGERI 4 KARANGSONO</v>
      </c>
      <c r="E321" s="71">
        <f>'PER TRIWULAN'!V316</f>
        <v>17545000</v>
      </c>
      <c r="F321" s="89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72">
        <f t="shared" si="12"/>
        <v>0</v>
      </c>
      <c r="U321" s="59">
        <f t="shared" si="13"/>
        <v>17545000</v>
      </c>
      <c r="V321" s="57">
        <f t="shared" si="14"/>
        <v>0</v>
      </c>
    </row>
    <row r="322" spans="2:22" s="25" customFormat="1" hidden="1">
      <c r="B322" s="82">
        <f>'PER TRIWULAN'!A317</f>
        <v>312</v>
      </c>
      <c r="C322" s="69" t="str">
        <f>'PER TRIWULAN'!I317</f>
        <v xml:space="preserve"> Karangrayung </v>
      </c>
      <c r="D322" s="70" t="str">
        <f>'PER TRIWULAN'!B317</f>
        <v>SD NEGERI LB MOJOAGUNG</v>
      </c>
      <c r="E322" s="71">
        <f>'PER TRIWULAN'!V317</f>
        <v>11310000</v>
      </c>
      <c r="F322" s="89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72">
        <f t="shared" si="12"/>
        <v>0</v>
      </c>
      <c r="U322" s="59">
        <f t="shared" si="13"/>
        <v>11310000</v>
      </c>
      <c r="V322" s="57">
        <f t="shared" si="14"/>
        <v>0</v>
      </c>
    </row>
    <row r="323" spans="2:22" s="25" customFormat="1" hidden="1">
      <c r="B323" s="82">
        <f>'PER TRIWULAN'!A318</f>
        <v>313</v>
      </c>
      <c r="C323" s="69" t="str">
        <f>'PER TRIWULAN'!I318</f>
        <v xml:space="preserve"> Karangrayung </v>
      </c>
      <c r="D323" s="70" t="str">
        <f>'PER TRIWULAN'!B318</f>
        <v>SD NEGERI 1 NAMPU</v>
      </c>
      <c r="E323" s="71">
        <f>'PER TRIWULAN'!V318</f>
        <v>18125000</v>
      </c>
      <c r="F323" s="89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72">
        <f t="shared" si="12"/>
        <v>0</v>
      </c>
      <c r="U323" s="59">
        <f t="shared" si="13"/>
        <v>18125000</v>
      </c>
      <c r="V323" s="57">
        <f t="shared" si="14"/>
        <v>0</v>
      </c>
    </row>
    <row r="324" spans="2:22" s="25" customFormat="1" hidden="1">
      <c r="B324" s="82">
        <f>'PER TRIWULAN'!A319</f>
        <v>314</v>
      </c>
      <c r="C324" s="69" t="str">
        <f>'PER TRIWULAN'!I319</f>
        <v xml:space="preserve"> Karangrayung </v>
      </c>
      <c r="D324" s="70" t="str">
        <f>'PER TRIWULAN'!B319</f>
        <v>SD NEGERI 3 NAMPU</v>
      </c>
      <c r="E324" s="71">
        <f>'PER TRIWULAN'!V319</f>
        <v>34365000</v>
      </c>
      <c r="F324" s="89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72">
        <f t="shared" si="12"/>
        <v>0</v>
      </c>
      <c r="U324" s="59">
        <f t="shared" si="13"/>
        <v>34365000</v>
      </c>
      <c r="V324" s="57">
        <f t="shared" si="14"/>
        <v>0</v>
      </c>
    </row>
    <row r="325" spans="2:22" s="25" customFormat="1" hidden="1">
      <c r="B325" s="82">
        <f>'PER TRIWULAN'!A320</f>
        <v>315</v>
      </c>
      <c r="C325" s="69" t="str">
        <f>'PER TRIWULAN'!I320</f>
        <v xml:space="preserve"> Karangrayung </v>
      </c>
      <c r="D325" s="70" t="str">
        <f>'PER TRIWULAN'!B320</f>
        <v>SD NEGERI 4 NAMPU</v>
      </c>
      <c r="E325" s="71">
        <f>'PER TRIWULAN'!V320</f>
        <v>7395000</v>
      </c>
      <c r="F325" s="89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72">
        <f t="shared" si="12"/>
        <v>0</v>
      </c>
      <c r="U325" s="59">
        <f t="shared" si="13"/>
        <v>7395000</v>
      </c>
      <c r="V325" s="57">
        <f t="shared" si="14"/>
        <v>0</v>
      </c>
    </row>
    <row r="326" spans="2:22" s="25" customFormat="1" hidden="1">
      <c r="B326" s="82">
        <f>'PER TRIWULAN'!A321</f>
        <v>316</v>
      </c>
      <c r="C326" s="69" t="str">
        <f>'PER TRIWULAN'!I321</f>
        <v xml:space="preserve"> Karangrayung </v>
      </c>
      <c r="D326" s="70" t="str">
        <f>'PER TRIWULAN'!B321</f>
        <v>SD NEGERI 5 NAMPU</v>
      </c>
      <c r="E326" s="71">
        <f>'PER TRIWULAN'!V321</f>
        <v>10005000</v>
      </c>
      <c r="F326" s="89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72">
        <f t="shared" si="12"/>
        <v>0</v>
      </c>
      <c r="U326" s="59">
        <f t="shared" si="13"/>
        <v>10005000</v>
      </c>
      <c r="V326" s="57">
        <f t="shared" si="14"/>
        <v>0</v>
      </c>
    </row>
    <row r="327" spans="2:22" s="25" customFormat="1" hidden="1">
      <c r="B327" s="82">
        <f>'PER TRIWULAN'!A322</f>
        <v>317</v>
      </c>
      <c r="C327" s="69" t="str">
        <f>'PER TRIWULAN'!I322</f>
        <v xml:space="preserve"> Karangrayung </v>
      </c>
      <c r="D327" s="70" t="str">
        <f>'PER TRIWULAN'!B322</f>
        <v>SD NEGERI 7 NAMPU</v>
      </c>
      <c r="E327" s="71">
        <f>'PER TRIWULAN'!V322</f>
        <v>10730000</v>
      </c>
      <c r="F327" s="89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72">
        <f t="shared" si="12"/>
        <v>0</v>
      </c>
      <c r="U327" s="59">
        <f t="shared" si="13"/>
        <v>10730000</v>
      </c>
      <c r="V327" s="57">
        <f t="shared" si="14"/>
        <v>0</v>
      </c>
    </row>
    <row r="328" spans="2:22" s="25" customFormat="1" hidden="1">
      <c r="B328" s="82">
        <f>'PER TRIWULAN'!A323</f>
        <v>318</v>
      </c>
      <c r="C328" s="69" t="str">
        <f>'PER TRIWULAN'!I323</f>
        <v xml:space="preserve"> Karangrayung </v>
      </c>
      <c r="D328" s="70" t="str">
        <f>'PER TRIWULAN'!B323</f>
        <v>SD NEGERI PARAKAN</v>
      </c>
      <c r="E328" s="71">
        <f>'PER TRIWULAN'!V323</f>
        <v>27550000</v>
      </c>
      <c r="F328" s="89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72">
        <f t="shared" si="12"/>
        <v>0</v>
      </c>
      <c r="U328" s="59">
        <f t="shared" si="13"/>
        <v>27550000</v>
      </c>
      <c r="V328" s="57">
        <f t="shared" si="14"/>
        <v>0</v>
      </c>
    </row>
    <row r="329" spans="2:22" s="25" customFormat="1" hidden="1">
      <c r="B329" s="82">
        <f>'PER TRIWULAN'!A324</f>
        <v>319</v>
      </c>
      <c r="C329" s="69" t="str">
        <f>'PER TRIWULAN'!I324</f>
        <v xml:space="preserve"> Karangrayung </v>
      </c>
      <c r="D329" s="70" t="str">
        <f>'PER TRIWULAN'!B324</f>
        <v>SD NEGERI 5 SENDANGHARJO</v>
      </c>
      <c r="E329" s="71">
        <f>'PER TRIWULAN'!V324</f>
        <v>14065000</v>
      </c>
      <c r="F329" s="89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72">
        <f t="shared" si="12"/>
        <v>0</v>
      </c>
      <c r="U329" s="59">
        <f t="shared" si="13"/>
        <v>14065000</v>
      </c>
      <c r="V329" s="57">
        <f t="shared" si="14"/>
        <v>0</v>
      </c>
    </row>
    <row r="330" spans="2:22" s="25" customFormat="1" hidden="1">
      <c r="B330" s="82">
        <f>'PER TRIWULAN'!A325</f>
        <v>320</v>
      </c>
      <c r="C330" s="69" t="str">
        <f>'PER TRIWULAN'!I325</f>
        <v xml:space="preserve"> Karangrayung </v>
      </c>
      <c r="D330" s="70" t="str">
        <f>'PER TRIWULAN'!B325</f>
        <v>SD NEGERI 1 TELAWAH</v>
      </c>
      <c r="E330" s="71">
        <f>'PER TRIWULAN'!V325</f>
        <v>15805000</v>
      </c>
      <c r="F330" s="89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72">
        <f t="shared" si="12"/>
        <v>0</v>
      </c>
      <c r="U330" s="59">
        <f t="shared" si="13"/>
        <v>15805000</v>
      </c>
      <c r="V330" s="57">
        <f t="shared" si="14"/>
        <v>0</v>
      </c>
    </row>
    <row r="331" spans="2:22" s="25" customFormat="1" hidden="1">
      <c r="B331" s="82">
        <f>'PER TRIWULAN'!A326</f>
        <v>321</v>
      </c>
      <c r="C331" s="69" t="str">
        <f>'PER TRIWULAN'!I326</f>
        <v xml:space="preserve"> Karangrayung </v>
      </c>
      <c r="D331" s="70" t="str">
        <f>'PER TRIWULAN'!B326</f>
        <v>SD NEGERI 2 TELAWAH</v>
      </c>
      <c r="E331" s="71">
        <f>'PER TRIWULAN'!V326</f>
        <v>22910000</v>
      </c>
      <c r="F331" s="89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72">
        <f t="shared" si="12"/>
        <v>0</v>
      </c>
      <c r="U331" s="59">
        <f t="shared" si="13"/>
        <v>22910000</v>
      </c>
      <c r="V331" s="57">
        <f t="shared" si="14"/>
        <v>0</v>
      </c>
    </row>
    <row r="332" spans="2:22" s="25" customFormat="1" hidden="1">
      <c r="B332" s="82">
        <f>'PER TRIWULAN'!A327</f>
        <v>322</v>
      </c>
      <c r="C332" s="69" t="str">
        <f>'PER TRIWULAN'!I327</f>
        <v xml:space="preserve"> Karangrayung </v>
      </c>
      <c r="D332" s="70" t="str">
        <f>'PER TRIWULAN'!B327</f>
        <v>SD NEGERI 3 TELAWAH</v>
      </c>
      <c r="E332" s="71">
        <f>'PER TRIWULAN'!V327</f>
        <v>13485000</v>
      </c>
      <c r="F332" s="89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72">
        <f t="shared" ref="T332:T395" si="15">SUM(G332:S332)</f>
        <v>0</v>
      </c>
      <c r="U332" s="59">
        <f t="shared" ref="U332:U395" si="16">E332-F332</f>
        <v>13485000</v>
      </c>
      <c r="V332" s="57">
        <f t="shared" ref="V332:V395" si="17">F332-T332</f>
        <v>0</v>
      </c>
    </row>
    <row r="333" spans="2:22" s="25" customFormat="1" hidden="1">
      <c r="B333" s="82">
        <f>'PER TRIWULAN'!A328</f>
        <v>323</v>
      </c>
      <c r="C333" s="69" t="str">
        <f>'PER TRIWULAN'!I328</f>
        <v xml:space="preserve"> Karangrayung </v>
      </c>
      <c r="D333" s="70" t="str">
        <f>'PER TRIWULAN'!B328</f>
        <v>SD NEGERI 2 Dempel</v>
      </c>
      <c r="E333" s="71">
        <f>'PER TRIWULAN'!V328</f>
        <v>23490000</v>
      </c>
      <c r="F333" s="89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72">
        <f t="shared" si="15"/>
        <v>0</v>
      </c>
      <c r="U333" s="59">
        <f t="shared" si="16"/>
        <v>23490000</v>
      </c>
      <c r="V333" s="57">
        <f t="shared" si="17"/>
        <v>0</v>
      </c>
    </row>
    <row r="334" spans="2:22" s="25" customFormat="1" hidden="1">
      <c r="B334" s="82">
        <f>'PER TRIWULAN'!A329</f>
        <v>324</v>
      </c>
      <c r="C334" s="69" t="str">
        <f>'PER TRIWULAN'!I329</f>
        <v xml:space="preserve"> Karangrayung </v>
      </c>
      <c r="D334" s="70" t="str">
        <f>'PER TRIWULAN'!B329</f>
        <v>SD NEGERI 3 Putatnganten</v>
      </c>
      <c r="E334" s="71">
        <f>'PER TRIWULAN'!V329</f>
        <v>32480000</v>
      </c>
      <c r="F334" s="89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72">
        <f t="shared" si="15"/>
        <v>0</v>
      </c>
      <c r="U334" s="59">
        <f t="shared" si="16"/>
        <v>32480000</v>
      </c>
      <c r="V334" s="57">
        <f t="shared" si="17"/>
        <v>0</v>
      </c>
    </row>
    <row r="335" spans="2:22" s="25" customFormat="1" hidden="1">
      <c r="B335" s="82">
        <f>'PER TRIWULAN'!A330</f>
        <v>325</v>
      </c>
      <c r="C335" s="69" t="str">
        <f>'PER TRIWULAN'!I330</f>
        <v xml:space="preserve"> Karangrayung </v>
      </c>
      <c r="D335" s="70" t="str">
        <f>'PER TRIWULAN'!B330</f>
        <v>SD NEGERI 6 Sendangharjo</v>
      </c>
      <c r="E335" s="71">
        <f>'PER TRIWULAN'!V330</f>
        <v>33495000</v>
      </c>
      <c r="F335" s="89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72">
        <f t="shared" si="15"/>
        <v>0</v>
      </c>
      <c r="U335" s="59">
        <f t="shared" si="16"/>
        <v>33495000</v>
      </c>
      <c r="V335" s="57">
        <f t="shared" si="17"/>
        <v>0</v>
      </c>
    </row>
    <row r="336" spans="2:22" s="25" customFormat="1" hidden="1">
      <c r="B336" s="82">
        <f>'PER TRIWULAN'!A331</f>
        <v>326</v>
      </c>
      <c r="C336" s="69" t="str">
        <f>'PER TRIWULAN'!I331</f>
        <v xml:space="preserve"> Karangrayung </v>
      </c>
      <c r="D336" s="70" t="str">
        <f>'PER TRIWULAN'!B331</f>
        <v>SD NEGERI 2 Nampu</v>
      </c>
      <c r="E336" s="71">
        <f>'PER TRIWULAN'!V331</f>
        <v>19575000</v>
      </c>
      <c r="F336" s="89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72">
        <f t="shared" si="15"/>
        <v>0</v>
      </c>
      <c r="U336" s="59">
        <f t="shared" si="16"/>
        <v>19575000</v>
      </c>
      <c r="V336" s="57">
        <f t="shared" si="17"/>
        <v>0</v>
      </c>
    </row>
    <row r="337" spans="2:22" s="25" customFormat="1" hidden="1">
      <c r="B337" s="82">
        <f>'PER TRIWULAN'!A332</f>
        <v>327</v>
      </c>
      <c r="C337" s="69" t="str">
        <f>'PER TRIWULAN'!I332</f>
        <v xml:space="preserve"> Kedungjati </v>
      </c>
      <c r="D337" s="70" t="str">
        <f>'PER TRIWULAN'!B332</f>
        <v>SD NEGERI 1 DERAS</v>
      </c>
      <c r="E337" s="71">
        <f>'PER TRIWULAN'!V332</f>
        <v>15225000</v>
      </c>
      <c r="F337" s="89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72">
        <f t="shared" si="15"/>
        <v>0</v>
      </c>
      <c r="U337" s="59">
        <f t="shared" si="16"/>
        <v>15225000</v>
      </c>
      <c r="V337" s="57">
        <f t="shared" si="17"/>
        <v>0</v>
      </c>
    </row>
    <row r="338" spans="2:22" s="25" customFormat="1" hidden="1">
      <c r="B338" s="82">
        <f>'PER TRIWULAN'!A333</f>
        <v>328</v>
      </c>
      <c r="C338" s="69" t="str">
        <f>'PER TRIWULAN'!I333</f>
        <v xml:space="preserve"> Kedungjati </v>
      </c>
      <c r="D338" s="70" t="str">
        <f>'PER TRIWULAN'!B333</f>
        <v>SD NEGERI 1 KALIMARO</v>
      </c>
      <c r="E338" s="71">
        <f>'PER TRIWULAN'!V333</f>
        <v>17110000</v>
      </c>
      <c r="F338" s="89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72">
        <f t="shared" si="15"/>
        <v>0</v>
      </c>
      <c r="U338" s="59">
        <f t="shared" si="16"/>
        <v>17110000</v>
      </c>
      <c r="V338" s="57">
        <f t="shared" si="17"/>
        <v>0</v>
      </c>
    </row>
    <row r="339" spans="2:22" s="25" customFormat="1" hidden="1">
      <c r="B339" s="82">
        <f>'PER TRIWULAN'!A334</f>
        <v>329</v>
      </c>
      <c r="C339" s="69" t="str">
        <f>'PER TRIWULAN'!I334</f>
        <v xml:space="preserve"> Kedungjati </v>
      </c>
      <c r="D339" s="70" t="str">
        <f>'PER TRIWULAN'!B334</f>
        <v>SD NEGERI 1 KARANGLANGU</v>
      </c>
      <c r="E339" s="71">
        <f>'PER TRIWULAN'!V334</f>
        <v>24215000</v>
      </c>
      <c r="F339" s="89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72">
        <f t="shared" si="15"/>
        <v>0</v>
      </c>
      <c r="U339" s="59">
        <f t="shared" si="16"/>
        <v>24215000</v>
      </c>
      <c r="V339" s="57">
        <f t="shared" si="17"/>
        <v>0</v>
      </c>
    </row>
    <row r="340" spans="2:22" s="25" customFormat="1" hidden="1">
      <c r="B340" s="82">
        <f>'PER TRIWULAN'!A335</f>
        <v>330</v>
      </c>
      <c r="C340" s="69" t="str">
        <f>'PER TRIWULAN'!I335</f>
        <v xml:space="preserve"> Kedungjati </v>
      </c>
      <c r="D340" s="70" t="str">
        <f>'PER TRIWULAN'!B335</f>
        <v>SD NEGERI 1 KEDUNGJATI</v>
      </c>
      <c r="E340" s="71">
        <f>'PER TRIWULAN'!V335</f>
        <v>28420000</v>
      </c>
      <c r="F340" s="89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72">
        <f t="shared" si="15"/>
        <v>0</v>
      </c>
      <c r="U340" s="59">
        <f t="shared" si="16"/>
        <v>28420000</v>
      </c>
      <c r="V340" s="57">
        <f t="shared" si="17"/>
        <v>0</v>
      </c>
    </row>
    <row r="341" spans="2:22" s="25" customFormat="1" hidden="1">
      <c r="B341" s="82">
        <f>'PER TRIWULAN'!A336</f>
        <v>331</v>
      </c>
      <c r="C341" s="69" t="str">
        <f>'PER TRIWULAN'!I336</f>
        <v xml:space="preserve"> Kedungjati </v>
      </c>
      <c r="D341" s="70" t="str">
        <f>'PER TRIWULAN'!B336</f>
        <v>SD NEGERI 1 KENTENGSARI</v>
      </c>
      <c r="E341" s="71">
        <f>'PER TRIWULAN'!V336</f>
        <v>9280000</v>
      </c>
      <c r="F341" s="89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72">
        <f t="shared" si="15"/>
        <v>0</v>
      </c>
      <c r="U341" s="59">
        <f t="shared" si="16"/>
        <v>9280000</v>
      </c>
      <c r="V341" s="57">
        <f t="shared" si="17"/>
        <v>0</v>
      </c>
    </row>
    <row r="342" spans="2:22" s="25" customFormat="1" hidden="1">
      <c r="B342" s="82">
        <f>'PER TRIWULAN'!A337</f>
        <v>332</v>
      </c>
      <c r="C342" s="69" t="str">
        <f>'PER TRIWULAN'!I337</f>
        <v xml:space="preserve"> Kedungjati </v>
      </c>
      <c r="D342" s="70" t="str">
        <f>'PER TRIWULAN'!B337</f>
        <v>SD NEGERI 1 NGOMBAK</v>
      </c>
      <c r="E342" s="71">
        <f>'PER TRIWULAN'!V337</f>
        <v>19285000</v>
      </c>
      <c r="F342" s="89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72">
        <f t="shared" si="15"/>
        <v>0</v>
      </c>
      <c r="U342" s="59">
        <f t="shared" si="16"/>
        <v>19285000</v>
      </c>
      <c r="V342" s="57">
        <f t="shared" si="17"/>
        <v>0</v>
      </c>
    </row>
    <row r="343" spans="2:22" s="25" customFormat="1" hidden="1">
      <c r="B343" s="82">
        <f>'PER TRIWULAN'!A338</f>
        <v>333</v>
      </c>
      <c r="C343" s="69" t="str">
        <f>'PER TRIWULAN'!I338</f>
        <v xml:space="preserve"> Kedungjati </v>
      </c>
      <c r="D343" s="70" t="str">
        <f>'PER TRIWULAN'!B338</f>
        <v>SD NEGERI 1 PADAS</v>
      </c>
      <c r="E343" s="71">
        <f>'PER TRIWULAN'!V338</f>
        <v>16095000</v>
      </c>
      <c r="F343" s="89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72">
        <f t="shared" si="15"/>
        <v>0</v>
      </c>
      <c r="U343" s="59">
        <f t="shared" si="16"/>
        <v>16095000</v>
      </c>
      <c r="V343" s="57">
        <f t="shared" si="17"/>
        <v>0</v>
      </c>
    </row>
    <row r="344" spans="2:22" s="25" customFormat="1" hidden="1">
      <c r="B344" s="82">
        <f>'PER TRIWULAN'!A339</f>
        <v>334</v>
      </c>
      <c r="C344" s="69" t="str">
        <f>'PER TRIWULAN'!I339</f>
        <v xml:space="preserve"> Kedungjati </v>
      </c>
      <c r="D344" s="70" t="str">
        <f>'PER TRIWULAN'!B339</f>
        <v>SD NEGERI 1 PANIMBO</v>
      </c>
      <c r="E344" s="71">
        <f>'PER TRIWULAN'!V339</f>
        <v>20300000</v>
      </c>
      <c r="F344" s="89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72">
        <f t="shared" si="15"/>
        <v>0</v>
      </c>
      <c r="U344" s="59">
        <f t="shared" si="16"/>
        <v>20300000</v>
      </c>
      <c r="V344" s="57">
        <f t="shared" si="17"/>
        <v>0</v>
      </c>
    </row>
    <row r="345" spans="2:22" s="25" customFormat="1" hidden="1">
      <c r="B345" s="82">
        <f>'PER TRIWULAN'!A340</f>
        <v>335</v>
      </c>
      <c r="C345" s="69" t="str">
        <f>'PER TRIWULAN'!I340</f>
        <v xml:space="preserve"> Kedungjati </v>
      </c>
      <c r="D345" s="70" t="str">
        <f>'PER TRIWULAN'!B340</f>
        <v>SD NEGERI 1 PRIGI</v>
      </c>
      <c r="E345" s="71">
        <f>'PER TRIWULAN'!V340</f>
        <v>21750000</v>
      </c>
      <c r="F345" s="89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72">
        <f t="shared" si="15"/>
        <v>0</v>
      </c>
      <c r="U345" s="59">
        <f t="shared" si="16"/>
        <v>21750000</v>
      </c>
      <c r="V345" s="57">
        <f t="shared" si="17"/>
        <v>0</v>
      </c>
    </row>
    <row r="346" spans="2:22" s="25" customFormat="1" hidden="1">
      <c r="B346" s="82">
        <f>'PER TRIWULAN'!A341</f>
        <v>336</v>
      </c>
      <c r="C346" s="69" t="str">
        <f>'PER TRIWULAN'!I341</f>
        <v xml:space="preserve"> Kedungjati </v>
      </c>
      <c r="D346" s="70" t="str">
        <f>'PER TRIWULAN'!B341</f>
        <v>SD NEGERI 1 WATES</v>
      </c>
      <c r="E346" s="71">
        <f>'PER TRIWULAN'!V341</f>
        <v>22910000</v>
      </c>
      <c r="F346" s="89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72">
        <f t="shared" si="15"/>
        <v>0</v>
      </c>
      <c r="U346" s="59">
        <f t="shared" si="16"/>
        <v>22910000</v>
      </c>
      <c r="V346" s="57">
        <f t="shared" si="17"/>
        <v>0</v>
      </c>
    </row>
    <row r="347" spans="2:22" s="25" customFormat="1" hidden="1">
      <c r="B347" s="82">
        <f>'PER TRIWULAN'!A342</f>
        <v>337</v>
      </c>
      <c r="C347" s="69" t="str">
        <f>'PER TRIWULAN'!I342</f>
        <v xml:space="preserve"> Kedungjati </v>
      </c>
      <c r="D347" s="70" t="str">
        <f>'PER TRIWULAN'!B342</f>
        <v>SD NEGERI 2 DERAS</v>
      </c>
      <c r="E347" s="71">
        <f>'PER TRIWULAN'!V342</f>
        <v>23345000</v>
      </c>
      <c r="F347" s="89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72">
        <f t="shared" si="15"/>
        <v>0</v>
      </c>
      <c r="U347" s="59">
        <f t="shared" si="16"/>
        <v>23345000</v>
      </c>
      <c r="V347" s="57">
        <f t="shared" si="17"/>
        <v>0</v>
      </c>
    </row>
    <row r="348" spans="2:22" s="25" customFormat="1" hidden="1">
      <c r="B348" s="82">
        <f>'PER TRIWULAN'!A343</f>
        <v>338</v>
      </c>
      <c r="C348" s="69" t="str">
        <f>'PER TRIWULAN'!I343</f>
        <v xml:space="preserve"> Kedungjati </v>
      </c>
      <c r="D348" s="70" t="str">
        <f>'PER TRIWULAN'!B343</f>
        <v>SD NEGERI 2 JUMO</v>
      </c>
      <c r="E348" s="71">
        <f>'PER TRIWULAN'!V343</f>
        <v>21460000</v>
      </c>
      <c r="F348" s="89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72">
        <f t="shared" si="15"/>
        <v>0</v>
      </c>
      <c r="U348" s="59">
        <f t="shared" si="16"/>
        <v>21460000</v>
      </c>
      <c r="V348" s="57">
        <f t="shared" si="17"/>
        <v>0</v>
      </c>
    </row>
    <row r="349" spans="2:22" s="25" customFormat="1" hidden="1">
      <c r="B349" s="82">
        <f>'PER TRIWULAN'!A344</f>
        <v>339</v>
      </c>
      <c r="C349" s="69" t="str">
        <f>'PER TRIWULAN'!I344</f>
        <v xml:space="preserve"> Kedungjati </v>
      </c>
      <c r="D349" s="70" t="str">
        <f>'PER TRIWULAN'!B344</f>
        <v>SD NEGERI 2 KALIMORO</v>
      </c>
      <c r="E349" s="71">
        <f>'PER TRIWULAN'!V344</f>
        <v>18705000</v>
      </c>
      <c r="F349" s="89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72">
        <f t="shared" si="15"/>
        <v>0</v>
      </c>
      <c r="U349" s="59">
        <f t="shared" si="16"/>
        <v>18705000</v>
      </c>
      <c r="V349" s="57">
        <f t="shared" si="17"/>
        <v>0</v>
      </c>
    </row>
    <row r="350" spans="2:22" s="25" customFormat="1" hidden="1">
      <c r="B350" s="82">
        <f>'PER TRIWULAN'!A345</f>
        <v>340</v>
      </c>
      <c r="C350" s="69" t="str">
        <f>'PER TRIWULAN'!I345</f>
        <v xml:space="preserve"> Kedungjati </v>
      </c>
      <c r="D350" s="70" t="str">
        <f>'PER TRIWULAN'!B345</f>
        <v>SD NEGERI 2 KARANGLANGU</v>
      </c>
      <c r="E350" s="71">
        <f>'PER TRIWULAN'!V345</f>
        <v>14355000</v>
      </c>
      <c r="F350" s="89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72">
        <f t="shared" si="15"/>
        <v>0</v>
      </c>
      <c r="U350" s="59">
        <f t="shared" si="16"/>
        <v>14355000</v>
      </c>
      <c r="V350" s="57">
        <f t="shared" si="17"/>
        <v>0</v>
      </c>
    </row>
    <row r="351" spans="2:22" s="25" customFormat="1" hidden="1">
      <c r="B351" s="82">
        <f>'PER TRIWULAN'!A346</f>
        <v>341</v>
      </c>
      <c r="C351" s="69" t="str">
        <f>'PER TRIWULAN'!I346</f>
        <v xml:space="preserve"> Kedungjati </v>
      </c>
      <c r="D351" s="70" t="str">
        <f>'PER TRIWULAN'!B346</f>
        <v>SD NEGERI 2 KEDUNGJATI</v>
      </c>
      <c r="E351" s="71">
        <f>'PER TRIWULAN'!V346</f>
        <v>31755000</v>
      </c>
      <c r="F351" s="89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72">
        <f t="shared" si="15"/>
        <v>0</v>
      </c>
      <c r="U351" s="59">
        <f t="shared" si="16"/>
        <v>31755000</v>
      </c>
      <c r="V351" s="57">
        <f t="shared" si="17"/>
        <v>0</v>
      </c>
    </row>
    <row r="352" spans="2:22" s="25" customFormat="1" hidden="1">
      <c r="B352" s="82">
        <f>'PER TRIWULAN'!A347</f>
        <v>342</v>
      </c>
      <c r="C352" s="69" t="str">
        <f>'PER TRIWULAN'!I347</f>
        <v xml:space="preserve"> Kedungjati </v>
      </c>
      <c r="D352" s="70" t="str">
        <f>'PER TRIWULAN'!B347</f>
        <v>SD NEGERI 2 NGOMBAK</v>
      </c>
      <c r="E352" s="71">
        <f>'PER TRIWULAN'!V347</f>
        <v>18270000</v>
      </c>
      <c r="F352" s="89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72">
        <f t="shared" si="15"/>
        <v>0</v>
      </c>
      <c r="U352" s="59">
        <f t="shared" si="16"/>
        <v>18270000</v>
      </c>
      <c r="V352" s="57">
        <f t="shared" si="17"/>
        <v>0</v>
      </c>
    </row>
    <row r="353" spans="2:22" s="25" customFormat="1" hidden="1">
      <c r="B353" s="82">
        <f>'PER TRIWULAN'!A348</f>
        <v>343</v>
      </c>
      <c r="C353" s="69" t="str">
        <f>'PER TRIWULAN'!I348</f>
        <v xml:space="preserve"> Kedungjati </v>
      </c>
      <c r="D353" s="70" t="str">
        <f>'PER TRIWULAN'!B348</f>
        <v>SD NEGERI 2 PADAS</v>
      </c>
      <c r="E353" s="71">
        <f>'PER TRIWULAN'!V348</f>
        <v>25520000</v>
      </c>
      <c r="F353" s="89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72">
        <f t="shared" si="15"/>
        <v>0</v>
      </c>
      <c r="U353" s="59">
        <f t="shared" si="16"/>
        <v>25520000</v>
      </c>
      <c r="V353" s="57">
        <f t="shared" si="17"/>
        <v>0</v>
      </c>
    </row>
    <row r="354" spans="2:22" s="25" customFormat="1" hidden="1">
      <c r="B354" s="82">
        <f>'PER TRIWULAN'!A349</f>
        <v>344</v>
      </c>
      <c r="C354" s="69" t="str">
        <f>'PER TRIWULAN'!I349</f>
        <v xml:space="preserve"> Kedungjati </v>
      </c>
      <c r="D354" s="70" t="str">
        <f>'PER TRIWULAN'!B349</f>
        <v>SD NEGERI 2 PANIMBO</v>
      </c>
      <c r="E354" s="71">
        <f>'PER TRIWULAN'!V349</f>
        <v>19140000</v>
      </c>
      <c r="F354" s="89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72">
        <f t="shared" si="15"/>
        <v>0</v>
      </c>
      <c r="U354" s="59">
        <f t="shared" si="16"/>
        <v>19140000</v>
      </c>
      <c r="V354" s="57">
        <f t="shared" si="17"/>
        <v>0</v>
      </c>
    </row>
    <row r="355" spans="2:22" s="25" customFormat="1" hidden="1">
      <c r="B355" s="82">
        <f>'PER TRIWULAN'!A350</f>
        <v>345</v>
      </c>
      <c r="C355" s="69" t="str">
        <f>'PER TRIWULAN'!I350</f>
        <v xml:space="preserve"> Kedungjati </v>
      </c>
      <c r="D355" s="70" t="str">
        <f>'PER TRIWULAN'!B350</f>
        <v>SD NEGERI 2 PRIGI</v>
      </c>
      <c r="E355" s="71">
        <f>'PER TRIWULAN'!V350</f>
        <v>0</v>
      </c>
      <c r="F355" s="89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72">
        <f t="shared" si="15"/>
        <v>0</v>
      </c>
      <c r="U355" s="59">
        <f t="shared" si="16"/>
        <v>0</v>
      </c>
      <c r="V355" s="57">
        <f t="shared" si="17"/>
        <v>0</v>
      </c>
    </row>
    <row r="356" spans="2:22" s="25" customFormat="1" hidden="1">
      <c r="B356" s="82">
        <f>'PER TRIWULAN'!A351</f>
        <v>346</v>
      </c>
      <c r="C356" s="69" t="str">
        <f>'PER TRIWULAN'!I351</f>
        <v xml:space="preserve"> Kedungjati </v>
      </c>
      <c r="D356" s="70" t="str">
        <f>'PER TRIWULAN'!B351</f>
        <v>SD NEGERI 2 WATES</v>
      </c>
      <c r="E356" s="71">
        <f>'PER TRIWULAN'!V351</f>
        <v>25375000</v>
      </c>
      <c r="F356" s="89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72">
        <f t="shared" si="15"/>
        <v>0</v>
      </c>
      <c r="U356" s="59">
        <f t="shared" si="16"/>
        <v>25375000</v>
      </c>
      <c r="V356" s="57">
        <f t="shared" si="17"/>
        <v>0</v>
      </c>
    </row>
    <row r="357" spans="2:22" s="25" customFormat="1" hidden="1">
      <c r="B357" s="82">
        <f>'PER TRIWULAN'!A352</f>
        <v>347</v>
      </c>
      <c r="C357" s="69" t="str">
        <f>'PER TRIWULAN'!I352</f>
        <v xml:space="preserve"> Kedungjati </v>
      </c>
      <c r="D357" s="70" t="str">
        <f>'PER TRIWULAN'!B352</f>
        <v>SD NEGERI 3 JUMO</v>
      </c>
      <c r="E357" s="71">
        <f>'PER TRIWULAN'!V352</f>
        <v>12035000</v>
      </c>
      <c r="F357" s="89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72">
        <f t="shared" si="15"/>
        <v>0</v>
      </c>
      <c r="U357" s="59">
        <f t="shared" si="16"/>
        <v>12035000</v>
      </c>
      <c r="V357" s="57">
        <f t="shared" si="17"/>
        <v>0</v>
      </c>
    </row>
    <row r="358" spans="2:22" s="25" customFormat="1" hidden="1">
      <c r="B358" s="82">
        <f>'PER TRIWULAN'!A353</f>
        <v>348</v>
      </c>
      <c r="C358" s="69" t="str">
        <f>'PER TRIWULAN'!I353</f>
        <v xml:space="preserve"> Kedungjati </v>
      </c>
      <c r="D358" s="70" t="str">
        <f>'PER TRIWULAN'!B353</f>
        <v>SD NEGERI 3 KALIMORO</v>
      </c>
      <c r="E358" s="71">
        <f>'PER TRIWULAN'!V353</f>
        <v>17255000</v>
      </c>
      <c r="F358" s="89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72">
        <f t="shared" si="15"/>
        <v>0</v>
      </c>
      <c r="U358" s="59">
        <f t="shared" si="16"/>
        <v>17255000</v>
      </c>
      <c r="V358" s="57">
        <f t="shared" si="17"/>
        <v>0</v>
      </c>
    </row>
    <row r="359" spans="2:22" s="25" customFormat="1" hidden="1">
      <c r="B359" s="82">
        <f>'PER TRIWULAN'!A354</f>
        <v>349</v>
      </c>
      <c r="C359" s="69" t="str">
        <f>'PER TRIWULAN'!I354</f>
        <v xml:space="preserve"> Kedungjati </v>
      </c>
      <c r="D359" s="70" t="str">
        <f>'PER TRIWULAN'!B354</f>
        <v>SD NEGERI 3 KARANGLANGU</v>
      </c>
      <c r="E359" s="71">
        <f>'PER TRIWULAN'!V354</f>
        <v>20445000</v>
      </c>
      <c r="F359" s="89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72">
        <f t="shared" si="15"/>
        <v>0</v>
      </c>
      <c r="U359" s="59">
        <f t="shared" si="16"/>
        <v>20445000</v>
      </c>
      <c r="V359" s="57">
        <f t="shared" si="17"/>
        <v>0</v>
      </c>
    </row>
    <row r="360" spans="2:22" s="25" customFormat="1" hidden="1">
      <c r="B360" s="82">
        <f>'PER TRIWULAN'!A355</f>
        <v>350</v>
      </c>
      <c r="C360" s="69" t="str">
        <f>'PER TRIWULAN'!I355</f>
        <v xml:space="preserve"> Kedungjati </v>
      </c>
      <c r="D360" s="70" t="str">
        <f>'PER TRIWULAN'!B355</f>
        <v>SD NEGERI 3 KEDUNGJATI</v>
      </c>
      <c r="E360" s="71">
        <f>'PER TRIWULAN'!V355</f>
        <v>12470000</v>
      </c>
      <c r="F360" s="89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72">
        <f t="shared" si="15"/>
        <v>0</v>
      </c>
      <c r="U360" s="59">
        <f t="shared" si="16"/>
        <v>12470000</v>
      </c>
      <c r="V360" s="57">
        <f t="shared" si="17"/>
        <v>0</v>
      </c>
    </row>
    <row r="361" spans="2:22" s="25" customFormat="1" hidden="1">
      <c r="B361" s="82">
        <f>'PER TRIWULAN'!A356</f>
        <v>351</v>
      </c>
      <c r="C361" s="69" t="str">
        <f>'PER TRIWULAN'!I356</f>
        <v xml:space="preserve"> Kedungjati </v>
      </c>
      <c r="D361" s="70" t="str">
        <f>'PER TRIWULAN'!B356</f>
        <v>SD NEGERI 3 KENTENGSARI</v>
      </c>
      <c r="E361" s="71">
        <f>'PER TRIWULAN'!V356</f>
        <v>11310000</v>
      </c>
      <c r="F361" s="89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72">
        <f t="shared" si="15"/>
        <v>0</v>
      </c>
      <c r="U361" s="59">
        <f t="shared" si="16"/>
        <v>11310000</v>
      </c>
      <c r="V361" s="57">
        <f t="shared" si="17"/>
        <v>0</v>
      </c>
    </row>
    <row r="362" spans="2:22" s="25" customFormat="1" hidden="1">
      <c r="B362" s="82">
        <f>'PER TRIWULAN'!A357</f>
        <v>352</v>
      </c>
      <c r="C362" s="69" t="str">
        <f>'PER TRIWULAN'!I357</f>
        <v xml:space="preserve"> Kedungjati </v>
      </c>
      <c r="D362" s="70" t="str">
        <f>'PER TRIWULAN'!B357</f>
        <v>SD NEGERI 3 PADAS</v>
      </c>
      <c r="E362" s="71">
        <f>'PER TRIWULAN'!V357</f>
        <v>0</v>
      </c>
      <c r="F362" s="89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72">
        <f t="shared" si="15"/>
        <v>0</v>
      </c>
      <c r="U362" s="59">
        <f t="shared" si="16"/>
        <v>0</v>
      </c>
      <c r="V362" s="57">
        <f t="shared" si="17"/>
        <v>0</v>
      </c>
    </row>
    <row r="363" spans="2:22" s="25" customFormat="1" hidden="1">
      <c r="B363" s="82">
        <f>'PER TRIWULAN'!A358</f>
        <v>353</v>
      </c>
      <c r="C363" s="69" t="str">
        <f>'PER TRIWULAN'!I358</f>
        <v xml:space="preserve"> Kedungjati </v>
      </c>
      <c r="D363" s="70" t="str">
        <f>'PER TRIWULAN'!B358</f>
        <v>SD NEGERI 3 PRIGI</v>
      </c>
      <c r="E363" s="71">
        <f>'PER TRIWULAN'!V358</f>
        <v>4060000</v>
      </c>
      <c r="F363" s="89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72">
        <f t="shared" si="15"/>
        <v>0</v>
      </c>
      <c r="U363" s="59">
        <f t="shared" si="16"/>
        <v>4060000</v>
      </c>
      <c r="V363" s="57">
        <f t="shared" si="17"/>
        <v>0</v>
      </c>
    </row>
    <row r="364" spans="2:22" s="25" customFormat="1" hidden="1">
      <c r="B364" s="82">
        <f>'PER TRIWULAN'!A359</f>
        <v>354</v>
      </c>
      <c r="C364" s="69" t="str">
        <f>'PER TRIWULAN'!I359</f>
        <v xml:space="preserve"> Kedungjati </v>
      </c>
      <c r="D364" s="70" t="str">
        <f>'PER TRIWULAN'!B359</f>
        <v>SD NEGERI 4 PADAS</v>
      </c>
      <c r="E364" s="71">
        <f>'PER TRIWULAN'!V359</f>
        <v>14210000</v>
      </c>
      <c r="F364" s="89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72">
        <f t="shared" si="15"/>
        <v>0</v>
      </c>
      <c r="U364" s="59">
        <f t="shared" si="16"/>
        <v>14210000</v>
      </c>
      <c r="V364" s="57">
        <f t="shared" si="17"/>
        <v>0</v>
      </c>
    </row>
    <row r="365" spans="2:22" s="25" customFormat="1" hidden="1">
      <c r="B365" s="82">
        <f>'PER TRIWULAN'!A360</f>
        <v>355</v>
      </c>
      <c r="C365" s="69" t="str">
        <f>'PER TRIWULAN'!I360</f>
        <v xml:space="preserve"> Kedungjati </v>
      </c>
      <c r="D365" s="70" t="str">
        <f>'PER TRIWULAN'!B360</f>
        <v>SD NEGERI 5 KEDUNGJATI</v>
      </c>
      <c r="E365" s="71">
        <f>'PER TRIWULAN'!V360</f>
        <v>12325000</v>
      </c>
      <c r="F365" s="89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72">
        <f t="shared" si="15"/>
        <v>0</v>
      </c>
      <c r="U365" s="59">
        <f t="shared" si="16"/>
        <v>12325000</v>
      </c>
      <c r="V365" s="57">
        <f t="shared" si="17"/>
        <v>0</v>
      </c>
    </row>
    <row r="366" spans="2:22" s="25" customFormat="1" hidden="1">
      <c r="B366" s="82">
        <f>'PER TRIWULAN'!A361</f>
        <v>356</v>
      </c>
      <c r="C366" s="69" t="str">
        <f>'PER TRIWULAN'!I361</f>
        <v xml:space="preserve"> Kedungjati </v>
      </c>
      <c r="D366" s="70" t="str">
        <f>'PER TRIWULAN'!B361</f>
        <v>SD NEGERI KLITIKAN</v>
      </c>
      <c r="E366" s="71">
        <f>'PER TRIWULAN'!V361</f>
        <v>10150000</v>
      </c>
      <c r="F366" s="89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72">
        <f t="shared" si="15"/>
        <v>0</v>
      </c>
      <c r="U366" s="59">
        <f t="shared" si="16"/>
        <v>10150000</v>
      </c>
      <c r="V366" s="57">
        <f t="shared" si="17"/>
        <v>0</v>
      </c>
    </row>
    <row r="367" spans="2:22" s="25" customFormat="1" hidden="1">
      <c r="B367" s="82">
        <f>'PER TRIWULAN'!A362</f>
        <v>357</v>
      </c>
      <c r="C367" s="69" t="str">
        <f>'PER TRIWULAN'!I362</f>
        <v xml:space="preserve"> Kedungjati </v>
      </c>
      <c r="D367" s="70" t="str">
        <f>'PER TRIWULAN'!B362</f>
        <v>SD NEGERI 1 JUMO</v>
      </c>
      <c r="E367" s="71">
        <f>'PER TRIWULAN'!V362</f>
        <v>28420000</v>
      </c>
      <c r="F367" s="89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72">
        <f t="shared" si="15"/>
        <v>0</v>
      </c>
      <c r="U367" s="59">
        <f t="shared" si="16"/>
        <v>28420000</v>
      </c>
      <c r="V367" s="57">
        <f t="shared" si="17"/>
        <v>0</v>
      </c>
    </row>
    <row r="368" spans="2:22" s="25" customFormat="1" hidden="1">
      <c r="B368" s="82">
        <f>'PER TRIWULAN'!A363</f>
        <v>358</v>
      </c>
      <c r="C368" s="69" t="str">
        <f>'PER TRIWULAN'!I363</f>
        <v xml:space="preserve"> Klambu </v>
      </c>
      <c r="D368" s="70" t="str">
        <f>'PER TRIWULAN'!B363</f>
        <v>SD NEGERI 1 KLAMBU</v>
      </c>
      <c r="E368" s="71">
        <f>'PER TRIWULAN'!V363</f>
        <v>33350000</v>
      </c>
      <c r="F368" s="89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72">
        <f t="shared" si="15"/>
        <v>0</v>
      </c>
      <c r="U368" s="59">
        <f t="shared" si="16"/>
        <v>33350000</v>
      </c>
      <c r="V368" s="57">
        <f t="shared" si="17"/>
        <v>0</v>
      </c>
    </row>
    <row r="369" spans="2:22" s="25" customFormat="1" hidden="1">
      <c r="B369" s="82">
        <f>'PER TRIWULAN'!A364</f>
        <v>359</v>
      </c>
      <c r="C369" s="69" t="str">
        <f>'PER TRIWULAN'!I364</f>
        <v xml:space="preserve"> Klambu </v>
      </c>
      <c r="D369" s="70" t="str">
        <f>'PER TRIWULAN'!B364</f>
        <v>SD NEGERI 1 MENAWAN</v>
      </c>
      <c r="E369" s="71">
        <f>'PER TRIWULAN'!V364</f>
        <v>25085000</v>
      </c>
      <c r="F369" s="89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72">
        <f t="shared" si="15"/>
        <v>0</v>
      </c>
      <c r="U369" s="59">
        <f t="shared" si="16"/>
        <v>25085000</v>
      </c>
      <c r="V369" s="57">
        <f t="shared" si="17"/>
        <v>0</v>
      </c>
    </row>
    <row r="370" spans="2:22" s="25" customFormat="1" hidden="1">
      <c r="B370" s="82">
        <f>'PER TRIWULAN'!A365</f>
        <v>360</v>
      </c>
      <c r="C370" s="69" t="str">
        <f>'PER TRIWULAN'!I365</f>
        <v xml:space="preserve"> Klambu </v>
      </c>
      <c r="D370" s="70" t="str">
        <f>'PER TRIWULAN'!B365</f>
        <v>SD NEGERI 1 PENGANTEN</v>
      </c>
      <c r="E370" s="71">
        <f>'PER TRIWULAN'!V365</f>
        <v>19720000</v>
      </c>
      <c r="F370" s="89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72">
        <f t="shared" si="15"/>
        <v>0</v>
      </c>
      <c r="U370" s="59">
        <f t="shared" si="16"/>
        <v>19720000</v>
      </c>
      <c r="V370" s="57">
        <f t="shared" si="17"/>
        <v>0</v>
      </c>
    </row>
    <row r="371" spans="2:22" s="25" customFormat="1" hidden="1">
      <c r="B371" s="82">
        <f>'PER TRIWULAN'!A366</f>
        <v>361</v>
      </c>
      <c r="C371" s="69" t="str">
        <f>'PER TRIWULAN'!I366</f>
        <v xml:space="preserve"> Klambu </v>
      </c>
      <c r="D371" s="70" t="str">
        <f>'PER TRIWULAN'!B366</f>
        <v>SD NEGERI 1 TARUMAN</v>
      </c>
      <c r="E371" s="71">
        <f>'PER TRIWULAN'!V366</f>
        <v>15370000</v>
      </c>
      <c r="F371" s="89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72">
        <f t="shared" si="15"/>
        <v>0</v>
      </c>
      <c r="U371" s="59">
        <f t="shared" si="16"/>
        <v>15370000</v>
      </c>
      <c r="V371" s="57">
        <f t="shared" si="17"/>
        <v>0</v>
      </c>
    </row>
    <row r="372" spans="2:22" s="25" customFormat="1" hidden="1">
      <c r="B372" s="82">
        <f>'PER TRIWULAN'!A367</f>
        <v>362</v>
      </c>
      <c r="C372" s="69" t="str">
        <f>'PER TRIWULAN'!I367</f>
        <v xml:space="preserve"> Klambu </v>
      </c>
      <c r="D372" s="70" t="str">
        <f>'PER TRIWULAN'!B367</f>
        <v>SD NEGERI 1 TERKESI</v>
      </c>
      <c r="E372" s="71">
        <f>'PER TRIWULAN'!V367</f>
        <v>20155000</v>
      </c>
      <c r="F372" s="89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72">
        <f t="shared" si="15"/>
        <v>0</v>
      </c>
      <c r="U372" s="59">
        <f t="shared" si="16"/>
        <v>20155000</v>
      </c>
      <c r="V372" s="57">
        <f t="shared" si="17"/>
        <v>0</v>
      </c>
    </row>
    <row r="373" spans="2:22" s="25" customFormat="1" hidden="1">
      <c r="B373" s="82">
        <f>'PER TRIWULAN'!A368</f>
        <v>363</v>
      </c>
      <c r="C373" s="69" t="str">
        <f>'PER TRIWULAN'!I368</f>
        <v xml:space="preserve"> Klambu </v>
      </c>
      <c r="D373" s="70" t="str">
        <f>'PER TRIWULAN'!B368</f>
        <v>SD NEGERI 2 KANDANGREJO</v>
      </c>
      <c r="E373" s="71">
        <f>'PER TRIWULAN'!V368</f>
        <v>14645000</v>
      </c>
      <c r="F373" s="89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72">
        <f t="shared" si="15"/>
        <v>0</v>
      </c>
      <c r="U373" s="59">
        <f t="shared" si="16"/>
        <v>14645000</v>
      </c>
      <c r="V373" s="57">
        <f t="shared" si="17"/>
        <v>0</v>
      </c>
    </row>
    <row r="374" spans="2:22" s="25" customFormat="1" hidden="1">
      <c r="B374" s="82">
        <f>'PER TRIWULAN'!A369</f>
        <v>364</v>
      </c>
      <c r="C374" s="69" t="str">
        <f>'PER TRIWULAN'!I369</f>
        <v xml:space="preserve"> Klambu </v>
      </c>
      <c r="D374" s="70" t="str">
        <f>'PER TRIWULAN'!B369</f>
        <v>SD NEGERI 2 KLAMBU</v>
      </c>
      <c r="E374" s="71">
        <f>'PER TRIWULAN'!V369</f>
        <v>21750000</v>
      </c>
      <c r="F374" s="89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72">
        <f t="shared" si="15"/>
        <v>0</v>
      </c>
      <c r="U374" s="59">
        <f t="shared" si="16"/>
        <v>21750000</v>
      </c>
      <c r="V374" s="57">
        <f t="shared" si="17"/>
        <v>0</v>
      </c>
    </row>
    <row r="375" spans="2:22" s="25" customFormat="1" hidden="1">
      <c r="B375" s="82">
        <f>'PER TRIWULAN'!A370</f>
        <v>365</v>
      </c>
      <c r="C375" s="69" t="str">
        <f>'PER TRIWULAN'!I370</f>
        <v xml:space="preserve"> Klambu </v>
      </c>
      <c r="D375" s="70" t="str">
        <f>'PER TRIWULAN'!B370</f>
        <v>SD NEGERI 2 MENAWAN</v>
      </c>
      <c r="E375" s="71">
        <f>'PER TRIWULAN'!V370</f>
        <v>22765000</v>
      </c>
      <c r="F375" s="89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72">
        <f t="shared" si="15"/>
        <v>0</v>
      </c>
      <c r="U375" s="59">
        <f t="shared" si="16"/>
        <v>22765000</v>
      </c>
      <c r="V375" s="57">
        <f t="shared" si="17"/>
        <v>0</v>
      </c>
    </row>
    <row r="376" spans="2:22" s="25" customFormat="1" hidden="1">
      <c r="B376" s="82">
        <f>'PER TRIWULAN'!A371</f>
        <v>366</v>
      </c>
      <c r="C376" s="69" t="str">
        <f>'PER TRIWULAN'!I371</f>
        <v xml:space="preserve"> Klambu </v>
      </c>
      <c r="D376" s="70" t="str">
        <f>'PER TRIWULAN'!B371</f>
        <v>SD NEGERI 2 PENGANTEN</v>
      </c>
      <c r="E376" s="71">
        <f>'PER TRIWULAN'!V371</f>
        <v>14935000</v>
      </c>
      <c r="F376" s="89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72">
        <f t="shared" si="15"/>
        <v>0</v>
      </c>
      <c r="U376" s="59">
        <f t="shared" si="16"/>
        <v>14935000</v>
      </c>
      <c r="V376" s="57">
        <f t="shared" si="17"/>
        <v>0</v>
      </c>
    </row>
    <row r="377" spans="2:22" s="25" customFormat="1" hidden="1">
      <c r="B377" s="82">
        <f>'PER TRIWULAN'!A372</f>
        <v>367</v>
      </c>
      <c r="C377" s="69" t="str">
        <f>'PER TRIWULAN'!I372</f>
        <v xml:space="preserve"> Klambu </v>
      </c>
      <c r="D377" s="70" t="str">
        <f>'PER TRIWULAN'!B372</f>
        <v>SD NEGERI 2 SELOJARI</v>
      </c>
      <c r="E377" s="71">
        <f>'PER TRIWULAN'!V372</f>
        <v>14790000</v>
      </c>
      <c r="F377" s="89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72">
        <f t="shared" si="15"/>
        <v>0</v>
      </c>
      <c r="U377" s="59">
        <f t="shared" si="16"/>
        <v>14790000</v>
      </c>
      <c r="V377" s="57">
        <f t="shared" si="17"/>
        <v>0</v>
      </c>
    </row>
    <row r="378" spans="2:22" s="25" customFormat="1" hidden="1">
      <c r="B378" s="82">
        <f>'PER TRIWULAN'!A373</f>
        <v>368</v>
      </c>
      <c r="C378" s="69" t="str">
        <f>'PER TRIWULAN'!I373</f>
        <v xml:space="preserve"> Klambu </v>
      </c>
      <c r="D378" s="70" t="str">
        <f>'PER TRIWULAN'!B373</f>
        <v>SD NEGERI 2 TARUMAN</v>
      </c>
      <c r="E378" s="71">
        <f>'PER TRIWULAN'!V373</f>
        <v>15660000</v>
      </c>
      <c r="F378" s="89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72">
        <f t="shared" si="15"/>
        <v>0</v>
      </c>
      <c r="U378" s="59">
        <f t="shared" si="16"/>
        <v>15660000</v>
      </c>
      <c r="V378" s="57">
        <f t="shared" si="17"/>
        <v>0</v>
      </c>
    </row>
    <row r="379" spans="2:22" s="25" customFormat="1" hidden="1">
      <c r="B379" s="82">
        <f>'PER TRIWULAN'!A374</f>
        <v>369</v>
      </c>
      <c r="C379" s="69" t="str">
        <f>'PER TRIWULAN'!I374</f>
        <v xml:space="preserve"> Klambu </v>
      </c>
      <c r="D379" s="70" t="str">
        <f>'PER TRIWULAN'!B374</f>
        <v>SD NEGERI 3 KANDANGREJO</v>
      </c>
      <c r="E379" s="71">
        <f>'PER TRIWULAN'!V374</f>
        <v>17980000</v>
      </c>
      <c r="F379" s="89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72">
        <f t="shared" si="15"/>
        <v>0</v>
      </c>
      <c r="U379" s="59">
        <f t="shared" si="16"/>
        <v>17980000</v>
      </c>
      <c r="V379" s="57">
        <f t="shared" si="17"/>
        <v>0</v>
      </c>
    </row>
    <row r="380" spans="2:22" s="25" customFormat="1" hidden="1">
      <c r="B380" s="82">
        <f>'PER TRIWULAN'!A375</f>
        <v>370</v>
      </c>
      <c r="C380" s="69" t="str">
        <f>'PER TRIWULAN'!I375</f>
        <v xml:space="preserve"> Klambu </v>
      </c>
      <c r="D380" s="70" t="str">
        <f>'PER TRIWULAN'!B375</f>
        <v>SD NEGERI 3 KLAMBU</v>
      </c>
      <c r="E380" s="71">
        <f>'PER TRIWULAN'!V375</f>
        <v>16095000</v>
      </c>
      <c r="F380" s="89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72">
        <f t="shared" si="15"/>
        <v>0</v>
      </c>
      <c r="U380" s="59">
        <f t="shared" si="16"/>
        <v>16095000</v>
      </c>
      <c r="V380" s="57">
        <f t="shared" si="17"/>
        <v>0</v>
      </c>
    </row>
    <row r="381" spans="2:22" s="25" customFormat="1" hidden="1">
      <c r="B381" s="82">
        <f>'PER TRIWULAN'!A376</f>
        <v>371</v>
      </c>
      <c r="C381" s="69" t="str">
        <f>'PER TRIWULAN'!I376</f>
        <v xml:space="preserve"> Klambu </v>
      </c>
      <c r="D381" s="70" t="str">
        <f>'PER TRIWULAN'!B376</f>
        <v>SD NEGERI 3 PENGANTEN</v>
      </c>
      <c r="E381" s="71">
        <f>'PER TRIWULAN'!V376</f>
        <v>21460000</v>
      </c>
      <c r="F381" s="89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72">
        <f t="shared" si="15"/>
        <v>0</v>
      </c>
      <c r="U381" s="59">
        <f t="shared" si="16"/>
        <v>21460000</v>
      </c>
      <c r="V381" s="57">
        <f t="shared" si="17"/>
        <v>0</v>
      </c>
    </row>
    <row r="382" spans="2:22" s="25" customFormat="1" hidden="1">
      <c r="B382" s="82">
        <f>'PER TRIWULAN'!A377</f>
        <v>372</v>
      </c>
      <c r="C382" s="69" t="str">
        <f>'PER TRIWULAN'!I377</f>
        <v xml:space="preserve"> Klambu </v>
      </c>
      <c r="D382" s="70" t="str">
        <f>'PER TRIWULAN'!B377</f>
        <v>SD NEGERI 3 TARUMAN</v>
      </c>
      <c r="E382" s="71">
        <f>'PER TRIWULAN'!V377</f>
        <v>13920000</v>
      </c>
      <c r="F382" s="89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72">
        <f t="shared" si="15"/>
        <v>0</v>
      </c>
      <c r="U382" s="59">
        <f t="shared" si="16"/>
        <v>13920000</v>
      </c>
      <c r="V382" s="57">
        <f t="shared" si="17"/>
        <v>0</v>
      </c>
    </row>
    <row r="383" spans="2:22" s="25" customFormat="1" hidden="1">
      <c r="B383" s="82">
        <f>'PER TRIWULAN'!A378</f>
        <v>373</v>
      </c>
      <c r="C383" s="69" t="str">
        <f>'PER TRIWULAN'!I378</f>
        <v xml:space="preserve"> Klambu </v>
      </c>
      <c r="D383" s="70" t="str">
        <f>'PER TRIWULAN'!B378</f>
        <v>SD NEGERI 3 TERKESI</v>
      </c>
      <c r="E383" s="71">
        <f>'PER TRIWULAN'!V378</f>
        <v>26245000</v>
      </c>
      <c r="F383" s="89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72">
        <f t="shared" si="15"/>
        <v>0</v>
      </c>
      <c r="U383" s="59">
        <f t="shared" si="16"/>
        <v>26245000</v>
      </c>
      <c r="V383" s="57">
        <f t="shared" si="17"/>
        <v>0</v>
      </c>
    </row>
    <row r="384" spans="2:22" s="25" customFormat="1" hidden="1">
      <c r="B384" s="82">
        <f>'PER TRIWULAN'!A379</f>
        <v>374</v>
      </c>
      <c r="C384" s="69" t="str">
        <f>'PER TRIWULAN'!I379</f>
        <v xml:space="preserve"> Klambu </v>
      </c>
      <c r="D384" s="70" t="str">
        <f>'PER TRIWULAN'!B379</f>
        <v>SD NEGERI 4 KLAMBU</v>
      </c>
      <c r="E384" s="71">
        <f>'PER TRIWULAN'!V379</f>
        <v>18270000</v>
      </c>
      <c r="F384" s="89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72">
        <f t="shared" si="15"/>
        <v>0</v>
      </c>
      <c r="U384" s="59">
        <f t="shared" si="16"/>
        <v>18270000</v>
      </c>
      <c r="V384" s="57">
        <f t="shared" si="17"/>
        <v>0</v>
      </c>
    </row>
    <row r="385" spans="2:22" s="25" customFormat="1" hidden="1">
      <c r="B385" s="82">
        <f>'PER TRIWULAN'!A380</f>
        <v>375</v>
      </c>
      <c r="C385" s="69" t="str">
        <f>'PER TRIWULAN'!I380</f>
        <v xml:space="preserve"> Klambu </v>
      </c>
      <c r="D385" s="70" t="str">
        <f>'PER TRIWULAN'!B380</f>
        <v>SD NEGERI 4 TARUMAN</v>
      </c>
      <c r="E385" s="71">
        <f>'PER TRIWULAN'!V380</f>
        <v>12325000</v>
      </c>
      <c r="F385" s="89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72">
        <f t="shared" si="15"/>
        <v>0</v>
      </c>
      <c r="U385" s="59">
        <f t="shared" si="16"/>
        <v>12325000</v>
      </c>
      <c r="V385" s="57">
        <f t="shared" si="17"/>
        <v>0</v>
      </c>
    </row>
    <row r="386" spans="2:22" s="25" customFormat="1" hidden="1">
      <c r="B386" s="82">
        <f>'PER TRIWULAN'!A381</f>
        <v>376</v>
      </c>
      <c r="C386" s="69" t="str">
        <f>'PER TRIWULAN'!I381</f>
        <v xml:space="preserve"> Klambu </v>
      </c>
      <c r="D386" s="70" t="str">
        <f>'PER TRIWULAN'!B381</f>
        <v>SD NEGERI WANDANKEMIRI</v>
      </c>
      <c r="E386" s="71">
        <f>'PER TRIWULAN'!V381</f>
        <v>31610000</v>
      </c>
      <c r="F386" s="89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72">
        <f t="shared" si="15"/>
        <v>0</v>
      </c>
      <c r="U386" s="59">
        <f t="shared" si="16"/>
        <v>31610000</v>
      </c>
      <c r="V386" s="57">
        <f t="shared" si="17"/>
        <v>0</v>
      </c>
    </row>
    <row r="387" spans="2:22" s="25" customFormat="1" hidden="1">
      <c r="B387" s="82">
        <f>'PER TRIWULAN'!A382</f>
        <v>377</v>
      </c>
      <c r="C387" s="69" t="str">
        <f>'PER TRIWULAN'!I382</f>
        <v xml:space="preserve"> Klambu </v>
      </c>
      <c r="D387" s="70" t="str">
        <f>'PER TRIWULAN'!B382</f>
        <v>SD NEGERI 1 SELOJARI</v>
      </c>
      <c r="E387" s="71">
        <f>'PER TRIWULAN'!V382</f>
        <v>19140000</v>
      </c>
      <c r="F387" s="89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72">
        <f t="shared" si="15"/>
        <v>0</v>
      </c>
      <c r="U387" s="59">
        <f t="shared" si="16"/>
        <v>19140000</v>
      </c>
      <c r="V387" s="57">
        <f t="shared" si="17"/>
        <v>0</v>
      </c>
    </row>
    <row r="388" spans="2:22" s="25" customFormat="1" hidden="1">
      <c r="B388" s="82">
        <f>'PER TRIWULAN'!A383</f>
        <v>378</v>
      </c>
      <c r="C388" s="69" t="str">
        <f>'PER TRIWULAN'!I383</f>
        <v xml:space="preserve"> Klambu </v>
      </c>
      <c r="D388" s="70" t="str">
        <f>'PER TRIWULAN'!B383</f>
        <v>SD NEGERI 1 KANDANGREJO</v>
      </c>
      <c r="E388" s="71">
        <f>'PER TRIWULAN'!V383</f>
        <v>17690000</v>
      </c>
      <c r="F388" s="89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72">
        <f t="shared" si="15"/>
        <v>0</v>
      </c>
      <c r="U388" s="59">
        <f t="shared" si="16"/>
        <v>17690000</v>
      </c>
      <c r="V388" s="57">
        <f t="shared" si="17"/>
        <v>0</v>
      </c>
    </row>
    <row r="389" spans="2:22" s="25" customFormat="1" hidden="1">
      <c r="B389" s="82">
        <f>'PER TRIWULAN'!A384</f>
        <v>379</v>
      </c>
      <c r="C389" s="69" t="str">
        <f>'PER TRIWULAN'!I384</f>
        <v xml:space="preserve"> Klambu </v>
      </c>
      <c r="D389" s="70" t="str">
        <f>'PER TRIWULAN'!B384</f>
        <v>SD NEGERI 4 KANDANGREJO</v>
      </c>
      <c r="E389" s="71">
        <f>'PER TRIWULAN'!V384</f>
        <v>15805000</v>
      </c>
      <c r="F389" s="89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72">
        <f t="shared" si="15"/>
        <v>0</v>
      </c>
      <c r="U389" s="59">
        <f t="shared" si="16"/>
        <v>15805000</v>
      </c>
      <c r="V389" s="57">
        <f t="shared" si="17"/>
        <v>0</v>
      </c>
    </row>
    <row r="390" spans="2:22" s="25" customFormat="1" hidden="1">
      <c r="B390" s="82">
        <f>'PER TRIWULAN'!A385</f>
        <v>380</v>
      </c>
      <c r="C390" s="69" t="str">
        <f>'PER TRIWULAN'!I385</f>
        <v xml:space="preserve"> Klambu </v>
      </c>
      <c r="D390" s="70" t="str">
        <f>'PER TRIWULAN'!B385</f>
        <v>SD NEGERI 3 MENAWAN</v>
      </c>
      <c r="E390" s="71">
        <f>'PER TRIWULAN'!V385</f>
        <v>24650000</v>
      </c>
      <c r="F390" s="89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72">
        <f t="shared" si="15"/>
        <v>0</v>
      </c>
      <c r="U390" s="59">
        <f t="shared" si="16"/>
        <v>24650000</v>
      </c>
      <c r="V390" s="57">
        <f t="shared" si="17"/>
        <v>0</v>
      </c>
    </row>
    <row r="391" spans="2:22" s="25" customFormat="1" hidden="1">
      <c r="B391" s="82">
        <f>'PER TRIWULAN'!A386</f>
        <v>381</v>
      </c>
      <c r="C391" s="69" t="str">
        <f>'PER TRIWULAN'!I386</f>
        <v xml:space="preserve"> Klambu </v>
      </c>
      <c r="D391" s="70" t="str">
        <f>'PER TRIWULAN'!B386</f>
        <v>SD NEGERI 2 TERKESI</v>
      </c>
      <c r="E391" s="71">
        <f>'PER TRIWULAN'!V386</f>
        <v>36540000</v>
      </c>
      <c r="F391" s="89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72">
        <f t="shared" si="15"/>
        <v>0</v>
      </c>
      <c r="U391" s="59">
        <f t="shared" si="16"/>
        <v>36540000</v>
      </c>
      <c r="V391" s="57">
        <f t="shared" si="17"/>
        <v>0</v>
      </c>
    </row>
    <row r="392" spans="2:22" s="25" customFormat="1" hidden="1">
      <c r="B392" s="82">
        <f>'PER TRIWULAN'!A387</f>
        <v>382</v>
      </c>
      <c r="C392" s="69" t="str">
        <f>'PER TRIWULAN'!I387</f>
        <v xml:space="preserve"> Klambu </v>
      </c>
      <c r="D392" s="70" t="str">
        <f>'PER TRIWULAN'!B387</f>
        <v>SD NEGERI 1 JENENGAN</v>
      </c>
      <c r="E392" s="71">
        <f>'PER TRIWULAN'!V387</f>
        <v>26390000</v>
      </c>
      <c r="F392" s="89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72">
        <f t="shared" si="15"/>
        <v>0</v>
      </c>
      <c r="U392" s="59">
        <f t="shared" si="16"/>
        <v>26390000</v>
      </c>
      <c r="V392" s="57">
        <f t="shared" si="17"/>
        <v>0</v>
      </c>
    </row>
    <row r="393" spans="2:22" s="25" customFormat="1" hidden="1">
      <c r="B393" s="82">
        <f>'PER TRIWULAN'!A388</f>
        <v>383</v>
      </c>
      <c r="C393" s="69" t="str">
        <f>'PER TRIWULAN'!I388</f>
        <v xml:space="preserve"> Klambu </v>
      </c>
      <c r="D393" s="70" t="str">
        <f>'PER TRIWULAN'!B388</f>
        <v>SD NEGERI 2 JENENGAN</v>
      </c>
      <c r="E393" s="71">
        <f>'PER TRIWULAN'!V388</f>
        <v>11600000</v>
      </c>
      <c r="F393" s="89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72">
        <f t="shared" si="15"/>
        <v>0</v>
      </c>
      <c r="U393" s="59">
        <f t="shared" si="16"/>
        <v>11600000</v>
      </c>
      <c r="V393" s="57">
        <f t="shared" si="17"/>
        <v>0</v>
      </c>
    </row>
    <row r="394" spans="2:22" s="25" customFormat="1" hidden="1">
      <c r="B394" s="82">
        <f>'PER TRIWULAN'!A389</f>
        <v>384</v>
      </c>
      <c r="C394" s="69" t="str">
        <f>'PER TRIWULAN'!I389</f>
        <v xml:space="preserve"> Kradenan </v>
      </c>
      <c r="D394" s="70" t="str">
        <f>'PER TRIWULAN'!B389</f>
        <v>SD NEGERI 1 BAGO</v>
      </c>
      <c r="E394" s="71">
        <f>'PER TRIWULAN'!V389</f>
        <v>28855000</v>
      </c>
      <c r="F394" s="89"/>
      <c r="G394" s="62">
        <v>600000</v>
      </c>
      <c r="H394" s="62"/>
      <c r="I394" s="62">
        <v>1960000</v>
      </c>
      <c r="J394" s="62">
        <v>4373500</v>
      </c>
      <c r="K394" s="62">
        <v>2761000</v>
      </c>
      <c r="L394" s="62">
        <v>631000</v>
      </c>
      <c r="M394" s="62">
        <v>3549500</v>
      </c>
      <c r="N394" s="62">
        <v>5400000</v>
      </c>
      <c r="O394" s="62">
        <v>1725000</v>
      </c>
      <c r="P394" s="62"/>
      <c r="Q394" s="62">
        <v>855000</v>
      </c>
      <c r="R394" s="62">
        <v>7000000</v>
      </c>
      <c r="S394" s="62"/>
      <c r="T394" s="72">
        <f t="shared" si="15"/>
        <v>28855000</v>
      </c>
      <c r="U394" s="59">
        <f t="shared" si="16"/>
        <v>28855000</v>
      </c>
      <c r="V394" s="57">
        <f t="shared" si="17"/>
        <v>-28855000</v>
      </c>
    </row>
    <row r="395" spans="2:22" s="25" customFormat="1" hidden="1">
      <c r="B395" s="82">
        <f>'PER TRIWULAN'!A390</f>
        <v>385</v>
      </c>
      <c r="C395" s="69" t="str">
        <f>'PER TRIWULAN'!I390</f>
        <v xml:space="preserve"> Kradenan </v>
      </c>
      <c r="D395" s="70" t="str">
        <f>'PER TRIWULAN'!B390</f>
        <v>SD NEGERI 1 BANJARDOWO</v>
      </c>
      <c r="E395" s="71">
        <f>'PER TRIWULAN'!V390</f>
        <v>37555000</v>
      </c>
      <c r="F395" s="89"/>
      <c r="G395" s="62">
        <v>465000</v>
      </c>
      <c r="H395" s="62"/>
      <c r="I395" s="62">
        <v>695000</v>
      </c>
      <c r="J395" s="62">
        <v>4698200</v>
      </c>
      <c r="K395" s="62">
        <v>14039200</v>
      </c>
      <c r="L395" s="62">
        <v>550000</v>
      </c>
      <c r="M395" s="62">
        <v>2343000</v>
      </c>
      <c r="N395" s="62">
        <v>10400000</v>
      </c>
      <c r="O395" s="62">
        <v>3564600</v>
      </c>
      <c r="P395" s="62"/>
      <c r="Q395" s="62">
        <v>800000</v>
      </c>
      <c r="R395" s="62"/>
      <c r="S395" s="62"/>
      <c r="T395" s="72">
        <f t="shared" si="15"/>
        <v>37555000</v>
      </c>
      <c r="U395" s="59">
        <f t="shared" si="16"/>
        <v>37555000</v>
      </c>
      <c r="V395" s="57">
        <f t="shared" si="17"/>
        <v>-37555000</v>
      </c>
    </row>
    <row r="396" spans="2:22" s="25" customFormat="1" hidden="1">
      <c r="B396" s="82">
        <f>'PER TRIWULAN'!A391</f>
        <v>386</v>
      </c>
      <c r="C396" s="69" t="str">
        <f>'PER TRIWULAN'!I391</f>
        <v xml:space="preserve"> Kradenan </v>
      </c>
      <c r="D396" s="70" t="str">
        <f>'PER TRIWULAN'!B391</f>
        <v>SD NEGERI 1 BANJARSARI</v>
      </c>
      <c r="E396" s="71">
        <f>'PER TRIWULAN'!V391</f>
        <v>25810000</v>
      </c>
      <c r="F396" s="89"/>
      <c r="G396" s="62">
        <v>4426000</v>
      </c>
      <c r="H396" s="62"/>
      <c r="I396" s="62">
        <v>3402500</v>
      </c>
      <c r="J396" s="62">
        <v>1316950</v>
      </c>
      <c r="K396" s="62">
        <v>5790342</v>
      </c>
      <c r="L396" s="62">
        <v>393858</v>
      </c>
      <c r="M396" s="62">
        <v>4385000</v>
      </c>
      <c r="N396" s="62">
        <v>3650000</v>
      </c>
      <c r="O396" s="62">
        <v>1944800</v>
      </c>
      <c r="P396" s="62"/>
      <c r="Q396" s="62">
        <v>500550</v>
      </c>
      <c r="R396" s="62"/>
      <c r="S396" s="62"/>
      <c r="T396" s="72">
        <f t="shared" ref="T396:T459" si="18">SUM(G396:S396)</f>
        <v>25810000</v>
      </c>
      <c r="U396" s="59">
        <f t="shared" ref="U396:U459" si="19">E396-F396</f>
        <v>25810000</v>
      </c>
      <c r="V396" s="57">
        <f t="shared" ref="V396:V459" si="20">F396-T396</f>
        <v>-25810000</v>
      </c>
    </row>
    <row r="397" spans="2:22" s="25" customFormat="1" hidden="1">
      <c r="B397" s="82">
        <f>'PER TRIWULAN'!A392</f>
        <v>387</v>
      </c>
      <c r="C397" s="69" t="str">
        <f>'PER TRIWULAN'!I392</f>
        <v xml:space="preserve"> Kradenan </v>
      </c>
      <c r="D397" s="70" t="str">
        <f>'PER TRIWULAN'!B392</f>
        <v>SD NEGERI 1 GRABAGAN</v>
      </c>
      <c r="E397" s="71">
        <f>'PER TRIWULAN'!V392</f>
        <v>23345000</v>
      </c>
      <c r="F397" s="89"/>
      <c r="G397" s="62">
        <v>565000</v>
      </c>
      <c r="H397" s="62">
        <v>0</v>
      </c>
      <c r="I397" s="62">
        <v>1018000</v>
      </c>
      <c r="J397" s="62">
        <v>2200100</v>
      </c>
      <c r="K397" s="62">
        <v>2508295</v>
      </c>
      <c r="L397" s="62">
        <v>363305</v>
      </c>
      <c r="M397" s="62">
        <v>2262000</v>
      </c>
      <c r="N397" s="62">
        <v>5775000</v>
      </c>
      <c r="O397" s="62">
        <v>4626300</v>
      </c>
      <c r="P397" s="62">
        <v>0</v>
      </c>
      <c r="Q397" s="62">
        <v>1050000</v>
      </c>
      <c r="R397" s="62">
        <v>1645000</v>
      </c>
      <c r="S397" s="62">
        <v>1332000</v>
      </c>
      <c r="T397" s="72">
        <f t="shared" si="18"/>
        <v>23345000</v>
      </c>
      <c r="U397" s="59">
        <f t="shared" si="19"/>
        <v>23345000</v>
      </c>
      <c r="V397" s="57">
        <f t="shared" si="20"/>
        <v>-23345000</v>
      </c>
    </row>
    <row r="398" spans="2:22" s="25" customFormat="1" hidden="1">
      <c r="B398" s="82">
        <f>'PER TRIWULAN'!A393</f>
        <v>388</v>
      </c>
      <c r="C398" s="69" t="str">
        <f>'PER TRIWULAN'!I393</f>
        <v xml:space="preserve"> Kradenan </v>
      </c>
      <c r="D398" s="70" t="str">
        <f>'PER TRIWULAN'!B393</f>
        <v>SD NEGERI 1 KALISARI</v>
      </c>
      <c r="E398" s="71">
        <f>'PER TRIWULAN'!V393</f>
        <v>18850000</v>
      </c>
      <c r="F398" s="89"/>
      <c r="G398" s="62"/>
      <c r="H398" s="62"/>
      <c r="I398" s="62">
        <v>882000</v>
      </c>
      <c r="J398" s="62">
        <v>1504400</v>
      </c>
      <c r="K398" s="62">
        <v>4821735</v>
      </c>
      <c r="L398" s="62">
        <v>56265</v>
      </c>
      <c r="M398" s="62">
        <v>3755000</v>
      </c>
      <c r="N398" s="62">
        <v>6150000</v>
      </c>
      <c r="O398" s="62">
        <v>1680600</v>
      </c>
      <c r="P398" s="62"/>
      <c r="Q398" s="62"/>
      <c r="R398" s="62"/>
      <c r="S398" s="62"/>
      <c r="T398" s="72">
        <f t="shared" si="18"/>
        <v>18850000</v>
      </c>
      <c r="U398" s="59">
        <f t="shared" si="19"/>
        <v>18850000</v>
      </c>
      <c r="V398" s="57">
        <f t="shared" si="20"/>
        <v>-18850000</v>
      </c>
    </row>
    <row r="399" spans="2:22" s="25" customFormat="1" hidden="1">
      <c r="B399" s="82">
        <f>'PER TRIWULAN'!A394</f>
        <v>389</v>
      </c>
      <c r="C399" s="69" t="str">
        <f>'PER TRIWULAN'!I394</f>
        <v xml:space="preserve"> Kradenan </v>
      </c>
      <c r="D399" s="70" t="str">
        <f>'PER TRIWULAN'!B394</f>
        <v>SD NEGERI 1 KRADENAN</v>
      </c>
      <c r="E399" s="71">
        <f>'PER TRIWULAN'!V394</f>
        <v>34365000</v>
      </c>
      <c r="F399" s="89"/>
      <c r="G399" s="62">
        <v>258000</v>
      </c>
      <c r="H399" s="62">
        <v>450000</v>
      </c>
      <c r="I399" s="62">
        <v>710000</v>
      </c>
      <c r="J399" s="62">
        <v>4625900</v>
      </c>
      <c r="K399" s="62">
        <v>7731062</v>
      </c>
      <c r="L399" s="62">
        <v>917238</v>
      </c>
      <c r="M399" s="62">
        <v>8630000</v>
      </c>
      <c r="N399" s="62">
        <v>6515000</v>
      </c>
      <c r="O399" s="62">
        <v>3877800</v>
      </c>
      <c r="P399" s="62"/>
      <c r="Q399" s="62">
        <v>200000</v>
      </c>
      <c r="R399" s="62"/>
      <c r="S399" s="62">
        <v>450000</v>
      </c>
      <c r="T399" s="72">
        <f t="shared" si="18"/>
        <v>34365000</v>
      </c>
      <c r="U399" s="59">
        <f t="shared" si="19"/>
        <v>34365000</v>
      </c>
      <c r="V399" s="57">
        <f t="shared" si="20"/>
        <v>-34365000</v>
      </c>
    </row>
    <row r="400" spans="2:22" s="25" customFormat="1" hidden="1">
      <c r="B400" s="82">
        <f>'PER TRIWULAN'!A395</f>
        <v>390</v>
      </c>
      <c r="C400" s="69" t="str">
        <f>'PER TRIWULAN'!I395</f>
        <v xml:space="preserve"> Kradenan </v>
      </c>
      <c r="D400" s="70" t="str">
        <f>'PER TRIWULAN'!B395</f>
        <v>SD NEGERI 1 KUWU</v>
      </c>
      <c r="E400" s="71">
        <f>'PER TRIWULAN'!V395</f>
        <v>35380000</v>
      </c>
      <c r="F400" s="89"/>
      <c r="G400" s="62">
        <v>0</v>
      </c>
      <c r="H400" s="62">
        <v>0</v>
      </c>
      <c r="I400" s="62">
        <v>1200000</v>
      </c>
      <c r="J400" s="62">
        <v>4653300</v>
      </c>
      <c r="K400" s="62">
        <v>10905950</v>
      </c>
      <c r="L400" s="62">
        <v>1608750</v>
      </c>
      <c r="M400" s="62">
        <v>2819000</v>
      </c>
      <c r="N400" s="62">
        <v>5850000</v>
      </c>
      <c r="O400" s="62">
        <v>6108000</v>
      </c>
      <c r="P400" s="62">
        <v>0</v>
      </c>
      <c r="Q400" s="62">
        <v>1880000</v>
      </c>
      <c r="R400" s="62">
        <v>0</v>
      </c>
      <c r="S400" s="62">
        <v>355000</v>
      </c>
      <c r="T400" s="72">
        <f t="shared" si="18"/>
        <v>35380000</v>
      </c>
      <c r="U400" s="59">
        <f t="shared" si="19"/>
        <v>35380000</v>
      </c>
      <c r="V400" s="57">
        <f t="shared" si="20"/>
        <v>-35380000</v>
      </c>
    </row>
    <row r="401" spans="2:22" s="25" customFormat="1" hidden="1">
      <c r="B401" s="82">
        <f>'PER TRIWULAN'!A396</f>
        <v>391</v>
      </c>
      <c r="C401" s="69" t="str">
        <f>'PER TRIWULAN'!I396</f>
        <v xml:space="preserve"> Kradenan </v>
      </c>
      <c r="D401" s="70" t="str">
        <f>'PER TRIWULAN'!B396</f>
        <v>SD NEGERI 1 PAKIS</v>
      </c>
      <c r="E401" s="71">
        <f>'PER TRIWULAN'!V396</f>
        <v>31320000</v>
      </c>
      <c r="F401" s="89"/>
      <c r="G401" s="62">
        <v>1736000</v>
      </c>
      <c r="H401" s="62" t="s">
        <v>1906</v>
      </c>
      <c r="I401" s="62">
        <v>3015500</v>
      </c>
      <c r="J401" s="62">
        <v>1644500</v>
      </c>
      <c r="K401" s="62">
        <v>4334900</v>
      </c>
      <c r="L401" s="62">
        <v>458100</v>
      </c>
      <c r="M401" s="62">
        <v>8382000</v>
      </c>
      <c r="N401" s="62">
        <v>6261000</v>
      </c>
      <c r="O401" s="62">
        <v>2513000</v>
      </c>
      <c r="P401" s="62" t="s">
        <v>1906</v>
      </c>
      <c r="Q401" s="62">
        <v>1100000</v>
      </c>
      <c r="R401" s="62" t="s">
        <v>1906</v>
      </c>
      <c r="S401" s="62">
        <v>1875000</v>
      </c>
      <c r="T401" s="72">
        <f t="shared" si="18"/>
        <v>31320000</v>
      </c>
      <c r="U401" s="59">
        <f t="shared" si="19"/>
        <v>31320000</v>
      </c>
      <c r="V401" s="57">
        <f t="shared" si="20"/>
        <v>-31320000</v>
      </c>
    </row>
    <row r="402" spans="2:22" s="25" customFormat="1" hidden="1">
      <c r="B402" s="82">
        <f>'PER TRIWULAN'!A397</f>
        <v>392</v>
      </c>
      <c r="C402" s="69" t="str">
        <f>'PER TRIWULAN'!I397</f>
        <v xml:space="preserve"> Kradenan </v>
      </c>
      <c r="D402" s="70" t="str">
        <f>'PER TRIWULAN'!B397</f>
        <v>SD NEGERI 1 SAMBONG BANGI</v>
      </c>
      <c r="E402" s="71">
        <f>'PER TRIWULAN'!V397</f>
        <v>16675000</v>
      </c>
      <c r="F402" s="89"/>
      <c r="G402" s="62"/>
      <c r="H402" s="62"/>
      <c r="I402" s="62">
        <v>3326000</v>
      </c>
      <c r="J402" s="62"/>
      <c r="K402" s="62">
        <v>4362000</v>
      </c>
      <c r="L402" s="62">
        <v>138597</v>
      </c>
      <c r="M402" s="62"/>
      <c r="N402" s="62">
        <v>5390000</v>
      </c>
      <c r="O402" s="62">
        <v>2277600</v>
      </c>
      <c r="P402" s="62"/>
      <c r="Q402" s="62">
        <v>1180803</v>
      </c>
      <c r="R402" s="62"/>
      <c r="S402" s="62"/>
      <c r="T402" s="72">
        <f t="shared" si="18"/>
        <v>16675000</v>
      </c>
      <c r="U402" s="59">
        <f t="shared" si="19"/>
        <v>16675000</v>
      </c>
      <c r="V402" s="57">
        <f t="shared" si="20"/>
        <v>-16675000</v>
      </c>
    </row>
    <row r="403" spans="2:22" s="25" customFormat="1" hidden="1">
      <c r="B403" s="82">
        <f>'PER TRIWULAN'!A398</f>
        <v>393</v>
      </c>
      <c r="C403" s="69" t="str">
        <f>'PER TRIWULAN'!I398</f>
        <v xml:space="preserve"> Kradenan </v>
      </c>
      <c r="D403" s="70" t="str">
        <f>'PER TRIWULAN'!B398</f>
        <v>SD NEGERI 1 SIMO</v>
      </c>
      <c r="E403" s="71">
        <f>'PER TRIWULAN'!V398</f>
        <v>31030000</v>
      </c>
      <c r="F403" s="89"/>
      <c r="G403" s="62">
        <v>398000</v>
      </c>
      <c r="H403" s="62" t="s">
        <v>1906</v>
      </c>
      <c r="I403" s="62">
        <v>3390000</v>
      </c>
      <c r="J403" s="62">
        <v>9334800</v>
      </c>
      <c r="K403" s="62">
        <v>5344000</v>
      </c>
      <c r="L403" s="62">
        <v>432200</v>
      </c>
      <c r="M403" s="62">
        <v>800000</v>
      </c>
      <c r="N403" s="62">
        <v>7175000</v>
      </c>
      <c r="O403" s="62">
        <v>2386000</v>
      </c>
      <c r="P403" s="62" t="s">
        <v>1906</v>
      </c>
      <c r="Q403" s="62">
        <v>1770000</v>
      </c>
      <c r="R403" s="62" t="s">
        <v>1906</v>
      </c>
      <c r="S403" s="62" t="s">
        <v>1906</v>
      </c>
      <c r="T403" s="72">
        <f t="shared" si="18"/>
        <v>31030000</v>
      </c>
      <c r="U403" s="59">
        <f t="shared" si="19"/>
        <v>31030000</v>
      </c>
      <c r="V403" s="57">
        <f t="shared" si="20"/>
        <v>-31030000</v>
      </c>
    </row>
    <row r="404" spans="2:22" s="25" customFormat="1" hidden="1">
      <c r="B404" s="82">
        <f>'PER TRIWULAN'!A399</f>
        <v>394</v>
      </c>
      <c r="C404" s="69" t="str">
        <f>'PER TRIWULAN'!I399</f>
        <v xml:space="preserve"> Kradenan </v>
      </c>
      <c r="D404" s="70" t="str">
        <f>'PER TRIWULAN'!B399</f>
        <v>SD NEGERI 1 TANJUNGSARI</v>
      </c>
      <c r="E404" s="71">
        <f>'PER TRIWULAN'!V399</f>
        <v>27115000</v>
      </c>
      <c r="F404" s="89"/>
      <c r="G404" s="62">
        <v>3109500</v>
      </c>
      <c r="H404" s="62"/>
      <c r="I404" s="62">
        <v>2688000</v>
      </c>
      <c r="J404" s="62">
        <v>1906500</v>
      </c>
      <c r="K404" s="62">
        <v>5010730</v>
      </c>
      <c r="L404" s="62">
        <v>370135</v>
      </c>
      <c r="M404" s="62">
        <v>3670000</v>
      </c>
      <c r="N404" s="62">
        <v>6128000</v>
      </c>
      <c r="O404" s="62">
        <v>3120800</v>
      </c>
      <c r="P404" s="62"/>
      <c r="Q404" s="62">
        <v>1111335</v>
      </c>
      <c r="R404" s="62"/>
      <c r="S404" s="62"/>
      <c r="T404" s="72">
        <f t="shared" si="18"/>
        <v>27115000</v>
      </c>
      <c r="U404" s="59">
        <f t="shared" si="19"/>
        <v>27115000</v>
      </c>
      <c r="V404" s="57">
        <f t="shared" si="20"/>
        <v>-27115000</v>
      </c>
    </row>
    <row r="405" spans="2:22" s="25" customFormat="1" hidden="1">
      <c r="B405" s="82">
        <f>'PER TRIWULAN'!A400</f>
        <v>395</v>
      </c>
      <c r="C405" s="69" t="str">
        <f>'PER TRIWULAN'!I400</f>
        <v xml:space="preserve"> Kradenan </v>
      </c>
      <c r="D405" s="70" t="str">
        <f>'PER TRIWULAN'!B400</f>
        <v>SD NEGERI 2 BAGO</v>
      </c>
      <c r="E405" s="71">
        <f>'PER TRIWULAN'!V400</f>
        <v>22910000</v>
      </c>
      <c r="F405" s="89"/>
      <c r="G405" s="62">
        <v>308000</v>
      </c>
      <c r="H405" s="62">
        <v>0</v>
      </c>
      <c r="I405" s="62">
        <v>1920000</v>
      </c>
      <c r="J405" s="62">
        <v>2162300</v>
      </c>
      <c r="K405" s="62">
        <v>3543200</v>
      </c>
      <c r="L405" s="62">
        <v>360500</v>
      </c>
      <c r="M405" s="62">
        <v>7100000</v>
      </c>
      <c r="N405" s="62">
        <v>4200000</v>
      </c>
      <c r="O405" s="62">
        <v>2090000</v>
      </c>
      <c r="P405" s="62">
        <v>0</v>
      </c>
      <c r="Q405" s="62">
        <v>636000</v>
      </c>
      <c r="R405" s="62">
        <v>0</v>
      </c>
      <c r="S405" s="62">
        <v>590000</v>
      </c>
      <c r="T405" s="72">
        <f t="shared" si="18"/>
        <v>22910000</v>
      </c>
      <c r="U405" s="59">
        <f t="shared" si="19"/>
        <v>22910000</v>
      </c>
      <c r="V405" s="57">
        <f t="shared" si="20"/>
        <v>-22910000</v>
      </c>
    </row>
    <row r="406" spans="2:22" s="25" customFormat="1" hidden="1">
      <c r="B406" s="82">
        <f>'PER TRIWULAN'!A401</f>
        <v>396</v>
      </c>
      <c r="C406" s="69" t="str">
        <f>'PER TRIWULAN'!I401</f>
        <v xml:space="preserve"> Kradenan </v>
      </c>
      <c r="D406" s="70" t="str">
        <f>'PER TRIWULAN'!B401</f>
        <v>SD NEGERI 2 BANJARSARI</v>
      </c>
      <c r="E406" s="71">
        <f>'PER TRIWULAN'!V401</f>
        <v>27115000</v>
      </c>
      <c r="F406" s="89"/>
      <c r="G406" s="62">
        <v>2064000</v>
      </c>
      <c r="H406" s="62">
        <v>0</v>
      </c>
      <c r="I406" s="62">
        <v>2430000</v>
      </c>
      <c r="J406" s="62">
        <v>1260000</v>
      </c>
      <c r="K406" s="62">
        <v>2386450</v>
      </c>
      <c r="L406" s="62">
        <v>1888800</v>
      </c>
      <c r="M406" s="62">
        <v>1622500</v>
      </c>
      <c r="N406" s="62">
        <v>4950000</v>
      </c>
      <c r="O406" s="62">
        <v>2752000</v>
      </c>
      <c r="P406" s="62">
        <v>0</v>
      </c>
      <c r="Q406" s="62">
        <v>650000</v>
      </c>
      <c r="R406" s="62">
        <v>390000</v>
      </c>
      <c r="S406" s="62">
        <v>6721250</v>
      </c>
      <c r="T406" s="72">
        <f t="shared" si="18"/>
        <v>27115000</v>
      </c>
      <c r="U406" s="59">
        <f t="shared" si="19"/>
        <v>27115000</v>
      </c>
      <c r="V406" s="57">
        <f t="shared" si="20"/>
        <v>-27115000</v>
      </c>
    </row>
    <row r="407" spans="2:22" s="25" customFormat="1" hidden="1">
      <c r="B407" s="82">
        <f>'PER TRIWULAN'!A402</f>
        <v>397</v>
      </c>
      <c r="C407" s="69" t="str">
        <f>'PER TRIWULAN'!I402</f>
        <v xml:space="preserve"> Kradenan </v>
      </c>
      <c r="D407" s="70" t="str">
        <f>'PER TRIWULAN'!B402</f>
        <v>SD NEGERI 2 CREWEK</v>
      </c>
      <c r="E407" s="71">
        <f>'PER TRIWULAN'!V402</f>
        <v>17545000</v>
      </c>
      <c r="F407" s="89"/>
      <c r="G407" s="62"/>
      <c r="H407" s="62"/>
      <c r="I407" s="62">
        <v>588000</v>
      </c>
      <c r="J407" s="62">
        <v>1208100</v>
      </c>
      <c r="K407" s="62">
        <v>1985200</v>
      </c>
      <c r="L407" s="62"/>
      <c r="M407" s="62">
        <v>195500</v>
      </c>
      <c r="N407" s="62">
        <v>4800000</v>
      </c>
      <c r="O407" s="62">
        <v>2478200</v>
      </c>
      <c r="P407" s="62"/>
      <c r="Q407" s="62">
        <v>900000</v>
      </c>
      <c r="R407" s="62">
        <v>5300000</v>
      </c>
      <c r="S407" s="62">
        <v>90000</v>
      </c>
      <c r="T407" s="72">
        <f t="shared" si="18"/>
        <v>17545000</v>
      </c>
      <c r="U407" s="59">
        <f t="shared" si="19"/>
        <v>17545000</v>
      </c>
      <c r="V407" s="57">
        <f t="shared" si="20"/>
        <v>-17545000</v>
      </c>
    </row>
    <row r="408" spans="2:22" s="25" customFormat="1" hidden="1">
      <c r="B408" s="82">
        <f>'PER TRIWULAN'!A403</f>
        <v>398</v>
      </c>
      <c r="C408" s="69" t="str">
        <f>'PER TRIWULAN'!I403</f>
        <v xml:space="preserve"> Kradenan </v>
      </c>
      <c r="D408" s="70" t="str">
        <f>'PER TRIWULAN'!B403</f>
        <v>SD NEGERI 2 GRABAGAN</v>
      </c>
      <c r="E408" s="71">
        <f>'PER TRIWULAN'!V403</f>
        <v>17400000</v>
      </c>
      <c r="F408" s="89"/>
      <c r="G408" s="62">
        <v>3016000</v>
      </c>
      <c r="H408" s="62"/>
      <c r="I408" s="62">
        <v>180000</v>
      </c>
      <c r="J408" s="62">
        <v>1892300</v>
      </c>
      <c r="K408" s="62">
        <v>2123000</v>
      </c>
      <c r="L408" s="62">
        <v>256500</v>
      </c>
      <c r="M408" s="62">
        <v>1220000</v>
      </c>
      <c r="N408" s="62">
        <v>5550000</v>
      </c>
      <c r="O408" s="62">
        <v>2212200</v>
      </c>
      <c r="P408" s="62"/>
      <c r="Q408" s="62">
        <v>300000</v>
      </c>
      <c r="R408" s="62"/>
      <c r="S408" s="62">
        <v>650000</v>
      </c>
      <c r="T408" s="72">
        <f t="shared" si="18"/>
        <v>17400000</v>
      </c>
      <c r="U408" s="59">
        <f t="shared" si="19"/>
        <v>17400000</v>
      </c>
      <c r="V408" s="57">
        <f t="shared" si="20"/>
        <v>-17400000</v>
      </c>
    </row>
    <row r="409" spans="2:22" s="25" customFormat="1" hidden="1">
      <c r="B409" s="82">
        <f>'PER TRIWULAN'!A404</f>
        <v>399</v>
      </c>
      <c r="C409" s="69" t="str">
        <f>'PER TRIWULAN'!I404</f>
        <v xml:space="preserve"> Kradenan </v>
      </c>
      <c r="D409" s="70" t="str">
        <f>'PER TRIWULAN'!B404</f>
        <v>SD NEGERI 2 KALISARI</v>
      </c>
      <c r="E409" s="71">
        <f>'PER TRIWULAN'!V404</f>
        <v>16530000</v>
      </c>
      <c r="F409" s="89"/>
      <c r="G409" s="62">
        <v>668000</v>
      </c>
      <c r="H409" s="62">
        <v>0</v>
      </c>
      <c r="I409" s="62">
        <v>620000</v>
      </c>
      <c r="J409" s="62">
        <v>3212500</v>
      </c>
      <c r="K409" s="62">
        <v>3418000</v>
      </c>
      <c r="L409" s="62">
        <v>69000</v>
      </c>
      <c r="M409" s="62">
        <v>0</v>
      </c>
      <c r="N409" s="62">
        <v>5250000</v>
      </c>
      <c r="O409" s="62">
        <v>2742500</v>
      </c>
      <c r="P409" s="62" t="s">
        <v>1905</v>
      </c>
      <c r="Q409" s="62">
        <v>550000</v>
      </c>
      <c r="R409" s="62">
        <v>0</v>
      </c>
      <c r="S409" s="62"/>
      <c r="T409" s="72">
        <f t="shared" si="18"/>
        <v>16530000</v>
      </c>
      <c r="U409" s="59">
        <f t="shared" si="19"/>
        <v>16530000</v>
      </c>
      <c r="V409" s="57">
        <f t="shared" si="20"/>
        <v>-16530000</v>
      </c>
    </row>
    <row r="410" spans="2:22" s="25" customFormat="1" hidden="1">
      <c r="B410" s="82">
        <f>'PER TRIWULAN'!A405</f>
        <v>400</v>
      </c>
      <c r="C410" s="69" t="str">
        <f>'PER TRIWULAN'!I405</f>
        <v xml:space="preserve"> Kradenan </v>
      </c>
      <c r="D410" s="70" t="str">
        <f>'PER TRIWULAN'!B405</f>
        <v>SD NEGERI 2 KRADENAN</v>
      </c>
      <c r="E410" s="71">
        <f>'PER TRIWULAN'!V405</f>
        <v>23055000</v>
      </c>
      <c r="F410" s="89"/>
      <c r="G410" s="62">
        <v>3038000</v>
      </c>
      <c r="H410" s="62">
        <v>180000</v>
      </c>
      <c r="I410" s="62">
        <v>2075000</v>
      </c>
      <c r="J410" s="62">
        <v>1530500</v>
      </c>
      <c r="K410" s="62">
        <v>3674400</v>
      </c>
      <c r="L410" s="62">
        <v>670450</v>
      </c>
      <c r="M410" s="62">
        <v>580000</v>
      </c>
      <c r="N410" s="62">
        <v>5050000</v>
      </c>
      <c r="O410" s="62">
        <v>2502900</v>
      </c>
      <c r="P410" s="62">
        <v>0</v>
      </c>
      <c r="Q410" s="62">
        <v>1303750</v>
      </c>
      <c r="R410" s="62">
        <v>0</v>
      </c>
      <c r="S410" s="62">
        <v>2450000</v>
      </c>
      <c r="T410" s="72">
        <f t="shared" si="18"/>
        <v>23055000</v>
      </c>
      <c r="U410" s="59">
        <f t="shared" si="19"/>
        <v>23055000</v>
      </c>
      <c r="V410" s="57">
        <f t="shared" si="20"/>
        <v>-23055000</v>
      </c>
    </row>
    <row r="411" spans="2:22" s="25" customFormat="1" hidden="1">
      <c r="B411" s="82">
        <f>'PER TRIWULAN'!A406</f>
        <v>401</v>
      </c>
      <c r="C411" s="69" t="str">
        <f>'PER TRIWULAN'!I406</f>
        <v xml:space="preserve"> Kradenan </v>
      </c>
      <c r="D411" s="70" t="str">
        <f>'PER TRIWULAN'!B406</f>
        <v>SD NEGERI 2 PAKIS</v>
      </c>
      <c r="E411" s="71">
        <f>'PER TRIWULAN'!V406</f>
        <v>25375000</v>
      </c>
      <c r="F411" s="89"/>
      <c r="G411" s="62">
        <v>0</v>
      </c>
      <c r="H411" s="62">
        <v>0</v>
      </c>
      <c r="I411" s="62">
        <v>2728050</v>
      </c>
      <c r="J411" s="62">
        <v>1335800</v>
      </c>
      <c r="K411" s="62">
        <v>8387071</v>
      </c>
      <c r="L411" s="62">
        <v>548079</v>
      </c>
      <c r="M411" s="62">
        <v>500000</v>
      </c>
      <c r="N411" s="62">
        <v>6000000</v>
      </c>
      <c r="O411" s="62">
        <v>5126000</v>
      </c>
      <c r="P411" s="62">
        <v>0</v>
      </c>
      <c r="Q411" s="62">
        <v>750000</v>
      </c>
      <c r="R411" s="62">
        <v>0</v>
      </c>
      <c r="S411" s="62">
        <v>0</v>
      </c>
      <c r="T411" s="72">
        <f t="shared" si="18"/>
        <v>25375000</v>
      </c>
      <c r="U411" s="59">
        <f t="shared" si="19"/>
        <v>25375000</v>
      </c>
      <c r="V411" s="57">
        <f t="shared" si="20"/>
        <v>-25375000</v>
      </c>
    </row>
    <row r="412" spans="2:22" s="25" customFormat="1" hidden="1">
      <c r="B412" s="82">
        <f>'PER TRIWULAN'!A407</f>
        <v>402</v>
      </c>
      <c r="C412" s="69" t="str">
        <f>'PER TRIWULAN'!I407</f>
        <v xml:space="preserve"> Kradenan </v>
      </c>
      <c r="D412" s="70" t="str">
        <f>'PER TRIWULAN'!B407</f>
        <v>SD NEGERI 2 SAMBONGBANGI</v>
      </c>
      <c r="E412" s="71">
        <f>'PER TRIWULAN'!V407</f>
        <v>26245000</v>
      </c>
      <c r="F412" s="89"/>
      <c r="G412" s="62">
        <v>2598000</v>
      </c>
      <c r="H412" s="62">
        <v>0</v>
      </c>
      <c r="I412" s="62">
        <v>1990000</v>
      </c>
      <c r="J412" s="62">
        <v>4995000</v>
      </c>
      <c r="K412" s="62">
        <v>2685500</v>
      </c>
      <c r="L412" s="62">
        <v>439100</v>
      </c>
      <c r="M412" s="62">
        <v>3678000</v>
      </c>
      <c r="N412" s="62">
        <v>6150000</v>
      </c>
      <c r="O412" s="62">
        <v>3149400</v>
      </c>
      <c r="P412" s="62">
        <v>0</v>
      </c>
      <c r="Q412" s="62">
        <v>350000</v>
      </c>
      <c r="R412" s="62">
        <v>210000</v>
      </c>
      <c r="S412" s="62">
        <v>0</v>
      </c>
      <c r="T412" s="72">
        <f t="shared" si="18"/>
        <v>26245000</v>
      </c>
      <c r="U412" s="59">
        <f t="shared" si="19"/>
        <v>26245000</v>
      </c>
      <c r="V412" s="57">
        <f t="shared" si="20"/>
        <v>-26245000</v>
      </c>
    </row>
    <row r="413" spans="2:22" s="25" customFormat="1" hidden="1">
      <c r="B413" s="82">
        <f>'PER TRIWULAN'!A408</f>
        <v>403</v>
      </c>
      <c r="C413" s="69" t="str">
        <f>'PER TRIWULAN'!I408</f>
        <v xml:space="preserve"> Kradenan </v>
      </c>
      <c r="D413" s="70" t="str">
        <f>'PER TRIWULAN'!B408</f>
        <v>SD NEGERI 2 SENGON WETAN</v>
      </c>
      <c r="E413" s="71">
        <f>'PER TRIWULAN'!V408</f>
        <v>21895000</v>
      </c>
      <c r="F413" s="89"/>
      <c r="G413" s="62">
        <v>1300000</v>
      </c>
      <c r="H413" s="62" t="s">
        <v>1906</v>
      </c>
      <c r="I413" s="62">
        <v>600000</v>
      </c>
      <c r="J413" s="62">
        <v>2796200</v>
      </c>
      <c r="K413" s="62">
        <v>14218900</v>
      </c>
      <c r="L413" s="62">
        <v>22311</v>
      </c>
      <c r="M413" s="62">
        <v>108500</v>
      </c>
      <c r="N413" s="62">
        <v>2700000</v>
      </c>
      <c r="O413" s="62" t="s">
        <v>1906</v>
      </c>
      <c r="P413" s="62" t="s">
        <v>1906</v>
      </c>
      <c r="Q413" s="62">
        <v>149089</v>
      </c>
      <c r="R413" s="62" t="s">
        <v>1906</v>
      </c>
      <c r="S413" s="62" t="s">
        <v>1906</v>
      </c>
      <c r="T413" s="72">
        <f t="shared" si="18"/>
        <v>21895000</v>
      </c>
      <c r="U413" s="59">
        <f t="shared" si="19"/>
        <v>21895000</v>
      </c>
      <c r="V413" s="57">
        <f t="shared" si="20"/>
        <v>-21895000</v>
      </c>
    </row>
    <row r="414" spans="2:22" s="25" customFormat="1" hidden="1">
      <c r="B414" s="82">
        <f>'PER TRIWULAN'!A409</f>
        <v>404</v>
      </c>
      <c r="C414" s="69" t="str">
        <f>'PER TRIWULAN'!I409</f>
        <v xml:space="preserve"> Kradenan </v>
      </c>
      <c r="D414" s="70" t="str">
        <f>'PER TRIWULAN'!B409</f>
        <v>SD NEGERI 2 TANJUNGSARI</v>
      </c>
      <c r="E414" s="71">
        <f>'PER TRIWULAN'!V409</f>
        <v>21460000</v>
      </c>
      <c r="F414" s="89"/>
      <c r="G414" s="62">
        <v>577700</v>
      </c>
      <c r="H414" s="62" t="s">
        <v>1906</v>
      </c>
      <c r="I414" s="62" t="s">
        <v>1906</v>
      </c>
      <c r="J414" s="62" t="s">
        <v>1906</v>
      </c>
      <c r="K414" s="62">
        <v>8218800</v>
      </c>
      <c r="L414" s="62">
        <v>156800</v>
      </c>
      <c r="M414" s="62">
        <v>251700</v>
      </c>
      <c r="N414" s="62">
        <v>5250000</v>
      </c>
      <c r="O414" s="62">
        <v>6055000</v>
      </c>
      <c r="P414" s="62" t="s">
        <v>1906</v>
      </c>
      <c r="Q414" s="62">
        <v>950000</v>
      </c>
      <c r="R414" s="62" t="s">
        <v>1906</v>
      </c>
      <c r="S414" s="62" t="s">
        <v>1906</v>
      </c>
      <c r="T414" s="72">
        <f t="shared" si="18"/>
        <v>21460000</v>
      </c>
      <c r="U414" s="59">
        <f t="shared" si="19"/>
        <v>21460000</v>
      </c>
      <c r="V414" s="57">
        <f t="shared" si="20"/>
        <v>-21460000</v>
      </c>
    </row>
    <row r="415" spans="2:22" s="25" customFormat="1" hidden="1">
      <c r="B415" s="82">
        <f>'PER TRIWULAN'!A410</f>
        <v>405</v>
      </c>
      <c r="C415" s="69" t="str">
        <f>'PER TRIWULAN'!I410</f>
        <v xml:space="preserve"> Kradenan </v>
      </c>
      <c r="D415" s="70" t="str">
        <f>'PER TRIWULAN'!B410</f>
        <v>SD NEGERI 3 BANJARDOWO</v>
      </c>
      <c r="E415" s="71">
        <f>'PER TRIWULAN'!V410</f>
        <v>27260000</v>
      </c>
      <c r="F415" s="89"/>
      <c r="G415" s="62">
        <v>1683000</v>
      </c>
      <c r="H415" s="62"/>
      <c r="I415" s="62"/>
      <c r="J415" s="62">
        <v>1523000</v>
      </c>
      <c r="K415" s="62">
        <v>1572850</v>
      </c>
      <c r="L415" s="62">
        <v>398204</v>
      </c>
      <c r="M415" s="62">
        <v>791980</v>
      </c>
      <c r="N415" s="62">
        <v>4950000</v>
      </c>
      <c r="O415" s="62">
        <v>6573900</v>
      </c>
      <c r="P415" s="62"/>
      <c r="Q415" s="62">
        <v>1774500</v>
      </c>
      <c r="R415" s="62"/>
      <c r="S415" s="62">
        <v>7992566</v>
      </c>
      <c r="T415" s="72">
        <f t="shared" si="18"/>
        <v>27260000</v>
      </c>
      <c r="U415" s="59">
        <f t="shared" si="19"/>
        <v>27260000</v>
      </c>
      <c r="V415" s="57">
        <f t="shared" si="20"/>
        <v>-27260000</v>
      </c>
    </row>
    <row r="416" spans="2:22" s="25" customFormat="1" hidden="1">
      <c r="B416" s="82">
        <f>'PER TRIWULAN'!A411</f>
        <v>406</v>
      </c>
      <c r="C416" s="69" t="str">
        <f>'PER TRIWULAN'!I411</f>
        <v xml:space="preserve"> Kradenan </v>
      </c>
      <c r="D416" s="70" t="str">
        <f>'PER TRIWULAN'!B411</f>
        <v>SD NEGERI 3 BANJARSARI</v>
      </c>
      <c r="E416" s="71">
        <f>'PER TRIWULAN'!V411</f>
        <v>24940000</v>
      </c>
      <c r="F416" s="89"/>
      <c r="G416" s="62">
        <v>460000</v>
      </c>
      <c r="H416" s="62">
        <v>0</v>
      </c>
      <c r="I416" s="62">
        <v>1344900</v>
      </c>
      <c r="J416" s="62">
        <v>2548950</v>
      </c>
      <c r="K416" s="62">
        <v>4954100</v>
      </c>
      <c r="L416" s="62">
        <v>228750</v>
      </c>
      <c r="M416" s="62">
        <v>5739500</v>
      </c>
      <c r="N416" s="62">
        <v>6000000</v>
      </c>
      <c r="O416" s="62">
        <v>2873200</v>
      </c>
      <c r="P416" s="62">
        <v>0</v>
      </c>
      <c r="Q416" s="62">
        <v>790600</v>
      </c>
      <c r="R416" s="62"/>
      <c r="S416" s="62"/>
      <c r="T416" s="72">
        <f t="shared" si="18"/>
        <v>24940000</v>
      </c>
      <c r="U416" s="59">
        <f t="shared" si="19"/>
        <v>24940000</v>
      </c>
      <c r="V416" s="57">
        <f t="shared" si="20"/>
        <v>-24940000</v>
      </c>
    </row>
    <row r="417" spans="2:22" s="25" customFormat="1" hidden="1">
      <c r="B417" s="82">
        <f>'PER TRIWULAN'!A412</f>
        <v>407</v>
      </c>
      <c r="C417" s="69" t="str">
        <f>'PER TRIWULAN'!I412</f>
        <v xml:space="preserve"> Kradenan </v>
      </c>
      <c r="D417" s="70" t="str">
        <f>'PER TRIWULAN'!B412</f>
        <v>SD NEGERI 3 CREWEK</v>
      </c>
      <c r="E417" s="71">
        <f>'PER TRIWULAN'!V412</f>
        <v>10150000</v>
      </c>
      <c r="F417" s="89"/>
      <c r="G417" s="62">
        <v>0</v>
      </c>
      <c r="H417" s="62">
        <v>0</v>
      </c>
      <c r="I417" s="62">
        <v>718000</v>
      </c>
      <c r="J417" s="62">
        <v>1122400</v>
      </c>
      <c r="K417" s="62">
        <v>2589200</v>
      </c>
      <c r="L417" s="62">
        <v>131600</v>
      </c>
      <c r="M417" s="62">
        <v>132000</v>
      </c>
      <c r="N417" s="62">
        <v>2625000</v>
      </c>
      <c r="O417" s="62">
        <v>2046800</v>
      </c>
      <c r="P417" s="62">
        <v>0</v>
      </c>
      <c r="Q417" s="62">
        <v>450000</v>
      </c>
      <c r="R417" s="62">
        <v>335000</v>
      </c>
      <c r="S417" s="62">
        <v>0</v>
      </c>
      <c r="T417" s="72">
        <f t="shared" si="18"/>
        <v>10150000</v>
      </c>
      <c r="U417" s="59">
        <f t="shared" si="19"/>
        <v>10150000</v>
      </c>
      <c r="V417" s="57">
        <f t="shared" si="20"/>
        <v>-10150000</v>
      </c>
    </row>
    <row r="418" spans="2:22" s="25" customFormat="1" hidden="1">
      <c r="B418" s="82">
        <f>'PER TRIWULAN'!A413</f>
        <v>408</v>
      </c>
      <c r="C418" s="69" t="str">
        <f>'PER TRIWULAN'!I413</f>
        <v xml:space="preserve"> Kradenan </v>
      </c>
      <c r="D418" s="70" t="str">
        <f>'PER TRIWULAN'!B413</f>
        <v>SD NEGERI 3 GRABAGAN</v>
      </c>
      <c r="E418" s="71">
        <f>'PER TRIWULAN'!V413</f>
        <v>19720000</v>
      </c>
      <c r="F418" s="89"/>
      <c r="G418" s="62">
        <v>90000</v>
      </c>
      <c r="H418" s="62">
        <v>0</v>
      </c>
      <c r="I418" s="62">
        <v>1884600</v>
      </c>
      <c r="J418" s="62">
        <v>1722400</v>
      </c>
      <c r="K418" s="62">
        <v>2393500</v>
      </c>
      <c r="L418" s="62">
        <v>607400</v>
      </c>
      <c r="M418" s="62">
        <v>2249000</v>
      </c>
      <c r="N418" s="62">
        <v>5025000</v>
      </c>
      <c r="O418" s="62">
        <v>3490600</v>
      </c>
      <c r="P418" s="62">
        <v>0</v>
      </c>
      <c r="Q418" s="62">
        <v>2257500</v>
      </c>
      <c r="R418" s="62">
        <v>0</v>
      </c>
      <c r="S418" s="62">
        <v>0</v>
      </c>
      <c r="T418" s="72">
        <f t="shared" si="18"/>
        <v>19720000</v>
      </c>
      <c r="U418" s="59">
        <f t="shared" si="19"/>
        <v>19720000</v>
      </c>
      <c r="V418" s="57">
        <f t="shared" si="20"/>
        <v>-19720000</v>
      </c>
    </row>
    <row r="419" spans="2:22" s="25" customFormat="1" hidden="1">
      <c r="B419" s="82">
        <f>'PER TRIWULAN'!A414</f>
        <v>409</v>
      </c>
      <c r="C419" s="69" t="str">
        <f>'PER TRIWULAN'!I414</f>
        <v xml:space="preserve"> Kradenan </v>
      </c>
      <c r="D419" s="70" t="str">
        <f>'PER TRIWULAN'!B414</f>
        <v>SD NEGERI 3 KALISARI</v>
      </c>
      <c r="E419" s="71">
        <f>'PER TRIWULAN'!V414</f>
        <v>29000000</v>
      </c>
      <c r="F419" s="89"/>
      <c r="G419" s="62">
        <v>5037000</v>
      </c>
      <c r="H419" s="62"/>
      <c r="I419" s="62">
        <v>6491000</v>
      </c>
      <c r="J419" s="62">
        <v>4141000</v>
      </c>
      <c r="K419" s="62">
        <v>4033600</v>
      </c>
      <c r="L419" s="62"/>
      <c r="M419" s="62">
        <v>902700</v>
      </c>
      <c r="N419" s="62">
        <v>6500000</v>
      </c>
      <c r="O419" s="62">
        <v>1894700</v>
      </c>
      <c r="P419" s="62"/>
      <c r="Q419" s="62"/>
      <c r="R419" s="62"/>
      <c r="S419" s="62"/>
      <c r="T419" s="72">
        <f t="shared" si="18"/>
        <v>29000000</v>
      </c>
      <c r="U419" s="59">
        <f t="shared" si="19"/>
        <v>29000000</v>
      </c>
      <c r="V419" s="57">
        <f t="shared" si="20"/>
        <v>-29000000</v>
      </c>
    </row>
    <row r="420" spans="2:22" s="25" customFormat="1" hidden="1">
      <c r="B420" s="82">
        <f>'PER TRIWULAN'!A415</f>
        <v>410</v>
      </c>
      <c r="C420" s="69" t="str">
        <f>'PER TRIWULAN'!I415</f>
        <v xml:space="preserve"> Kradenan </v>
      </c>
      <c r="D420" s="70" t="str">
        <f>'PER TRIWULAN'!B415</f>
        <v>SD NEGERI 3 KRADENAN</v>
      </c>
      <c r="E420" s="71">
        <f>'PER TRIWULAN'!V415</f>
        <v>27405000</v>
      </c>
      <c r="F420" s="89"/>
      <c r="G420" s="62">
        <v>5138000</v>
      </c>
      <c r="H420" s="62">
        <v>0</v>
      </c>
      <c r="I420" s="62">
        <v>485000</v>
      </c>
      <c r="J420" s="62">
        <v>1801200</v>
      </c>
      <c r="K420" s="62">
        <v>3648000</v>
      </c>
      <c r="L420" s="62">
        <v>690100</v>
      </c>
      <c r="M420" s="62">
        <v>120000</v>
      </c>
      <c r="N420" s="62">
        <v>7200000</v>
      </c>
      <c r="O420" s="62">
        <v>4219200</v>
      </c>
      <c r="P420" s="62">
        <v>0</v>
      </c>
      <c r="Q420" s="62">
        <v>700000</v>
      </c>
      <c r="R420" s="62">
        <v>0</v>
      </c>
      <c r="S420" s="62">
        <v>3403500</v>
      </c>
      <c r="T420" s="72">
        <f t="shared" si="18"/>
        <v>27405000</v>
      </c>
      <c r="U420" s="59">
        <f t="shared" si="19"/>
        <v>27405000</v>
      </c>
      <c r="V420" s="57">
        <f t="shared" si="20"/>
        <v>-27405000</v>
      </c>
    </row>
    <row r="421" spans="2:22" s="25" customFormat="1" hidden="1">
      <c r="B421" s="82">
        <f>'PER TRIWULAN'!A416</f>
        <v>411</v>
      </c>
      <c r="C421" s="69" t="str">
        <f>'PER TRIWULAN'!I416</f>
        <v xml:space="preserve"> Kradenan </v>
      </c>
      <c r="D421" s="70" t="str">
        <f>'PER TRIWULAN'!B416</f>
        <v>SD NEGERI 3 KUWU</v>
      </c>
      <c r="E421" s="71">
        <f>'PER TRIWULAN'!V416</f>
        <v>31030000</v>
      </c>
      <c r="F421" s="89"/>
      <c r="G421" s="62">
        <v>200000</v>
      </c>
      <c r="H421" s="62">
        <v>0</v>
      </c>
      <c r="I421" s="62">
        <v>4435000</v>
      </c>
      <c r="J421" s="62">
        <v>4741500</v>
      </c>
      <c r="K421" s="62">
        <v>10486831</v>
      </c>
      <c r="L421" s="62">
        <v>338569</v>
      </c>
      <c r="M421" s="62">
        <v>1773500</v>
      </c>
      <c r="N421" s="62">
        <v>5850000</v>
      </c>
      <c r="O421" s="62">
        <v>2784600</v>
      </c>
      <c r="P421" s="62">
        <v>0</v>
      </c>
      <c r="Q421" s="62">
        <v>1000000</v>
      </c>
      <c r="R421" s="62">
        <v>0</v>
      </c>
      <c r="S421" s="62">
        <v>0</v>
      </c>
      <c r="T421" s="72">
        <f t="shared" si="18"/>
        <v>31610000</v>
      </c>
      <c r="U421" s="59">
        <f t="shared" si="19"/>
        <v>31030000</v>
      </c>
      <c r="V421" s="57">
        <f t="shared" si="20"/>
        <v>-31610000</v>
      </c>
    </row>
    <row r="422" spans="2:22" s="25" customFormat="1" hidden="1">
      <c r="B422" s="82">
        <f>'PER TRIWULAN'!A417</f>
        <v>412</v>
      </c>
      <c r="C422" s="69" t="str">
        <f>'PER TRIWULAN'!I417</f>
        <v xml:space="preserve"> Kradenan </v>
      </c>
      <c r="D422" s="70" t="str">
        <f>'PER TRIWULAN'!B417</f>
        <v>SD NEGERI 3 PAKIS</v>
      </c>
      <c r="E422" s="71">
        <f>'PER TRIWULAN'!V417</f>
        <v>37700000</v>
      </c>
      <c r="F422" s="89"/>
      <c r="G422" s="62">
        <v>1048550</v>
      </c>
      <c r="H422" s="62">
        <v>615000</v>
      </c>
      <c r="I422" s="62">
        <v>12601000</v>
      </c>
      <c r="J422" s="62">
        <v>5244800</v>
      </c>
      <c r="K422" s="62">
        <v>5004650</v>
      </c>
      <c r="L422" s="62">
        <v>1026000</v>
      </c>
      <c r="M422" s="62">
        <v>900000</v>
      </c>
      <c r="N422" s="62">
        <v>7950000</v>
      </c>
      <c r="O422" s="62">
        <v>1765000</v>
      </c>
      <c r="P422" s="62"/>
      <c r="Q422" s="62">
        <v>1545000</v>
      </c>
      <c r="R422" s="62"/>
      <c r="S422" s="62"/>
      <c r="T422" s="72">
        <f t="shared" si="18"/>
        <v>37700000</v>
      </c>
      <c r="U422" s="59">
        <f t="shared" si="19"/>
        <v>37700000</v>
      </c>
      <c r="V422" s="57">
        <f t="shared" si="20"/>
        <v>-37700000</v>
      </c>
    </row>
    <row r="423" spans="2:22" s="25" customFormat="1" hidden="1">
      <c r="B423" s="82">
        <f>'PER TRIWULAN'!A418</f>
        <v>413</v>
      </c>
      <c r="C423" s="69" t="str">
        <f>'PER TRIWULAN'!I418</f>
        <v xml:space="preserve"> Kradenan </v>
      </c>
      <c r="D423" s="70" t="str">
        <f>'PER TRIWULAN'!B418</f>
        <v>SD NEGERI 3 SAMBONGBANGI</v>
      </c>
      <c r="E423" s="71">
        <f>'PER TRIWULAN'!V418</f>
        <v>16530000</v>
      </c>
      <c r="F423" s="89"/>
      <c r="G423" s="62"/>
      <c r="H423" s="62">
        <v>0</v>
      </c>
      <c r="I423" s="62">
        <v>2315000</v>
      </c>
      <c r="J423" s="62">
        <v>3045500</v>
      </c>
      <c r="K423" s="62">
        <v>3252100</v>
      </c>
      <c r="L423" s="62">
        <v>1020000</v>
      </c>
      <c r="M423" s="62">
        <v>0</v>
      </c>
      <c r="N423" s="62">
        <v>3975000</v>
      </c>
      <c r="O423" s="62">
        <v>2516500</v>
      </c>
      <c r="P423" s="62">
        <v>0</v>
      </c>
      <c r="Q423" s="62">
        <v>405900</v>
      </c>
      <c r="R423" s="62">
        <v>0</v>
      </c>
      <c r="S423" s="62">
        <v>0</v>
      </c>
      <c r="T423" s="72">
        <f t="shared" si="18"/>
        <v>16530000</v>
      </c>
      <c r="U423" s="59">
        <f t="shared" si="19"/>
        <v>16530000</v>
      </c>
      <c r="V423" s="57">
        <f t="shared" si="20"/>
        <v>-16530000</v>
      </c>
    </row>
    <row r="424" spans="2:22" s="25" customFormat="1" hidden="1">
      <c r="B424" s="82">
        <f>'PER TRIWULAN'!A419</f>
        <v>414</v>
      </c>
      <c r="C424" s="69" t="str">
        <f>'PER TRIWULAN'!I419</f>
        <v xml:space="preserve"> Kradenan </v>
      </c>
      <c r="D424" s="70" t="str">
        <f>'PER TRIWULAN'!B419</f>
        <v>SD NEGERI 3 SIMO</v>
      </c>
      <c r="E424" s="71">
        <f>'PER TRIWULAN'!V419</f>
        <v>24795000</v>
      </c>
      <c r="F424" s="89"/>
      <c r="G424" s="62">
        <v>333000</v>
      </c>
      <c r="H424" s="62"/>
      <c r="I424" s="62">
        <v>2530000</v>
      </c>
      <c r="J424" s="62">
        <v>1496000</v>
      </c>
      <c r="K424" s="62">
        <v>7043000</v>
      </c>
      <c r="L424" s="62">
        <v>364400</v>
      </c>
      <c r="M424" s="62">
        <v>2269600</v>
      </c>
      <c r="N424" s="62">
        <v>5700000</v>
      </c>
      <c r="O424" s="62">
        <v>4309000</v>
      </c>
      <c r="P424" s="62"/>
      <c r="Q424" s="62">
        <v>750000</v>
      </c>
      <c r="R424" s="62"/>
      <c r="S424" s="62"/>
      <c r="T424" s="72">
        <f t="shared" si="18"/>
        <v>24795000</v>
      </c>
      <c r="U424" s="59">
        <f t="shared" si="19"/>
        <v>24795000</v>
      </c>
      <c r="V424" s="57">
        <f t="shared" si="20"/>
        <v>-24795000</v>
      </c>
    </row>
    <row r="425" spans="2:22" s="25" customFormat="1" hidden="1">
      <c r="B425" s="82">
        <f>'PER TRIWULAN'!A420</f>
        <v>415</v>
      </c>
      <c r="C425" s="69" t="str">
        <f>'PER TRIWULAN'!I420</f>
        <v xml:space="preserve"> Kradenan </v>
      </c>
      <c r="D425" s="70" t="str">
        <f>'PER TRIWULAN'!B420</f>
        <v>SD NEGERI 4 KALISARI</v>
      </c>
      <c r="E425" s="71">
        <f>'PER TRIWULAN'!V420</f>
        <v>20445000</v>
      </c>
      <c r="F425" s="89"/>
      <c r="G425" s="62">
        <v>0</v>
      </c>
      <c r="H425" s="62">
        <v>0</v>
      </c>
      <c r="I425" s="62">
        <v>1389000</v>
      </c>
      <c r="J425" s="62">
        <v>112700</v>
      </c>
      <c r="K425" s="62">
        <v>10990500</v>
      </c>
      <c r="L425" s="62">
        <v>233000</v>
      </c>
      <c r="M425" s="62">
        <v>1400000</v>
      </c>
      <c r="N425" s="62">
        <v>3000000</v>
      </c>
      <c r="O425" s="62">
        <v>2294800</v>
      </c>
      <c r="P425" s="62">
        <v>0</v>
      </c>
      <c r="Q425" s="62">
        <v>1025000</v>
      </c>
      <c r="R425" s="62">
        <v>0</v>
      </c>
      <c r="S425" s="62">
        <v>0</v>
      </c>
      <c r="T425" s="72">
        <f t="shared" si="18"/>
        <v>20445000</v>
      </c>
      <c r="U425" s="59">
        <f t="shared" si="19"/>
        <v>20445000</v>
      </c>
      <c r="V425" s="57">
        <f t="shared" si="20"/>
        <v>-20445000</v>
      </c>
    </row>
    <row r="426" spans="2:22" s="25" customFormat="1" hidden="1">
      <c r="B426" s="82">
        <f>'PER TRIWULAN'!A421</f>
        <v>416</v>
      </c>
      <c r="C426" s="69" t="str">
        <f>'PER TRIWULAN'!I421</f>
        <v xml:space="preserve"> Kradenan </v>
      </c>
      <c r="D426" s="70" t="str">
        <f>'PER TRIWULAN'!B421</f>
        <v>SD NEGERI 4 KRADENAN</v>
      </c>
      <c r="E426" s="71">
        <f>'PER TRIWULAN'!V421</f>
        <v>20300000</v>
      </c>
      <c r="F426" s="89"/>
      <c r="G426" s="62">
        <v>258000</v>
      </c>
      <c r="H426" s="62"/>
      <c r="I426" s="62">
        <v>3320000</v>
      </c>
      <c r="J426" s="62">
        <v>2617000</v>
      </c>
      <c r="K426" s="62">
        <v>4016928</v>
      </c>
      <c r="L426" s="62">
        <v>489172</v>
      </c>
      <c r="M426" s="62">
        <v>185000</v>
      </c>
      <c r="N426" s="62">
        <v>5700000</v>
      </c>
      <c r="O426" s="62">
        <v>3413900</v>
      </c>
      <c r="P426" s="62"/>
      <c r="Q426" s="62">
        <v>300000</v>
      </c>
      <c r="R426" s="62"/>
      <c r="S426" s="62"/>
      <c r="T426" s="72">
        <f t="shared" si="18"/>
        <v>20300000</v>
      </c>
      <c r="U426" s="59">
        <f t="shared" si="19"/>
        <v>20300000</v>
      </c>
      <c r="V426" s="57">
        <f t="shared" si="20"/>
        <v>-20300000</v>
      </c>
    </row>
    <row r="427" spans="2:22" s="25" customFormat="1" hidden="1">
      <c r="B427" s="82">
        <f>'PER TRIWULAN'!A422</f>
        <v>417</v>
      </c>
      <c r="C427" s="69" t="str">
        <f>'PER TRIWULAN'!I422</f>
        <v xml:space="preserve"> Kradenan </v>
      </c>
      <c r="D427" s="70" t="str">
        <f>'PER TRIWULAN'!B422</f>
        <v>SD NEGERI 4 PAKIS</v>
      </c>
      <c r="E427" s="71">
        <f>'PER TRIWULAN'!V422</f>
        <v>12760000</v>
      </c>
      <c r="F427" s="89"/>
      <c r="G427" s="62">
        <v>0</v>
      </c>
      <c r="H427" s="62">
        <v>0</v>
      </c>
      <c r="I427" s="62">
        <v>2276488</v>
      </c>
      <c r="J427" s="62">
        <v>822000</v>
      </c>
      <c r="K427" s="62">
        <v>2568200</v>
      </c>
      <c r="L427" s="62">
        <v>54512</v>
      </c>
      <c r="M427" s="62">
        <v>0</v>
      </c>
      <c r="N427" s="62">
        <v>3900000</v>
      </c>
      <c r="O427" s="62">
        <v>1588800</v>
      </c>
      <c r="P427" s="62">
        <v>0</v>
      </c>
      <c r="Q427" s="62">
        <v>1550000</v>
      </c>
      <c r="R427" s="62">
        <v>0</v>
      </c>
      <c r="S427" s="62">
        <v>0</v>
      </c>
      <c r="T427" s="72">
        <f t="shared" si="18"/>
        <v>12760000</v>
      </c>
      <c r="U427" s="59">
        <f t="shared" si="19"/>
        <v>12760000</v>
      </c>
      <c r="V427" s="57">
        <f t="shared" si="20"/>
        <v>-12760000</v>
      </c>
    </row>
    <row r="428" spans="2:22" s="25" customFormat="1" hidden="1">
      <c r="B428" s="82">
        <f>'PER TRIWULAN'!A423</f>
        <v>418</v>
      </c>
      <c r="C428" s="69" t="str">
        <f>'PER TRIWULAN'!I423</f>
        <v xml:space="preserve"> Kradenan </v>
      </c>
      <c r="D428" s="70" t="str">
        <f>'PER TRIWULAN'!B423</f>
        <v>SD NEGERI 4 REJOSARI</v>
      </c>
      <c r="E428" s="71">
        <f>'PER TRIWULAN'!V423</f>
        <v>16530000</v>
      </c>
      <c r="F428" s="89"/>
      <c r="G428" s="62"/>
      <c r="H428" s="62"/>
      <c r="I428" s="62">
        <v>2858000</v>
      </c>
      <c r="J428" s="62">
        <v>927000</v>
      </c>
      <c r="K428" s="62">
        <v>4379100</v>
      </c>
      <c r="L428" s="62">
        <v>311300</v>
      </c>
      <c r="M428" s="62">
        <v>910000</v>
      </c>
      <c r="N428" s="62">
        <v>4980000</v>
      </c>
      <c r="O428" s="62">
        <v>1864600</v>
      </c>
      <c r="P428" s="62"/>
      <c r="Q428" s="62">
        <v>300000</v>
      </c>
      <c r="R428" s="62"/>
      <c r="S428" s="62"/>
      <c r="T428" s="72">
        <f t="shared" si="18"/>
        <v>16530000</v>
      </c>
      <c r="U428" s="59">
        <f t="shared" si="19"/>
        <v>16530000</v>
      </c>
      <c r="V428" s="57">
        <f t="shared" si="20"/>
        <v>-16530000</v>
      </c>
    </row>
    <row r="429" spans="2:22" s="25" customFormat="1" hidden="1">
      <c r="B429" s="82">
        <f>'PER TRIWULAN'!A424</f>
        <v>419</v>
      </c>
      <c r="C429" s="69" t="str">
        <f>'PER TRIWULAN'!I424</f>
        <v xml:space="preserve"> Kradenan </v>
      </c>
      <c r="D429" s="70" t="str">
        <f>'PER TRIWULAN'!B424</f>
        <v>SD NEGERI 4 SAMBONGBANGI</v>
      </c>
      <c r="E429" s="71">
        <f>'PER TRIWULAN'!V424</f>
        <v>13485000</v>
      </c>
      <c r="F429" s="89"/>
      <c r="G429" s="62">
        <v>160600</v>
      </c>
      <c r="H429" s="62">
        <v>102000</v>
      </c>
      <c r="I429" s="62">
        <v>587900</v>
      </c>
      <c r="J429" s="62">
        <v>2987700</v>
      </c>
      <c r="K429" s="62">
        <v>2373200</v>
      </c>
      <c r="L429" s="62">
        <v>101300</v>
      </c>
      <c r="M429" s="62">
        <v>330000</v>
      </c>
      <c r="N429" s="62">
        <v>3300000</v>
      </c>
      <c r="O429" s="62">
        <v>2147600</v>
      </c>
      <c r="P429" s="62"/>
      <c r="Q429" s="62">
        <v>894700</v>
      </c>
      <c r="R429" s="62">
        <v>500000</v>
      </c>
      <c r="S429" s="62"/>
      <c r="T429" s="72">
        <f t="shared" si="18"/>
        <v>13485000</v>
      </c>
      <c r="U429" s="59">
        <f t="shared" si="19"/>
        <v>13485000</v>
      </c>
      <c r="V429" s="57">
        <f t="shared" si="20"/>
        <v>-13485000</v>
      </c>
    </row>
    <row r="430" spans="2:22" s="25" customFormat="1" hidden="1">
      <c r="B430" s="82">
        <f>'PER TRIWULAN'!A425</f>
        <v>420</v>
      </c>
      <c r="C430" s="69" t="str">
        <f>'PER TRIWULAN'!I425</f>
        <v xml:space="preserve"> Kradenan </v>
      </c>
      <c r="D430" s="70" t="str">
        <f>'PER TRIWULAN'!B425</f>
        <v>SD NEGERI 5 BANJARDOWO</v>
      </c>
      <c r="E430" s="71">
        <f>'PER TRIWULAN'!V425</f>
        <v>8555000</v>
      </c>
      <c r="F430" s="89"/>
      <c r="G430" s="62">
        <v>706000</v>
      </c>
      <c r="H430" s="62">
        <v>0</v>
      </c>
      <c r="I430" s="62">
        <v>474000</v>
      </c>
      <c r="J430" s="62">
        <v>968100</v>
      </c>
      <c r="K430" s="62">
        <v>286722</v>
      </c>
      <c r="L430" s="62">
        <v>72778</v>
      </c>
      <c r="M430" s="62">
        <v>130000</v>
      </c>
      <c r="N430" s="62">
        <v>3750000</v>
      </c>
      <c r="O430" s="62">
        <v>2332400</v>
      </c>
      <c r="P430" s="62">
        <v>0</v>
      </c>
      <c r="Q430" s="62">
        <v>150000</v>
      </c>
      <c r="R430" s="62"/>
      <c r="S430" s="62"/>
      <c r="T430" s="72">
        <f t="shared" si="18"/>
        <v>8870000</v>
      </c>
      <c r="U430" s="59">
        <f t="shared" si="19"/>
        <v>8555000</v>
      </c>
      <c r="V430" s="57">
        <f t="shared" si="20"/>
        <v>-8870000</v>
      </c>
    </row>
    <row r="431" spans="2:22" s="25" customFormat="1" hidden="1">
      <c r="B431" s="82">
        <f>'PER TRIWULAN'!A426</f>
        <v>421</v>
      </c>
      <c r="C431" s="69" t="str">
        <f>'PER TRIWULAN'!I426</f>
        <v xml:space="preserve"> Kradenan </v>
      </c>
      <c r="D431" s="70" t="str">
        <f>'PER TRIWULAN'!B426</f>
        <v>SD NEGERI 2 KUWU</v>
      </c>
      <c r="E431" s="71">
        <f>'PER TRIWULAN'!V426</f>
        <v>16675000</v>
      </c>
      <c r="F431" s="89"/>
      <c r="G431" s="62">
        <v>0</v>
      </c>
      <c r="H431" s="62">
        <v>0</v>
      </c>
      <c r="I431" s="62">
        <v>4590606</v>
      </c>
      <c r="J431" s="62">
        <v>1300652</v>
      </c>
      <c r="K431" s="62">
        <v>1450000</v>
      </c>
      <c r="L431" s="62">
        <v>540942</v>
      </c>
      <c r="M431" s="62">
        <v>2434000</v>
      </c>
      <c r="N431" s="62">
        <v>2750000</v>
      </c>
      <c r="O431" s="62">
        <v>2642000</v>
      </c>
      <c r="P431" s="62">
        <v>0</v>
      </c>
      <c r="Q431" s="62">
        <v>0</v>
      </c>
      <c r="R431" s="62">
        <v>0</v>
      </c>
      <c r="S431" s="62">
        <v>966800</v>
      </c>
      <c r="T431" s="72">
        <f t="shared" si="18"/>
        <v>16675000</v>
      </c>
      <c r="U431" s="59">
        <f t="shared" si="19"/>
        <v>16675000</v>
      </c>
      <c r="V431" s="57">
        <f t="shared" si="20"/>
        <v>-16675000</v>
      </c>
    </row>
    <row r="432" spans="2:22" s="25" customFormat="1" hidden="1">
      <c r="B432" s="82">
        <f>'PER TRIWULAN'!A427</f>
        <v>422</v>
      </c>
      <c r="C432" s="69" t="str">
        <f>'PER TRIWULAN'!I427</f>
        <v xml:space="preserve"> Kradenan </v>
      </c>
      <c r="D432" s="70" t="str">
        <f>'PER TRIWULAN'!B427</f>
        <v>SD NEGERI 1 CREWEK</v>
      </c>
      <c r="E432" s="71">
        <f>'PER TRIWULAN'!V427</f>
        <v>24070000</v>
      </c>
      <c r="F432" s="89"/>
      <c r="G432" s="62">
        <v>558000</v>
      </c>
      <c r="H432" s="62" t="s">
        <v>1906</v>
      </c>
      <c r="I432" s="62">
        <v>2584000</v>
      </c>
      <c r="J432" s="62">
        <v>3037600</v>
      </c>
      <c r="K432" s="62">
        <v>2776900</v>
      </c>
      <c r="L432" s="62">
        <v>313200</v>
      </c>
      <c r="M432" s="62">
        <v>4241500</v>
      </c>
      <c r="N432" s="62">
        <v>6750000</v>
      </c>
      <c r="O432" s="62">
        <v>2339800</v>
      </c>
      <c r="P432" s="62"/>
      <c r="Q432" s="62">
        <v>250000</v>
      </c>
      <c r="R432" s="62">
        <v>770000</v>
      </c>
      <c r="S432" s="62">
        <v>449000</v>
      </c>
      <c r="T432" s="72">
        <f t="shared" si="18"/>
        <v>24070000</v>
      </c>
      <c r="U432" s="59">
        <f t="shared" si="19"/>
        <v>24070000</v>
      </c>
      <c r="V432" s="57">
        <f t="shared" si="20"/>
        <v>-24070000</v>
      </c>
    </row>
    <row r="433" spans="2:22" s="25" customFormat="1" hidden="1">
      <c r="B433" s="82">
        <f>'PER TRIWULAN'!A428</f>
        <v>423</v>
      </c>
      <c r="C433" s="69" t="str">
        <f>'PER TRIWULAN'!I428</f>
        <v xml:space="preserve"> Kradenan </v>
      </c>
      <c r="D433" s="70" t="str">
        <f>'PER TRIWULAN'!B428</f>
        <v>SD NEGERI 2 BANJARDOWO</v>
      </c>
      <c r="E433" s="71">
        <f>'PER TRIWULAN'!V428</f>
        <v>31465000</v>
      </c>
      <c r="F433" s="89"/>
      <c r="G433" s="62">
        <v>258000</v>
      </c>
      <c r="H433" s="62">
        <v>0</v>
      </c>
      <c r="I433" s="62">
        <v>6079700</v>
      </c>
      <c r="J433" s="62">
        <v>6831474</v>
      </c>
      <c r="K433" s="62">
        <v>4816400</v>
      </c>
      <c r="L433" s="62">
        <v>660826</v>
      </c>
      <c r="M433" s="62">
        <v>1184500</v>
      </c>
      <c r="N433" s="62">
        <v>6075000</v>
      </c>
      <c r="O433" s="62">
        <v>3208600</v>
      </c>
      <c r="P433" s="62">
        <v>0</v>
      </c>
      <c r="Q433" s="62">
        <v>950000</v>
      </c>
      <c r="R433" s="62">
        <v>0</v>
      </c>
      <c r="S433" s="62">
        <v>1400500</v>
      </c>
      <c r="T433" s="72">
        <f t="shared" si="18"/>
        <v>31465000</v>
      </c>
      <c r="U433" s="59">
        <f t="shared" si="19"/>
        <v>31465000</v>
      </c>
      <c r="V433" s="57">
        <f t="shared" si="20"/>
        <v>-31465000</v>
      </c>
    </row>
    <row r="434" spans="2:22" s="25" customFormat="1" hidden="1">
      <c r="B434" s="82">
        <f>'PER TRIWULAN'!A429</f>
        <v>424</v>
      </c>
      <c r="C434" s="69" t="str">
        <f>'PER TRIWULAN'!I429</f>
        <v xml:space="preserve"> Kradenan </v>
      </c>
      <c r="D434" s="70" t="str">
        <f>'PER TRIWULAN'!B429</f>
        <v>SD NEGERI 2 SIMO</v>
      </c>
      <c r="E434" s="71">
        <f>'PER TRIWULAN'!V429</f>
        <v>22620000</v>
      </c>
      <c r="F434" s="89"/>
      <c r="G434" s="62">
        <v>308000</v>
      </c>
      <c r="H434" s="62">
        <v>0</v>
      </c>
      <c r="I434" s="62">
        <v>4416200</v>
      </c>
      <c r="J434" s="62">
        <v>3681400</v>
      </c>
      <c r="K434" s="62">
        <v>1958700</v>
      </c>
      <c r="L434" s="62">
        <v>122700</v>
      </c>
      <c r="M434" s="62">
        <v>3313000</v>
      </c>
      <c r="N434" s="62">
        <v>5550000</v>
      </c>
      <c r="O434" s="62">
        <v>2770000</v>
      </c>
      <c r="P434" s="62">
        <v>0</v>
      </c>
      <c r="Q434" s="62">
        <v>500000</v>
      </c>
      <c r="R434" s="62">
        <v>0</v>
      </c>
      <c r="S434" s="62">
        <v>0</v>
      </c>
      <c r="T434" s="72">
        <f t="shared" si="18"/>
        <v>22620000</v>
      </c>
      <c r="U434" s="59">
        <f t="shared" si="19"/>
        <v>22620000</v>
      </c>
      <c r="V434" s="57">
        <f t="shared" si="20"/>
        <v>-22620000</v>
      </c>
    </row>
    <row r="435" spans="2:22" s="25" customFormat="1" hidden="1">
      <c r="B435" s="82">
        <f>'PER TRIWULAN'!A430</f>
        <v>425</v>
      </c>
      <c r="C435" s="69" t="str">
        <f>'PER TRIWULAN'!I430</f>
        <v xml:space="preserve"> Kradenan </v>
      </c>
      <c r="D435" s="70" t="str">
        <f>'PER TRIWULAN'!B430</f>
        <v>SD NEGERI 1 REJOSARI</v>
      </c>
      <c r="E435" s="71">
        <f>'PER TRIWULAN'!V430</f>
        <v>23780000</v>
      </c>
      <c r="F435" s="89"/>
      <c r="G435" s="62">
        <v>3928000</v>
      </c>
      <c r="H435" s="62" t="s">
        <v>1906</v>
      </c>
      <c r="I435" s="62">
        <v>1655000</v>
      </c>
      <c r="J435" s="62">
        <v>4006583</v>
      </c>
      <c r="K435" s="62">
        <v>8276400</v>
      </c>
      <c r="L435" s="62">
        <v>30417</v>
      </c>
      <c r="M435" s="62" t="s">
        <v>1906</v>
      </c>
      <c r="N435" s="62">
        <v>4050000</v>
      </c>
      <c r="O435" s="62">
        <v>3548600</v>
      </c>
      <c r="P435" s="62" t="s">
        <v>1906</v>
      </c>
      <c r="Q435" s="62">
        <v>750000</v>
      </c>
      <c r="R435" s="62" t="s">
        <v>1906</v>
      </c>
      <c r="S435" s="62" t="s">
        <v>1906</v>
      </c>
      <c r="T435" s="72">
        <f t="shared" si="18"/>
        <v>26245000</v>
      </c>
      <c r="U435" s="59">
        <f t="shared" si="19"/>
        <v>23780000</v>
      </c>
      <c r="V435" s="57">
        <f t="shared" si="20"/>
        <v>-26245000</v>
      </c>
    </row>
    <row r="436" spans="2:22" s="25" customFormat="1" hidden="1">
      <c r="B436" s="82">
        <f>'PER TRIWULAN'!A431</f>
        <v>426</v>
      </c>
      <c r="C436" s="69" t="str">
        <f>'PER TRIWULAN'!I431</f>
        <v xml:space="preserve"> Kradenan </v>
      </c>
      <c r="D436" s="70" t="str">
        <f>'PER TRIWULAN'!B431</f>
        <v>SD NEGERI 2 REJOSARI</v>
      </c>
      <c r="E436" s="71">
        <f>'PER TRIWULAN'!V431</f>
        <v>19285000</v>
      </c>
      <c r="F436" s="89"/>
      <c r="G436" s="62">
        <v>218000</v>
      </c>
      <c r="H436" s="62">
        <v>0</v>
      </c>
      <c r="I436" s="62">
        <v>1335850</v>
      </c>
      <c r="J436" s="62">
        <v>2385950</v>
      </c>
      <c r="K436" s="62">
        <v>704000</v>
      </c>
      <c r="L436" s="62">
        <v>314500</v>
      </c>
      <c r="M436" s="62">
        <v>170000</v>
      </c>
      <c r="N436" s="62">
        <v>6770000</v>
      </c>
      <c r="O436" s="62">
        <v>2998400</v>
      </c>
      <c r="P436" s="62"/>
      <c r="Q436" s="62">
        <v>750000</v>
      </c>
      <c r="R436" s="62">
        <v>140000</v>
      </c>
      <c r="S436" s="62">
        <v>3498300</v>
      </c>
      <c r="T436" s="72">
        <f t="shared" si="18"/>
        <v>19285000</v>
      </c>
      <c r="U436" s="59">
        <f t="shared" si="19"/>
        <v>19285000</v>
      </c>
      <c r="V436" s="57">
        <f t="shared" si="20"/>
        <v>-19285000</v>
      </c>
    </row>
    <row r="437" spans="2:22" s="25" customFormat="1" hidden="1">
      <c r="B437" s="82">
        <f>'PER TRIWULAN'!A432</f>
        <v>427</v>
      </c>
      <c r="C437" s="69" t="str">
        <f>'PER TRIWULAN'!I432</f>
        <v xml:space="preserve"> Kradenan </v>
      </c>
      <c r="D437" s="70" t="str">
        <f>'PER TRIWULAN'!B432</f>
        <v>SD NEGERI3 REJOSARI</v>
      </c>
      <c r="E437" s="71">
        <f>'PER TRIWULAN'!V432</f>
        <v>18850000</v>
      </c>
      <c r="F437" s="89"/>
      <c r="G437" s="62">
        <v>8607700</v>
      </c>
      <c r="H437" s="62"/>
      <c r="I437" s="62">
        <v>160000</v>
      </c>
      <c r="J437" s="62">
        <v>1826400</v>
      </c>
      <c r="K437" s="62">
        <v>267500</v>
      </c>
      <c r="L437" s="62">
        <v>40000</v>
      </c>
      <c r="M437" s="62"/>
      <c r="N437" s="62">
        <v>5650000</v>
      </c>
      <c r="O437" s="62">
        <v>2298400</v>
      </c>
      <c r="P437" s="62"/>
      <c r="Q437" s="62"/>
      <c r="R437" s="62"/>
      <c r="S437" s="62"/>
      <c r="T437" s="72">
        <f t="shared" si="18"/>
        <v>18850000</v>
      </c>
      <c r="U437" s="59">
        <f t="shared" si="19"/>
        <v>18850000</v>
      </c>
      <c r="V437" s="57">
        <f t="shared" si="20"/>
        <v>-18850000</v>
      </c>
    </row>
    <row r="438" spans="2:22" s="25" customFormat="1" hidden="1">
      <c r="B438" s="82">
        <f>'PER TRIWULAN'!A433</f>
        <v>428</v>
      </c>
      <c r="C438" s="69" t="str">
        <f>'PER TRIWULAN'!I433</f>
        <v xml:space="preserve"> Kradenan </v>
      </c>
      <c r="D438" s="70" t="str">
        <f>'PER TRIWULAN'!B433</f>
        <v>SD NEGERI 3 SENGONWETAN</v>
      </c>
      <c r="E438" s="71">
        <f>'PER TRIWULAN'!V433</f>
        <v>25665000</v>
      </c>
      <c r="F438" s="89"/>
      <c r="G438" s="62">
        <v>160000</v>
      </c>
      <c r="H438" s="62"/>
      <c r="I438" s="62">
        <v>2894050</v>
      </c>
      <c r="J438" s="62">
        <v>2642400</v>
      </c>
      <c r="K438" s="62">
        <v>8224850</v>
      </c>
      <c r="L438" s="62">
        <v>74000</v>
      </c>
      <c r="M438" s="62">
        <v>2000000</v>
      </c>
      <c r="N438" s="62">
        <v>7050000</v>
      </c>
      <c r="O438" s="62">
        <v>2619700</v>
      </c>
      <c r="P438" s="62"/>
      <c r="Q438" s="62"/>
      <c r="R438" s="62"/>
      <c r="S438" s="62"/>
      <c r="T438" s="72">
        <f t="shared" si="18"/>
        <v>25665000</v>
      </c>
      <c r="U438" s="59">
        <f t="shared" si="19"/>
        <v>25665000</v>
      </c>
      <c r="V438" s="57">
        <f t="shared" si="20"/>
        <v>-25665000</v>
      </c>
    </row>
    <row r="439" spans="2:22" s="25" customFormat="1" hidden="1">
      <c r="B439" s="82">
        <f>'PER TRIWULAN'!A434</f>
        <v>429</v>
      </c>
      <c r="C439" s="69" t="str">
        <f>'PER TRIWULAN'!I434</f>
        <v xml:space="preserve"> Ngaringan </v>
      </c>
      <c r="D439" s="70" t="str">
        <f>'PER TRIWULAN'!B434</f>
        <v>SD NEGERI 2 SUMBERAGUNG</v>
      </c>
      <c r="E439" s="71">
        <f>'PER TRIWULAN'!V434</f>
        <v>20735000</v>
      </c>
      <c r="F439" s="89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72">
        <f t="shared" si="18"/>
        <v>0</v>
      </c>
      <c r="U439" s="59">
        <f t="shared" si="19"/>
        <v>20735000</v>
      </c>
      <c r="V439" s="57">
        <f t="shared" si="20"/>
        <v>0</v>
      </c>
    </row>
    <row r="440" spans="2:22" s="25" customFormat="1" hidden="1">
      <c r="B440" s="82">
        <f>'PER TRIWULAN'!A435</f>
        <v>430</v>
      </c>
      <c r="C440" s="69" t="str">
        <f>'PER TRIWULAN'!I435</f>
        <v xml:space="preserve"> Ngaringan </v>
      </c>
      <c r="D440" s="70" t="str">
        <f>'PER TRIWULAN'!B435</f>
        <v>SD NEGERI 2 TRUWOLU</v>
      </c>
      <c r="E440" s="71">
        <f>'PER TRIWULAN'!V435</f>
        <v>33060000</v>
      </c>
      <c r="F440" s="89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72">
        <f t="shared" si="18"/>
        <v>0</v>
      </c>
      <c r="U440" s="59">
        <f t="shared" si="19"/>
        <v>33060000</v>
      </c>
      <c r="V440" s="57">
        <f t="shared" si="20"/>
        <v>0</v>
      </c>
    </row>
    <row r="441" spans="2:22" s="25" customFormat="1" hidden="1">
      <c r="B441" s="82">
        <f>'PER TRIWULAN'!A436</f>
        <v>431</v>
      </c>
      <c r="C441" s="69" t="str">
        <f>'PER TRIWULAN'!I436</f>
        <v xml:space="preserve"> Ngaringan </v>
      </c>
      <c r="D441" s="70" t="str">
        <f>'PER TRIWULAN'!B436</f>
        <v>SD NEGERI 1 BANDUNGSARI</v>
      </c>
      <c r="E441" s="71">
        <f>'PER TRIWULAN'!V436</f>
        <v>17545000</v>
      </c>
      <c r="F441" s="89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72">
        <f t="shared" si="18"/>
        <v>0</v>
      </c>
      <c r="U441" s="59">
        <f t="shared" si="19"/>
        <v>17545000</v>
      </c>
      <c r="V441" s="57">
        <f t="shared" si="20"/>
        <v>0</v>
      </c>
    </row>
    <row r="442" spans="2:22" s="25" customFormat="1" hidden="1">
      <c r="B442" s="82">
        <f>'PER TRIWULAN'!A437</f>
        <v>432</v>
      </c>
      <c r="C442" s="69" t="str">
        <f>'PER TRIWULAN'!I437</f>
        <v xml:space="preserve"> Ngaringan </v>
      </c>
      <c r="D442" s="70" t="str">
        <f>'PER TRIWULAN'!B437</f>
        <v>SD NEGERI 1 BELOR</v>
      </c>
      <c r="E442" s="71">
        <f>'PER TRIWULAN'!V437</f>
        <v>21895000</v>
      </c>
      <c r="F442" s="89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72">
        <f t="shared" si="18"/>
        <v>0</v>
      </c>
      <c r="U442" s="59">
        <f t="shared" si="19"/>
        <v>21895000</v>
      </c>
      <c r="V442" s="57">
        <f t="shared" si="20"/>
        <v>0</v>
      </c>
    </row>
    <row r="443" spans="2:22" s="25" customFormat="1" hidden="1">
      <c r="B443" s="82">
        <f>'PER TRIWULAN'!A438</f>
        <v>433</v>
      </c>
      <c r="C443" s="69" t="str">
        <f>'PER TRIWULAN'!I438</f>
        <v xml:space="preserve"> Ngaringan </v>
      </c>
      <c r="D443" s="70" t="str">
        <f>'PER TRIWULAN'!B438</f>
        <v>SD NEGERI 1 KALANGLUNDO</v>
      </c>
      <c r="E443" s="71">
        <f>'PER TRIWULAN'!V438</f>
        <v>21750000</v>
      </c>
      <c r="F443" s="89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72">
        <f t="shared" si="18"/>
        <v>0</v>
      </c>
      <c r="U443" s="59">
        <f t="shared" si="19"/>
        <v>21750000</v>
      </c>
      <c r="V443" s="57">
        <f t="shared" si="20"/>
        <v>0</v>
      </c>
    </row>
    <row r="444" spans="2:22" s="25" customFormat="1" hidden="1">
      <c r="B444" s="82">
        <f>'PER TRIWULAN'!A439</f>
        <v>434</v>
      </c>
      <c r="C444" s="69" t="str">
        <f>'PER TRIWULAN'!I439</f>
        <v xml:space="preserve"> Ngaringan </v>
      </c>
      <c r="D444" s="70" t="str">
        <f>'PER TRIWULAN'!B439</f>
        <v>SD NEGERI 1 NGARAP-ARAP</v>
      </c>
      <c r="E444" s="71">
        <f>'PER TRIWULAN'!V439</f>
        <v>24505000</v>
      </c>
      <c r="F444" s="89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72">
        <f t="shared" si="18"/>
        <v>0</v>
      </c>
      <c r="U444" s="59">
        <f t="shared" si="19"/>
        <v>24505000</v>
      </c>
      <c r="V444" s="57">
        <f t="shared" si="20"/>
        <v>0</v>
      </c>
    </row>
    <row r="445" spans="2:22" s="25" customFormat="1" hidden="1">
      <c r="B445" s="82">
        <f>'PER TRIWULAN'!A440</f>
        <v>435</v>
      </c>
      <c r="C445" s="69" t="str">
        <f>'PER TRIWULAN'!I440</f>
        <v xml:space="preserve"> Ngaringan </v>
      </c>
      <c r="D445" s="70" t="str">
        <f>'PER TRIWULAN'!B440</f>
        <v>SD NEGERI 1 NGARINGAN</v>
      </c>
      <c r="E445" s="71">
        <f>'PER TRIWULAN'!V440</f>
        <v>29725000</v>
      </c>
      <c r="F445" s="89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72">
        <f t="shared" si="18"/>
        <v>0</v>
      </c>
      <c r="U445" s="59">
        <f t="shared" si="19"/>
        <v>29725000</v>
      </c>
      <c r="V445" s="57">
        <f t="shared" si="20"/>
        <v>0</v>
      </c>
    </row>
    <row r="446" spans="2:22" s="25" customFormat="1" hidden="1">
      <c r="B446" s="82">
        <f>'PER TRIWULAN'!A441</f>
        <v>436</v>
      </c>
      <c r="C446" s="69" t="str">
        <f>'PER TRIWULAN'!I441</f>
        <v xml:space="preserve"> Ngaringan </v>
      </c>
      <c r="D446" s="70" t="str">
        <f>'PER TRIWULAN'!B441</f>
        <v>SD NEGERI 1 SARIREJO</v>
      </c>
      <c r="E446" s="71">
        <f>'PER TRIWULAN'!V441</f>
        <v>23780000</v>
      </c>
      <c r="F446" s="89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72">
        <f t="shared" si="18"/>
        <v>0</v>
      </c>
      <c r="U446" s="59">
        <f t="shared" si="19"/>
        <v>23780000</v>
      </c>
      <c r="V446" s="57">
        <f t="shared" si="20"/>
        <v>0</v>
      </c>
    </row>
    <row r="447" spans="2:22" s="25" customFormat="1" hidden="1">
      <c r="B447" s="82">
        <f>'PER TRIWULAN'!A442</f>
        <v>437</v>
      </c>
      <c r="C447" s="69" t="str">
        <f>'PER TRIWULAN'!I442</f>
        <v xml:space="preserve"> Ngaringan </v>
      </c>
      <c r="D447" s="70" t="str">
        <f>'PER TRIWULAN'!B442</f>
        <v>SD NEGERI 1 SENDANGREJO</v>
      </c>
      <c r="E447" s="71">
        <f>'PER TRIWULAN'!V442</f>
        <v>41180000</v>
      </c>
      <c r="F447" s="89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72">
        <f t="shared" si="18"/>
        <v>0</v>
      </c>
      <c r="U447" s="59">
        <f t="shared" si="19"/>
        <v>41180000</v>
      </c>
      <c r="V447" s="57">
        <f t="shared" si="20"/>
        <v>0</v>
      </c>
    </row>
    <row r="448" spans="2:22" s="25" customFormat="1" hidden="1">
      <c r="B448" s="82">
        <f>'PER TRIWULAN'!A443</f>
        <v>438</v>
      </c>
      <c r="C448" s="69" t="str">
        <f>'PER TRIWULAN'!I443</f>
        <v xml:space="preserve"> Ngaringan </v>
      </c>
      <c r="D448" s="70" t="str">
        <f>'PER TRIWULAN'!B443</f>
        <v>SD NEGERI 1 SUMBERAGUNG</v>
      </c>
      <c r="E448" s="71">
        <f>'PER TRIWULAN'!V443</f>
        <v>26970000</v>
      </c>
      <c r="F448" s="89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72">
        <f t="shared" si="18"/>
        <v>0</v>
      </c>
      <c r="U448" s="59">
        <f t="shared" si="19"/>
        <v>26970000</v>
      </c>
      <c r="V448" s="57">
        <f t="shared" si="20"/>
        <v>0</v>
      </c>
    </row>
    <row r="449" spans="2:22" s="25" customFormat="1" hidden="1">
      <c r="B449" s="82">
        <f>'PER TRIWULAN'!A444</f>
        <v>439</v>
      </c>
      <c r="C449" s="69" t="str">
        <f>'PER TRIWULAN'!I444</f>
        <v xml:space="preserve"> Ngaringan </v>
      </c>
      <c r="D449" s="70" t="str">
        <f>'PER TRIWULAN'!B444</f>
        <v>SD NEGERI 1 TANJUNGHARJO</v>
      </c>
      <c r="E449" s="71">
        <f>'PER TRIWULAN'!V444</f>
        <v>15515000</v>
      </c>
      <c r="F449" s="89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72">
        <f t="shared" si="18"/>
        <v>0</v>
      </c>
      <c r="U449" s="59">
        <f t="shared" si="19"/>
        <v>15515000</v>
      </c>
      <c r="V449" s="57">
        <f t="shared" si="20"/>
        <v>0</v>
      </c>
    </row>
    <row r="450" spans="2:22" s="25" customFormat="1" hidden="1">
      <c r="B450" s="82">
        <f>'PER TRIWULAN'!A445</f>
        <v>440</v>
      </c>
      <c r="C450" s="69" t="str">
        <f>'PER TRIWULAN'!I445</f>
        <v xml:space="preserve"> Ngaringan </v>
      </c>
      <c r="D450" s="70" t="str">
        <f>'PER TRIWULAN'!B445</f>
        <v>SD NEGERI 1 TRUWOLU</v>
      </c>
      <c r="E450" s="71">
        <f>'PER TRIWULAN'!V445</f>
        <v>38570000</v>
      </c>
      <c r="F450" s="89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72">
        <f t="shared" si="18"/>
        <v>0</v>
      </c>
      <c r="U450" s="59">
        <f t="shared" si="19"/>
        <v>38570000</v>
      </c>
      <c r="V450" s="57">
        <f t="shared" si="20"/>
        <v>0</v>
      </c>
    </row>
    <row r="451" spans="2:22" s="25" customFormat="1" hidden="1">
      <c r="B451" s="82">
        <f>'PER TRIWULAN'!A446</f>
        <v>441</v>
      </c>
      <c r="C451" s="69" t="str">
        <f>'PER TRIWULAN'!I446</f>
        <v xml:space="preserve"> Ngaringan </v>
      </c>
      <c r="D451" s="70" t="str">
        <f>'PER TRIWULAN'!B446</f>
        <v>SD NEGERI 2 BELOR</v>
      </c>
      <c r="E451" s="71">
        <f>'PER TRIWULAN'!V446</f>
        <v>23490000</v>
      </c>
      <c r="F451" s="89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72">
        <f t="shared" si="18"/>
        <v>0</v>
      </c>
      <c r="U451" s="59">
        <f t="shared" si="19"/>
        <v>23490000</v>
      </c>
      <c r="V451" s="57">
        <f t="shared" si="20"/>
        <v>0</v>
      </c>
    </row>
    <row r="452" spans="2:22" s="25" customFormat="1" hidden="1">
      <c r="B452" s="82">
        <f>'PER TRIWULAN'!A447</f>
        <v>442</v>
      </c>
      <c r="C452" s="69" t="str">
        <f>'PER TRIWULAN'!I447</f>
        <v xml:space="preserve"> Ngaringan </v>
      </c>
      <c r="D452" s="70" t="str">
        <f>'PER TRIWULAN'!B447</f>
        <v>SD NEGERI 2 KALANGDOSARI</v>
      </c>
      <c r="E452" s="71">
        <f>'PER TRIWULAN'!V447</f>
        <v>23780000</v>
      </c>
      <c r="F452" s="89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72">
        <f t="shared" si="18"/>
        <v>0</v>
      </c>
      <c r="U452" s="59">
        <f t="shared" si="19"/>
        <v>23780000</v>
      </c>
      <c r="V452" s="57">
        <f t="shared" si="20"/>
        <v>0</v>
      </c>
    </row>
    <row r="453" spans="2:22" s="25" customFormat="1" hidden="1">
      <c r="B453" s="82">
        <f>'PER TRIWULAN'!A448</f>
        <v>443</v>
      </c>
      <c r="C453" s="69" t="str">
        <f>'PER TRIWULAN'!I448</f>
        <v xml:space="preserve"> Ngaringan </v>
      </c>
      <c r="D453" s="70" t="str">
        <f>'PER TRIWULAN'!B448</f>
        <v>SD NEGERI 2 KALANGLUNDO</v>
      </c>
      <c r="E453" s="71">
        <f>'PER TRIWULAN'!V448</f>
        <v>49735000</v>
      </c>
      <c r="F453" s="89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72">
        <f t="shared" si="18"/>
        <v>0</v>
      </c>
      <c r="U453" s="59">
        <f t="shared" si="19"/>
        <v>49735000</v>
      </c>
      <c r="V453" s="57">
        <f t="shared" si="20"/>
        <v>0</v>
      </c>
    </row>
    <row r="454" spans="2:22" s="25" customFormat="1" hidden="1">
      <c r="B454" s="82">
        <f>'PER TRIWULAN'!A449</f>
        <v>444</v>
      </c>
      <c r="C454" s="69" t="str">
        <f>'PER TRIWULAN'!I449</f>
        <v xml:space="preserve"> Ngaringan </v>
      </c>
      <c r="D454" s="70" t="str">
        <f>'PER TRIWULAN'!B449</f>
        <v>SD NEGERI 2 NGARAP ARAP</v>
      </c>
      <c r="E454" s="71">
        <f>'PER TRIWULAN'!V449</f>
        <v>30160000</v>
      </c>
      <c r="F454" s="89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72">
        <f t="shared" si="18"/>
        <v>0</v>
      </c>
      <c r="U454" s="59">
        <f t="shared" si="19"/>
        <v>30160000</v>
      </c>
      <c r="V454" s="57">
        <f t="shared" si="20"/>
        <v>0</v>
      </c>
    </row>
    <row r="455" spans="2:22" s="25" customFormat="1" hidden="1">
      <c r="B455" s="82">
        <f>'PER TRIWULAN'!A450</f>
        <v>445</v>
      </c>
      <c r="C455" s="69" t="str">
        <f>'PER TRIWULAN'!I450</f>
        <v xml:space="preserve"> Ngaringan </v>
      </c>
      <c r="D455" s="70" t="str">
        <f>'PER TRIWULAN'!B450</f>
        <v>SD NEGERI 2 NGARINGAN</v>
      </c>
      <c r="E455" s="71">
        <f>'PER TRIWULAN'!V450</f>
        <v>23200000</v>
      </c>
      <c r="F455" s="89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72">
        <f t="shared" si="18"/>
        <v>0</v>
      </c>
      <c r="U455" s="59">
        <f t="shared" si="19"/>
        <v>23200000</v>
      </c>
      <c r="V455" s="57">
        <f t="shared" si="20"/>
        <v>0</v>
      </c>
    </row>
    <row r="456" spans="2:22" s="25" customFormat="1" hidden="1">
      <c r="B456" s="82">
        <f>'PER TRIWULAN'!A451</f>
        <v>446</v>
      </c>
      <c r="C456" s="69" t="str">
        <f>'PER TRIWULAN'!I451</f>
        <v xml:space="preserve"> Ngaringan </v>
      </c>
      <c r="D456" s="70" t="str">
        <f>'PER TRIWULAN'!B451</f>
        <v>SD NEGERI 2 SARIREJO</v>
      </c>
      <c r="E456" s="71">
        <f>'PER TRIWULAN'!V451</f>
        <v>26970000</v>
      </c>
      <c r="F456" s="89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72">
        <f t="shared" si="18"/>
        <v>0</v>
      </c>
      <c r="U456" s="59">
        <f t="shared" si="19"/>
        <v>26970000</v>
      </c>
      <c r="V456" s="57">
        <f t="shared" si="20"/>
        <v>0</v>
      </c>
    </row>
    <row r="457" spans="2:22" s="25" customFormat="1" hidden="1">
      <c r="B457" s="82">
        <f>'PER TRIWULAN'!A452</f>
        <v>447</v>
      </c>
      <c r="C457" s="69" t="str">
        <f>'PER TRIWULAN'!I452</f>
        <v xml:space="preserve"> Ngaringan </v>
      </c>
      <c r="D457" s="70" t="str">
        <f>'PER TRIWULAN'!B452</f>
        <v>SD NEGERI 2 TANJUNGHARJO</v>
      </c>
      <c r="E457" s="71">
        <f>'PER TRIWULAN'!V452</f>
        <v>32770000</v>
      </c>
      <c r="F457" s="89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72">
        <f t="shared" si="18"/>
        <v>0</v>
      </c>
      <c r="U457" s="59">
        <f t="shared" si="19"/>
        <v>32770000</v>
      </c>
      <c r="V457" s="57">
        <f t="shared" si="20"/>
        <v>0</v>
      </c>
    </row>
    <row r="458" spans="2:22" s="25" customFormat="1" hidden="1">
      <c r="B458" s="82">
        <f>'PER TRIWULAN'!A453</f>
        <v>448</v>
      </c>
      <c r="C458" s="69" t="str">
        <f>'PER TRIWULAN'!I453</f>
        <v xml:space="preserve"> Ngaringan </v>
      </c>
      <c r="D458" s="70" t="str">
        <f>'PER TRIWULAN'!B453</f>
        <v>SD NEGERI 3 BANDUNGSARI</v>
      </c>
      <c r="E458" s="71">
        <f>'PER TRIWULAN'!V453</f>
        <v>40310000</v>
      </c>
      <c r="F458" s="89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72">
        <f t="shared" si="18"/>
        <v>0</v>
      </c>
      <c r="U458" s="59">
        <f t="shared" si="19"/>
        <v>40310000</v>
      </c>
      <c r="V458" s="57">
        <f t="shared" si="20"/>
        <v>0</v>
      </c>
    </row>
    <row r="459" spans="2:22" s="25" customFormat="1" hidden="1">
      <c r="B459" s="82">
        <f>'PER TRIWULAN'!A454</f>
        <v>449</v>
      </c>
      <c r="C459" s="69" t="str">
        <f>'PER TRIWULAN'!I454</f>
        <v xml:space="preserve"> Ngaringan </v>
      </c>
      <c r="D459" s="70" t="str">
        <f>'PER TRIWULAN'!B454</f>
        <v>SD NEGERI 3 BELOR</v>
      </c>
      <c r="E459" s="71">
        <f>'PER TRIWULAN'!V454</f>
        <v>21170000</v>
      </c>
      <c r="F459" s="89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72">
        <f t="shared" si="18"/>
        <v>0</v>
      </c>
      <c r="U459" s="59">
        <f t="shared" si="19"/>
        <v>21170000</v>
      </c>
      <c r="V459" s="57">
        <f t="shared" si="20"/>
        <v>0</v>
      </c>
    </row>
    <row r="460" spans="2:22" s="25" customFormat="1" hidden="1">
      <c r="B460" s="82">
        <f>'PER TRIWULAN'!A455</f>
        <v>450</v>
      </c>
      <c r="C460" s="69" t="str">
        <f>'PER TRIWULAN'!I455</f>
        <v xml:space="preserve"> Ngaringan </v>
      </c>
      <c r="D460" s="70" t="str">
        <f>'PER TRIWULAN'!B455</f>
        <v>SD NEGERI 3 KALANG LUNDO</v>
      </c>
      <c r="E460" s="71">
        <f>'PER TRIWULAN'!V455</f>
        <v>30305000</v>
      </c>
      <c r="F460" s="89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72">
        <f t="shared" ref="T460:T523" si="21">SUM(G460:S460)</f>
        <v>0</v>
      </c>
      <c r="U460" s="59">
        <f t="shared" ref="U460:U523" si="22">E460-F460</f>
        <v>30305000</v>
      </c>
      <c r="V460" s="57">
        <f t="shared" ref="V460:V523" si="23">F460-T460</f>
        <v>0</v>
      </c>
    </row>
    <row r="461" spans="2:22" s="25" customFormat="1" hidden="1">
      <c r="B461" s="82">
        <f>'PER TRIWULAN'!A456</f>
        <v>451</v>
      </c>
      <c r="C461" s="69" t="str">
        <f>'PER TRIWULAN'!I456</f>
        <v xml:space="preserve"> Ngaringan </v>
      </c>
      <c r="D461" s="70" t="str">
        <f>'PER TRIWULAN'!B456</f>
        <v>SD NEGERI 3 KALANGDOSARI</v>
      </c>
      <c r="E461" s="71">
        <f>'PER TRIWULAN'!V456</f>
        <v>18125000</v>
      </c>
      <c r="F461" s="89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72">
        <f t="shared" si="21"/>
        <v>0</v>
      </c>
      <c r="U461" s="59">
        <f t="shared" si="22"/>
        <v>18125000</v>
      </c>
      <c r="V461" s="57">
        <f t="shared" si="23"/>
        <v>0</v>
      </c>
    </row>
    <row r="462" spans="2:22" s="25" customFormat="1" hidden="1">
      <c r="B462" s="82">
        <f>'PER TRIWULAN'!A457</f>
        <v>452</v>
      </c>
      <c r="C462" s="69" t="str">
        <f>'PER TRIWULAN'!I457</f>
        <v xml:space="preserve"> Ngaringan </v>
      </c>
      <c r="D462" s="70" t="str">
        <f>'PER TRIWULAN'!B457</f>
        <v>SD NEGERI 3 NGARAP-ARAP</v>
      </c>
      <c r="E462" s="71">
        <f>'PER TRIWULAN'!V457</f>
        <v>13050000</v>
      </c>
      <c r="F462" s="89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72">
        <f t="shared" si="21"/>
        <v>0</v>
      </c>
      <c r="U462" s="59">
        <f t="shared" si="22"/>
        <v>13050000</v>
      </c>
      <c r="V462" s="57">
        <f t="shared" si="23"/>
        <v>0</v>
      </c>
    </row>
    <row r="463" spans="2:22" s="25" customFormat="1" hidden="1">
      <c r="B463" s="82">
        <f>'PER TRIWULAN'!A458</f>
        <v>453</v>
      </c>
      <c r="C463" s="69" t="str">
        <f>'PER TRIWULAN'!I458</f>
        <v xml:space="preserve"> Ngaringan </v>
      </c>
      <c r="D463" s="70" t="str">
        <f>'PER TRIWULAN'!B458</f>
        <v>SD NEGERI 3 NGARINGAN</v>
      </c>
      <c r="E463" s="71">
        <f>'PER TRIWULAN'!V458</f>
        <v>20735000</v>
      </c>
      <c r="F463" s="89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72">
        <f t="shared" si="21"/>
        <v>0</v>
      </c>
      <c r="U463" s="59">
        <f t="shared" si="22"/>
        <v>20735000</v>
      </c>
      <c r="V463" s="57">
        <f t="shared" si="23"/>
        <v>0</v>
      </c>
    </row>
    <row r="464" spans="2:22" s="25" customFormat="1" hidden="1">
      <c r="B464" s="82">
        <f>'PER TRIWULAN'!A459</f>
        <v>454</v>
      </c>
      <c r="C464" s="69" t="str">
        <f>'PER TRIWULAN'!I459</f>
        <v xml:space="preserve"> Ngaringan </v>
      </c>
      <c r="D464" s="70" t="str">
        <f>'PER TRIWULAN'!B459</f>
        <v>SD NEGERI 3 TANJUNGHARJO</v>
      </c>
      <c r="E464" s="71">
        <f>'PER TRIWULAN'!V459</f>
        <v>15950000</v>
      </c>
      <c r="F464" s="89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72">
        <f t="shared" si="21"/>
        <v>0</v>
      </c>
      <c r="U464" s="59">
        <f t="shared" si="22"/>
        <v>15950000</v>
      </c>
      <c r="V464" s="57">
        <f t="shared" si="23"/>
        <v>0</v>
      </c>
    </row>
    <row r="465" spans="2:22" s="25" customFormat="1" hidden="1">
      <c r="B465" s="82">
        <f>'PER TRIWULAN'!A460</f>
        <v>455</v>
      </c>
      <c r="C465" s="69" t="str">
        <f>'PER TRIWULAN'!I460</f>
        <v xml:space="preserve"> Ngaringan </v>
      </c>
      <c r="D465" s="70" t="str">
        <f>'PER TRIWULAN'!B460</f>
        <v>SD NEGERI 4 BANDUNGSARI</v>
      </c>
      <c r="E465" s="71">
        <f>'PER TRIWULAN'!V460</f>
        <v>37990000</v>
      </c>
      <c r="F465" s="89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72">
        <f t="shared" si="21"/>
        <v>0</v>
      </c>
      <c r="U465" s="59">
        <f t="shared" si="22"/>
        <v>37990000</v>
      </c>
      <c r="V465" s="57">
        <f t="shared" si="23"/>
        <v>0</v>
      </c>
    </row>
    <row r="466" spans="2:22" s="25" customFormat="1" hidden="1">
      <c r="B466" s="82">
        <f>'PER TRIWULAN'!A461</f>
        <v>456</v>
      </c>
      <c r="C466" s="69" t="str">
        <f>'PER TRIWULAN'!I461</f>
        <v xml:space="preserve"> Ngaringan </v>
      </c>
      <c r="D466" s="70" t="str">
        <f>'PER TRIWULAN'!B461</f>
        <v>SD NEGERI 4 KALANGLUNDO</v>
      </c>
      <c r="E466" s="71">
        <f>'PER TRIWULAN'!V461</f>
        <v>0</v>
      </c>
      <c r="F466" s="89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72">
        <f t="shared" si="21"/>
        <v>0</v>
      </c>
      <c r="U466" s="59">
        <f t="shared" si="22"/>
        <v>0</v>
      </c>
      <c r="V466" s="57">
        <f t="shared" si="23"/>
        <v>0</v>
      </c>
    </row>
    <row r="467" spans="2:22" s="25" customFormat="1" hidden="1">
      <c r="B467" s="82">
        <f>'PER TRIWULAN'!A462</f>
        <v>457</v>
      </c>
      <c r="C467" s="69" t="str">
        <f>'PER TRIWULAN'!I462</f>
        <v xml:space="preserve"> Ngaringan </v>
      </c>
      <c r="D467" s="70" t="str">
        <f>'PER TRIWULAN'!B462</f>
        <v>SD NEGERI 4 SUMBERAGUNG</v>
      </c>
      <c r="E467" s="71">
        <f>'PER TRIWULAN'!V462</f>
        <v>28275000</v>
      </c>
      <c r="F467" s="89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72">
        <f t="shared" si="21"/>
        <v>0</v>
      </c>
      <c r="U467" s="59">
        <f t="shared" si="22"/>
        <v>28275000</v>
      </c>
      <c r="V467" s="57">
        <f t="shared" si="23"/>
        <v>0</v>
      </c>
    </row>
    <row r="468" spans="2:22" s="25" customFormat="1" hidden="1">
      <c r="B468" s="82">
        <f>'PER TRIWULAN'!A463</f>
        <v>458</v>
      </c>
      <c r="C468" s="69" t="str">
        <f>'PER TRIWULAN'!I463</f>
        <v xml:space="preserve"> Ngaringan </v>
      </c>
      <c r="D468" s="70" t="str">
        <f>'PER TRIWULAN'!B463</f>
        <v>SD NEGERI 5 SUMBERAGUNG</v>
      </c>
      <c r="E468" s="71">
        <f>'PER TRIWULAN'!V463</f>
        <v>12615000</v>
      </c>
      <c r="F468" s="89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72">
        <f t="shared" si="21"/>
        <v>0</v>
      </c>
      <c r="U468" s="59">
        <f t="shared" si="22"/>
        <v>12615000</v>
      </c>
      <c r="V468" s="57">
        <f t="shared" si="23"/>
        <v>0</v>
      </c>
    </row>
    <row r="469" spans="2:22" s="25" customFormat="1" hidden="1">
      <c r="B469" s="82">
        <f>'PER TRIWULAN'!A464</f>
        <v>459</v>
      </c>
      <c r="C469" s="69" t="str">
        <f>'PER TRIWULAN'!I464</f>
        <v xml:space="preserve"> Ngaringan </v>
      </c>
      <c r="D469" s="70" t="str">
        <f>'PER TRIWULAN'!B464</f>
        <v>SD NEGERI 1 KALANGDOSARI</v>
      </c>
      <c r="E469" s="71">
        <f>'PER TRIWULAN'!V464</f>
        <v>28710000</v>
      </c>
      <c r="F469" s="89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72">
        <f t="shared" si="21"/>
        <v>0</v>
      </c>
      <c r="U469" s="59">
        <f t="shared" si="22"/>
        <v>28710000</v>
      </c>
      <c r="V469" s="57">
        <f t="shared" si="23"/>
        <v>0</v>
      </c>
    </row>
    <row r="470" spans="2:22" s="25" customFormat="1" hidden="1">
      <c r="B470" s="82">
        <f>'PER TRIWULAN'!A465</f>
        <v>460</v>
      </c>
      <c r="C470" s="69" t="str">
        <f>'PER TRIWULAN'!I465</f>
        <v xml:space="preserve"> Ngaringan </v>
      </c>
      <c r="D470" s="70" t="str">
        <f>'PER TRIWULAN'!B465</f>
        <v>SD NEGERI 3 TRUWOLU</v>
      </c>
      <c r="E470" s="71">
        <f>'PER TRIWULAN'!V465</f>
        <v>20300000</v>
      </c>
      <c r="F470" s="89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72">
        <f t="shared" si="21"/>
        <v>0</v>
      </c>
      <c r="U470" s="59">
        <f t="shared" si="22"/>
        <v>20300000</v>
      </c>
      <c r="V470" s="57">
        <f t="shared" si="23"/>
        <v>0</v>
      </c>
    </row>
    <row r="471" spans="2:22" s="25" customFormat="1" hidden="1">
      <c r="B471" s="82">
        <f>'PER TRIWULAN'!A466</f>
        <v>461</v>
      </c>
      <c r="C471" s="69" t="str">
        <f>'PER TRIWULAN'!I466</f>
        <v xml:space="preserve"> Ngaringan </v>
      </c>
      <c r="D471" s="70" t="str">
        <f>'PER TRIWULAN'!B466</f>
        <v>SD NEGERI 4 TRUWOLU</v>
      </c>
      <c r="E471" s="71">
        <f>'PER TRIWULAN'!V466</f>
        <v>21750000</v>
      </c>
      <c r="F471" s="89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72">
        <f t="shared" si="21"/>
        <v>0</v>
      </c>
      <c r="U471" s="59">
        <f t="shared" si="22"/>
        <v>21750000</v>
      </c>
      <c r="V471" s="57">
        <f t="shared" si="23"/>
        <v>0</v>
      </c>
    </row>
    <row r="472" spans="2:22" s="25" customFormat="1" hidden="1">
      <c r="B472" s="82">
        <f>'PER TRIWULAN'!A467</f>
        <v>462</v>
      </c>
      <c r="C472" s="69" t="str">
        <f>'PER TRIWULAN'!I467</f>
        <v xml:space="preserve"> Ngaringan </v>
      </c>
      <c r="D472" s="70" t="str">
        <f>'PER TRIWULAN'!B467</f>
        <v>SD NEGERI 1 PENDEM</v>
      </c>
      <c r="E472" s="71">
        <f>'PER TRIWULAN'!V467</f>
        <v>26390000</v>
      </c>
      <c r="F472" s="89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72">
        <f t="shared" si="21"/>
        <v>0</v>
      </c>
      <c r="U472" s="59">
        <f t="shared" si="22"/>
        <v>26390000</v>
      </c>
      <c r="V472" s="57">
        <f t="shared" si="23"/>
        <v>0</v>
      </c>
    </row>
    <row r="473" spans="2:22" s="25" customFormat="1" hidden="1">
      <c r="B473" s="82">
        <f>'PER TRIWULAN'!A468</f>
        <v>463</v>
      </c>
      <c r="C473" s="69" t="str">
        <f>'PER TRIWULAN'!I468</f>
        <v xml:space="preserve"> Ngaringan </v>
      </c>
      <c r="D473" s="70" t="str">
        <f>'PER TRIWULAN'!B468</f>
        <v>SD NEGERI 2 PENDEM</v>
      </c>
      <c r="E473" s="71">
        <f>'PER TRIWULAN'!V468</f>
        <v>38280000</v>
      </c>
      <c r="F473" s="89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72">
        <f t="shared" si="21"/>
        <v>0</v>
      </c>
      <c r="U473" s="59">
        <f t="shared" si="22"/>
        <v>38280000</v>
      </c>
      <c r="V473" s="57">
        <f t="shared" si="23"/>
        <v>0</v>
      </c>
    </row>
    <row r="474" spans="2:22" s="25" customFormat="1" hidden="1">
      <c r="B474" s="82">
        <f>'PER TRIWULAN'!A469</f>
        <v>464</v>
      </c>
      <c r="C474" s="69" t="str">
        <f>'PER TRIWULAN'!I469</f>
        <v xml:space="preserve"> Ngaringan </v>
      </c>
      <c r="D474" s="70" t="str">
        <f>'PER TRIWULAN'!B469</f>
        <v>SD NEGERI2 BANDUNGSARI</v>
      </c>
      <c r="E474" s="71">
        <f>'PER TRIWULAN'!V469</f>
        <v>33060000</v>
      </c>
      <c r="F474" s="89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72">
        <f t="shared" si="21"/>
        <v>0</v>
      </c>
      <c r="U474" s="59">
        <f t="shared" si="22"/>
        <v>33060000</v>
      </c>
      <c r="V474" s="57">
        <f t="shared" si="23"/>
        <v>0</v>
      </c>
    </row>
    <row r="475" spans="2:22" s="25" customFormat="1" hidden="1">
      <c r="B475" s="82">
        <f>'PER TRIWULAN'!A470</f>
        <v>465</v>
      </c>
      <c r="C475" s="69" t="str">
        <f>'PER TRIWULAN'!I470</f>
        <v xml:space="preserve"> Ngaringan </v>
      </c>
      <c r="D475" s="70" t="str">
        <f>'PER TRIWULAN'!B470</f>
        <v>SD NEGERI 3 SUMBERAGUNG</v>
      </c>
      <c r="E475" s="71">
        <f>'PER TRIWULAN'!V470</f>
        <v>14645000</v>
      </c>
      <c r="F475" s="89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72">
        <f t="shared" si="21"/>
        <v>0</v>
      </c>
      <c r="U475" s="59">
        <f t="shared" si="22"/>
        <v>14645000</v>
      </c>
      <c r="V475" s="57">
        <f t="shared" si="23"/>
        <v>0</v>
      </c>
    </row>
    <row r="476" spans="2:22" s="25" customFormat="1" hidden="1">
      <c r="B476" s="82">
        <f>'PER TRIWULAN'!A471</f>
        <v>466</v>
      </c>
      <c r="C476" s="69" t="str">
        <f>'PER TRIWULAN'!I471</f>
        <v xml:space="preserve"> Ngaringan </v>
      </c>
      <c r="D476" s="70" t="str">
        <f>'PER TRIWULAN'!B471</f>
        <v>SD NEGERI 2 SENDANGREJO</v>
      </c>
      <c r="E476" s="71">
        <f>'PER TRIWULAN'!V471</f>
        <v>24070000</v>
      </c>
      <c r="F476" s="89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72">
        <f t="shared" si="21"/>
        <v>0</v>
      </c>
      <c r="U476" s="59">
        <f t="shared" si="22"/>
        <v>24070000</v>
      </c>
      <c r="V476" s="57">
        <f t="shared" si="23"/>
        <v>0</v>
      </c>
    </row>
    <row r="477" spans="2:22" s="25" customFormat="1">
      <c r="B477" s="82">
        <f>'PER TRIWULAN'!A472</f>
        <v>467</v>
      </c>
      <c r="C477" s="69" t="str">
        <f>'PER TRIWULAN'!I472</f>
        <v xml:space="preserve"> Penawangan </v>
      </c>
      <c r="D477" s="70" t="str">
        <f>'PER TRIWULAN'!B472</f>
        <v>SD NEGERI 1 BOLOGARANG</v>
      </c>
      <c r="E477" s="71">
        <f>'PER TRIWULAN'!V472</f>
        <v>28710000</v>
      </c>
      <c r="F477" s="89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72">
        <f t="shared" si="21"/>
        <v>0</v>
      </c>
      <c r="U477" s="59">
        <f t="shared" si="22"/>
        <v>28710000</v>
      </c>
      <c r="V477" s="57">
        <f t="shared" si="23"/>
        <v>0</v>
      </c>
    </row>
    <row r="478" spans="2:22" s="25" customFormat="1">
      <c r="B478" s="82">
        <f>'PER TRIWULAN'!A473</f>
        <v>468</v>
      </c>
      <c r="C478" s="69" t="str">
        <f>'PER TRIWULAN'!I473</f>
        <v xml:space="preserve"> Penawangan </v>
      </c>
      <c r="D478" s="70" t="str">
        <f>'PER TRIWULAN'!B473</f>
        <v>SD NEGERI 1 CURUT</v>
      </c>
      <c r="E478" s="71">
        <f>'PER TRIWULAN'!V473</f>
        <v>15660000</v>
      </c>
      <c r="F478" s="89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72">
        <f t="shared" si="21"/>
        <v>0</v>
      </c>
      <c r="U478" s="59">
        <f t="shared" si="22"/>
        <v>15660000</v>
      </c>
      <c r="V478" s="57">
        <f t="shared" si="23"/>
        <v>0</v>
      </c>
    </row>
    <row r="479" spans="2:22" s="25" customFormat="1">
      <c r="B479" s="82">
        <f>'PER TRIWULAN'!A474</f>
        <v>469</v>
      </c>
      <c r="C479" s="69" t="str">
        <f>'PER TRIWULAN'!I474</f>
        <v xml:space="preserve"> Penawangan </v>
      </c>
      <c r="D479" s="70" t="str">
        <f>'PER TRIWULAN'!B474</f>
        <v>SD NEGERI 1 JIPANG</v>
      </c>
      <c r="E479" s="71">
        <f>'PER TRIWULAN'!V474</f>
        <v>56840000</v>
      </c>
      <c r="F479" s="89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72">
        <f t="shared" si="21"/>
        <v>0</v>
      </c>
      <c r="U479" s="59">
        <f t="shared" si="22"/>
        <v>56840000</v>
      </c>
      <c r="V479" s="57">
        <f t="shared" si="23"/>
        <v>0</v>
      </c>
    </row>
    <row r="480" spans="2:22" s="25" customFormat="1">
      <c r="B480" s="82">
        <f>'PER TRIWULAN'!A475</f>
        <v>470</v>
      </c>
      <c r="C480" s="69" t="str">
        <f>'PER TRIWULAN'!I475</f>
        <v xml:space="preserve"> Penawangan </v>
      </c>
      <c r="D480" s="70" t="str">
        <f>'PER TRIWULAN'!B475</f>
        <v>SD NEGERI 1 KARANGWADER</v>
      </c>
      <c r="E480" s="71">
        <f>'PER TRIWULAN'!V475</f>
        <v>23490000</v>
      </c>
      <c r="F480" s="89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72">
        <f t="shared" si="21"/>
        <v>0</v>
      </c>
      <c r="U480" s="59">
        <f t="shared" si="22"/>
        <v>23490000</v>
      </c>
      <c r="V480" s="57">
        <f t="shared" si="23"/>
        <v>0</v>
      </c>
    </row>
    <row r="481" spans="2:22" s="25" customFormat="1">
      <c r="B481" s="82">
        <f>'PER TRIWULAN'!A476</f>
        <v>471</v>
      </c>
      <c r="C481" s="69" t="str">
        <f>'PER TRIWULAN'!I476</f>
        <v xml:space="preserve"> Penawangan </v>
      </c>
      <c r="D481" s="70" t="str">
        <f>'PER TRIWULAN'!B476</f>
        <v>SD NEGERI 1 KLUWAN</v>
      </c>
      <c r="E481" s="71">
        <f>'PER TRIWULAN'!V476</f>
        <v>16385000</v>
      </c>
      <c r="F481" s="89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72">
        <f t="shared" si="21"/>
        <v>0</v>
      </c>
      <c r="U481" s="59">
        <f t="shared" si="22"/>
        <v>16385000</v>
      </c>
      <c r="V481" s="57">
        <f t="shared" si="23"/>
        <v>0</v>
      </c>
    </row>
    <row r="482" spans="2:22" s="25" customFormat="1">
      <c r="B482" s="82">
        <f>'PER TRIWULAN'!A477</f>
        <v>472</v>
      </c>
      <c r="C482" s="69" t="str">
        <f>'PER TRIWULAN'!I477</f>
        <v xml:space="preserve"> Penawangan </v>
      </c>
      <c r="D482" s="70" t="str">
        <f>'PER TRIWULAN'!B477</f>
        <v>SD NEGERI 1 KRAMAT</v>
      </c>
      <c r="E482" s="71">
        <f>'PER TRIWULAN'!V477</f>
        <v>20590000</v>
      </c>
      <c r="F482" s="89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72">
        <f t="shared" si="21"/>
        <v>0</v>
      </c>
      <c r="U482" s="59">
        <f t="shared" si="22"/>
        <v>20590000</v>
      </c>
      <c r="V482" s="57">
        <f t="shared" si="23"/>
        <v>0</v>
      </c>
    </row>
    <row r="483" spans="2:22" s="25" customFormat="1">
      <c r="B483" s="82">
        <f>'PER TRIWULAN'!A478</f>
        <v>473</v>
      </c>
      <c r="C483" s="69" t="str">
        <f>'PER TRIWULAN'!I478</f>
        <v xml:space="preserve"> Penawangan </v>
      </c>
      <c r="D483" s="70" t="str">
        <f>'PER TRIWULAN'!B478</f>
        <v>SD NEGERI 1 LAJER</v>
      </c>
      <c r="E483" s="71">
        <f>'PER TRIWULAN'!V478</f>
        <v>36540000</v>
      </c>
      <c r="F483" s="89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72">
        <f t="shared" si="21"/>
        <v>0</v>
      </c>
      <c r="U483" s="59">
        <f t="shared" si="22"/>
        <v>36540000</v>
      </c>
      <c r="V483" s="57">
        <f t="shared" si="23"/>
        <v>0</v>
      </c>
    </row>
    <row r="484" spans="2:22" s="25" customFormat="1">
      <c r="B484" s="82">
        <f>'PER TRIWULAN'!A479</f>
        <v>474</v>
      </c>
      <c r="C484" s="69" t="str">
        <f>'PER TRIWULAN'!I479</f>
        <v xml:space="preserve"> Penawangan </v>
      </c>
      <c r="D484" s="70" t="str">
        <f>'PER TRIWULAN'!B479</f>
        <v>SD NEGERI 1 LEYANGAN</v>
      </c>
      <c r="E484" s="71">
        <f>'PER TRIWULAN'!V479</f>
        <v>17255000</v>
      </c>
      <c r="F484" s="89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72">
        <f t="shared" si="21"/>
        <v>0</v>
      </c>
      <c r="U484" s="59">
        <f t="shared" si="22"/>
        <v>17255000</v>
      </c>
      <c r="V484" s="57">
        <f t="shared" si="23"/>
        <v>0</v>
      </c>
    </row>
    <row r="485" spans="2:22" s="25" customFormat="1">
      <c r="B485" s="82">
        <f>'PER TRIWULAN'!A480</f>
        <v>475</v>
      </c>
      <c r="C485" s="69" t="str">
        <f>'PER TRIWULAN'!I480</f>
        <v xml:space="preserve"> Penawangan </v>
      </c>
      <c r="D485" s="70" t="str">
        <f>'PER TRIWULAN'!B480</f>
        <v>SD NEGERI 1 NGELUK</v>
      </c>
      <c r="E485" s="71">
        <f>'PER TRIWULAN'!V480</f>
        <v>17110000</v>
      </c>
      <c r="F485" s="89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72">
        <f t="shared" si="21"/>
        <v>0</v>
      </c>
      <c r="U485" s="59">
        <f t="shared" si="22"/>
        <v>17110000</v>
      </c>
      <c r="V485" s="57">
        <f t="shared" si="23"/>
        <v>0</v>
      </c>
    </row>
    <row r="486" spans="2:22" s="25" customFormat="1">
      <c r="B486" s="82">
        <f>'PER TRIWULAN'!A481</f>
        <v>476</v>
      </c>
      <c r="C486" s="69" t="str">
        <f>'PER TRIWULAN'!I481</f>
        <v xml:space="preserve"> Penawangan </v>
      </c>
      <c r="D486" s="70" t="str">
        <f>'PER TRIWULAN'!B481</f>
        <v>SD NEGERI 1 PENAWANGAN</v>
      </c>
      <c r="E486" s="71">
        <f>'PER TRIWULAN'!V481</f>
        <v>28275000</v>
      </c>
      <c r="F486" s="89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72">
        <f t="shared" si="21"/>
        <v>0</v>
      </c>
      <c r="U486" s="59">
        <f t="shared" si="22"/>
        <v>28275000</v>
      </c>
      <c r="V486" s="57">
        <f t="shared" si="23"/>
        <v>0</v>
      </c>
    </row>
    <row r="487" spans="2:22" s="25" customFormat="1">
      <c r="B487" s="82">
        <f>'PER TRIWULAN'!A482</f>
        <v>477</v>
      </c>
      <c r="C487" s="69" t="str">
        <f>'PER TRIWULAN'!I482</f>
        <v xml:space="preserve"> Penawangan </v>
      </c>
      <c r="D487" s="70" t="str">
        <f>'PER TRIWULAN'!B482</f>
        <v>SD NEGERI 1 PENGKOL</v>
      </c>
      <c r="E487" s="71">
        <f>'PER TRIWULAN'!V482</f>
        <v>27260000</v>
      </c>
      <c r="F487" s="89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72">
        <f t="shared" si="21"/>
        <v>0</v>
      </c>
      <c r="U487" s="59">
        <f t="shared" si="22"/>
        <v>27260000</v>
      </c>
      <c r="V487" s="57">
        <f t="shared" si="23"/>
        <v>0</v>
      </c>
    </row>
    <row r="488" spans="2:22" s="25" customFormat="1">
      <c r="B488" s="82">
        <f>'PER TRIWULAN'!A483</f>
        <v>478</v>
      </c>
      <c r="C488" s="69" t="str">
        <f>'PER TRIWULAN'!I483</f>
        <v xml:space="preserve"> Penawangan </v>
      </c>
      <c r="D488" s="70" t="str">
        <f>'PER TRIWULAN'!B483</f>
        <v>SD NEGERI 1 PULUTAN</v>
      </c>
      <c r="E488" s="71">
        <f>'PER TRIWULAN'!V483</f>
        <v>25230000</v>
      </c>
      <c r="F488" s="89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72">
        <f t="shared" si="21"/>
        <v>0</v>
      </c>
      <c r="U488" s="59">
        <f t="shared" si="22"/>
        <v>25230000</v>
      </c>
      <c r="V488" s="57">
        <f t="shared" si="23"/>
        <v>0</v>
      </c>
    </row>
    <row r="489" spans="2:22" s="25" customFormat="1">
      <c r="B489" s="82">
        <f>'PER TRIWULAN'!A484</f>
        <v>479</v>
      </c>
      <c r="C489" s="69" t="str">
        <f>'PER TRIWULAN'!I484</f>
        <v xml:space="preserve"> Penawangan </v>
      </c>
      <c r="D489" s="70" t="str">
        <f>'PER TRIWULAN'!B484</f>
        <v>SD NEGERI 1 SEDADI</v>
      </c>
      <c r="E489" s="71">
        <f>'PER TRIWULAN'!V484</f>
        <v>21025000</v>
      </c>
      <c r="F489" s="89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72">
        <f t="shared" si="21"/>
        <v>0</v>
      </c>
      <c r="U489" s="59">
        <f t="shared" si="22"/>
        <v>21025000</v>
      </c>
      <c r="V489" s="57">
        <f t="shared" si="23"/>
        <v>0</v>
      </c>
    </row>
    <row r="490" spans="2:22" s="25" customFormat="1">
      <c r="B490" s="82">
        <f>'PER TRIWULAN'!A485</f>
        <v>480</v>
      </c>
      <c r="C490" s="69" t="str">
        <f>'PER TRIWULAN'!I485</f>
        <v xml:space="preserve"> Penawangan </v>
      </c>
      <c r="D490" s="70" t="str">
        <f>'PER TRIWULAN'!B485</f>
        <v>SD NEGERI 1 TOKO</v>
      </c>
      <c r="E490" s="71">
        <f>'PER TRIWULAN'!V485</f>
        <v>21315000</v>
      </c>
      <c r="F490" s="89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72">
        <f t="shared" si="21"/>
        <v>0</v>
      </c>
      <c r="U490" s="59">
        <f t="shared" si="22"/>
        <v>21315000</v>
      </c>
      <c r="V490" s="57">
        <f t="shared" si="23"/>
        <v>0</v>
      </c>
    </row>
    <row r="491" spans="2:22" s="25" customFormat="1">
      <c r="B491" s="82">
        <f>'PER TRIWULAN'!A486</f>
        <v>481</v>
      </c>
      <c r="C491" s="69" t="str">
        <f>'PER TRIWULAN'!I486</f>
        <v xml:space="preserve"> Penawangan </v>
      </c>
      <c r="D491" s="70" t="str">
        <f>'PER TRIWULAN'!B486</f>
        <v>SD NEGERI 1 WOLO</v>
      </c>
      <c r="E491" s="71">
        <f>'PER TRIWULAN'!V486</f>
        <v>28130000</v>
      </c>
      <c r="F491" s="89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72">
        <f t="shared" si="21"/>
        <v>0</v>
      </c>
      <c r="U491" s="59">
        <f t="shared" si="22"/>
        <v>28130000</v>
      </c>
      <c r="V491" s="57">
        <f t="shared" si="23"/>
        <v>0</v>
      </c>
    </row>
    <row r="492" spans="2:22" s="25" customFormat="1">
      <c r="B492" s="82">
        <f>'PER TRIWULAN'!A487</f>
        <v>482</v>
      </c>
      <c r="C492" s="69" t="str">
        <f>'PER TRIWULAN'!I487</f>
        <v xml:space="preserve"> Penawangan </v>
      </c>
      <c r="D492" s="70" t="str">
        <f>'PER TRIWULAN'!B487</f>
        <v>SD NEGERI 2 BOLOGARANG</v>
      </c>
      <c r="E492" s="71">
        <f>'PER TRIWULAN'!V487</f>
        <v>18415000</v>
      </c>
      <c r="F492" s="89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72">
        <f t="shared" si="21"/>
        <v>0</v>
      </c>
      <c r="U492" s="59">
        <f t="shared" si="22"/>
        <v>18415000</v>
      </c>
      <c r="V492" s="57">
        <f t="shared" si="23"/>
        <v>0</v>
      </c>
    </row>
    <row r="493" spans="2:22" s="25" customFormat="1">
      <c r="B493" s="82">
        <f>'PER TRIWULAN'!A488</f>
        <v>483</v>
      </c>
      <c r="C493" s="69" t="str">
        <f>'PER TRIWULAN'!I488</f>
        <v xml:space="preserve"> Penawangan </v>
      </c>
      <c r="D493" s="70" t="str">
        <f>'PER TRIWULAN'!B488</f>
        <v>SD NEGERI 2 JIPANG</v>
      </c>
      <c r="E493" s="71">
        <f>'PER TRIWULAN'!V488</f>
        <v>0</v>
      </c>
      <c r="F493" s="89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72">
        <f t="shared" si="21"/>
        <v>0</v>
      </c>
      <c r="U493" s="59">
        <f t="shared" si="22"/>
        <v>0</v>
      </c>
      <c r="V493" s="57">
        <f t="shared" si="23"/>
        <v>0</v>
      </c>
    </row>
    <row r="494" spans="2:22" s="25" customFormat="1">
      <c r="B494" s="82">
        <f>'PER TRIWULAN'!A489</f>
        <v>484</v>
      </c>
      <c r="C494" s="69" t="str">
        <f>'PER TRIWULAN'!I489</f>
        <v xml:space="preserve"> Penawangan </v>
      </c>
      <c r="D494" s="70" t="str">
        <f>'PER TRIWULAN'!B489</f>
        <v>SD NEGERI 2 KARANGWADER</v>
      </c>
      <c r="E494" s="71">
        <f>'PER TRIWULAN'!V489</f>
        <v>25520000</v>
      </c>
      <c r="F494" s="89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72">
        <f t="shared" si="21"/>
        <v>0</v>
      </c>
      <c r="U494" s="59">
        <f t="shared" si="22"/>
        <v>25520000</v>
      </c>
      <c r="V494" s="57">
        <f t="shared" si="23"/>
        <v>0</v>
      </c>
    </row>
    <row r="495" spans="2:22" s="25" customFormat="1">
      <c r="B495" s="82">
        <f>'PER TRIWULAN'!A490</f>
        <v>485</v>
      </c>
      <c r="C495" s="69" t="str">
        <f>'PER TRIWULAN'!I490</f>
        <v xml:space="preserve"> Penawangan </v>
      </c>
      <c r="D495" s="70" t="str">
        <f>'PER TRIWULAN'!B490</f>
        <v>SD NEGERI 2 KLUWAN</v>
      </c>
      <c r="E495" s="71">
        <f>'PER TRIWULAN'!V490</f>
        <v>19430000</v>
      </c>
      <c r="F495" s="89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72">
        <f t="shared" si="21"/>
        <v>0</v>
      </c>
      <c r="U495" s="59">
        <f t="shared" si="22"/>
        <v>19430000</v>
      </c>
      <c r="V495" s="57">
        <f t="shared" si="23"/>
        <v>0</v>
      </c>
    </row>
    <row r="496" spans="2:22" s="25" customFormat="1">
      <c r="B496" s="82">
        <f>'PER TRIWULAN'!A491</f>
        <v>486</v>
      </c>
      <c r="C496" s="69" t="str">
        <f>'PER TRIWULAN'!I491</f>
        <v xml:space="preserve"> Penawangan </v>
      </c>
      <c r="D496" s="70" t="str">
        <f>'PER TRIWULAN'!B491</f>
        <v>SD NEGERI 2 KRAMAT</v>
      </c>
      <c r="E496" s="71">
        <f>'PER TRIWULAN'!V491</f>
        <v>21460000</v>
      </c>
      <c r="F496" s="89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72">
        <f t="shared" si="21"/>
        <v>0</v>
      </c>
      <c r="U496" s="59">
        <f t="shared" si="22"/>
        <v>21460000</v>
      </c>
      <c r="V496" s="57">
        <f t="shared" si="23"/>
        <v>0</v>
      </c>
    </row>
    <row r="497" spans="2:22" s="25" customFormat="1">
      <c r="B497" s="82">
        <f>'PER TRIWULAN'!A492</f>
        <v>487</v>
      </c>
      <c r="C497" s="69" t="str">
        <f>'PER TRIWULAN'!I492</f>
        <v xml:space="preserve"> Penawangan </v>
      </c>
      <c r="D497" s="70" t="str">
        <f>'PER TRIWULAN'!B492</f>
        <v>SD NEGERI 2 LAJER</v>
      </c>
      <c r="E497" s="71">
        <f>'PER TRIWULAN'!V492</f>
        <v>22330000</v>
      </c>
      <c r="F497" s="89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72">
        <f t="shared" si="21"/>
        <v>0</v>
      </c>
      <c r="U497" s="59">
        <f t="shared" si="22"/>
        <v>22330000</v>
      </c>
      <c r="V497" s="57">
        <f t="shared" si="23"/>
        <v>0</v>
      </c>
    </row>
    <row r="498" spans="2:22" s="25" customFormat="1">
      <c r="B498" s="82">
        <f>'PER TRIWULAN'!A493</f>
        <v>488</v>
      </c>
      <c r="C498" s="69" t="str">
        <f>'PER TRIWULAN'!I493</f>
        <v xml:space="preserve"> Penawangan </v>
      </c>
      <c r="D498" s="70" t="str">
        <f>'PER TRIWULAN'!B493</f>
        <v>SD NEGERI 2 LEYANGAN</v>
      </c>
      <c r="E498" s="71">
        <f>'PER TRIWULAN'!V493</f>
        <v>20010000</v>
      </c>
      <c r="F498" s="89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72">
        <f t="shared" si="21"/>
        <v>0</v>
      </c>
      <c r="U498" s="59">
        <f t="shared" si="22"/>
        <v>20010000</v>
      </c>
      <c r="V498" s="57">
        <f t="shared" si="23"/>
        <v>0</v>
      </c>
    </row>
    <row r="499" spans="2:22" s="25" customFormat="1">
      <c r="B499" s="82">
        <f>'PER TRIWULAN'!A494</f>
        <v>489</v>
      </c>
      <c r="C499" s="69" t="str">
        <f>'PER TRIWULAN'!I494</f>
        <v xml:space="preserve"> Penawangan </v>
      </c>
      <c r="D499" s="70" t="str">
        <f>'PER TRIWULAN'!B494</f>
        <v>SD NEGERI 2 NGELUK</v>
      </c>
      <c r="E499" s="71">
        <f>'PER TRIWULAN'!V494</f>
        <v>16820000</v>
      </c>
      <c r="F499" s="89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72">
        <f t="shared" si="21"/>
        <v>0</v>
      </c>
      <c r="U499" s="59">
        <f t="shared" si="22"/>
        <v>16820000</v>
      </c>
      <c r="V499" s="57">
        <f t="shared" si="23"/>
        <v>0</v>
      </c>
    </row>
    <row r="500" spans="2:22" s="25" customFormat="1">
      <c r="B500" s="82">
        <f>'PER TRIWULAN'!A495</f>
        <v>490</v>
      </c>
      <c r="C500" s="69" t="str">
        <f>'PER TRIWULAN'!I495</f>
        <v xml:space="preserve"> Penawangan </v>
      </c>
      <c r="D500" s="70" t="str">
        <f>'PER TRIWULAN'!B495</f>
        <v>SD NEGERI 2 PENAWANGAN</v>
      </c>
      <c r="E500" s="71">
        <f>'PER TRIWULAN'!V495</f>
        <v>20155000</v>
      </c>
      <c r="F500" s="89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72">
        <f t="shared" si="21"/>
        <v>0</v>
      </c>
      <c r="U500" s="59">
        <f t="shared" si="22"/>
        <v>20155000</v>
      </c>
      <c r="V500" s="57">
        <f t="shared" si="23"/>
        <v>0</v>
      </c>
    </row>
    <row r="501" spans="2:22" s="25" customFormat="1">
      <c r="B501" s="82">
        <f>'PER TRIWULAN'!A496</f>
        <v>491</v>
      </c>
      <c r="C501" s="69" t="str">
        <f>'PER TRIWULAN'!I496</f>
        <v xml:space="preserve"> Penawangan </v>
      </c>
      <c r="D501" s="70" t="str">
        <f>'PER TRIWULAN'!B496</f>
        <v>SD NEGERI 2 PENGKOL</v>
      </c>
      <c r="E501" s="71">
        <f>'PER TRIWULAN'!V496</f>
        <v>24070000</v>
      </c>
      <c r="F501" s="89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72">
        <f t="shared" si="21"/>
        <v>0</v>
      </c>
      <c r="U501" s="59">
        <f t="shared" si="22"/>
        <v>24070000</v>
      </c>
      <c r="V501" s="57">
        <f t="shared" si="23"/>
        <v>0</v>
      </c>
    </row>
    <row r="502" spans="2:22" s="25" customFormat="1">
      <c r="B502" s="82">
        <f>'PER TRIWULAN'!A497</f>
        <v>492</v>
      </c>
      <c r="C502" s="69" t="str">
        <f>'PER TRIWULAN'!I497</f>
        <v xml:space="preserve"> Penawangan </v>
      </c>
      <c r="D502" s="70" t="str">
        <f>'PER TRIWULAN'!B497</f>
        <v>SD NEGERI 2 PULUTAN</v>
      </c>
      <c r="E502" s="71">
        <f>'PER TRIWULAN'!V497</f>
        <v>17690000</v>
      </c>
      <c r="F502" s="89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72">
        <f t="shared" si="21"/>
        <v>0</v>
      </c>
      <c r="U502" s="59">
        <f t="shared" si="22"/>
        <v>17690000</v>
      </c>
      <c r="V502" s="57">
        <f t="shared" si="23"/>
        <v>0</v>
      </c>
    </row>
    <row r="503" spans="2:22" s="25" customFormat="1">
      <c r="B503" s="82">
        <f>'PER TRIWULAN'!A498</f>
        <v>493</v>
      </c>
      <c r="C503" s="69" t="str">
        <f>'PER TRIWULAN'!I498</f>
        <v xml:space="preserve"> Penawangan </v>
      </c>
      <c r="D503" s="70" t="str">
        <f>'PER TRIWULAN'!B498</f>
        <v>SD NEGERI 2 SEDADI</v>
      </c>
      <c r="E503" s="71">
        <f>'PER TRIWULAN'!V498</f>
        <v>19720000</v>
      </c>
      <c r="F503" s="89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72">
        <f t="shared" si="21"/>
        <v>0</v>
      </c>
      <c r="U503" s="59">
        <f t="shared" si="22"/>
        <v>19720000</v>
      </c>
      <c r="V503" s="57">
        <f t="shared" si="23"/>
        <v>0</v>
      </c>
    </row>
    <row r="504" spans="2:22" s="25" customFormat="1">
      <c r="B504" s="82">
        <f>'PER TRIWULAN'!A499</f>
        <v>494</v>
      </c>
      <c r="C504" s="69" t="str">
        <f>'PER TRIWULAN'!I499</f>
        <v xml:space="preserve"> Penawangan </v>
      </c>
      <c r="D504" s="70" t="str">
        <f>'PER TRIWULAN'!B499</f>
        <v>SD NEGERI 2 WOLO</v>
      </c>
      <c r="E504" s="71">
        <f>'PER TRIWULAN'!V499</f>
        <v>14210000</v>
      </c>
      <c r="F504" s="89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72">
        <f t="shared" si="21"/>
        <v>0</v>
      </c>
      <c r="U504" s="59">
        <f t="shared" si="22"/>
        <v>14210000</v>
      </c>
      <c r="V504" s="57">
        <f t="shared" si="23"/>
        <v>0</v>
      </c>
    </row>
    <row r="505" spans="2:22" s="25" customFormat="1">
      <c r="B505" s="82">
        <f>'PER TRIWULAN'!A500</f>
        <v>495</v>
      </c>
      <c r="C505" s="69" t="str">
        <f>'PER TRIWULAN'!I500</f>
        <v xml:space="preserve"> Penawangan </v>
      </c>
      <c r="D505" s="70" t="str">
        <f>'PER TRIWULAN'!B500</f>
        <v>SD NEGERI 3 LAJER</v>
      </c>
      <c r="E505" s="71">
        <f>'PER TRIWULAN'!V500</f>
        <v>51620000</v>
      </c>
      <c r="F505" s="89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72">
        <f t="shared" si="21"/>
        <v>0</v>
      </c>
      <c r="U505" s="59">
        <f t="shared" si="22"/>
        <v>51620000</v>
      </c>
      <c r="V505" s="57">
        <f t="shared" si="23"/>
        <v>0</v>
      </c>
    </row>
    <row r="506" spans="2:22" s="25" customFormat="1">
      <c r="B506" s="82">
        <f>'PER TRIWULAN'!A501</f>
        <v>496</v>
      </c>
      <c r="C506" s="69" t="str">
        <f>'PER TRIWULAN'!I501</f>
        <v xml:space="preserve"> Penawangan </v>
      </c>
      <c r="D506" s="70" t="str">
        <f>'PER TRIWULAN'!B501</f>
        <v>SD NEGERI 3 PENGKOL</v>
      </c>
      <c r="E506" s="71">
        <f>'PER TRIWULAN'!V501</f>
        <v>17400000</v>
      </c>
      <c r="F506" s="89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72">
        <f t="shared" si="21"/>
        <v>0</v>
      </c>
      <c r="U506" s="59">
        <f t="shared" si="22"/>
        <v>17400000</v>
      </c>
      <c r="V506" s="57">
        <f t="shared" si="23"/>
        <v>0</v>
      </c>
    </row>
    <row r="507" spans="2:22" s="25" customFormat="1">
      <c r="B507" s="82">
        <f>'PER TRIWULAN'!A502</f>
        <v>497</v>
      </c>
      <c r="C507" s="69" t="str">
        <f>'PER TRIWULAN'!I502</f>
        <v xml:space="preserve"> Penawangan </v>
      </c>
      <c r="D507" s="70" t="str">
        <f>'PER TRIWULAN'!B502</f>
        <v>SD NEGERI 3 SEDADI</v>
      </c>
      <c r="E507" s="71">
        <f>'PER TRIWULAN'!V502</f>
        <v>13920000</v>
      </c>
      <c r="F507" s="89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72">
        <f t="shared" si="21"/>
        <v>0</v>
      </c>
      <c r="U507" s="59">
        <f t="shared" si="22"/>
        <v>13920000</v>
      </c>
      <c r="V507" s="57">
        <f t="shared" si="23"/>
        <v>0</v>
      </c>
    </row>
    <row r="508" spans="2:22" s="25" customFormat="1">
      <c r="B508" s="82">
        <f>'PER TRIWULAN'!A503</f>
        <v>498</v>
      </c>
      <c r="C508" s="69" t="str">
        <f>'PER TRIWULAN'!I503</f>
        <v xml:space="preserve"> Penawangan </v>
      </c>
      <c r="D508" s="70" t="str">
        <f>'PER TRIWULAN'!B503</f>
        <v>SD NEGERI 4 LAJER</v>
      </c>
      <c r="E508" s="71">
        <f>'PER TRIWULAN'!V503</f>
        <v>0</v>
      </c>
      <c r="F508" s="89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72">
        <f t="shared" si="21"/>
        <v>0</v>
      </c>
      <c r="U508" s="59">
        <f t="shared" si="22"/>
        <v>0</v>
      </c>
      <c r="V508" s="57">
        <f t="shared" si="23"/>
        <v>0</v>
      </c>
    </row>
    <row r="509" spans="2:22" s="25" customFormat="1">
      <c r="B509" s="82">
        <f>'PER TRIWULAN'!A504</f>
        <v>499</v>
      </c>
      <c r="C509" s="69" t="str">
        <f>'PER TRIWULAN'!I504</f>
        <v xml:space="preserve"> Penawangan </v>
      </c>
      <c r="D509" s="70" t="str">
        <f>'PER TRIWULAN'!B504</f>
        <v>SD NEGERI KARANGPAING</v>
      </c>
      <c r="E509" s="71">
        <f>'PER TRIWULAN'!V504</f>
        <v>15515000</v>
      </c>
      <c r="F509" s="89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72">
        <f t="shared" si="21"/>
        <v>0</v>
      </c>
      <c r="U509" s="59">
        <f t="shared" si="22"/>
        <v>15515000</v>
      </c>
      <c r="V509" s="57">
        <f t="shared" si="23"/>
        <v>0</v>
      </c>
    </row>
    <row r="510" spans="2:22" s="25" customFormat="1">
      <c r="B510" s="82">
        <f>'PER TRIWULAN'!A505</f>
        <v>500</v>
      </c>
      <c r="C510" s="69" t="str">
        <f>'PER TRIWULAN'!I505</f>
        <v xml:space="preserve"> Penawangan </v>
      </c>
      <c r="D510" s="70" t="str">
        <f>'PER TRIWULAN'!B505</f>
        <v>SD NEGERI TUNGGU</v>
      </c>
      <c r="E510" s="71">
        <f>'PER TRIWULAN'!V505</f>
        <v>25665000</v>
      </c>
      <c r="F510" s="89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72">
        <f t="shared" si="21"/>
        <v>0</v>
      </c>
      <c r="U510" s="59">
        <f t="shared" si="22"/>
        <v>25665000</v>
      </c>
      <c r="V510" s="57">
        <f t="shared" si="23"/>
        <v>0</v>
      </c>
    </row>
    <row r="511" spans="2:22" s="25" customFormat="1">
      <c r="B511" s="82">
        <f>'PER TRIWULAN'!A506</f>
        <v>501</v>
      </c>
      <c r="C511" s="69" t="str">
        <f>'PER TRIWULAN'!I506</f>
        <v xml:space="preserve"> Penawangan </v>
      </c>
      <c r="D511" s="70" t="str">
        <f>'PER TRIWULAN'!B506</f>
        <v>SD NEGERI WATUPAWON</v>
      </c>
      <c r="E511" s="71">
        <f>'PER TRIWULAN'!V506</f>
        <v>23635000</v>
      </c>
      <c r="F511" s="89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72">
        <f t="shared" si="21"/>
        <v>0</v>
      </c>
      <c r="U511" s="59">
        <f t="shared" si="22"/>
        <v>23635000</v>
      </c>
      <c r="V511" s="57">
        <f t="shared" si="23"/>
        <v>0</v>
      </c>
    </row>
    <row r="512" spans="2:22" s="25" customFormat="1">
      <c r="B512" s="82">
        <f>'PER TRIWULAN'!A507</f>
        <v>502</v>
      </c>
      <c r="C512" s="69" t="str">
        <f>'PER TRIWULAN'!I507</f>
        <v xml:space="preserve"> Penawangan </v>
      </c>
      <c r="D512" s="70" t="str">
        <f>'PER TRIWULAN'!B507</f>
        <v>SD NEGERI WEDORO</v>
      </c>
      <c r="E512" s="71">
        <f>'PER TRIWULAN'!V507</f>
        <v>27405000</v>
      </c>
      <c r="F512" s="89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72">
        <f t="shared" si="21"/>
        <v>0</v>
      </c>
      <c r="U512" s="59">
        <f t="shared" si="22"/>
        <v>27405000</v>
      </c>
      <c r="V512" s="57">
        <f t="shared" si="23"/>
        <v>0</v>
      </c>
    </row>
    <row r="513" spans="2:22" s="25" customFormat="1">
      <c r="B513" s="82">
        <f>'PER TRIWULAN'!A508</f>
        <v>503</v>
      </c>
      <c r="C513" s="69" t="str">
        <f>'PER TRIWULAN'!I508</f>
        <v xml:space="preserve"> Penawangan </v>
      </c>
      <c r="D513" s="70" t="str">
        <f>'PER TRIWULAN'!B508</f>
        <v>SD NEGERI WINONG</v>
      </c>
      <c r="E513" s="71">
        <f>'PER TRIWULAN'!V508</f>
        <v>27985000</v>
      </c>
      <c r="F513" s="89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72">
        <f t="shared" si="21"/>
        <v>0</v>
      </c>
      <c r="U513" s="59">
        <f t="shared" si="22"/>
        <v>27985000</v>
      </c>
      <c r="V513" s="57">
        <f t="shared" si="23"/>
        <v>0</v>
      </c>
    </row>
    <row r="514" spans="2:22" s="25" customFormat="1" hidden="1">
      <c r="B514" s="82">
        <f>'PER TRIWULAN'!A509</f>
        <v>504</v>
      </c>
      <c r="C514" s="69" t="str">
        <f>'PER TRIWULAN'!I509</f>
        <v xml:space="preserve"> Pulokulon </v>
      </c>
      <c r="D514" s="70" t="str">
        <f>'PER TRIWULAN'!B509</f>
        <v>SD NEGERI 1 JAMBON</v>
      </c>
      <c r="E514" s="71">
        <f>'PER TRIWULAN'!V509</f>
        <v>71775000</v>
      </c>
      <c r="F514" s="89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72">
        <f t="shared" si="21"/>
        <v>0</v>
      </c>
      <c r="U514" s="59">
        <f t="shared" si="22"/>
        <v>71775000</v>
      </c>
      <c r="V514" s="57">
        <f t="shared" si="23"/>
        <v>0</v>
      </c>
    </row>
    <row r="515" spans="2:22" s="25" customFormat="1" hidden="1">
      <c r="B515" s="82">
        <f>'PER TRIWULAN'!A510</f>
        <v>505</v>
      </c>
      <c r="C515" s="69" t="str">
        <f>'PER TRIWULAN'!I510</f>
        <v xml:space="preserve"> Pulokulon </v>
      </c>
      <c r="D515" s="70" t="str">
        <f>'PER TRIWULAN'!B510</f>
        <v>SD NEGERI 1 JATIHARJO</v>
      </c>
      <c r="E515" s="71">
        <f>'PER TRIWULAN'!V510</f>
        <v>46980000</v>
      </c>
      <c r="F515" s="89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72">
        <f t="shared" si="21"/>
        <v>0</v>
      </c>
      <c r="U515" s="59">
        <f t="shared" si="22"/>
        <v>46980000</v>
      </c>
      <c r="V515" s="57">
        <f t="shared" si="23"/>
        <v>0</v>
      </c>
    </row>
    <row r="516" spans="2:22" s="25" customFormat="1" hidden="1">
      <c r="B516" s="82">
        <f>'PER TRIWULAN'!A511</f>
        <v>506</v>
      </c>
      <c r="C516" s="69" t="str">
        <f>'PER TRIWULAN'!I511</f>
        <v xml:space="preserve"> Pulokulon </v>
      </c>
      <c r="D516" s="70" t="str">
        <f>'PER TRIWULAN'!B511</f>
        <v>SD NEGERI 1 JETAKSARI</v>
      </c>
      <c r="E516" s="71">
        <f>'PER TRIWULAN'!V511</f>
        <v>14355000</v>
      </c>
      <c r="F516" s="89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72">
        <f t="shared" si="21"/>
        <v>0</v>
      </c>
      <c r="U516" s="59">
        <f t="shared" si="22"/>
        <v>14355000</v>
      </c>
      <c r="V516" s="57">
        <f t="shared" si="23"/>
        <v>0</v>
      </c>
    </row>
    <row r="517" spans="2:22" s="25" customFormat="1" hidden="1">
      <c r="B517" s="82">
        <f>'PER TRIWULAN'!A512</f>
        <v>507</v>
      </c>
      <c r="C517" s="69" t="str">
        <f>'PER TRIWULAN'!I512</f>
        <v xml:space="preserve"> Pulokulon </v>
      </c>
      <c r="D517" s="70" t="str">
        <f>'PER TRIWULAN'!B512</f>
        <v>SD NEGERI 1 KARANGHARJO</v>
      </c>
      <c r="E517" s="71">
        <f>'PER TRIWULAN'!V512</f>
        <v>25520000</v>
      </c>
      <c r="F517" s="89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72">
        <f t="shared" si="21"/>
        <v>0</v>
      </c>
      <c r="U517" s="59">
        <f t="shared" si="22"/>
        <v>25520000</v>
      </c>
      <c r="V517" s="57">
        <f t="shared" si="23"/>
        <v>0</v>
      </c>
    </row>
    <row r="518" spans="2:22" s="25" customFormat="1" hidden="1">
      <c r="B518" s="82">
        <f>'PER TRIWULAN'!A513</f>
        <v>508</v>
      </c>
      <c r="C518" s="69" t="str">
        <f>'PER TRIWULAN'!I513</f>
        <v xml:space="preserve"> Pulokulon </v>
      </c>
      <c r="D518" s="70" t="str">
        <f>'PER TRIWULAN'!B513</f>
        <v>SD NEGERI 1 MLOWO KARANGTALUN</v>
      </c>
      <c r="E518" s="71">
        <f>'PER TRIWULAN'!V513</f>
        <v>16965000</v>
      </c>
      <c r="F518" s="89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72">
        <f t="shared" si="21"/>
        <v>0</v>
      </c>
      <c r="U518" s="59">
        <f t="shared" si="22"/>
        <v>16965000</v>
      </c>
      <c r="V518" s="57">
        <f t="shared" si="23"/>
        <v>0</v>
      </c>
    </row>
    <row r="519" spans="2:22" s="25" customFormat="1" hidden="1">
      <c r="B519" s="82">
        <f>'PER TRIWULAN'!A514</f>
        <v>509</v>
      </c>
      <c r="C519" s="69" t="str">
        <f>'PER TRIWULAN'!I514</f>
        <v xml:space="preserve"> Pulokulon </v>
      </c>
      <c r="D519" s="70" t="str">
        <f>'PER TRIWULAN'!B514</f>
        <v>SD NEGERI 1 PANUNGGALAN</v>
      </c>
      <c r="E519" s="71">
        <f>'PER TRIWULAN'!V514</f>
        <v>44370000</v>
      </c>
      <c r="F519" s="89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72">
        <f t="shared" si="21"/>
        <v>0</v>
      </c>
      <c r="U519" s="59">
        <f t="shared" si="22"/>
        <v>44370000</v>
      </c>
      <c r="V519" s="57">
        <f t="shared" si="23"/>
        <v>0</v>
      </c>
    </row>
    <row r="520" spans="2:22" s="25" customFormat="1" hidden="1">
      <c r="B520" s="82">
        <f>'PER TRIWULAN'!A515</f>
        <v>510</v>
      </c>
      <c r="C520" s="69" t="str">
        <f>'PER TRIWULAN'!I515</f>
        <v xml:space="preserve"> Pulokulon </v>
      </c>
      <c r="D520" s="70" t="str">
        <f>'PER TRIWULAN'!B515</f>
        <v>SD NEGERI 1 POJOK</v>
      </c>
      <c r="E520" s="71">
        <f>'PER TRIWULAN'!V515</f>
        <v>29870000</v>
      </c>
      <c r="F520" s="89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72">
        <f t="shared" si="21"/>
        <v>0</v>
      </c>
      <c r="U520" s="59">
        <f t="shared" si="22"/>
        <v>29870000</v>
      </c>
      <c r="V520" s="57">
        <f t="shared" si="23"/>
        <v>0</v>
      </c>
    </row>
    <row r="521" spans="2:22" s="25" customFormat="1" hidden="1">
      <c r="B521" s="82">
        <f>'PER TRIWULAN'!A516</f>
        <v>511</v>
      </c>
      <c r="C521" s="69" t="str">
        <f>'PER TRIWULAN'!I516</f>
        <v xml:space="preserve"> Pulokulon </v>
      </c>
      <c r="D521" s="70" t="str">
        <f>'PER TRIWULAN'!B516</f>
        <v>SD NEGERI 1 RANDUREJO</v>
      </c>
      <c r="E521" s="71">
        <f>'PER TRIWULAN'!V516</f>
        <v>32625000</v>
      </c>
      <c r="F521" s="89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72">
        <f t="shared" si="21"/>
        <v>0</v>
      </c>
      <c r="U521" s="59">
        <f t="shared" si="22"/>
        <v>32625000</v>
      </c>
      <c r="V521" s="57">
        <f t="shared" si="23"/>
        <v>0</v>
      </c>
    </row>
    <row r="522" spans="2:22" s="25" customFormat="1" hidden="1">
      <c r="B522" s="82">
        <f>'PER TRIWULAN'!A517</f>
        <v>512</v>
      </c>
      <c r="C522" s="69" t="str">
        <f>'PER TRIWULAN'!I517</f>
        <v xml:space="preserve"> Pulokulon </v>
      </c>
      <c r="D522" s="70" t="str">
        <f>'PER TRIWULAN'!B517</f>
        <v>SD NEGERI 1 TUKO</v>
      </c>
      <c r="E522" s="71">
        <f>'PER TRIWULAN'!V517</f>
        <v>29290000</v>
      </c>
      <c r="F522" s="89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72">
        <f t="shared" si="21"/>
        <v>0</v>
      </c>
      <c r="U522" s="59">
        <f t="shared" si="22"/>
        <v>29290000</v>
      </c>
      <c r="V522" s="57">
        <f t="shared" si="23"/>
        <v>0</v>
      </c>
    </row>
    <row r="523" spans="2:22" s="25" customFormat="1" hidden="1">
      <c r="B523" s="82">
        <f>'PER TRIWULAN'!A518</f>
        <v>513</v>
      </c>
      <c r="C523" s="69" t="str">
        <f>'PER TRIWULAN'!I518</f>
        <v xml:space="preserve"> Pulokulon </v>
      </c>
      <c r="D523" s="70" t="str">
        <f>'PER TRIWULAN'!B518</f>
        <v>SD NEGERI 2 JAMBON</v>
      </c>
      <c r="E523" s="71">
        <f>'PER TRIWULAN'!V518</f>
        <v>0</v>
      </c>
      <c r="F523" s="89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72">
        <f t="shared" si="21"/>
        <v>0</v>
      </c>
      <c r="U523" s="59">
        <f t="shared" si="22"/>
        <v>0</v>
      </c>
      <c r="V523" s="57">
        <f t="shared" si="23"/>
        <v>0</v>
      </c>
    </row>
    <row r="524" spans="2:22" s="25" customFormat="1" hidden="1">
      <c r="B524" s="82">
        <f>'PER TRIWULAN'!A519</f>
        <v>514</v>
      </c>
      <c r="C524" s="69" t="str">
        <f>'PER TRIWULAN'!I519</f>
        <v xml:space="preserve"> Pulokulon </v>
      </c>
      <c r="D524" s="70" t="str">
        <f>'PER TRIWULAN'!B519</f>
        <v>SD NEGERI 2 JATI HARJO</v>
      </c>
      <c r="E524" s="71">
        <f>'PER TRIWULAN'!V519</f>
        <v>15225000</v>
      </c>
      <c r="F524" s="89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72">
        <f t="shared" ref="T524:T587" si="24">SUM(G524:S524)</f>
        <v>0</v>
      </c>
      <c r="U524" s="59">
        <f t="shared" ref="U524:U587" si="25">E524-F524</f>
        <v>15225000</v>
      </c>
      <c r="V524" s="57">
        <f t="shared" ref="V524:V587" si="26">F524-T524</f>
        <v>0</v>
      </c>
    </row>
    <row r="525" spans="2:22" s="25" customFormat="1" hidden="1">
      <c r="B525" s="82">
        <f>'PER TRIWULAN'!A520</f>
        <v>515</v>
      </c>
      <c r="C525" s="69" t="str">
        <f>'PER TRIWULAN'!I520</f>
        <v xml:space="preserve"> Pulokulon </v>
      </c>
      <c r="D525" s="70" t="str">
        <f>'PER TRIWULAN'!B520</f>
        <v>SD NEGERI 2 KARANGHARJO</v>
      </c>
      <c r="E525" s="71">
        <f>'PER TRIWULAN'!V520</f>
        <v>30450000</v>
      </c>
      <c r="F525" s="89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72">
        <f t="shared" si="24"/>
        <v>0</v>
      </c>
      <c r="U525" s="59">
        <f t="shared" si="25"/>
        <v>30450000</v>
      </c>
      <c r="V525" s="57">
        <f t="shared" si="26"/>
        <v>0</v>
      </c>
    </row>
    <row r="526" spans="2:22" s="25" customFormat="1" hidden="1">
      <c r="B526" s="82">
        <f>'PER TRIWULAN'!A521</f>
        <v>516</v>
      </c>
      <c r="C526" s="69" t="str">
        <f>'PER TRIWULAN'!I521</f>
        <v xml:space="preserve"> Pulokulon </v>
      </c>
      <c r="D526" s="70" t="str">
        <f>'PER TRIWULAN'!B521</f>
        <v>SD NEGERI 2 MLOWO KARANGTALUN</v>
      </c>
      <c r="E526" s="71">
        <f>'PER TRIWULAN'!V521</f>
        <v>15225000</v>
      </c>
      <c r="F526" s="89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72">
        <f t="shared" si="24"/>
        <v>0</v>
      </c>
      <c r="U526" s="59">
        <f t="shared" si="25"/>
        <v>15225000</v>
      </c>
      <c r="V526" s="57">
        <f t="shared" si="26"/>
        <v>0</v>
      </c>
    </row>
    <row r="527" spans="2:22" s="25" customFormat="1" hidden="1">
      <c r="B527" s="82">
        <f>'PER TRIWULAN'!A522</f>
        <v>517</v>
      </c>
      <c r="C527" s="69" t="str">
        <f>'PER TRIWULAN'!I522</f>
        <v xml:space="preserve"> Pulokulon </v>
      </c>
      <c r="D527" s="70" t="str">
        <f>'PER TRIWULAN'!B522</f>
        <v>SD NEGERI 2 PANUNGGALAN</v>
      </c>
      <c r="E527" s="71">
        <f>'PER TRIWULAN'!V522</f>
        <v>24360000</v>
      </c>
      <c r="F527" s="89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72">
        <f t="shared" si="24"/>
        <v>0</v>
      </c>
      <c r="U527" s="59">
        <f t="shared" si="25"/>
        <v>24360000</v>
      </c>
      <c r="V527" s="57">
        <f t="shared" si="26"/>
        <v>0</v>
      </c>
    </row>
    <row r="528" spans="2:22" s="25" customFormat="1" hidden="1">
      <c r="B528" s="82">
        <f>'PER TRIWULAN'!A523</f>
        <v>518</v>
      </c>
      <c r="C528" s="69" t="str">
        <f>'PER TRIWULAN'!I523</f>
        <v xml:space="preserve"> Pulokulon </v>
      </c>
      <c r="D528" s="70" t="str">
        <f>'PER TRIWULAN'!B523</f>
        <v>SD NEGERI 2 PULOKULON</v>
      </c>
      <c r="E528" s="71">
        <f>'PER TRIWULAN'!V523</f>
        <v>29870000</v>
      </c>
      <c r="F528" s="89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72">
        <f t="shared" si="24"/>
        <v>0</v>
      </c>
      <c r="U528" s="59">
        <f t="shared" si="25"/>
        <v>29870000</v>
      </c>
      <c r="V528" s="57">
        <f t="shared" si="26"/>
        <v>0</v>
      </c>
    </row>
    <row r="529" spans="2:22" s="25" customFormat="1" hidden="1">
      <c r="B529" s="82">
        <f>'PER TRIWULAN'!A524</f>
        <v>519</v>
      </c>
      <c r="C529" s="69" t="str">
        <f>'PER TRIWULAN'!I524</f>
        <v xml:space="preserve"> Pulokulon </v>
      </c>
      <c r="D529" s="70" t="str">
        <f>'PER TRIWULAN'!B524</f>
        <v>SD NEGERI 2 RANDUREJO</v>
      </c>
      <c r="E529" s="71">
        <f>'PER TRIWULAN'!V524</f>
        <v>16965000</v>
      </c>
      <c r="F529" s="89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72">
        <f t="shared" si="24"/>
        <v>0</v>
      </c>
      <c r="U529" s="59">
        <f t="shared" si="25"/>
        <v>16965000</v>
      </c>
      <c r="V529" s="57">
        <f t="shared" si="26"/>
        <v>0</v>
      </c>
    </row>
    <row r="530" spans="2:22" s="25" customFormat="1" hidden="1">
      <c r="B530" s="82">
        <f>'PER TRIWULAN'!A525</f>
        <v>520</v>
      </c>
      <c r="C530" s="69" t="str">
        <f>'PER TRIWULAN'!I525</f>
        <v xml:space="preserve"> Pulokulon </v>
      </c>
      <c r="D530" s="70" t="str">
        <f>'PER TRIWULAN'!B525</f>
        <v>SD NEGERI 2 SIDOREJO</v>
      </c>
      <c r="E530" s="71">
        <f>'PER TRIWULAN'!V525</f>
        <v>29580000</v>
      </c>
      <c r="F530" s="89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72">
        <f t="shared" si="24"/>
        <v>0</v>
      </c>
      <c r="U530" s="59">
        <f t="shared" si="25"/>
        <v>29580000</v>
      </c>
      <c r="V530" s="57">
        <f t="shared" si="26"/>
        <v>0</v>
      </c>
    </row>
    <row r="531" spans="2:22" s="25" customFormat="1" hidden="1">
      <c r="B531" s="82">
        <f>'PER TRIWULAN'!A526</f>
        <v>521</v>
      </c>
      <c r="C531" s="69" t="str">
        <f>'PER TRIWULAN'!I526</f>
        <v xml:space="preserve"> Pulokulon </v>
      </c>
      <c r="D531" s="70" t="str">
        <f>'PER TRIWULAN'!B526</f>
        <v>SD NEGERI 2 TUKO</v>
      </c>
      <c r="E531" s="71">
        <f>'PER TRIWULAN'!V526</f>
        <v>31320000</v>
      </c>
      <c r="F531" s="8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72">
        <f t="shared" si="24"/>
        <v>0</v>
      </c>
      <c r="U531" s="59">
        <f t="shared" si="25"/>
        <v>31320000</v>
      </c>
      <c r="V531" s="57">
        <f t="shared" si="26"/>
        <v>0</v>
      </c>
    </row>
    <row r="532" spans="2:22" s="25" customFormat="1" hidden="1">
      <c r="B532" s="82">
        <f>'PER TRIWULAN'!A527</f>
        <v>522</v>
      </c>
      <c r="C532" s="69" t="str">
        <f>'PER TRIWULAN'!I527</f>
        <v xml:space="preserve"> Pulokulon </v>
      </c>
      <c r="D532" s="70" t="str">
        <f>'PER TRIWULAN'!B527</f>
        <v>SD NEGERI 3 JATIHARJO</v>
      </c>
      <c r="E532" s="71">
        <f>'PER TRIWULAN'!V527</f>
        <v>16240000</v>
      </c>
      <c r="F532" s="89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72">
        <f t="shared" si="24"/>
        <v>0</v>
      </c>
      <c r="U532" s="59">
        <f t="shared" si="25"/>
        <v>16240000</v>
      </c>
      <c r="V532" s="57">
        <f t="shared" si="26"/>
        <v>0</v>
      </c>
    </row>
    <row r="533" spans="2:22" s="25" customFormat="1" hidden="1">
      <c r="B533" s="82">
        <f>'PER TRIWULAN'!A528</f>
        <v>523</v>
      </c>
      <c r="C533" s="69" t="str">
        <f>'PER TRIWULAN'!I528</f>
        <v xml:space="preserve"> Pulokulon </v>
      </c>
      <c r="D533" s="70" t="str">
        <f>'PER TRIWULAN'!B528</f>
        <v>SD NEGERI 3 JETAKSARI</v>
      </c>
      <c r="E533" s="71">
        <f>'PER TRIWULAN'!V528</f>
        <v>5365000</v>
      </c>
      <c r="F533" s="8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72">
        <f t="shared" si="24"/>
        <v>0</v>
      </c>
      <c r="U533" s="59">
        <f t="shared" si="25"/>
        <v>5365000</v>
      </c>
      <c r="V533" s="57">
        <f t="shared" si="26"/>
        <v>0</v>
      </c>
    </row>
    <row r="534" spans="2:22" s="25" customFormat="1" hidden="1">
      <c r="B534" s="82">
        <f>'PER TRIWULAN'!A529</f>
        <v>524</v>
      </c>
      <c r="C534" s="69" t="str">
        <f>'PER TRIWULAN'!I529</f>
        <v xml:space="preserve"> Pulokulon </v>
      </c>
      <c r="D534" s="70" t="str">
        <f>'PER TRIWULAN'!B529</f>
        <v>SD NEGERI 3 KARANG HARJO</v>
      </c>
      <c r="E534" s="71">
        <f>'PER TRIWULAN'!V529</f>
        <v>23780000</v>
      </c>
      <c r="F534" s="8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72">
        <f t="shared" si="24"/>
        <v>0</v>
      </c>
      <c r="U534" s="59">
        <f t="shared" si="25"/>
        <v>23780000</v>
      </c>
      <c r="V534" s="57">
        <f t="shared" si="26"/>
        <v>0</v>
      </c>
    </row>
    <row r="535" spans="2:22" s="25" customFormat="1" hidden="1">
      <c r="B535" s="82">
        <f>'PER TRIWULAN'!A530</f>
        <v>525</v>
      </c>
      <c r="C535" s="69" t="str">
        <f>'PER TRIWULAN'!I530</f>
        <v xml:space="preserve"> Pulokulon </v>
      </c>
      <c r="D535" s="70" t="str">
        <f>'PER TRIWULAN'!B530</f>
        <v>SD NEGERI 3 MANGUNREJO</v>
      </c>
      <c r="E535" s="71">
        <f>'PER TRIWULAN'!V530</f>
        <v>18705000</v>
      </c>
      <c r="F535" s="89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72">
        <f t="shared" si="24"/>
        <v>0</v>
      </c>
      <c r="U535" s="59">
        <f t="shared" si="25"/>
        <v>18705000</v>
      </c>
      <c r="V535" s="57">
        <f t="shared" si="26"/>
        <v>0</v>
      </c>
    </row>
    <row r="536" spans="2:22" s="25" customFormat="1" hidden="1">
      <c r="B536" s="82">
        <f>'PER TRIWULAN'!A531</f>
        <v>526</v>
      </c>
      <c r="C536" s="69" t="str">
        <f>'PER TRIWULAN'!I531</f>
        <v xml:space="preserve"> Pulokulon </v>
      </c>
      <c r="D536" s="70" t="str">
        <f>'PER TRIWULAN'!B531</f>
        <v>SD NEGERI 3 PANUNGGALAN</v>
      </c>
      <c r="E536" s="71">
        <f>'PER TRIWULAN'!V531</f>
        <v>19285000</v>
      </c>
      <c r="F536" s="89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72">
        <f t="shared" si="24"/>
        <v>0</v>
      </c>
      <c r="U536" s="59">
        <f t="shared" si="25"/>
        <v>19285000</v>
      </c>
      <c r="V536" s="57">
        <f t="shared" si="26"/>
        <v>0</v>
      </c>
    </row>
    <row r="537" spans="2:22" s="25" customFormat="1" hidden="1">
      <c r="B537" s="82">
        <f>'PER TRIWULAN'!A532</f>
        <v>527</v>
      </c>
      <c r="C537" s="69" t="str">
        <f>'PER TRIWULAN'!I532</f>
        <v xml:space="preserve"> Pulokulon </v>
      </c>
      <c r="D537" s="70" t="str">
        <f>'PER TRIWULAN'!B532</f>
        <v>SD NEGERI 3 PULO KULON</v>
      </c>
      <c r="E537" s="71">
        <f>'PER TRIWULAN'!V532</f>
        <v>35525000</v>
      </c>
      <c r="F537" s="89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72">
        <f t="shared" si="24"/>
        <v>0</v>
      </c>
      <c r="U537" s="59">
        <f t="shared" si="25"/>
        <v>35525000</v>
      </c>
      <c r="V537" s="57">
        <f t="shared" si="26"/>
        <v>0</v>
      </c>
    </row>
    <row r="538" spans="2:22" s="25" customFormat="1" hidden="1">
      <c r="B538" s="82">
        <f>'PER TRIWULAN'!A533</f>
        <v>528</v>
      </c>
      <c r="C538" s="69" t="str">
        <f>'PER TRIWULAN'!I533</f>
        <v xml:space="preserve"> Pulokulon </v>
      </c>
      <c r="D538" s="70" t="str">
        <f>'PER TRIWULAN'!B533</f>
        <v>SD NEGERI 3 RANDUREJO</v>
      </c>
      <c r="E538" s="71">
        <f>'PER TRIWULAN'!V533</f>
        <v>13485000</v>
      </c>
      <c r="F538" s="89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72">
        <f t="shared" si="24"/>
        <v>0</v>
      </c>
      <c r="U538" s="59">
        <f t="shared" si="25"/>
        <v>13485000</v>
      </c>
      <c r="V538" s="57">
        <f t="shared" si="26"/>
        <v>0</v>
      </c>
    </row>
    <row r="539" spans="2:22" s="25" customFormat="1" hidden="1">
      <c r="B539" s="82">
        <f>'PER TRIWULAN'!A534</f>
        <v>529</v>
      </c>
      <c r="C539" s="69" t="str">
        <f>'PER TRIWULAN'!I534</f>
        <v xml:space="preserve"> Pulokulon </v>
      </c>
      <c r="D539" s="70" t="str">
        <f>'PER TRIWULAN'!B534</f>
        <v>SD NEGERI 3 SIDOREJO</v>
      </c>
      <c r="E539" s="71">
        <f>'PER TRIWULAN'!V534</f>
        <v>19865000</v>
      </c>
      <c r="F539" s="89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72">
        <f t="shared" si="24"/>
        <v>0</v>
      </c>
      <c r="U539" s="59">
        <f t="shared" si="25"/>
        <v>19865000</v>
      </c>
      <c r="V539" s="57">
        <f t="shared" si="26"/>
        <v>0</v>
      </c>
    </row>
    <row r="540" spans="2:22" s="25" customFormat="1" hidden="1">
      <c r="B540" s="82">
        <f>'PER TRIWULAN'!A535</f>
        <v>530</v>
      </c>
      <c r="C540" s="69" t="str">
        <f>'PER TRIWULAN'!I535</f>
        <v xml:space="preserve"> Pulokulon </v>
      </c>
      <c r="D540" s="70" t="str">
        <f>'PER TRIWULAN'!B535</f>
        <v>SD NEGERI 3 TUKO</v>
      </c>
      <c r="E540" s="71">
        <f>'PER TRIWULAN'!V535</f>
        <v>22765000</v>
      </c>
      <c r="F540" s="89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72">
        <f t="shared" si="24"/>
        <v>0</v>
      </c>
      <c r="U540" s="59">
        <f t="shared" si="25"/>
        <v>22765000</v>
      </c>
      <c r="V540" s="57">
        <f t="shared" si="26"/>
        <v>0</v>
      </c>
    </row>
    <row r="541" spans="2:22" s="25" customFormat="1" hidden="1">
      <c r="B541" s="82">
        <f>'PER TRIWULAN'!A536</f>
        <v>531</v>
      </c>
      <c r="C541" s="69" t="str">
        <f>'PER TRIWULAN'!I536</f>
        <v xml:space="preserve"> Pulokulon </v>
      </c>
      <c r="D541" s="70" t="str">
        <f>'PER TRIWULAN'!B536</f>
        <v>SD NEGERI 4 JAMBON</v>
      </c>
      <c r="E541" s="71">
        <f>'PER TRIWULAN'!V536</f>
        <v>21315000</v>
      </c>
      <c r="F541" s="89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72">
        <f t="shared" si="24"/>
        <v>0</v>
      </c>
      <c r="U541" s="59">
        <f t="shared" si="25"/>
        <v>21315000</v>
      </c>
      <c r="V541" s="57">
        <f t="shared" si="26"/>
        <v>0</v>
      </c>
    </row>
    <row r="542" spans="2:22" s="25" customFormat="1" hidden="1">
      <c r="B542" s="82">
        <f>'PER TRIWULAN'!A537</f>
        <v>532</v>
      </c>
      <c r="C542" s="69" t="str">
        <f>'PER TRIWULAN'!I537</f>
        <v xml:space="preserve"> Pulokulon </v>
      </c>
      <c r="D542" s="70" t="str">
        <f>'PER TRIWULAN'!B537</f>
        <v>SD NEGERI 4 JATIHARJO</v>
      </c>
      <c r="E542" s="71">
        <f>'PER TRIWULAN'!V537</f>
        <v>0</v>
      </c>
      <c r="F542" s="89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72">
        <f t="shared" si="24"/>
        <v>0</v>
      </c>
      <c r="U542" s="59">
        <f t="shared" si="25"/>
        <v>0</v>
      </c>
      <c r="V542" s="57">
        <f t="shared" si="26"/>
        <v>0</v>
      </c>
    </row>
    <row r="543" spans="2:22" s="25" customFormat="1" hidden="1">
      <c r="B543" s="82">
        <f>'PER TRIWULAN'!A538</f>
        <v>533</v>
      </c>
      <c r="C543" s="69" t="str">
        <f>'PER TRIWULAN'!I538</f>
        <v xml:space="preserve"> Pulokulon </v>
      </c>
      <c r="D543" s="70" t="str">
        <f>'PER TRIWULAN'!B538</f>
        <v>SD NEGERI 4 KARANG HARJO</v>
      </c>
      <c r="E543" s="71">
        <f>'PER TRIWULAN'!V538</f>
        <v>21895000</v>
      </c>
      <c r="F543" s="89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72">
        <f t="shared" si="24"/>
        <v>0</v>
      </c>
      <c r="U543" s="59">
        <f t="shared" si="25"/>
        <v>21895000</v>
      </c>
      <c r="V543" s="57">
        <f t="shared" si="26"/>
        <v>0</v>
      </c>
    </row>
    <row r="544" spans="2:22" s="25" customFormat="1" hidden="1">
      <c r="B544" s="82">
        <f>'PER TRIWULAN'!A539</f>
        <v>534</v>
      </c>
      <c r="C544" s="69" t="str">
        <f>'PER TRIWULAN'!I539</f>
        <v xml:space="preserve"> Pulokulon </v>
      </c>
      <c r="D544" s="70" t="str">
        <f>'PER TRIWULAN'!B539</f>
        <v>SD NEGERI 4 MANGUN REJO</v>
      </c>
      <c r="E544" s="71">
        <f>'PER TRIWULAN'!V539</f>
        <v>15370000</v>
      </c>
      <c r="F544" s="89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72">
        <f t="shared" si="24"/>
        <v>0</v>
      </c>
      <c r="U544" s="59">
        <f t="shared" si="25"/>
        <v>15370000</v>
      </c>
      <c r="V544" s="57">
        <f t="shared" si="26"/>
        <v>0</v>
      </c>
    </row>
    <row r="545" spans="2:22" s="25" customFormat="1" hidden="1">
      <c r="B545" s="82">
        <f>'PER TRIWULAN'!A540</f>
        <v>535</v>
      </c>
      <c r="C545" s="69" t="str">
        <f>'PER TRIWULAN'!I540</f>
        <v xml:space="preserve"> Pulokulon </v>
      </c>
      <c r="D545" s="70" t="str">
        <f>'PER TRIWULAN'!B540</f>
        <v>SD NEGERI 4 MLOWO KARANGTALUN</v>
      </c>
      <c r="E545" s="71">
        <f>'PER TRIWULAN'!V540</f>
        <v>8845000</v>
      </c>
      <c r="F545" s="89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72">
        <f t="shared" si="24"/>
        <v>0</v>
      </c>
      <c r="U545" s="59">
        <f t="shared" si="25"/>
        <v>8845000</v>
      </c>
      <c r="V545" s="57">
        <f t="shared" si="26"/>
        <v>0</v>
      </c>
    </row>
    <row r="546" spans="2:22" s="25" customFormat="1" hidden="1">
      <c r="B546" s="82">
        <f>'PER TRIWULAN'!A541</f>
        <v>536</v>
      </c>
      <c r="C546" s="69" t="str">
        <f>'PER TRIWULAN'!I541</f>
        <v xml:space="preserve"> Pulokulon </v>
      </c>
      <c r="D546" s="70" t="str">
        <f>'PER TRIWULAN'!B541</f>
        <v>SD NEGERI 4 PANUNGGALAN</v>
      </c>
      <c r="E546" s="71">
        <f>'PER TRIWULAN'!V541</f>
        <v>18850000</v>
      </c>
      <c r="F546" s="89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72">
        <f t="shared" si="24"/>
        <v>0</v>
      </c>
      <c r="U546" s="59">
        <f t="shared" si="25"/>
        <v>18850000</v>
      </c>
      <c r="V546" s="57">
        <f t="shared" si="26"/>
        <v>0</v>
      </c>
    </row>
    <row r="547" spans="2:22" s="25" customFormat="1" hidden="1">
      <c r="B547" s="82">
        <f>'PER TRIWULAN'!A542</f>
        <v>537</v>
      </c>
      <c r="C547" s="69" t="str">
        <f>'PER TRIWULAN'!I542</f>
        <v xml:space="preserve"> Pulokulon </v>
      </c>
      <c r="D547" s="70" t="str">
        <f>'PER TRIWULAN'!B542</f>
        <v>SD NEGERI 4 PULOKULON</v>
      </c>
      <c r="E547" s="71">
        <f>'PER TRIWULAN'!V542</f>
        <v>34655000</v>
      </c>
      <c r="F547" s="89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72">
        <f t="shared" si="24"/>
        <v>0</v>
      </c>
      <c r="U547" s="59">
        <f t="shared" si="25"/>
        <v>34655000</v>
      </c>
      <c r="V547" s="57">
        <f t="shared" si="26"/>
        <v>0</v>
      </c>
    </row>
    <row r="548" spans="2:22" s="25" customFormat="1" hidden="1">
      <c r="B548" s="82">
        <f>'PER TRIWULAN'!A543</f>
        <v>538</v>
      </c>
      <c r="C548" s="69" t="str">
        <f>'PER TRIWULAN'!I543</f>
        <v xml:space="preserve"> Pulokulon </v>
      </c>
      <c r="D548" s="70" t="str">
        <f>'PER TRIWULAN'!B543</f>
        <v>SD NEGERI 4 RANDUREJO</v>
      </c>
      <c r="E548" s="71">
        <f>'PER TRIWULAN'!V543</f>
        <v>10875000</v>
      </c>
      <c r="F548" s="89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72">
        <f t="shared" si="24"/>
        <v>0</v>
      </c>
      <c r="U548" s="59">
        <f t="shared" si="25"/>
        <v>10875000</v>
      </c>
      <c r="V548" s="57">
        <f t="shared" si="26"/>
        <v>0</v>
      </c>
    </row>
    <row r="549" spans="2:22" s="25" customFormat="1" hidden="1">
      <c r="B549" s="82">
        <f>'PER TRIWULAN'!A544</f>
        <v>539</v>
      </c>
      <c r="C549" s="69" t="str">
        <f>'PER TRIWULAN'!I544</f>
        <v xml:space="preserve"> Pulokulon </v>
      </c>
      <c r="D549" s="70" t="str">
        <f>'PER TRIWULAN'!B544</f>
        <v>SD NEGERI 4 SEMBUNG HARJO</v>
      </c>
      <c r="E549" s="71">
        <f>'PER TRIWULAN'!V544</f>
        <v>35380000</v>
      </c>
      <c r="F549" s="89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72">
        <f t="shared" si="24"/>
        <v>0</v>
      </c>
      <c r="U549" s="59">
        <f t="shared" si="25"/>
        <v>35380000</v>
      </c>
      <c r="V549" s="57">
        <f t="shared" si="26"/>
        <v>0</v>
      </c>
    </row>
    <row r="550" spans="2:22" s="25" customFormat="1" hidden="1">
      <c r="B550" s="82">
        <f>'PER TRIWULAN'!A545</f>
        <v>540</v>
      </c>
      <c r="C550" s="69" t="str">
        <f>'PER TRIWULAN'!I545</f>
        <v xml:space="preserve"> Pulokulon </v>
      </c>
      <c r="D550" s="70" t="str">
        <f>'PER TRIWULAN'!B545</f>
        <v>SD NEGERI 4 SIDOREJO</v>
      </c>
      <c r="E550" s="71">
        <f>'PER TRIWULAN'!V545</f>
        <v>15080000</v>
      </c>
      <c r="F550" s="89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72">
        <f t="shared" si="24"/>
        <v>0</v>
      </c>
      <c r="U550" s="59">
        <f t="shared" si="25"/>
        <v>15080000</v>
      </c>
      <c r="V550" s="57">
        <f t="shared" si="26"/>
        <v>0</v>
      </c>
    </row>
    <row r="551" spans="2:22" s="25" customFormat="1" hidden="1">
      <c r="B551" s="82">
        <f>'PER TRIWULAN'!A546</f>
        <v>541</v>
      </c>
      <c r="C551" s="69" t="str">
        <f>'PER TRIWULAN'!I546</f>
        <v xml:space="preserve"> Pulokulon </v>
      </c>
      <c r="D551" s="70" t="str">
        <f>'PER TRIWULAN'!B546</f>
        <v>SD NEGERI 4 TUKO</v>
      </c>
      <c r="E551" s="71">
        <f>'PER TRIWULAN'!V546</f>
        <v>18560000</v>
      </c>
      <c r="F551" s="89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72">
        <f t="shared" si="24"/>
        <v>0</v>
      </c>
      <c r="U551" s="59">
        <f t="shared" si="25"/>
        <v>18560000</v>
      </c>
      <c r="V551" s="57">
        <f t="shared" si="26"/>
        <v>0</v>
      </c>
    </row>
    <row r="552" spans="2:22" s="25" customFormat="1" hidden="1">
      <c r="B552" s="82">
        <f>'PER TRIWULAN'!A547</f>
        <v>542</v>
      </c>
      <c r="C552" s="69" t="str">
        <f>'PER TRIWULAN'!I547</f>
        <v xml:space="preserve"> Pulokulon </v>
      </c>
      <c r="D552" s="70" t="str">
        <f>'PER TRIWULAN'!B547</f>
        <v>SD NEGERI 5 PANUNGGALAN</v>
      </c>
      <c r="E552" s="71">
        <f>'PER TRIWULAN'!V547</f>
        <v>12325000</v>
      </c>
      <c r="F552" s="89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72">
        <f t="shared" si="24"/>
        <v>0</v>
      </c>
      <c r="U552" s="59">
        <f t="shared" si="25"/>
        <v>12325000</v>
      </c>
      <c r="V552" s="57">
        <f t="shared" si="26"/>
        <v>0</v>
      </c>
    </row>
    <row r="553" spans="2:22" s="25" customFormat="1" hidden="1">
      <c r="B553" s="82">
        <f>'PER TRIWULAN'!A548</f>
        <v>543</v>
      </c>
      <c r="C553" s="69" t="str">
        <f>'PER TRIWULAN'!I548</f>
        <v xml:space="preserve"> Pulokulon </v>
      </c>
      <c r="D553" s="70" t="str">
        <f>'PER TRIWULAN'!B548</f>
        <v>SD NEGERI 5 POJOK</v>
      </c>
      <c r="E553" s="71">
        <f>'PER TRIWULAN'!V548</f>
        <v>24215000</v>
      </c>
      <c r="F553" s="89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72">
        <f t="shared" si="24"/>
        <v>0</v>
      </c>
      <c r="U553" s="59">
        <f t="shared" si="25"/>
        <v>24215000</v>
      </c>
      <c r="V553" s="57">
        <f t="shared" si="26"/>
        <v>0</v>
      </c>
    </row>
    <row r="554" spans="2:22" s="25" customFormat="1" hidden="1">
      <c r="B554" s="82">
        <f>'PER TRIWULAN'!A549</f>
        <v>544</v>
      </c>
      <c r="C554" s="69" t="str">
        <f>'PER TRIWULAN'!I549</f>
        <v xml:space="preserve"> Pulokulon </v>
      </c>
      <c r="D554" s="70" t="str">
        <f>'PER TRIWULAN'!B549</f>
        <v>SD NEGERI 5 PULOKULON</v>
      </c>
      <c r="E554" s="71">
        <f>'PER TRIWULAN'!V549</f>
        <v>32190000</v>
      </c>
      <c r="F554" s="89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72">
        <f t="shared" si="24"/>
        <v>0</v>
      </c>
      <c r="U554" s="59">
        <f t="shared" si="25"/>
        <v>32190000</v>
      </c>
      <c r="V554" s="57">
        <f t="shared" si="26"/>
        <v>0</v>
      </c>
    </row>
    <row r="555" spans="2:22" s="25" customFormat="1" hidden="1">
      <c r="B555" s="82">
        <f>'PER TRIWULAN'!A550</f>
        <v>545</v>
      </c>
      <c r="C555" s="69" t="str">
        <f>'PER TRIWULAN'!I550</f>
        <v xml:space="preserve"> Pulokulon </v>
      </c>
      <c r="D555" s="70" t="str">
        <f>'PER TRIWULAN'!B550</f>
        <v>SD NEGERI 5 SEMBUNGHARJO</v>
      </c>
      <c r="E555" s="71">
        <f>'PER TRIWULAN'!V550</f>
        <v>21460000</v>
      </c>
      <c r="F555" s="89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72">
        <f t="shared" si="24"/>
        <v>0</v>
      </c>
      <c r="U555" s="59">
        <f t="shared" si="25"/>
        <v>21460000</v>
      </c>
      <c r="V555" s="57">
        <f t="shared" si="26"/>
        <v>0</v>
      </c>
    </row>
    <row r="556" spans="2:22" s="25" customFormat="1" hidden="1">
      <c r="B556" s="82">
        <f>'PER TRIWULAN'!A551</f>
        <v>546</v>
      </c>
      <c r="C556" s="69" t="str">
        <f>'PER TRIWULAN'!I551</f>
        <v xml:space="preserve"> Pulokulon </v>
      </c>
      <c r="D556" s="70" t="str">
        <f>'PER TRIWULAN'!B551</f>
        <v>SD NEGERI KECIL KARANGHARJO</v>
      </c>
      <c r="E556" s="71">
        <f>'PER TRIWULAN'!V551</f>
        <v>13630000</v>
      </c>
      <c r="F556" s="89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72">
        <f t="shared" si="24"/>
        <v>0</v>
      </c>
      <c r="U556" s="59">
        <f t="shared" si="25"/>
        <v>13630000</v>
      </c>
      <c r="V556" s="57">
        <f t="shared" si="26"/>
        <v>0</v>
      </c>
    </row>
    <row r="557" spans="2:22" s="25" customFormat="1" hidden="1">
      <c r="B557" s="82">
        <f>'PER TRIWULAN'!A552</f>
        <v>547</v>
      </c>
      <c r="C557" s="69" t="str">
        <f>'PER TRIWULAN'!I552</f>
        <v xml:space="preserve"> Pulokulon </v>
      </c>
      <c r="D557" s="70" t="str">
        <f>'PER TRIWULAN'!B552</f>
        <v>SD NEGERI KECIL POJOK</v>
      </c>
      <c r="E557" s="71">
        <f>'PER TRIWULAN'!V552</f>
        <v>6235000</v>
      </c>
      <c r="F557" s="89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72">
        <f t="shared" si="24"/>
        <v>0</v>
      </c>
      <c r="U557" s="59">
        <f t="shared" si="25"/>
        <v>6235000</v>
      </c>
      <c r="V557" s="57">
        <f t="shared" si="26"/>
        <v>0</v>
      </c>
    </row>
    <row r="558" spans="2:22" s="25" customFormat="1" hidden="1">
      <c r="B558" s="82">
        <f>'PER TRIWULAN'!A553</f>
        <v>548</v>
      </c>
      <c r="C558" s="69" t="str">
        <f>'PER TRIWULAN'!I553</f>
        <v xml:space="preserve"> Pulokulon </v>
      </c>
      <c r="D558" s="70" t="str">
        <f>'PER TRIWULAN'!B553</f>
        <v>SD NEGERI KECIL TUKO</v>
      </c>
      <c r="E558" s="71">
        <f>'PER TRIWULAN'!V553</f>
        <v>7830000</v>
      </c>
      <c r="F558" s="89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72">
        <f t="shared" si="24"/>
        <v>0</v>
      </c>
      <c r="U558" s="59">
        <f t="shared" si="25"/>
        <v>7830000</v>
      </c>
      <c r="V558" s="57">
        <f t="shared" si="26"/>
        <v>0</v>
      </c>
    </row>
    <row r="559" spans="2:22" s="25" customFormat="1" hidden="1">
      <c r="B559" s="82">
        <f>'PER TRIWULAN'!A554</f>
        <v>549</v>
      </c>
      <c r="C559" s="69" t="str">
        <f>'PER TRIWULAN'!I554</f>
        <v xml:space="preserve"> Pulokulon </v>
      </c>
      <c r="D559" s="70" t="str">
        <f>'PER TRIWULAN'!B554</f>
        <v>SD NEGERI 5 TUKO</v>
      </c>
      <c r="E559" s="71">
        <f>'PER TRIWULAN'!V554</f>
        <v>27840000</v>
      </c>
      <c r="F559" s="89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72">
        <f t="shared" si="24"/>
        <v>0</v>
      </c>
      <c r="U559" s="59">
        <f t="shared" si="25"/>
        <v>27840000</v>
      </c>
      <c r="V559" s="57">
        <f t="shared" si="26"/>
        <v>0</v>
      </c>
    </row>
    <row r="560" spans="2:22" s="25" customFormat="1" hidden="1">
      <c r="B560" s="82">
        <f>'PER TRIWULAN'!A555</f>
        <v>550</v>
      </c>
      <c r="C560" s="69" t="str">
        <f>'PER TRIWULAN'!I555</f>
        <v xml:space="preserve"> Pulokulon </v>
      </c>
      <c r="D560" s="70" t="str">
        <f>'PER TRIWULAN'!B555</f>
        <v>SD NEGERI 1 MANGUNREJO</v>
      </c>
      <c r="E560" s="71">
        <f>'PER TRIWULAN'!V555</f>
        <v>20300000</v>
      </c>
      <c r="F560" s="89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72">
        <f t="shared" si="24"/>
        <v>0</v>
      </c>
      <c r="U560" s="59">
        <f t="shared" si="25"/>
        <v>20300000</v>
      </c>
      <c r="V560" s="57">
        <f t="shared" si="26"/>
        <v>0</v>
      </c>
    </row>
    <row r="561" spans="2:22" s="25" customFormat="1" hidden="1">
      <c r="B561" s="82">
        <f>'PER TRIWULAN'!A556</f>
        <v>551</v>
      </c>
      <c r="C561" s="69" t="str">
        <f>'PER TRIWULAN'!I556</f>
        <v xml:space="preserve"> Pulokulon </v>
      </c>
      <c r="D561" s="70" t="str">
        <f>'PER TRIWULAN'!B556</f>
        <v>SD NEGERI 2 MANGUNREJO</v>
      </c>
      <c r="E561" s="71">
        <f>'PER TRIWULAN'!V556</f>
        <v>16385000</v>
      </c>
      <c r="F561" s="89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72">
        <f t="shared" si="24"/>
        <v>0</v>
      </c>
      <c r="U561" s="59">
        <f t="shared" si="25"/>
        <v>16385000</v>
      </c>
      <c r="V561" s="57">
        <f t="shared" si="26"/>
        <v>0</v>
      </c>
    </row>
    <row r="562" spans="2:22" s="25" customFormat="1" hidden="1">
      <c r="B562" s="82">
        <f>'PER TRIWULAN'!A557</f>
        <v>552</v>
      </c>
      <c r="C562" s="69" t="str">
        <f>'PER TRIWULAN'!I557</f>
        <v xml:space="preserve"> Pulokulon </v>
      </c>
      <c r="D562" s="70" t="str">
        <f>'PER TRIWULAN'!B557</f>
        <v>SD NEGERI 2 JETAKSARI</v>
      </c>
      <c r="E562" s="71">
        <f>'PER TRIWULAN'!V557</f>
        <v>26535000</v>
      </c>
      <c r="F562" s="89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72">
        <f t="shared" si="24"/>
        <v>0</v>
      </c>
      <c r="U562" s="59">
        <f t="shared" si="25"/>
        <v>26535000</v>
      </c>
      <c r="V562" s="57">
        <f t="shared" si="26"/>
        <v>0</v>
      </c>
    </row>
    <row r="563" spans="2:22" s="25" customFormat="1" hidden="1">
      <c r="B563" s="82">
        <f>'PER TRIWULAN'!A558</f>
        <v>553</v>
      </c>
      <c r="C563" s="69" t="str">
        <f>'PER TRIWULAN'!I558</f>
        <v xml:space="preserve"> Pulokulon </v>
      </c>
      <c r="D563" s="70" t="str">
        <f>'PER TRIWULAN'!B558</f>
        <v>SD NEGERI 1 PULOKULON</v>
      </c>
      <c r="E563" s="71">
        <f>'PER TRIWULAN'!V558</f>
        <v>17255000</v>
      </c>
      <c r="F563" s="89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72">
        <f t="shared" si="24"/>
        <v>0</v>
      </c>
      <c r="U563" s="59">
        <f t="shared" si="25"/>
        <v>17255000</v>
      </c>
      <c r="V563" s="57">
        <f t="shared" si="26"/>
        <v>0</v>
      </c>
    </row>
    <row r="564" spans="2:22" s="25" customFormat="1" hidden="1">
      <c r="B564" s="82">
        <f>'PER TRIWULAN'!A559</f>
        <v>554</v>
      </c>
      <c r="C564" s="69" t="str">
        <f>'PER TRIWULAN'!I559</f>
        <v xml:space="preserve"> Pulokulon </v>
      </c>
      <c r="D564" s="70" t="str">
        <f>'PER TRIWULAN'!B559</f>
        <v>SD NEGERI 1 SEMBUNGHARJO</v>
      </c>
      <c r="E564" s="71">
        <f>'PER TRIWULAN'!V559</f>
        <v>32190000</v>
      </c>
      <c r="F564" s="89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72">
        <f t="shared" si="24"/>
        <v>0</v>
      </c>
      <c r="U564" s="59">
        <f t="shared" si="25"/>
        <v>32190000</v>
      </c>
      <c r="V564" s="57">
        <f t="shared" si="26"/>
        <v>0</v>
      </c>
    </row>
    <row r="565" spans="2:22" s="25" customFormat="1" hidden="1">
      <c r="B565" s="82">
        <f>'PER TRIWULAN'!A560</f>
        <v>555</v>
      </c>
      <c r="C565" s="69" t="str">
        <f>'PER TRIWULAN'!I560</f>
        <v xml:space="preserve"> Pulokulon </v>
      </c>
      <c r="D565" s="70" t="str">
        <f>'PER TRIWULAN'!B560</f>
        <v>SD NEGERI 2 SEMBUNGHARJO</v>
      </c>
      <c r="E565" s="71">
        <f>'PER TRIWULAN'!V560</f>
        <v>32480000</v>
      </c>
      <c r="F565" s="89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72">
        <f t="shared" si="24"/>
        <v>0</v>
      </c>
      <c r="U565" s="59">
        <f t="shared" si="25"/>
        <v>32480000</v>
      </c>
      <c r="V565" s="57">
        <f t="shared" si="26"/>
        <v>0</v>
      </c>
    </row>
    <row r="566" spans="2:22" s="25" customFormat="1" hidden="1">
      <c r="B566" s="82">
        <f>'PER TRIWULAN'!A561</f>
        <v>556</v>
      </c>
      <c r="C566" s="69" t="str">
        <f>'PER TRIWULAN'!I561</f>
        <v xml:space="preserve"> Pulokulon </v>
      </c>
      <c r="D566" s="70" t="str">
        <f>'PER TRIWULAN'!B561</f>
        <v>SD NEGERI 3 SEMBUNGHARJO</v>
      </c>
      <c r="E566" s="71">
        <f>'PER TRIWULAN'!V561</f>
        <v>24070000</v>
      </c>
      <c r="F566" s="89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72">
        <f t="shared" si="24"/>
        <v>0</v>
      </c>
      <c r="U566" s="59">
        <f t="shared" si="25"/>
        <v>24070000</v>
      </c>
      <c r="V566" s="57">
        <f t="shared" si="26"/>
        <v>0</v>
      </c>
    </row>
    <row r="567" spans="2:22" s="25" customFormat="1" hidden="1">
      <c r="B567" s="82">
        <f>'PER TRIWULAN'!A562</f>
        <v>557</v>
      </c>
      <c r="C567" s="69" t="str">
        <f>'PER TRIWULAN'!I562</f>
        <v xml:space="preserve"> Pulokulon </v>
      </c>
      <c r="D567" s="70" t="str">
        <f>'PER TRIWULAN'!B562</f>
        <v>SD NEGERI 3 JAMBON</v>
      </c>
      <c r="E567" s="71">
        <f>'PER TRIWULAN'!V562</f>
        <v>20010000</v>
      </c>
      <c r="F567" s="89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72">
        <f t="shared" si="24"/>
        <v>0</v>
      </c>
      <c r="U567" s="59">
        <f t="shared" si="25"/>
        <v>20010000</v>
      </c>
      <c r="V567" s="57">
        <f t="shared" si="26"/>
        <v>0</v>
      </c>
    </row>
    <row r="568" spans="2:22" s="25" customFormat="1" hidden="1">
      <c r="B568" s="82">
        <f>'PER TRIWULAN'!A563</f>
        <v>558</v>
      </c>
      <c r="C568" s="69" t="str">
        <f>'PER TRIWULAN'!I563</f>
        <v xml:space="preserve"> Pulokulon </v>
      </c>
      <c r="D568" s="70" t="str">
        <f>'PER TRIWULAN'!B563</f>
        <v>SD NEGERI 3 POJOK</v>
      </c>
      <c r="E568" s="71">
        <f>'PER TRIWULAN'!V563</f>
        <v>11600000</v>
      </c>
      <c r="F568" s="89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72">
        <f t="shared" si="24"/>
        <v>0</v>
      </c>
      <c r="U568" s="59">
        <f t="shared" si="25"/>
        <v>11600000</v>
      </c>
      <c r="V568" s="57">
        <f t="shared" si="26"/>
        <v>0</v>
      </c>
    </row>
    <row r="569" spans="2:22" s="25" customFormat="1" hidden="1">
      <c r="B569" s="82">
        <f>'PER TRIWULAN'!A564</f>
        <v>559</v>
      </c>
      <c r="C569" s="69" t="str">
        <f>'PER TRIWULAN'!I564</f>
        <v xml:space="preserve"> Pulokulon </v>
      </c>
      <c r="D569" s="70" t="str">
        <f>'PER TRIWULAN'!B564</f>
        <v>SD NEGERI 4 POJOK</v>
      </c>
      <c r="E569" s="71">
        <f>'PER TRIWULAN'!V564</f>
        <v>18415000</v>
      </c>
      <c r="F569" s="89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72">
        <f t="shared" si="24"/>
        <v>0</v>
      </c>
      <c r="U569" s="59">
        <f t="shared" si="25"/>
        <v>18415000</v>
      </c>
      <c r="V569" s="57">
        <f t="shared" si="26"/>
        <v>0</v>
      </c>
    </row>
    <row r="570" spans="2:22" s="25" customFormat="1" hidden="1">
      <c r="B570" s="82">
        <f>'PER TRIWULAN'!A565</f>
        <v>560</v>
      </c>
      <c r="C570" s="69" t="str">
        <f>'PER TRIWULAN'!I565</f>
        <v xml:space="preserve"> Pulokulon </v>
      </c>
      <c r="D570" s="70" t="str">
        <f>'PER TRIWULAN'!B565</f>
        <v>SD NEGERI 1 SIDOREJO</v>
      </c>
      <c r="E570" s="71">
        <f>'PER TRIWULAN'!V565</f>
        <v>26390000</v>
      </c>
      <c r="F570" s="89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72">
        <f t="shared" si="24"/>
        <v>0</v>
      </c>
      <c r="U570" s="59">
        <f t="shared" si="25"/>
        <v>26390000</v>
      </c>
      <c r="V570" s="57">
        <f t="shared" si="26"/>
        <v>0</v>
      </c>
    </row>
    <row r="571" spans="2:22" s="25" customFormat="1" hidden="1">
      <c r="B571" s="82">
        <f>'PER TRIWULAN'!A566</f>
        <v>561</v>
      </c>
      <c r="C571" s="69" t="str">
        <f>'PER TRIWULAN'!I566</f>
        <v xml:space="preserve"> Pulokulon </v>
      </c>
      <c r="D571" s="70" t="str">
        <f>'PER TRIWULAN'!B566</f>
        <v>SD NEGERI 5 SIDOREJO</v>
      </c>
      <c r="E571" s="71">
        <f>'PER TRIWULAN'!V566</f>
        <v>16820000</v>
      </c>
      <c r="F571" s="89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72">
        <f t="shared" si="24"/>
        <v>0</v>
      </c>
      <c r="U571" s="59">
        <f t="shared" si="25"/>
        <v>16820000</v>
      </c>
      <c r="V571" s="57">
        <f t="shared" si="26"/>
        <v>0</v>
      </c>
    </row>
    <row r="572" spans="2:22" s="25" customFormat="1" hidden="1">
      <c r="B572" s="82">
        <f>'PER TRIWULAN'!A567</f>
        <v>562</v>
      </c>
      <c r="C572" s="69" t="str">
        <f>'PER TRIWULAN'!I567</f>
        <v xml:space="preserve"> Pulokulon </v>
      </c>
      <c r="D572" s="70" t="str">
        <f>'PER TRIWULAN'!B567</f>
        <v>SD NEGERI 3 MLOWO KARANGTALUN</v>
      </c>
      <c r="E572" s="71">
        <f>'PER TRIWULAN'!V567</f>
        <v>16820000</v>
      </c>
      <c r="F572" s="89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72">
        <f t="shared" si="24"/>
        <v>0</v>
      </c>
      <c r="U572" s="59">
        <f t="shared" si="25"/>
        <v>16820000</v>
      </c>
      <c r="V572" s="57">
        <f t="shared" si="26"/>
        <v>0</v>
      </c>
    </row>
    <row r="573" spans="2:22" s="25" customFormat="1" hidden="1">
      <c r="B573" s="82">
        <f>'PER TRIWULAN'!A568</f>
        <v>563</v>
      </c>
      <c r="C573" s="69" t="str">
        <f>'PER TRIWULAN'!I568</f>
        <v xml:space="preserve"> Purwodadi </v>
      </c>
      <c r="D573" s="70" t="str">
        <f>'PER TRIWULAN'!B568</f>
        <v>SD NEGERI 1 CANDISARI</v>
      </c>
      <c r="E573" s="71">
        <f>'PER TRIWULAN'!V568</f>
        <v>22330000</v>
      </c>
      <c r="F573" s="89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72">
        <f t="shared" si="24"/>
        <v>0</v>
      </c>
      <c r="U573" s="59">
        <f t="shared" si="25"/>
        <v>22330000</v>
      </c>
      <c r="V573" s="57">
        <f t="shared" si="26"/>
        <v>0</v>
      </c>
    </row>
    <row r="574" spans="2:22" s="25" customFormat="1" hidden="1">
      <c r="B574" s="82">
        <f>'PER TRIWULAN'!A569</f>
        <v>564</v>
      </c>
      <c r="C574" s="69" t="str">
        <f>'PER TRIWULAN'!I569</f>
        <v xml:space="preserve"> Purwodadi </v>
      </c>
      <c r="D574" s="70" t="str">
        <f>'PER TRIWULAN'!B569</f>
        <v>SD NEGERI 1 CINGKRONG</v>
      </c>
      <c r="E574" s="71">
        <f>'PER TRIWULAN'!V569</f>
        <v>17690000</v>
      </c>
      <c r="F574" s="89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72">
        <f t="shared" si="24"/>
        <v>0</v>
      </c>
      <c r="U574" s="59">
        <f t="shared" si="25"/>
        <v>17690000</v>
      </c>
      <c r="V574" s="57">
        <f t="shared" si="26"/>
        <v>0</v>
      </c>
    </row>
    <row r="575" spans="2:22" s="25" customFormat="1" hidden="1">
      <c r="B575" s="82">
        <f>'PER TRIWULAN'!A570</f>
        <v>565</v>
      </c>
      <c r="C575" s="69" t="str">
        <f>'PER TRIWULAN'!I570</f>
        <v xml:space="preserve"> Purwodadi </v>
      </c>
      <c r="D575" s="70" t="str">
        <f>'PER TRIWULAN'!B570</f>
        <v>SD NEGERI 1 DANYANG</v>
      </c>
      <c r="E575" s="71">
        <f>'PER TRIWULAN'!V570</f>
        <v>29000000</v>
      </c>
      <c r="F575" s="89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72">
        <f t="shared" si="24"/>
        <v>0</v>
      </c>
      <c r="U575" s="59">
        <f t="shared" si="25"/>
        <v>29000000</v>
      </c>
      <c r="V575" s="57">
        <f t="shared" si="26"/>
        <v>0</v>
      </c>
    </row>
    <row r="576" spans="2:22" s="25" customFormat="1" hidden="1">
      <c r="B576" s="82">
        <f>'PER TRIWULAN'!A571</f>
        <v>566</v>
      </c>
      <c r="C576" s="69" t="str">
        <f>'PER TRIWULAN'!I571</f>
        <v xml:space="preserve"> Purwodadi </v>
      </c>
      <c r="D576" s="70" t="str">
        <f>'PER TRIWULAN'!B571</f>
        <v>SD NEGERI 1 GENUKSURAN</v>
      </c>
      <c r="E576" s="71">
        <f>'PER TRIWULAN'!V571</f>
        <v>33205000</v>
      </c>
      <c r="F576" s="89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72">
        <f t="shared" si="24"/>
        <v>0</v>
      </c>
      <c r="U576" s="59">
        <f t="shared" si="25"/>
        <v>33205000</v>
      </c>
      <c r="V576" s="57">
        <f t="shared" si="26"/>
        <v>0</v>
      </c>
    </row>
    <row r="577" spans="2:22" s="25" customFormat="1" hidden="1">
      <c r="B577" s="82">
        <f>'PER TRIWULAN'!A572</f>
        <v>567</v>
      </c>
      <c r="C577" s="69" t="str">
        <f>'PER TRIWULAN'!I572</f>
        <v xml:space="preserve"> Purwodadi </v>
      </c>
      <c r="D577" s="70" t="str">
        <f>'PER TRIWULAN'!B572</f>
        <v>SD NEGERI 1 KALONGAN</v>
      </c>
      <c r="E577" s="71">
        <f>'PER TRIWULAN'!V572</f>
        <v>31755000</v>
      </c>
      <c r="F577" s="89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72">
        <f t="shared" si="24"/>
        <v>0</v>
      </c>
      <c r="U577" s="59">
        <f t="shared" si="25"/>
        <v>31755000</v>
      </c>
      <c r="V577" s="57">
        <f t="shared" si="26"/>
        <v>0</v>
      </c>
    </row>
    <row r="578" spans="2:22" s="25" customFormat="1" hidden="1">
      <c r="B578" s="82">
        <f>'PER TRIWULAN'!A573</f>
        <v>568</v>
      </c>
      <c r="C578" s="69" t="str">
        <f>'PER TRIWULAN'!I573</f>
        <v xml:space="preserve"> Purwodadi </v>
      </c>
      <c r="D578" s="70" t="str">
        <f>'PER TRIWULAN'!B573</f>
        <v>SD NEGERI 1 KANDANGAN</v>
      </c>
      <c r="E578" s="71">
        <f>'PER TRIWULAN'!V573</f>
        <v>27985000</v>
      </c>
      <c r="F578" s="89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72">
        <f t="shared" si="24"/>
        <v>0</v>
      </c>
      <c r="U578" s="59">
        <f t="shared" si="25"/>
        <v>27985000</v>
      </c>
      <c r="V578" s="57">
        <f t="shared" si="26"/>
        <v>0</v>
      </c>
    </row>
    <row r="579" spans="2:22" s="25" customFormat="1" hidden="1">
      <c r="B579" s="82">
        <f>'PER TRIWULAN'!A574</f>
        <v>569</v>
      </c>
      <c r="C579" s="69" t="str">
        <f>'PER TRIWULAN'!I574</f>
        <v xml:space="preserve"> Purwodadi </v>
      </c>
      <c r="D579" s="70" t="str">
        <f>'PER TRIWULAN'!B574</f>
        <v>SD NEGERI 1 KEDUNGREJO</v>
      </c>
      <c r="E579" s="71">
        <f>'PER TRIWULAN'!V574</f>
        <v>31030000</v>
      </c>
      <c r="F579" s="89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72">
        <f t="shared" si="24"/>
        <v>0</v>
      </c>
      <c r="U579" s="59">
        <f t="shared" si="25"/>
        <v>31030000</v>
      </c>
      <c r="V579" s="57">
        <f t="shared" si="26"/>
        <v>0</v>
      </c>
    </row>
    <row r="580" spans="2:22" s="25" customFormat="1" hidden="1">
      <c r="B580" s="82">
        <f>'PER TRIWULAN'!A575</f>
        <v>570</v>
      </c>
      <c r="C580" s="69" t="str">
        <f>'PER TRIWULAN'!I575</f>
        <v xml:space="preserve"> Purwodadi </v>
      </c>
      <c r="D580" s="70" t="str">
        <f>'PER TRIWULAN'!B575</f>
        <v>SD NEGERI 1 KURIPAN</v>
      </c>
      <c r="E580" s="71">
        <f>'PER TRIWULAN'!V575</f>
        <v>34510000</v>
      </c>
      <c r="F580" s="89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72">
        <f t="shared" si="24"/>
        <v>0</v>
      </c>
      <c r="U580" s="59">
        <f t="shared" si="25"/>
        <v>34510000</v>
      </c>
      <c r="V580" s="57">
        <f t="shared" si="26"/>
        <v>0</v>
      </c>
    </row>
    <row r="581" spans="2:22" s="25" customFormat="1" hidden="1">
      <c r="B581" s="82">
        <f>'PER TRIWULAN'!A576</f>
        <v>571</v>
      </c>
      <c r="C581" s="69" t="str">
        <f>'PER TRIWULAN'!I576</f>
        <v xml:space="preserve"> Purwodadi </v>
      </c>
      <c r="D581" s="70" t="str">
        <f>'PER TRIWULAN'!B576</f>
        <v>SD NEGERI 1 NAMBUHAN</v>
      </c>
      <c r="E581" s="71">
        <f>'PER TRIWULAN'!V576</f>
        <v>32625000</v>
      </c>
      <c r="F581" s="89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72">
        <f t="shared" si="24"/>
        <v>0</v>
      </c>
      <c r="U581" s="59">
        <f t="shared" si="25"/>
        <v>32625000</v>
      </c>
      <c r="V581" s="57">
        <f t="shared" si="26"/>
        <v>0</v>
      </c>
    </row>
    <row r="582" spans="2:22" s="25" customFormat="1" hidden="1">
      <c r="B582" s="82">
        <f>'PER TRIWULAN'!A577</f>
        <v>572</v>
      </c>
      <c r="C582" s="69" t="str">
        <f>'PER TRIWULAN'!I577</f>
        <v xml:space="preserve"> Purwodadi </v>
      </c>
      <c r="D582" s="70" t="str">
        <f>'PER TRIWULAN'!B577</f>
        <v>SD NEGERI 1 NGEMBAK</v>
      </c>
      <c r="E582" s="71">
        <f>'PER TRIWULAN'!V577</f>
        <v>22330000</v>
      </c>
      <c r="F582" s="89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72">
        <f t="shared" si="24"/>
        <v>0</v>
      </c>
      <c r="U582" s="59">
        <f t="shared" si="25"/>
        <v>22330000</v>
      </c>
      <c r="V582" s="57">
        <f t="shared" si="26"/>
        <v>0</v>
      </c>
    </row>
    <row r="583" spans="2:22" s="25" customFormat="1" hidden="1">
      <c r="B583" s="82">
        <f>'PER TRIWULAN'!A578</f>
        <v>573</v>
      </c>
      <c r="C583" s="69" t="str">
        <f>'PER TRIWULAN'!I578</f>
        <v xml:space="preserve"> Purwodadi </v>
      </c>
      <c r="D583" s="70" t="str">
        <f>'PER TRIWULAN'!B578</f>
        <v>SD NEGERI 1 NGLOBAR</v>
      </c>
      <c r="E583" s="71">
        <f>'PER TRIWULAN'!V578</f>
        <v>18995000</v>
      </c>
      <c r="F583" s="89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72">
        <f t="shared" si="24"/>
        <v>0</v>
      </c>
      <c r="U583" s="59">
        <f t="shared" si="25"/>
        <v>18995000</v>
      </c>
      <c r="V583" s="57">
        <f t="shared" si="26"/>
        <v>0</v>
      </c>
    </row>
    <row r="584" spans="2:22" s="25" customFormat="1" hidden="1">
      <c r="B584" s="82">
        <f>'PER TRIWULAN'!A579</f>
        <v>574</v>
      </c>
      <c r="C584" s="69" t="str">
        <f>'PER TRIWULAN'!I579</f>
        <v xml:space="preserve"> Purwodadi </v>
      </c>
      <c r="D584" s="70" t="str">
        <f>'PER TRIWULAN'!B579</f>
        <v>SD NEGERI 1 NGRAJI</v>
      </c>
      <c r="E584" s="71">
        <f>'PER TRIWULAN'!V579</f>
        <v>23490000</v>
      </c>
      <c r="F584" s="89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72">
        <f t="shared" si="24"/>
        <v>0</v>
      </c>
      <c r="U584" s="59">
        <f t="shared" si="25"/>
        <v>23490000</v>
      </c>
      <c r="V584" s="57">
        <f t="shared" si="26"/>
        <v>0</v>
      </c>
    </row>
    <row r="585" spans="2:22" s="25" customFormat="1" hidden="1">
      <c r="B585" s="82">
        <f>'PER TRIWULAN'!A580</f>
        <v>575</v>
      </c>
      <c r="C585" s="69" t="str">
        <f>'PER TRIWULAN'!I580</f>
        <v xml:space="preserve"> Purwodadi </v>
      </c>
      <c r="D585" s="70" t="str">
        <f>'PER TRIWULAN'!B580</f>
        <v>SD NEGERI 1 PULOREJO</v>
      </c>
      <c r="E585" s="71">
        <f>'PER TRIWULAN'!V580</f>
        <v>23635000</v>
      </c>
      <c r="F585" s="89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72">
        <f t="shared" si="24"/>
        <v>0</v>
      </c>
      <c r="U585" s="59">
        <f t="shared" si="25"/>
        <v>23635000</v>
      </c>
      <c r="V585" s="57">
        <f t="shared" si="26"/>
        <v>0</v>
      </c>
    </row>
    <row r="586" spans="2:22" s="25" customFormat="1" hidden="1">
      <c r="B586" s="82">
        <f>'PER TRIWULAN'!A581</f>
        <v>576</v>
      </c>
      <c r="C586" s="69" t="str">
        <f>'PER TRIWULAN'!I581</f>
        <v xml:space="preserve"> Purwodadi </v>
      </c>
      <c r="D586" s="70" t="str">
        <f>'PER TRIWULAN'!B581</f>
        <v>SD NEGERI 1 PURWODADI</v>
      </c>
      <c r="E586" s="71">
        <f>'PER TRIWULAN'!V581</f>
        <v>51040000</v>
      </c>
      <c r="F586" s="89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72">
        <f t="shared" si="24"/>
        <v>0</v>
      </c>
      <c r="U586" s="59">
        <f t="shared" si="25"/>
        <v>51040000</v>
      </c>
      <c r="V586" s="57">
        <f t="shared" si="26"/>
        <v>0</v>
      </c>
    </row>
    <row r="587" spans="2:22" s="25" customFormat="1" hidden="1">
      <c r="B587" s="82">
        <f>'PER TRIWULAN'!A582</f>
        <v>577</v>
      </c>
      <c r="C587" s="69" t="str">
        <f>'PER TRIWULAN'!I582</f>
        <v xml:space="preserve"> Purwodadi </v>
      </c>
      <c r="D587" s="70" t="str">
        <f>'PER TRIWULAN'!B582</f>
        <v>SD NEGERI 1 PUTAT</v>
      </c>
      <c r="E587" s="71">
        <f>'PER TRIWULAN'!V582</f>
        <v>18415000</v>
      </c>
      <c r="F587" s="89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72">
        <f t="shared" si="24"/>
        <v>0</v>
      </c>
      <c r="U587" s="59">
        <f t="shared" si="25"/>
        <v>18415000</v>
      </c>
      <c r="V587" s="57">
        <f t="shared" si="26"/>
        <v>0</v>
      </c>
    </row>
    <row r="588" spans="2:22" s="25" customFormat="1" hidden="1">
      <c r="B588" s="82">
        <f>'PER TRIWULAN'!A583</f>
        <v>578</v>
      </c>
      <c r="C588" s="69" t="str">
        <f>'PER TRIWULAN'!I583</f>
        <v xml:space="preserve"> Purwodadi </v>
      </c>
      <c r="D588" s="70" t="str">
        <f>'PER TRIWULAN'!B583</f>
        <v>SD NEGERI 1 WARUKARANGANYAR</v>
      </c>
      <c r="E588" s="71">
        <f>'PER TRIWULAN'!V583</f>
        <v>20300000</v>
      </c>
      <c r="F588" s="89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72">
        <f t="shared" ref="T588:T651" si="27">SUM(G588:S588)</f>
        <v>0</v>
      </c>
      <c r="U588" s="59">
        <f t="shared" ref="U588:U651" si="28">E588-F588</f>
        <v>20300000</v>
      </c>
      <c r="V588" s="57">
        <f t="shared" ref="V588:V651" si="29">F588-T588</f>
        <v>0</v>
      </c>
    </row>
    <row r="589" spans="2:22" s="25" customFormat="1" hidden="1">
      <c r="B589" s="82">
        <f>'PER TRIWULAN'!A584</f>
        <v>579</v>
      </c>
      <c r="C589" s="69" t="str">
        <f>'PER TRIWULAN'!I584</f>
        <v xml:space="preserve"> Purwodadi </v>
      </c>
      <c r="D589" s="70" t="str">
        <f>'PER TRIWULAN'!B584</f>
        <v>SD NEGERI 10 PURWODADI</v>
      </c>
      <c r="E589" s="71">
        <f>'PER TRIWULAN'!V584</f>
        <v>20010000</v>
      </c>
      <c r="F589" s="89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72">
        <f t="shared" si="27"/>
        <v>0</v>
      </c>
      <c r="U589" s="59">
        <f t="shared" si="28"/>
        <v>20010000</v>
      </c>
      <c r="V589" s="57">
        <f t="shared" si="29"/>
        <v>0</v>
      </c>
    </row>
    <row r="590" spans="2:22" s="25" customFormat="1" hidden="1">
      <c r="B590" s="82">
        <f>'PER TRIWULAN'!A585</f>
        <v>580</v>
      </c>
      <c r="C590" s="69" t="str">
        <f>'PER TRIWULAN'!I585</f>
        <v xml:space="preserve"> Purwodadi </v>
      </c>
      <c r="D590" s="70" t="str">
        <f>'PER TRIWULAN'!B585</f>
        <v>SD NEGERI 11 PURWODADI</v>
      </c>
      <c r="E590" s="71">
        <f>'PER TRIWULAN'!V585</f>
        <v>21895000</v>
      </c>
      <c r="F590" s="89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72">
        <f t="shared" si="27"/>
        <v>0</v>
      </c>
      <c r="U590" s="59">
        <f t="shared" si="28"/>
        <v>21895000</v>
      </c>
      <c r="V590" s="57">
        <f t="shared" si="29"/>
        <v>0</v>
      </c>
    </row>
    <row r="591" spans="2:22" s="25" customFormat="1" hidden="1">
      <c r="B591" s="82">
        <f>'PER TRIWULAN'!A586</f>
        <v>581</v>
      </c>
      <c r="C591" s="69" t="str">
        <f>'PER TRIWULAN'!I586</f>
        <v xml:space="preserve"> Purwodadi </v>
      </c>
      <c r="D591" s="70" t="str">
        <f>'PER TRIWULAN'!B586</f>
        <v>SD NEGERI 12 PURWODADI</v>
      </c>
      <c r="E591" s="71">
        <f>'PER TRIWULAN'!V586</f>
        <v>95120000</v>
      </c>
      <c r="F591" s="89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72">
        <f t="shared" si="27"/>
        <v>0</v>
      </c>
      <c r="U591" s="59">
        <f t="shared" si="28"/>
        <v>95120000</v>
      </c>
      <c r="V591" s="57">
        <f t="shared" si="29"/>
        <v>0</v>
      </c>
    </row>
    <row r="592" spans="2:22" s="25" customFormat="1" hidden="1">
      <c r="B592" s="82">
        <f>'PER TRIWULAN'!A587</f>
        <v>582</v>
      </c>
      <c r="C592" s="69" t="str">
        <f>'PER TRIWULAN'!I587</f>
        <v xml:space="preserve"> Purwodadi </v>
      </c>
      <c r="D592" s="70" t="str">
        <f>'PER TRIWULAN'!B587</f>
        <v>SD NEGERI 13 PURWODADI</v>
      </c>
      <c r="E592" s="71">
        <f>'PER TRIWULAN'!V587</f>
        <v>0</v>
      </c>
      <c r="F592" s="89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72">
        <f t="shared" si="27"/>
        <v>0</v>
      </c>
      <c r="U592" s="59">
        <f t="shared" si="28"/>
        <v>0</v>
      </c>
      <c r="V592" s="57">
        <f t="shared" si="29"/>
        <v>0</v>
      </c>
    </row>
    <row r="593" spans="2:22" s="25" customFormat="1" hidden="1">
      <c r="B593" s="82">
        <f>'PER TRIWULAN'!A588</f>
        <v>583</v>
      </c>
      <c r="C593" s="69" t="str">
        <f>'PER TRIWULAN'!I588</f>
        <v xml:space="preserve"> Purwodadi </v>
      </c>
      <c r="D593" s="70" t="str">
        <f>'PER TRIWULAN'!B588</f>
        <v>SD NEGERI 14 PURWODADI</v>
      </c>
      <c r="E593" s="71">
        <f>'PER TRIWULAN'!V588</f>
        <v>0</v>
      </c>
      <c r="F593" s="89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72">
        <f t="shared" si="27"/>
        <v>0</v>
      </c>
      <c r="U593" s="59">
        <f t="shared" si="28"/>
        <v>0</v>
      </c>
      <c r="V593" s="57">
        <f t="shared" si="29"/>
        <v>0</v>
      </c>
    </row>
    <row r="594" spans="2:22" s="25" customFormat="1" hidden="1">
      <c r="B594" s="82">
        <f>'PER TRIWULAN'!A589</f>
        <v>584</v>
      </c>
      <c r="C594" s="69" t="str">
        <f>'PER TRIWULAN'!I589</f>
        <v xml:space="preserve"> Purwodadi </v>
      </c>
      <c r="D594" s="70" t="str">
        <f>'PER TRIWULAN'!B589</f>
        <v>SD NEGERI 16 PURWODADI</v>
      </c>
      <c r="E594" s="71">
        <f>'PER TRIWULAN'!V589</f>
        <v>48720000</v>
      </c>
      <c r="F594" s="89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72">
        <f t="shared" si="27"/>
        <v>0</v>
      </c>
      <c r="U594" s="59">
        <f t="shared" si="28"/>
        <v>48720000</v>
      </c>
      <c r="V594" s="57">
        <f t="shared" si="29"/>
        <v>0</v>
      </c>
    </row>
    <row r="595" spans="2:22" s="25" customFormat="1" hidden="1">
      <c r="B595" s="82">
        <f>'PER TRIWULAN'!A590</f>
        <v>585</v>
      </c>
      <c r="C595" s="69" t="str">
        <f>'PER TRIWULAN'!I590</f>
        <v xml:space="preserve"> Purwodadi </v>
      </c>
      <c r="D595" s="70" t="str">
        <f>'PER TRIWULAN'!B590</f>
        <v>SD NEGERI 2 CANDISARI</v>
      </c>
      <c r="E595" s="71">
        <f>'PER TRIWULAN'!V590</f>
        <v>13920000</v>
      </c>
      <c r="F595" s="89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72">
        <f t="shared" si="27"/>
        <v>0</v>
      </c>
      <c r="U595" s="59">
        <f t="shared" si="28"/>
        <v>13920000</v>
      </c>
      <c r="V595" s="57">
        <f t="shared" si="29"/>
        <v>0</v>
      </c>
    </row>
    <row r="596" spans="2:22" s="25" customFormat="1" hidden="1">
      <c r="B596" s="82">
        <f>'PER TRIWULAN'!A591</f>
        <v>586</v>
      </c>
      <c r="C596" s="69" t="str">
        <f>'PER TRIWULAN'!I591</f>
        <v xml:space="preserve"> Purwodadi </v>
      </c>
      <c r="D596" s="70" t="str">
        <f>'PER TRIWULAN'!B591</f>
        <v>SD NEGERI 2 CINGKRONG</v>
      </c>
      <c r="E596" s="71">
        <f>'PER TRIWULAN'!V591</f>
        <v>57855000</v>
      </c>
      <c r="F596" s="89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72">
        <f t="shared" si="27"/>
        <v>0</v>
      </c>
      <c r="U596" s="59">
        <f t="shared" si="28"/>
        <v>57855000</v>
      </c>
      <c r="V596" s="57">
        <f t="shared" si="29"/>
        <v>0</v>
      </c>
    </row>
    <row r="597" spans="2:22" s="25" customFormat="1" hidden="1">
      <c r="B597" s="82">
        <f>'PER TRIWULAN'!A592</f>
        <v>587</v>
      </c>
      <c r="C597" s="69" t="str">
        <f>'PER TRIWULAN'!I592</f>
        <v xml:space="preserve"> Purwodadi </v>
      </c>
      <c r="D597" s="70" t="str">
        <f>'PER TRIWULAN'!B592</f>
        <v>SD NEGERI 2 DANYANG</v>
      </c>
      <c r="E597" s="71">
        <f>'PER TRIWULAN'!V592</f>
        <v>40165000</v>
      </c>
      <c r="F597" s="89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72">
        <f t="shared" si="27"/>
        <v>0</v>
      </c>
      <c r="U597" s="59">
        <f t="shared" si="28"/>
        <v>40165000</v>
      </c>
      <c r="V597" s="57">
        <f t="shared" si="29"/>
        <v>0</v>
      </c>
    </row>
    <row r="598" spans="2:22" s="25" customFormat="1" hidden="1">
      <c r="B598" s="82">
        <f>'PER TRIWULAN'!A593</f>
        <v>588</v>
      </c>
      <c r="C598" s="69" t="str">
        <f>'PER TRIWULAN'!I593</f>
        <v xml:space="preserve"> Purwodadi </v>
      </c>
      <c r="D598" s="70" t="str">
        <f>'PER TRIWULAN'!B593</f>
        <v>SD NEGERI 2 GENUKSURAN</v>
      </c>
      <c r="E598" s="71">
        <f>'PER TRIWULAN'!V593</f>
        <v>31175000</v>
      </c>
      <c r="F598" s="89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72">
        <f t="shared" si="27"/>
        <v>0</v>
      </c>
      <c r="U598" s="59">
        <f t="shared" si="28"/>
        <v>31175000</v>
      </c>
      <c r="V598" s="57">
        <f t="shared" si="29"/>
        <v>0</v>
      </c>
    </row>
    <row r="599" spans="2:22" s="25" customFormat="1" hidden="1">
      <c r="B599" s="82">
        <f>'PER TRIWULAN'!A594</f>
        <v>589</v>
      </c>
      <c r="C599" s="69" t="str">
        <f>'PER TRIWULAN'!I594</f>
        <v xml:space="preserve"> Purwodadi </v>
      </c>
      <c r="D599" s="70" t="str">
        <f>'PER TRIWULAN'!B594</f>
        <v>SD NEGERI 2 KALONGAN</v>
      </c>
      <c r="E599" s="71">
        <f>'PER TRIWULAN'!V594</f>
        <v>24795000</v>
      </c>
      <c r="F599" s="89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72">
        <f t="shared" si="27"/>
        <v>0</v>
      </c>
      <c r="U599" s="59">
        <f t="shared" si="28"/>
        <v>24795000</v>
      </c>
      <c r="V599" s="57">
        <f t="shared" si="29"/>
        <v>0</v>
      </c>
    </row>
    <row r="600" spans="2:22" s="25" customFormat="1" hidden="1">
      <c r="B600" s="82">
        <f>'PER TRIWULAN'!A595</f>
        <v>590</v>
      </c>
      <c r="C600" s="69" t="str">
        <f>'PER TRIWULAN'!I595</f>
        <v xml:space="preserve"> Purwodadi </v>
      </c>
      <c r="D600" s="70" t="str">
        <f>'PER TRIWULAN'!B595</f>
        <v>SD NEGERI 2 KANDANGAN</v>
      </c>
      <c r="E600" s="71">
        <f>'PER TRIWULAN'!V595</f>
        <v>28275000</v>
      </c>
      <c r="F600" s="89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72">
        <f t="shared" si="27"/>
        <v>0</v>
      </c>
      <c r="U600" s="59">
        <f t="shared" si="28"/>
        <v>28275000</v>
      </c>
      <c r="V600" s="57">
        <f t="shared" si="29"/>
        <v>0</v>
      </c>
    </row>
    <row r="601" spans="2:22" s="25" customFormat="1" hidden="1">
      <c r="B601" s="82">
        <f>'PER TRIWULAN'!A596</f>
        <v>591</v>
      </c>
      <c r="C601" s="69" t="str">
        <f>'PER TRIWULAN'!I596</f>
        <v xml:space="preserve"> Purwodadi </v>
      </c>
      <c r="D601" s="70" t="str">
        <f>'PER TRIWULAN'!B596</f>
        <v>SD NEGERI 2 KEDUNGREJO</v>
      </c>
      <c r="E601" s="71">
        <f>'PER TRIWULAN'!V596</f>
        <v>29435000</v>
      </c>
      <c r="F601" s="89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72">
        <f t="shared" si="27"/>
        <v>0</v>
      </c>
      <c r="U601" s="59">
        <f t="shared" si="28"/>
        <v>29435000</v>
      </c>
      <c r="V601" s="57">
        <f t="shared" si="29"/>
        <v>0</v>
      </c>
    </row>
    <row r="602" spans="2:22" s="25" customFormat="1" hidden="1">
      <c r="B602" s="82">
        <f>'PER TRIWULAN'!A597</f>
        <v>592</v>
      </c>
      <c r="C602" s="69" t="str">
        <f>'PER TRIWULAN'!I597</f>
        <v xml:space="preserve"> Purwodadi </v>
      </c>
      <c r="D602" s="70" t="str">
        <f>'PER TRIWULAN'!B597</f>
        <v>SD NEGERI 2 KURIPAN</v>
      </c>
      <c r="E602" s="71">
        <f>'PER TRIWULAN'!V597</f>
        <v>23780000</v>
      </c>
      <c r="F602" s="89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72">
        <f t="shared" si="27"/>
        <v>0</v>
      </c>
      <c r="U602" s="59">
        <f t="shared" si="28"/>
        <v>23780000</v>
      </c>
      <c r="V602" s="57">
        <f t="shared" si="29"/>
        <v>0</v>
      </c>
    </row>
    <row r="603" spans="2:22" s="25" customFormat="1" hidden="1">
      <c r="B603" s="82">
        <f>'PER TRIWULAN'!A598</f>
        <v>593</v>
      </c>
      <c r="C603" s="69" t="str">
        <f>'PER TRIWULAN'!I598</f>
        <v xml:space="preserve"> Purwodadi </v>
      </c>
      <c r="D603" s="70" t="str">
        <f>'PER TRIWULAN'!B598</f>
        <v>SD NEGERI 2 NAMBUHAN</v>
      </c>
      <c r="E603" s="71">
        <f>'PER TRIWULAN'!V598</f>
        <v>32335000</v>
      </c>
      <c r="F603" s="89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72">
        <f t="shared" si="27"/>
        <v>0</v>
      </c>
      <c r="U603" s="59">
        <f t="shared" si="28"/>
        <v>32335000</v>
      </c>
      <c r="V603" s="57">
        <f t="shared" si="29"/>
        <v>0</v>
      </c>
    </row>
    <row r="604" spans="2:22" s="25" customFormat="1" hidden="1">
      <c r="B604" s="82">
        <f>'PER TRIWULAN'!A599</f>
        <v>594</v>
      </c>
      <c r="C604" s="69" t="str">
        <f>'PER TRIWULAN'!I599</f>
        <v xml:space="preserve"> Purwodadi </v>
      </c>
      <c r="D604" s="70" t="str">
        <f>'PER TRIWULAN'!B599</f>
        <v>SD NEGERI 2 NGEMBAK</v>
      </c>
      <c r="E604" s="71">
        <f>'PER TRIWULAN'!V599</f>
        <v>25955000</v>
      </c>
      <c r="F604" s="89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72">
        <f t="shared" si="27"/>
        <v>0</v>
      </c>
      <c r="U604" s="59">
        <f t="shared" si="28"/>
        <v>25955000</v>
      </c>
      <c r="V604" s="57">
        <f t="shared" si="29"/>
        <v>0</v>
      </c>
    </row>
    <row r="605" spans="2:22" s="25" customFormat="1" hidden="1">
      <c r="B605" s="82">
        <f>'PER TRIWULAN'!A600</f>
        <v>595</v>
      </c>
      <c r="C605" s="69" t="str">
        <f>'PER TRIWULAN'!I600</f>
        <v xml:space="preserve"> Purwodadi </v>
      </c>
      <c r="D605" s="70" t="str">
        <f>'PER TRIWULAN'!B600</f>
        <v>SD NEGERI 2 NGLOBAR</v>
      </c>
      <c r="E605" s="71">
        <f>'PER TRIWULAN'!V600</f>
        <v>11600000</v>
      </c>
      <c r="F605" s="89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72">
        <f t="shared" si="27"/>
        <v>0</v>
      </c>
      <c r="U605" s="59">
        <f t="shared" si="28"/>
        <v>11600000</v>
      </c>
      <c r="V605" s="57">
        <f t="shared" si="29"/>
        <v>0</v>
      </c>
    </row>
    <row r="606" spans="2:22" s="25" customFormat="1" hidden="1">
      <c r="B606" s="82">
        <f>'PER TRIWULAN'!A601</f>
        <v>596</v>
      </c>
      <c r="C606" s="69" t="str">
        <f>'PER TRIWULAN'!I601</f>
        <v xml:space="preserve"> Purwodadi </v>
      </c>
      <c r="D606" s="70" t="str">
        <f>'PER TRIWULAN'!B601</f>
        <v>SD NEGERI 2 NGRAJI</v>
      </c>
      <c r="E606" s="71">
        <f>'PER TRIWULAN'!V601</f>
        <v>17835000</v>
      </c>
      <c r="F606" s="89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72">
        <f t="shared" si="27"/>
        <v>0</v>
      </c>
      <c r="U606" s="59">
        <f t="shared" si="28"/>
        <v>17835000</v>
      </c>
      <c r="V606" s="57">
        <f t="shared" si="29"/>
        <v>0</v>
      </c>
    </row>
    <row r="607" spans="2:22" s="25" customFormat="1" hidden="1">
      <c r="B607" s="82">
        <f>'PER TRIWULAN'!A602</f>
        <v>597</v>
      </c>
      <c r="C607" s="69" t="str">
        <f>'PER TRIWULAN'!I602</f>
        <v xml:space="preserve"> Purwodadi </v>
      </c>
      <c r="D607" s="70" t="str">
        <f>'PER TRIWULAN'!B602</f>
        <v>SD NEGERI 2 PULOREJO</v>
      </c>
      <c r="E607" s="71">
        <f>'PER TRIWULAN'!V602</f>
        <v>25085000</v>
      </c>
      <c r="F607" s="89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72">
        <f t="shared" si="27"/>
        <v>0</v>
      </c>
      <c r="U607" s="59">
        <f t="shared" si="28"/>
        <v>25085000</v>
      </c>
      <c r="V607" s="57">
        <f t="shared" si="29"/>
        <v>0</v>
      </c>
    </row>
    <row r="608" spans="2:22" s="25" customFormat="1" hidden="1">
      <c r="B608" s="82">
        <f>'PER TRIWULAN'!A603</f>
        <v>598</v>
      </c>
      <c r="C608" s="69" t="str">
        <f>'PER TRIWULAN'!I603</f>
        <v xml:space="preserve"> Purwodadi </v>
      </c>
      <c r="D608" s="70" t="str">
        <f>'PER TRIWULAN'!B603</f>
        <v>SD NEGERI 2 PURWODADI</v>
      </c>
      <c r="E608" s="71">
        <f>'PER TRIWULAN'!V603</f>
        <v>44370000</v>
      </c>
      <c r="F608" s="89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72">
        <f t="shared" si="27"/>
        <v>0</v>
      </c>
      <c r="U608" s="59">
        <f t="shared" si="28"/>
        <v>44370000</v>
      </c>
      <c r="V608" s="57">
        <f t="shared" si="29"/>
        <v>0</v>
      </c>
    </row>
    <row r="609" spans="2:22" s="25" customFormat="1" hidden="1">
      <c r="B609" s="82">
        <f>'PER TRIWULAN'!A604</f>
        <v>599</v>
      </c>
      <c r="C609" s="69" t="str">
        <f>'PER TRIWULAN'!I604</f>
        <v xml:space="preserve"> Purwodadi </v>
      </c>
      <c r="D609" s="70" t="str">
        <f>'PER TRIWULAN'!B604</f>
        <v>SD NEGERI 2 PUTAT</v>
      </c>
      <c r="E609" s="71">
        <f>'PER TRIWULAN'!V604</f>
        <v>12180000</v>
      </c>
      <c r="F609" s="89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72">
        <f t="shared" si="27"/>
        <v>0</v>
      </c>
      <c r="U609" s="59">
        <f t="shared" si="28"/>
        <v>12180000</v>
      </c>
      <c r="V609" s="57">
        <f t="shared" si="29"/>
        <v>0</v>
      </c>
    </row>
    <row r="610" spans="2:22" s="25" customFormat="1" hidden="1">
      <c r="B610" s="82">
        <f>'PER TRIWULAN'!A605</f>
        <v>600</v>
      </c>
      <c r="C610" s="69" t="str">
        <f>'PER TRIWULAN'!I605</f>
        <v xml:space="preserve"> Purwodadi </v>
      </c>
      <c r="D610" s="70" t="str">
        <f>'PER TRIWULAN'!B605</f>
        <v>SD NEGERI 2 WARUKARANGANYAR</v>
      </c>
      <c r="E610" s="71">
        <f>'PER TRIWULAN'!V605</f>
        <v>26825000</v>
      </c>
      <c r="F610" s="89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72">
        <f t="shared" si="27"/>
        <v>0</v>
      </c>
      <c r="U610" s="59">
        <f t="shared" si="28"/>
        <v>26825000</v>
      </c>
      <c r="V610" s="57">
        <f t="shared" si="29"/>
        <v>0</v>
      </c>
    </row>
    <row r="611" spans="2:22" s="25" customFormat="1" hidden="1">
      <c r="B611" s="82">
        <f>'PER TRIWULAN'!A606</f>
        <v>601</v>
      </c>
      <c r="C611" s="69" t="str">
        <f>'PER TRIWULAN'!I606</f>
        <v xml:space="preserve"> Purwodadi </v>
      </c>
      <c r="D611" s="70" t="str">
        <f>'PER TRIWULAN'!B606</f>
        <v>SD NEGERI 3 CANDISARI</v>
      </c>
      <c r="E611" s="71">
        <f>'PER TRIWULAN'!V606</f>
        <v>19865000</v>
      </c>
      <c r="F611" s="89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72">
        <f t="shared" si="27"/>
        <v>0</v>
      </c>
      <c r="U611" s="59">
        <f t="shared" si="28"/>
        <v>19865000</v>
      </c>
      <c r="V611" s="57">
        <f t="shared" si="29"/>
        <v>0</v>
      </c>
    </row>
    <row r="612" spans="2:22" s="25" customFormat="1" hidden="1">
      <c r="B612" s="82">
        <f>'PER TRIWULAN'!A607</f>
        <v>602</v>
      </c>
      <c r="C612" s="69" t="str">
        <f>'PER TRIWULAN'!I607</f>
        <v xml:space="preserve"> Purwodadi </v>
      </c>
      <c r="D612" s="70" t="str">
        <f>'PER TRIWULAN'!B607</f>
        <v>SD NEGERI 3 CINGKRONG</v>
      </c>
      <c r="E612" s="71">
        <f>'PER TRIWULAN'!V607</f>
        <v>0</v>
      </c>
      <c r="F612" s="89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72">
        <f t="shared" si="27"/>
        <v>0</v>
      </c>
      <c r="U612" s="59">
        <f t="shared" si="28"/>
        <v>0</v>
      </c>
      <c r="V612" s="57">
        <f t="shared" si="29"/>
        <v>0</v>
      </c>
    </row>
    <row r="613" spans="2:22" s="25" customFormat="1" hidden="1">
      <c r="B613" s="82">
        <f>'PER TRIWULAN'!A608</f>
        <v>603</v>
      </c>
      <c r="C613" s="69" t="str">
        <f>'PER TRIWULAN'!I608</f>
        <v xml:space="preserve"> Purwodadi </v>
      </c>
      <c r="D613" s="70" t="str">
        <f>'PER TRIWULAN'!B608</f>
        <v>SD NEGERI 3 DANYANG</v>
      </c>
      <c r="E613" s="71">
        <f>'PER TRIWULAN'!V608</f>
        <v>10295000</v>
      </c>
      <c r="F613" s="89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72">
        <f t="shared" si="27"/>
        <v>0</v>
      </c>
      <c r="U613" s="59">
        <f t="shared" si="28"/>
        <v>10295000</v>
      </c>
      <c r="V613" s="57">
        <f t="shared" si="29"/>
        <v>0</v>
      </c>
    </row>
    <row r="614" spans="2:22" s="25" customFormat="1" hidden="1">
      <c r="B614" s="82">
        <f>'PER TRIWULAN'!A609</f>
        <v>604</v>
      </c>
      <c r="C614" s="69" t="str">
        <f>'PER TRIWULAN'!I609</f>
        <v xml:space="preserve"> Purwodadi </v>
      </c>
      <c r="D614" s="70" t="str">
        <f>'PER TRIWULAN'!B609</f>
        <v>SD NEGERI 3 GENUKSURAN</v>
      </c>
      <c r="E614" s="71">
        <f>'PER TRIWULAN'!V609</f>
        <v>0</v>
      </c>
      <c r="F614" s="89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72">
        <f t="shared" si="27"/>
        <v>0</v>
      </c>
      <c r="U614" s="59">
        <f t="shared" si="28"/>
        <v>0</v>
      </c>
      <c r="V614" s="57">
        <f t="shared" si="29"/>
        <v>0</v>
      </c>
    </row>
    <row r="615" spans="2:22" s="25" customFormat="1" hidden="1">
      <c r="B615" s="82">
        <f>'PER TRIWULAN'!A610</f>
        <v>605</v>
      </c>
      <c r="C615" s="69" t="str">
        <f>'PER TRIWULAN'!I610</f>
        <v xml:space="preserve"> Purwodadi </v>
      </c>
      <c r="D615" s="70" t="str">
        <f>'PER TRIWULAN'!B610</f>
        <v>SD NEGERI 3 KALONGAN</v>
      </c>
      <c r="E615" s="71">
        <f>'PER TRIWULAN'!V610</f>
        <v>17690000</v>
      </c>
      <c r="F615" s="89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72">
        <f t="shared" si="27"/>
        <v>0</v>
      </c>
      <c r="U615" s="59">
        <f t="shared" si="28"/>
        <v>17690000</v>
      </c>
      <c r="V615" s="57">
        <f t="shared" si="29"/>
        <v>0</v>
      </c>
    </row>
    <row r="616" spans="2:22" s="25" customFormat="1" hidden="1">
      <c r="B616" s="82">
        <f>'PER TRIWULAN'!A611</f>
        <v>606</v>
      </c>
      <c r="C616" s="69" t="str">
        <f>'PER TRIWULAN'!I611</f>
        <v xml:space="preserve"> Purwodadi </v>
      </c>
      <c r="D616" s="70" t="str">
        <f>'PER TRIWULAN'!B611</f>
        <v>SD NEGERI 3 KANDANGAN</v>
      </c>
      <c r="E616" s="71">
        <f>'PER TRIWULAN'!V611</f>
        <v>22910000</v>
      </c>
      <c r="F616" s="89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72">
        <f t="shared" si="27"/>
        <v>0</v>
      </c>
      <c r="U616" s="59">
        <f t="shared" si="28"/>
        <v>22910000</v>
      </c>
      <c r="V616" s="57">
        <f t="shared" si="29"/>
        <v>0</v>
      </c>
    </row>
    <row r="617" spans="2:22" s="25" customFormat="1" hidden="1">
      <c r="B617" s="82">
        <f>'PER TRIWULAN'!A612</f>
        <v>607</v>
      </c>
      <c r="C617" s="69" t="str">
        <f>'PER TRIWULAN'!I612</f>
        <v xml:space="preserve"> Purwodadi </v>
      </c>
      <c r="D617" s="70" t="str">
        <f>'PER TRIWULAN'!B612</f>
        <v>SD NEGERI 3 KEDUNGREJO</v>
      </c>
      <c r="E617" s="71">
        <f>'PER TRIWULAN'!V612</f>
        <v>15805000</v>
      </c>
      <c r="F617" s="89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72">
        <f t="shared" si="27"/>
        <v>0</v>
      </c>
      <c r="U617" s="59">
        <f t="shared" si="28"/>
        <v>15805000</v>
      </c>
      <c r="V617" s="57">
        <f t="shared" si="29"/>
        <v>0</v>
      </c>
    </row>
    <row r="618" spans="2:22" s="25" customFormat="1" hidden="1">
      <c r="B618" s="82">
        <f>'PER TRIWULAN'!A613</f>
        <v>608</v>
      </c>
      <c r="C618" s="69" t="str">
        <f>'PER TRIWULAN'!I613</f>
        <v xml:space="preserve"> Purwodadi </v>
      </c>
      <c r="D618" s="70" t="str">
        <f>'PER TRIWULAN'!B613</f>
        <v>SD NEGERI 3 KURIPAN</v>
      </c>
      <c r="E618" s="71">
        <f>'PER TRIWULAN'!V613</f>
        <v>28565000</v>
      </c>
      <c r="F618" s="89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72">
        <f t="shared" si="27"/>
        <v>0</v>
      </c>
      <c r="U618" s="59">
        <f t="shared" si="28"/>
        <v>28565000</v>
      </c>
      <c r="V618" s="57">
        <f t="shared" si="29"/>
        <v>0</v>
      </c>
    </row>
    <row r="619" spans="2:22" s="25" customFormat="1" hidden="1">
      <c r="B619" s="82">
        <f>'PER TRIWULAN'!A614</f>
        <v>609</v>
      </c>
      <c r="C619" s="69" t="str">
        <f>'PER TRIWULAN'!I614</f>
        <v xml:space="preserve"> Purwodadi </v>
      </c>
      <c r="D619" s="70" t="str">
        <f>'PER TRIWULAN'!B614</f>
        <v>SD NEGERI 3 NAMBUHAN</v>
      </c>
      <c r="E619" s="71">
        <f>'PER TRIWULAN'!V614</f>
        <v>24360000</v>
      </c>
      <c r="F619" s="89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72">
        <f t="shared" si="27"/>
        <v>0</v>
      </c>
      <c r="U619" s="59">
        <f t="shared" si="28"/>
        <v>24360000</v>
      </c>
      <c r="V619" s="57">
        <f t="shared" si="29"/>
        <v>0</v>
      </c>
    </row>
    <row r="620" spans="2:22" s="25" customFormat="1" hidden="1">
      <c r="B620" s="82">
        <f>'PER TRIWULAN'!A615</f>
        <v>610</v>
      </c>
      <c r="C620" s="69" t="str">
        <f>'PER TRIWULAN'!I615</f>
        <v xml:space="preserve"> Purwodadi </v>
      </c>
      <c r="D620" s="70" t="str">
        <f>'PER TRIWULAN'!B615</f>
        <v>SD NEGERI 3 NGEMBAK</v>
      </c>
      <c r="E620" s="71">
        <f>'PER TRIWULAN'!V615</f>
        <v>18125000</v>
      </c>
      <c r="F620" s="89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72">
        <f t="shared" si="27"/>
        <v>0</v>
      </c>
      <c r="U620" s="59">
        <f t="shared" si="28"/>
        <v>18125000</v>
      </c>
      <c r="V620" s="57">
        <f t="shared" si="29"/>
        <v>0</v>
      </c>
    </row>
    <row r="621" spans="2:22" s="25" customFormat="1" hidden="1">
      <c r="B621" s="82">
        <f>'PER TRIWULAN'!A616</f>
        <v>611</v>
      </c>
      <c r="C621" s="69" t="str">
        <f>'PER TRIWULAN'!I616</f>
        <v xml:space="preserve"> Purwodadi </v>
      </c>
      <c r="D621" s="70" t="str">
        <f>'PER TRIWULAN'!B616</f>
        <v>SD NEGERI 3 NGLOBAR</v>
      </c>
      <c r="E621" s="71">
        <f>'PER TRIWULAN'!V616</f>
        <v>22765000</v>
      </c>
      <c r="F621" s="89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72">
        <f t="shared" si="27"/>
        <v>0</v>
      </c>
      <c r="U621" s="59">
        <f t="shared" si="28"/>
        <v>22765000</v>
      </c>
      <c r="V621" s="57">
        <f t="shared" si="29"/>
        <v>0</v>
      </c>
    </row>
    <row r="622" spans="2:22" s="25" customFormat="1" hidden="1">
      <c r="B622" s="82">
        <f>'PER TRIWULAN'!A617</f>
        <v>612</v>
      </c>
      <c r="C622" s="69" t="str">
        <f>'PER TRIWULAN'!I617</f>
        <v xml:space="preserve"> Purwodadi </v>
      </c>
      <c r="D622" s="70" t="str">
        <f>'PER TRIWULAN'!B617</f>
        <v>SD NEGERI 3 NGRAJI</v>
      </c>
      <c r="E622" s="71">
        <f>'PER TRIWULAN'!V617</f>
        <v>36395000</v>
      </c>
      <c r="F622" s="89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72">
        <f t="shared" si="27"/>
        <v>0</v>
      </c>
      <c r="U622" s="59">
        <f t="shared" si="28"/>
        <v>36395000</v>
      </c>
      <c r="V622" s="57">
        <f t="shared" si="29"/>
        <v>0</v>
      </c>
    </row>
    <row r="623" spans="2:22" s="25" customFormat="1" hidden="1">
      <c r="B623" s="82">
        <f>'PER TRIWULAN'!A618</f>
        <v>613</v>
      </c>
      <c r="C623" s="69" t="str">
        <f>'PER TRIWULAN'!I618</f>
        <v xml:space="preserve"> Purwodadi </v>
      </c>
      <c r="D623" s="70" t="str">
        <f>'PER TRIWULAN'!B618</f>
        <v>SD NEGERI 3 PURWODADI</v>
      </c>
      <c r="E623" s="71">
        <f>'PER TRIWULAN'!V618</f>
        <v>56405000</v>
      </c>
      <c r="F623" s="89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72">
        <f t="shared" si="27"/>
        <v>0</v>
      </c>
      <c r="U623" s="59">
        <f t="shared" si="28"/>
        <v>56405000</v>
      </c>
      <c r="V623" s="57">
        <f t="shared" si="29"/>
        <v>0</v>
      </c>
    </row>
    <row r="624" spans="2:22" s="25" customFormat="1" hidden="1">
      <c r="B624" s="82">
        <f>'PER TRIWULAN'!A619</f>
        <v>614</v>
      </c>
      <c r="C624" s="69" t="str">
        <f>'PER TRIWULAN'!I619</f>
        <v xml:space="preserve"> Purwodadi </v>
      </c>
      <c r="D624" s="70" t="str">
        <f>'PER TRIWULAN'!B619</f>
        <v>SD NEGERI 3 PUTAT</v>
      </c>
      <c r="E624" s="71">
        <f>'PER TRIWULAN'!V619</f>
        <v>16240000</v>
      </c>
      <c r="F624" s="89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72">
        <f t="shared" si="27"/>
        <v>0</v>
      </c>
      <c r="U624" s="59">
        <f t="shared" si="28"/>
        <v>16240000</v>
      </c>
      <c r="V624" s="57">
        <f t="shared" si="29"/>
        <v>0</v>
      </c>
    </row>
    <row r="625" spans="2:22" s="25" customFormat="1" hidden="1">
      <c r="B625" s="82">
        <f>'PER TRIWULAN'!A620</f>
        <v>615</v>
      </c>
      <c r="C625" s="69" t="str">
        <f>'PER TRIWULAN'!I620</f>
        <v xml:space="preserve"> Purwodadi </v>
      </c>
      <c r="D625" s="70" t="str">
        <f>'PER TRIWULAN'!B620</f>
        <v>SD NEGERI 4 CINGKRONG</v>
      </c>
      <c r="E625" s="71">
        <f>'PER TRIWULAN'!V620</f>
        <v>23635000</v>
      </c>
      <c r="F625" s="89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72">
        <f t="shared" si="27"/>
        <v>0</v>
      </c>
      <c r="U625" s="59">
        <f t="shared" si="28"/>
        <v>23635000</v>
      </c>
      <c r="V625" s="57">
        <f t="shared" si="29"/>
        <v>0</v>
      </c>
    </row>
    <row r="626" spans="2:22" s="25" customFormat="1" hidden="1">
      <c r="B626" s="82">
        <f>'PER TRIWULAN'!A621</f>
        <v>616</v>
      </c>
      <c r="C626" s="69" t="str">
        <f>'PER TRIWULAN'!I621</f>
        <v xml:space="preserve"> Purwodadi </v>
      </c>
      <c r="D626" s="70" t="str">
        <f>'PER TRIWULAN'!B621</f>
        <v>SD NEGERI 4 KURIPAN</v>
      </c>
      <c r="E626" s="71">
        <f>'PER TRIWULAN'!V621</f>
        <v>25230000</v>
      </c>
      <c r="F626" s="89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72">
        <f t="shared" si="27"/>
        <v>0</v>
      </c>
      <c r="U626" s="59">
        <f t="shared" si="28"/>
        <v>25230000</v>
      </c>
      <c r="V626" s="57">
        <f t="shared" si="29"/>
        <v>0</v>
      </c>
    </row>
    <row r="627" spans="2:22" s="25" customFormat="1" hidden="1">
      <c r="B627" s="82">
        <f>'PER TRIWULAN'!A622</f>
        <v>617</v>
      </c>
      <c r="C627" s="69" t="str">
        <f>'PER TRIWULAN'!I622</f>
        <v xml:space="preserve"> Purwodadi </v>
      </c>
      <c r="D627" s="70" t="str">
        <f>'PER TRIWULAN'!B622</f>
        <v>SD NEGERI 4 NAMBUHAN</v>
      </c>
      <c r="E627" s="71">
        <f>'PER TRIWULAN'!V622</f>
        <v>15080000</v>
      </c>
      <c r="F627" s="89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72">
        <f t="shared" si="27"/>
        <v>0</v>
      </c>
      <c r="U627" s="59">
        <f t="shared" si="28"/>
        <v>15080000</v>
      </c>
      <c r="V627" s="57">
        <f t="shared" si="29"/>
        <v>0</v>
      </c>
    </row>
    <row r="628" spans="2:22" s="25" customFormat="1" hidden="1">
      <c r="B628" s="82">
        <f>'PER TRIWULAN'!A623</f>
        <v>618</v>
      </c>
      <c r="C628" s="69" t="str">
        <f>'PER TRIWULAN'!I623</f>
        <v xml:space="preserve"> Purwodadi </v>
      </c>
      <c r="D628" s="70" t="str">
        <f>'PER TRIWULAN'!B623</f>
        <v>SD NEGERI 4 NGEMBAK</v>
      </c>
      <c r="E628" s="71">
        <f>'PER TRIWULAN'!V623</f>
        <v>15660000</v>
      </c>
      <c r="F628" s="89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72">
        <f t="shared" si="27"/>
        <v>0</v>
      </c>
      <c r="U628" s="59">
        <f t="shared" si="28"/>
        <v>15660000</v>
      </c>
      <c r="V628" s="57">
        <f t="shared" si="29"/>
        <v>0</v>
      </c>
    </row>
    <row r="629" spans="2:22" s="25" customFormat="1" hidden="1">
      <c r="B629" s="82">
        <f>'PER TRIWULAN'!A624</f>
        <v>619</v>
      </c>
      <c r="C629" s="69" t="str">
        <f>'PER TRIWULAN'!I624</f>
        <v xml:space="preserve"> Purwodadi </v>
      </c>
      <c r="D629" s="70" t="str">
        <f>'PER TRIWULAN'!B624</f>
        <v>SD NEGERI 4 NGRAJI</v>
      </c>
      <c r="E629" s="71">
        <f>'PER TRIWULAN'!V624</f>
        <v>27985000</v>
      </c>
      <c r="F629" s="89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72">
        <f t="shared" si="27"/>
        <v>0</v>
      </c>
      <c r="U629" s="59">
        <f t="shared" si="28"/>
        <v>27985000</v>
      </c>
      <c r="V629" s="57">
        <f t="shared" si="29"/>
        <v>0</v>
      </c>
    </row>
    <row r="630" spans="2:22" s="25" customFormat="1" hidden="1">
      <c r="B630" s="82">
        <f>'PER TRIWULAN'!A625</f>
        <v>620</v>
      </c>
      <c r="C630" s="69" t="str">
        <f>'PER TRIWULAN'!I625</f>
        <v xml:space="preserve"> Purwodadi </v>
      </c>
      <c r="D630" s="70" t="str">
        <f>'PER TRIWULAN'!B625</f>
        <v>SD NEGERI 4 PURWODADI</v>
      </c>
      <c r="E630" s="71">
        <f>'PER TRIWULAN'!V625</f>
        <v>88015000</v>
      </c>
      <c r="F630" s="89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72">
        <f t="shared" si="27"/>
        <v>0</v>
      </c>
      <c r="U630" s="59">
        <f t="shared" si="28"/>
        <v>88015000</v>
      </c>
      <c r="V630" s="57">
        <f t="shared" si="29"/>
        <v>0</v>
      </c>
    </row>
    <row r="631" spans="2:22" s="25" customFormat="1" hidden="1">
      <c r="B631" s="82">
        <f>'PER TRIWULAN'!A626</f>
        <v>621</v>
      </c>
      <c r="C631" s="69" t="str">
        <f>'PER TRIWULAN'!I626</f>
        <v xml:space="preserve"> Purwodadi </v>
      </c>
      <c r="D631" s="70" t="str">
        <f>'PER TRIWULAN'!B626</f>
        <v>SD NEGERI 5 KURIPAN</v>
      </c>
      <c r="E631" s="71">
        <f>'PER TRIWULAN'!V626</f>
        <v>12035000</v>
      </c>
      <c r="F631" s="89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72">
        <f t="shared" si="27"/>
        <v>0</v>
      </c>
      <c r="U631" s="59">
        <f t="shared" si="28"/>
        <v>12035000</v>
      </c>
      <c r="V631" s="57">
        <f t="shared" si="29"/>
        <v>0</v>
      </c>
    </row>
    <row r="632" spans="2:22" s="25" customFormat="1" hidden="1">
      <c r="B632" s="82">
        <f>'PER TRIWULAN'!A627</f>
        <v>622</v>
      </c>
      <c r="C632" s="69" t="str">
        <f>'PER TRIWULAN'!I627</f>
        <v xml:space="preserve"> Purwodadi </v>
      </c>
      <c r="D632" s="70" t="str">
        <f>'PER TRIWULAN'!B627</f>
        <v>SD NEGERI 5 NGRAJI</v>
      </c>
      <c r="E632" s="71">
        <f>'PER TRIWULAN'!V627</f>
        <v>23345000</v>
      </c>
      <c r="F632" s="89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72">
        <f t="shared" si="27"/>
        <v>0</v>
      </c>
      <c r="U632" s="59">
        <f t="shared" si="28"/>
        <v>23345000</v>
      </c>
      <c r="V632" s="57">
        <f t="shared" si="29"/>
        <v>0</v>
      </c>
    </row>
    <row r="633" spans="2:22" s="25" customFormat="1" hidden="1">
      <c r="B633" s="82">
        <f>'PER TRIWULAN'!A628</f>
        <v>623</v>
      </c>
      <c r="C633" s="69" t="str">
        <f>'PER TRIWULAN'!I628</f>
        <v xml:space="preserve"> Purwodadi </v>
      </c>
      <c r="D633" s="70" t="str">
        <f>'PER TRIWULAN'!B628</f>
        <v>SD NEGERI 5 PURWODADI</v>
      </c>
      <c r="E633" s="71">
        <f>'PER TRIWULAN'!V628</f>
        <v>67860000</v>
      </c>
      <c r="F633" s="89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72">
        <f t="shared" si="27"/>
        <v>0</v>
      </c>
      <c r="U633" s="59">
        <f t="shared" si="28"/>
        <v>67860000</v>
      </c>
      <c r="V633" s="57">
        <f t="shared" si="29"/>
        <v>0</v>
      </c>
    </row>
    <row r="634" spans="2:22" s="25" customFormat="1" hidden="1">
      <c r="B634" s="82">
        <f>'PER TRIWULAN'!A629</f>
        <v>624</v>
      </c>
      <c r="C634" s="69" t="str">
        <f>'PER TRIWULAN'!I629</f>
        <v xml:space="preserve"> Purwodadi </v>
      </c>
      <c r="D634" s="70" t="str">
        <f>'PER TRIWULAN'!B629</f>
        <v>SD NEGERI 6 KURIPAN</v>
      </c>
      <c r="E634" s="71">
        <f>'PER TRIWULAN'!V629</f>
        <v>14790000</v>
      </c>
      <c r="F634" s="89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72">
        <f t="shared" si="27"/>
        <v>0</v>
      </c>
      <c r="U634" s="59">
        <f t="shared" si="28"/>
        <v>14790000</v>
      </c>
      <c r="V634" s="57">
        <f t="shared" si="29"/>
        <v>0</v>
      </c>
    </row>
    <row r="635" spans="2:22" s="25" customFormat="1" hidden="1">
      <c r="B635" s="82">
        <f>'PER TRIWULAN'!A630</f>
        <v>625</v>
      </c>
      <c r="C635" s="69" t="str">
        <f>'PER TRIWULAN'!I630</f>
        <v xml:space="preserve"> Purwodadi </v>
      </c>
      <c r="D635" s="70" t="str">
        <f>'PER TRIWULAN'!B630</f>
        <v>SD NEGERI 6 PURWODADI</v>
      </c>
      <c r="E635" s="71">
        <f>'PER TRIWULAN'!V630</f>
        <v>36975000</v>
      </c>
      <c r="F635" s="89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72">
        <f t="shared" si="27"/>
        <v>0</v>
      </c>
      <c r="U635" s="59">
        <f t="shared" si="28"/>
        <v>36975000</v>
      </c>
      <c r="V635" s="57">
        <f t="shared" si="29"/>
        <v>0</v>
      </c>
    </row>
    <row r="636" spans="2:22" s="25" customFormat="1" hidden="1">
      <c r="B636" s="82">
        <f>'PER TRIWULAN'!A631</f>
        <v>626</v>
      </c>
      <c r="C636" s="69" t="str">
        <f>'PER TRIWULAN'!I631</f>
        <v xml:space="preserve"> Purwodadi </v>
      </c>
      <c r="D636" s="70" t="str">
        <f>'PER TRIWULAN'!B631</f>
        <v>SD NEGERI 7 KURIPAN</v>
      </c>
      <c r="E636" s="71">
        <f>'PER TRIWULAN'!V631</f>
        <v>25665000</v>
      </c>
      <c r="F636" s="89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72">
        <f t="shared" si="27"/>
        <v>0</v>
      </c>
      <c r="U636" s="59">
        <f t="shared" si="28"/>
        <v>25665000</v>
      </c>
      <c r="V636" s="57">
        <f t="shared" si="29"/>
        <v>0</v>
      </c>
    </row>
    <row r="637" spans="2:22" s="25" customFormat="1" hidden="1">
      <c r="B637" s="82">
        <f>'PER TRIWULAN'!A632</f>
        <v>627</v>
      </c>
      <c r="C637" s="69" t="str">
        <f>'PER TRIWULAN'!I632</f>
        <v xml:space="preserve"> Purwodadi </v>
      </c>
      <c r="D637" s="70" t="str">
        <f>'PER TRIWULAN'!B632</f>
        <v>SD NEGERI 8 PURWODADI</v>
      </c>
      <c r="E637" s="71">
        <f>'PER TRIWULAN'!V632</f>
        <v>41180000</v>
      </c>
      <c r="F637" s="89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72">
        <f t="shared" si="27"/>
        <v>0</v>
      </c>
      <c r="U637" s="59">
        <f t="shared" si="28"/>
        <v>41180000</v>
      </c>
      <c r="V637" s="57">
        <f t="shared" si="29"/>
        <v>0</v>
      </c>
    </row>
    <row r="638" spans="2:22" s="25" customFormat="1" hidden="1">
      <c r="B638" s="82">
        <f>'PER TRIWULAN'!A633</f>
        <v>628</v>
      </c>
      <c r="C638" s="69" t="str">
        <f>'PER TRIWULAN'!I633</f>
        <v xml:space="preserve"> Purwodadi </v>
      </c>
      <c r="D638" s="70" t="str">
        <f>'PER TRIWULAN'!B633</f>
        <v>SD NEGERI 9 PURWODADI</v>
      </c>
      <c r="E638" s="71">
        <f>'PER TRIWULAN'!V633</f>
        <v>48430000</v>
      </c>
      <c r="F638" s="89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72">
        <f t="shared" si="27"/>
        <v>0</v>
      </c>
      <c r="U638" s="59">
        <f t="shared" si="28"/>
        <v>48430000</v>
      </c>
      <c r="V638" s="57">
        <f t="shared" si="29"/>
        <v>0</v>
      </c>
    </row>
    <row r="639" spans="2:22" s="25" customFormat="1" hidden="1">
      <c r="B639" s="82">
        <f>'PER TRIWULAN'!A634</f>
        <v>629</v>
      </c>
      <c r="C639" s="69" t="str">
        <f>'PER TRIWULAN'!I634</f>
        <v xml:space="preserve"> Purwodadi </v>
      </c>
      <c r="D639" s="70" t="str">
        <f>'PER TRIWULAN'!B634</f>
        <v>SD NEGERI 1 KARANGANYAR</v>
      </c>
      <c r="E639" s="71">
        <f>'PER TRIWULAN'!V634</f>
        <v>53070000</v>
      </c>
      <c r="F639" s="89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72">
        <f t="shared" si="27"/>
        <v>0</v>
      </c>
      <c r="U639" s="59">
        <f t="shared" si="28"/>
        <v>53070000</v>
      </c>
      <c r="V639" s="57">
        <f t="shared" si="29"/>
        <v>0</v>
      </c>
    </row>
    <row r="640" spans="2:22" s="25" customFormat="1" hidden="1">
      <c r="B640" s="82">
        <f>'PER TRIWULAN'!A635</f>
        <v>630</v>
      </c>
      <c r="C640" s="69" t="str">
        <f>'PER TRIWULAN'!I635</f>
        <v xml:space="preserve"> Purwodadi </v>
      </c>
      <c r="D640" s="70" t="str">
        <f>'PER TRIWULAN'!B635</f>
        <v>SD NEGERI 2 KARANGANYAR</v>
      </c>
      <c r="E640" s="71">
        <f>'PER TRIWULAN'!V635</f>
        <v>0</v>
      </c>
      <c r="F640" s="89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72">
        <f t="shared" si="27"/>
        <v>0</v>
      </c>
      <c r="U640" s="59">
        <f t="shared" si="28"/>
        <v>0</v>
      </c>
      <c r="V640" s="57">
        <f t="shared" si="29"/>
        <v>0</v>
      </c>
    </row>
    <row r="641" spans="2:22" s="25" customFormat="1" hidden="1">
      <c r="B641" s="82">
        <f>'PER TRIWULAN'!A636</f>
        <v>631</v>
      </c>
      <c r="C641" s="69" t="str">
        <f>'PER TRIWULAN'!I636</f>
        <v xml:space="preserve"> Purwodadi </v>
      </c>
      <c r="D641" s="70" t="str">
        <f>'PER TRIWULAN'!B636</f>
        <v>SD NEGERI 3 KARANGNAYAR</v>
      </c>
      <c r="E641" s="71">
        <f>'PER TRIWULAN'!V636</f>
        <v>22330000</v>
      </c>
      <c r="F641" s="89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72">
        <f t="shared" si="27"/>
        <v>0</v>
      </c>
      <c r="U641" s="59">
        <f t="shared" si="28"/>
        <v>22330000</v>
      </c>
      <c r="V641" s="57">
        <f t="shared" si="29"/>
        <v>0</v>
      </c>
    </row>
    <row r="642" spans="2:22" s="25" customFormat="1" hidden="1">
      <c r="B642" s="82">
        <f>'PER TRIWULAN'!A637</f>
        <v>632</v>
      </c>
      <c r="C642" s="69" t="str">
        <f>'PER TRIWULAN'!I637</f>
        <v xml:space="preserve"> Purwodadi </v>
      </c>
      <c r="D642" s="70" t="str">
        <f>'PER TRIWULAN'!B637</f>
        <v>SD ISLAMIC CENTER KURIPAN PURWODADI</v>
      </c>
      <c r="E642" s="71">
        <f>'PER TRIWULAN'!V637</f>
        <v>42050000</v>
      </c>
      <c r="F642" s="89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72">
        <f t="shared" si="27"/>
        <v>0</v>
      </c>
      <c r="U642" s="59">
        <f t="shared" si="28"/>
        <v>42050000</v>
      </c>
      <c r="V642" s="57">
        <f t="shared" si="29"/>
        <v>0</v>
      </c>
    </row>
    <row r="643" spans="2:22" s="25" customFormat="1" hidden="1">
      <c r="B643" s="82">
        <f>'PER TRIWULAN'!A638</f>
        <v>633</v>
      </c>
      <c r="C643" s="69" t="str">
        <f>'PER TRIWULAN'!I638</f>
        <v xml:space="preserve"> Purwodadi </v>
      </c>
      <c r="D643" s="70" t="str">
        <f>'PER TRIWULAN'!B638</f>
        <v>SLB C. DANYANG</v>
      </c>
      <c r="E643" s="71">
        <f>'PER TRIWULAN'!V638</f>
        <v>5655000</v>
      </c>
      <c r="F643" s="89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72">
        <f t="shared" si="27"/>
        <v>0</v>
      </c>
      <c r="U643" s="59">
        <f t="shared" si="28"/>
        <v>5655000</v>
      </c>
      <c r="V643" s="57">
        <f t="shared" si="29"/>
        <v>0</v>
      </c>
    </row>
    <row r="644" spans="2:22" s="25" customFormat="1" hidden="1">
      <c r="B644" s="82">
        <f>'PER TRIWULAN'!A639</f>
        <v>634</v>
      </c>
      <c r="C644" s="69" t="str">
        <f>'PER TRIWULAN'!I639</f>
        <v xml:space="preserve"> Tanggungharjo </v>
      </c>
      <c r="D644" s="70" t="str">
        <f>'PER TRIWULAN'!B639</f>
        <v>SD NEGERI 1 KAPUNG</v>
      </c>
      <c r="E644" s="71">
        <f>'PER TRIWULAN'!V639</f>
        <v>19865000</v>
      </c>
      <c r="F644" s="89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72">
        <f t="shared" si="27"/>
        <v>0</v>
      </c>
      <c r="U644" s="59">
        <f t="shared" si="28"/>
        <v>19865000</v>
      </c>
      <c r="V644" s="57">
        <f t="shared" si="29"/>
        <v>0</v>
      </c>
    </row>
    <row r="645" spans="2:22" s="25" customFormat="1" hidden="1">
      <c r="B645" s="82">
        <f>'PER TRIWULAN'!A640</f>
        <v>635</v>
      </c>
      <c r="C645" s="69" t="str">
        <f>'PER TRIWULAN'!I640</f>
        <v xml:space="preserve"> Tanggungharjo </v>
      </c>
      <c r="D645" s="70" t="str">
        <f>'PER TRIWULAN'!B640</f>
        <v>SD NEGERI 1 SUGIHMANIK</v>
      </c>
      <c r="E645" s="71">
        <f>'PER TRIWULAN'!V640</f>
        <v>21460000</v>
      </c>
      <c r="F645" s="89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72">
        <f t="shared" si="27"/>
        <v>0</v>
      </c>
      <c r="U645" s="59">
        <f t="shared" si="28"/>
        <v>21460000</v>
      </c>
      <c r="V645" s="57">
        <f t="shared" si="29"/>
        <v>0</v>
      </c>
    </row>
    <row r="646" spans="2:22" s="25" customFormat="1" hidden="1">
      <c r="B646" s="82">
        <f>'PER TRIWULAN'!A641</f>
        <v>636</v>
      </c>
      <c r="C646" s="69" t="str">
        <f>'PER TRIWULAN'!I641</f>
        <v xml:space="preserve"> Tanggungharjo </v>
      </c>
      <c r="D646" s="70" t="str">
        <f>'PER TRIWULAN'!B641</f>
        <v>SD NEGERI 1 TANGGUNG</v>
      </c>
      <c r="E646" s="71">
        <f>'PER TRIWULAN'!V641</f>
        <v>34945000</v>
      </c>
      <c r="F646" s="89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72">
        <f t="shared" si="27"/>
        <v>0</v>
      </c>
      <c r="U646" s="59">
        <f t="shared" si="28"/>
        <v>34945000</v>
      </c>
      <c r="V646" s="57">
        <f t="shared" si="29"/>
        <v>0</v>
      </c>
    </row>
    <row r="647" spans="2:22" s="25" customFormat="1" hidden="1">
      <c r="B647" s="82">
        <f>'PER TRIWULAN'!A642</f>
        <v>637</v>
      </c>
      <c r="C647" s="69" t="str">
        <f>'PER TRIWULAN'!I642</f>
        <v xml:space="preserve"> Tanggungharjo </v>
      </c>
      <c r="D647" s="70" t="str">
        <f>'PER TRIWULAN'!B642</f>
        <v>SD NEGERI 2 KAPUNG</v>
      </c>
      <c r="E647" s="71">
        <f>'PER TRIWULAN'!V642</f>
        <v>16820000</v>
      </c>
      <c r="F647" s="89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72">
        <f t="shared" si="27"/>
        <v>0</v>
      </c>
      <c r="U647" s="59">
        <f t="shared" si="28"/>
        <v>16820000</v>
      </c>
      <c r="V647" s="57">
        <f t="shared" si="29"/>
        <v>0</v>
      </c>
    </row>
    <row r="648" spans="2:22" s="25" customFormat="1" hidden="1">
      <c r="B648" s="82">
        <f>'PER TRIWULAN'!A643</f>
        <v>638</v>
      </c>
      <c r="C648" s="69" t="str">
        <f>'PER TRIWULAN'!I643</f>
        <v xml:space="preserve"> Tanggungharjo </v>
      </c>
      <c r="D648" s="70" t="str">
        <f>'PER TRIWULAN'!B643</f>
        <v>SD NEGERI 3 MRISI</v>
      </c>
      <c r="E648" s="71">
        <f>'PER TRIWULAN'!V643</f>
        <v>18850000</v>
      </c>
      <c r="F648" s="89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72">
        <f t="shared" si="27"/>
        <v>0</v>
      </c>
      <c r="U648" s="59">
        <f t="shared" si="28"/>
        <v>18850000</v>
      </c>
      <c r="V648" s="57">
        <f t="shared" si="29"/>
        <v>0</v>
      </c>
    </row>
    <row r="649" spans="2:22" s="25" customFormat="1" hidden="1">
      <c r="B649" s="82">
        <f>'PER TRIWULAN'!A644</f>
        <v>639</v>
      </c>
      <c r="C649" s="69" t="str">
        <f>'PER TRIWULAN'!I644</f>
        <v xml:space="preserve"> Tanggungharjo </v>
      </c>
      <c r="D649" s="70" t="str">
        <f>'PER TRIWULAN'!B644</f>
        <v>SD NEGERI 4 RINGINPITU</v>
      </c>
      <c r="E649" s="71">
        <f>'PER TRIWULAN'!V644</f>
        <v>13630000</v>
      </c>
      <c r="F649" s="89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72">
        <f t="shared" si="27"/>
        <v>0</v>
      </c>
      <c r="U649" s="59">
        <f t="shared" si="28"/>
        <v>13630000</v>
      </c>
      <c r="V649" s="57">
        <f t="shared" si="29"/>
        <v>0</v>
      </c>
    </row>
    <row r="650" spans="2:22" s="25" customFormat="1" hidden="1">
      <c r="B650" s="82">
        <f>'PER TRIWULAN'!A645</f>
        <v>640</v>
      </c>
      <c r="C650" s="69" t="str">
        <f>'PER TRIWULAN'!I645</f>
        <v xml:space="preserve"> Tanggungharjo </v>
      </c>
      <c r="D650" s="70" t="str">
        <f>'PER TRIWULAN'!B645</f>
        <v>SD NEGERI 4 TANGGUNG</v>
      </c>
      <c r="E650" s="71">
        <f>'PER TRIWULAN'!V645</f>
        <v>10440000</v>
      </c>
      <c r="F650" s="89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72">
        <f t="shared" si="27"/>
        <v>0</v>
      </c>
      <c r="U650" s="59">
        <f t="shared" si="28"/>
        <v>10440000</v>
      </c>
      <c r="V650" s="57">
        <f t="shared" si="29"/>
        <v>0</v>
      </c>
    </row>
    <row r="651" spans="2:22" s="25" customFormat="1" hidden="1">
      <c r="B651" s="82">
        <f>'PER TRIWULAN'!A646</f>
        <v>641</v>
      </c>
      <c r="C651" s="69" t="str">
        <f>'PER TRIWULAN'!I646</f>
        <v xml:space="preserve"> Tanggungharjo </v>
      </c>
      <c r="D651" s="70" t="str">
        <f>'PER TRIWULAN'!B646</f>
        <v>SD NEGERI 5 TANGGUNG</v>
      </c>
      <c r="E651" s="71">
        <f>'PER TRIWULAN'!V646</f>
        <v>18995000</v>
      </c>
      <c r="F651" s="89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72">
        <f t="shared" si="27"/>
        <v>0</v>
      </c>
      <c r="U651" s="59">
        <f t="shared" si="28"/>
        <v>18995000</v>
      </c>
      <c r="V651" s="57">
        <f t="shared" si="29"/>
        <v>0</v>
      </c>
    </row>
    <row r="652" spans="2:22" s="25" customFormat="1" hidden="1">
      <c r="B652" s="82">
        <f>'PER TRIWULAN'!A647</f>
        <v>642</v>
      </c>
      <c r="C652" s="69" t="str">
        <f>'PER TRIWULAN'!I647</f>
        <v xml:space="preserve"> Tanggungharjo </v>
      </c>
      <c r="D652" s="70" t="str">
        <f>'PER TRIWULAN'!B647</f>
        <v>SD NEGERI 2 TANGGUNG</v>
      </c>
      <c r="E652" s="71">
        <f>'PER TRIWULAN'!V647</f>
        <v>20445000</v>
      </c>
      <c r="F652" s="89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72">
        <f t="shared" ref="T652:T715" si="30">SUM(G652:S652)</f>
        <v>0</v>
      </c>
      <c r="U652" s="59">
        <f t="shared" ref="U652:U715" si="31">E652-F652</f>
        <v>20445000</v>
      </c>
      <c r="V652" s="57">
        <f t="shared" ref="V652:V715" si="32">F652-T652</f>
        <v>0</v>
      </c>
    </row>
    <row r="653" spans="2:22" s="25" customFormat="1" hidden="1">
      <c r="B653" s="82">
        <f>'PER TRIWULAN'!A648</f>
        <v>643</v>
      </c>
      <c r="C653" s="69" t="str">
        <f>'PER TRIWULAN'!I648</f>
        <v xml:space="preserve"> Tanggungharjo </v>
      </c>
      <c r="D653" s="70" t="str">
        <f>'PER TRIWULAN'!B648</f>
        <v>SD NEGERI 3 TANGGUNG</v>
      </c>
      <c r="E653" s="71">
        <f>'PER TRIWULAN'!V648</f>
        <v>18125000</v>
      </c>
      <c r="F653" s="89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72">
        <f t="shared" si="30"/>
        <v>0</v>
      </c>
      <c r="U653" s="59">
        <f t="shared" si="31"/>
        <v>18125000</v>
      </c>
      <c r="V653" s="57">
        <f t="shared" si="32"/>
        <v>0</v>
      </c>
    </row>
    <row r="654" spans="2:22" s="25" customFormat="1" hidden="1">
      <c r="B654" s="82">
        <f>'PER TRIWULAN'!A649</f>
        <v>644</v>
      </c>
      <c r="C654" s="69" t="str">
        <f>'PER TRIWULAN'!I649</f>
        <v xml:space="preserve"> Tanggungharjo </v>
      </c>
      <c r="D654" s="70" t="str">
        <f>'PER TRIWULAN'!B649</f>
        <v>SD NEGERI 1 BRABO</v>
      </c>
      <c r="E654" s="71">
        <f>'PER TRIWULAN'!V649</f>
        <v>9715000</v>
      </c>
      <c r="F654" s="89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72">
        <f t="shared" si="30"/>
        <v>0</v>
      </c>
      <c r="U654" s="59">
        <f t="shared" si="31"/>
        <v>9715000</v>
      </c>
      <c r="V654" s="57">
        <f t="shared" si="32"/>
        <v>0</v>
      </c>
    </row>
    <row r="655" spans="2:22" s="25" customFormat="1" hidden="1">
      <c r="B655" s="82">
        <f>'PER TRIWULAN'!A650</f>
        <v>645</v>
      </c>
      <c r="C655" s="69" t="str">
        <f>'PER TRIWULAN'!I650</f>
        <v xml:space="preserve"> Tanggungharjo </v>
      </c>
      <c r="D655" s="70" t="str">
        <f>'PER TRIWULAN'!B650</f>
        <v>SD NEGERI 2 BRABO</v>
      </c>
      <c r="E655" s="71">
        <f>'PER TRIWULAN'!V650</f>
        <v>41760000</v>
      </c>
      <c r="F655" s="89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72">
        <f t="shared" si="30"/>
        <v>0</v>
      </c>
      <c r="U655" s="59">
        <f t="shared" si="31"/>
        <v>41760000</v>
      </c>
      <c r="V655" s="57">
        <f t="shared" si="32"/>
        <v>0</v>
      </c>
    </row>
    <row r="656" spans="2:22" s="25" customFormat="1" hidden="1">
      <c r="B656" s="82">
        <f>'PER TRIWULAN'!A651</f>
        <v>646</v>
      </c>
      <c r="C656" s="69" t="str">
        <f>'PER TRIWULAN'!I651</f>
        <v xml:space="preserve"> Tanggungharjo </v>
      </c>
      <c r="D656" s="70" t="str">
        <f>'PER TRIWULAN'!B651</f>
        <v>SD NEGERI 3 BRABO</v>
      </c>
      <c r="E656" s="71">
        <f>'PER TRIWULAN'!V651</f>
        <v>20155000</v>
      </c>
      <c r="F656" s="89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72">
        <f t="shared" si="30"/>
        <v>0</v>
      </c>
      <c r="U656" s="59">
        <f t="shared" si="31"/>
        <v>20155000</v>
      </c>
      <c r="V656" s="57">
        <f t="shared" si="32"/>
        <v>0</v>
      </c>
    </row>
    <row r="657" spans="2:22" s="25" customFormat="1" hidden="1">
      <c r="B657" s="82">
        <f>'PER TRIWULAN'!A652</f>
        <v>647</v>
      </c>
      <c r="C657" s="69" t="str">
        <f>'PER TRIWULAN'!I652</f>
        <v xml:space="preserve"> Tanggungharjo </v>
      </c>
      <c r="D657" s="70" t="str">
        <f>'PER TRIWULAN'!B652</f>
        <v>SD NEGERI 1 PADANG</v>
      </c>
      <c r="E657" s="71">
        <f>'PER TRIWULAN'!V652</f>
        <v>24505000</v>
      </c>
      <c r="F657" s="89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72">
        <f t="shared" si="30"/>
        <v>0</v>
      </c>
      <c r="U657" s="59">
        <f t="shared" si="31"/>
        <v>24505000</v>
      </c>
      <c r="V657" s="57">
        <f t="shared" si="32"/>
        <v>0</v>
      </c>
    </row>
    <row r="658" spans="2:22" s="25" customFormat="1" hidden="1">
      <c r="B658" s="82">
        <f>'PER TRIWULAN'!A653</f>
        <v>648</v>
      </c>
      <c r="C658" s="69" t="str">
        <f>'PER TRIWULAN'!I653</f>
        <v xml:space="preserve"> Tanggungharjo </v>
      </c>
      <c r="D658" s="70" t="str">
        <f>'PER TRIWULAN'!B653</f>
        <v>SD NEGERI 2 PADANG</v>
      </c>
      <c r="E658" s="71">
        <f>'PER TRIWULAN'!V653</f>
        <v>11745000</v>
      </c>
      <c r="F658" s="89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72">
        <f t="shared" si="30"/>
        <v>0</v>
      </c>
      <c r="U658" s="59">
        <f t="shared" si="31"/>
        <v>11745000</v>
      </c>
      <c r="V658" s="57">
        <f t="shared" si="32"/>
        <v>0</v>
      </c>
    </row>
    <row r="659" spans="2:22" s="25" customFormat="1" hidden="1">
      <c r="B659" s="82">
        <f>'PER TRIWULAN'!A654</f>
        <v>649</v>
      </c>
      <c r="C659" s="69" t="str">
        <f>'PER TRIWULAN'!I654</f>
        <v xml:space="preserve"> Tanggungharjo </v>
      </c>
      <c r="D659" s="70" t="str">
        <f>'PER TRIWULAN'!B654</f>
        <v>SD NEGERI 1 RINGINPITU</v>
      </c>
      <c r="E659" s="71">
        <f>'PER TRIWULAN'!V654</f>
        <v>12325000</v>
      </c>
      <c r="F659" s="89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72">
        <f t="shared" si="30"/>
        <v>0</v>
      </c>
      <c r="U659" s="59">
        <f t="shared" si="31"/>
        <v>12325000</v>
      </c>
      <c r="V659" s="57">
        <f t="shared" si="32"/>
        <v>0</v>
      </c>
    </row>
    <row r="660" spans="2:22" s="25" customFormat="1" hidden="1">
      <c r="B660" s="82">
        <f>'PER TRIWULAN'!A655</f>
        <v>650</v>
      </c>
      <c r="C660" s="69" t="str">
        <f>'PER TRIWULAN'!I655</f>
        <v xml:space="preserve"> Tanggungharjo </v>
      </c>
      <c r="D660" s="70" t="str">
        <f>'PER TRIWULAN'!B655</f>
        <v>SD NEGERI 3 RINGINPITU</v>
      </c>
      <c r="E660" s="71">
        <f>'PER TRIWULAN'!V655</f>
        <v>37990000</v>
      </c>
      <c r="F660" s="89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72">
        <f t="shared" si="30"/>
        <v>0</v>
      </c>
      <c r="U660" s="59">
        <f t="shared" si="31"/>
        <v>37990000</v>
      </c>
      <c r="V660" s="57">
        <f t="shared" si="32"/>
        <v>0</v>
      </c>
    </row>
    <row r="661" spans="2:22" s="25" customFormat="1" hidden="1">
      <c r="B661" s="82">
        <f>'PER TRIWULAN'!A656</f>
        <v>651</v>
      </c>
      <c r="C661" s="69" t="str">
        <f>'PER TRIWULAN'!I656</f>
        <v xml:space="preserve"> Tanggungharjo </v>
      </c>
      <c r="D661" s="70" t="str">
        <f>'PER TRIWULAN'!B656</f>
        <v>SD NEGERI 2 SUGIHMANIK</v>
      </c>
      <c r="E661" s="71">
        <f>'PER TRIWULAN'!V656</f>
        <v>29580000</v>
      </c>
      <c r="F661" s="89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72">
        <f t="shared" si="30"/>
        <v>0</v>
      </c>
      <c r="U661" s="59">
        <f t="shared" si="31"/>
        <v>29580000</v>
      </c>
      <c r="V661" s="57">
        <f t="shared" si="32"/>
        <v>0</v>
      </c>
    </row>
    <row r="662" spans="2:22" s="25" customFormat="1" hidden="1">
      <c r="B662" s="82">
        <f>'PER TRIWULAN'!A657</f>
        <v>652</v>
      </c>
      <c r="C662" s="69" t="str">
        <f>'PER TRIWULAN'!I657</f>
        <v xml:space="preserve"> Tanggungharjo </v>
      </c>
      <c r="D662" s="70" t="str">
        <f>'PER TRIWULAN'!B657</f>
        <v>SD NEGERI 4 SUGIHMANIK</v>
      </c>
      <c r="E662" s="71">
        <f>'PER TRIWULAN'!V657</f>
        <v>32190000</v>
      </c>
      <c r="F662" s="89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72">
        <f t="shared" si="30"/>
        <v>0</v>
      </c>
      <c r="U662" s="59">
        <f t="shared" si="31"/>
        <v>32190000</v>
      </c>
      <c r="V662" s="57">
        <f t="shared" si="32"/>
        <v>0</v>
      </c>
    </row>
    <row r="663" spans="2:22" s="25" customFormat="1" hidden="1">
      <c r="B663" s="82">
        <f>'PER TRIWULAN'!A658</f>
        <v>653</v>
      </c>
      <c r="C663" s="69" t="str">
        <f>'PER TRIWULAN'!I658</f>
        <v xml:space="preserve"> Tanggungharjo </v>
      </c>
      <c r="D663" s="70" t="str">
        <f>'PER TRIWULAN'!B658</f>
        <v>SD NEGERI 1 KALIWENANG</v>
      </c>
      <c r="E663" s="71">
        <f>'PER TRIWULAN'!V658</f>
        <v>12615000</v>
      </c>
      <c r="F663" s="89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72">
        <f t="shared" si="30"/>
        <v>0</v>
      </c>
      <c r="U663" s="59">
        <f t="shared" si="31"/>
        <v>12615000</v>
      </c>
      <c r="V663" s="57">
        <f t="shared" si="32"/>
        <v>0</v>
      </c>
    </row>
    <row r="664" spans="2:22" s="25" customFormat="1" hidden="1">
      <c r="B664" s="82">
        <f>'PER TRIWULAN'!A659</f>
        <v>654</v>
      </c>
      <c r="C664" s="69" t="str">
        <f>'PER TRIWULAN'!I659</f>
        <v xml:space="preserve"> Tanggungharjo </v>
      </c>
      <c r="D664" s="70" t="str">
        <f>'PER TRIWULAN'!B659</f>
        <v>SD NEGERI 2 KALIWENANG</v>
      </c>
      <c r="E664" s="71">
        <f>'PER TRIWULAN'!V659</f>
        <v>17545000</v>
      </c>
      <c r="F664" s="89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72">
        <f t="shared" si="30"/>
        <v>0</v>
      </c>
      <c r="U664" s="59">
        <f t="shared" si="31"/>
        <v>17545000</v>
      </c>
      <c r="V664" s="57">
        <f t="shared" si="32"/>
        <v>0</v>
      </c>
    </row>
    <row r="665" spans="2:22" s="25" customFormat="1" hidden="1">
      <c r="B665" s="82">
        <f>'PER TRIWULAN'!A660</f>
        <v>655</v>
      </c>
      <c r="C665" s="69" t="str">
        <f>'PER TRIWULAN'!I660</f>
        <v xml:space="preserve"> Tanggungharjo </v>
      </c>
      <c r="D665" s="70" t="str">
        <f>'PER TRIWULAN'!B660</f>
        <v>SD NEGERI 1 MRISI</v>
      </c>
      <c r="E665" s="71">
        <f>'PER TRIWULAN'!V660</f>
        <v>19140000</v>
      </c>
      <c r="F665" s="89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72">
        <f t="shared" si="30"/>
        <v>0</v>
      </c>
      <c r="U665" s="59">
        <f t="shared" si="31"/>
        <v>19140000</v>
      </c>
      <c r="V665" s="57">
        <f t="shared" si="32"/>
        <v>0</v>
      </c>
    </row>
    <row r="666" spans="2:22" s="25" customFormat="1" hidden="1">
      <c r="B666" s="82">
        <f>'PER TRIWULAN'!A661</f>
        <v>656</v>
      </c>
      <c r="C666" s="69" t="str">
        <f>'PER TRIWULAN'!I661</f>
        <v xml:space="preserve"> Tanggungharjo </v>
      </c>
      <c r="D666" s="70" t="str">
        <f>'PER TRIWULAN'!B661</f>
        <v>SD NEGERI 2 MRISI</v>
      </c>
      <c r="E666" s="71">
        <f>'PER TRIWULAN'!V661</f>
        <v>24940000</v>
      </c>
      <c r="F666" s="89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72">
        <f t="shared" si="30"/>
        <v>0</v>
      </c>
      <c r="U666" s="59">
        <f t="shared" si="31"/>
        <v>24940000</v>
      </c>
      <c r="V666" s="57">
        <f t="shared" si="32"/>
        <v>0</v>
      </c>
    </row>
    <row r="667" spans="2:22" s="25" customFormat="1" hidden="1">
      <c r="B667" s="82">
        <f>'PER TRIWULAN'!A662</f>
        <v>657</v>
      </c>
      <c r="C667" s="69" t="str">
        <f>'PER TRIWULAN'!I662</f>
        <v xml:space="preserve"> Tanggungharjo </v>
      </c>
      <c r="D667" s="70" t="str">
        <f>'PER TRIWULAN'!B662</f>
        <v>SD NEGERI 1 NGAMBAKREJO</v>
      </c>
      <c r="E667" s="71">
        <f>'PER TRIWULAN'!V662</f>
        <v>22910000</v>
      </c>
      <c r="F667" s="89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72">
        <f t="shared" si="30"/>
        <v>0</v>
      </c>
      <c r="U667" s="59">
        <f t="shared" si="31"/>
        <v>22910000</v>
      </c>
      <c r="V667" s="57">
        <f t="shared" si="32"/>
        <v>0</v>
      </c>
    </row>
    <row r="668" spans="2:22" s="25" customFormat="1" hidden="1">
      <c r="B668" s="82">
        <f>'PER TRIWULAN'!A663</f>
        <v>658</v>
      </c>
      <c r="C668" s="69" t="str">
        <f>'PER TRIWULAN'!I663</f>
        <v xml:space="preserve"> Tanggungharjo </v>
      </c>
      <c r="D668" s="70" t="str">
        <f>'PER TRIWULAN'!B663</f>
        <v>SD NEGERI 2 NGAMBAKREJO</v>
      </c>
      <c r="E668" s="71">
        <f>'PER TRIWULAN'!V663</f>
        <v>25230000</v>
      </c>
      <c r="F668" s="89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72">
        <f t="shared" si="30"/>
        <v>0</v>
      </c>
      <c r="U668" s="59">
        <f t="shared" si="31"/>
        <v>25230000</v>
      </c>
      <c r="V668" s="57">
        <f t="shared" si="32"/>
        <v>0</v>
      </c>
    </row>
    <row r="669" spans="2:22" s="25" customFormat="1" hidden="1">
      <c r="B669" s="82">
        <f>'PER TRIWULAN'!A664</f>
        <v>659</v>
      </c>
      <c r="C669" s="69" t="str">
        <f>'PER TRIWULAN'!I664</f>
        <v xml:space="preserve"> Tanggungharjo </v>
      </c>
      <c r="D669" s="70" t="str">
        <f>'PER TRIWULAN'!B664</f>
        <v>SD NEGERI 3 NGAMBAKREJO</v>
      </c>
      <c r="E669" s="71">
        <f>'PER TRIWULAN'!V664</f>
        <v>16675000</v>
      </c>
      <c r="F669" s="89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72">
        <f t="shared" si="30"/>
        <v>0</v>
      </c>
      <c r="U669" s="59">
        <f t="shared" si="31"/>
        <v>16675000</v>
      </c>
      <c r="V669" s="57">
        <f t="shared" si="32"/>
        <v>0</v>
      </c>
    </row>
    <row r="670" spans="2:22" s="25" customFormat="1" hidden="1">
      <c r="B670" s="82">
        <f>'PER TRIWULAN'!A665</f>
        <v>660</v>
      </c>
      <c r="C670" s="69" t="str">
        <f>'PER TRIWULAN'!I665</f>
        <v xml:space="preserve"> Tanggungharjo </v>
      </c>
      <c r="D670" s="70" t="str">
        <f>'PER TRIWULAN'!B665</f>
        <v>SD KRISTEN KALICERET</v>
      </c>
      <c r="E670" s="71">
        <f>'PER TRIWULAN'!V665</f>
        <v>5510000</v>
      </c>
      <c r="F670" s="89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72">
        <f t="shared" si="30"/>
        <v>0</v>
      </c>
      <c r="U670" s="59">
        <f t="shared" si="31"/>
        <v>5510000</v>
      </c>
      <c r="V670" s="57">
        <f t="shared" si="32"/>
        <v>0</v>
      </c>
    </row>
    <row r="671" spans="2:22" s="25" customFormat="1" hidden="1">
      <c r="B671" s="82">
        <f>'PER TRIWULAN'!A666</f>
        <v>661</v>
      </c>
      <c r="C671" s="69" t="str">
        <f>'PER TRIWULAN'!I666</f>
        <v xml:space="preserve"> Tawangharjo </v>
      </c>
      <c r="D671" s="70" t="str">
        <f>'PER TRIWULAN'!B666</f>
        <v>SD NEGERI 1 GODAN</v>
      </c>
      <c r="E671" s="71">
        <f>'PER TRIWULAN'!V666</f>
        <v>22185000</v>
      </c>
      <c r="F671" s="89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72">
        <f t="shared" si="30"/>
        <v>0</v>
      </c>
      <c r="U671" s="59">
        <f t="shared" si="31"/>
        <v>22185000</v>
      </c>
      <c r="V671" s="57">
        <f t="shared" si="32"/>
        <v>0</v>
      </c>
    </row>
    <row r="672" spans="2:22" s="25" customFormat="1" hidden="1">
      <c r="B672" s="82">
        <f>'PER TRIWULAN'!A667</f>
        <v>662</v>
      </c>
      <c r="C672" s="69" t="str">
        <f>'PER TRIWULAN'!I667</f>
        <v xml:space="preserve"> Tawangharjo </v>
      </c>
      <c r="D672" s="70" t="str">
        <f>'PER TRIWULAN'!B667</f>
        <v>SD NEGERI 1 JONO</v>
      </c>
      <c r="E672" s="71">
        <f>'PER TRIWULAN'!V667</f>
        <v>18995000</v>
      </c>
      <c r="F672" s="89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72">
        <f t="shared" si="30"/>
        <v>0</v>
      </c>
      <c r="U672" s="59">
        <f t="shared" si="31"/>
        <v>18995000</v>
      </c>
      <c r="V672" s="57">
        <f t="shared" si="32"/>
        <v>0</v>
      </c>
    </row>
    <row r="673" spans="2:22" s="25" customFormat="1" hidden="1">
      <c r="B673" s="82">
        <f>'PER TRIWULAN'!A668</f>
        <v>663</v>
      </c>
      <c r="C673" s="69" t="str">
        <f>'PER TRIWULAN'!I668</f>
        <v xml:space="preserve"> Tawangharjo </v>
      </c>
      <c r="D673" s="70" t="str">
        <f>'PER TRIWULAN'!B668</f>
        <v>SD NEGERI 1 KEMADOH BATUR</v>
      </c>
      <c r="E673" s="71">
        <f>'PER TRIWULAN'!V668</f>
        <v>19575000</v>
      </c>
      <c r="F673" s="89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72">
        <f t="shared" si="30"/>
        <v>0</v>
      </c>
      <c r="U673" s="59">
        <f t="shared" si="31"/>
        <v>19575000</v>
      </c>
      <c r="V673" s="57">
        <f t="shared" si="32"/>
        <v>0</v>
      </c>
    </row>
    <row r="674" spans="2:22" s="25" customFormat="1" hidden="1">
      <c r="B674" s="82">
        <f>'PER TRIWULAN'!A669</f>
        <v>664</v>
      </c>
      <c r="C674" s="69" t="str">
        <f>'PER TRIWULAN'!I669</f>
        <v xml:space="preserve"> Tawangharjo </v>
      </c>
      <c r="D674" s="70" t="str">
        <f>'PER TRIWULAN'!B669</f>
        <v>SD NEGERI 1 MAYAHAN</v>
      </c>
      <c r="E674" s="71">
        <f>'PER TRIWULAN'!V669</f>
        <v>24360000</v>
      </c>
      <c r="F674" s="89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72">
        <f t="shared" si="30"/>
        <v>0</v>
      </c>
      <c r="U674" s="59">
        <f t="shared" si="31"/>
        <v>24360000</v>
      </c>
      <c r="V674" s="57">
        <f t="shared" si="32"/>
        <v>0</v>
      </c>
    </row>
    <row r="675" spans="2:22" s="25" customFormat="1" hidden="1">
      <c r="B675" s="82">
        <f>'PER TRIWULAN'!A670</f>
        <v>665</v>
      </c>
      <c r="C675" s="69" t="str">
        <f>'PER TRIWULAN'!I670</f>
        <v xml:space="preserve"> Tawangharjo </v>
      </c>
      <c r="D675" s="70" t="str">
        <f>'PER TRIWULAN'!B670</f>
        <v>SD NEGERI 1 PULONGRAMBE</v>
      </c>
      <c r="E675" s="71">
        <f>'PER TRIWULAN'!V670</f>
        <v>10730000</v>
      </c>
      <c r="F675" s="89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72">
        <f t="shared" si="30"/>
        <v>0</v>
      </c>
      <c r="U675" s="59">
        <f t="shared" si="31"/>
        <v>10730000</v>
      </c>
      <c r="V675" s="57">
        <f t="shared" si="32"/>
        <v>0</v>
      </c>
    </row>
    <row r="676" spans="2:22" s="25" customFormat="1" hidden="1">
      <c r="B676" s="82">
        <f>'PER TRIWULAN'!A671</f>
        <v>666</v>
      </c>
      <c r="C676" s="69" t="str">
        <f>'PER TRIWULAN'!I671</f>
        <v xml:space="preserve"> Tawangharjo </v>
      </c>
      <c r="D676" s="70" t="str">
        <f>'PER TRIWULAN'!B671</f>
        <v>SD NEGERI 1 SELO</v>
      </c>
      <c r="E676" s="71">
        <f>'PER TRIWULAN'!V671</f>
        <v>30740000</v>
      </c>
      <c r="F676" s="89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72">
        <f t="shared" si="30"/>
        <v>0</v>
      </c>
      <c r="U676" s="59">
        <f t="shared" si="31"/>
        <v>30740000</v>
      </c>
      <c r="V676" s="57">
        <f t="shared" si="32"/>
        <v>0</v>
      </c>
    </row>
    <row r="677" spans="2:22" s="25" customFormat="1" hidden="1">
      <c r="B677" s="82">
        <f>'PER TRIWULAN'!A672</f>
        <v>667</v>
      </c>
      <c r="C677" s="69" t="str">
        <f>'PER TRIWULAN'!I672</f>
        <v xml:space="preserve"> Tawangharjo </v>
      </c>
      <c r="D677" s="70" t="str">
        <f>'PER TRIWULAN'!B672</f>
        <v>SD NEGERI 1 TARUB</v>
      </c>
      <c r="E677" s="71">
        <f>'PER TRIWULAN'!V672</f>
        <v>31175000</v>
      </c>
      <c r="F677" s="89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72">
        <f t="shared" si="30"/>
        <v>0</v>
      </c>
      <c r="U677" s="59">
        <f t="shared" si="31"/>
        <v>31175000</v>
      </c>
      <c r="V677" s="57">
        <f t="shared" si="32"/>
        <v>0</v>
      </c>
    </row>
    <row r="678" spans="2:22" s="25" customFormat="1" hidden="1">
      <c r="B678" s="82">
        <f>'PER TRIWULAN'!A673</f>
        <v>668</v>
      </c>
      <c r="C678" s="69" t="str">
        <f>'PER TRIWULAN'!I673</f>
        <v xml:space="preserve"> Tawangharjo </v>
      </c>
      <c r="D678" s="70" t="str">
        <f>'PER TRIWULAN'!B673</f>
        <v>SD NEGERI 1 TAWANGHARJO</v>
      </c>
      <c r="E678" s="71">
        <f>'PER TRIWULAN'!V673</f>
        <v>25085000</v>
      </c>
      <c r="F678" s="89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72">
        <f t="shared" si="30"/>
        <v>0</v>
      </c>
      <c r="U678" s="59">
        <f t="shared" si="31"/>
        <v>25085000</v>
      </c>
      <c r="V678" s="57">
        <f t="shared" si="32"/>
        <v>0</v>
      </c>
    </row>
    <row r="679" spans="2:22" s="25" customFormat="1" hidden="1">
      <c r="B679" s="82">
        <f>'PER TRIWULAN'!A674</f>
        <v>669</v>
      </c>
      <c r="C679" s="69" t="str">
        <f>'PER TRIWULAN'!I674</f>
        <v xml:space="preserve"> Tawangharjo </v>
      </c>
      <c r="D679" s="70" t="str">
        <f>'PER TRIWULAN'!B674</f>
        <v>SD NEGERI 1PLOSOREJO</v>
      </c>
      <c r="E679" s="71">
        <f>'PER TRIWULAN'!V674</f>
        <v>31900000</v>
      </c>
      <c r="F679" s="89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72">
        <f t="shared" si="30"/>
        <v>0</v>
      </c>
      <c r="U679" s="59">
        <f t="shared" si="31"/>
        <v>31900000</v>
      </c>
      <c r="V679" s="57">
        <f t="shared" si="32"/>
        <v>0</v>
      </c>
    </row>
    <row r="680" spans="2:22" s="25" customFormat="1" hidden="1">
      <c r="B680" s="82">
        <f>'PER TRIWULAN'!A675</f>
        <v>670</v>
      </c>
      <c r="C680" s="69" t="str">
        <f>'PER TRIWULAN'!I675</f>
        <v xml:space="preserve"> Tawangharjo </v>
      </c>
      <c r="D680" s="70" t="str">
        <f>'PER TRIWULAN'!B675</f>
        <v>SD NEGERI 2 GODAN</v>
      </c>
      <c r="E680" s="71">
        <f>'PER TRIWULAN'!V675</f>
        <v>19575000</v>
      </c>
      <c r="F680" s="89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72">
        <f t="shared" si="30"/>
        <v>0</v>
      </c>
      <c r="U680" s="59">
        <f t="shared" si="31"/>
        <v>19575000</v>
      </c>
      <c r="V680" s="57">
        <f t="shared" si="32"/>
        <v>0</v>
      </c>
    </row>
    <row r="681" spans="2:22" s="25" customFormat="1" hidden="1">
      <c r="B681" s="82">
        <f>'PER TRIWULAN'!A676</f>
        <v>671</v>
      </c>
      <c r="C681" s="69" t="str">
        <f>'PER TRIWULAN'!I676</f>
        <v xml:space="preserve"> Tawangharjo </v>
      </c>
      <c r="D681" s="70" t="str">
        <f>'PER TRIWULAN'!B676</f>
        <v>SD NEGERI 2 JONO</v>
      </c>
      <c r="E681" s="71">
        <f>'PER TRIWULAN'!V676</f>
        <v>37410000</v>
      </c>
      <c r="F681" s="89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72">
        <f t="shared" si="30"/>
        <v>0</v>
      </c>
      <c r="U681" s="59">
        <f t="shared" si="31"/>
        <v>37410000</v>
      </c>
      <c r="V681" s="57">
        <f t="shared" si="32"/>
        <v>0</v>
      </c>
    </row>
    <row r="682" spans="2:22" s="25" customFormat="1" hidden="1">
      <c r="B682" s="82">
        <f>'PER TRIWULAN'!A677</f>
        <v>672</v>
      </c>
      <c r="C682" s="69" t="str">
        <f>'PER TRIWULAN'!I677</f>
        <v xml:space="preserve"> Tawangharjo </v>
      </c>
      <c r="D682" s="70" t="str">
        <f>'PER TRIWULAN'!B677</f>
        <v>SD NEGERI 2 MAYAHAN</v>
      </c>
      <c r="E682" s="71">
        <f>'PER TRIWULAN'!V677</f>
        <v>40745000</v>
      </c>
      <c r="F682" s="89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72">
        <f t="shared" si="30"/>
        <v>0</v>
      </c>
      <c r="U682" s="59">
        <f t="shared" si="31"/>
        <v>40745000</v>
      </c>
      <c r="V682" s="57">
        <f t="shared" si="32"/>
        <v>0</v>
      </c>
    </row>
    <row r="683" spans="2:22" s="25" customFormat="1" hidden="1">
      <c r="B683" s="82">
        <f>'PER TRIWULAN'!A678</f>
        <v>673</v>
      </c>
      <c r="C683" s="69" t="str">
        <f>'PER TRIWULAN'!I678</f>
        <v xml:space="preserve"> Tawangharjo </v>
      </c>
      <c r="D683" s="70" t="str">
        <f>'PER TRIWULAN'!B678</f>
        <v>SD NEGERI 2 PLOSOREJO</v>
      </c>
      <c r="E683" s="71">
        <f>'PER TRIWULAN'!V678</f>
        <v>31030000</v>
      </c>
      <c r="F683" s="89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72">
        <f t="shared" si="30"/>
        <v>0</v>
      </c>
      <c r="U683" s="59">
        <f t="shared" si="31"/>
        <v>31030000</v>
      </c>
      <c r="V683" s="57">
        <f t="shared" si="32"/>
        <v>0</v>
      </c>
    </row>
    <row r="684" spans="2:22" s="25" customFormat="1" hidden="1">
      <c r="B684" s="82">
        <f>'PER TRIWULAN'!A679</f>
        <v>674</v>
      </c>
      <c r="C684" s="69" t="str">
        <f>'PER TRIWULAN'!I679</f>
        <v xml:space="preserve"> Tawangharjo </v>
      </c>
      <c r="D684" s="70" t="str">
        <f>'PER TRIWULAN'!B679</f>
        <v>SD NEGERI 2 POJOK</v>
      </c>
      <c r="E684" s="71">
        <f>'PER TRIWULAN'!V679</f>
        <v>12905000</v>
      </c>
      <c r="F684" s="89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72">
        <f t="shared" si="30"/>
        <v>0</v>
      </c>
      <c r="U684" s="59">
        <f t="shared" si="31"/>
        <v>12905000</v>
      </c>
      <c r="V684" s="57">
        <f t="shared" si="32"/>
        <v>0</v>
      </c>
    </row>
    <row r="685" spans="2:22" s="25" customFormat="1" hidden="1">
      <c r="B685" s="82">
        <f>'PER TRIWULAN'!A680</f>
        <v>675</v>
      </c>
      <c r="C685" s="69" t="str">
        <f>'PER TRIWULAN'!I680</f>
        <v xml:space="preserve"> Tawangharjo </v>
      </c>
      <c r="D685" s="70" t="str">
        <f>'PER TRIWULAN'!B680</f>
        <v>SD NEGERI 2 SELO</v>
      </c>
      <c r="E685" s="71">
        <f>'PER TRIWULAN'!V680</f>
        <v>18995000</v>
      </c>
      <c r="F685" s="89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72">
        <f t="shared" si="30"/>
        <v>0</v>
      </c>
      <c r="U685" s="59">
        <f t="shared" si="31"/>
        <v>18995000</v>
      </c>
      <c r="V685" s="57">
        <f t="shared" si="32"/>
        <v>0</v>
      </c>
    </row>
    <row r="686" spans="2:22" s="25" customFormat="1" hidden="1">
      <c r="B686" s="82">
        <f>'PER TRIWULAN'!A681</f>
        <v>676</v>
      </c>
      <c r="C686" s="69" t="str">
        <f>'PER TRIWULAN'!I681</f>
        <v xml:space="preserve"> Tawangharjo </v>
      </c>
      <c r="D686" s="70" t="str">
        <f>'PER TRIWULAN'!B681</f>
        <v>SD NEGERI 3 JONO</v>
      </c>
      <c r="E686" s="71">
        <f>'PER TRIWULAN'!V681</f>
        <v>0</v>
      </c>
      <c r="F686" s="89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72">
        <f t="shared" si="30"/>
        <v>0</v>
      </c>
      <c r="U686" s="59">
        <f t="shared" si="31"/>
        <v>0</v>
      </c>
      <c r="V686" s="57">
        <f t="shared" si="32"/>
        <v>0</v>
      </c>
    </row>
    <row r="687" spans="2:22" s="25" customFormat="1" hidden="1">
      <c r="B687" s="82">
        <f>'PER TRIWULAN'!A682</f>
        <v>677</v>
      </c>
      <c r="C687" s="69" t="str">
        <f>'PER TRIWULAN'!I682</f>
        <v xml:space="preserve"> Tawangharjo </v>
      </c>
      <c r="D687" s="70" t="str">
        <f>'PER TRIWULAN'!B682</f>
        <v>SD NEGERI 3 KEMADOHBATUR</v>
      </c>
      <c r="E687" s="71">
        <f>'PER TRIWULAN'!V682</f>
        <v>11890000</v>
      </c>
      <c r="F687" s="89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72">
        <f t="shared" si="30"/>
        <v>0</v>
      </c>
      <c r="U687" s="59">
        <f t="shared" si="31"/>
        <v>11890000</v>
      </c>
      <c r="V687" s="57">
        <f t="shared" si="32"/>
        <v>0</v>
      </c>
    </row>
    <row r="688" spans="2:22" s="25" customFormat="1" hidden="1">
      <c r="B688" s="82">
        <f>'PER TRIWULAN'!A683</f>
        <v>678</v>
      </c>
      <c r="C688" s="69" t="str">
        <f>'PER TRIWULAN'!I683</f>
        <v xml:space="preserve"> Tawangharjo </v>
      </c>
      <c r="D688" s="70" t="str">
        <f>'PER TRIWULAN'!B683</f>
        <v>SD NEGERI 3 MAYAHAN</v>
      </c>
      <c r="E688" s="71">
        <f>'PER TRIWULAN'!V683</f>
        <v>20590000</v>
      </c>
      <c r="F688" s="89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72">
        <f t="shared" si="30"/>
        <v>0</v>
      </c>
      <c r="U688" s="59">
        <f t="shared" si="31"/>
        <v>20590000</v>
      </c>
      <c r="V688" s="57">
        <f t="shared" si="32"/>
        <v>0</v>
      </c>
    </row>
    <row r="689" spans="2:22" s="25" customFormat="1" hidden="1">
      <c r="B689" s="82">
        <f>'PER TRIWULAN'!A684</f>
        <v>679</v>
      </c>
      <c r="C689" s="69" t="str">
        <f>'PER TRIWULAN'!I684</f>
        <v xml:space="preserve"> Tawangharjo </v>
      </c>
      <c r="D689" s="70" t="str">
        <f>'PER TRIWULAN'!B684</f>
        <v>SD NEGERI 3 PLOSOREJO</v>
      </c>
      <c r="E689" s="71">
        <f>'PER TRIWULAN'!V684</f>
        <v>33640000</v>
      </c>
      <c r="F689" s="89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72">
        <f t="shared" si="30"/>
        <v>0</v>
      </c>
      <c r="U689" s="59">
        <f t="shared" si="31"/>
        <v>33640000</v>
      </c>
      <c r="V689" s="57">
        <f t="shared" si="32"/>
        <v>0</v>
      </c>
    </row>
    <row r="690" spans="2:22" s="25" customFormat="1" hidden="1">
      <c r="B690" s="82">
        <f>'PER TRIWULAN'!A685</f>
        <v>680</v>
      </c>
      <c r="C690" s="69" t="str">
        <f>'PER TRIWULAN'!I685</f>
        <v xml:space="preserve"> Tawangharjo </v>
      </c>
      <c r="D690" s="70" t="str">
        <f>'PER TRIWULAN'!B685</f>
        <v>SD NEGERI 3 POJOK</v>
      </c>
      <c r="E690" s="71">
        <f>'PER TRIWULAN'!V685</f>
        <v>15080000</v>
      </c>
      <c r="F690" s="89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72">
        <f t="shared" si="30"/>
        <v>0</v>
      </c>
      <c r="U690" s="59">
        <f t="shared" si="31"/>
        <v>15080000</v>
      </c>
      <c r="V690" s="57">
        <f t="shared" si="32"/>
        <v>0</v>
      </c>
    </row>
    <row r="691" spans="2:22" s="25" customFormat="1" hidden="1">
      <c r="B691" s="82">
        <f>'PER TRIWULAN'!A686</f>
        <v>681</v>
      </c>
      <c r="C691" s="69" t="str">
        <f>'PER TRIWULAN'!I686</f>
        <v xml:space="preserve"> Tawangharjo </v>
      </c>
      <c r="D691" s="70" t="str">
        <f>'PER TRIWULAN'!B686</f>
        <v>SD NEGERI 3 SELO</v>
      </c>
      <c r="E691" s="71">
        <f>'PER TRIWULAN'!V686</f>
        <v>28130000</v>
      </c>
      <c r="F691" s="89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72">
        <f t="shared" si="30"/>
        <v>0</v>
      </c>
      <c r="U691" s="59">
        <f t="shared" si="31"/>
        <v>28130000</v>
      </c>
      <c r="V691" s="57">
        <f t="shared" si="32"/>
        <v>0</v>
      </c>
    </row>
    <row r="692" spans="2:22" s="25" customFormat="1" hidden="1">
      <c r="B692" s="82">
        <f>'PER TRIWULAN'!A687</f>
        <v>682</v>
      </c>
      <c r="C692" s="69" t="str">
        <f>'PER TRIWULAN'!I687</f>
        <v xml:space="preserve"> Tawangharjo </v>
      </c>
      <c r="D692" s="70" t="str">
        <f>'PER TRIWULAN'!B687</f>
        <v>SD NEGERI 3 TARUB</v>
      </c>
      <c r="E692" s="71">
        <f>'PER TRIWULAN'!V687</f>
        <v>32625000</v>
      </c>
      <c r="F692" s="89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72">
        <f t="shared" si="30"/>
        <v>0</v>
      </c>
      <c r="U692" s="59" t="s">
        <v>1905</v>
      </c>
      <c r="V692" s="57">
        <f t="shared" si="32"/>
        <v>0</v>
      </c>
    </row>
    <row r="693" spans="2:22" s="25" customFormat="1" hidden="1">
      <c r="B693" s="82">
        <f>'PER TRIWULAN'!A688</f>
        <v>683</v>
      </c>
      <c r="C693" s="69" t="str">
        <f>'PER TRIWULAN'!I688</f>
        <v xml:space="preserve"> Tawangharjo </v>
      </c>
      <c r="D693" s="70" t="str">
        <f>'PER TRIWULAN'!B688</f>
        <v>SD NEGERI 3 TAWANGHARJO</v>
      </c>
      <c r="E693" s="71">
        <f>'PER TRIWULAN'!V688</f>
        <v>23635000</v>
      </c>
      <c r="F693" s="89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72">
        <f t="shared" si="30"/>
        <v>0</v>
      </c>
      <c r="U693" s="59">
        <f t="shared" si="31"/>
        <v>23635000</v>
      </c>
      <c r="V693" s="57">
        <f t="shared" si="32"/>
        <v>0</v>
      </c>
    </row>
    <row r="694" spans="2:22" s="25" customFormat="1" hidden="1">
      <c r="B694" s="82">
        <f>'PER TRIWULAN'!A689</f>
        <v>684</v>
      </c>
      <c r="C694" s="69" t="str">
        <f>'PER TRIWULAN'!I689</f>
        <v xml:space="preserve"> Tawangharjo </v>
      </c>
      <c r="D694" s="70" t="str">
        <f>'PER TRIWULAN'!B689</f>
        <v>SD NEGERI 4 JONO</v>
      </c>
      <c r="E694" s="71">
        <f>'PER TRIWULAN'!V689</f>
        <v>18995000</v>
      </c>
      <c r="F694" s="89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72">
        <f t="shared" si="30"/>
        <v>0</v>
      </c>
      <c r="U694" s="59">
        <f t="shared" si="31"/>
        <v>18995000</v>
      </c>
      <c r="V694" s="57">
        <f t="shared" si="32"/>
        <v>0</v>
      </c>
    </row>
    <row r="695" spans="2:22" s="25" customFormat="1" hidden="1">
      <c r="B695" s="82">
        <f>'PER TRIWULAN'!A690</f>
        <v>685</v>
      </c>
      <c r="C695" s="69" t="str">
        <f>'PER TRIWULAN'!I690</f>
        <v xml:space="preserve"> Tawangharjo </v>
      </c>
      <c r="D695" s="70" t="str">
        <f>'PER TRIWULAN'!B690</f>
        <v>SD NEGERI 4 SELO</v>
      </c>
      <c r="E695" s="71">
        <f>'PER TRIWULAN'!V690</f>
        <v>0</v>
      </c>
      <c r="F695" s="89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72">
        <f t="shared" si="30"/>
        <v>0</v>
      </c>
      <c r="U695" s="59">
        <f t="shared" si="31"/>
        <v>0</v>
      </c>
      <c r="V695" s="57">
        <f t="shared" si="32"/>
        <v>0</v>
      </c>
    </row>
    <row r="696" spans="2:22" s="25" customFormat="1" hidden="1">
      <c r="B696" s="82">
        <f>'PER TRIWULAN'!A691</f>
        <v>686</v>
      </c>
      <c r="C696" s="69" t="str">
        <f>'PER TRIWULAN'!I691</f>
        <v xml:space="preserve"> Tawangharjo </v>
      </c>
      <c r="D696" s="70" t="str">
        <f>'PER TRIWULAN'!B691</f>
        <v>SD NEGERI 2 TARUB</v>
      </c>
      <c r="E696" s="71">
        <f>'PER TRIWULAN'!V691</f>
        <v>31465000</v>
      </c>
      <c r="F696" s="89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72">
        <f t="shared" si="30"/>
        <v>0</v>
      </c>
      <c r="U696" s="59">
        <f t="shared" si="31"/>
        <v>31465000</v>
      </c>
      <c r="V696" s="57">
        <f t="shared" si="32"/>
        <v>0</v>
      </c>
    </row>
    <row r="697" spans="2:22" s="25" customFormat="1" hidden="1">
      <c r="B697" s="82">
        <f>'PER TRIWULAN'!A692</f>
        <v>687</v>
      </c>
      <c r="C697" s="69" t="str">
        <f>'PER TRIWULAN'!I692</f>
        <v xml:space="preserve"> Tawangharjo </v>
      </c>
      <c r="D697" s="70" t="str">
        <f>'PER TRIWULAN'!B692</f>
        <v>SD NEGERI 3 GODAN</v>
      </c>
      <c r="E697" s="71">
        <f>'PER TRIWULAN'!V692</f>
        <v>20735000</v>
      </c>
      <c r="F697" s="89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72">
        <f t="shared" si="30"/>
        <v>0</v>
      </c>
      <c r="U697" s="59">
        <f t="shared" si="31"/>
        <v>20735000</v>
      </c>
      <c r="V697" s="57">
        <f t="shared" si="32"/>
        <v>0</v>
      </c>
    </row>
    <row r="698" spans="2:22" s="25" customFormat="1" hidden="1">
      <c r="B698" s="82">
        <f>'PER TRIWULAN'!A693</f>
        <v>688</v>
      </c>
      <c r="C698" s="69" t="str">
        <f>'PER TRIWULAN'!I693</f>
        <v xml:space="preserve"> Tawangharjo </v>
      </c>
      <c r="D698" s="70" t="str">
        <f>'PER TRIWULAN'!B693</f>
        <v>SD NEGERI 4 GODAN</v>
      </c>
      <c r="E698" s="71">
        <f>'PER TRIWULAN'!V693</f>
        <v>17690000</v>
      </c>
      <c r="F698" s="89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72">
        <f t="shared" si="30"/>
        <v>0</v>
      </c>
      <c r="U698" s="59">
        <f t="shared" si="31"/>
        <v>17690000</v>
      </c>
      <c r="V698" s="57">
        <f t="shared" si="32"/>
        <v>0</v>
      </c>
    </row>
    <row r="699" spans="2:22" s="25" customFormat="1" hidden="1">
      <c r="B699" s="82">
        <f>'PER TRIWULAN'!A694</f>
        <v>689</v>
      </c>
      <c r="C699" s="69" t="str">
        <f>'PER TRIWULAN'!I694</f>
        <v xml:space="preserve"> Tawangharjo </v>
      </c>
      <c r="D699" s="70" t="str">
        <f>'PER TRIWULAN'!B694</f>
        <v>SD NEGERI 2 KEMADOHBATUR</v>
      </c>
      <c r="E699" s="71">
        <f>'PER TRIWULAN'!V694</f>
        <v>26825000</v>
      </c>
      <c r="F699" s="89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72">
        <f t="shared" si="30"/>
        <v>0</v>
      </c>
      <c r="U699" s="59">
        <f t="shared" si="31"/>
        <v>26825000</v>
      </c>
      <c r="V699" s="57">
        <f t="shared" si="32"/>
        <v>0</v>
      </c>
    </row>
    <row r="700" spans="2:22" s="25" customFormat="1" hidden="1">
      <c r="B700" s="82">
        <f>'PER TRIWULAN'!A695</f>
        <v>690</v>
      </c>
      <c r="C700" s="69" t="str">
        <f>'PER TRIWULAN'!I695</f>
        <v xml:space="preserve"> Tawangharjo </v>
      </c>
      <c r="D700" s="70" t="str">
        <f>'PER TRIWULAN'!B695</f>
        <v>SD NEGERI 1 POJOK</v>
      </c>
      <c r="E700" s="71">
        <f>'PER TRIWULAN'!V695</f>
        <v>13485000</v>
      </c>
      <c r="F700" s="89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72">
        <f t="shared" si="30"/>
        <v>0</v>
      </c>
      <c r="U700" s="59">
        <f t="shared" si="31"/>
        <v>13485000</v>
      </c>
      <c r="V700" s="57">
        <f t="shared" si="32"/>
        <v>0</v>
      </c>
    </row>
    <row r="701" spans="2:22" s="25" customFormat="1" hidden="1">
      <c r="B701" s="82">
        <f>'PER TRIWULAN'!A696</f>
        <v>691</v>
      </c>
      <c r="C701" s="69" t="str">
        <f>'PER TRIWULAN'!I696</f>
        <v xml:space="preserve"> Tawangharjo </v>
      </c>
      <c r="D701" s="70" t="str">
        <f>'PER TRIWULAN'!B696</f>
        <v>SD NEGERI 2 PULONGRAMBE</v>
      </c>
      <c r="E701" s="71">
        <f>'PER TRIWULAN'!V696</f>
        <v>19430000</v>
      </c>
      <c r="F701" s="89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72">
        <f t="shared" si="30"/>
        <v>0</v>
      </c>
      <c r="U701" s="59">
        <f t="shared" si="31"/>
        <v>19430000</v>
      </c>
      <c r="V701" s="57">
        <f t="shared" si="32"/>
        <v>0</v>
      </c>
    </row>
    <row r="702" spans="2:22" hidden="1">
      <c r="B702" s="185">
        <f>'PER TRIWULAN'!A697</f>
        <v>692</v>
      </c>
      <c r="C702" s="160" t="str">
        <f>'PER TRIWULAN'!I697</f>
        <v xml:space="preserve"> Tegowanu </v>
      </c>
      <c r="D702" s="161" t="str">
        <f>'PER TRIWULAN'!B697</f>
        <v>SD NEGERI 1 CANGKRING</v>
      </c>
      <c r="E702" s="136">
        <f>'PER TRIWULAN'!V697</f>
        <v>28420000</v>
      </c>
      <c r="F702" s="146">
        <v>28420000</v>
      </c>
      <c r="G702" s="146">
        <v>2315360</v>
      </c>
      <c r="H702" s="146"/>
      <c r="I702" s="146">
        <v>10086500</v>
      </c>
      <c r="J702" s="146">
        <v>2754640</v>
      </c>
      <c r="K702" s="146">
        <v>1491200</v>
      </c>
      <c r="L702" s="146">
        <v>4613000</v>
      </c>
      <c r="M702" s="146">
        <v>12706500</v>
      </c>
      <c r="N702" s="146">
        <v>2975000</v>
      </c>
      <c r="O702" s="146">
        <v>2089900</v>
      </c>
      <c r="P702" s="146"/>
      <c r="Q702" s="146"/>
      <c r="R702" s="146">
        <v>2000000</v>
      </c>
      <c r="S702" s="146"/>
      <c r="T702" s="136">
        <f t="shared" si="30"/>
        <v>41032100</v>
      </c>
      <c r="U702" s="134">
        <f t="shared" si="31"/>
        <v>0</v>
      </c>
      <c r="V702" s="168">
        <f t="shared" si="32"/>
        <v>-12612100</v>
      </c>
    </row>
    <row r="703" spans="2:22" hidden="1">
      <c r="B703" s="185">
        <f>'PER TRIWULAN'!A698</f>
        <v>693</v>
      </c>
      <c r="C703" s="160" t="str">
        <f>'PER TRIWULAN'!I698</f>
        <v xml:space="preserve"> Tegowanu </v>
      </c>
      <c r="D703" s="161" t="str">
        <f>'PER TRIWULAN'!B698</f>
        <v>SD NEGERI 1 KEBONAGUNG</v>
      </c>
      <c r="E703" s="136">
        <f>'PER TRIWULAN'!V698</f>
        <v>18995000</v>
      </c>
      <c r="F703" s="146">
        <v>18995000</v>
      </c>
      <c r="G703" s="146">
        <v>1000000</v>
      </c>
      <c r="H703" s="146"/>
      <c r="I703" s="146">
        <v>1147750</v>
      </c>
      <c r="J703" s="146">
        <v>4109250</v>
      </c>
      <c r="K703" s="146">
        <v>3200000</v>
      </c>
      <c r="L703" s="146">
        <v>710000</v>
      </c>
      <c r="M703" s="146"/>
      <c r="N703" s="146">
        <v>2550000</v>
      </c>
      <c r="O703" s="146">
        <v>2512500</v>
      </c>
      <c r="P703" s="146">
        <v>1675000</v>
      </c>
      <c r="Q703" s="146">
        <v>1312500</v>
      </c>
      <c r="R703" s="146"/>
      <c r="S703" s="146">
        <v>2060000</v>
      </c>
      <c r="T703" s="136">
        <f t="shared" si="30"/>
        <v>20277000</v>
      </c>
      <c r="U703" s="134">
        <f t="shared" si="31"/>
        <v>0</v>
      </c>
      <c r="V703" s="168">
        <f t="shared" si="32"/>
        <v>-1282000</v>
      </c>
    </row>
    <row r="704" spans="2:22" hidden="1">
      <c r="B704" s="185">
        <f>'PER TRIWULAN'!A699</f>
        <v>694</v>
      </c>
      <c r="C704" s="160" t="str">
        <f>'PER TRIWULAN'!I699</f>
        <v xml:space="preserve"> Tegowanu </v>
      </c>
      <c r="D704" s="161" t="str">
        <f>'PER TRIWULAN'!B699</f>
        <v>SD NEGERI 1 KEDUNGWUNGU</v>
      </c>
      <c r="E704" s="136">
        <f>'PER TRIWULAN'!V699</f>
        <v>25085000</v>
      </c>
      <c r="F704" s="146">
        <v>25085000</v>
      </c>
      <c r="G704" s="146"/>
      <c r="H704" s="146"/>
      <c r="I704" s="146">
        <v>4883551</v>
      </c>
      <c r="J704" s="146">
        <v>3443000</v>
      </c>
      <c r="K704" s="146">
        <v>2320982</v>
      </c>
      <c r="L704" s="146">
        <v>325967</v>
      </c>
      <c r="M704" s="146">
        <v>9519000</v>
      </c>
      <c r="N704" s="146">
        <v>3150000</v>
      </c>
      <c r="O704" s="146">
        <v>882500</v>
      </c>
      <c r="P704" s="146"/>
      <c r="Q704" s="146">
        <v>274054</v>
      </c>
      <c r="R704" s="146"/>
      <c r="S704" s="146">
        <v>1060000</v>
      </c>
      <c r="T704" s="136">
        <f t="shared" si="30"/>
        <v>25859054</v>
      </c>
      <c r="U704" s="134">
        <f t="shared" si="31"/>
        <v>0</v>
      </c>
      <c r="V704" s="168">
        <f t="shared" si="32"/>
        <v>-774054</v>
      </c>
    </row>
    <row r="705" spans="2:22" hidden="1">
      <c r="B705" s="185">
        <f>'PER TRIWULAN'!A700</f>
        <v>695</v>
      </c>
      <c r="C705" s="160" t="str">
        <f>'PER TRIWULAN'!I700</f>
        <v xml:space="preserve"> Tegowanu </v>
      </c>
      <c r="D705" s="161" t="str">
        <f>'PER TRIWULAN'!B700</f>
        <v>SD NEGERI 1 KEJAWAN</v>
      </c>
      <c r="E705" s="136">
        <f>'PER TRIWULAN'!V700</f>
        <v>30015000</v>
      </c>
      <c r="F705" s="146">
        <v>30015000</v>
      </c>
      <c r="G705" s="146">
        <v>957000</v>
      </c>
      <c r="H705" s="146"/>
      <c r="I705" s="146">
        <v>11239800</v>
      </c>
      <c r="J705" s="146">
        <v>2352000</v>
      </c>
      <c r="K705" s="146">
        <v>3250000</v>
      </c>
      <c r="L705" s="146">
        <v>1403400</v>
      </c>
      <c r="M705" s="146">
        <v>800000</v>
      </c>
      <c r="N705" s="146">
        <v>5550000</v>
      </c>
      <c r="O705" s="146">
        <v>2212800</v>
      </c>
      <c r="P705" s="146"/>
      <c r="Q705" s="146">
        <v>1950000</v>
      </c>
      <c r="R705" s="146">
        <v>300000</v>
      </c>
      <c r="S705" s="146"/>
      <c r="T705" s="136">
        <f t="shared" si="30"/>
        <v>30015000</v>
      </c>
      <c r="U705" s="134">
        <f t="shared" si="31"/>
        <v>0</v>
      </c>
      <c r="V705" s="168">
        <f t="shared" si="32"/>
        <v>0</v>
      </c>
    </row>
    <row r="706" spans="2:22" hidden="1">
      <c r="B706" s="185">
        <f>'PER TRIWULAN'!A701</f>
        <v>696</v>
      </c>
      <c r="C706" s="160" t="str">
        <f>'PER TRIWULAN'!I701</f>
        <v xml:space="preserve"> Tegowanu </v>
      </c>
      <c r="D706" s="161" t="str">
        <f>'PER TRIWULAN'!B701</f>
        <v>SD NEGERI 1 MANGUNSARI</v>
      </c>
      <c r="E706" s="136">
        <f>'PER TRIWULAN'!V701</f>
        <v>17690000</v>
      </c>
      <c r="F706" s="146">
        <v>17690000</v>
      </c>
      <c r="G706" s="146">
        <v>259900</v>
      </c>
      <c r="H706" s="146"/>
      <c r="I706" s="146">
        <v>1800000</v>
      </c>
      <c r="J706" s="146">
        <v>2080000</v>
      </c>
      <c r="K706" s="146">
        <v>2075000</v>
      </c>
      <c r="L706" s="146">
        <v>300000</v>
      </c>
      <c r="M706" s="146">
        <v>150000</v>
      </c>
      <c r="N706" s="146">
        <v>3000000</v>
      </c>
      <c r="O706" s="146">
        <v>140000</v>
      </c>
      <c r="P706" s="146"/>
      <c r="Q706" s="146">
        <v>240000</v>
      </c>
      <c r="R706" s="146"/>
      <c r="S706" s="146">
        <v>7663500</v>
      </c>
      <c r="T706" s="136">
        <f t="shared" si="30"/>
        <v>17708400</v>
      </c>
      <c r="U706" s="134">
        <f t="shared" si="31"/>
        <v>0</v>
      </c>
      <c r="V706" s="168">
        <f t="shared" si="32"/>
        <v>-18400</v>
      </c>
    </row>
    <row r="707" spans="2:22" hidden="1">
      <c r="B707" s="185">
        <f>'PER TRIWULAN'!A702</f>
        <v>697</v>
      </c>
      <c r="C707" s="160" t="str">
        <f>'PER TRIWULAN'!I702</f>
        <v xml:space="preserve"> Tegowanu </v>
      </c>
      <c r="D707" s="161" t="str">
        <f>'PER TRIWULAN'!B702</f>
        <v>SD NEGERI 1 MEDANI</v>
      </c>
      <c r="E707" s="136">
        <f>'PER TRIWULAN'!V702</f>
        <v>27985000</v>
      </c>
      <c r="F707" s="146">
        <v>27985000</v>
      </c>
      <c r="G707" s="146">
        <v>244500</v>
      </c>
      <c r="H707" s="146">
        <v>5079750</v>
      </c>
      <c r="I707" s="146">
        <v>693750</v>
      </c>
      <c r="J707" s="146">
        <v>467000</v>
      </c>
      <c r="K707" s="146">
        <v>384830</v>
      </c>
      <c r="L707" s="146">
        <v>13886780</v>
      </c>
      <c r="M707" s="146">
        <v>4200000</v>
      </c>
      <c r="N707" s="146">
        <v>833000</v>
      </c>
      <c r="O707" s="146"/>
      <c r="P707" s="146"/>
      <c r="Q707" s="146">
        <v>950000</v>
      </c>
      <c r="R707" s="146">
        <v>5779350</v>
      </c>
      <c r="S707" s="146"/>
      <c r="T707" s="136">
        <f t="shared" si="30"/>
        <v>32518960</v>
      </c>
      <c r="U707" s="134">
        <f t="shared" si="31"/>
        <v>0</v>
      </c>
      <c r="V707" s="168">
        <f t="shared" si="32"/>
        <v>-4533960</v>
      </c>
    </row>
    <row r="708" spans="2:22" hidden="1">
      <c r="B708" s="185">
        <f>'PER TRIWULAN'!A703</f>
        <v>698</v>
      </c>
      <c r="C708" s="160" t="str">
        <f>'PER TRIWULAN'!I703</f>
        <v xml:space="preserve"> Tegowanu </v>
      </c>
      <c r="D708" s="161" t="str">
        <f>'PER TRIWULAN'!B703</f>
        <v>SD NEGERI 1 SUKOREJO</v>
      </c>
      <c r="E708" s="136">
        <f>'PER TRIWULAN'!V703</f>
        <v>19430000</v>
      </c>
      <c r="F708" s="146">
        <v>19430000</v>
      </c>
      <c r="G708" s="146"/>
      <c r="H708" s="146"/>
      <c r="I708" s="146">
        <v>1160000</v>
      </c>
      <c r="J708" s="146">
        <v>1188000</v>
      </c>
      <c r="K708" s="146">
        <v>1191450</v>
      </c>
      <c r="L708" s="146"/>
      <c r="M708" s="146">
        <v>100000</v>
      </c>
      <c r="N708" s="146">
        <v>3300000</v>
      </c>
      <c r="O708" s="146">
        <v>270000</v>
      </c>
      <c r="P708" s="146"/>
      <c r="Q708" s="146">
        <v>900000</v>
      </c>
      <c r="R708" s="146"/>
      <c r="S708" s="146">
        <v>12724000</v>
      </c>
      <c r="T708" s="136">
        <f t="shared" si="30"/>
        <v>20833450</v>
      </c>
      <c r="U708" s="134">
        <f t="shared" si="31"/>
        <v>0</v>
      </c>
      <c r="V708" s="168">
        <f t="shared" si="32"/>
        <v>-1403450</v>
      </c>
    </row>
    <row r="709" spans="2:22" hidden="1">
      <c r="B709" s="185">
        <f>'PER TRIWULAN'!A704</f>
        <v>699</v>
      </c>
      <c r="C709" s="160" t="str">
        <f>'PER TRIWULAN'!I704</f>
        <v xml:space="preserve"> Tegowanu </v>
      </c>
      <c r="D709" s="161" t="str">
        <f>'PER TRIWULAN'!B704</f>
        <v>SD NEGERI 1 TAJEMSARI</v>
      </c>
      <c r="E709" s="136">
        <f>'PER TRIWULAN'!V704</f>
        <v>55535000</v>
      </c>
      <c r="F709" s="146">
        <v>55535000</v>
      </c>
      <c r="G709" s="146">
        <v>91021</v>
      </c>
      <c r="H709" s="146"/>
      <c r="I709" s="146">
        <v>7045750</v>
      </c>
      <c r="J709" s="146">
        <v>3570900</v>
      </c>
      <c r="K709" s="146">
        <v>13710090</v>
      </c>
      <c r="L709" s="146">
        <v>243939</v>
      </c>
      <c r="M709" s="146">
        <v>2888000</v>
      </c>
      <c r="N709" s="146">
        <v>9600000</v>
      </c>
      <c r="O709" s="146">
        <v>2180300</v>
      </c>
      <c r="P709" s="146"/>
      <c r="Q709" s="146">
        <v>400000</v>
      </c>
      <c r="R709" s="146"/>
      <c r="S709" s="146"/>
      <c r="T709" s="136">
        <f t="shared" si="30"/>
        <v>39730000</v>
      </c>
      <c r="U709" s="134">
        <f t="shared" si="31"/>
        <v>0</v>
      </c>
      <c r="V709" s="168">
        <f t="shared" si="32"/>
        <v>15805000</v>
      </c>
    </row>
    <row r="710" spans="2:22" hidden="1">
      <c r="B710" s="185">
        <f>'PER TRIWULAN'!A705</f>
        <v>700</v>
      </c>
      <c r="C710" s="160" t="str">
        <f>'PER TRIWULAN'!I705</f>
        <v xml:space="preserve"> Tegowanu </v>
      </c>
      <c r="D710" s="161" t="str">
        <f>'PER TRIWULAN'!B705</f>
        <v>SD NEGERI 1 TEGOWANUKULON</v>
      </c>
      <c r="E710" s="136">
        <f>'PER TRIWULAN'!V705</f>
        <v>18125000</v>
      </c>
      <c r="F710" s="146">
        <v>18125000</v>
      </c>
      <c r="G710" s="146">
        <v>740000</v>
      </c>
      <c r="H710" s="146"/>
      <c r="I710" s="146">
        <v>2399500</v>
      </c>
      <c r="J710" s="146">
        <v>1540000</v>
      </c>
      <c r="K710" s="146">
        <v>2030000</v>
      </c>
      <c r="L710" s="146">
        <v>1841500</v>
      </c>
      <c r="M710" s="146">
        <v>750000</v>
      </c>
      <c r="N710" s="146">
        <v>1250000</v>
      </c>
      <c r="O710" s="146">
        <v>2299000</v>
      </c>
      <c r="P710" s="146"/>
      <c r="Q710" s="146">
        <v>300000</v>
      </c>
      <c r="R710" s="146"/>
      <c r="S710" s="146">
        <v>4975000</v>
      </c>
      <c r="T710" s="136">
        <f t="shared" si="30"/>
        <v>18125000</v>
      </c>
      <c r="U710" s="134">
        <f t="shared" si="31"/>
        <v>0</v>
      </c>
      <c r="V710" s="168">
        <f t="shared" si="32"/>
        <v>0</v>
      </c>
    </row>
    <row r="711" spans="2:22" hidden="1">
      <c r="B711" s="185">
        <f>'PER TRIWULAN'!A706</f>
        <v>701</v>
      </c>
      <c r="C711" s="160" t="str">
        <f>'PER TRIWULAN'!I706</f>
        <v xml:space="preserve"> Tegowanu </v>
      </c>
      <c r="D711" s="161" t="str">
        <f>'PER TRIWULAN'!B706</f>
        <v>SD NEGERI 2 KARANGPASAR</v>
      </c>
      <c r="E711" s="136">
        <f>'PER TRIWULAN'!V706</f>
        <v>0</v>
      </c>
      <c r="F711" s="146">
        <v>0</v>
      </c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36">
        <f t="shared" si="30"/>
        <v>0</v>
      </c>
      <c r="U711" s="134">
        <f t="shared" si="31"/>
        <v>0</v>
      </c>
      <c r="V711" s="168">
        <f t="shared" si="32"/>
        <v>0</v>
      </c>
    </row>
    <row r="712" spans="2:22" hidden="1">
      <c r="B712" s="185">
        <f>'PER TRIWULAN'!A707</f>
        <v>702</v>
      </c>
      <c r="C712" s="160" t="str">
        <f>'PER TRIWULAN'!I707</f>
        <v xml:space="preserve"> Tegowanu </v>
      </c>
      <c r="D712" s="161" t="str">
        <f>'PER TRIWULAN'!B707</f>
        <v>SD NEGERI 2 SUKOREJO</v>
      </c>
      <c r="E712" s="136">
        <f>'PER TRIWULAN'!V707</f>
        <v>19430000</v>
      </c>
      <c r="F712" s="146">
        <v>19430000</v>
      </c>
      <c r="G712" s="146">
        <v>638000</v>
      </c>
      <c r="H712" s="146">
        <v>180000</v>
      </c>
      <c r="I712" s="146">
        <v>6121450</v>
      </c>
      <c r="J712" s="146">
        <v>3666400</v>
      </c>
      <c r="K712" s="146">
        <v>3114200</v>
      </c>
      <c r="L712" s="146">
        <v>112717</v>
      </c>
      <c r="M712" s="146">
        <v>6483300</v>
      </c>
      <c r="N712" s="146">
        <v>1500000</v>
      </c>
      <c r="O712" s="146">
        <v>250000</v>
      </c>
      <c r="P712" s="146"/>
      <c r="Q712" s="146">
        <v>1763000</v>
      </c>
      <c r="R712" s="146"/>
      <c r="S712" s="146"/>
      <c r="T712" s="136">
        <f t="shared" si="30"/>
        <v>23829067</v>
      </c>
      <c r="U712" s="134">
        <f t="shared" si="31"/>
        <v>0</v>
      </c>
      <c r="V712" s="168">
        <f t="shared" si="32"/>
        <v>-4399067</v>
      </c>
    </row>
    <row r="713" spans="2:22" hidden="1">
      <c r="B713" s="185">
        <f>'PER TRIWULAN'!A708</f>
        <v>703</v>
      </c>
      <c r="C713" s="160" t="str">
        <f>'PER TRIWULAN'!I708</f>
        <v xml:space="preserve"> Tegowanu </v>
      </c>
      <c r="D713" s="161" t="str">
        <f>'PER TRIWULAN'!B708</f>
        <v>SD NEGERI 2 TAJEMSARI</v>
      </c>
      <c r="E713" s="136">
        <f>'PER TRIWULAN'!V708</f>
        <v>0</v>
      </c>
      <c r="F713" s="146">
        <v>0</v>
      </c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36">
        <f t="shared" si="30"/>
        <v>0</v>
      </c>
      <c r="U713" s="134">
        <f t="shared" si="31"/>
        <v>0</v>
      </c>
      <c r="V713" s="168">
        <f t="shared" si="32"/>
        <v>0</v>
      </c>
    </row>
    <row r="714" spans="2:22" hidden="1">
      <c r="B714" s="185">
        <f>'PER TRIWULAN'!A709</f>
        <v>704</v>
      </c>
      <c r="C714" s="160" t="str">
        <f>'PER TRIWULAN'!I709</f>
        <v xml:space="preserve"> Tegowanu </v>
      </c>
      <c r="D714" s="161" t="str">
        <f>'PER TRIWULAN'!B709</f>
        <v>SD NEGERI 2 TEGOWANUWETAN</v>
      </c>
      <c r="E714" s="136">
        <f>'PER TRIWULAN'!V709</f>
        <v>22765000</v>
      </c>
      <c r="F714" s="146">
        <v>22765000</v>
      </c>
      <c r="G714" s="146"/>
      <c r="H714" s="146"/>
      <c r="I714" s="146">
        <v>4667000</v>
      </c>
      <c r="J714" s="146">
        <v>3755500</v>
      </c>
      <c r="K714" s="146">
        <v>3517289</v>
      </c>
      <c r="L714" s="146">
        <v>568596</v>
      </c>
      <c r="M714" s="146">
        <v>7480000</v>
      </c>
      <c r="N714" s="146">
        <v>5150000</v>
      </c>
      <c r="O714" s="146">
        <v>600000</v>
      </c>
      <c r="P714" s="146"/>
      <c r="Q714" s="146"/>
      <c r="R714" s="146">
        <v>6425000</v>
      </c>
      <c r="S714" s="146">
        <v>1275600</v>
      </c>
      <c r="T714" s="136">
        <f t="shared" si="30"/>
        <v>33438985</v>
      </c>
      <c r="U714" s="134">
        <f t="shared" si="31"/>
        <v>0</v>
      </c>
      <c r="V714" s="168">
        <f t="shared" si="32"/>
        <v>-10673985</v>
      </c>
    </row>
    <row r="715" spans="2:22" hidden="1">
      <c r="B715" s="185">
        <f>'PER TRIWULAN'!A710</f>
        <v>705</v>
      </c>
      <c r="C715" s="160" t="str">
        <f>'PER TRIWULAN'!I710</f>
        <v xml:space="preserve"> Tegowanu </v>
      </c>
      <c r="D715" s="161" t="str">
        <f>'PER TRIWULAN'!B710</f>
        <v>SD NEGERI 2 TEGOWANUKULON</v>
      </c>
      <c r="E715" s="136">
        <f>'PER TRIWULAN'!V710</f>
        <v>25665000</v>
      </c>
      <c r="F715" s="146">
        <v>25665000</v>
      </c>
      <c r="G715" s="146"/>
      <c r="H715" s="146"/>
      <c r="I715" s="146">
        <v>11565000</v>
      </c>
      <c r="J715" s="146">
        <v>2950000</v>
      </c>
      <c r="K715" s="146">
        <v>5600000</v>
      </c>
      <c r="L715" s="146">
        <v>550000</v>
      </c>
      <c r="M715" s="146"/>
      <c r="N715" s="146">
        <v>2400000</v>
      </c>
      <c r="O715" s="146">
        <v>2250000</v>
      </c>
      <c r="P715" s="146"/>
      <c r="Q715" s="146">
        <v>350000</v>
      </c>
      <c r="R715" s="146"/>
      <c r="S715" s="146"/>
      <c r="T715" s="136">
        <f t="shared" si="30"/>
        <v>25665000</v>
      </c>
      <c r="U715" s="134">
        <f t="shared" si="31"/>
        <v>0</v>
      </c>
      <c r="V715" s="168">
        <f t="shared" si="32"/>
        <v>0</v>
      </c>
    </row>
    <row r="716" spans="2:22" hidden="1">
      <c r="B716" s="185">
        <f>'PER TRIWULAN'!A711</f>
        <v>706</v>
      </c>
      <c r="C716" s="160" t="str">
        <f>'PER TRIWULAN'!I711</f>
        <v xml:space="preserve"> Tegowanu </v>
      </c>
      <c r="D716" s="161" t="str">
        <f>'PER TRIWULAN'!B711</f>
        <v>SD NEGERI 2 TLOGOREJO</v>
      </c>
      <c r="E716" s="136">
        <f>'PER TRIWULAN'!V711</f>
        <v>15225000</v>
      </c>
      <c r="F716" s="146">
        <v>15225000</v>
      </c>
      <c r="G716" s="146">
        <v>939000</v>
      </c>
      <c r="H716" s="146"/>
      <c r="I716" s="146">
        <v>5310000</v>
      </c>
      <c r="J716" s="146">
        <v>1225000</v>
      </c>
      <c r="K716" s="146">
        <v>3384750</v>
      </c>
      <c r="L716" s="146">
        <v>1465000</v>
      </c>
      <c r="M716" s="146"/>
      <c r="N716" s="146">
        <v>2175000</v>
      </c>
      <c r="O716" s="146">
        <v>920000</v>
      </c>
      <c r="P716" s="146"/>
      <c r="Q716" s="146">
        <v>600000</v>
      </c>
      <c r="R716" s="146"/>
      <c r="S716" s="146"/>
      <c r="T716" s="136">
        <f t="shared" ref="T716:T779" si="33">SUM(G716:S716)</f>
        <v>16018750</v>
      </c>
      <c r="U716" s="134">
        <f t="shared" ref="U716:U779" si="34">E716-F716</f>
        <v>0</v>
      </c>
      <c r="V716" s="168">
        <f t="shared" ref="V716:V779" si="35">F716-T716</f>
        <v>-793750</v>
      </c>
    </row>
    <row r="717" spans="2:22" hidden="1">
      <c r="B717" s="185">
        <f>'PER TRIWULAN'!A712</f>
        <v>707</v>
      </c>
      <c r="C717" s="160" t="str">
        <f>'PER TRIWULAN'!I712</f>
        <v xml:space="preserve"> Tegowanu </v>
      </c>
      <c r="D717" s="161" t="str">
        <f>'PER TRIWULAN'!B712</f>
        <v>SD NEGERI 2 TUNJUNGHARJO</v>
      </c>
      <c r="E717" s="136">
        <f>'PER TRIWULAN'!V712</f>
        <v>29580000</v>
      </c>
      <c r="F717" s="146">
        <v>29580000</v>
      </c>
      <c r="G717" s="146"/>
      <c r="H717" s="146"/>
      <c r="I717" s="146">
        <v>16090450</v>
      </c>
      <c r="J717" s="146">
        <v>3857400</v>
      </c>
      <c r="K717" s="146">
        <v>1742650</v>
      </c>
      <c r="L717" s="146">
        <v>195500</v>
      </c>
      <c r="M717" s="146">
        <v>1394000</v>
      </c>
      <c r="N717" s="146">
        <v>6000000</v>
      </c>
      <c r="O717" s="146"/>
      <c r="P717" s="146"/>
      <c r="Q717" s="146">
        <v>300000</v>
      </c>
      <c r="R717" s="146"/>
      <c r="S717" s="146"/>
      <c r="T717" s="136">
        <f t="shared" si="33"/>
        <v>29580000</v>
      </c>
      <c r="U717" s="134">
        <f t="shared" si="34"/>
        <v>0</v>
      </c>
      <c r="V717" s="168">
        <f t="shared" si="35"/>
        <v>0</v>
      </c>
    </row>
    <row r="718" spans="2:22" hidden="1">
      <c r="B718" s="185">
        <f>'PER TRIWULAN'!A713</f>
        <v>708</v>
      </c>
      <c r="C718" s="160" t="str">
        <f>'PER TRIWULAN'!I713</f>
        <v xml:space="preserve"> Tegowanu </v>
      </c>
      <c r="D718" s="161" t="str">
        <f>'PER TRIWULAN'!B713</f>
        <v>SD NEGERI 3 KEBONAGUNG</v>
      </c>
      <c r="E718" s="136">
        <f>'PER TRIWULAN'!V713</f>
        <v>22185000</v>
      </c>
      <c r="F718" s="146">
        <v>22185000</v>
      </c>
      <c r="G718" s="146">
        <v>754000</v>
      </c>
      <c r="H718" s="146"/>
      <c r="I718" s="146">
        <v>9689100</v>
      </c>
      <c r="J718" s="146">
        <v>1824600</v>
      </c>
      <c r="K718" s="146">
        <v>2722100</v>
      </c>
      <c r="L718" s="146">
        <v>872000</v>
      </c>
      <c r="M718" s="146">
        <v>9879000</v>
      </c>
      <c r="N718" s="146"/>
      <c r="O718" s="146">
        <v>1062600</v>
      </c>
      <c r="P718" s="146"/>
      <c r="Q718" s="146">
        <v>200000</v>
      </c>
      <c r="R718" s="146">
        <v>525000</v>
      </c>
      <c r="S718" s="146"/>
      <c r="T718" s="136">
        <f t="shared" si="33"/>
        <v>27528400</v>
      </c>
      <c r="U718" s="134">
        <f t="shared" si="34"/>
        <v>0</v>
      </c>
      <c r="V718" s="168">
        <f t="shared" si="35"/>
        <v>-5343400</v>
      </c>
    </row>
    <row r="719" spans="2:22" hidden="1">
      <c r="B719" s="185">
        <f>'PER TRIWULAN'!A714</f>
        <v>709</v>
      </c>
      <c r="C719" s="160" t="str">
        <f>'PER TRIWULAN'!I714</f>
        <v xml:space="preserve"> Tegowanu </v>
      </c>
      <c r="D719" s="161" t="str">
        <f>'PER TRIWULAN'!B714</f>
        <v>SD NEGERI 3 TEGOWANUWETAN</v>
      </c>
      <c r="E719" s="136">
        <f>'PER TRIWULAN'!V714</f>
        <v>27550000</v>
      </c>
      <c r="F719" s="146">
        <v>27550000</v>
      </c>
      <c r="G719" s="146"/>
      <c r="H719" s="146"/>
      <c r="I719" s="146">
        <v>13699700</v>
      </c>
      <c r="J719" s="146"/>
      <c r="K719" s="146">
        <v>5656700</v>
      </c>
      <c r="L719" s="146">
        <v>967183</v>
      </c>
      <c r="M719" s="146">
        <v>642000</v>
      </c>
      <c r="N719" s="146">
        <v>2250000</v>
      </c>
      <c r="O719" s="146"/>
      <c r="P719" s="146"/>
      <c r="Q719" s="146">
        <v>1830000</v>
      </c>
      <c r="R719" s="146"/>
      <c r="S719" s="146"/>
      <c r="T719" s="136">
        <f t="shared" si="33"/>
        <v>25045583</v>
      </c>
      <c r="U719" s="134">
        <f t="shared" si="34"/>
        <v>0</v>
      </c>
      <c r="V719" s="168">
        <f t="shared" si="35"/>
        <v>2504417</v>
      </c>
    </row>
    <row r="720" spans="2:22" hidden="1">
      <c r="B720" s="185">
        <f>'PER TRIWULAN'!A715</f>
        <v>710</v>
      </c>
      <c r="C720" s="160" t="str">
        <f>'PER TRIWULAN'!I715</f>
        <v xml:space="preserve"> Tegowanu </v>
      </c>
      <c r="D720" s="161" t="str">
        <f>'PER TRIWULAN'!B715</f>
        <v>SD NEGERI 3 TEGOWANUKULON</v>
      </c>
      <c r="E720" s="136">
        <f>'PER TRIWULAN'!V715</f>
        <v>22330000</v>
      </c>
      <c r="F720" s="146">
        <v>22330000</v>
      </c>
      <c r="G720" s="146">
        <v>253750</v>
      </c>
      <c r="H720" s="146"/>
      <c r="I720" s="146">
        <v>3653750</v>
      </c>
      <c r="J720" s="146">
        <v>3994900</v>
      </c>
      <c r="K720" s="146">
        <v>2275000</v>
      </c>
      <c r="L720" s="146">
        <v>7975850</v>
      </c>
      <c r="M720" s="146"/>
      <c r="N720" s="146">
        <v>2376750</v>
      </c>
      <c r="O720" s="146">
        <v>1225000</v>
      </c>
      <c r="P720" s="146"/>
      <c r="Q720" s="146">
        <v>400000</v>
      </c>
      <c r="R720" s="146">
        <v>175000</v>
      </c>
      <c r="S720" s="146"/>
      <c r="T720" s="136">
        <f t="shared" si="33"/>
        <v>22330000</v>
      </c>
      <c r="U720" s="134">
        <f t="shared" si="34"/>
        <v>0</v>
      </c>
      <c r="V720" s="168">
        <f t="shared" si="35"/>
        <v>0</v>
      </c>
    </row>
    <row r="721" spans="2:22" hidden="1">
      <c r="B721" s="185">
        <f>'PER TRIWULAN'!A716</f>
        <v>711</v>
      </c>
      <c r="C721" s="160" t="str">
        <f>'PER TRIWULAN'!I716</f>
        <v xml:space="preserve"> Tegowanu </v>
      </c>
      <c r="D721" s="161" t="str">
        <f>'PER TRIWULAN'!B716</f>
        <v>SD NEGERI 3 TLOGOREJO</v>
      </c>
      <c r="E721" s="136">
        <f>'PER TRIWULAN'!V716</f>
        <v>30305000</v>
      </c>
      <c r="F721" s="146">
        <v>30305000</v>
      </c>
      <c r="G721" s="146">
        <v>1407000</v>
      </c>
      <c r="H721" s="146">
        <v>148000</v>
      </c>
      <c r="I721" s="146">
        <v>11090150</v>
      </c>
      <c r="J721" s="146">
        <v>5243100</v>
      </c>
      <c r="K721" s="146">
        <v>1293350</v>
      </c>
      <c r="L721" s="146">
        <v>414437</v>
      </c>
      <c r="M721" s="146">
        <v>8658190</v>
      </c>
      <c r="N721" s="146">
        <v>3450000</v>
      </c>
      <c r="O721" s="146">
        <v>2525000</v>
      </c>
      <c r="P721" s="146"/>
      <c r="Q721" s="146">
        <v>1740000</v>
      </c>
      <c r="R721" s="146">
        <v>250000</v>
      </c>
      <c r="S721" s="146">
        <v>1900000</v>
      </c>
      <c r="T721" s="136">
        <f t="shared" si="33"/>
        <v>38119227</v>
      </c>
      <c r="U721" s="134">
        <f t="shared" si="34"/>
        <v>0</v>
      </c>
      <c r="V721" s="168">
        <f t="shared" si="35"/>
        <v>-7814227</v>
      </c>
    </row>
    <row r="722" spans="2:22" hidden="1">
      <c r="B722" s="185">
        <f>'PER TRIWULAN'!A717</f>
        <v>712</v>
      </c>
      <c r="C722" s="160" t="str">
        <f>'PER TRIWULAN'!I717</f>
        <v xml:space="preserve"> Tegowanu </v>
      </c>
      <c r="D722" s="161" t="str">
        <f>'PER TRIWULAN'!B717</f>
        <v>SD NEGERI GEBANGAN</v>
      </c>
      <c r="E722" s="136">
        <f>'PER TRIWULAN'!V717</f>
        <v>16385000</v>
      </c>
      <c r="F722" s="146">
        <v>16385000</v>
      </c>
      <c r="G722" s="146">
        <v>522000</v>
      </c>
      <c r="H722" s="146"/>
      <c r="I722" s="146">
        <v>1941400</v>
      </c>
      <c r="J722" s="146">
        <v>874800</v>
      </c>
      <c r="K722" s="146">
        <v>1925500</v>
      </c>
      <c r="L722" s="146">
        <v>87300</v>
      </c>
      <c r="M722" s="146">
        <v>4400000</v>
      </c>
      <c r="N722" s="146">
        <v>2700000</v>
      </c>
      <c r="O722" s="146">
        <v>324000</v>
      </c>
      <c r="P722" s="146"/>
      <c r="Q722" s="146">
        <v>300000</v>
      </c>
      <c r="R722" s="146"/>
      <c r="S722" s="146">
        <v>3310000</v>
      </c>
      <c r="T722" s="136">
        <f t="shared" si="33"/>
        <v>16385000</v>
      </c>
      <c r="U722" s="134">
        <f t="shared" si="34"/>
        <v>0</v>
      </c>
      <c r="V722" s="168">
        <f t="shared" si="35"/>
        <v>0</v>
      </c>
    </row>
    <row r="723" spans="2:22" hidden="1">
      <c r="B723" s="185">
        <f>'PER TRIWULAN'!A718</f>
        <v>713</v>
      </c>
      <c r="C723" s="160" t="str">
        <f>'PER TRIWULAN'!I718</f>
        <v xml:space="preserve"> Tegowanu </v>
      </c>
      <c r="D723" s="161" t="str">
        <f>'PER TRIWULAN'!B718</f>
        <v>SD NEGERI I TEGOWANUWETAN</v>
      </c>
      <c r="E723" s="136">
        <f>'PER TRIWULAN'!V718</f>
        <v>25810000</v>
      </c>
      <c r="F723" s="146">
        <v>25810000</v>
      </c>
      <c r="G723" s="146">
        <v>1740000</v>
      </c>
      <c r="H723" s="146"/>
      <c r="I723" s="146">
        <v>3399500</v>
      </c>
      <c r="J723" s="146">
        <v>2040000</v>
      </c>
      <c r="K723" s="146">
        <v>2030000</v>
      </c>
      <c r="L723" s="146">
        <v>1841500</v>
      </c>
      <c r="M723" s="146">
        <v>750000</v>
      </c>
      <c r="N723" s="146">
        <v>2750000</v>
      </c>
      <c r="O723" s="146">
        <v>3299000</v>
      </c>
      <c r="P723" s="146"/>
      <c r="Q723" s="146">
        <v>300000</v>
      </c>
      <c r="R723" s="146">
        <v>7660000</v>
      </c>
      <c r="S723" s="146"/>
      <c r="T723" s="136">
        <f t="shared" si="33"/>
        <v>25810000</v>
      </c>
      <c r="U723" s="134">
        <f t="shared" si="34"/>
        <v>0</v>
      </c>
      <c r="V723" s="168">
        <f t="shared" si="35"/>
        <v>0</v>
      </c>
    </row>
    <row r="724" spans="2:22" hidden="1">
      <c r="B724" s="185">
        <f>'PER TRIWULAN'!A719</f>
        <v>714</v>
      </c>
      <c r="C724" s="160" t="str">
        <f>'PER TRIWULAN'!I719</f>
        <v xml:space="preserve"> Tegowanu </v>
      </c>
      <c r="D724" s="161" t="str">
        <f>'PER TRIWULAN'!B719</f>
        <v>SD NEGERI TANJUNGHARJO</v>
      </c>
      <c r="E724" s="136">
        <f>'PER TRIWULAN'!V719</f>
        <v>36830000</v>
      </c>
      <c r="F724" s="146">
        <v>36830000</v>
      </c>
      <c r="G724" s="146"/>
      <c r="H724" s="146"/>
      <c r="I724" s="146">
        <v>17569150</v>
      </c>
      <c r="J724" s="146">
        <v>5513850</v>
      </c>
      <c r="K724" s="146">
        <v>3555150</v>
      </c>
      <c r="L724" s="146">
        <v>283500</v>
      </c>
      <c r="M724" s="146">
        <v>3595900</v>
      </c>
      <c r="N724" s="146">
        <v>5700000</v>
      </c>
      <c r="O724" s="146"/>
      <c r="P724" s="146"/>
      <c r="Q724" s="146">
        <v>850000</v>
      </c>
      <c r="R724" s="146"/>
      <c r="S724" s="146"/>
      <c r="T724" s="136">
        <f t="shared" si="33"/>
        <v>37067550</v>
      </c>
      <c r="U724" s="134">
        <f t="shared" si="34"/>
        <v>0</v>
      </c>
      <c r="V724" s="168">
        <f t="shared" si="35"/>
        <v>-237550</v>
      </c>
    </row>
    <row r="725" spans="2:22" hidden="1">
      <c r="B725" s="185">
        <f>'PER TRIWULAN'!A720</f>
        <v>715</v>
      </c>
      <c r="C725" s="160" t="str">
        <f>'PER TRIWULAN'!I720</f>
        <v xml:space="preserve"> Tegowanu </v>
      </c>
      <c r="D725" s="161" t="str">
        <f>'PER TRIWULAN'!B720</f>
        <v>SD NEGERI 1 TLOGOREJO</v>
      </c>
      <c r="E725" s="136">
        <f>'PER TRIWULAN'!V720</f>
        <v>26825000</v>
      </c>
      <c r="F725" s="146">
        <v>26825000</v>
      </c>
      <c r="G725" s="146">
        <v>1344950</v>
      </c>
      <c r="H725" s="146"/>
      <c r="I725" s="146">
        <v>8141550</v>
      </c>
      <c r="J725" s="146">
        <v>1370600</v>
      </c>
      <c r="K725" s="146">
        <v>1668800</v>
      </c>
      <c r="L725" s="146">
        <v>2385500</v>
      </c>
      <c r="M725" s="146">
        <v>4500000</v>
      </c>
      <c r="N725" s="146">
        <v>2725000</v>
      </c>
      <c r="O725" s="146">
        <v>1540400</v>
      </c>
      <c r="P725" s="146"/>
      <c r="Q725" s="146">
        <v>900000</v>
      </c>
      <c r="R725" s="146"/>
      <c r="S725" s="146">
        <v>2338000</v>
      </c>
      <c r="T725" s="136">
        <f t="shared" si="33"/>
        <v>26914800</v>
      </c>
      <c r="U725" s="134">
        <f t="shared" si="34"/>
        <v>0</v>
      </c>
      <c r="V725" s="168">
        <f t="shared" si="35"/>
        <v>-89800</v>
      </c>
    </row>
    <row r="726" spans="2:22" hidden="1">
      <c r="B726" s="185">
        <f>'PER TRIWULAN'!A721</f>
        <v>716</v>
      </c>
      <c r="C726" s="160" t="str">
        <f>'PER TRIWULAN'!I721</f>
        <v xml:space="preserve"> Tegowanu </v>
      </c>
      <c r="D726" s="161" t="str">
        <f>'PER TRIWULAN'!B721</f>
        <v>SD NEGERI 2 KEBONAGUNG</v>
      </c>
      <c r="E726" s="136">
        <f>'PER TRIWULAN'!V721</f>
        <v>22330000</v>
      </c>
      <c r="F726" s="146">
        <v>22330000</v>
      </c>
      <c r="G726" s="146">
        <v>897950</v>
      </c>
      <c r="H726" s="146"/>
      <c r="I726" s="146">
        <v>6919050</v>
      </c>
      <c r="J726" s="146">
        <v>2556600</v>
      </c>
      <c r="K726" s="146">
        <v>3174700</v>
      </c>
      <c r="L726" s="146">
        <v>651500</v>
      </c>
      <c r="M726" s="146">
        <v>2169500</v>
      </c>
      <c r="N726" s="146">
        <v>3000000</v>
      </c>
      <c r="O726" s="146">
        <v>1112800</v>
      </c>
      <c r="P726" s="146"/>
      <c r="Q726" s="146">
        <v>1225000</v>
      </c>
      <c r="R726" s="146"/>
      <c r="S726" s="146"/>
      <c r="T726" s="136">
        <f t="shared" si="33"/>
        <v>21707100</v>
      </c>
      <c r="U726" s="134">
        <f t="shared" si="34"/>
        <v>0</v>
      </c>
      <c r="V726" s="168">
        <f t="shared" si="35"/>
        <v>622900</v>
      </c>
    </row>
    <row r="727" spans="2:22" hidden="1">
      <c r="B727" s="185">
        <f>'PER TRIWULAN'!A722</f>
        <v>717</v>
      </c>
      <c r="C727" s="160" t="str">
        <f>'PER TRIWULAN'!I722</f>
        <v xml:space="preserve"> Tegowanu </v>
      </c>
      <c r="D727" s="161" t="str">
        <f>'PER TRIWULAN'!B722</f>
        <v>SD NEGERI TANGGIREJO</v>
      </c>
      <c r="E727" s="136">
        <f>'PER TRIWULAN'!V722</f>
        <v>21895000</v>
      </c>
      <c r="F727" s="146">
        <v>21895000</v>
      </c>
      <c r="G727" s="146">
        <v>65500</v>
      </c>
      <c r="H727" s="146"/>
      <c r="I727" s="146">
        <v>5967100</v>
      </c>
      <c r="J727" s="146">
        <v>3516200</v>
      </c>
      <c r="K727" s="146">
        <v>5724000</v>
      </c>
      <c r="L727" s="146">
        <v>304496</v>
      </c>
      <c r="M727" s="146">
        <v>1738200</v>
      </c>
      <c r="N727" s="146">
        <v>4250000</v>
      </c>
      <c r="O727" s="146">
        <v>955600</v>
      </c>
      <c r="P727" s="146"/>
      <c r="Q727" s="146">
        <v>910000</v>
      </c>
      <c r="R727" s="146"/>
      <c r="S727" s="146">
        <v>1210500</v>
      </c>
      <c r="T727" s="136">
        <f t="shared" si="33"/>
        <v>24641596</v>
      </c>
      <c r="U727" s="134">
        <f t="shared" si="34"/>
        <v>0</v>
      </c>
      <c r="V727" s="168">
        <f t="shared" si="35"/>
        <v>-2746596</v>
      </c>
    </row>
    <row r="728" spans="2:22" hidden="1">
      <c r="B728" s="185">
        <f>'PER TRIWULAN'!A723</f>
        <v>718</v>
      </c>
      <c r="C728" s="160" t="str">
        <f>'PER TRIWULAN'!I723</f>
        <v xml:space="preserve"> Tegowanu </v>
      </c>
      <c r="D728" s="161" t="str">
        <f>'PER TRIWULAN'!B723</f>
        <v>SD NEGERI 1 KARANGPASAR</v>
      </c>
      <c r="E728" s="136">
        <f>'PER TRIWULAN'!V723</f>
        <v>56115000</v>
      </c>
      <c r="F728" s="146">
        <v>56115000</v>
      </c>
      <c r="G728" s="146">
        <v>1949500</v>
      </c>
      <c r="H728" s="146"/>
      <c r="I728" s="146">
        <v>1428000</v>
      </c>
      <c r="J728" s="146">
        <v>1908000</v>
      </c>
      <c r="K728" s="146">
        <v>9074350</v>
      </c>
      <c r="L728" s="146">
        <v>663250</v>
      </c>
      <c r="M728" s="146">
        <v>4585000</v>
      </c>
      <c r="N728" s="146">
        <v>7500000</v>
      </c>
      <c r="O728" s="146">
        <v>861000</v>
      </c>
      <c r="P728" s="146">
        <v>2430000</v>
      </c>
      <c r="Q728" s="146">
        <v>340900</v>
      </c>
      <c r="R728" s="146"/>
      <c r="S728" s="146"/>
      <c r="T728" s="136">
        <f t="shared" si="33"/>
        <v>30740000</v>
      </c>
      <c r="U728" s="134">
        <f t="shared" si="34"/>
        <v>0</v>
      </c>
      <c r="V728" s="168">
        <f t="shared" si="35"/>
        <v>25375000</v>
      </c>
    </row>
    <row r="729" spans="2:22" hidden="1">
      <c r="B729" s="185">
        <f>'PER TRIWULAN'!A724</f>
        <v>719</v>
      </c>
      <c r="C729" s="160" t="str">
        <f>'PER TRIWULAN'!I724</f>
        <v xml:space="preserve"> Tegowanu </v>
      </c>
      <c r="D729" s="161" t="str">
        <f>'PER TRIWULAN'!B724</f>
        <v>SD NEGERI 2 MANGUNSARI</v>
      </c>
      <c r="E729" s="136">
        <f>'PER TRIWULAN'!V724</f>
        <v>15950000</v>
      </c>
      <c r="F729" s="146">
        <v>15950000</v>
      </c>
      <c r="G729" s="146"/>
      <c r="H729" s="146"/>
      <c r="I729" s="146">
        <v>1342000</v>
      </c>
      <c r="J729" s="146">
        <v>1513800</v>
      </c>
      <c r="K729" s="146">
        <v>1366550</v>
      </c>
      <c r="L729" s="146">
        <v>254175</v>
      </c>
      <c r="M729" s="146"/>
      <c r="N729" s="146">
        <v>2850000</v>
      </c>
      <c r="O729" s="146">
        <v>541600</v>
      </c>
      <c r="P729" s="146"/>
      <c r="Q729" s="146">
        <v>240000</v>
      </c>
      <c r="R729" s="146"/>
      <c r="S729" s="146">
        <v>8498200</v>
      </c>
      <c r="T729" s="136">
        <f t="shared" si="33"/>
        <v>16606325</v>
      </c>
      <c r="U729" s="134">
        <f t="shared" si="34"/>
        <v>0</v>
      </c>
      <c r="V729" s="168">
        <f t="shared" si="35"/>
        <v>-656325</v>
      </c>
    </row>
    <row r="730" spans="2:22" hidden="1">
      <c r="B730" s="185">
        <f>'PER TRIWULAN'!A725</f>
        <v>720</v>
      </c>
      <c r="C730" s="160" t="str">
        <f>'PER TRIWULAN'!I725</f>
        <v xml:space="preserve"> Tegowanu </v>
      </c>
      <c r="D730" s="161" t="str">
        <f>'PER TRIWULAN'!B725</f>
        <v>SD NEGERI 3 KEDUNGWUNGU</v>
      </c>
      <c r="E730" s="136">
        <f>'PER TRIWULAN'!V725</f>
        <v>15080000</v>
      </c>
      <c r="F730" s="146">
        <v>15080000</v>
      </c>
      <c r="G730" s="146">
        <v>381500</v>
      </c>
      <c r="H730" s="146"/>
      <c r="I730" s="146">
        <v>2213900</v>
      </c>
      <c r="J730" s="146">
        <v>2120000</v>
      </c>
      <c r="K730" s="146">
        <v>1527850</v>
      </c>
      <c r="L730" s="146">
        <v>597700</v>
      </c>
      <c r="M730" s="146">
        <v>2806500</v>
      </c>
      <c r="N730" s="146">
        <v>2100000</v>
      </c>
      <c r="O730" s="146">
        <v>471500</v>
      </c>
      <c r="P730" s="146"/>
      <c r="Q730" s="146">
        <v>900000</v>
      </c>
      <c r="R730" s="146"/>
      <c r="S730" s="146">
        <v>1911000</v>
      </c>
      <c r="T730" s="136">
        <f t="shared" si="33"/>
        <v>15029950</v>
      </c>
      <c r="U730" s="134">
        <f t="shared" si="34"/>
        <v>0</v>
      </c>
      <c r="V730" s="168">
        <f t="shared" si="35"/>
        <v>50050</v>
      </c>
    </row>
    <row r="731" spans="2:22" hidden="1">
      <c r="B731" s="185">
        <f>'PER TRIWULAN'!A726</f>
        <v>721</v>
      </c>
      <c r="C731" s="160" t="str">
        <f>'PER TRIWULAN'!I726</f>
        <v xml:space="preserve"> Tegowanu </v>
      </c>
      <c r="D731" s="161" t="str">
        <f>'PER TRIWULAN'!B726</f>
        <v>SD NEGERI 1 PEPE</v>
      </c>
      <c r="E731" s="136">
        <f>'PER TRIWULAN'!V726</f>
        <v>24215000</v>
      </c>
      <c r="F731" s="146">
        <v>24215000</v>
      </c>
      <c r="G731" s="146"/>
      <c r="H731" s="146"/>
      <c r="I731" s="146">
        <v>8551100</v>
      </c>
      <c r="J731" s="146">
        <v>3558000</v>
      </c>
      <c r="K731" s="146">
        <v>6670900</v>
      </c>
      <c r="L731" s="146"/>
      <c r="M731" s="146">
        <v>500000</v>
      </c>
      <c r="N731" s="146">
        <v>3150000</v>
      </c>
      <c r="O731" s="146">
        <v>3000000</v>
      </c>
      <c r="P731" s="146"/>
      <c r="Q731" s="146"/>
      <c r="R731" s="146"/>
      <c r="S731" s="146"/>
      <c r="T731" s="136">
        <f t="shared" si="33"/>
        <v>25430000</v>
      </c>
      <c r="U731" s="134">
        <f t="shared" si="34"/>
        <v>0</v>
      </c>
      <c r="V731" s="168">
        <f t="shared" si="35"/>
        <v>-1215000</v>
      </c>
    </row>
    <row r="732" spans="2:22" hidden="1">
      <c r="B732" s="185">
        <f>'PER TRIWULAN'!A727</f>
        <v>722</v>
      </c>
      <c r="C732" s="160" t="str">
        <f>'PER TRIWULAN'!I727</f>
        <v xml:space="preserve"> Tegowanu </v>
      </c>
      <c r="D732" s="161" t="str">
        <f>'PER TRIWULAN'!B727</f>
        <v>SD NEGERI 2 PEPE</v>
      </c>
      <c r="E732" s="136">
        <f>'PER TRIWULAN'!V727</f>
        <v>24940000</v>
      </c>
      <c r="F732" s="146">
        <v>24940000</v>
      </c>
      <c r="G732" s="146"/>
      <c r="H732" s="146"/>
      <c r="I732" s="146">
        <v>9781300</v>
      </c>
      <c r="J732" s="146">
        <v>5497000</v>
      </c>
      <c r="K732" s="146">
        <v>10881850</v>
      </c>
      <c r="L732" s="146">
        <v>183500</v>
      </c>
      <c r="M732" s="146">
        <v>4252750</v>
      </c>
      <c r="N732" s="146">
        <v>3600000</v>
      </c>
      <c r="O732" s="146">
        <v>1110000</v>
      </c>
      <c r="P732" s="146"/>
      <c r="Q732" s="146">
        <v>800000</v>
      </c>
      <c r="R732" s="146">
        <v>105000</v>
      </c>
      <c r="S732" s="146"/>
      <c r="T732" s="136">
        <f t="shared" si="33"/>
        <v>36211400</v>
      </c>
      <c r="U732" s="134">
        <f t="shared" si="34"/>
        <v>0</v>
      </c>
      <c r="V732" s="168">
        <f t="shared" si="35"/>
        <v>-11271400</v>
      </c>
    </row>
    <row r="733" spans="2:22" hidden="1">
      <c r="B733" s="185">
        <f>'PER TRIWULAN'!A728</f>
        <v>723</v>
      </c>
      <c r="C733" s="160" t="str">
        <f>'PER TRIWULAN'!I728</f>
        <v xml:space="preserve"> Tegowanu </v>
      </c>
      <c r="D733" s="161" t="str">
        <f>'PER TRIWULAN'!B728</f>
        <v>SD NEGERI CURUG</v>
      </c>
      <c r="E733" s="136">
        <f>'PER TRIWULAN'!V728</f>
        <v>36685000</v>
      </c>
      <c r="F733" s="146">
        <v>36685000</v>
      </c>
      <c r="G733" s="146"/>
      <c r="H733" s="146">
        <v>140000</v>
      </c>
      <c r="I733" s="146">
        <v>9771000</v>
      </c>
      <c r="J733" s="146">
        <v>4536800</v>
      </c>
      <c r="K733" s="146">
        <v>2355200</v>
      </c>
      <c r="L733" s="146">
        <v>823600</v>
      </c>
      <c r="M733" s="146">
        <v>7153000</v>
      </c>
      <c r="N733" s="146">
        <v>4950000</v>
      </c>
      <c r="O733" s="146">
        <v>2635200</v>
      </c>
      <c r="P733" s="146"/>
      <c r="Q733" s="146">
        <v>1673100</v>
      </c>
      <c r="R733" s="146"/>
      <c r="S733" s="146">
        <v>2950000</v>
      </c>
      <c r="T733" s="136">
        <f t="shared" si="33"/>
        <v>36987900</v>
      </c>
      <c r="U733" s="134">
        <f t="shared" si="34"/>
        <v>0</v>
      </c>
      <c r="V733" s="168">
        <f t="shared" si="35"/>
        <v>-302900</v>
      </c>
    </row>
    <row r="734" spans="2:22" hidden="1">
      <c r="B734" s="185">
        <f>'PER TRIWULAN'!A729</f>
        <v>724</v>
      </c>
      <c r="C734" s="160" t="str">
        <f>'PER TRIWULAN'!I729</f>
        <v xml:space="preserve"> Tegowanu </v>
      </c>
      <c r="D734" s="161" t="str">
        <f>'PER TRIWULAN'!B729</f>
        <v>SD NEGERI 1 GAJI</v>
      </c>
      <c r="E734" s="136">
        <f>'PER TRIWULAN'!V729</f>
        <v>34220000</v>
      </c>
      <c r="F734" s="146">
        <v>34220000</v>
      </c>
      <c r="G734" s="146">
        <v>11708595</v>
      </c>
      <c r="H734" s="146"/>
      <c r="I734" s="146">
        <v>17401550</v>
      </c>
      <c r="J734" s="146">
        <v>2500000</v>
      </c>
      <c r="K734" s="146">
        <v>1320000</v>
      </c>
      <c r="L734" s="146">
        <v>461745</v>
      </c>
      <c r="M734" s="146">
        <v>4038500</v>
      </c>
      <c r="N734" s="146">
        <v>2250000</v>
      </c>
      <c r="O734" s="146"/>
      <c r="P734" s="146"/>
      <c r="Q734" s="146">
        <v>600000</v>
      </c>
      <c r="R734" s="146">
        <v>1100000</v>
      </c>
      <c r="S734" s="146">
        <v>13234000</v>
      </c>
      <c r="T734" s="136">
        <f t="shared" si="33"/>
        <v>54614390</v>
      </c>
      <c r="U734" s="134">
        <f t="shared" si="34"/>
        <v>0</v>
      </c>
      <c r="V734" s="168">
        <f t="shared" si="35"/>
        <v>-20394390</v>
      </c>
    </row>
    <row r="735" spans="2:22" s="25" customFormat="1" hidden="1">
      <c r="B735" s="82">
        <f>'PER TRIWULAN'!A730</f>
        <v>725</v>
      </c>
      <c r="C735" s="69" t="str">
        <f>'PER TRIWULAN'!I730</f>
        <v xml:space="preserve"> Toroh </v>
      </c>
      <c r="D735" s="70" t="str">
        <f>'PER TRIWULAN'!B730</f>
        <v>SD NEGERI 2 TUNGGAK</v>
      </c>
      <c r="E735" s="71">
        <f>'PER TRIWULAN'!V730</f>
        <v>8845000</v>
      </c>
      <c r="F735" s="89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72">
        <f t="shared" si="33"/>
        <v>0</v>
      </c>
      <c r="U735" s="59">
        <f t="shared" si="34"/>
        <v>8845000</v>
      </c>
      <c r="V735" s="57">
        <f t="shared" si="35"/>
        <v>0</v>
      </c>
    </row>
    <row r="736" spans="2:22" s="25" customFormat="1" hidden="1">
      <c r="B736" s="82">
        <f>'PER TRIWULAN'!A731</f>
        <v>726</v>
      </c>
      <c r="C736" s="69" t="str">
        <f>'PER TRIWULAN'!I731</f>
        <v xml:space="preserve"> Toroh </v>
      </c>
      <c r="D736" s="70" t="str">
        <f>'PER TRIWULAN'!B731</f>
        <v>SD NEGERI 1 SUGIHAN</v>
      </c>
      <c r="E736" s="71">
        <f>'PER TRIWULAN'!V731</f>
        <v>23635000</v>
      </c>
      <c r="F736" s="89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72">
        <f t="shared" si="33"/>
        <v>0</v>
      </c>
      <c r="U736" s="59">
        <f t="shared" si="34"/>
        <v>23635000</v>
      </c>
      <c r="V736" s="57">
        <f t="shared" si="35"/>
        <v>0</v>
      </c>
    </row>
    <row r="737" spans="2:22" s="25" customFormat="1" hidden="1">
      <c r="B737" s="82">
        <f>'PER TRIWULAN'!A732</f>
        <v>727</v>
      </c>
      <c r="C737" s="69" t="str">
        <f>'PER TRIWULAN'!I732</f>
        <v xml:space="preserve"> Toroh </v>
      </c>
      <c r="D737" s="70" t="str">
        <f>'PER TRIWULAN'!B732</f>
        <v>SD NEGERI 1 BANDUNGHARJO</v>
      </c>
      <c r="E737" s="71">
        <f>'PER TRIWULAN'!V732</f>
        <v>14500000</v>
      </c>
      <c r="F737" s="89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72">
        <f t="shared" si="33"/>
        <v>0</v>
      </c>
      <c r="U737" s="59">
        <f t="shared" si="34"/>
        <v>14500000</v>
      </c>
      <c r="V737" s="57">
        <f t="shared" si="35"/>
        <v>0</v>
      </c>
    </row>
    <row r="738" spans="2:22" s="25" customFormat="1" hidden="1">
      <c r="B738" s="82">
        <f>'PER TRIWULAN'!A733</f>
        <v>728</v>
      </c>
      <c r="C738" s="69" t="str">
        <f>'PER TRIWULAN'!I733</f>
        <v xml:space="preserve"> Toroh </v>
      </c>
      <c r="D738" s="70" t="str">
        <f>'PER TRIWULAN'!B733</f>
        <v>SD NEGERI 1 BOLOH</v>
      </c>
      <c r="E738" s="71">
        <f>'PER TRIWULAN'!V733</f>
        <v>27985000</v>
      </c>
      <c r="F738" s="89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72">
        <f t="shared" si="33"/>
        <v>0</v>
      </c>
      <c r="U738" s="59">
        <f t="shared" si="34"/>
        <v>27985000</v>
      </c>
      <c r="V738" s="57">
        <f t="shared" si="35"/>
        <v>0</v>
      </c>
    </row>
    <row r="739" spans="2:22" s="25" customFormat="1" hidden="1">
      <c r="B739" s="82">
        <f>'PER TRIWULAN'!A734</f>
        <v>729</v>
      </c>
      <c r="C739" s="69" t="str">
        <f>'PER TRIWULAN'!I734</f>
        <v xml:space="preserve"> Toroh </v>
      </c>
      <c r="D739" s="70" t="str">
        <f>'PER TRIWULAN'!B734</f>
        <v>SD NEGERI 1 DEPOK</v>
      </c>
      <c r="E739" s="71">
        <f>'PER TRIWULAN'!V734</f>
        <v>32335000</v>
      </c>
      <c r="F739" s="89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72">
        <f t="shared" si="33"/>
        <v>0</v>
      </c>
      <c r="U739" s="59">
        <f t="shared" si="34"/>
        <v>32335000</v>
      </c>
      <c r="V739" s="57">
        <f t="shared" si="35"/>
        <v>0</v>
      </c>
    </row>
    <row r="740" spans="2:22" s="25" customFormat="1" hidden="1">
      <c r="B740" s="82">
        <f>'PER TRIWULAN'!A735</f>
        <v>730</v>
      </c>
      <c r="C740" s="69" t="str">
        <f>'PER TRIWULAN'!I735</f>
        <v xml:space="preserve"> Toroh </v>
      </c>
      <c r="D740" s="70" t="str">
        <f>'PER TRIWULAN'!B735</f>
        <v>SD NEGERI 1 DIMORO</v>
      </c>
      <c r="E740" s="71">
        <f>'PER TRIWULAN'!V735</f>
        <v>26100000</v>
      </c>
      <c r="F740" s="89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72">
        <f t="shared" si="33"/>
        <v>0</v>
      </c>
      <c r="U740" s="59">
        <f t="shared" si="34"/>
        <v>26100000</v>
      </c>
      <c r="V740" s="57">
        <f t="shared" si="35"/>
        <v>0</v>
      </c>
    </row>
    <row r="741" spans="2:22" s="25" customFormat="1" hidden="1">
      <c r="B741" s="82">
        <f>'PER TRIWULAN'!A736</f>
        <v>731</v>
      </c>
      <c r="C741" s="69" t="str">
        <f>'PER TRIWULAN'!I736</f>
        <v xml:space="preserve"> Toroh </v>
      </c>
      <c r="D741" s="70" t="str">
        <f>'PER TRIWULAN'!B736</f>
        <v>SD NEGERI 1 GENENGADAL</v>
      </c>
      <c r="E741" s="71">
        <f>'PER TRIWULAN'!V736</f>
        <v>30160000</v>
      </c>
      <c r="F741" s="89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72">
        <f t="shared" si="33"/>
        <v>0</v>
      </c>
      <c r="U741" s="59">
        <f t="shared" si="34"/>
        <v>30160000</v>
      </c>
      <c r="V741" s="57">
        <f t="shared" si="35"/>
        <v>0</v>
      </c>
    </row>
    <row r="742" spans="2:22" s="25" customFormat="1" hidden="1">
      <c r="B742" s="82">
        <f>'PER TRIWULAN'!A737</f>
        <v>732</v>
      </c>
      <c r="C742" s="69" t="str">
        <f>'PER TRIWULAN'!I737</f>
        <v xml:space="preserve"> Toroh </v>
      </c>
      <c r="D742" s="70" t="str">
        <f>'PER TRIWULAN'!B737</f>
        <v>SD NEGERI 1 GENENGSARI</v>
      </c>
      <c r="E742" s="71">
        <f>'PER TRIWULAN'!V737</f>
        <v>15080000</v>
      </c>
      <c r="F742" s="89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72">
        <f t="shared" si="33"/>
        <v>0</v>
      </c>
      <c r="U742" s="59">
        <f t="shared" si="34"/>
        <v>15080000</v>
      </c>
      <c r="V742" s="57">
        <f t="shared" si="35"/>
        <v>0</v>
      </c>
    </row>
    <row r="743" spans="2:22" s="25" customFormat="1" hidden="1">
      <c r="B743" s="82">
        <f>'PER TRIWULAN'!A738</f>
        <v>733</v>
      </c>
      <c r="C743" s="69" t="str">
        <f>'PER TRIWULAN'!I738</f>
        <v xml:space="preserve"> Toroh </v>
      </c>
      <c r="D743" s="70" t="str">
        <f>'PER TRIWULAN'!B738</f>
        <v>SD NEGERI 1 KATONG</v>
      </c>
      <c r="E743" s="71">
        <f>'PER TRIWULAN'!V738</f>
        <v>15080000</v>
      </c>
      <c r="F743" s="89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72">
        <f t="shared" si="33"/>
        <v>0</v>
      </c>
      <c r="U743" s="59">
        <f t="shared" si="34"/>
        <v>15080000</v>
      </c>
      <c r="V743" s="57">
        <f t="shared" si="35"/>
        <v>0</v>
      </c>
    </row>
    <row r="744" spans="2:22" s="25" customFormat="1" hidden="1">
      <c r="B744" s="82">
        <f>'PER TRIWULAN'!A739</f>
        <v>734</v>
      </c>
      <c r="C744" s="69" t="str">
        <f>'PER TRIWULAN'!I739</f>
        <v xml:space="preserve"> Toroh </v>
      </c>
      <c r="D744" s="70" t="str">
        <f>'PER TRIWULAN'!B739</f>
        <v>SD NEGERI 1 KENTENG</v>
      </c>
      <c r="E744" s="71">
        <f>'PER TRIWULAN'!V739</f>
        <v>19865000</v>
      </c>
      <c r="F744" s="89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72">
        <f t="shared" si="33"/>
        <v>0</v>
      </c>
      <c r="U744" s="59">
        <f t="shared" si="34"/>
        <v>19865000</v>
      </c>
      <c r="V744" s="57">
        <f t="shared" si="35"/>
        <v>0</v>
      </c>
    </row>
    <row r="745" spans="2:22" s="25" customFormat="1" hidden="1">
      <c r="B745" s="82">
        <f>'PER TRIWULAN'!A740</f>
        <v>735</v>
      </c>
      <c r="C745" s="69" t="str">
        <f>'PER TRIWULAN'!I740</f>
        <v xml:space="preserve"> Toroh </v>
      </c>
      <c r="D745" s="70" t="str">
        <f>'PER TRIWULAN'!B740</f>
        <v>SD NEGERI 1 NGRANDAH</v>
      </c>
      <c r="E745" s="71">
        <f>'PER TRIWULAN'!V740</f>
        <v>29145000</v>
      </c>
      <c r="F745" s="89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72">
        <f t="shared" si="33"/>
        <v>0</v>
      </c>
      <c r="U745" s="59">
        <f t="shared" si="34"/>
        <v>29145000</v>
      </c>
      <c r="V745" s="57">
        <f t="shared" si="35"/>
        <v>0</v>
      </c>
    </row>
    <row r="746" spans="2:22" s="25" customFormat="1" hidden="1">
      <c r="B746" s="82">
        <f>'PER TRIWULAN'!A741</f>
        <v>736</v>
      </c>
      <c r="C746" s="69" t="str">
        <f>'PER TRIWULAN'!I741</f>
        <v xml:space="preserve"> Toroh </v>
      </c>
      <c r="D746" s="70" t="str">
        <f>'PER TRIWULAN'!B741</f>
        <v>SD NEGERI 1 PILANGPAYUNG</v>
      </c>
      <c r="E746" s="71">
        <f>'PER TRIWULAN'!V741</f>
        <v>17835000</v>
      </c>
      <c r="F746" s="89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72">
        <f t="shared" si="33"/>
        <v>0</v>
      </c>
      <c r="U746" s="59">
        <f t="shared" si="34"/>
        <v>17835000</v>
      </c>
      <c r="V746" s="57">
        <f t="shared" si="35"/>
        <v>0</v>
      </c>
    </row>
    <row r="747" spans="2:22" s="25" customFormat="1" hidden="1">
      <c r="B747" s="82">
        <f>'PER TRIWULAN'!A742</f>
        <v>737</v>
      </c>
      <c r="C747" s="69" t="str">
        <f>'PER TRIWULAN'!I742</f>
        <v xml:space="preserve"> Toroh </v>
      </c>
      <c r="D747" s="70" t="str">
        <f>'PER TRIWULAN'!B742</f>
        <v>SD NEGERI 1 PLOSOHARJO</v>
      </c>
      <c r="E747" s="71">
        <f>'PER TRIWULAN'!V742</f>
        <v>24360000</v>
      </c>
      <c r="F747" s="89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72">
        <f t="shared" si="33"/>
        <v>0</v>
      </c>
      <c r="U747" s="59">
        <f t="shared" si="34"/>
        <v>24360000</v>
      </c>
      <c r="V747" s="57">
        <f t="shared" si="35"/>
        <v>0</v>
      </c>
    </row>
    <row r="748" spans="2:22" s="25" customFormat="1" hidden="1">
      <c r="B748" s="82">
        <f>'PER TRIWULAN'!A743</f>
        <v>738</v>
      </c>
      <c r="C748" s="69" t="str">
        <f>'PER TRIWULAN'!I743</f>
        <v xml:space="preserve"> Toroh </v>
      </c>
      <c r="D748" s="70" t="str">
        <f>'PER TRIWULAN'!B743</f>
        <v>SD NEGERI 1 SINDUREJO</v>
      </c>
      <c r="E748" s="71">
        <f>'PER TRIWULAN'!V743</f>
        <v>33930000</v>
      </c>
      <c r="F748" s="89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72">
        <f t="shared" si="33"/>
        <v>0</v>
      </c>
      <c r="U748" s="59">
        <f t="shared" si="34"/>
        <v>33930000</v>
      </c>
      <c r="V748" s="57">
        <f t="shared" si="35"/>
        <v>0</v>
      </c>
    </row>
    <row r="749" spans="2:22" s="25" customFormat="1" hidden="1">
      <c r="B749" s="82">
        <f>'PER TRIWULAN'!A744</f>
        <v>739</v>
      </c>
      <c r="C749" s="69" t="str">
        <f>'PER TRIWULAN'!I744</f>
        <v xml:space="preserve"> Toroh </v>
      </c>
      <c r="D749" s="70" t="str">
        <f>'PER TRIWULAN'!B744</f>
        <v>SD NEGERI 1 TAMBIREJO</v>
      </c>
      <c r="E749" s="71">
        <f>'PER TRIWULAN'!V744</f>
        <v>14355000</v>
      </c>
      <c r="F749" s="89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72">
        <f t="shared" si="33"/>
        <v>0</v>
      </c>
      <c r="U749" s="59">
        <f t="shared" si="34"/>
        <v>14355000</v>
      </c>
      <c r="V749" s="57">
        <f t="shared" si="35"/>
        <v>0</v>
      </c>
    </row>
    <row r="750" spans="2:22" s="25" customFormat="1" hidden="1">
      <c r="B750" s="82">
        <f>'PER TRIWULAN'!A745</f>
        <v>740</v>
      </c>
      <c r="C750" s="69" t="str">
        <f>'PER TRIWULAN'!I745</f>
        <v xml:space="preserve"> Toroh </v>
      </c>
      <c r="D750" s="70" t="str">
        <f>'PER TRIWULAN'!B745</f>
        <v>SD NEGERI 1 TUNGGAK</v>
      </c>
      <c r="E750" s="71">
        <f>'PER TRIWULAN'!V745</f>
        <v>26100000</v>
      </c>
      <c r="F750" s="89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72">
        <f t="shared" si="33"/>
        <v>0</v>
      </c>
      <c r="U750" s="59">
        <f t="shared" si="34"/>
        <v>26100000</v>
      </c>
      <c r="V750" s="57">
        <f t="shared" si="35"/>
        <v>0</v>
      </c>
    </row>
    <row r="751" spans="2:22" s="25" customFormat="1" hidden="1">
      <c r="B751" s="82">
        <f>'PER TRIWULAN'!A746</f>
        <v>741</v>
      </c>
      <c r="C751" s="69" t="str">
        <f>'PER TRIWULAN'!I746</f>
        <v xml:space="preserve"> Toroh </v>
      </c>
      <c r="D751" s="70" t="str">
        <f>'PER TRIWULAN'!B746</f>
        <v>SD NEGERI 2 BANDUNGHARJO</v>
      </c>
      <c r="E751" s="71">
        <f>'PER TRIWULAN'!V746</f>
        <v>17690000</v>
      </c>
      <c r="F751" s="89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72">
        <f t="shared" si="33"/>
        <v>0</v>
      </c>
      <c r="U751" s="59">
        <f t="shared" si="34"/>
        <v>17690000</v>
      </c>
      <c r="V751" s="57">
        <f t="shared" si="35"/>
        <v>0</v>
      </c>
    </row>
    <row r="752" spans="2:22" s="25" customFormat="1" hidden="1">
      <c r="B752" s="82">
        <f>'PER TRIWULAN'!A747</f>
        <v>742</v>
      </c>
      <c r="C752" s="69" t="str">
        <f>'PER TRIWULAN'!I747</f>
        <v xml:space="preserve"> Toroh </v>
      </c>
      <c r="D752" s="70" t="str">
        <f>'PER TRIWULAN'!B747</f>
        <v>SD NEGERI 2 BOLOH</v>
      </c>
      <c r="E752" s="71">
        <f>'PER TRIWULAN'!V747</f>
        <v>40890000</v>
      </c>
      <c r="F752" s="89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72">
        <f t="shared" si="33"/>
        <v>0</v>
      </c>
      <c r="U752" s="59">
        <f t="shared" si="34"/>
        <v>40890000</v>
      </c>
      <c r="V752" s="57">
        <f t="shared" si="35"/>
        <v>0</v>
      </c>
    </row>
    <row r="753" spans="2:22" s="25" customFormat="1" hidden="1">
      <c r="B753" s="82">
        <f>'PER TRIWULAN'!A748</f>
        <v>743</v>
      </c>
      <c r="C753" s="69" t="str">
        <f>'PER TRIWULAN'!I748</f>
        <v xml:space="preserve"> Toroh </v>
      </c>
      <c r="D753" s="70" t="str">
        <f>'PER TRIWULAN'!B748</f>
        <v>SD NEGERI 2 GENENGADAL</v>
      </c>
      <c r="E753" s="71">
        <f>'PER TRIWULAN'!V748</f>
        <v>15950000</v>
      </c>
      <c r="F753" s="89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72">
        <f t="shared" si="33"/>
        <v>0</v>
      </c>
      <c r="U753" s="59">
        <f t="shared" si="34"/>
        <v>15950000</v>
      </c>
      <c r="V753" s="57">
        <f t="shared" si="35"/>
        <v>0</v>
      </c>
    </row>
    <row r="754" spans="2:22" s="25" customFormat="1" hidden="1">
      <c r="B754" s="82">
        <f>'PER TRIWULAN'!A749</f>
        <v>744</v>
      </c>
      <c r="C754" s="69" t="str">
        <f>'PER TRIWULAN'!I749</f>
        <v xml:space="preserve"> Toroh </v>
      </c>
      <c r="D754" s="70" t="str">
        <f>'PER TRIWULAN'!B749</f>
        <v>SD NEGERI 2 GENENGSARI</v>
      </c>
      <c r="E754" s="71">
        <f>'PER TRIWULAN'!V749</f>
        <v>15660000</v>
      </c>
      <c r="F754" s="89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72">
        <f t="shared" si="33"/>
        <v>0</v>
      </c>
      <c r="U754" s="59">
        <f t="shared" si="34"/>
        <v>15660000</v>
      </c>
      <c r="V754" s="57">
        <f t="shared" si="35"/>
        <v>0</v>
      </c>
    </row>
    <row r="755" spans="2:22" s="25" customFormat="1" hidden="1">
      <c r="B755" s="82">
        <f>'PER TRIWULAN'!A750</f>
        <v>745</v>
      </c>
      <c r="C755" s="69" t="str">
        <f>'PER TRIWULAN'!I750</f>
        <v xml:space="preserve"> Toroh </v>
      </c>
      <c r="D755" s="70" t="str">
        <f>'PER TRIWULAN'!B750</f>
        <v>SD NEGERI 2 KATONG</v>
      </c>
      <c r="E755" s="71">
        <f>'PER TRIWULAN'!V750</f>
        <v>29435000</v>
      </c>
      <c r="F755" s="89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72">
        <f t="shared" si="33"/>
        <v>0</v>
      </c>
      <c r="U755" s="59">
        <f t="shared" si="34"/>
        <v>29435000</v>
      </c>
      <c r="V755" s="57">
        <f t="shared" si="35"/>
        <v>0</v>
      </c>
    </row>
    <row r="756" spans="2:22" s="25" customFormat="1" hidden="1">
      <c r="B756" s="82">
        <f>'PER TRIWULAN'!A751</f>
        <v>746</v>
      </c>
      <c r="C756" s="69" t="str">
        <f>'PER TRIWULAN'!I751</f>
        <v xml:space="preserve"> Toroh </v>
      </c>
      <c r="D756" s="70" t="str">
        <f>'PER TRIWULAN'!B751</f>
        <v>SD NEGERI 2 KENTENG</v>
      </c>
      <c r="E756" s="71">
        <f>'PER TRIWULAN'!V751</f>
        <v>25085000</v>
      </c>
      <c r="F756" s="89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72">
        <f t="shared" si="33"/>
        <v>0</v>
      </c>
      <c r="U756" s="59">
        <f t="shared" si="34"/>
        <v>25085000</v>
      </c>
      <c r="V756" s="57">
        <f t="shared" si="35"/>
        <v>0</v>
      </c>
    </row>
    <row r="757" spans="2:22" s="25" customFormat="1" hidden="1">
      <c r="B757" s="82">
        <f>'PER TRIWULAN'!A752</f>
        <v>747</v>
      </c>
      <c r="C757" s="69" t="str">
        <f>'PER TRIWULAN'!I752</f>
        <v xml:space="preserve"> Toroh </v>
      </c>
      <c r="D757" s="70" t="str">
        <f>'PER TRIWULAN'!B752</f>
        <v>SD NEGERI 2 NGRANDAH</v>
      </c>
      <c r="E757" s="71">
        <f>'PER TRIWULAN'!V752</f>
        <v>24795000</v>
      </c>
      <c r="F757" s="89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72">
        <f t="shared" si="33"/>
        <v>0</v>
      </c>
      <c r="U757" s="59">
        <f t="shared" si="34"/>
        <v>24795000</v>
      </c>
      <c r="V757" s="57">
        <f t="shared" si="35"/>
        <v>0</v>
      </c>
    </row>
    <row r="758" spans="2:22" s="25" customFormat="1" hidden="1">
      <c r="B758" s="82">
        <f>'PER TRIWULAN'!A753</f>
        <v>748</v>
      </c>
      <c r="C758" s="69" t="str">
        <f>'PER TRIWULAN'!I753</f>
        <v xml:space="preserve"> Toroh </v>
      </c>
      <c r="D758" s="70" t="str">
        <f>'PER TRIWULAN'!B753</f>
        <v>SD NEGERI 2 PLOSOHARJO</v>
      </c>
      <c r="E758" s="71">
        <f>'PER TRIWULAN'!V753</f>
        <v>28565000</v>
      </c>
      <c r="F758" s="89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72">
        <f t="shared" si="33"/>
        <v>0</v>
      </c>
      <c r="U758" s="59">
        <f t="shared" si="34"/>
        <v>28565000</v>
      </c>
      <c r="V758" s="57">
        <f t="shared" si="35"/>
        <v>0</v>
      </c>
    </row>
    <row r="759" spans="2:22" s="25" customFormat="1" hidden="1">
      <c r="B759" s="82">
        <f>'PER TRIWULAN'!A754</f>
        <v>749</v>
      </c>
      <c r="C759" s="69" t="str">
        <f>'PER TRIWULAN'!I754</f>
        <v xml:space="preserve"> Toroh </v>
      </c>
      <c r="D759" s="70" t="str">
        <f>'PER TRIWULAN'!B754</f>
        <v>SD NEGERI 2 SINDUREJO</v>
      </c>
      <c r="E759" s="71">
        <f>'PER TRIWULAN'!V754</f>
        <v>23780000</v>
      </c>
      <c r="F759" s="89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72">
        <f t="shared" si="33"/>
        <v>0</v>
      </c>
      <c r="U759" s="59">
        <f t="shared" si="34"/>
        <v>23780000</v>
      </c>
      <c r="V759" s="57">
        <f t="shared" si="35"/>
        <v>0</v>
      </c>
    </row>
    <row r="760" spans="2:22" s="25" customFormat="1" hidden="1">
      <c r="B760" s="82">
        <f>'PER TRIWULAN'!A755</f>
        <v>750</v>
      </c>
      <c r="C760" s="69" t="str">
        <f>'PER TRIWULAN'!I755</f>
        <v xml:space="preserve"> Toroh </v>
      </c>
      <c r="D760" s="70" t="str">
        <f>'PER TRIWULAN'!B755</f>
        <v>SD NEGERI 2 TAMBIREJO</v>
      </c>
      <c r="E760" s="71">
        <f>'PER TRIWULAN'!V755</f>
        <v>15660000</v>
      </c>
      <c r="F760" s="89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72">
        <f t="shared" si="33"/>
        <v>0</v>
      </c>
      <c r="U760" s="59">
        <f t="shared" si="34"/>
        <v>15660000</v>
      </c>
      <c r="V760" s="57">
        <f t="shared" si="35"/>
        <v>0</v>
      </c>
    </row>
    <row r="761" spans="2:22" s="25" customFormat="1" hidden="1">
      <c r="B761" s="82">
        <f>'PER TRIWULAN'!A756</f>
        <v>751</v>
      </c>
      <c r="C761" s="69" t="str">
        <f>'PER TRIWULAN'!I756</f>
        <v xml:space="preserve"> Toroh </v>
      </c>
      <c r="D761" s="70" t="str">
        <f>'PER TRIWULAN'!B756</f>
        <v>SD NEGERI 3 BANDUNGHARJO</v>
      </c>
      <c r="E761" s="71">
        <f>'PER TRIWULAN'!V756</f>
        <v>27405000</v>
      </c>
      <c r="F761" s="89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72">
        <f t="shared" si="33"/>
        <v>0</v>
      </c>
      <c r="U761" s="59">
        <f t="shared" si="34"/>
        <v>27405000</v>
      </c>
      <c r="V761" s="57">
        <f t="shared" si="35"/>
        <v>0</v>
      </c>
    </row>
    <row r="762" spans="2:22" s="25" customFormat="1" hidden="1">
      <c r="B762" s="82">
        <f>'PER TRIWULAN'!A757</f>
        <v>752</v>
      </c>
      <c r="C762" s="69" t="str">
        <f>'PER TRIWULAN'!I757</f>
        <v xml:space="preserve"> Toroh </v>
      </c>
      <c r="D762" s="70" t="str">
        <f>'PER TRIWULAN'!B757</f>
        <v>SD NEGERI 3 BOLOH</v>
      </c>
      <c r="E762" s="71">
        <f>'PER TRIWULAN'!V757</f>
        <v>25085000</v>
      </c>
      <c r="F762" s="89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72">
        <f t="shared" si="33"/>
        <v>0</v>
      </c>
      <c r="U762" s="59">
        <f t="shared" si="34"/>
        <v>25085000</v>
      </c>
      <c r="V762" s="57">
        <f t="shared" si="35"/>
        <v>0</v>
      </c>
    </row>
    <row r="763" spans="2:22" s="25" customFormat="1" hidden="1">
      <c r="B763" s="82">
        <f>'PER TRIWULAN'!A758</f>
        <v>753</v>
      </c>
      <c r="C763" s="69" t="str">
        <f>'PER TRIWULAN'!I758</f>
        <v xml:space="preserve"> Toroh </v>
      </c>
      <c r="D763" s="70" t="str">
        <f>'PER TRIWULAN'!B758</f>
        <v>SD NEGERI 3 DEPOK</v>
      </c>
      <c r="E763" s="71">
        <f>'PER TRIWULAN'!V758</f>
        <v>22330000</v>
      </c>
      <c r="F763" s="89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72">
        <f t="shared" si="33"/>
        <v>0</v>
      </c>
      <c r="U763" s="59">
        <f t="shared" si="34"/>
        <v>22330000</v>
      </c>
      <c r="V763" s="57">
        <f t="shared" si="35"/>
        <v>0</v>
      </c>
    </row>
    <row r="764" spans="2:22" s="25" customFormat="1" hidden="1">
      <c r="B764" s="82">
        <f>'PER TRIWULAN'!A759</f>
        <v>754</v>
      </c>
      <c r="C764" s="69" t="str">
        <f>'PER TRIWULAN'!I759</f>
        <v xml:space="preserve"> Toroh </v>
      </c>
      <c r="D764" s="70" t="str">
        <f>'PER TRIWULAN'!B759</f>
        <v>SD NEGERI 3 DIMORO</v>
      </c>
      <c r="E764" s="71">
        <f>'PER TRIWULAN'!V759</f>
        <v>21315000</v>
      </c>
      <c r="F764" s="89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72">
        <f t="shared" si="33"/>
        <v>0</v>
      </c>
      <c r="U764" s="59">
        <f t="shared" si="34"/>
        <v>21315000</v>
      </c>
      <c r="V764" s="57">
        <f t="shared" si="35"/>
        <v>0</v>
      </c>
    </row>
    <row r="765" spans="2:22" s="25" customFormat="1" hidden="1">
      <c r="B765" s="82">
        <f>'PER TRIWULAN'!A760</f>
        <v>755</v>
      </c>
      <c r="C765" s="69" t="str">
        <f>'PER TRIWULAN'!I760</f>
        <v xml:space="preserve"> Toroh </v>
      </c>
      <c r="D765" s="70" t="str">
        <f>'PER TRIWULAN'!B760</f>
        <v>SD NEGERI 3 GENENGADAL</v>
      </c>
      <c r="E765" s="71">
        <f>'PER TRIWULAN'!V760</f>
        <v>12615000</v>
      </c>
      <c r="F765" s="89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72">
        <f t="shared" si="33"/>
        <v>0</v>
      </c>
      <c r="U765" s="59">
        <f t="shared" si="34"/>
        <v>12615000</v>
      </c>
      <c r="V765" s="57">
        <f t="shared" si="35"/>
        <v>0</v>
      </c>
    </row>
    <row r="766" spans="2:22" s="25" customFormat="1" hidden="1">
      <c r="B766" s="82">
        <f>'PER TRIWULAN'!A761</f>
        <v>756</v>
      </c>
      <c r="C766" s="69" t="str">
        <f>'PER TRIWULAN'!I761</f>
        <v xml:space="preserve"> Toroh </v>
      </c>
      <c r="D766" s="70" t="str">
        <f>'PER TRIWULAN'!B761</f>
        <v>SD NEGERI 3 GENENGSARI</v>
      </c>
      <c r="E766" s="71">
        <f>'PER TRIWULAN'!V761</f>
        <v>12905000</v>
      </c>
      <c r="F766" s="89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72">
        <f t="shared" si="33"/>
        <v>0</v>
      </c>
      <c r="U766" s="59">
        <f t="shared" si="34"/>
        <v>12905000</v>
      </c>
      <c r="V766" s="57">
        <f t="shared" si="35"/>
        <v>0</v>
      </c>
    </row>
    <row r="767" spans="2:22" s="25" customFormat="1" hidden="1">
      <c r="B767" s="82">
        <f>'PER TRIWULAN'!A762</f>
        <v>757</v>
      </c>
      <c r="C767" s="69" t="str">
        <f>'PER TRIWULAN'!I762</f>
        <v xml:space="preserve"> Toroh </v>
      </c>
      <c r="D767" s="70" t="str">
        <f>'PER TRIWULAN'!B762</f>
        <v>SD NEGERI 3 KENTENG</v>
      </c>
      <c r="E767" s="71">
        <f>'PER TRIWULAN'!V762</f>
        <v>22475000</v>
      </c>
      <c r="F767" s="89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72">
        <f t="shared" si="33"/>
        <v>0</v>
      </c>
      <c r="U767" s="59">
        <f t="shared" si="34"/>
        <v>22475000</v>
      </c>
      <c r="V767" s="57">
        <f t="shared" si="35"/>
        <v>0</v>
      </c>
    </row>
    <row r="768" spans="2:22" s="25" customFormat="1" hidden="1">
      <c r="B768" s="82">
        <f>'PER TRIWULAN'!A763</f>
        <v>758</v>
      </c>
      <c r="C768" s="69" t="str">
        <f>'PER TRIWULAN'!I763</f>
        <v xml:space="preserve"> Toroh </v>
      </c>
      <c r="D768" s="70" t="str">
        <f>'PER TRIWULAN'!B763</f>
        <v>SD NEGERI 3 KRANGGANHARJO</v>
      </c>
      <c r="E768" s="71">
        <f>'PER TRIWULAN'!V763</f>
        <v>12905000</v>
      </c>
      <c r="F768" s="89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72">
        <f t="shared" si="33"/>
        <v>0</v>
      </c>
      <c r="U768" s="59">
        <f t="shared" si="34"/>
        <v>12905000</v>
      </c>
      <c r="V768" s="57">
        <f t="shared" si="35"/>
        <v>0</v>
      </c>
    </row>
    <row r="769" spans="2:22" s="25" customFormat="1" hidden="1">
      <c r="B769" s="82">
        <f>'PER TRIWULAN'!A764</f>
        <v>759</v>
      </c>
      <c r="C769" s="69" t="str">
        <f>'PER TRIWULAN'!I764</f>
        <v xml:space="preserve"> Toroh </v>
      </c>
      <c r="D769" s="70" t="str">
        <f>'PER TRIWULAN'!B764</f>
        <v>SD NEGERI 3 NGRANDAH</v>
      </c>
      <c r="E769" s="71">
        <f>'PER TRIWULAN'!V764</f>
        <v>23925000</v>
      </c>
      <c r="F769" s="89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72">
        <f t="shared" si="33"/>
        <v>0</v>
      </c>
      <c r="U769" s="59">
        <f t="shared" si="34"/>
        <v>23925000</v>
      </c>
      <c r="V769" s="57">
        <f t="shared" si="35"/>
        <v>0</v>
      </c>
    </row>
    <row r="770" spans="2:22" s="25" customFormat="1" hidden="1">
      <c r="B770" s="82">
        <f>'PER TRIWULAN'!A765</f>
        <v>760</v>
      </c>
      <c r="C770" s="69" t="str">
        <f>'PER TRIWULAN'!I765</f>
        <v xml:space="preserve"> Toroh </v>
      </c>
      <c r="D770" s="70" t="str">
        <f>'PER TRIWULAN'!B765</f>
        <v>SD NEGERI 3 PILANGPAYUNG</v>
      </c>
      <c r="E770" s="71">
        <f>'PER TRIWULAN'!V765</f>
        <v>22475000</v>
      </c>
      <c r="F770" s="89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72">
        <f t="shared" si="33"/>
        <v>0</v>
      </c>
      <c r="U770" s="59">
        <f t="shared" si="34"/>
        <v>22475000</v>
      </c>
      <c r="V770" s="57">
        <f t="shared" si="35"/>
        <v>0</v>
      </c>
    </row>
    <row r="771" spans="2:22" s="25" customFormat="1" hidden="1">
      <c r="B771" s="82">
        <f>'PER TRIWULAN'!A766</f>
        <v>761</v>
      </c>
      <c r="C771" s="69" t="str">
        <f>'PER TRIWULAN'!I766</f>
        <v xml:space="preserve"> Toroh </v>
      </c>
      <c r="D771" s="70" t="str">
        <f>'PER TRIWULAN'!B766</f>
        <v>SD NEGERI 3 PLOSOHARJO</v>
      </c>
      <c r="E771" s="71">
        <f>'PER TRIWULAN'!V766</f>
        <v>24070000</v>
      </c>
      <c r="F771" s="89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72">
        <f t="shared" si="33"/>
        <v>0</v>
      </c>
      <c r="U771" s="59">
        <f t="shared" si="34"/>
        <v>24070000</v>
      </c>
      <c r="V771" s="57">
        <f t="shared" si="35"/>
        <v>0</v>
      </c>
    </row>
    <row r="772" spans="2:22" s="25" customFormat="1" hidden="1">
      <c r="B772" s="82">
        <f>'PER TRIWULAN'!A767</f>
        <v>762</v>
      </c>
      <c r="C772" s="69" t="str">
        <f>'PER TRIWULAN'!I767</f>
        <v xml:space="preserve"> Toroh </v>
      </c>
      <c r="D772" s="70" t="str">
        <f>'PER TRIWULAN'!B767</f>
        <v>SD NEGERI 3 SINDUREJO</v>
      </c>
      <c r="E772" s="71">
        <f>'PER TRIWULAN'!V767</f>
        <v>24360000</v>
      </c>
      <c r="F772" s="89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72">
        <f t="shared" si="33"/>
        <v>0</v>
      </c>
      <c r="U772" s="59">
        <f t="shared" si="34"/>
        <v>24360000</v>
      </c>
      <c r="V772" s="57">
        <f t="shared" si="35"/>
        <v>0</v>
      </c>
    </row>
    <row r="773" spans="2:22" s="25" customFormat="1" hidden="1">
      <c r="B773" s="82">
        <f>'PER TRIWULAN'!A768</f>
        <v>763</v>
      </c>
      <c r="C773" s="69" t="str">
        <f>'PER TRIWULAN'!I768</f>
        <v xml:space="preserve"> Toroh </v>
      </c>
      <c r="D773" s="70" t="str">
        <f>'PER TRIWULAN'!B768</f>
        <v>SD NEGERI 3 TUNGGAK</v>
      </c>
      <c r="E773" s="71">
        <f>'PER TRIWULAN'!V768</f>
        <v>31175000</v>
      </c>
      <c r="F773" s="89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72">
        <f t="shared" si="33"/>
        <v>0</v>
      </c>
      <c r="U773" s="59">
        <f t="shared" si="34"/>
        <v>31175000</v>
      </c>
      <c r="V773" s="57">
        <f t="shared" si="35"/>
        <v>0</v>
      </c>
    </row>
    <row r="774" spans="2:22" s="25" customFormat="1" hidden="1">
      <c r="B774" s="82">
        <f>'PER TRIWULAN'!A769</f>
        <v>764</v>
      </c>
      <c r="C774" s="69" t="str">
        <f>'PER TRIWULAN'!I769</f>
        <v xml:space="preserve"> Toroh </v>
      </c>
      <c r="D774" s="70" t="str">
        <f>'PER TRIWULAN'!B769</f>
        <v>SD NEGERI 4 BANDUNGHARJO</v>
      </c>
      <c r="E774" s="71">
        <f>'PER TRIWULAN'!V769</f>
        <v>14355000</v>
      </c>
      <c r="F774" s="89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72">
        <f t="shared" si="33"/>
        <v>0</v>
      </c>
      <c r="U774" s="59">
        <f t="shared" si="34"/>
        <v>14355000</v>
      </c>
      <c r="V774" s="57">
        <f t="shared" si="35"/>
        <v>0</v>
      </c>
    </row>
    <row r="775" spans="2:22" s="25" customFormat="1" hidden="1">
      <c r="B775" s="82">
        <f>'PER TRIWULAN'!A770</f>
        <v>765</v>
      </c>
      <c r="C775" s="69" t="str">
        <f>'PER TRIWULAN'!I770</f>
        <v xml:space="preserve"> Toroh </v>
      </c>
      <c r="D775" s="70" t="str">
        <f>'PER TRIWULAN'!B770</f>
        <v>SD NEGERI 4 DEPOK</v>
      </c>
      <c r="E775" s="71">
        <f>'PER TRIWULAN'!V770</f>
        <v>21605000</v>
      </c>
      <c r="F775" s="89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72">
        <f t="shared" si="33"/>
        <v>0</v>
      </c>
      <c r="U775" s="59">
        <f t="shared" si="34"/>
        <v>21605000</v>
      </c>
      <c r="V775" s="57">
        <f t="shared" si="35"/>
        <v>0</v>
      </c>
    </row>
    <row r="776" spans="2:22" s="25" customFormat="1" hidden="1">
      <c r="B776" s="82">
        <f>'PER TRIWULAN'!A771</f>
        <v>766</v>
      </c>
      <c r="C776" s="69" t="str">
        <f>'PER TRIWULAN'!I771</f>
        <v xml:space="preserve"> Toroh </v>
      </c>
      <c r="D776" s="70" t="str">
        <f>'PER TRIWULAN'!B771</f>
        <v>SD NEGERI 4 GENENGADAL</v>
      </c>
      <c r="E776" s="71">
        <f>'PER TRIWULAN'!V771</f>
        <v>19720000</v>
      </c>
      <c r="F776" s="89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72">
        <f t="shared" si="33"/>
        <v>0</v>
      </c>
      <c r="U776" s="59">
        <f t="shared" si="34"/>
        <v>19720000</v>
      </c>
      <c r="V776" s="57">
        <f t="shared" si="35"/>
        <v>0</v>
      </c>
    </row>
    <row r="777" spans="2:22" s="25" customFormat="1" hidden="1">
      <c r="B777" s="82">
        <f>'PER TRIWULAN'!A772</f>
        <v>767</v>
      </c>
      <c r="C777" s="69" t="str">
        <f>'PER TRIWULAN'!I772</f>
        <v xml:space="preserve"> Toroh </v>
      </c>
      <c r="D777" s="70" t="str">
        <f>'PER TRIWULAN'!B772</f>
        <v>SD NEGERI 4 KENTENG</v>
      </c>
      <c r="E777" s="71">
        <f>'PER TRIWULAN'!V772</f>
        <v>18995000</v>
      </c>
      <c r="F777" s="89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72">
        <f t="shared" si="33"/>
        <v>0</v>
      </c>
      <c r="U777" s="59">
        <f t="shared" si="34"/>
        <v>18995000</v>
      </c>
      <c r="V777" s="57">
        <f t="shared" si="35"/>
        <v>0</v>
      </c>
    </row>
    <row r="778" spans="2:22" s="25" customFormat="1" hidden="1">
      <c r="B778" s="82">
        <f>'PER TRIWULAN'!A773</f>
        <v>768</v>
      </c>
      <c r="C778" s="69" t="str">
        <f>'PER TRIWULAN'!I773</f>
        <v xml:space="preserve"> Toroh </v>
      </c>
      <c r="D778" s="70" t="str">
        <f>'PER TRIWULAN'!B773</f>
        <v>SD NEGERI 4 PILANGPAYUNG</v>
      </c>
      <c r="E778" s="71">
        <f>'PER TRIWULAN'!V773</f>
        <v>3335000</v>
      </c>
      <c r="F778" s="89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72">
        <f t="shared" si="33"/>
        <v>0</v>
      </c>
      <c r="U778" s="59">
        <f t="shared" si="34"/>
        <v>3335000</v>
      </c>
      <c r="V778" s="57">
        <f t="shared" si="35"/>
        <v>0</v>
      </c>
    </row>
    <row r="779" spans="2:22" s="25" customFormat="1" hidden="1">
      <c r="B779" s="82">
        <f>'PER TRIWULAN'!A774</f>
        <v>769</v>
      </c>
      <c r="C779" s="69" t="str">
        <f>'PER TRIWULAN'!I774</f>
        <v xml:space="preserve"> Toroh </v>
      </c>
      <c r="D779" s="70" t="str">
        <f>'PER TRIWULAN'!B774</f>
        <v>SD NEGERI 4 SINDUREJO</v>
      </c>
      <c r="E779" s="71">
        <f>'PER TRIWULAN'!V774</f>
        <v>18560000</v>
      </c>
      <c r="F779" s="89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72">
        <f t="shared" si="33"/>
        <v>0</v>
      </c>
      <c r="U779" s="59">
        <f t="shared" si="34"/>
        <v>18560000</v>
      </c>
      <c r="V779" s="57">
        <f t="shared" si="35"/>
        <v>0</v>
      </c>
    </row>
    <row r="780" spans="2:22" s="25" customFormat="1" hidden="1">
      <c r="B780" s="82">
        <f>'PER TRIWULAN'!A775</f>
        <v>770</v>
      </c>
      <c r="C780" s="69" t="str">
        <f>'PER TRIWULAN'!I775</f>
        <v xml:space="preserve"> Toroh </v>
      </c>
      <c r="D780" s="70" t="str">
        <f>'PER TRIWULAN'!B775</f>
        <v>SD NEGERI 4 TAMBIREJO</v>
      </c>
      <c r="E780" s="71">
        <f>'PER TRIWULAN'!V775</f>
        <v>43935000</v>
      </c>
      <c r="F780" s="89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72">
        <f t="shared" ref="T780:T843" si="36">SUM(G780:S780)</f>
        <v>0</v>
      </c>
      <c r="U780" s="59">
        <f t="shared" ref="U780:U843" si="37">E780-F780</f>
        <v>43935000</v>
      </c>
      <c r="V780" s="57">
        <f t="shared" ref="V780:V843" si="38">F780-T780</f>
        <v>0</v>
      </c>
    </row>
    <row r="781" spans="2:22" s="25" customFormat="1" hidden="1">
      <c r="B781" s="82">
        <f>'PER TRIWULAN'!A776</f>
        <v>771</v>
      </c>
      <c r="C781" s="69" t="str">
        <f>'PER TRIWULAN'!I776</f>
        <v xml:space="preserve"> Toroh </v>
      </c>
      <c r="D781" s="70" t="str">
        <f>'PER TRIWULAN'!B776</f>
        <v>SD NEGERI 4 TUNGGAK</v>
      </c>
      <c r="E781" s="71">
        <f>'PER TRIWULAN'!V776</f>
        <v>29290000</v>
      </c>
      <c r="F781" s="89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72">
        <f t="shared" si="36"/>
        <v>0</v>
      </c>
      <c r="U781" s="59">
        <f t="shared" si="37"/>
        <v>29290000</v>
      </c>
      <c r="V781" s="57">
        <f t="shared" si="38"/>
        <v>0</v>
      </c>
    </row>
    <row r="782" spans="2:22" s="25" customFormat="1" hidden="1">
      <c r="B782" s="82">
        <f>'PER TRIWULAN'!A777</f>
        <v>772</v>
      </c>
      <c r="C782" s="69" t="str">
        <f>'PER TRIWULAN'!I777</f>
        <v xml:space="preserve"> Toroh </v>
      </c>
      <c r="D782" s="70" t="str">
        <f>'PER TRIWULAN'!B777</f>
        <v>SD NEGERI 5 DEPOK</v>
      </c>
      <c r="E782" s="71">
        <f>'PER TRIWULAN'!V777</f>
        <v>23635000</v>
      </c>
      <c r="F782" s="89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72">
        <f t="shared" si="36"/>
        <v>0</v>
      </c>
      <c r="U782" s="59">
        <f t="shared" si="37"/>
        <v>23635000</v>
      </c>
      <c r="V782" s="57">
        <f t="shared" si="38"/>
        <v>0</v>
      </c>
    </row>
    <row r="783" spans="2:22" s="25" customFormat="1" hidden="1">
      <c r="B783" s="82">
        <f>'PER TRIWULAN'!A778</f>
        <v>773</v>
      </c>
      <c r="C783" s="69" t="str">
        <f>'PER TRIWULAN'!I778</f>
        <v xml:space="preserve"> Toroh </v>
      </c>
      <c r="D783" s="70" t="str">
        <f>'PER TRIWULAN'!B778</f>
        <v>SD NEGERI 5 DIMORO</v>
      </c>
      <c r="E783" s="71">
        <f>'PER TRIWULAN'!V778</f>
        <v>21750000</v>
      </c>
      <c r="F783" s="89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72">
        <f t="shared" si="36"/>
        <v>0</v>
      </c>
      <c r="U783" s="59">
        <f t="shared" si="37"/>
        <v>21750000</v>
      </c>
      <c r="V783" s="57">
        <f t="shared" si="38"/>
        <v>0</v>
      </c>
    </row>
    <row r="784" spans="2:22" s="25" customFormat="1" hidden="1">
      <c r="B784" s="82">
        <f>'PER TRIWULAN'!A779</f>
        <v>774</v>
      </c>
      <c r="C784" s="69" t="str">
        <f>'PER TRIWULAN'!I779</f>
        <v xml:space="preserve"> Toroh </v>
      </c>
      <c r="D784" s="70" t="str">
        <f>'PER TRIWULAN'!B779</f>
        <v>SD NEGERI 5 SINDUREJO</v>
      </c>
      <c r="E784" s="71">
        <f>'PER TRIWULAN'!V779</f>
        <v>18705000</v>
      </c>
      <c r="F784" s="89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72">
        <f t="shared" si="36"/>
        <v>0</v>
      </c>
      <c r="U784" s="59">
        <f t="shared" si="37"/>
        <v>18705000</v>
      </c>
      <c r="V784" s="57">
        <f t="shared" si="38"/>
        <v>0</v>
      </c>
    </row>
    <row r="785" spans="2:22" s="25" customFormat="1" hidden="1">
      <c r="B785" s="82">
        <f>'PER TRIWULAN'!A780</f>
        <v>775</v>
      </c>
      <c r="C785" s="69" t="str">
        <f>'PER TRIWULAN'!I780</f>
        <v xml:space="preserve"> Toroh </v>
      </c>
      <c r="D785" s="70" t="str">
        <f>'PER TRIWULAN'!B780</f>
        <v>SD NEGERI 5 TAMBIREJO</v>
      </c>
      <c r="E785" s="71">
        <f>'PER TRIWULAN'!V780</f>
        <v>23925000</v>
      </c>
      <c r="F785" s="89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72">
        <f t="shared" si="36"/>
        <v>0</v>
      </c>
      <c r="U785" s="59">
        <f t="shared" si="37"/>
        <v>23925000</v>
      </c>
      <c r="V785" s="57">
        <f t="shared" si="38"/>
        <v>0</v>
      </c>
    </row>
    <row r="786" spans="2:22" s="25" customFormat="1" hidden="1">
      <c r="B786" s="82">
        <f>'PER TRIWULAN'!A781</f>
        <v>776</v>
      </c>
      <c r="C786" s="69" t="str">
        <f>'PER TRIWULAN'!I781</f>
        <v xml:space="preserve"> Toroh </v>
      </c>
      <c r="D786" s="70" t="str">
        <f>'PER TRIWULAN'!B781</f>
        <v>SD NEGERI 6 DEPOK</v>
      </c>
      <c r="E786" s="71">
        <f>'PER TRIWULAN'!V781</f>
        <v>17255000</v>
      </c>
      <c r="F786" s="89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72">
        <f t="shared" si="36"/>
        <v>0</v>
      </c>
      <c r="U786" s="59">
        <f t="shared" si="37"/>
        <v>17255000</v>
      </c>
      <c r="V786" s="57">
        <f t="shared" si="38"/>
        <v>0</v>
      </c>
    </row>
    <row r="787" spans="2:22" s="25" customFormat="1" hidden="1">
      <c r="B787" s="82">
        <f>'PER TRIWULAN'!A782</f>
        <v>777</v>
      </c>
      <c r="C787" s="69" t="str">
        <f>'PER TRIWULAN'!I782</f>
        <v xml:space="preserve"> Toroh </v>
      </c>
      <c r="D787" s="70" t="str">
        <f>'PER TRIWULAN'!B782</f>
        <v>SD NEGERI 6 SINDUREJO</v>
      </c>
      <c r="E787" s="71">
        <f>'PER TRIWULAN'!V782</f>
        <v>15805000</v>
      </c>
      <c r="F787" s="89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72">
        <f t="shared" si="36"/>
        <v>0</v>
      </c>
      <c r="U787" s="59">
        <f t="shared" si="37"/>
        <v>15805000</v>
      </c>
      <c r="V787" s="57">
        <f t="shared" si="38"/>
        <v>0</v>
      </c>
    </row>
    <row r="788" spans="2:22" s="25" customFormat="1" hidden="1">
      <c r="B788" s="82">
        <f>'PER TRIWULAN'!A783</f>
        <v>778</v>
      </c>
      <c r="C788" s="69" t="str">
        <f>'PER TRIWULAN'!I783</f>
        <v xml:space="preserve"> Toroh </v>
      </c>
      <c r="D788" s="70" t="str">
        <f>'PER TRIWULAN'!B783</f>
        <v>SD NEGERI 7 DEPOK</v>
      </c>
      <c r="E788" s="71">
        <f>'PER TRIWULAN'!V783</f>
        <v>14500000</v>
      </c>
      <c r="F788" s="89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72">
        <f t="shared" si="36"/>
        <v>0</v>
      </c>
      <c r="U788" s="59">
        <f t="shared" si="37"/>
        <v>14500000</v>
      </c>
      <c r="V788" s="57">
        <f t="shared" si="38"/>
        <v>0</v>
      </c>
    </row>
    <row r="789" spans="2:22" s="25" customFormat="1" hidden="1">
      <c r="B789" s="82">
        <f>'PER TRIWULAN'!A784</f>
        <v>779</v>
      </c>
      <c r="C789" s="69" t="str">
        <f>'PER TRIWULAN'!I784</f>
        <v xml:space="preserve"> Toroh </v>
      </c>
      <c r="D789" s="70" t="str">
        <f>'PER TRIWULAN'!B784</f>
        <v>SD NEGERI 1 KRANGGANHARJO</v>
      </c>
      <c r="E789" s="71">
        <f>'PER TRIWULAN'!V784</f>
        <v>18705000</v>
      </c>
      <c r="F789" s="89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72">
        <f t="shared" si="36"/>
        <v>0</v>
      </c>
      <c r="U789" s="59">
        <f t="shared" si="37"/>
        <v>18705000</v>
      </c>
      <c r="V789" s="57">
        <f t="shared" si="38"/>
        <v>0</v>
      </c>
    </row>
    <row r="790" spans="2:22" s="25" customFormat="1" hidden="1">
      <c r="B790" s="82">
        <f>'PER TRIWULAN'!A785</f>
        <v>780</v>
      </c>
      <c r="C790" s="69" t="str">
        <f>'PER TRIWULAN'!I785</f>
        <v xml:space="preserve"> Toroh </v>
      </c>
      <c r="D790" s="70" t="str">
        <f>'PER TRIWULAN'!B785</f>
        <v>SD NEGERI 2 DEPOK</v>
      </c>
      <c r="E790" s="71">
        <f>'PER TRIWULAN'!V785</f>
        <v>37555000</v>
      </c>
      <c r="F790" s="89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72">
        <f t="shared" si="36"/>
        <v>0</v>
      </c>
      <c r="U790" s="59">
        <f t="shared" si="37"/>
        <v>37555000</v>
      </c>
      <c r="V790" s="57">
        <f t="shared" si="38"/>
        <v>0</v>
      </c>
    </row>
    <row r="791" spans="2:22" s="25" customFormat="1" hidden="1">
      <c r="B791" s="82">
        <f>'PER TRIWULAN'!A786</f>
        <v>781</v>
      </c>
      <c r="C791" s="69" t="str">
        <f>'PER TRIWULAN'!I786</f>
        <v xml:space="preserve"> Toroh </v>
      </c>
      <c r="D791" s="70" t="str">
        <f>'PER TRIWULAN'!B786</f>
        <v>SD NEGERI 3 TAMBIREJO</v>
      </c>
      <c r="E791" s="71">
        <f>'PER TRIWULAN'!V786</f>
        <v>21025000</v>
      </c>
      <c r="F791" s="89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72">
        <f t="shared" si="36"/>
        <v>0</v>
      </c>
      <c r="U791" s="59">
        <f t="shared" si="37"/>
        <v>21025000</v>
      </c>
      <c r="V791" s="57">
        <f t="shared" si="38"/>
        <v>0</v>
      </c>
    </row>
    <row r="792" spans="2:22" s="25" customFormat="1" hidden="1">
      <c r="B792" s="82">
        <f>'PER TRIWULAN'!A787</f>
        <v>782</v>
      </c>
      <c r="C792" s="69" t="str">
        <f>'PER TRIWULAN'!I787</f>
        <v xml:space="preserve"> Toroh </v>
      </c>
      <c r="D792" s="70" t="str">
        <f>'PER TRIWULAN'!B787</f>
        <v>SD NEGERI 4 BOLOH</v>
      </c>
      <c r="E792" s="71">
        <f>'PER TRIWULAN'!V787</f>
        <v>28710000</v>
      </c>
      <c r="F792" s="89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72">
        <f t="shared" si="36"/>
        <v>0</v>
      </c>
      <c r="U792" s="59">
        <f t="shared" si="37"/>
        <v>28710000</v>
      </c>
      <c r="V792" s="57">
        <f t="shared" si="38"/>
        <v>0</v>
      </c>
    </row>
    <row r="793" spans="2:22" s="25" customFormat="1" hidden="1">
      <c r="B793" s="82">
        <f>'PER TRIWULAN'!A788</f>
        <v>783</v>
      </c>
      <c r="C793" s="69" t="str">
        <f>'PER TRIWULAN'!I788</f>
        <v xml:space="preserve"> Toroh </v>
      </c>
      <c r="D793" s="70" t="str">
        <f>'PER TRIWULAN'!B788</f>
        <v>SD NEGERI 2 DIMORO</v>
      </c>
      <c r="E793" s="71">
        <f>'PER TRIWULAN'!V788</f>
        <v>18560000</v>
      </c>
      <c r="F793" s="89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72">
        <f t="shared" si="36"/>
        <v>0</v>
      </c>
      <c r="U793" s="59">
        <f t="shared" si="37"/>
        <v>18560000</v>
      </c>
      <c r="V793" s="57">
        <f t="shared" si="38"/>
        <v>0</v>
      </c>
    </row>
    <row r="794" spans="2:22" s="25" customFormat="1" hidden="1">
      <c r="B794" s="82">
        <f>'PER TRIWULAN'!A789</f>
        <v>784</v>
      </c>
      <c r="C794" s="69" t="str">
        <f>'PER TRIWULAN'!I789</f>
        <v xml:space="preserve"> Toroh </v>
      </c>
      <c r="D794" s="70" t="str">
        <f>'PER TRIWULAN'!B789</f>
        <v>SD NEGERI 4 DIMORO</v>
      </c>
      <c r="E794" s="71">
        <f>'PER TRIWULAN'!V789</f>
        <v>10005000</v>
      </c>
      <c r="F794" s="89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72">
        <f t="shared" si="36"/>
        <v>0</v>
      </c>
      <c r="U794" s="59">
        <f t="shared" si="37"/>
        <v>10005000</v>
      </c>
      <c r="V794" s="57">
        <f t="shared" si="38"/>
        <v>0</v>
      </c>
    </row>
    <row r="795" spans="2:22" s="25" customFormat="1" hidden="1">
      <c r="B795" s="82">
        <f>'PER TRIWULAN'!A790</f>
        <v>785</v>
      </c>
      <c r="C795" s="69" t="str">
        <f>'PER TRIWULAN'!I790</f>
        <v xml:space="preserve"> Toroh </v>
      </c>
      <c r="D795" s="70" t="str">
        <f>'PER TRIWULAN'!B790</f>
        <v>SD NEGERI 2 PILANGPAYUNG</v>
      </c>
      <c r="E795" s="71">
        <f>'PER TRIWULAN'!V790</f>
        <v>23200000</v>
      </c>
      <c r="F795" s="89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72">
        <f t="shared" si="36"/>
        <v>0</v>
      </c>
      <c r="U795" s="59">
        <f t="shared" si="37"/>
        <v>23200000</v>
      </c>
      <c r="V795" s="57">
        <f t="shared" si="38"/>
        <v>0</v>
      </c>
    </row>
    <row r="796" spans="2:22" s="25" customFormat="1" hidden="1">
      <c r="B796" s="82">
        <f>'PER TRIWULAN'!A791</f>
        <v>786</v>
      </c>
      <c r="C796" s="69" t="str">
        <f>'PER TRIWULAN'!I791</f>
        <v xml:space="preserve"> Toroh </v>
      </c>
      <c r="D796" s="70" t="str">
        <f>'PER TRIWULAN'!B791</f>
        <v>SD NEGERI 2 SUGIHAN</v>
      </c>
      <c r="E796" s="71">
        <f>'PER TRIWULAN'!V791</f>
        <v>19430000</v>
      </c>
      <c r="F796" s="89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72">
        <f t="shared" si="36"/>
        <v>0</v>
      </c>
      <c r="U796" s="59">
        <f t="shared" si="37"/>
        <v>19430000</v>
      </c>
      <c r="V796" s="57">
        <f t="shared" si="38"/>
        <v>0</v>
      </c>
    </row>
    <row r="797" spans="2:22" s="25" customFormat="1" hidden="1">
      <c r="B797" s="82">
        <f>'PER TRIWULAN'!A792</f>
        <v>787</v>
      </c>
      <c r="C797" s="69" t="str">
        <f>'PER TRIWULAN'!I792</f>
        <v xml:space="preserve"> Toroh </v>
      </c>
      <c r="D797" s="70" t="str">
        <f>'PER TRIWULAN'!B792</f>
        <v>SD NEGERI 3 SUGIHAN</v>
      </c>
      <c r="E797" s="71">
        <f>'PER TRIWULAN'!V792</f>
        <v>25375000</v>
      </c>
      <c r="F797" s="89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72">
        <f t="shared" si="36"/>
        <v>0</v>
      </c>
      <c r="U797" s="59">
        <f t="shared" si="37"/>
        <v>25375000</v>
      </c>
      <c r="V797" s="57">
        <f t="shared" si="38"/>
        <v>0</v>
      </c>
    </row>
    <row r="798" spans="2:22" s="25" customFormat="1" hidden="1">
      <c r="B798" s="82">
        <f>'PER TRIWULAN'!A793</f>
        <v>788</v>
      </c>
      <c r="C798" s="69" t="str">
        <f>'PER TRIWULAN'!I793</f>
        <v xml:space="preserve"> Toroh </v>
      </c>
      <c r="D798" s="70" t="str">
        <f>'PER TRIWULAN'!B793</f>
        <v>SD NEGERI 4 SUGIHAN</v>
      </c>
      <c r="E798" s="71">
        <f>'PER TRIWULAN'!V793</f>
        <v>17400000</v>
      </c>
      <c r="F798" s="89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72">
        <f t="shared" si="36"/>
        <v>0</v>
      </c>
      <c r="U798" s="59">
        <f t="shared" si="37"/>
        <v>17400000</v>
      </c>
      <c r="V798" s="57">
        <f t="shared" si="38"/>
        <v>0</v>
      </c>
    </row>
    <row r="799" spans="2:22" s="25" customFormat="1" hidden="1">
      <c r="B799" s="82">
        <f>'PER TRIWULAN'!A794</f>
        <v>789</v>
      </c>
      <c r="C799" s="69" t="str">
        <f>'PER TRIWULAN'!I794</f>
        <v xml:space="preserve"> Toroh </v>
      </c>
      <c r="D799" s="70" t="str">
        <f>'PER TRIWULAN'!B794</f>
        <v>SD NEGERI 2 KRANGGANHARJO</v>
      </c>
      <c r="E799" s="71">
        <f>'PER TRIWULAN'!V794</f>
        <v>28130000</v>
      </c>
      <c r="F799" s="89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72">
        <f t="shared" si="36"/>
        <v>0</v>
      </c>
      <c r="U799" s="59">
        <f t="shared" si="37"/>
        <v>28130000</v>
      </c>
      <c r="V799" s="57">
        <f t="shared" si="38"/>
        <v>0</v>
      </c>
    </row>
    <row r="800" spans="2:22" s="25" customFormat="1" hidden="1">
      <c r="B800" s="82">
        <f>'PER TRIWULAN'!A795</f>
        <v>790</v>
      </c>
      <c r="C800" s="69" t="str">
        <f>'PER TRIWULAN'!I795</f>
        <v xml:space="preserve"> Wirosari </v>
      </c>
      <c r="D800" s="70" t="str">
        <f>'PER TRIWULAN'!B795</f>
        <v>SD NEGERI 3 TAMBAKSELO</v>
      </c>
      <c r="E800" s="71">
        <f>'PER TRIWULAN'!V795</f>
        <v>16385000</v>
      </c>
      <c r="F800" s="89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72">
        <f t="shared" si="36"/>
        <v>0</v>
      </c>
      <c r="U800" s="59">
        <f t="shared" si="37"/>
        <v>16385000</v>
      </c>
      <c r="V800" s="57">
        <f t="shared" si="38"/>
        <v>0</v>
      </c>
    </row>
    <row r="801" spans="2:22" s="25" customFormat="1" hidden="1">
      <c r="B801" s="82">
        <f>'PER TRIWULAN'!A796</f>
        <v>791</v>
      </c>
      <c r="C801" s="69" t="str">
        <f>'PER TRIWULAN'!I796</f>
        <v xml:space="preserve"> Wirosari </v>
      </c>
      <c r="D801" s="70" t="str">
        <f>'PER TRIWULAN'!B796</f>
        <v>SD NEGERI 1 DOKORO</v>
      </c>
      <c r="E801" s="71">
        <f>'PER TRIWULAN'!V796</f>
        <v>28565000</v>
      </c>
      <c r="F801" s="89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72">
        <f t="shared" si="36"/>
        <v>0</v>
      </c>
      <c r="U801" s="59">
        <f t="shared" si="37"/>
        <v>28565000</v>
      </c>
      <c r="V801" s="57">
        <f t="shared" si="38"/>
        <v>0</v>
      </c>
    </row>
    <row r="802" spans="2:22" s="25" customFormat="1" hidden="1">
      <c r="B802" s="82">
        <f>'PER TRIWULAN'!A797</f>
        <v>792</v>
      </c>
      <c r="C802" s="69" t="str">
        <f>'PER TRIWULAN'!I797</f>
        <v xml:space="preserve"> Wirosari </v>
      </c>
      <c r="D802" s="70" t="str">
        <f>'PER TRIWULAN'!B797</f>
        <v>SD NEGERI 1 GEDANGAN</v>
      </c>
      <c r="E802" s="71">
        <f>'PER TRIWULAN'!V797</f>
        <v>16095000</v>
      </c>
      <c r="F802" s="89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72">
        <f t="shared" si="36"/>
        <v>0</v>
      </c>
      <c r="U802" s="59">
        <f t="shared" si="37"/>
        <v>16095000</v>
      </c>
      <c r="V802" s="57">
        <f t="shared" si="38"/>
        <v>0</v>
      </c>
    </row>
    <row r="803" spans="2:22" s="25" customFormat="1" hidden="1">
      <c r="B803" s="82">
        <f>'PER TRIWULAN'!A798</f>
        <v>793</v>
      </c>
      <c r="C803" s="69" t="str">
        <f>'PER TRIWULAN'!I798</f>
        <v xml:space="preserve"> Wirosari </v>
      </c>
      <c r="D803" s="70" t="str">
        <f>'PER TRIWULAN'!B798</f>
        <v>SD NEGERI 1 KALIREJO</v>
      </c>
      <c r="E803" s="71">
        <f>'PER TRIWULAN'!V798</f>
        <v>18850000</v>
      </c>
      <c r="F803" s="89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72">
        <f t="shared" si="36"/>
        <v>0</v>
      </c>
      <c r="U803" s="59">
        <f t="shared" si="37"/>
        <v>18850000</v>
      </c>
      <c r="V803" s="57">
        <f t="shared" si="38"/>
        <v>0</v>
      </c>
    </row>
    <row r="804" spans="2:22" s="25" customFormat="1" hidden="1">
      <c r="B804" s="82">
        <f>'PER TRIWULAN'!A799</f>
        <v>794</v>
      </c>
      <c r="C804" s="69" t="str">
        <f>'PER TRIWULAN'!I799</f>
        <v xml:space="preserve"> Wirosari </v>
      </c>
      <c r="D804" s="70" t="str">
        <f>'PER TRIWULAN'!B799</f>
        <v>SD NEGERI 1 KARANGASEM</v>
      </c>
      <c r="E804" s="71">
        <f>'PER TRIWULAN'!V799</f>
        <v>21750000</v>
      </c>
      <c r="F804" s="89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72">
        <f t="shared" si="36"/>
        <v>0</v>
      </c>
      <c r="U804" s="59">
        <f t="shared" si="37"/>
        <v>21750000</v>
      </c>
      <c r="V804" s="57">
        <f t="shared" si="38"/>
        <v>0</v>
      </c>
    </row>
    <row r="805" spans="2:22" s="25" customFormat="1" hidden="1">
      <c r="B805" s="82">
        <f>'PER TRIWULAN'!A800</f>
        <v>795</v>
      </c>
      <c r="C805" s="69" t="str">
        <f>'PER TRIWULAN'!I800</f>
        <v xml:space="preserve"> Wirosari </v>
      </c>
      <c r="D805" s="70" t="str">
        <f>'PER TRIWULAN'!B800</f>
        <v>SD NEGERI 1 KROPAK</v>
      </c>
      <c r="E805" s="71">
        <f>'PER TRIWULAN'!V800</f>
        <v>26100000</v>
      </c>
      <c r="F805" s="89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72">
        <f t="shared" si="36"/>
        <v>0</v>
      </c>
      <c r="U805" s="59">
        <f t="shared" si="37"/>
        <v>26100000</v>
      </c>
      <c r="V805" s="57">
        <f t="shared" si="38"/>
        <v>0</v>
      </c>
    </row>
    <row r="806" spans="2:22" s="25" customFormat="1" hidden="1">
      <c r="B806" s="82">
        <f>'PER TRIWULAN'!A801</f>
        <v>796</v>
      </c>
      <c r="C806" s="69" t="str">
        <f>'PER TRIWULAN'!I801</f>
        <v xml:space="preserve"> Wirosari </v>
      </c>
      <c r="D806" s="70" t="str">
        <f>'PER TRIWULAN'!B801</f>
        <v>SD NEGERI 1 MOJOREBO</v>
      </c>
      <c r="E806" s="71">
        <f>'PER TRIWULAN'!V801</f>
        <v>18560000</v>
      </c>
      <c r="F806" s="89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72">
        <f t="shared" si="36"/>
        <v>0</v>
      </c>
      <c r="U806" s="59">
        <f t="shared" si="37"/>
        <v>18560000</v>
      </c>
      <c r="V806" s="57">
        <f t="shared" si="38"/>
        <v>0</v>
      </c>
    </row>
    <row r="807" spans="2:22" s="25" customFormat="1" hidden="1">
      <c r="B807" s="82">
        <f>'PER TRIWULAN'!A802</f>
        <v>797</v>
      </c>
      <c r="C807" s="69" t="str">
        <f>'PER TRIWULAN'!I802</f>
        <v xml:space="preserve"> Wirosari </v>
      </c>
      <c r="D807" s="70" t="str">
        <f>'PER TRIWULAN'!B802</f>
        <v>SD NEGERI 1 SAMBIREJO</v>
      </c>
      <c r="E807" s="71">
        <f>'PER TRIWULAN'!V802</f>
        <v>19285000</v>
      </c>
      <c r="F807" s="89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72">
        <f t="shared" si="36"/>
        <v>0</v>
      </c>
      <c r="U807" s="59">
        <f t="shared" si="37"/>
        <v>19285000</v>
      </c>
      <c r="V807" s="57">
        <f t="shared" si="38"/>
        <v>0</v>
      </c>
    </row>
    <row r="808" spans="2:22" s="25" customFormat="1" hidden="1">
      <c r="B808" s="82">
        <f>'PER TRIWULAN'!A803</f>
        <v>798</v>
      </c>
      <c r="C808" s="69" t="str">
        <f>'PER TRIWULAN'!I803</f>
        <v xml:space="preserve"> Wirosari </v>
      </c>
      <c r="D808" s="70" t="str">
        <f>'PER TRIWULAN'!B803</f>
        <v>SD NEGERI 1 TAMBAKSELO</v>
      </c>
      <c r="E808" s="71">
        <f>'PER TRIWULAN'!V803</f>
        <v>17690000</v>
      </c>
      <c r="F808" s="89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72">
        <f t="shared" si="36"/>
        <v>0</v>
      </c>
      <c r="U808" s="59">
        <f t="shared" si="37"/>
        <v>17690000</v>
      </c>
      <c r="V808" s="57">
        <f t="shared" si="38"/>
        <v>0</v>
      </c>
    </row>
    <row r="809" spans="2:22" s="25" customFormat="1" hidden="1">
      <c r="B809" s="82">
        <f>'PER TRIWULAN'!A804</f>
        <v>799</v>
      </c>
      <c r="C809" s="69" t="str">
        <f>'PER TRIWULAN'!I804</f>
        <v xml:space="preserve"> Wirosari </v>
      </c>
      <c r="D809" s="70" t="str">
        <f>'PER TRIWULAN'!B804</f>
        <v>SD NEGERI 1 TANJUNGREJO</v>
      </c>
      <c r="E809" s="71">
        <f>'PER TRIWULAN'!V804</f>
        <v>23925000</v>
      </c>
      <c r="F809" s="89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72">
        <f t="shared" si="36"/>
        <v>0</v>
      </c>
      <c r="U809" s="59">
        <f t="shared" si="37"/>
        <v>23925000</v>
      </c>
      <c r="V809" s="57">
        <f t="shared" si="38"/>
        <v>0</v>
      </c>
    </row>
    <row r="810" spans="2:22" s="25" customFormat="1" hidden="1">
      <c r="B810" s="82">
        <f>'PER TRIWULAN'!A805</f>
        <v>800</v>
      </c>
      <c r="C810" s="69" t="str">
        <f>'PER TRIWULAN'!I805</f>
        <v xml:space="preserve"> Wirosari </v>
      </c>
      <c r="D810" s="70" t="str">
        <f>'PER TRIWULAN'!B805</f>
        <v>SD NEGERI 1 TEGALREO</v>
      </c>
      <c r="E810" s="71">
        <f>'PER TRIWULAN'!V805</f>
        <v>39875000</v>
      </c>
      <c r="F810" s="89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72">
        <f t="shared" si="36"/>
        <v>0</v>
      </c>
      <c r="U810" s="59">
        <f t="shared" si="37"/>
        <v>39875000</v>
      </c>
      <c r="V810" s="57">
        <f t="shared" si="38"/>
        <v>0</v>
      </c>
    </row>
    <row r="811" spans="2:22" s="25" customFormat="1" hidden="1">
      <c r="B811" s="82">
        <f>'PER TRIWULAN'!A806</f>
        <v>801</v>
      </c>
      <c r="C811" s="69" t="str">
        <f>'PER TRIWULAN'!I806</f>
        <v xml:space="preserve"> Wirosari </v>
      </c>
      <c r="D811" s="70" t="str">
        <f>'PER TRIWULAN'!B806</f>
        <v>SD NEGERI 10 WIROSARI</v>
      </c>
      <c r="E811" s="71">
        <f>'PER TRIWULAN'!V806</f>
        <v>13630000</v>
      </c>
      <c r="F811" s="89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72">
        <f t="shared" si="36"/>
        <v>0</v>
      </c>
      <c r="U811" s="59">
        <f t="shared" si="37"/>
        <v>13630000</v>
      </c>
      <c r="V811" s="57">
        <f t="shared" si="38"/>
        <v>0</v>
      </c>
    </row>
    <row r="812" spans="2:22" s="25" customFormat="1" hidden="1">
      <c r="B812" s="82">
        <f>'PER TRIWULAN'!A807</f>
        <v>802</v>
      </c>
      <c r="C812" s="69" t="str">
        <f>'PER TRIWULAN'!I807</f>
        <v xml:space="preserve"> Wirosari </v>
      </c>
      <c r="D812" s="70" t="str">
        <f>'PER TRIWULAN'!B807</f>
        <v>SD NEGERI 1DAPURNO</v>
      </c>
      <c r="E812" s="71">
        <f>'PER TRIWULAN'!V807</f>
        <v>31175000</v>
      </c>
      <c r="F812" s="89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72">
        <f t="shared" si="36"/>
        <v>0</v>
      </c>
      <c r="U812" s="59">
        <f t="shared" si="37"/>
        <v>31175000</v>
      </c>
      <c r="V812" s="57">
        <f t="shared" si="38"/>
        <v>0</v>
      </c>
    </row>
    <row r="813" spans="2:22" s="25" customFormat="1" hidden="1">
      <c r="B813" s="82">
        <f>'PER TRIWULAN'!A808</f>
        <v>803</v>
      </c>
      <c r="C813" s="69" t="str">
        <f>'PER TRIWULAN'!I808</f>
        <v xml:space="preserve"> Wirosari </v>
      </c>
      <c r="D813" s="70" t="str">
        <f>'PER TRIWULAN'!B808</f>
        <v>SD NEGERI 2 DAPURNO</v>
      </c>
      <c r="E813" s="71">
        <f>'PER TRIWULAN'!V808</f>
        <v>15950000</v>
      </c>
      <c r="F813" s="89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72">
        <f t="shared" si="36"/>
        <v>0</v>
      </c>
      <c r="U813" s="59">
        <f t="shared" si="37"/>
        <v>15950000</v>
      </c>
      <c r="V813" s="57">
        <f t="shared" si="38"/>
        <v>0</v>
      </c>
    </row>
    <row r="814" spans="2:22" s="25" customFormat="1" hidden="1">
      <c r="B814" s="82">
        <f>'PER TRIWULAN'!A809</f>
        <v>804</v>
      </c>
      <c r="C814" s="69" t="str">
        <f>'PER TRIWULAN'!I809</f>
        <v xml:space="preserve"> Wirosari </v>
      </c>
      <c r="D814" s="70" t="str">
        <f>'PER TRIWULAN'!B809</f>
        <v>SD NEGERI 2 DOKORO</v>
      </c>
      <c r="E814" s="71">
        <f>'PER TRIWULAN'!V809</f>
        <v>24360000</v>
      </c>
      <c r="F814" s="89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72">
        <f t="shared" si="36"/>
        <v>0</v>
      </c>
      <c r="U814" s="59">
        <f t="shared" si="37"/>
        <v>24360000</v>
      </c>
      <c r="V814" s="57">
        <f t="shared" si="38"/>
        <v>0</v>
      </c>
    </row>
    <row r="815" spans="2:22" s="25" customFormat="1" hidden="1">
      <c r="B815" s="82">
        <f>'PER TRIWULAN'!A810</f>
        <v>805</v>
      </c>
      <c r="C815" s="69" t="str">
        <f>'PER TRIWULAN'!I810</f>
        <v xml:space="preserve"> Wirosari </v>
      </c>
      <c r="D815" s="70" t="str">
        <f>'PER TRIWULAN'!B810</f>
        <v>SD NEGERI 2 KALIREJO</v>
      </c>
      <c r="E815" s="71">
        <f>'PER TRIWULAN'!V810</f>
        <v>27260000</v>
      </c>
      <c r="F815" s="89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72">
        <f t="shared" si="36"/>
        <v>0</v>
      </c>
      <c r="U815" s="59">
        <f t="shared" si="37"/>
        <v>27260000</v>
      </c>
      <c r="V815" s="57">
        <f t="shared" si="38"/>
        <v>0</v>
      </c>
    </row>
    <row r="816" spans="2:22" s="25" customFormat="1" hidden="1">
      <c r="B816" s="82">
        <f>'PER TRIWULAN'!A811</f>
        <v>806</v>
      </c>
      <c r="C816" s="69" t="str">
        <f>'PER TRIWULAN'!I811</f>
        <v xml:space="preserve"> Wirosari </v>
      </c>
      <c r="D816" s="70" t="str">
        <f>'PER TRIWULAN'!B811</f>
        <v>SD NEGERI 2 KARANGASEM</v>
      </c>
      <c r="E816" s="71">
        <f>'PER TRIWULAN'!V811</f>
        <v>34510000</v>
      </c>
      <c r="F816" s="89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72">
        <f t="shared" si="36"/>
        <v>0</v>
      </c>
      <c r="U816" s="59">
        <f t="shared" si="37"/>
        <v>34510000</v>
      </c>
      <c r="V816" s="57">
        <f t="shared" si="38"/>
        <v>0</v>
      </c>
    </row>
    <row r="817" spans="2:22" s="25" customFormat="1" hidden="1">
      <c r="B817" s="82">
        <f>'PER TRIWULAN'!A812</f>
        <v>807</v>
      </c>
      <c r="C817" s="69" t="str">
        <f>'PER TRIWULAN'!I812</f>
        <v xml:space="preserve"> Wirosari </v>
      </c>
      <c r="D817" s="70" t="str">
        <f>'PER TRIWULAN'!B812</f>
        <v>SD NEGERI 2 KROPAK</v>
      </c>
      <c r="E817" s="71">
        <f>'PER TRIWULAN'!V812</f>
        <v>28275000</v>
      </c>
      <c r="F817" s="89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72">
        <f t="shared" si="36"/>
        <v>0</v>
      </c>
      <c r="U817" s="59">
        <f t="shared" si="37"/>
        <v>28275000</v>
      </c>
      <c r="V817" s="57">
        <f t="shared" si="38"/>
        <v>0</v>
      </c>
    </row>
    <row r="818" spans="2:22" s="25" customFormat="1" hidden="1">
      <c r="B818" s="82">
        <f>'PER TRIWULAN'!A813</f>
        <v>808</v>
      </c>
      <c r="C818" s="69" t="str">
        <f>'PER TRIWULAN'!I813</f>
        <v xml:space="preserve"> Wirosari </v>
      </c>
      <c r="D818" s="70" t="str">
        <f>'PER TRIWULAN'!B813</f>
        <v>SD NEGERI 2 MOJOREBO</v>
      </c>
      <c r="E818" s="71">
        <f>'PER TRIWULAN'!V813</f>
        <v>30160000</v>
      </c>
      <c r="F818" s="89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72">
        <f t="shared" si="36"/>
        <v>0</v>
      </c>
      <c r="U818" s="59">
        <f t="shared" si="37"/>
        <v>30160000</v>
      </c>
      <c r="V818" s="57">
        <f t="shared" si="38"/>
        <v>0</v>
      </c>
    </row>
    <row r="819" spans="2:22" s="25" customFormat="1" hidden="1">
      <c r="B819" s="82">
        <f>'PER TRIWULAN'!A814</f>
        <v>809</v>
      </c>
      <c r="C819" s="69" t="str">
        <f>'PER TRIWULAN'!I814</f>
        <v xml:space="preserve"> Wirosari </v>
      </c>
      <c r="D819" s="70" t="str">
        <f>'PER TRIWULAN'!B814</f>
        <v>SD NEGERI 2 TAMBAKREJO</v>
      </c>
      <c r="E819" s="71">
        <f>'PER TRIWULAN'!V814</f>
        <v>27985000</v>
      </c>
      <c r="F819" s="89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72">
        <f t="shared" si="36"/>
        <v>0</v>
      </c>
      <c r="U819" s="59">
        <f t="shared" si="37"/>
        <v>27985000</v>
      </c>
      <c r="V819" s="57">
        <f t="shared" si="38"/>
        <v>0</v>
      </c>
    </row>
    <row r="820" spans="2:22" s="25" customFormat="1" hidden="1">
      <c r="B820" s="82">
        <f>'PER TRIWULAN'!A815</f>
        <v>810</v>
      </c>
      <c r="C820" s="69" t="str">
        <f>'PER TRIWULAN'!I815</f>
        <v xml:space="preserve"> Wirosari </v>
      </c>
      <c r="D820" s="70" t="str">
        <f>'PER TRIWULAN'!B815</f>
        <v>SD NEGERI 2 TAMBAKSELO</v>
      </c>
      <c r="E820" s="71">
        <f>'PER TRIWULAN'!V815</f>
        <v>21460000</v>
      </c>
      <c r="F820" s="89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72">
        <f t="shared" si="36"/>
        <v>0</v>
      </c>
      <c r="U820" s="59">
        <f t="shared" si="37"/>
        <v>21460000</v>
      </c>
      <c r="V820" s="57">
        <f t="shared" si="38"/>
        <v>0</v>
      </c>
    </row>
    <row r="821" spans="2:22" s="25" customFormat="1" hidden="1">
      <c r="B821" s="82">
        <f>'PER TRIWULAN'!A816</f>
        <v>811</v>
      </c>
      <c r="C821" s="69" t="str">
        <f>'PER TRIWULAN'!I816</f>
        <v xml:space="preserve"> Wirosari </v>
      </c>
      <c r="D821" s="70" t="str">
        <f>'PER TRIWULAN'!B816</f>
        <v>SD NEGERI 2 TANJUNGREJO</v>
      </c>
      <c r="E821" s="71">
        <f>'PER TRIWULAN'!V816</f>
        <v>36105000</v>
      </c>
      <c r="F821" s="89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72">
        <f t="shared" si="36"/>
        <v>0</v>
      </c>
      <c r="U821" s="59">
        <f t="shared" si="37"/>
        <v>36105000</v>
      </c>
      <c r="V821" s="57">
        <f t="shared" si="38"/>
        <v>0</v>
      </c>
    </row>
    <row r="822" spans="2:22" s="25" customFormat="1" hidden="1">
      <c r="B822" s="82">
        <f>'PER TRIWULAN'!A817</f>
        <v>812</v>
      </c>
      <c r="C822" s="69" t="str">
        <f>'PER TRIWULAN'!I817</f>
        <v xml:space="preserve"> Wirosari </v>
      </c>
      <c r="D822" s="70" t="str">
        <f>'PER TRIWULAN'!B817</f>
        <v>SD NEGERI 2 TEGALREJO</v>
      </c>
      <c r="E822" s="71">
        <f>'PER TRIWULAN'!V817</f>
        <v>14935000</v>
      </c>
      <c r="F822" s="89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72">
        <f t="shared" si="36"/>
        <v>0</v>
      </c>
      <c r="U822" s="59">
        <f t="shared" si="37"/>
        <v>14935000</v>
      </c>
      <c r="V822" s="57">
        <f t="shared" si="38"/>
        <v>0</v>
      </c>
    </row>
    <row r="823" spans="2:22" s="25" customFormat="1" hidden="1">
      <c r="B823" s="82">
        <f>'PER TRIWULAN'!A818</f>
        <v>813</v>
      </c>
      <c r="C823" s="69" t="str">
        <f>'PER TRIWULAN'!I818</f>
        <v xml:space="preserve"> Wirosari </v>
      </c>
      <c r="D823" s="70" t="str">
        <f>'PER TRIWULAN'!B818</f>
        <v>SD NEGERI 2GEDANGAN</v>
      </c>
      <c r="E823" s="71">
        <f>'PER TRIWULAN'!V818</f>
        <v>15950000</v>
      </c>
      <c r="F823" s="89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72">
        <f t="shared" si="36"/>
        <v>0</v>
      </c>
      <c r="U823" s="59">
        <f t="shared" si="37"/>
        <v>15950000</v>
      </c>
      <c r="V823" s="57">
        <f t="shared" si="38"/>
        <v>0</v>
      </c>
    </row>
    <row r="824" spans="2:22" s="25" customFormat="1" hidden="1">
      <c r="B824" s="82">
        <f>'PER TRIWULAN'!A819</f>
        <v>814</v>
      </c>
      <c r="C824" s="69" t="str">
        <f>'PER TRIWULAN'!I819</f>
        <v xml:space="preserve"> Wirosari </v>
      </c>
      <c r="D824" s="70" t="str">
        <f>'PER TRIWULAN'!B819</f>
        <v>SD NEGERI 3 DOKORO</v>
      </c>
      <c r="E824" s="71">
        <f>'PER TRIWULAN'!V819</f>
        <v>25230000</v>
      </c>
      <c r="F824" s="89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72">
        <f t="shared" si="36"/>
        <v>0</v>
      </c>
      <c r="U824" s="59">
        <f t="shared" si="37"/>
        <v>25230000</v>
      </c>
      <c r="V824" s="57">
        <f t="shared" si="38"/>
        <v>0</v>
      </c>
    </row>
    <row r="825" spans="2:22" s="25" customFormat="1" hidden="1">
      <c r="B825" s="82">
        <f>'PER TRIWULAN'!A820</f>
        <v>815</v>
      </c>
      <c r="C825" s="69" t="str">
        <f>'PER TRIWULAN'!I820</f>
        <v xml:space="preserve"> Wirosari </v>
      </c>
      <c r="D825" s="70" t="str">
        <f>'PER TRIWULAN'!B820</f>
        <v>SD NEGERI 3 GEDANGAN</v>
      </c>
      <c r="E825" s="71">
        <f>'PER TRIWULAN'!V820</f>
        <v>26245000</v>
      </c>
      <c r="F825" s="89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72">
        <f t="shared" si="36"/>
        <v>0</v>
      </c>
      <c r="U825" s="59">
        <f t="shared" si="37"/>
        <v>26245000</v>
      </c>
      <c r="V825" s="57">
        <f t="shared" si="38"/>
        <v>0</v>
      </c>
    </row>
    <row r="826" spans="2:22" s="25" customFormat="1" hidden="1">
      <c r="B826" s="82">
        <f>'PER TRIWULAN'!A821</f>
        <v>816</v>
      </c>
      <c r="C826" s="69" t="str">
        <f>'PER TRIWULAN'!I821</f>
        <v xml:space="preserve"> Wirosari </v>
      </c>
      <c r="D826" s="70" t="str">
        <f>'PER TRIWULAN'!B821</f>
        <v>SD NEGERI 3 KALIREJO</v>
      </c>
      <c r="E826" s="71">
        <f>'PER TRIWULAN'!V821</f>
        <v>26245000</v>
      </c>
      <c r="F826" s="89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72">
        <f t="shared" si="36"/>
        <v>0</v>
      </c>
      <c r="U826" s="59">
        <f t="shared" si="37"/>
        <v>26245000</v>
      </c>
      <c r="V826" s="57">
        <f t="shared" si="38"/>
        <v>0</v>
      </c>
    </row>
    <row r="827" spans="2:22" s="25" customFormat="1" hidden="1">
      <c r="B827" s="82">
        <f>'PER TRIWULAN'!A822</f>
        <v>817</v>
      </c>
      <c r="C827" s="69" t="str">
        <f>'PER TRIWULAN'!I822</f>
        <v xml:space="preserve"> Wirosari </v>
      </c>
      <c r="D827" s="70" t="str">
        <f>'PER TRIWULAN'!B822</f>
        <v>SD NEGERI 3 KARANGASEM</v>
      </c>
      <c r="E827" s="71">
        <f>'PER TRIWULAN'!V822</f>
        <v>43500000</v>
      </c>
      <c r="F827" s="89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72">
        <f t="shared" si="36"/>
        <v>0</v>
      </c>
      <c r="U827" s="59">
        <f t="shared" si="37"/>
        <v>43500000</v>
      </c>
      <c r="V827" s="57">
        <f t="shared" si="38"/>
        <v>0</v>
      </c>
    </row>
    <row r="828" spans="2:22" s="25" customFormat="1" hidden="1">
      <c r="B828" s="82">
        <f>'PER TRIWULAN'!A823</f>
        <v>818</v>
      </c>
      <c r="C828" s="69" t="str">
        <f>'PER TRIWULAN'!I823</f>
        <v xml:space="preserve"> Wirosari </v>
      </c>
      <c r="D828" s="70" t="str">
        <f>'PER TRIWULAN'!B823</f>
        <v>SD NEGERI 3 MOJOREBO</v>
      </c>
      <c r="E828" s="71">
        <f>'PER TRIWULAN'!V823</f>
        <v>18995000</v>
      </c>
      <c r="F828" s="89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72">
        <f t="shared" si="36"/>
        <v>0</v>
      </c>
      <c r="U828" s="59">
        <f t="shared" si="37"/>
        <v>18995000</v>
      </c>
      <c r="V828" s="57">
        <f t="shared" si="38"/>
        <v>0</v>
      </c>
    </row>
    <row r="829" spans="2:22" s="25" customFormat="1" hidden="1">
      <c r="B829" s="82">
        <f>'PER TRIWULAN'!A824</f>
        <v>819</v>
      </c>
      <c r="C829" s="69" t="str">
        <f>'PER TRIWULAN'!I824</f>
        <v xml:space="preserve"> Wirosari </v>
      </c>
      <c r="D829" s="70" t="str">
        <f>'PER TRIWULAN'!B824</f>
        <v>SD NEGERI 3 SAMBIREJO</v>
      </c>
      <c r="E829" s="71">
        <f>'PER TRIWULAN'!V824</f>
        <v>18270000</v>
      </c>
      <c r="F829" s="89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72">
        <f t="shared" si="36"/>
        <v>0</v>
      </c>
      <c r="U829" s="59">
        <f t="shared" si="37"/>
        <v>18270000</v>
      </c>
      <c r="V829" s="57">
        <f t="shared" si="38"/>
        <v>0</v>
      </c>
    </row>
    <row r="830" spans="2:22" s="25" customFormat="1" hidden="1">
      <c r="B830" s="82">
        <f>'PER TRIWULAN'!A825</f>
        <v>820</v>
      </c>
      <c r="C830" s="69" t="str">
        <f>'PER TRIWULAN'!I825</f>
        <v xml:space="preserve"> Wirosari </v>
      </c>
      <c r="D830" s="70" t="str">
        <f>'PER TRIWULAN'!B825</f>
        <v>SD NEGERI 3 TEGALREJO</v>
      </c>
      <c r="E830" s="71">
        <f>'PER TRIWULAN'!V825</f>
        <v>25955000</v>
      </c>
      <c r="F830" s="89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72">
        <f t="shared" si="36"/>
        <v>0</v>
      </c>
      <c r="U830" s="59">
        <f t="shared" si="37"/>
        <v>25955000</v>
      </c>
      <c r="V830" s="57">
        <f t="shared" si="38"/>
        <v>0</v>
      </c>
    </row>
    <row r="831" spans="2:22" s="25" customFormat="1" hidden="1">
      <c r="B831" s="82">
        <f>'PER TRIWULAN'!A826</f>
        <v>821</v>
      </c>
      <c r="C831" s="69" t="str">
        <f>'PER TRIWULAN'!I826</f>
        <v xml:space="preserve"> Wirosari </v>
      </c>
      <c r="D831" s="70" t="str">
        <f>'PER TRIWULAN'!B826</f>
        <v>SD NEGERI 3 WIROSARI</v>
      </c>
      <c r="E831" s="71">
        <f>'PER TRIWULAN'!V826</f>
        <v>30595000</v>
      </c>
      <c r="F831" s="89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72">
        <f t="shared" si="36"/>
        <v>0</v>
      </c>
      <c r="U831" s="59">
        <f t="shared" si="37"/>
        <v>30595000</v>
      </c>
      <c r="V831" s="57">
        <f t="shared" si="38"/>
        <v>0</v>
      </c>
    </row>
    <row r="832" spans="2:22" s="25" customFormat="1" hidden="1">
      <c r="B832" s="82">
        <f>'PER TRIWULAN'!A827</f>
        <v>822</v>
      </c>
      <c r="C832" s="69" t="str">
        <f>'PER TRIWULAN'!I827</f>
        <v xml:space="preserve"> Wirosari </v>
      </c>
      <c r="D832" s="70" t="str">
        <f>'PER TRIWULAN'!B827</f>
        <v>SD NEGERI 4 KARANGASEM</v>
      </c>
      <c r="E832" s="71">
        <f>'PER TRIWULAN'!V827</f>
        <v>23490000</v>
      </c>
      <c r="F832" s="89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72">
        <f t="shared" si="36"/>
        <v>0</v>
      </c>
      <c r="U832" s="59">
        <f t="shared" si="37"/>
        <v>23490000</v>
      </c>
      <c r="V832" s="57">
        <f t="shared" si="38"/>
        <v>0</v>
      </c>
    </row>
    <row r="833" spans="2:22" s="25" customFormat="1" hidden="1">
      <c r="B833" s="82">
        <f>'PER TRIWULAN'!A828</f>
        <v>823</v>
      </c>
      <c r="C833" s="69" t="str">
        <f>'PER TRIWULAN'!I828</f>
        <v xml:space="preserve"> Wirosari </v>
      </c>
      <c r="D833" s="70" t="str">
        <f>'PER TRIWULAN'!B828</f>
        <v>SD NEGERI 4 SAMBIREJO</v>
      </c>
      <c r="E833" s="71">
        <f>'PER TRIWULAN'!V828</f>
        <v>21025000</v>
      </c>
      <c r="F833" s="89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72">
        <f t="shared" si="36"/>
        <v>0</v>
      </c>
      <c r="U833" s="59">
        <f t="shared" si="37"/>
        <v>21025000</v>
      </c>
      <c r="V833" s="57">
        <f t="shared" si="38"/>
        <v>0</v>
      </c>
    </row>
    <row r="834" spans="2:22" s="25" customFormat="1" hidden="1">
      <c r="B834" s="82">
        <f>'PER TRIWULAN'!A829</f>
        <v>824</v>
      </c>
      <c r="C834" s="69" t="str">
        <f>'PER TRIWULAN'!I829</f>
        <v xml:space="preserve"> Wirosari </v>
      </c>
      <c r="D834" s="70" t="str">
        <f>'PER TRIWULAN'!B829</f>
        <v>SD NEGERI 4 TAMBAKREJO</v>
      </c>
      <c r="E834" s="71">
        <f>'PER TRIWULAN'!V829</f>
        <v>24650000</v>
      </c>
      <c r="F834" s="89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72">
        <f t="shared" si="36"/>
        <v>0</v>
      </c>
      <c r="U834" s="59">
        <f t="shared" si="37"/>
        <v>24650000</v>
      </c>
      <c r="V834" s="57">
        <f t="shared" si="38"/>
        <v>0</v>
      </c>
    </row>
    <row r="835" spans="2:22" s="25" customFormat="1" hidden="1">
      <c r="B835" s="82">
        <f>'PER TRIWULAN'!A830</f>
        <v>825</v>
      </c>
      <c r="C835" s="69" t="str">
        <f>'PER TRIWULAN'!I830</f>
        <v xml:space="preserve"> Wirosari </v>
      </c>
      <c r="D835" s="70" t="str">
        <f>'PER TRIWULAN'!B830</f>
        <v>SD NEGERI 4 WIROSARI</v>
      </c>
      <c r="E835" s="71">
        <f>'PER TRIWULAN'!V830</f>
        <v>17255000</v>
      </c>
      <c r="F835" s="89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72">
        <f t="shared" si="36"/>
        <v>0</v>
      </c>
      <c r="U835" s="59">
        <f t="shared" si="37"/>
        <v>17255000</v>
      </c>
      <c r="V835" s="57">
        <f t="shared" si="38"/>
        <v>0</v>
      </c>
    </row>
    <row r="836" spans="2:22" s="25" customFormat="1" hidden="1">
      <c r="B836" s="82">
        <f>'PER TRIWULAN'!A831</f>
        <v>826</v>
      </c>
      <c r="C836" s="69" t="str">
        <f>'PER TRIWULAN'!I831</f>
        <v xml:space="preserve"> Wirosari </v>
      </c>
      <c r="D836" s="70" t="str">
        <f>'PER TRIWULAN'!B831</f>
        <v>SD NEGERI 5 TEGALREJO</v>
      </c>
      <c r="E836" s="71">
        <f>'PER TRIWULAN'!V831</f>
        <v>14935000</v>
      </c>
      <c r="F836" s="89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72">
        <f t="shared" si="36"/>
        <v>0</v>
      </c>
      <c r="U836" s="59">
        <f t="shared" si="37"/>
        <v>14935000</v>
      </c>
      <c r="V836" s="57">
        <f t="shared" si="38"/>
        <v>0</v>
      </c>
    </row>
    <row r="837" spans="2:22" s="25" customFormat="1" hidden="1">
      <c r="B837" s="82">
        <f>'PER TRIWULAN'!A832</f>
        <v>827</v>
      </c>
      <c r="C837" s="69" t="str">
        <f>'PER TRIWULAN'!I832</f>
        <v xml:space="preserve"> Wirosari </v>
      </c>
      <c r="D837" s="70" t="str">
        <f>'PER TRIWULAN'!B832</f>
        <v>SD NEGERI 6 TEGALREJO</v>
      </c>
      <c r="E837" s="71">
        <f>'PER TRIWULAN'!V832</f>
        <v>5945000</v>
      </c>
      <c r="F837" s="89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72">
        <f t="shared" si="36"/>
        <v>0</v>
      </c>
      <c r="U837" s="59">
        <f t="shared" si="37"/>
        <v>5945000</v>
      </c>
      <c r="V837" s="57">
        <f t="shared" si="38"/>
        <v>0</v>
      </c>
    </row>
    <row r="838" spans="2:22" s="25" customFormat="1" hidden="1">
      <c r="B838" s="82">
        <f>'PER TRIWULAN'!A833</f>
        <v>828</v>
      </c>
      <c r="C838" s="69" t="str">
        <f>'PER TRIWULAN'!I833</f>
        <v xml:space="preserve"> Wirosari </v>
      </c>
      <c r="D838" s="70" t="str">
        <f>'PER TRIWULAN'!B833</f>
        <v>SD NEGERI 6 WIROSARI</v>
      </c>
      <c r="E838" s="71">
        <f>'PER TRIWULAN'!V833</f>
        <v>37700000</v>
      </c>
      <c r="F838" s="89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72">
        <f t="shared" si="36"/>
        <v>0</v>
      </c>
      <c r="U838" s="59">
        <f t="shared" si="37"/>
        <v>37700000</v>
      </c>
      <c r="V838" s="57">
        <f t="shared" si="38"/>
        <v>0</v>
      </c>
    </row>
    <row r="839" spans="2:22" s="25" customFormat="1" hidden="1">
      <c r="B839" s="82">
        <f>'PER TRIWULAN'!A834</f>
        <v>829</v>
      </c>
      <c r="C839" s="69" t="str">
        <f>'PER TRIWULAN'!I834</f>
        <v xml:space="preserve"> Wirosari </v>
      </c>
      <c r="D839" s="70" t="str">
        <f>'PER TRIWULAN'!B834</f>
        <v>SD NEGERI 7 WIROSARI</v>
      </c>
      <c r="E839" s="71">
        <f>'PER TRIWULAN'!V834</f>
        <v>22765000</v>
      </c>
      <c r="F839" s="89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72">
        <f t="shared" si="36"/>
        <v>0</v>
      </c>
      <c r="U839" s="59">
        <f t="shared" si="37"/>
        <v>22765000</v>
      </c>
      <c r="V839" s="57">
        <f t="shared" si="38"/>
        <v>0</v>
      </c>
    </row>
    <row r="840" spans="2:22" s="25" customFormat="1" hidden="1">
      <c r="B840" s="82">
        <f>'PER TRIWULAN'!A835</f>
        <v>830</v>
      </c>
      <c r="C840" s="69" t="str">
        <f>'PER TRIWULAN'!I835</f>
        <v xml:space="preserve"> Wirosari </v>
      </c>
      <c r="D840" s="70" t="str">
        <f>'PER TRIWULAN'!B835</f>
        <v>SD NEGERI KECIL KARANGASEM</v>
      </c>
      <c r="E840" s="71">
        <f>'PER TRIWULAN'!V835</f>
        <v>5365000</v>
      </c>
      <c r="F840" s="89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72">
        <f t="shared" si="36"/>
        <v>0</v>
      </c>
      <c r="U840" s="59">
        <f t="shared" si="37"/>
        <v>5365000</v>
      </c>
      <c r="V840" s="57">
        <f t="shared" si="38"/>
        <v>0</v>
      </c>
    </row>
    <row r="841" spans="2:22" s="25" customFormat="1" hidden="1">
      <c r="B841" s="82">
        <f>'PER TRIWULAN'!A836</f>
        <v>831</v>
      </c>
      <c r="C841" s="69" t="str">
        <f>'PER TRIWULAN'!I836</f>
        <v xml:space="preserve"> Wirosari </v>
      </c>
      <c r="D841" s="70" t="str">
        <f>'PER TRIWULAN'!B836</f>
        <v>SD NEGERI 1 WIROSARI</v>
      </c>
      <c r="E841" s="71">
        <f>'PER TRIWULAN'!V836</f>
        <v>35235000</v>
      </c>
      <c r="F841" s="89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72">
        <f t="shared" si="36"/>
        <v>0</v>
      </c>
      <c r="U841" s="59">
        <f t="shared" si="37"/>
        <v>35235000</v>
      </c>
      <c r="V841" s="57">
        <f t="shared" si="38"/>
        <v>0</v>
      </c>
    </row>
    <row r="842" spans="2:22" s="25" customFormat="1" hidden="1">
      <c r="B842" s="82">
        <f>'PER TRIWULAN'!A837</f>
        <v>832</v>
      </c>
      <c r="C842" s="69" t="str">
        <f>'PER TRIWULAN'!I837</f>
        <v xml:space="preserve"> Wirosari </v>
      </c>
      <c r="D842" s="70" t="str">
        <f>'PER TRIWULAN'!B837</f>
        <v>SD NEGERI 2 WIROSARI</v>
      </c>
      <c r="E842" s="71">
        <f>'PER TRIWULAN'!V837</f>
        <v>33640000</v>
      </c>
      <c r="F842" s="89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72">
        <f t="shared" si="36"/>
        <v>0</v>
      </c>
      <c r="U842" s="59">
        <f t="shared" si="37"/>
        <v>33640000</v>
      </c>
      <c r="V842" s="57">
        <f t="shared" si="38"/>
        <v>0</v>
      </c>
    </row>
    <row r="843" spans="2:22" s="25" customFormat="1" hidden="1">
      <c r="B843" s="82">
        <f>'PER TRIWULAN'!A838</f>
        <v>833</v>
      </c>
      <c r="C843" s="69" t="str">
        <f>'PER TRIWULAN'!I838</f>
        <v xml:space="preserve"> Wirosari </v>
      </c>
      <c r="D843" s="70" t="str">
        <f>'PER TRIWULAN'!B838</f>
        <v>SD NEGERI 8 WIROSARI</v>
      </c>
      <c r="E843" s="71">
        <f>'PER TRIWULAN'!V838</f>
        <v>26390000</v>
      </c>
      <c r="F843" s="89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72">
        <f t="shared" si="36"/>
        <v>0</v>
      </c>
      <c r="U843" s="59">
        <f t="shared" si="37"/>
        <v>26390000</v>
      </c>
      <c r="V843" s="57">
        <f t="shared" si="38"/>
        <v>0</v>
      </c>
    </row>
    <row r="844" spans="2:22" s="25" customFormat="1" hidden="1">
      <c r="B844" s="82">
        <f>'PER TRIWULAN'!A839</f>
        <v>834</v>
      </c>
      <c r="C844" s="69" t="str">
        <f>'PER TRIWULAN'!I839</f>
        <v xml:space="preserve"> Wirosari </v>
      </c>
      <c r="D844" s="70" t="str">
        <f>'PER TRIWULAN'!B839</f>
        <v>SD NEGERI 1 TAMBAKREJO</v>
      </c>
      <c r="E844" s="71">
        <f>'PER TRIWULAN'!V839</f>
        <v>21460000</v>
      </c>
      <c r="F844" s="89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72">
        <f t="shared" ref="T844:T861" si="39">SUM(G844:S844)</f>
        <v>0</v>
      </c>
      <c r="U844" s="59">
        <f t="shared" ref="U844:U861" si="40">E844-F844</f>
        <v>21460000</v>
      </c>
      <c r="V844" s="57">
        <f t="shared" ref="V844:V862" si="41">F844-T844</f>
        <v>0</v>
      </c>
    </row>
    <row r="845" spans="2:22" s="25" customFormat="1" hidden="1">
      <c r="B845" s="82">
        <f>'PER TRIWULAN'!A840</f>
        <v>835</v>
      </c>
      <c r="C845" s="69" t="str">
        <f>'PER TRIWULAN'!I840</f>
        <v xml:space="preserve"> Wirosari </v>
      </c>
      <c r="D845" s="70" t="str">
        <f>'PER TRIWULAN'!B840</f>
        <v>SD NEGERI 3 TAMBAKREJO</v>
      </c>
      <c r="E845" s="71">
        <f>'PER TRIWULAN'!V840</f>
        <v>31030000</v>
      </c>
      <c r="F845" s="89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72">
        <f t="shared" si="39"/>
        <v>0</v>
      </c>
      <c r="U845" s="59">
        <f t="shared" si="40"/>
        <v>31030000</v>
      </c>
      <c r="V845" s="57">
        <f t="shared" si="41"/>
        <v>0</v>
      </c>
    </row>
    <row r="846" spans="2:22" s="25" customFormat="1" hidden="1">
      <c r="B846" s="82">
        <f>'PER TRIWULAN'!A841</f>
        <v>836</v>
      </c>
      <c r="C846" s="69" t="str">
        <f>'PER TRIWULAN'!I841</f>
        <v xml:space="preserve"> Wirosari </v>
      </c>
      <c r="D846" s="70" t="str">
        <f>'PER TRIWULAN'!B841</f>
        <v>SD NEGERI 3 TANJUNGREJO</v>
      </c>
      <c r="E846" s="71">
        <f>'PER TRIWULAN'!V841</f>
        <v>19865000</v>
      </c>
      <c r="F846" s="89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72">
        <f t="shared" si="39"/>
        <v>0</v>
      </c>
      <c r="U846" s="59">
        <f t="shared" si="40"/>
        <v>19865000</v>
      </c>
      <c r="V846" s="57">
        <f t="shared" si="41"/>
        <v>0</v>
      </c>
    </row>
    <row r="847" spans="2:22" s="25" customFormat="1" hidden="1">
      <c r="B847" s="82">
        <f>'PER TRIWULAN'!A842</f>
        <v>837</v>
      </c>
      <c r="C847" s="69" t="str">
        <f>'PER TRIWULAN'!I842</f>
        <v xml:space="preserve"> Wirosari </v>
      </c>
      <c r="D847" s="70" t="str">
        <f>'PER TRIWULAN'!B842</f>
        <v>SD NEGERI 2 SAMBIREJO</v>
      </c>
      <c r="E847" s="71">
        <f>'PER TRIWULAN'!V842</f>
        <v>22620000</v>
      </c>
      <c r="F847" s="89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72">
        <f t="shared" si="39"/>
        <v>0</v>
      </c>
      <c r="U847" s="59">
        <f t="shared" si="40"/>
        <v>22620000</v>
      </c>
      <c r="V847" s="57">
        <f t="shared" si="41"/>
        <v>0</v>
      </c>
    </row>
    <row r="848" spans="2:22" s="25" customFormat="1" hidden="1">
      <c r="B848" s="82">
        <f>'PER TRIWULAN'!A843</f>
        <v>838</v>
      </c>
      <c r="C848" s="69" t="str">
        <f>'PER TRIWULAN'!I843</f>
        <v xml:space="preserve"> Gabus </v>
      </c>
      <c r="D848" s="70" t="str">
        <f>'PER TRIWULAN'!B843</f>
        <v>SDIT DARUT TAUHID GABUS</v>
      </c>
      <c r="E848" s="71">
        <f>'PER TRIWULAN'!V843</f>
        <v>15660000</v>
      </c>
      <c r="F848" s="89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72">
        <f t="shared" si="39"/>
        <v>0</v>
      </c>
      <c r="U848" s="59">
        <f t="shared" si="40"/>
        <v>15660000</v>
      </c>
      <c r="V848" s="57">
        <f t="shared" si="41"/>
        <v>0</v>
      </c>
    </row>
    <row r="849" spans="2:22" s="25" customFormat="1" hidden="1">
      <c r="B849" s="82">
        <f>'PER TRIWULAN'!A844</f>
        <v>839</v>
      </c>
      <c r="C849" s="69" t="str">
        <f>'PER TRIWULAN'!I844</f>
        <v xml:space="preserve"> Godong </v>
      </c>
      <c r="D849" s="70" t="str">
        <f>'PER TRIWULAN'!B844</f>
        <v>SD YATPI  Godong</v>
      </c>
      <c r="E849" s="71">
        <f>'PER TRIWULAN'!V844</f>
        <v>18705000</v>
      </c>
      <c r="F849" s="89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72">
        <f t="shared" si="39"/>
        <v>0</v>
      </c>
      <c r="U849" s="59">
        <f t="shared" si="40"/>
        <v>18705000</v>
      </c>
      <c r="V849" s="57">
        <f t="shared" si="41"/>
        <v>0</v>
      </c>
    </row>
    <row r="850" spans="2:22" s="25" customFormat="1" hidden="1">
      <c r="B850" s="82">
        <f>'PER TRIWULAN'!A845</f>
        <v>840</v>
      </c>
      <c r="C850" s="69" t="str">
        <f>'PER TRIWULAN'!I845</f>
        <v xml:space="preserve"> Godong </v>
      </c>
      <c r="D850" s="70" t="str">
        <f>'PER TRIWULAN'!B845</f>
        <v>SD Satu Atap Terpadu Tumbuh Kembang</v>
      </c>
      <c r="E850" s="71">
        <f>'PER TRIWULAN'!V845</f>
        <v>6090000</v>
      </c>
      <c r="F850" s="89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72">
        <f t="shared" si="39"/>
        <v>0</v>
      </c>
      <c r="U850" s="59">
        <f t="shared" si="40"/>
        <v>6090000</v>
      </c>
      <c r="V850" s="57">
        <f t="shared" si="41"/>
        <v>0</v>
      </c>
    </row>
    <row r="851" spans="2:22" s="25" customFormat="1" hidden="1">
      <c r="B851" s="82">
        <f>'PER TRIWULAN'!A846</f>
        <v>841</v>
      </c>
      <c r="C851" s="69" t="str">
        <f>'PER TRIWULAN'!I846</f>
        <v xml:space="preserve"> Gubug </v>
      </c>
      <c r="D851" s="70" t="str">
        <f>'PER TRIWULAN'!B846</f>
        <v>SDIT Al Firdaus Gubug</v>
      </c>
      <c r="E851" s="71">
        <f>'PER TRIWULAN'!V846</f>
        <v>30450000</v>
      </c>
      <c r="F851" s="89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72">
        <f t="shared" si="39"/>
        <v>0</v>
      </c>
      <c r="U851" s="59">
        <f t="shared" si="40"/>
        <v>30450000</v>
      </c>
      <c r="V851" s="57">
        <f t="shared" si="41"/>
        <v>0</v>
      </c>
    </row>
    <row r="852" spans="2:22" s="25" customFormat="1" hidden="1">
      <c r="B852" s="82">
        <f>'PER TRIWULAN'!A847</f>
        <v>842</v>
      </c>
      <c r="C852" s="69" t="str">
        <f>'PER TRIWULAN'!I847</f>
        <v xml:space="preserve"> Kradenan </v>
      </c>
      <c r="D852" s="70" t="str">
        <f>'PER TRIWULAN'!B847</f>
        <v>SD ISLAM KRADENAN</v>
      </c>
      <c r="E852" s="71">
        <f>'PER TRIWULAN'!V847</f>
        <v>20010000</v>
      </c>
      <c r="F852" s="89"/>
      <c r="G852" s="62">
        <v>0</v>
      </c>
      <c r="H852" s="62">
        <v>0</v>
      </c>
      <c r="I852" s="62">
        <v>1940000</v>
      </c>
      <c r="J852" s="62">
        <v>3361000</v>
      </c>
      <c r="K852" s="62">
        <v>744200</v>
      </c>
      <c r="L852" s="62">
        <v>385000</v>
      </c>
      <c r="M852" s="62">
        <v>0</v>
      </c>
      <c r="N852" s="62">
        <v>12000000</v>
      </c>
      <c r="O852" s="62">
        <v>1579800</v>
      </c>
      <c r="P852" s="62">
        <v>0</v>
      </c>
      <c r="Q852" s="62">
        <v>0</v>
      </c>
      <c r="R852" s="62">
        <v>0</v>
      </c>
      <c r="S852" s="62">
        <v>0</v>
      </c>
      <c r="T852" s="72">
        <f t="shared" si="39"/>
        <v>20010000</v>
      </c>
      <c r="U852" s="59">
        <f t="shared" si="40"/>
        <v>20010000</v>
      </c>
      <c r="V852" s="57">
        <f t="shared" si="41"/>
        <v>-20010000</v>
      </c>
    </row>
    <row r="853" spans="2:22" s="25" customFormat="1" ht="13.5" thickBot="1">
      <c r="B853" s="82">
        <f>'PER TRIWULAN'!A848</f>
        <v>843</v>
      </c>
      <c r="C853" s="69" t="str">
        <f>'PER TRIWULAN'!I848</f>
        <v xml:space="preserve"> Penawangan </v>
      </c>
      <c r="D853" s="70" t="str">
        <f>'PER TRIWULAN'!B848</f>
        <v>SD KRISTEN</v>
      </c>
      <c r="E853" s="71">
        <f>'PER TRIWULAN'!V848</f>
        <v>9425000</v>
      </c>
      <c r="F853" s="89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72"/>
      <c r="U853" s="59">
        <f t="shared" si="40"/>
        <v>9425000</v>
      </c>
      <c r="V853" s="57"/>
    </row>
    <row r="854" spans="2:22" s="25" customFormat="1" ht="13.5" hidden="1" thickBot="1">
      <c r="B854" s="82">
        <f>'PER TRIWULAN'!A849</f>
        <v>844</v>
      </c>
      <c r="C854" s="69" t="str">
        <f>'PER TRIWULAN'!I849</f>
        <v xml:space="preserve"> Pulokulon </v>
      </c>
      <c r="D854" s="70" t="str">
        <f>'PER TRIWULAN'!B849</f>
        <v>SD Islam As Shomadhany Jetaksari</v>
      </c>
      <c r="E854" s="71">
        <f>'PER TRIWULAN'!V849</f>
        <v>11745000</v>
      </c>
      <c r="F854" s="89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72">
        <f t="shared" si="39"/>
        <v>0</v>
      </c>
      <c r="U854" s="59">
        <f t="shared" si="40"/>
        <v>11745000</v>
      </c>
      <c r="V854" s="57">
        <f t="shared" si="41"/>
        <v>0</v>
      </c>
    </row>
    <row r="855" spans="2:22" s="25" customFormat="1" ht="13.5" hidden="1" thickBot="1">
      <c r="B855" s="82">
        <f>'PER TRIWULAN'!A850</f>
        <v>845</v>
      </c>
      <c r="C855" s="69" t="str">
        <f>'PER TRIWULAN'!I850</f>
        <v xml:space="preserve"> Purwodadi </v>
      </c>
      <c r="D855" s="70" t="str">
        <f>'PER TRIWULAN'!B850</f>
        <v>SD INTEGRAL LUQMAN AL HAKIM</v>
      </c>
      <c r="E855" s="71">
        <f>'PER TRIWULAN'!V850</f>
        <v>53650000</v>
      </c>
      <c r="F855" s="89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72">
        <f t="shared" si="39"/>
        <v>0</v>
      </c>
      <c r="U855" s="59">
        <f t="shared" si="40"/>
        <v>53650000</v>
      </c>
      <c r="V855" s="57">
        <f t="shared" si="41"/>
        <v>0</v>
      </c>
    </row>
    <row r="856" spans="2:22" s="25" customFormat="1" ht="13.5" hidden="1" thickBot="1">
      <c r="B856" s="82">
        <f>'PER TRIWULAN'!A851</f>
        <v>846</v>
      </c>
      <c r="C856" s="69" t="str">
        <f>'PER TRIWULAN'!I851</f>
        <v xml:space="preserve"> Purwodadi </v>
      </c>
      <c r="D856" s="70" t="str">
        <f>'PER TRIWULAN'!B851</f>
        <v>SD ISLAM TERPADU AL FIRDAUS</v>
      </c>
      <c r="E856" s="71">
        <f>'PER TRIWULAN'!V851</f>
        <v>53070000</v>
      </c>
      <c r="F856" s="89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72">
        <f t="shared" si="39"/>
        <v>0</v>
      </c>
      <c r="U856" s="59">
        <f t="shared" si="40"/>
        <v>53070000</v>
      </c>
      <c r="V856" s="57">
        <f t="shared" si="41"/>
        <v>0</v>
      </c>
    </row>
    <row r="857" spans="2:22" s="25" customFormat="1" ht="13.5" hidden="1" thickBot="1">
      <c r="B857" s="82">
        <f>'PER TRIWULAN'!A852</f>
        <v>847</v>
      </c>
      <c r="C857" s="69" t="str">
        <f>'PER TRIWULAN'!I852</f>
        <v xml:space="preserve"> Purwodadi </v>
      </c>
      <c r="D857" s="70" t="str">
        <f>'PER TRIWULAN'!B852</f>
        <v>SD KRISTEN 1 PURWODADI</v>
      </c>
      <c r="E857" s="71">
        <f>'PER TRIWULAN'!V852</f>
        <v>27840000</v>
      </c>
      <c r="F857" s="89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72">
        <f t="shared" si="39"/>
        <v>0</v>
      </c>
      <c r="U857" s="59">
        <f t="shared" si="40"/>
        <v>27840000</v>
      </c>
      <c r="V857" s="57">
        <f t="shared" si="41"/>
        <v>0</v>
      </c>
    </row>
    <row r="858" spans="2:22" s="25" customFormat="1" ht="13.5" hidden="1" thickBot="1">
      <c r="B858" s="82">
        <f>'PER TRIWULAN'!A853</f>
        <v>848</v>
      </c>
      <c r="C858" s="69" t="str">
        <f>'PER TRIWULAN'!I853</f>
        <v xml:space="preserve"> Purwodadi </v>
      </c>
      <c r="D858" s="70" t="str">
        <f>'PER TRIWULAN'!B853</f>
        <v>SD KRISTEN 2 PURWODADI</v>
      </c>
      <c r="E858" s="71">
        <f>'PER TRIWULAN'!V853</f>
        <v>6815000</v>
      </c>
      <c r="F858" s="89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72">
        <f t="shared" si="39"/>
        <v>0</v>
      </c>
      <c r="U858" s="59">
        <f t="shared" si="40"/>
        <v>6815000</v>
      </c>
      <c r="V858" s="57">
        <f t="shared" si="41"/>
        <v>0</v>
      </c>
    </row>
    <row r="859" spans="2:22" s="25" customFormat="1" ht="13.5" hidden="1" thickBot="1">
      <c r="B859" s="82">
        <f>'PER TRIWULAN'!A854</f>
        <v>849</v>
      </c>
      <c r="C859" s="69" t="str">
        <f>'PER TRIWULAN'!I854</f>
        <v xml:space="preserve"> Purwodadi </v>
      </c>
      <c r="D859" s="70" t="str">
        <f>'PER TRIWULAN'!B854</f>
        <v>SLB B YPLB DANYANG PURWODADI</v>
      </c>
      <c r="E859" s="71">
        <f>'PER TRIWULAN'!V854</f>
        <v>10005000</v>
      </c>
      <c r="F859" s="89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72">
        <f t="shared" si="39"/>
        <v>0</v>
      </c>
      <c r="U859" s="59">
        <f t="shared" si="40"/>
        <v>10005000</v>
      </c>
      <c r="V859" s="57">
        <f t="shared" si="41"/>
        <v>0</v>
      </c>
    </row>
    <row r="860" spans="2:22" s="25" customFormat="1" ht="13.5" hidden="1" thickBot="1">
      <c r="B860" s="82">
        <f>'PER TRIWULAN'!A855</f>
        <v>850</v>
      </c>
      <c r="C860" s="69" t="str">
        <f>'PER TRIWULAN'!I855</f>
        <v xml:space="preserve"> Wirosari </v>
      </c>
      <c r="D860" s="70" t="str">
        <f>'PER TRIWULAN'!B855</f>
        <v>SD Islam Terpadu Muhamadiyah</v>
      </c>
      <c r="E860" s="71">
        <f>'PER TRIWULAN'!V855</f>
        <v>11310000</v>
      </c>
      <c r="F860" s="89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72">
        <f t="shared" si="39"/>
        <v>0</v>
      </c>
      <c r="U860" s="59">
        <f t="shared" si="40"/>
        <v>11310000</v>
      </c>
      <c r="V860" s="57">
        <f t="shared" si="41"/>
        <v>0</v>
      </c>
    </row>
    <row r="861" spans="2:22" s="25" customFormat="1" ht="13.5" hidden="1" thickBot="1">
      <c r="B861" s="82">
        <f>'PER TRIWULAN'!A856</f>
        <v>851</v>
      </c>
      <c r="C861" s="69" t="str">
        <f>'PER TRIWULAN'!I856</f>
        <v xml:space="preserve"> Purwodadi </v>
      </c>
      <c r="D861" s="70" t="str">
        <f>'PER TRIWULAN'!B856</f>
        <v xml:space="preserve"> SD Bilingual Muhammadiyah 1 Purwodadi </v>
      </c>
      <c r="E861" s="71">
        <f>'PER TRIWULAN'!V856</f>
        <v>11600000</v>
      </c>
      <c r="F861" s="89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72">
        <f t="shared" si="39"/>
        <v>0</v>
      </c>
      <c r="U861" s="59">
        <f t="shared" si="40"/>
        <v>11600000</v>
      </c>
      <c r="V861" s="57">
        <f t="shared" si="41"/>
        <v>0</v>
      </c>
    </row>
    <row r="862" spans="2:22" s="25" customFormat="1" ht="13.5" hidden="1" thickBot="1">
      <c r="B862" s="80"/>
      <c r="C862" s="55"/>
      <c r="D862" s="50"/>
      <c r="E862" s="81">
        <f>'PER TRIWULAN'!C1018</f>
        <v>0</v>
      </c>
      <c r="F862" s="88">
        <f>'PER TRIWULAN'!D1018</f>
        <v>0</v>
      </c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59">
        <f t="shared" ref="U862" si="42">E862-T862</f>
        <v>0</v>
      </c>
      <c r="V862" s="57">
        <f t="shared" si="41"/>
        <v>0</v>
      </c>
    </row>
    <row r="863" spans="2:22" ht="15" customHeight="1" thickBot="1">
      <c r="B863" s="319" t="str">
        <f>'PER TRIWULAN'!A1019</f>
        <v>JUMLAH</v>
      </c>
      <c r="C863" s="320"/>
      <c r="D863" s="321"/>
      <c r="E863" s="138">
        <f t="shared" ref="E863:V863" si="43">SUBTOTAL(9,E11:E861)</f>
        <v>836215000</v>
      </c>
      <c r="F863" s="138">
        <f t="shared" si="43"/>
        <v>0</v>
      </c>
      <c r="G863" s="138">
        <f t="shared" si="43"/>
        <v>0</v>
      </c>
      <c r="H863" s="138">
        <f t="shared" si="43"/>
        <v>0</v>
      </c>
      <c r="I863" s="138">
        <f t="shared" si="43"/>
        <v>0</v>
      </c>
      <c r="J863" s="138">
        <f t="shared" si="43"/>
        <v>0</v>
      </c>
      <c r="K863" s="138">
        <f t="shared" si="43"/>
        <v>0</v>
      </c>
      <c r="L863" s="138">
        <f t="shared" si="43"/>
        <v>0</v>
      </c>
      <c r="M863" s="138">
        <f t="shared" si="43"/>
        <v>0</v>
      </c>
      <c r="N863" s="138">
        <f t="shared" si="43"/>
        <v>0</v>
      </c>
      <c r="O863" s="138">
        <f t="shared" si="43"/>
        <v>0</v>
      </c>
      <c r="P863" s="138">
        <f t="shared" si="43"/>
        <v>0</v>
      </c>
      <c r="Q863" s="138">
        <f t="shared" si="43"/>
        <v>0</v>
      </c>
      <c r="R863" s="138">
        <f t="shared" si="43"/>
        <v>0</v>
      </c>
      <c r="S863" s="138">
        <f t="shared" si="43"/>
        <v>0</v>
      </c>
      <c r="T863" s="138">
        <f t="shared" si="43"/>
        <v>0</v>
      </c>
      <c r="U863" s="138">
        <f t="shared" si="43"/>
        <v>836215000</v>
      </c>
      <c r="V863" s="138">
        <f t="shared" si="43"/>
        <v>0</v>
      </c>
    </row>
    <row r="864" spans="2:22" ht="13.5" thickTop="1">
      <c r="B864" s="190"/>
      <c r="C864" s="191"/>
    </row>
    <row r="865" spans="4:20" ht="16.5">
      <c r="D865" s="176"/>
      <c r="G865" s="192"/>
      <c r="I865" s="192"/>
      <c r="J865" s="192"/>
      <c r="K865" s="192"/>
      <c r="L865" s="192"/>
      <c r="M865" s="192"/>
      <c r="N865" s="192"/>
      <c r="O865" s="192"/>
      <c r="P865" s="192"/>
      <c r="Q865" s="192"/>
      <c r="R865" s="192"/>
      <c r="S865" s="175"/>
    </row>
    <row r="866" spans="4:20" ht="16.5">
      <c r="D866" s="176"/>
      <c r="G866" s="192"/>
      <c r="I866" s="192"/>
      <c r="J866" s="192"/>
      <c r="K866" s="192"/>
      <c r="L866" s="192"/>
      <c r="M866" s="192"/>
      <c r="N866" s="192"/>
      <c r="O866" s="192"/>
      <c r="P866" s="192"/>
      <c r="Q866" s="192"/>
      <c r="R866" s="175" t="s">
        <v>1863</v>
      </c>
      <c r="S866" s="175"/>
    </row>
    <row r="867" spans="4:20" ht="16.5">
      <c r="D867" s="176"/>
      <c r="G867" s="192"/>
      <c r="I867" s="192"/>
      <c r="J867" s="192"/>
      <c r="K867" s="192"/>
      <c r="L867" s="192"/>
      <c r="M867" s="192"/>
      <c r="N867" s="192"/>
      <c r="O867" s="192"/>
      <c r="P867" s="192"/>
      <c r="Q867" s="192"/>
      <c r="R867" s="175" t="s">
        <v>1864</v>
      </c>
      <c r="S867" s="175"/>
      <c r="T867" s="192"/>
    </row>
    <row r="868" spans="4:20" ht="16.5">
      <c r="D868" s="176"/>
      <c r="G868" s="192"/>
      <c r="I868" s="192"/>
      <c r="J868" s="192"/>
      <c r="K868" s="192"/>
      <c r="L868" s="192"/>
      <c r="M868" s="192"/>
      <c r="N868" s="192"/>
      <c r="O868" s="192"/>
      <c r="P868" s="192"/>
      <c r="Q868" s="192"/>
      <c r="R868" s="175"/>
      <c r="S868" s="175"/>
      <c r="T868" s="192"/>
    </row>
    <row r="869" spans="4:20" ht="16.5">
      <c r="D869" s="176"/>
      <c r="G869" s="192"/>
      <c r="I869" s="192"/>
      <c r="J869" s="192"/>
      <c r="K869" s="192"/>
      <c r="L869" s="192"/>
      <c r="M869" s="192"/>
      <c r="N869" s="192"/>
      <c r="O869" s="192"/>
      <c r="P869" s="192"/>
      <c r="Q869" s="192"/>
      <c r="R869" s="175"/>
      <c r="S869" s="175"/>
      <c r="T869" s="192"/>
    </row>
    <row r="870" spans="4:20" ht="16.5">
      <c r="D870" s="176"/>
      <c r="G870" s="192"/>
      <c r="I870" s="192"/>
      <c r="J870" s="192"/>
      <c r="K870" s="192"/>
      <c r="L870" s="192"/>
      <c r="M870" s="192"/>
      <c r="N870" s="192"/>
      <c r="O870" s="192"/>
      <c r="P870" s="192"/>
      <c r="Q870" s="192"/>
      <c r="R870" s="175"/>
      <c r="S870" s="175"/>
      <c r="T870" s="192"/>
    </row>
    <row r="871" spans="4:20" ht="16.5">
      <c r="D871" s="176"/>
      <c r="G871" s="192"/>
      <c r="I871" s="192"/>
      <c r="J871" s="192"/>
      <c r="K871" s="192"/>
      <c r="L871" s="192"/>
      <c r="M871" s="192"/>
      <c r="N871" s="192"/>
      <c r="O871" s="192"/>
      <c r="P871" s="192"/>
      <c r="Q871" s="192"/>
      <c r="R871" s="175" t="s">
        <v>1852</v>
      </c>
      <c r="S871" s="175"/>
    </row>
    <row r="872" spans="4:20" ht="16.5">
      <c r="D872" s="176"/>
      <c r="G872" s="192"/>
      <c r="I872" s="192"/>
      <c r="J872" s="192"/>
      <c r="K872" s="192"/>
      <c r="L872" s="192"/>
      <c r="M872" s="192"/>
      <c r="N872" s="192"/>
      <c r="O872" s="192"/>
      <c r="P872" s="192"/>
      <c r="Q872" s="192"/>
      <c r="R872" s="175" t="s">
        <v>1853</v>
      </c>
      <c r="S872" s="175"/>
    </row>
    <row r="873" spans="4:20" ht="15.75">
      <c r="D873" s="193"/>
    </row>
  </sheetData>
  <autoFilter ref="B10:V862">
    <filterColumn colId="1">
      <filters>
        <filter val="Penawangan"/>
      </filters>
    </filterColumn>
  </autoFilter>
  <mergeCells count="29">
    <mergeCell ref="B863:D863"/>
    <mergeCell ref="U6:U9"/>
    <mergeCell ref="V6:V9"/>
    <mergeCell ref="G7:G9"/>
    <mergeCell ref="H7:H9"/>
    <mergeCell ref="I7:I9"/>
    <mergeCell ref="J7:J9"/>
    <mergeCell ref="K7:K9"/>
    <mergeCell ref="L7:L9"/>
    <mergeCell ref="M7:M9"/>
    <mergeCell ref="N7:N9"/>
    <mergeCell ref="B6:B9"/>
    <mergeCell ref="C6:C9"/>
    <mergeCell ref="D6:D9"/>
    <mergeCell ref="E6:E9"/>
    <mergeCell ref="F6:F9"/>
    <mergeCell ref="G6:T6"/>
    <mergeCell ref="O7:O9"/>
    <mergeCell ref="P7:P9"/>
    <mergeCell ref="Q7:Q9"/>
    <mergeCell ref="R7:R9"/>
    <mergeCell ref="S7:S9"/>
    <mergeCell ref="T7:T9"/>
    <mergeCell ref="B4:Q4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120" orientation="landscape" r:id="rId1"/>
  <headerFooter>
    <oddFooter>&amp;A&amp;RPage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>
    <tabColor rgb="FF00B050"/>
  </sheetPr>
  <dimension ref="B1:AC874"/>
  <sheetViews>
    <sheetView tabSelected="1" topLeftCell="A7" zoomScaleSheetLayoutView="100" workbookViewId="0">
      <pane xSplit="4" ySplit="5" topLeftCell="E12" activePane="bottomRight" state="frozen"/>
      <selection activeCell="A7" sqref="A7"/>
      <selection pane="topRight" activeCell="E7" sqref="E7"/>
      <selection pane="bottomLeft" activeCell="A12" sqref="A12"/>
      <selection pane="bottomRight" activeCell="W17" sqref="W17"/>
    </sheetView>
  </sheetViews>
  <sheetFormatPr defaultRowHeight="12.75"/>
  <cols>
    <col min="1" max="1" width="2.85546875" style="25" customWidth="1"/>
    <col min="2" max="2" width="4.5703125" style="51" customWidth="1"/>
    <col min="3" max="3" width="10" style="53" customWidth="1"/>
    <col min="4" max="4" width="28.85546875" style="25" customWidth="1"/>
    <col min="5" max="6" width="13.42578125" style="59" hidden="1" customWidth="1"/>
    <col min="7" max="7" width="14.42578125" style="59" hidden="1" customWidth="1"/>
    <col min="8" max="8" width="11.28515625" style="59" hidden="1" customWidth="1"/>
    <col min="9" max="9" width="13" style="59" hidden="1" customWidth="1"/>
    <col min="10" max="10" width="11.42578125" style="59" hidden="1" customWidth="1"/>
    <col min="11" max="11" width="12.85546875" style="59" hidden="1" customWidth="1"/>
    <col min="12" max="12" width="13.42578125" style="59" hidden="1" customWidth="1"/>
    <col min="13" max="13" width="11.42578125" style="59" hidden="1" customWidth="1"/>
    <col min="14" max="14" width="16.42578125" style="59" hidden="1" customWidth="1"/>
    <col min="15" max="15" width="13.140625" style="59" hidden="1" customWidth="1"/>
    <col min="16" max="16" width="11.28515625" style="59" hidden="1" customWidth="1"/>
    <col min="17" max="17" width="11.7109375" style="59" hidden="1" customWidth="1"/>
    <col min="18" max="18" width="12.5703125" style="59" hidden="1" customWidth="1"/>
    <col min="19" max="19" width="16.7109375" style="59" hidden="1" customWidth="1"/>
    <col min="20" max="20" width="15.140625" style="59" customWidth="1"/>
    <col min="21" max="21" width="12.5703125" style="59" bestFit="1" customWidth="1"/>
    <col min="22" max="22" width="11.140625" style="25" customWidth="1"/>
    <col min="23" max="23" width="9.5703125" style="59" customWidth="1"/>
    <col min="24" max="27" width="15" style="59" customWidth="1"/>
    <col min="28" max="28" width="12.85546875" style="59" customWidth="1"/>
    <col min="29" max="29" width="11.85546875" style="59" customWidth="1"/>
    <col min="30" max="256" width="9.140625" style="25"/>
    <col min="257" max="257" width="2.85546875" style="25" customWidth="1"/>
    <col min="258" max="258" width="6.42578125" style="25" customWidth="1"/>
    <col min="259" max="259" width="22.140625" style="25" customWidth="1"/>
    <col min="260" max="260" width="15" style="25" customWidth="1"/>
    <col min="261" max="261" width="11.28515625" style="25" customWidth="1"/>
    <col min="262" max="262" width="13" style="25" customWidth="1"/>
    <col min="263" max="263" width="8.7109375" style="25" customWidth="1"/>
    <col min="264" max="264" width="10.140625" style="25" customWidth="1"/>
    <col min="265" max="265" width="10.28515625" style="25" customWidth="1"/>
    <col min="266" max="266" width="8.7109375" style="25" customWidth="1"/>
    <col min="267" max="267" width="24" style="25" customWidth="1"/>
    <col min="268" max="268" width="13.140625" style="25" customWidth="1"/>
    <col min="269" max="269" width="11.28515625" style="25" customWidth="1"/>
    <col min="270" max="270" width="10.5703125" style="25" customWidth="1"/>
    <col min="271" max="271" width="10.140625" style="25" customWidth="1"/>
    <col min="272" max="272" width="16.7109375" style="25" customWidth="1"/>
    <col min="273" max="273" width="15.140625" style="25" customWidth="1"/>
    <col min="274" max="512" width="9.140625" style="25"/>
    <col min="513" max="513" width="2.85546875" style="25" customWidth="1"/>
    <col min="514" max="514" width="6.42578125" style="25" customWidth="1"/>
    <col min="515" max="515" width="22.140625" style="25" customWidth="1"/>
    <col min="516" max="516" width="15" style="25" customWidth="1"/>
    <col min="517" max="517" width="11.28515625" style="25" customWidth="1"/>
    <col min="518" max="518" width="13" style="25" customWidth="1"/>
    <col min="519" max="519" width="8.7109375" style="25" customWidth="1"/>
    <col min="520" max="520" width="10.140625" style="25" customWidth="1"/>
    <col min="521" max="521" width="10.28515625" style="25" customWidth="1"/>
    <col min="522" max="522" width="8.7109375" style="25" customWidth="1"/>
    <col min="523" max="523" width="24" style="25" customWidth="1"/>
    <col min="524" max="524" width="13.140625" style="25" customWidth="1"/>
    <col min="525" max="525" width="11.28515625" style="25" customWidth="1"/>
    <col min="526" max="526" width="10.5703125" style="25" customWidth="1"/>
    <col min="527" max="527" width="10.140625" style="25" customWidth="1"/>
    <col min="528" max="528" width="16.7109375" style="25" customWidth="1"/>
    <col min="529" max="529" width="15.140625" style="25" customWidth="1"/>
    <col min="530" max="768" width="9.140625" style="25"/>
    <col min="769" max="769" width="2.85546875" style="25" customWidth="1"/>
    <col min="770" max="770" width="6.42578125" style="25" customWidth="1"/>
    <col min="771" max="771" width="22.140625" style="25" customWidth="1"/>
    <col min="772" max="772" width="15" style="25" customWidth="1"/>
    <col min="773" max="773" width="11.28515625" style="25" customWidth="1"/>
    <col min="774" max="774" width="13" style="25" customWidth="1"/>
    <col min="775" max="775" width="8.7109375" style="25" customWidth="1"/>
    <col min="776" max="776" width="10.140625" style="25" customWidth="1"/>
    <col min="777" max="777" width="10.28515625" style="25" customWidth="1"/>
    <col min="778" max="778" width="8.7109375" style="25" customWidth="1"/>
    <col min="779" max="779" width="24" style="25" customWidth="1"/>
    <col min="780" max="780" width="13.140625" style="25" customWidth="1"/>
    <col min="781" max="781" width="11.28515625" style="25" customWidth="1"/>
    <col min="782" max="782" width="10.5703125" style="25" customWidth="1"/>
    <col min="783" max="783" width="10.140625" style="25" customWidth="1"/>
    <col min="784" max="784" width="16.7109375" style="25" customWidth="1"/>
    <col min="785" max="785" width="15.140625" style="25" customWidth="1"/>
    <col min="786" max="1024" width="9.140625" style="25"/>
    <col min="1025" max="1025" width="2.85546875" style="25" customWidth="1"/>
    <col min="1026" max="1026" width="6.42578125" style="25" customWidth="1"/>
    <col min="1027" max="1027" width="22.140625" style="25" customWidth="1"/>
    <col min="1028" max="1028" width="15" style="25" customWidth="1"/>
    <col min="1029" max="1029" width="11.28515625" style="25" customWidth="1"/>
    <col min="1030" max="1030" width="13" style="25" customWidth="1"/>
    <col min="1031" max="1031" width="8.7109375" style="25" customWidth="1"/>
    <col min="1032" max="1032" width="10.140625" style="25" customWidth="1"/>
    <col min="1033" max="1033" width="10.28515625" style="25" customWidth="1"/>
    <col min="1034" max="1034" width="8.7109375" style="25" customWidth="1"/>
    <col min="1035" max="1035" width="24" style="25" customWidth="1"/>
    <col min="1036" max="1036" width="13.140625" style="25" customWidth="1"/>
    <col min="1037" max="1037" width="11.28515625" style="25" customWidth="1"/>
    <col min="1038" max="1038" width="10.5703125" style="25" customWidth="1"/>
    <col min="1039" max="1039" width="10.140625" style="25" customWidth="1"/>
    <col min="1040" max="1040" width="16.7109375" style="25" customWidth="1"/>
    <col min="1041" max="1041" width="15.140625" style="25" customWidth="1"/>
    <col min="1042" max="1280" width="9.140625" style="25"/>
    <col min="1281" max="1281" width="2.85546875" style="25" customWidth="1"/>
    <col min="1282" max="1282" width="6.42578125" style="25" customWidth="1"/>
    <col min="1283" max="1283" width="22.140625" style="25" customWidth="1"/>
    <col min="1284" max="1284" width="15" style="25" customWidth="1"/>
    <col min="1285" max="1285" width="11.28515625" style="25" customWidth="1"/>
    <col min="1286" max="1286" width="13" style="25" customWidth="1"/>
    <col min="1287" max="1287" width="8.7109375" style="25" customWidth="1"/>
    <col min="1288" max="1288" width="10.140625" style="25" customWidth="1"/>
    <col min="1289" max="1289" width="10.28515625" style="25" customWidth="1"/>
    <col min="1290" max="1290" width="8.7109375" style="25" customWidth="1"/>
    <col min="1291" max="1291" width="24" style="25" customWidth="1"/>
    <col min="1292" max="1292" width="13.140625" style="25" customWidth="1"/>
    <col min="1293" max="1293" width="11.28515625" style="25" customWidth="1"/>
    <col min="1294" max="1294" width="10.5703125" style="25" customWidth="1"/>
    <col min="1295" max="1295" width="10.140625" style="25" customWidth="1"/>
    <col min="1296" max="1296" width="16.7109375" style="25" customWidth="1"/>
    <col min="1297" max="1297" width="15.140625" style="25" customWidth="1"/>
    <col min="1298" max="1536" width="9.140625" style="25"/>
    <col min="1537" max="1537" width="2.85546875" style="25" customWidth="1"/>
    <col min="1538" max="1538" width="6.42578125" style="25" customWidth="1"/>
    <col min="1539" max="1539" width="22.140625" style="25" customWidth="1"/>
    <col min="1540" max="1540" width="15" style="25" customWidth="1"/>
    <col min="1541" max="1541" width="11.28515625" style="25" customWidth="1"/>
    <col min="1542" max="1542" width="13" style="25" customWidth="1"/>
    <col min="1543" max="1543" width="8.7109375" style="25" customWidth="1"/>
    <col min="1544" max="1544" width="10.140625" style="25" customWidth="1"/>
    <col min="1545" max="1545" width="10.28515625" style="25" customWidth="1"/>
    <col min="1546" max="1546" width="8.7109375" style="25" customWidth="1"/>
    <col min="1547" max="1547" width="24" style="25" customWidth="1"/>
    <col min="1548" max="1548" width="13.140625" style="25" customWidth="1"/>
    <col min="1549" max="1549" width="11.28515625" style="25" customWidth="1"/>
    <col min="1550" max="1550" width="10.5703125" style="25" customWidth="1"/>
    <col min="1551" max="1551" width="10.140625" style="25" customWidth="1"/>
    <col min="1552" max="1552" width="16.7109375" style="25" customWidth="1"/>
    <col min="1553" max="1553" width="15.140625" style="25" customWidth="1"/>
    <col min="1554" max="1792" width="9.140625" style="25"/>
    <col min="1793" max="1793" width="2.85546875" style="25" customWidth="1"/>
    <col min="1794" max="1794" width="6.42578125" style="25" customWidth="1"/>
    <col min="1795" max="1795" width="22.140625" style="25" customWidth="1"/>
    <col min="1796" max="1796" width="15" style="25" customWidth="1"/>
    <col min="1797" max="1797" width="11.28515625" style="25" customWidth="1"/>
    <col min="1798" max="1798" width="13" style="25" customWidth="1"/>
    <col min="1799" max="1799" width="8.7109375" style="25" customWidth="1"/>
    <col min="1800" max="1800" width="10.140625" style="25" customWidth="1"/>
    <col min="1801" max="1801" width="10.28515625" style="25" customWidth="1"/>
    <col min="1802" max="1802" width="8.7109375" style="25" customWidth="1"/>
    <col min="1803" max="1803" width="24" style="25" customWidth="1"/>
    <col min="1804" max="1804" width="13.140625" style="25" customWidth="1"/>
    <col min="1805" max="1805" width="11.28515625" style="25" customWidth="1"/>
    <col min="1806" max="1806" width="10.5703125" style="25" customWidth="1"/>
    <col min="1807" max="1807" width="10.140625" style="25" customWidth="1"/>
    <col min="1808" max="1808" width="16.7109375" style="25" customWidth="1"/>
    <col min="1809" max="1809" width="15.140625" style="25" customWidth="1"/>
    <col min="1810" max="2048" width="9.140625" style="25"/>
    <col min="2049" max="2049" width="2.85546875" style="25" customWidth="1"/>
    <col min="2050" max="2050" width="6.42578125" style="25" customWidth="1"/>
    <col min="2051" max="2051" width="22.140625" style="25" customWidth="1"/>
    <col min="2052" max="2052" width="15" style="25" customWidth="1"/>
    <col min="2053" max="2053" width="11.28515625" style="25" customWidth="1"/>
    <col min="2054" max="2054" width="13" style="25" customWidth="1"/>
    <col min="2055" max="2055" width="8.7109375" style="25" customWidth="1"/>
    <col min="2056" max="2056" width="10.140625" style="25" customWidth="1"/>
    <col min="2057" max="2057" width="10.28515625" style="25" customWidth="1"/>
    <col min="2058" max="2058" width="8.7109375" style="25" customWidth="1"/>
    <col min="2059" max="2059" width="24" style="25" customWidth="1"/>
    <col min="2060" max="2060" width="13.140625" style="25" customWidth="1"/>
    <col min="2061" max="2061" width="11.28515625" style="25" customWidth="1"/>
    <col min="2062" max="2062" width="10.5703125" style="25" customWidth="1"/>
    <col min="2063" max="2063" width="10.140625" style="25" customWidth="1"/>
    <col min="2064" max="2064" width="16.7109375" style="25" customWidth="1"/>
    <col min="2065" max="2065" width="15.140625" style="25" customWidth="1"/>
    <col min="2066" max="2304" width="9.140625" style="25"/>
    <col min="2305" max="2305" width="2.85546875" style="25" customWidth="1"/>
    <col min="2306" max="2306" width="6.42578125" style="25" customWidth="1"/>
    <col min="2307" max="2307" width="22.140625" style="25" customWidth="1"/>
    <col min="2308" max="2308" width="15" style="25" customWidth="1"/>
    <col min="2309" max="2309" width="11.28515625" style="25" customWidth="1"/>
    <col min="2310" max="2310" width="13" style="25" customWidth="1"/>
    <col min="2311" max="2311" width="8.7109375" style="25" customWidth="1"/>
    <col min="2312" max="2312" width="10.140625" style="25" customWidth="1"/>
    <col min="2313" max="2313" width="10.28515625" style="25" customWidth="1"/>
    <col min="2314" max="2314" width="8.7109375" style="25" customWidth="1"/>
    <col min="2315" max="2315" width="24" style="25" customWidth="1"/>
    <col min="2316" max="2316" width="13.140625" style="25" customWidth="1"/>
    <col min="2317" max="2317" width="11.28515625" style="25" customWidth="1"/>
    <col min="2318" max="2318" width="10.5703125" style="25" customWidth="1"/>
    <col min="2319" max="2319" width="10.140625" style="25" customWidth="1"/>
    <col min="2320" max="2320" width="16.7109375" style="25" customWidth="1"/>
    <col min="2321" max="2321" width="15.140625" style="25" customWidth="1"/>
    <col min="2322" max="2560" width="9.140625" style="25"/>
    <col min="2561" max="2561" width="2.85546875" style="25" customWidth="1"/>
    <col min="2562" max="2562" width="6.42578125" style="25" customWidth="1"/>
    <col min="2563" max="2563" width="22.140625" style="25" customWidth="1"/>
    <col min="2564" max="2564" width="15" style="25" customWidth="1"/>
    <col min="2565" max="2565" width="11.28515625" style="25" customWidth="1"/>
    <col min="2566" max="2566" width="13" style="25" customWidth="1"/>
    <col min="2567" max="2567" width="8.7109375" style="25" customWidth="1"/>
    <col min="2568" max="2568" width="10.140625" style="25" customWidth="1"/>
    <col min="2569" max="2569" width="10.28515625" style="25" customWidth="1"/>
    <col min="2570" max="2570" width="8.7109375" style="25" customWidth="1"/>
    <col min="2571" max="2571" width="24" style="25" customWidth="1"/>
    <col min="2572" max="2572" width="13.140625" style="25" customWidth="1"/>
    <col min="2573" max="2573" width="11.28515625" style="25" customWidth="1"/>
    <col min="2574" max="2574" width="10.5703125" style="25" customWidth="1"/>
    <col min="2575" max="2575" width="10.140625" style="25" customWidth="1"/>
    <col min="2576" max="2576" width="16.7109375" style="25" customWidth="1"/>
    <col min="2577" max="2577" width="15.140625" style="25" customWidth="1"/>
    <col min="2578" max="2816" width="9.140625" style="25"/>
    <col min="2817" max="2817" width="2.85546875" style="25" customWidth="1"/>
    <col min="2818" max="2818" width="6.42578125" style="25" customWidth="1"/>
    <col min="2819" max="2819" width="22.140625" style="25" customWidth="1"/>
    <col min="2820" max="2820" width="15" style="25" customWidth="1"/>
    <col min="2821" max="2821" width="11.28515625" style="25" customWidth="1"/>
    <col min="2822" max="2822" width="13" style="25" customWidth="1"/>
    <col min="2823" max="2823" width="8.7109375" style="25" customWidth="1"/>
    <col min="2824" max="2824" width="10.140625" style="25" customWidth="1"/>
    <col min="2825" max="2825" width="10.28515625" style="25" customWidth="1"/>
    <col min="2826" max="2826" width="8.7109375" style="25" customWidth="1"/>
    <col min="2827" max="2827" width="24" style="25" customWidth="1"/>
    <col min="2828" max="2828" width="13.140625" style="25" customWidth="1"/>
    <col min="2829" max="2829" width="11.28515625" style="25" customWidth="1"/>
    <col min="2830" max="2830" width="10.5703125" style="25" customWidth="1"/>
    <col min="2831" max="2831" width="10.140625" style="25" customWidth="1"/>
    <col min="2832" max="2832" width="16.7109375" style="25" customWidth="1"/>
    <col min="2833" max="2833" width="15.140625" style="25" customWidth="1"/>
    <col min="2834" max="3072" width="9.140625" style="25"/>
    <col min="3073" max="3073" width="2.85546875" style="25" customWidth="1"/>
    <col min="3074" max="3074" width="6.42578125" style="25" customWidth="1"/>
    <col min="3075" max="3075" width="22.140625" style="25" customWidth="1"/>
    <col min="3076" max="3076" width="15" style="25" customWidth="1"/>
    <col min="3077" max="3077" width="11.28515625" style="25" customWidth="1"/>
    <col min="3078" max="3078" width="13" style="25" customWidth="1"/>
    <col min="3079" max="3079" width="8.7109375" style="25" customWidth="1"/>
    <col min="3080" max="3080" width="10.140625" style="25" customWidth="1"/>
    <col min="3081" max="3081" width="10.28515625" style="25" customWidth="1"/>
    <col min="3082" max="3082" width="8.7109375" style="25" customWidth="1"/>
    <col min="3083" max="3083" width="24" style="25" customWidth="1"/>
    <col min="3084" max="3084" width="13.140625" style="25" customWidth="1"/>
    <col min="3085" max="3085" width="11.28515625" style="25" customWidth="1"/>
    <col min="3086" max="3086" width="10.5703125" style="25" customWidth="1"/>
    <col min="3087" max="3087" width="10.140625" style="25" customWidth="1"/>
    <col min="3088" max="3088" width="16.7109375" style="25" customWidth="1"/>
    <col min="3089" max="3089" width="15.140625" style="25" customWidth="1"/>
    <col min="3090" max="3328" width="9.140625" style="25"/>
    <col min="3329" max="3329" width="2.85546875" style="25" customWidth="1"/>
    <col min="3330" max="3330" width="6.42578125" style="25" customWidth="1"/>
    <col min="3331" max="3331" width="22.140625" style="25" customWidth="1"/>
    <col min="3332" max="3332" width="15" style="25" customWidth="1"/>
    <col min="3333" max="3333" width="11.28515625" style="25" customWidth="1"/>
    <col min="3334" max="3334" width="13" style="25" customWidth="1"/>
    <col min="3335" max="3335" width="8.7109375" style="25" customWidth="1"/>
    <col min="3336" max="3336" width="10.140625" style="25" customWidth="1"/>
    <col min="3337" max="3337" width="10.28515625" style="25" customWidth="1"/>
    <col min="3338" max="3338" width="8.7109375" style="25" customWidth="1"/>
    <col min="3339" max="3339" width="24" style="25" customWidth="1"/>
    <col min="3340" max="3340" width="13.140625" style="25" customWidth="1"/>
    <col min="3341" max="3341" width="11.28515625" style="25" customWidth="1"/>
    <col min="3342" max="3342" width="10.5703125" style="25" customWidth="1"/>
    <col min="3343" max="3343" width="10.140625" style="25" customWidth="1"/>
    <col min="3344" max="3344" width="16.7109375" style="25" customWidth="1"/>
    <col min="3345" max="3345" width="15.140625" style="25" customWidth="1"/>
    <col min="3346" max="3584" width="9.140625" style="25"/>
    <col min="3585" max="3585" width="2.85546875" style="25" customWidth="1"/>
    <col min="3586" max="3586" width="6.42578125" style="25" customWidth="1"/>
    <col min="3587" max="3587" width="22.140625" style="25" customWidth="1"/>
    <col min="3588" max="3588" width="15" style="25" customWidth="1"/>
    <col min="3589" max="3589" width="11.28515625" style="25" customWidth="1"/>
    <col min="3590" max="3590" width="13" style="25" customWidth="1"/>
    <col min="3591" max="3591" width="8.7109375" style="25" customWidth="1"/>
    <col min="3592" max="3592" width="10.140625" style="25" customWidth="1"/>
    <col min="3593" max="3593" width="10.28515625" style="25" customWidth="1"/>
    <col min="3594" max="3594" width="8.7109375" style="25" customWidth="1"/>
    <col min="3595" max="3595" width="24" style="25" customWidth="1"/>
    <col min="3596" max="3596" width="13.140625" style="25" customWidth="1"/>
    <col min="3597" max="3597" width="11.28515625" style="25" customWidth="1"/>
    <col min="3598" max="3598" width="10.5703125" style="25" customWidth="1"/>
    <col min="3599" max="3599" width="10.140625" style="25" customWidth="1"/>
    <col min="3600" max="3600" width="16.7109375" style="25" customWidth="1"/>
    <col min="3601" max="3601" width="15.140625" style="25" customWidth="1"/>
    <col min="3602" max="3840" width="9.140625" style="25"/>
    <col min="3841" max="3841" width="2.85546875" style="25" customWidth="1"/>
    <col min="3842" max="3842" width="6.42578125" style="25" customWidth="1"/>
    <col min="3843" max="3843" width="22.140625" style="25" customWidth="1"/>
    <col min="3844" max="3844" width="15" style="25" customWidth="1"/>
    <col min="3845" max="3845" width="11.28515625" style="25" customWidth="1"/>
    <col min="3846" max="3846" width="13" style="25" customWidth="1"/>
    <col min="3847" max="3847" width="8.7109375" style="25" customWidth="1"/>
    <col min="3848" max="3848" width="10.140625" style="25" customWidth="1"/>
    <col min="3849" max="3849" width="10.28515625" style="25" customWidth="1"/>
    <col min="3850" max="3850" width="8.7109375" style="25" customWidth="1"/>
    <col min="3851" max="3851" width="24" style="25" customWidth="1"/>
    <col min="3852" max="3852" width="13.140625" style="25" customWidth="1"/>
    <col min="3853" max="3853" width="11.28515625" style="25" customWidth="1"/>
    <col min="3854" max="3854" width="10.5703125" style="25" customWidth="1"/>
    <col min="3855" max="3855" width="10.140625" style="25" customWidth="1"/>
    <col min="3856" max="3856" width="16.7109375" style="25" customWidth="1"/>
    <col min="3857" max="3857" width="15.140625" style="25" customWidth="1"/>
    <col min="3858" max="4096" width="9.140625" style="25"/>
    <col min="4097" max="4097" width="2.85546875" style="25" customWidth="1"/>
    <col min="4098" max="4098" width="6.42578125" style="25" customWidth="1"/>
    <col min="4099" max="4099" width="22.140625" style="25" customWidth="1"/>
    <col min="4100" max="4100" width="15" style="25" customWidth="1"/>
    <col min="4101" max="4101" width="11.28515625" style="25" customWidth="1"/>
    <col min="4102" max="4102" width="13" style="25" customWidth="1"/>
    <col min="4103" max="4103" width="8.7109375" style="25" customWidth="1"/>
    <col min="4104" max="4104" width="10.140625" style="25" customWidth="1"/>
    <col min="4105" max="4105" width="10.28515625" style="25" customWidth="1"/>
    <col min="4106" max="4106" width="8.7109375" style="25" customWidth="1"/>
    <col min="4107" max="4107" width="24" style="25" customWidth="1"/>
    <col min="4108" max="4108" width="13.140625" style="25" customWidth="1"/>
    <col min="4109" max="4109" width="11.28515625" style="25" customWidth="1"/>
    <col min="4110" max="4110" width="10.5703125" style="25" customWidth="1"/>
    <col min="4111" max="4111" width="10.140625" style="25" customWidth="1"/>
    <col min="4112" max="4112" width="16.7109375" style="25" customWidth="1"/>
    <col min="4113" max="4113" width="15.140625" style="25" customWidth="1"/>
    <col min="4114" max="4352" width="9.140625" style="25"/>
    <col min="4353" max="4353" width="2.85546875" style="25" customWidth="1"/>
    <col min="4354" max="4354" width="6.42578125" style="25" customWidth="1"/>
    <col min="4355" max="4355" width="22.140625" style="25" customWidth="1"/>
    <col min="4356" max="4356" width="15" style="25" customWidth="1"/>
    <col min="4357" max="4357" width="11.28515625" style="25" customWidth="1"/>
    <col min="4358" max="4358" width="13" style="25" customWidth="1"/>
    <col min="4359" max="4359" width="8.7109375" style="25" customWidth="1"/>
    <col min="4360" max="4360" width="10.140625" style="25" customWidth="1"/>
    <col min="4361" max="4361" width="10.28515625" style="25" customWidth="1"/>
    <col min="4362" max="4362" width="8.7109375" style="25" customWidth="1"/>
    <col min="4363" max="4363" width="24" style="25" customWidth="1"/>
    <col min="4364" max="4364" width="13.140625" style="25" customWidth="1"/>
    <col min="4365" max="4365" width="11.28515625" style="25" customWidth="1"/>
    <col min="4366" max="4366" width="10.5703125" style="25" customWidth="1"/>
    <col min="4367" max="4367" width="10.140625" style="25" customWidth="1"/>
    <col min="4368" max="4368" width="16.7109375" style="25" customWidth="1"/>
    <col min="4369" max="4369" width="15.140625" style="25" customWidth="1"/>
    <col min="4370" max="4608" width="9.140625" style="25"/>
    <col min="4609" max="4609" width="2.85546875" style="25" customWidth="1"/>
    <col min="4610" max="4610" width="6.42578125" style="25" customWidth="1"/>
    <col min="4611" max="4611" width="22.140625" style="25" customWidth="1"/>
    <col min="4612" max="4612" width="15" style="25" customWidth="1"/>
    <col min="4613" max="4613" width="11.28515625" style="25" customWidth="1"/>
    <col min="4614" max="4614" width="13" style="25" customWidth="1"/>
    <col min="4615" max="4615" width="8.7109375" style="25" customWidth="1"/>
    <col min="4616" max="4616" width="10.140625" style="25" customWidth="1"/>
    <col min="4617" max="4617" width="10.28515625" style="25" customWidth="1"/>
    <col min="4618" max="4618" width="8.7109375" style="25" customWidth="1"/>
    <col min="4619" max="4619" width="24" style="25" customWidth="1"/>
    <col min="4620" max="4620" width="13.140625" style="25" customWidth="1"/>
    <col min="4621" max="4621" width="11.28515625" style="25" customWidth="1"/>
    <col min="4622" max="4622" width="10.5703125" style="25" customWidth="1"/>
    <col min="4623" max="4623" width="10.140625" style="25" customWidth="1"/>
    <col min="4624" max="4624" width="16.7109375" style="25" customWidth="1"/>
    <col min="4625" max="4625" width="15.140625" style="25" customWidth="1"/>
    <col min="4626" max="4864" width="9.140625" style="25"/>
    <col min="4865" max="4865" width="2.85546875" style="25" customWidth="1"/>
    <col min="4866" max="4866" width="6.42578125" style="25" customWidth="1"/>
    <col min="4867" max="4867" width="22.140625" style="25" customWidth="1"/>
    <col min="4868" max="4868" width="15" style="25" customWidth="1"/>
    <col min="4869" max="4869" width="11.28515625" style="25" customWidth="1"/>
    <col min="4870" max="4870" width="13" style="25" customWidth="1"/>
    <col min="4871" max="4871" width="8.7109375" style="25" customWidth="1"/>
    <col min="4872" max="4872" width="10.140625" style="25" customWidth="1"/>
    <col min="4873" max="4873" width="10.28515625" style="25" customWidth="1"/>
    <col min="4874" max="4874" width="8.7109375" style="25" customWidth="1"/>
    <col min="4875" max="4875" width="24" style="25" customWidth="1"/>
    <col min="4876" max="4876" width="13.140625" style="25" customWidth="1"/>
    <col min="4877" max="4877" width="11.28515625" style="25" customWidth="1"/>
    <col min="4878" max="4878" width="10.5703125" style="25" customWidth="1"/>
    <col min="4879" max="4879" width="10.140625" style="25" customWidth="1"/>
    <col min="4880" max="4880" width="16.7109375" style="25" customWidth="1"/>
    <col min="4881" max="4881" width="15.140625" style="25" customWidth="1"/>
    <col min="4882" max="5120" width="9.140625" style="25"/>
    <col min="5121" max="5121" width="2.85546875" style="25" customWidth="1"/>
    <col min="5122" max="5122" width="6.42578125" style="25" customWidth="1"/>
    <col min="5123" max="5123" width="22.140625" style="25" customWidth="1"/>
    <col min="5124" max="5124" width="15" style="25" customWidth="1"/>
    <col min="5125" max="5125" width="11.28515625" style="25" customWidth="1"/>
    <col min="5126" max="5126" width="13" style="25" customWidth="1"/>
    <col min="5127" max="5127" width="8.7109375" style="25" customWidth="1"/>
    <col min="5128" max="5128" width="10.140625" style="25" customWidth="1"/>
    <col min="5129" max="5129" width="10.28515625" style="25" customWidth="1"/>
    <col min="5130" max="5130" width="8.7109375" style="25" customWidth="1"/>
    <col min="5131" max="5131" width="24" style="25" customWidth="1"/>
    <col min="5132" max="5132" width="13.140625" style="25" customWidth="1"/>
    <col min="5133" max="5133" width="11.28515625" style="25" customWidth="1"/>
    <col min="5134" max="5134" width="10.5703125" style="25" customWidth="1"/>
    <col min="5135" max="5135" width="10.140625" style="25" customWidth="1"/>
    <col min="5136" max="5136" width="16.7109375" style="25" customWidth="1"/>
    <col min="5137" max="5137" width="15.140625" style="25" customWidth="1"/>
    <col min="5138" max="5376" width="9.140625" style="25"/>
    <col min="5377" max="5377" width="2.85546875" style="25" customWidth="1"/>
    <col min="5378" max="5378" width="6.42578125" style="25" customWidth="1"/>
    <col min="5379" max="5379" width="22.140625" style="25" customWidth="1"/>
    <col min="5380" max="5380" width="15" style="25" customWidth="1"/>
    <col min="5381" max="5381" width="11.28515625" style="25" customWidth="1"/>
    <col min="5382" max="5382" width="13" style="25" customWidth="1"/>
    <col min="5383" max="5383" width="8.7109375" style="25" customWidth="1"/>
    <col min="5384" max="5384" width="10.140625" style="25" customWidth="1"/>
    <col min="5385" max="5385" width="10.28515625" style="25" customWidth="1"/>
    <col min="5386" max="5386" width="8.7109375" style="25" customWidth="1"/>
    <col min="5387" max="5387" width="24" style="25" customWidth="1"/>
    <col min="5388" max="5388" width="13.140625" style="25" customWidth="1"/>
    <col min="5389" max="5389" width="11.28515625" style="25" customWidth="1"/>
    <col min="5390" max="5390" width="10.5703125" style="25" customWidth="1"/>
    <col min="5391" max="5391" width="10.140625" style="25" customWidth="1"/>
    <col min="5392" max="5392" width="16.7109375" style="25" customWidth="1"/>
    <col min="5393" max="5393" width="15.140625" style="25" customWidth="1"/>
    <col min="5394" max="5632" width="9.140625" style="25"/>
    <col min="5633" max="5633" width="2.85546875" style="25" customWidth="1"/>
    <col min="5634" max="5634" width="6.42578125" style="25" customWidth="1"/>
    <col min="5635" max="5635" width="22.140625" style="25" customWidth="1"/>
    <col min="5636" max="5636" width="15" style="25" customWidth="1"/>
    <col min="5637" max="5637" width="11.28515625" style="25" customWidth="1"/>
    <col min="5638" max="5638" width="13" style="25" customWidth="1"/>
    <col min="5639" max="5639" width="8.7109375" style="25" customWidth="1"/>
    <col min="5640" max="5640" width="10.140625" style="25" customWidth="1"/>
    <col min="5641" max="5641" width="10.28515625" style="25" customWidth="1"/>
    <col min="5642" max="5642" width="8.7109375" style="25" customWidth="1"/>
    <col min="5643" max="5643" width="24" style="25" customWidth="1"/>
    <col min="5644" max="5644" width="13.140625" style="25" customWidth="1"/>
    <col min="5645" max="5645" width="11.28515625" style="25" customWidth="1"/>
    <col min="5646" max="5646" width="10.5703125" style="25" customWidth="1"/>
    <col min="5647" max="5647" width="10.140625" style="25" customWidth="1"/>
    <col min="5648" max="5648" width="16.7109375" style="25" customWidth="1"/>
    <col min="5649" max="5649" width="15.140625" style="25" customWidth="1"/>
    <col min="5650" max="5888" width="9.140625" style="25"/>
    <col min="5889" max="5889" width="2.85546875" style="25" customWidth="1"/>
    <col min="5890" max="5890" width="6.42578125" style="25" customWidth="1"/>
    <col min="5891" max="5891" width="22.140625" style="25" customWidth="1"/>
    <col min="5892" max="5892" width="15" style="25" customWidth="1"/>
    <col min="5893" max="5893" width="11.28515625" style="25" customWidth="1"/>
    <col min="5894" max="5894" width="13" style="25" customWidth="1"/>
    <col min="5895" max="5895" width="8.7109375" style="25" customWidth="1"/>
    <col min="5896" max="5896" width="10.140625" style="25" customWidth="1"/>
    <col min="5897" max="5897" width="10.28515625" style="25" customWidth="1"/>
    <col min="5898" max="5898" width="8.7109375" style="25" customWidth="1"/>
    <col min="5899" max="5899" width="24" style="25" customWidth="1"/>
    <col min="5900" max="5900" width="13.140625" style="25" customWidth="1"/>
    <col min="5901" max="5901" width="11.28515625" style="25" customWidth="1"/>
    <col min="5902" max="5902" width="10.5703125" style="25" customWidth="1"/>
    <col min="5903" max="5903" width="10.140625" style="25" customWidth="1"/>
    <col min="5904" max="5904" width="16.7109375" style="25" customWidth="1"/>
    <col min="5905" max="5905" width="15.140625" style="25" customWidth="1"/>
    <col min="5906" max="6144" width="9.140625" style="25"/>
    <col min="6145" max="6145" width="2.85546875" style="25" customWidth="1"/>
    <col min="6146" max="6146" width="6.42578125" style="25" customWidth="1"/>
    <col min="6147" max="6147" width="22.140625" style="25" customWidth="1"/>
    <col min="6148" max="6148" width="15" style="25" customWidth="1"/>
    <col min="6149" max="6149" width="11.28515625" style="25" customWidth="1"/>
    <col min="6150" max="6150" width="13" style="25" customWidth="1"/>
    <col min="6151" max="6151" width="8.7109375" style="25" customWidth="1"/>
    <col min="6152" max="6152" width="10.140625" style="25" customWidth="1"/>
    <col min="6153" max="6153" width="10.28515625" style="25" customWidth="1"/>
    <col min="6154" max="6154" width="8.7109375" style="25" customWidth="1"/>
    <col min="6155" max="6155" width="24" style="25" customWidth="1"/>
    <col min="6156" max="6156" width="13.140625" style="25" customWidth="1"/>
    <col min="6157" max="6157" width="11.28515625" style="25" customWidth="1"/>
    <col min="6158" max="6158" width="10.5703125" style="25" customWidth="1"/>
    <col min="6159" max="6159" width="10.140625" style="25" customWidth="1"/>
    <col min="6160" max="6160" width="16.7109375" style="25" customWidth="1"/>
    <col min="6161" max="6161" width="15.140625" style="25" customWidth="1"/>
    <col min="6162" max="6400" width="9.140625" style="25"/>
    <col min="6401" max="6401" width="2.85546875" style="25" customWidth="1"/>
    <col min="6402" max="6402" width="6.42578125" style="25" customWidth="1"/>
    <col min="6403" max="6403" width="22.140625" style="25" customWidth="1"/>
    <col min="6404" max="6404" width="15" style="25" customWidth="1"/>
    <col min="6405" max="6405" width="11.28515625" style="25" customWidth="1"/>
    <col min="6406" max="6406" width="13" style="25" customWidth="1"/>
    <col min="6407" max="6407" width="8.7109375" style="25" customWidth="1"/>
    <col min="6408" max="6408" width="10.140625" style="25" customWidth="1"/>
    <col min="6409" max="6409" width="10.28515625" style="25" customWidth="1"/>
    <col min="6410" max="6410" width="8.7109375" style="25" customWidth="1"/>
    <col min="6411" max="6411" width="24" style="25" customWidth="1"/>
    <col min="6412" max="6412" width="13.140625" style="25" customWidth="1"/>
    <col min="6413" max="6413" width="11.28515625" style="25" customWidth="1"/>
    <col min="6414" max="6414" width="10.5703125" style="25" customWidth="1"/>
    <col min="6415" max="6415" width="10.140625" style="25" customWidth="1"/>
    <col min="6416" max="6416" width="16.7109375" style="25" customWidth="1"/>
    <col min="6417" max="6417" width="15.140625" style="25" customWidth="1"/>
    <col min="6418" max="6656" width="9.140625" style="25"/>
    <col min="6657" max="6657" width="2.85546875" style="25" customWidth="1"/>
    <col min="6658" max="6658" width="6.42578125" style="25" customWidth="1"/>
    <col min="6659" max="6659" width="22.140625" style="25" customWidth="1"/>
    <col min="6660" max="6660" width="15" style="25" customWidth="1"/>
    <col min="6661" max="6661" width="11.28515625" style="25" customWidth="1"/>
    <col min="6662" max="6662" width="13" style="25" customWidth="1"/>
    <col min="6663" max="6663" width="8.7109375" style="25" customWidth="1"/>
    <col min="6664" max="6664" width="10.140625" style="25" customWidth="1"/>
    <col min="6665" max="6665" width="10.28515625" style="25" customWidth="1"/>
    <col min="6666" max="6666" width="8.7109375" style="25" customWidth="1"/>
    <col min="6667" max="6667" width="24" style="25" customWidth="1"/>
    <col min="6668" max="6668" width="13.140625" style="25" customWidth="1"/>
    <col min="6669" max="6669" width="11.28515625" style="25" customWidth="1"/>
    <col min="6670" max="6670" width="10.5703125" style="25" customWidth="1"/>
    <col min="6671" max="6671" width="10.140625" style="25" customWidth="1"/>
    <col min="6672" max="6672" width="16.7109375" style="25" customWidth="1"/>
    <col min="6673" max="6673" width="15.140625" style="25" customWidth="1"/>
    <col min="6674" max="6912" width="9.140625" style="25"/>
    <col min="6913" max="6913" width="2.85546875" style="25" customWidth="1"/>
    <col min="6914" max="6914" width="6.42578125" style="25" customWidth="1"/>
    <col min="6915" max="6915" width="22.140625" style="25" customWidth="1"/>
    <col min="6916" max="6916" width="15" style="25" customWidth="1"/>
    <col min="6917" max="6917" width="11.28515625" style="25" customWidth="1"/>
    <col min="6918" max="6918" width="13" style="25" customWidth="1"/>
    <col min="6919" max="6919" width="8.7109375" style="25" customWidth="1"/>
    <col min="6920" max="6920" width="10.140625" style="25" customWidth="1"/>
    <col min="6921" max="6921" width="10.28515625" style="25" customWidth="1"/>
    <col min="6922" max="6922" width="8.7109375" style="25" customWidth="1"/>
    <col min="6923" max="6923" width="24" style="25" customWidth="1"/>
    <col min="6924" max="6924" width="13.140625" style="25" customWidth="1"/>
    <col min="6925" max="6925" width="11.28515625" style="25" customWidth="1"/>
    <col min="6926" max="6926" width="10.5703125" style="25" customWidth="1"/>
    <col min="6927" max="6927" width="10.140625" style="25" customWidth="1"/>
    <col min="6928" max="6928" width="16.7109375" style="25" customWidth="1"/>
    <col min="6929" max="6929" width="15.140625" style="25" customWidth="1"/>
    <col min="6930" max="7168" width="9.140625" style="25"/>
    <col min="7169" max="7169" width="2.85546875" style="25" customWidth="1"/>
    <col min="7170" max="7170" width="6.42578125" style="25" customWidth="1"/>
    <col min="7171" max="7171" width="22.140625" style="25" customWidth="1"/>
    <col min="7172" max="7172" width="15" style="25" customWidth="1"/>
    <col min="7173" max="7173" width="11.28515625" style="25" customWidth="1"/>
    <col min="7174" max="7174" width="13" style="25" customWidth="1"/>
    <col min="7175" max="7175" width="8.7109375" style="25" customWidth="1"/>
    <col min="7176" max="7176" width="10.140625" style="25" customWidth="1"/>
    <col min="7177" max="7177" width="10.28515625" style="25" customWidth="1"/>
    <col min="7178" max="7178" width="8.7109375" style="25" customWidth="1"/>
    <col min="7179" max="7179" width="24" style="25" customWidth="1"/>
    <col min="7180" max="7180" width="13.140625" style="25" customWidth="1"/>
    <col min="7181" max="7181" width="11.28515625" style="25" customWidth="1"/>
    <col min="7182" max="7182" width="10.5703125" style="25" customWidth="1"/>
    <col min="7183" max="7183" width="10.140625" style="25" customWidth="1"/>
    <col min="7184" max="7184" width="16.7109375" style="25" customWidth="1"/>
    <col min="7185" max="7185" width="15.140625" style="25" customWidth="1"/>
    <col min="7186" max="7424" width="9.140625" style="25"/>
    <col min="7425" max="7425" width="2.85546875" style="25" customWidth="1"/>
    <col min="7426" max="7426" width="6.42578125" style="25" customWidth="1"/>
    <col min="7427" max="7427" width="22.140625" style="25" customWidth="1"/>
    <col min="7428" max="7428" width="15" style="25" customWidth="1"/>
    <col min="7429" max="7429" width="11.28515625" style="25" customWidth="1"/>
    <col min="7430" max="7430" width="13" style="25" customWidth="1"/>
    <col min="7431" max="7431" width="8.7109375" style="25" customWidth="1"/>
    <col min="7432" max="7432" width="10.140625" style="25" customWidth="1"/>
    <col min="7433" max="7433" width="10.28515625" style="25" customWidth="1"/>
    <col min="7434" max="7434" width="8.7109375" style="25" customWidth="1"/>
    <col min="7435" max="7435" width="24" style="25" customWidth="1"/>
    <col min="7436" max="7436" width="13.140625" style="25" customWidth="1"/>
    <col min="7437" max="7437" width="11.28515625" style="25" customWidth="1"/>
    <col min="7438" max="7438" width="10.5703125" style="25" customWidth="1"/>
    <col min="7439" max="7439" width="10.140625" style="25" customWidth="1"/>
    <col min="7440" max="7440" width="16.7109375" style="25" customWidth="1"/>
    <col min="7441" max="7441" width="15.140625" style="25" customWidth="1"/>
    <col min="7442" max="7680" width="9.140625" style="25"/>
    <col min="7681" max="7681" width="2.85546875" style="25" customWidth="1"/>
    <col min="7682" max="7682" width="6.42578125" style="25" customWidth="1"/>
    <col min="7683" max="7683" width="22.140625" style="25" customWidth="1"/>
    <col min="7684" max="7684" width="15" style="25" customWidth="1"/>
    <col min="7685" max="7685" width="11.28515625" style="25" customWidth="1"/>
    <col min="7686" max="7686" width="13" style="25" customWidth="1"/>
    <col min="7687" max="7687" width="8.7109375" style="25" customWidth="1"/>
    <col min="7688" max="7688" width="10.140625" style="25" customWidth="1"/>
    <col min="7689" max="7689" width="10.28515625" style="25" customWidth="1"/>
    <col min="7690" max="7690" width="8.7109375" style="25" customWidth="1"/>
    <col min="7691" max="7691" width="24" style="25" customWidth="1"/>
    <col min="7692" max="7692" width="13.140625" style="25" customWidth="1"/>
    <col min="7693" max="7693" width="11.28515625" style="25" customWidth="1"/>
    <col min="7694" max="7694" width="10.5703125" style="25" customWidth="1"/>
    <col min="7695" max="7695" width="10.140625" style="25" customWidth="1"/>
    <col min="7696" max="7696" width="16.7109375" style="25" customWidth="1"/>
    <col min="7697" max="7697" width="15.140625" style="25" customWidth="1"/>
    <col min="7698" max="7936" width="9.140625" style="25"/>
    <col min="7937" max="7937" width="2.85546875" style="25" customWidth="1"/>
    <col min="7938" max="7938" width="6.42578125" style="25" customWidth="1"/>
    <col min="7939" max="7939" width="22.140625" style="25" customWidth="1"/>
    <col min="7940" max="7940" width="15" style="25" customWidth="1"/>
    <col min="7941" max="7941" width="11.28515625" style="25" customWidth="1"/>
    <col min="7942" max="7942" width="13" style="25" customWidth="1"/>
    <col min="7943" max="7943" width="8.7109375" style="25" customWidth="1"/>
    <col min="7944" max="7944" width="10.140625" style="25" customWidth="1"/>
    <col min="7945" max="7945" width="10.28515625" style="25" customWidth="1"/>
    <col min="7946" max="7946" width="8.7109375" style="25" customWidth="1"/>
    <col min="7947" max="7947" width="24" style="25" customWidth="1"/>
    <col min="7948" max="7948" width="13.140625" style="25" customWidth="1"/>
    <col min="7949" max="7949" width="11.28515625" style="25" customWidth="1"/>
    <col min="7950" max="7950" width="10.5703125" style="25" customWidth="1"/>
    <col min="7951" max="7951" width="10.140625" style="25" customWidth="1"/>
    <col min="7952" max="7952" width="16.7109375" style="25" customWidth="1"/>
    <col min="7953" max="7953" width="15.140625" style="25" customWidth="1"/>
    <col min="7954" max="8192" width="9.140625" style="25"/>
    <col min="8193" max="8193" width="2.85546875" style="25" customWidth="1"/>
    <col min="8194" max="8194" width="6.42578125" style="25" customWidth="1"/>
    <col min="8195" max="8195" width="22.140625" style="25" customWidth="1"/>
    <col min="8196" max="8196" width="15" style="25" customWidth="1"/>
    <col min="8197" max="8197" width="11.28515625" style="25" customWidth="1"/>
    <col min="8198" max="8198" width="13" style="25" customWidth="1"/>
    <col min="8199" max="8199" width="8.7109375" style="25" customWidth="1"/>
    <col min="8200" max="8200" width="10.140625" style="25" customWidth="1"/>
    <col min="8201" max="8201" width="10.28515625" style="25" customWidth="1"/>
    <col min="8202" max="8202" width="8.7109375" style="25" customWidth="1"/>
    <col min="8203" max="8203" width="24" style="25" customWidth="1"/>
    <col min="8204" max="8204" width="13.140625" style="25" customWidth="1"/>
    <col min="8205" max="8205" width="11.28515625" style="25" customWidth="1"/>
    <col min="8206" max="8206" width="10.5703125" style="25" customWidth="1"/>
    <col min="8207" max="8207" width="10.140625" style="25" customWidth="1"/>
    <col min="8208" max="8208" width="16.7109375" style="25" customWidth="1"/>
    <col min="8209" max="8209" width="15.140625" style="25" customWidth="1"/>
    <col min="8210" max="8448" width="9.140625" style="25"/>
    <col min="8449" max="8449" width="2.85546875" style="25" customWidth="1"/>
    <col min="8450" max="8450" width="6.42578125" style="25" customWidth="1"/>
    <col min="8451" max="8451" width="22.140625" style="25" customWidth="1"/>
    <col min="8452" max="8452" width="15" style="25" customWidth="1"/>
    <col min="8453" max="8453" width="11.28515625" style="25" customWidth="1"/>
    <col min="8454" max="8454" width="13" style="25" customWidth="1"/>
    <col min="8455" max="8455" width="8.7109375" style="25" customWidth="1"/>
    <col min="8456" max="8456" width="10.140625" style="25" customWidth="1"/>
    <col min="8457" max="8457" width="10.28515625" style="25" customWidth="1"/>
    <col min="8458" max="8458" width="8.7109375" style="25" customWidth="1"/>
    <col min="8459" max="8459" width="24" style="25" customWidth="1"/>
    <col min="8460" max="8460" width="13.140625" style="25" customWidth="1"/>
    <col min="8461" max="8461" width="11.28515625" style="25" customWidth="1"/>
    <col min="8462" max="8462" width="10.5703125" style="25" customWidth="1"/>
    <col min="8463" max="8463" width="10.140625" style="25" customWidth="1"/>
    <col min="8464" max="8464" width="16.7109375" style="25" customWidth="1"/>
    <col min="8465" max="8465" width="15.140625" style="25" customWidth="1"/>
    <col min="8466" max="8704" width="9.140625" style="25"/>
    <col min="8705" max="8705" width="2.85546875" style="25" customWidth="1"/>
    <col min="8706" max="8706" width="6.42578125" style="25" customWidth="1"/>
    <col min="8707" max="8707" width="22.140625" style="25" customWidth="1"/>
    <col min="8708" max="8708" width="15" style="25" customWidth="1"/>
    <col min="8709" max="8709" width="11.28515625" style="25" customWidth="1"/>
    <col min="8710" max="8710" width="13" style="25" customWidth="1"/>
    <col min="8711" max="8711" width="8.7109375" style="25" customWidth="1"/>
    <col min="8712" max="8712" width="10.140625" style="25" customWidth="1"/>
    <col min="8713" max="8713" width="10.28515625" style="25" customWidth="1"/>
    <col min="8714" max="8714" width="8.7109375" style="25" customWidth="1"/>
    <col min="8715" max="8715" width="24" style="25" customWidth="1"/>
    <col min="8716" max="8716" width="13.140625" style="25" customWidth="1"/>
    <col min="8717" max="8717" width="11.28515625" style="25" customWidth="1"/>
    <col min="8718" max="8718" width="10.5703125" style="25" customWidth="1"/>
    <col min="8719" max="8719" width="10.140625" style="25" customWidth="1"/>
    <col min="8720" max="8720" width="16.7109375" style="25" customWidth="1"/>
    <col min="8721" max="8721" width="15.140625" style="25" customWidth="1"/>
    <col min="8722" max="8960" width="9.140625" style="25"/>
    <col min="8961" max="8961" width="2.85546875" style="25" customWidth="1"/>
    <col min="8962" max="8962" width="6.42578125" style="25" customWidth="1"/>
    <col min="8963" max="8963" width="22.140625" style="25" customWidth="1"/>
    <col min="8964" max="8964" width="15" style="25" customWidth="1"/>
    <col min="8965" max="8965" width="11.28515625" style="25" customWidth="1"/>
    <col min="8966" max="8966" width="13" style="25" customWidth="1"/>
    <col min="8967" max="8967" width="8.7109375" style="25" customWidth="1"/>
    <col min="8968" max="8968" width="10.140625" style="25" customWidth="1"/>
    <col min="8969" max="8969" width="10.28515625" style="25" customWidth="1"/>
    <col min="8970" max="8970" width="8.7109375" style="25" customWidth="1"/>
    <col min="8971" max="8971" width="24" style="25" customWidth="1"/>
    <col min="8972" max="8972" width="13.140625" style="25" customWidth="1"/>
    <col min="8973" max="8973" width="11.28515625" style="25" customWidth="1"/>
    <col min="8974" max="8974" width="10.5703125" style="25" customWidth="1"/>
    <col min="8975" max="8975" width="10.140625" style="25" customWidth="1"/>
    <col min="8976" max="8976" width="16.7109375" style="25" customWidth="1"/>
    <col min="8977" max="8977" width="15.140625" style="25" customWidth="1"/>
    <col min="8978" max="9216" width="9.140625" style="25"/>
    <col min="9217" max="9217" width="2.85546875" style="25" customWidth="1"/>
    <col min="9218" max="9218" width="6.42578125" style="25" customWidth="1"/>
    <col min="9219" max="9219" width="22.140625" style="25" customWidth="1"/>
    <col min="9220" max="9220" width="15" style="25" customWidth="1"/>
    <col min="9221" max="9221" width="11.28515625" style="25" customWidth="1"/>
    <col min="9222" max="9222" width="13" style="25" customWidth="1"/>
    <col min="9223" max="9223" width="8.7109375" style="25" customWidth="1"/>
    <col min="9224" max="9224" width="10.140625" style="25" customWidth="1"/>
    <col min="9225" max="9225" width="10.28515625" style="25" customWidth="1"/>
    <col min="9226" max="9226" width="8.7109375" style="25" customWidth="1"/>
    <col min="9227" max="9227" width="24" style="25" customWidth="1"/>
    <col min="9228" max="9228" width="13.140625" style="25" customWidth="1"/>
    <col min="9229" max="9229" width="11.28515625" style="25" customWidth="1"/>
    <col min="9230" max="9230" width="10.5703125" style="25" customWidth="1"/>
    <col min="9231" max="9231" width="10.140625" style="25" customWidth="1"/>
    <col min="9232" max="9232" width="16.7109375" style="25" customWidth="1"/>
    <col min="9233" max="9233" width="15.140625" style="25" customWidth="1"/>
    <col min="9234" max="9472" width="9.140625" style="25"/>
    <col min="9473" max="9473" width="2.85546875" style="25" customWidth="1"/>
    <col min="9474" max="9474" width="6.42578125" style="25" customWidth="1"/>
    <col min="9475" max="9475" width="22.140625" style="25" customWidth="1"/>
    <col min="9476" max="9476" width="15" style="25" customWidth="1"/>
    <col min="9477" max="9477" width="11.28515625" style="25" customWidth="1"/>
    <col min="9478" max="9478" width="13" style="25" customWidth="1"/>
    <col min="9479" max="9479" width="8.7109375" style="25" customWidth="1"/>
    <col min="9480" max="9480" width="10.140625" style="25" customWidth="1"/>
    <col min="9481" max="9481" width="10.28515625" style="25" customWidth="1"/>
    <col min="9482" max="9482" width="8.7109375" style="25" customWidth="1"/>
    <col min="9483" max="9483" width="24" style="25" customWidth="1"/>
    <col min="9484" max="9484" width="13.140625" style="25" customWidth="1"/>
    <col min="9485" max="9485" width="11.28515625" style="25" customWidth="1"/>
    <col min="9486" max="9486" width="10.5703125" style="25" customWidth="1"/>
    <col min="9487" max="9487" width="10.140625" style="25" customWidth="1"/>
    <col min="9488" max="9488" width="16.7109375" style="25" customWidth="1"/>
    <col min="9489" max="9489" width="15.140625" style="25" customWidth="1"/>
    <col min="9490" max="9728" width="9.140625" style="25"/>
    <col min="9729" max="9729" width="2.85546875" style="25" customWidth="1"/>
    <col min="9730" max="9730" width="6.42578125" style="25" customWidth="1"/>
    <col min="9731" max="9731" width="22.140625" style="25" customWidth="1"/>
    <col min="9732" max="9732" width="15" style="25" customWidth="1"/>
    <col min="9733" max="9733" width="11.28515625" style="25" customWidth="1"/>
    <col min="9734" max="9734" width="13" style="25" customWidth="1"/>
    <col min="9735" max="9735" width="8.7109375" style="25" customWidth="1"/>
    <col min="9736" max="9736" width="10.140625" style="25" customWidth="1"/>
    <col min="9737" max="9737" width="10.28515625" style="25" customWidth="1"/>
    <col min="9738" max="9738" width="8.7109375" style="25" customWidth="1"/>
    <col min="9739" max="9739" width="24" style="25" customWidth="1"/>
    <col min="9740" max="9740" width="13.140625" style="25" customWidth="1"/>
    <col min="9741" max="9741" width="11.28515625" style="25" customWidth="1"/>
    <col min="9742" max="9742" width="10.5703125" style="25" customWidth="1"/>
    <col min="9743" max="9743" width="10.140625" style="25" customWidth="1"/>
    <col min="9744" max="9744" width="16.7109375" style="25" customWidth="1"/>
    <col min="9745" max="9745" width="15.140625" style="25" customWidth="1"/>
    <col min="9746" max="9984" width="9.140625" style="25"/>
    <col min="9985" max="9985" width="2.85546875" style="25" customWidth="1"/>
    <col min="9986" max="9986" width="6.42578125" style="25" customWidth="1"/>
    <col min="9987" max="9987" width="22.140625" style="25" customWidth="1"/>
    <col min="9988" max="9988" width="15" style="25" customWidth="1"/>
    <col min="9989" max="9989" width="11.28515625" style="25" customWidth="1"/>
    <col min="9990" max="9990" width="13" style="25" customWidth="1"/>
    <col min="9991" max="9991" width="8.7109375" style="25" customWidth="1"/>
    <col min="9992" max="9992" width="10.140625" style="25" customWidth="1"/>
    <col min="9993" max="9993" width="10.28515625" style="25" customWidth="1"/>
    <col min="9994" max="9994" width="8.7109375" style="25" customWidth="1"/>
    <col min="9995" max="9995" width="24" style="25" customWidth="1"/>
    <col min="9996" max="9996" width="13.140625" style="25" customWidth="1"/>
    <col min="9997" max="9997" width="11.28515625" style="25" customWidth="1"/>
    <col min="9998" max="9998" width="10.5703125" style="25" customWidth="1"/>
    <col min="9999" max="9999" width="10.140625" style="25" customWidth="1"/>
    <col min="10000" max="10000" width="16.7109375" style="25" customWidth="1"/>
    <col min="10001" max="10001" width="15.140625" style="25" customWidth="1"/>
    <col min="10002" max="10240" width="9.140625" style="25"/>
    <col min="10241" max="10241" width="2.85546875" style="25" customWidth="1"/>
    <col min="10242" max="10242" width="6.42578125" style="25" customWidth="1"/>
    <col min="10243" max="10243" width="22.140625" style="25" customWidth="1"/>
    <col min="10244" max="10244" width="15" style="25" customWidth="1"/>
    <col min="10245" max="10245" width="11.28515625" style="25" customWidth="1"/>
    <col min="10246" max="10246" width="13" style="25" customWidth="1"/>
    <col min="10247" max="10247" width="8.7109375" style="25" customWidth="1"/>
    <col min="10248" max="10248" width="10.140625" style="25" customWidth="1"/>
    <col min="10249" max="10249" width="10.28515625" style="25" customWidth="1"/>
    <col min="10250" max="10250" width="8.7109375" style="25" customWidth="1"/>
    <col min="10251" max="10251" width="24" style="25" customWidth="1"/>
    <col min="10252" max="10252" width="13.140625" style="25" customWidth="1"/>
    <col min="10253" max="10253" width="11.28515625" style="25" customWidth="1"/>
    <col min="10254" max="10254" width="10.5703125" style="25" customWidth="1"/>
    <col min="10255" max="10255" width="10.140625" style="25" customWidth="1"/>
    <col min="10256" max="10256" width="16.7109375" style="25" customWidth="1"/>
    <col min="10257" max="10257" width="15.140625" style="25" customWidth="1"/>
    <col min="10258" max="10496" width="9.140625" style="25"/>
    <col min="10497" max="10497" width="2.85546875" style="25" customWidth="1"/>
    <col min="10498" max="10498" width="6.42578125" style="25" customWidth="1"/>
    <col min="10499" max="10499" width="22.140625" style="25" customWidth="1"/>
    <col min="10500" max="10500" width="15" style="25" customWidth="1"/>
    <col min="10501" max="10501" width="11.28515625" style="25" customWidth="1"/>
    <col min="10502" max="10502" width="13" style="25" customWidth="1"/>
    <col min="10503" max="10503" width="8.7109375" style="25" customWidth="1"/>
    <col min="10504" max="10504" width="10.140625" style="25" customWidth="1"/>
    <col min="10505" max="10505" width="10.28515625" style="25" customWidth="1"/>
    <col min="10506" max="10506" width="8.7109375" style="25" customWidth="1"/>
    <col min="10507" max="10507" width="24" style="25" customWidth="1"/>
    <col min="10508" max="10508" width="13.140625" style="25" customWidth="1"/>
    <col min="10509" max="10509" width="11.28515625" style="25" customWidth="1"/>
    <col min="10510" max="10510" width="10.5703125" style="25" customWidth="1"/>
    <col min="10511" max="10511" width="10.140625" style="25" customWidth="1"/>
    <col min="10512" max="10512" width="16.7109375" style="25" customWidth="1"/>
    <col min="10513" max="10513" width="15.140625" style="25" customWidth="1"/>
    <col min="10514" max="10752" width="9.140625" style="25"/>
    <col min="10753" max="10753" width="2.85546875" style="25" customWidth="1"/>
    <col min="10754" max="10754" width="6.42578125" style="25" customWidth="1"/>
    <col min="10755" max="10755" width="22.140625" style="25" customWidth="1"/>
    <col min="10756" max="10756" width="15" style="25" customWidth="1"/>
    <col min="10757" max="10757" width="11.28515625" style="25" customWidth="1"/>
    <col min="10758" max="10758" width="13" style="25" customWidth="1"/>
    <col min="10759" max="10759" width="8.7109375" style="25" customWidth="1"/>
    <col min="10760" max="10760" width="10.140625" style="25" customWidth="1"/>
    <col min="10761" max="10761" width="10.28515625" style="25" customWidth="1"/>
    <col min="10762" max="10762" width="8.7109375" style="25" customWidth="1"/>
    <col min="10763" max="10763" width="24" style="25" customWidth="1"/>
    <col min="10764" max="10764" width="13.140625" style="25" customWidth="1"/>
    <col min="10765" max="10765" width="11.28515625" style="25" customWidth="1"/>
    <col min="10766" max="10766" width="10.5703125" style="25" customWidth="1"/>
    <col min="10767" max="10767" width="10.140625" style="25" customWidth="1"/>
    <col min="10768" max="10768" width="16.7109375" style="25" customWidth="1"/>
    <col min="10769" max="10769" width="15.140625" style="25" customWidth="1"/>
    <col min="10770" max="11008" width="9.140625" style="25"/>
    <col min="11009" max="11009" width="2.85546875" style="25" customWidth="1"/>
    <col min="11010" max="11010" width="6.42578125" style="25" customWidth="1"/>
    <col min="11011" max="11011" width="22.140625" style="25" customWidth="1"/>
    <col min="11012" max="11012" width="15" style="25" customWidth="1"/>
    <col min="11013" max="11013" width="11.28515625" style="25" customWidth="1"/>
    <col min="11014" max="11014" width="13" style="25" customWidth="1"/>
    <col min="11015" max="11015" width="8.7109375" style="25" customWidth="1"/>
    <col min="11016" max="11016" width="10.140625" style="25" customWidth="1"/>
    <col min="11017" max="11017" width="10.28515625" style="25" customWidth="1"/>
    <col min="11018" max="11018" width="8.7109375" style="25" customWidth="1"/>
    <col min="11019" max="11019" width="24" style="25" customWidth="1"/>
    <col min="11020" max="11020" width="13.140625" style="25" customWidth="1"/>
    <col min="11021" max="11021" width="11.28515625" style="25" customWidth="1"/>
    <col min="11022" max="11022" width="10.5703125" style="25" customWidth="1"/>
    <col min="11023" max="11023" width="10.140625" style="25" customWidth="1"/>
    <col min="11024" max="11024" width="16.7109375" style="25" customWidth="1"/>
    <col min="11025" max="11025" width="15.140625" style="25" customWidth="1"/>
    <col min="11026" max="11264" width="9.140625" style="25"/>
    <col min="11265" max="11265" width="2.85546875" style="25" customWidth="1"/>
    <col min="11266" max="11266" width="6.42578125" style="25" customWidth="1"/>
    <col min="11267" max="11267" width="22.140625" style="25" customWidth="1"/>
    <col min="11268" max="11268" width="15" style="25" customWidth="1"/>
    <col min="11269" max="11269" width="11.28515625" style="25" customWidth="1"/>
    <col min="11270" max="11270" width="13" style="25" customWidth="1"/>
    <col min="11271" max="11271" width="8.7109375" style="25" customWidth="1"/>
    <col min="11272" max="11272" width="10.140625" style="25" customWidth="1"/>
    <col min="11273" max="11273" width="10.28515625" style="25" customWidth="1"/>
    <col min="11274" max="11274" width="8.7109375" style="25" customWidth="1"/>
    <col min="11275" max="11275" width="24" style="25" customWidth="1"/>
    <col min="11276" max="11276" width="13.140625" style="25" customWidth="1"/>
    <col min="11277" max="11277" width="11.28515625" style="25" customWidth="1"/>
    <col min="11278" max="11278" width="10.5703125" style="25" customWidth="1"/>
    <col min="11279" max="11279" width="10.140625" style="25" customWidth="1"/>
    <col min="11280" max="11280" width="16.7109375" style="25" customWidth="1"/>
    <col min="11281" max="11281" width="15.140625" style="25" customWidth="1"/>
    <col min="11282" max="11520" width="9.140625" style="25"/>
    <col min="11521" max="11521" width="2.85546875" style="25" customWidth="1"/>
    <col min="11522" max="11522" width="6.42578125" style="25" customWidth="1"/>
    <col min="11523" max="11523" width="22.140625" style="25" customWidth="1"/>
    <col min="11524" max="11524" width="15" style="25" customWidth="1"/>
    <col min="11525" max="11525" width="11.28515625" style="25" customWidth="1"/>
    <col min="11526" max="11526" width="13" style="25" customWidth="1"/>
    <col min="11527" max="11527" width="8.7109375" style="25" customWidth="1"/>
    <col min="11528" max="11528" width="10.140625" style="25" customWidth="1"/>
    <col min="11529" max="11529" width="10.28515625" style="25" customWidth="1"/>
    <col min="11530" max="11530" width="8.7109375" style="25" customWidth="1"/>
    <col min="11531" max="11531" width="24" style="25" customWidth="1"/>
    <col min="11532" max="11532" width="13.140625" style="25" customWidth="1"/>
    <col min="11533" max="11533" width="11.28515625" style="25" customWidth="1"/>
    <col min="11534" max="11534" width="10.5703125" style="25" customWidth="1"/>
    <col min="11535" max="11535" width="10.140625" style="25" customWidth="1"/>
    <col min="11536" max="11536" width="16.7109375" style="25" customWidth="1"/>
    <col min="11537" max="11537" width="15.140625" style="25" customWidth="1"/>
    <col min="11538" max="11776" width="9.140625" style="25"/>
    <col min="11777" max="11777" width="2.85546875" style="25" customWidth="1"/>
    <col min="11778" max="11778" width="6.42578125" style="25" customWidth="1"/>
    <col min="11779" max="11779" width="22.140625" style="25" customWidth="1"/>
    <col min="11780" max="11780" width="15" style="25" customWidth="1"/>
    <col min="11781" max="11781" width="11.28515625" style="25" customWidth="1"/>
    <col min="11782" max="11782" width="13" style="25" customWidth="1"/>
    <col min="11783" max="11783" width="8.7109375" style="25" customWidth="1"/>
    <col min="11784" max="11784" width="10.140625" style="25" customWidth="1"/>
    <col min="11785" max="11785" width="10.28515625" style="25" customWidth="1"/>
    <col min="11786" max="11786" width="8.7109375" style="25" customWidth="1"/>
    <col min="11787" max="11787" width="24" style="25" customWidth="1"/>
    <col min="11788" max="11788" width="13.140625" style="25" customWidth="1"/>
    <col min="11789" max="11789" width="11.28515625" style="25" customWidth="1"/>
    <col min="11790" max="11790" width="10.5703125" style="25" customWidth="1"/>
    <col min="11791" max="11791" width="10.140625" style="25" customWidth="1"/>
    <col min="11792" max="11792" width="16.7109375" style="25" customWidth="1"/>
    <col min="11793" max="11793" width="15.140625" style="25" customWidth="1"/>
    <col min="11794" max="12032" width="9.140625" style="25"/>
    <col min="12033" max="12033" width="2.85546875" style="25" customWidth="1"/>
    <col min="12034" max="12034" width="6.42578125" style="25" customWidth="1"/>
    <col min="12035" max="12035" width="22.140625" style="25" customWidth="1"/>
    <col min="12036" max="12036" width="15" style="25" customWidth="1"/>
    <col min="12037" max="12037" width="11.28515625" style="25" customWidth="1"/>
    <col min="12038" max="12038" width="13" style="25" customWidth="1"/>
    <col min="12039" max="12039" width="8.7109375" style="25" customWidth="1"/>
    <col min="12040" max="12040" width="10.140625" style="25" customWidth="1"/>
    <col min="12041" max="12041" width="10.28515625" style="25" customWidth="1"/>
    <col min="12042" max="12042" width="8.7109375" style="25" customWidth="1"/>
    <col min="12043" max="12043" width="24" style="25" customWidth="1"/>
    <col min="12044" max="12044" width="13.140625" style="25" customWidth="1"/>
    <col min="12045" max="12045" width="11.28515625" style="25" customWidth="1"/>
    <col min="12046" max="12046" width="10.5703125" style="25" customWidth="1"/>
    <col min="12047" max="12047" width="10.140625" style="25" customWidth="1"/>
    <col min="12048" max="12048" width="16.7109375" style="25" customWidth="1"/>
    <col min="12049" max="12049" width="15.140625" style="25" customWidth="1"/>
    <col min="12050" max="12288" width="9.140625" style="25"/>
    <col min="12289" max="12289" width="2.85546875" style="25" customWidth="1"/>
    <col min="12290" max="12290" width="6.42578125" style="25" customWidth="1"/>
    <col min="12291" max="12291" width="22.140625" style="25" customWidth="1"/>
    <col min="12292" max="12292" width="15" style="25" customWidth="1"/>
    <col min="12293" max="12293" width="11.28515625" style="25" customWidth="1"/>
    <col min="12294" max="12294" width="13" style="25" customWidth="1"/>
    <col min="12295" max="12295" width="8.7109375" style="25" customWidth="1"/>
    <col min="12296" max="12296" width="10.140625" style="25" customWidth="1"/>
    <col min="12297" max="12297" width="10.28515625" style="25" customWidth="1"/>
    <col min="12298" max="12298" width="8.7109375" style="25" customWidth="1"/>
    <col min="12299" max="12299" width="24" style="25" customWidth="1"/>
    <col min="12300" max="12300" width="13.140625" style="25" customWidth="1"/>
    <col min="12301" max="12301" width="11.28515625" style="25" customWidth="1"/>
    <col min="12302" max="12302" width="10.5703125" style="25" customWidth="1"/>
    <col min="12303" max="12303" width="10.140625" style="25" customWidth="1"/>
    <col min="12304" max="12304" width="16.7109375" style="25" customWidth="1"/>
    <col min="12305" max="12305" width="15.140625" style="25" customWidth="1"/>
    <col min="12306" max="12544" width="9.140625" style="25"/>
    <col min="12545" max="12545" width="2.85546875" style="25" customWidth="1"/>
    <col min="12546" max="12546" width="6.42578125" style="25" customWidth="1"/>
    <col min="12547" max="12547" width="22.140625" style="25" customWidth="1"/>
    <col min="12548" max="12548" width="15" style="25" customWidth="1"/>
    <col min="12549" max="12549" width="11.28515625" style="25" customWidth="1"/>
    <col min="12550" max="12550" width="13" style="25" customWidth="1"/>
    <col min="12551" max="12551" width="8.7109375" style="25" customWidth="1"/>
    <col min="12552" max="12552" width="10.140625" style="25" customWidth="1"/>
    <col min="12553" max="12553" width="10.28515625" style="25" customWidth="1"/>
    <col min="12554" max="12554" width="8.7109375" style="25" customWidth="1"/>
    <col min="12555" max="12555" width="24" style="25" customWidth="1"/>
    <col min="12556" max="12556" width="13.140625" style="25" customWidth="1"/>
    <col min="12557" max="12557" width="11.28515625" style="25" customWidth="1"/>
    <col min="12558" max="12558" width="10.5703125" style="25" customWidth="1"/>
    <col min="12559" max="12559" width="10.140625" style="25" customWidth="1"/>
    <col min="12560" max="12560" width="16.7109375" style="25" customWidth="1"/>
    <col min="12561" max="12561" width="15.140625" style="25" customWidth="1"/>
    <col min="12562" max="12800" width="9.140625" style="25"/>
    <col min="12801" max="12801" width="2.85546875" style="25" customWidth="1"/>
    <col min="12802" max="12802" width="6.42578125" style="25" customWidth="1"/>
    <col min="12803" max="12803" width="22.140625" style="25" customWidth="1"/>
    <col min="12804" max="12804" width="15" style="25" customWidth="1"/>
    <col min="12805" max="12805" width="11.28515625" style="25" customWidth="1"/>
    <col min="12806" max="12806" width="13" style="25" customWidth="1"/>
    <col min="12807" max="12807" width="8.7109375" style="25" customWidth="1"/>
    <col min="12808" max="12808" width="10.140625" style="25" customWidth="1"/>
    <col min="12809" max="12809" width="10.28515625" style="25" customWidth="1"/>
    <col min="12810" max="12810" width="8.7109375" style="25" customWidth="1"/>
    <col min="12811" max="12811" width="24" style="25" customWidth="1"/>
    <col min="12812" max="12812" width="13.140625" style="25" customWidth="1"/>
    <col min="12813" max="12813" width="11.28515625" style="25" customWidth="1"/>
    <col min="12814" max="12814" width="10.5703125" style="25" customWidth="1"/>
    <col min="12815" max="12815" width="10.140625" style="25" customWidth="1"/>
    <col min="12816" max="12816" width="16.7109375" style="25" customWidth="1"/>
    <col min="12817" max="12817" width="15.140625" style="25" customWidth="1"/>
    <col min="12818" max="13056" width="9.140625" style="25"/>
    <col min="13057" max="13057" width="2.85546875" style="25" customWidth="1"/>
    <col min="13058" max="13058" width="6.42578125" style="25" customWidth="1"/>
    <col min="13059" max="13059" width="22.140625" style="25" customWidth="1"/>
    <col min="13060" max="13060" width="15" style="25" customWidth="1"/>
    <col min="13061" max="13061" width="11.28515625" style="25" customWidth="1"/>
    <col min="13062" max="13062" width="13" style="25" customWidth="1"/>
    <col min="13063" max="13063" width="8.7109375" style="25" customWidth="1"/>
    <col min="13064" max="13064" width="10.140625" style="25" customWidth="1"/>
    <col min="13065" max="13065" width="10.28515625" style="25" customWidth="1"/>
    <col min="13066" max="13066" width="8.7109375" style="25" customWidth="1"/>
    <col min="13067" max="13067" width="24" style="25" customWidth="1"/>
    <col min="13068" max="13068" width="13.140625" style="25" customWidth="1"/>
    <col min="13069" max="13069" width="11.28515625" style="25" customWidth="1"/>
    <col min="13070" max="13070" width="10.5703125" style="25" customWidth="1"/>
    <col min="13071" max="13071" width="10.140625" style="25" customWidth="1"/>
    <col min="13072" max="13072" width="16.7109375" style="25" customWidth="1"/>
    <col min="13073" max="13073" width="15.140625" style="25" customWidth="1"/>
    <col min="13074" max="13312" width="9.140625" style="25"/>
    <col min="13313" max="13313" width="2.85546875" style="25" customWidth="1"/>
    <col min="13314" max="13314" width="6.42578125" style="25" customWidth="1"/>
    <col min="13315" max="13315" width="22.140625" style="25" customWidth="1"/>
    <col min="13316" max="13316" width="15" style="25" customWidth="1"/>
    <col min="13317" max="13317" width="11.28515625" style="25" customWidth="1"/>
    <col min="13318" max="13318" width="13" style="25" customWidth="1"/>
    <col min="13319" max="13319" width="8.7109375" style="25" customWidth="1"/>
    <col min="13320" max="13320" width="10.140625" style="25" customWidth="1"/>
    <col min="13321" max="13321" width="10.28515625" style="25" customWidth="1"/>
    <col min="13322" max="13322" width="8.7109375" style="25" customWidth="1"/>
    <col min="13323" max="13323" width="24" style="25" customWidth="1"/>
    <col min="13324" max="13324" width="13.140625" style="25" customWidth="1"/>
    <col min="13325" max="13325" width="11.28515625" style="25" customWidth="1"/>
    <col min="13326" max="13326" width="10.5703125" style="25" customWidth="1"/>
    <col min="13327" max="13327" width="10.140625" style="25" customWidth="1"/>
    <col min="13328" max="13328" width="16.7109375" style="25" customWidth="1"/>
    <col min="13329" max="13329" width="15.140625" style="25" customWidth="1"/>
    <col min="13330" max="13568" width="9.140625" style="25"/>
    <col min="13569" max="13569" width="2.85546875" style="25" customWidth="1"/>
    <col min="13570" max="13570" width="6.42578125" style="25" customWidth="1"/>
    <col min="13571" max="13571" width="22.140625" style="25" customWidth="1"/>
    <col min="13572" max="13572" width="15" style="25" customWidth="1"/>
    <col min="13573" max="13573" width="11.28515625" style="25" customWidth="1"/>
    <col min="13574" max="13574" width="13" style="25" customWidth="1"/>
    <col min="13575" max="13575" width="8.7109375" style="25" customWidth="1"/>
    <col min="13576" max="13576" width="10.140625" style="25" customWidth="1"/>
    <col min="13577" max="13577" width="10.28515625" style="25" customWidth="1"/>
    <col min="13578" max="13578" width="8.7109375" style="25" customWidth="1"/>
    <col min="13579" max="13579" width="24" style="25" customWidth="1"/>
    <col min="13580" max="13580" width="13.140625" style="25" customWidth="1"/>
    <col min="13581" max="13581" width="11.28515625" style="25" customWidth="1"/>
    <col min="13582" max="13582" width="10.5703125" style="25" customWidth="1"/>
    <col min="13583" max="13583" width="10.140625" style="25" customWidth="1"/>
    <col min="13584" max="13584" width="16.7109375" style="25" customWidth="1"/>
    <col min="13585" max="13585" width="15.140625" style="25" customWidth="1"/>
    <col min="13586" max="13824" width="9.140625" style="25"/>
    <col min="13825" max="13825" width="2.85546875" style="25" customWidth="1"/>
    <col min="13826" max="13826" width="6.42578125" style="25" customWidth="1"/>
    <col min="13827" max="13827" width="22.140625" style="25" customWidth="1"/>
    <col min="13828" max="13828" width="15" style="25" customWidth="1"/>
    <col min="13829" max="13829" width="11.28515625" style="25" customWidth="1"/>
    <col min="13830" max="13830" width="13" style="25" customWidth="1"/>
    <col min="13831" max="13831" width="8.7109375" style="25" customWidth="1"/>
    <col min="13832" max="13832" width="10.140625" style="25" customWidth="1"/>
    <col min="13833" max="13833" width="10.28515625" style="25" customWidth="1"/>
    <col min="13834" max="13834" width="8.7109375" style="25" customWidth="1"/>
    <col min="13835" max="13835" width="24" style="25" customWidth="1"/>
    <col min="13836" max="13836" width="13.140625" style="25" customWidth="1"/>
    <col min="13837" max="13837" width="11.28515625" style="25" customWidth="1"/>
    <col min="13838" max="13838" width="10.5703125" style="25" customWidth="1"/>
    <col min="13839" max="13839" width="10.140625" style="25" customWidth="1"/>
    <col min="13840" max="13840" width="16.7109375" style="25" customWidth="1"/>
    <col min="13841" max="13841" width="15.140625" style="25" customWidth="1"/>
    <col min="13842" max="14080" width="9.140625" style="25"/>
    <col min="14081" max="14081" width="2.85546875" style="25" customWidth="1"/>
    <col min="14082" max="14082" width="6.42578125" style="25" customWidth="1"/>
    <col min="14083" max="14083" width="22.140625" style="25" customWidth="1"/>
    <col min="14084" max="14084" width="15" style="25" customWidth="1"/>
    <col min="14085" max="14085" width="11.28515625" style="25" customWidth="1"/>
    <col min="14086" max="14086" width="13" style="25" customWidth="1"/>
    <col min="14087" max="14087" width="8.7109375" style="25" customWidth="1"/>
    <col min="14088" max="14088" width="10.140625" style="25" customWidth="1"/>
    <col min="14089" max="14089" width="10.28515625" style="25" customWidth="1"/>
    <col min="14090" max="14090" width="8.7109375" style="25" customWidth="1"/>
    <col min="14091" max="14091" width="24" style="25" customWidth="1"/>
    <col min="14092" max="14092" width="13.140625" style="25" customWidth="1"/>
    <col min="14093" max="14093" width="11.28515625" style="25" customWidth="1"/>
    <col min="14094" max="14094" width="10.5703125" style="25" customWidth="1"/>
    <col min="14095" max="14095" width="10.140625" style="25" customWidth="1"/>
    <col min="14096" max="14096" width="16.7109375" style="25" customWidth="1"/>
    <col min="14097" max="14097" width="15.140625" style="25" customWidth="1"/>
    <col min="14098" max="14336" width="9.140625" style="25"/>
    <col min="14337" max="14337" width="2.85546875" style="25" customWidth="1"/>
    <col min="14338" max="14338" width="6.42578125" style="25" customWidth="1"/>
    <col min="14339" max="14339" width="22.140625" style="25" customWidth="1"/>
    <col min="14340" max="14340" width="15" style="25" customWidth="1"/>
    <col min="14341" max="14341" width="11.28515625" style="25" customWidth="1"/>
    <col min="14342" max="14342" width="13" style="25" customWidth="1"/>
    <col min="14343" max="14343" width="8.7109375" style="25" customWidth="1"/>
    <col min="14344" max="14344" width="10.140625" style="25" customWidth="1"/>
    <col min="14345" max="14345" width="10.28515625" style="25" customWidth="1"/>
    <col min="14346" max="14346" width="8.7109375" style="25" customWidth="1"/>
    <col min="14347" max="14347" width="24" style="25" customWidth="1"/>
    <col min="14348" max="14348" width="13.140625" style="25" customWidth="1"/>
    <col min="14349" max="14349" width="11.28515625" style="25" customWidth="1"/>
    <col min="14350" max="14350" width="10.5703125" style="25" customWidth="1"/>
    <col min="14351" max="14351" width="10.140625" style="25" customWidth="1"/>
    <col min="14352" max="14352" width="16.7109375" style="25" customWidth="1"/>
    <col min="14353" max="14353" width="15.140625" style="25" customWidth="1"/>
    <col min="14354" max="14592" width="9.140625" style="25"/>
    <col min="14593" max="14593" width="2.85546875" style="25" customWidth="1"/>
    <col min="14594" max="14594" width="6.42578125" style="25" customWidth="1"/>
    <col min="14595" max="14595" width="22.140625" style="25" customWidth="1"/>
    <col min="14596" max="14596" width="15" style="25" customWidth="1"/>
    <col min="14597" max="14597" width="11.28515625" style="25" customWidth="1"/>
    <col min="14598" max="14598" width="13" style="25" customWidth="1"/>
    <col min="14599" max="14599" width="8.7109375" style="25" customWidth="1"/>
    <col min="14600" max="14600" width="10.140625" style="25" customWidth="1"/>
    <col min="14601" max="14601" width="10.28515625" style="25" customWidth="1"/>
    <col min="14602" max="14602" width="8.7109375" style="25" customWidth="1"/>
    <col min="14603" max="14603" width="24" style="25" customWidth="1"/>
    <col min="14604" max="14604" width="13.140625" style="25" customWidth="1"/>
    <col min="14605" max="14605" width="11.28515625" style="25" customWidth="1"/>
    <col min="14606" max="14606" width="10.5703125" style="25" customWidth="1"/>
    <col min="14607" max="14607" width="10.140625" style="25" customWidth="1"/>
    <col min="14608" max="14608" width="16.7109375" style="25" customWidth="1"/>
    <col min="14609" max="14609" width="15.140625" style="25" customWidth="1"/>
    <col min="14610" max="14848" width="9.140625" style="25"/>
    <col min="14849" max="14849" width="2.85546875" style="25" customWidth="1"/>
    <col min="14850" max="14850" width="6.42578125" style="25" customWidth="1"/>
    <col min="14851" max="14851" width="22.140625" style="25" customWidth="1"/>
    <col min="14852" max="14852" width="15" style="25" customWidth="1"/>
    <col min="14853" max="14853" width="11.28515625" style="25" customWidth="1"/>
    <col min="14854" max="14854" width="13" style="25" customWidth="1"/>
    <col min="14855" max="14855" width="8.7109375" style="25" customWidth="1"/>
    <col min="14856" max="14856" width="10.140625" style="25" customWidth="1"/>
    <col min="14857" max="14857" width="10.28515625" style="25" customWidth="1"/>
    <col min="14858" max="14858" width="8.7109375" style="25" customWidth="1"/>
    <col min="14859" max="14859" width="24" style="25" customWidth="1"/>
    <col min="14860" max="14860" width="13.140625" style="25" customWidth="1"/>
    <col min="14861" max="14861" width="11.28515625" style="25" customWidth="1"/>
    <col min="14862" max="14862" width="10.5703125" style="25" customWidth="1"/>
    <col min="14863" max="14863" width="10.140625" style="25" customWidth="1"/>
    <col min="14864" max="14864" width="16.7109375" style="25" customWidth="1"/>
    <col min="14865" max="14865" width="15.140625" style="25" customWidth="1"/>
    <col min="14866" max="15104" width="9.140625" style="25"/>
    <col min="15105" max="15105" width="2.85546875" style="25" customWidth="1"/>
    <col min="15106" max="15106" width="6.42578125" style="25" customWidth="1"/>
    <col min="15107" max="15107" width="22.140625" style="25" customWidth="1"/>
    <col min="15108" max="15108" width="15" style="25" customWidth="1"/>
    <col min="15109" max="15109" width="11.28515625" style="25" customWidth="1"/>
    <col min="15110" max="15110" width="13" style="25" customWidth="1"/>
    <col min="15111" max="15111" width="8.7109375" style="25" customWidth="1"/>
    <col min="15112" max="15112" width="10.140625" style="25" customWidth="1"/>
    <col min="15113" max="15113" width="10.28515625" style="25" customWidth="1"/>
    <col min="15114" max="15114" width="8.7109375" style="25" customWidth="1"/>
    <col min="15115" max="15115" width="24" style="25" customWidth="1"/>
    <col min="15116" max="15116" width="13.140625" style="25" customWidth="1"/>
    <col min="15117" max="15117" width="11.28515625" style="25" customWidth="1"/>
    <col min="15118" max="15118" width="10.5703125" style="25" customWidth="1"/>
    <col min="15119" max="15119" width="10.140625" style="25" customWidth="1"/>
    <col min="15120" max="15120" width="16.7109375" style="25" customWidth="1"/>
    <col min="15121" max="15121" width="15.140625" style="25" customWidth="1"/>
    <col min="15122" max="15360" width="9.140625" style="25"/>
    <col min="15361" max="15361" width="2.85546875" style="25" customWidth="1"/>
    <col min="15362" max="15362" width="6.42578125" style="25" customWidth="1"/>
    <col min="15363" max="15363" width="22.140625" style="25" customWidth="1"/>
    <col min="15364" max="15364" width="15" style="25" customWidth="1"/>
    <col min="15365" max="15365" width="11.28515625" style="25" customWidth="1"/>
    <col min="15366" max="15366" width="13" style="25" customWidth="1"/>
    <col min="15367" max="15367" width="8.7109375" style="25" customWidth="1"/>
    <col min="15368" max="15368" width="10.140625" style="25" customWidth="1"/>
    <col min="15369" max="15369" width="10.28515625" style="25" customWidth="1"/>
    <col min="15370" max="15370" width="8.7109375" style="25" customWidth="1"/>
    <col min="15371" max="15371" width="24" style="25" customWidth="1"/>
    <col min="15372" max="15372" width="13.140625" style="25" customWidth="1"/>
    <col min="15373" max="15373" width="11.28515625" style="25" customWidth="1"/>
    <col min="15374" max="15374" width="10.5703125" style="25" customWidth="1"/>
    <col min="15375" max="15375" width="10.140625" style="25" customWidth="1"/>
    <col min="15376" max="15376" width="16.7109375" style="25" customWidth="1"/>
    <col min="15377" max="15377" width="15.140625" style="25" customWidth="1"/>
    <col min="15378" max="15616" width="9.140625" style="25"/>
    <col min="15617" max="15617" width="2.85546875" style="25" customWidth="1"/>
    <col min="15618" max="15618" width="6.42578125" style="25" customWidth="1"/>
    <col min="15619" max="15619" width="22.140625" style="25" customWidth="1"/>
    <col min="15620" max="15620" width="15" style="25" customWidth="1"/>
    <col min="15621" max="15621" width="11.28515625" style="25" customWidth="1"/>
    <col min="15622" max="15622" width="13" style="25" customWidth="1"/>
    <col min="15623" max="15623" width="8.7109375" style="25" customWidth="1"/>
    <col min="15624" max="15624" width="10.140625" style="25" customWidth="1"/>
    <col min="15625" max="15625" width="10.28515625" style="25" customWidth="1"/>
    <col min="15626" max="15626" width="8.7109375" style="25" customWidth="1"/>
    <col min="15627" max="15627" width="24" style="25" customWidth="1"/>
    <col min="15628" max="15628" width="13.140625" style="25" customWidth="1"/>
    <col min="15629" max="15629" width="11.28515625" style="25" customWidth="1"/>
    <col min="15630" max="15630" width="10.5703125" style="25" customWidth="1"/>
    <col min="15631" max="15631" width="10.140625" style="25" customWidth="1"/>
    <col min="15632" max="15632" width="16.7109375" style="25" customWidth="1"/>
    <col min="15633" max="15633" width="15.140625" style="25" customWidth="1"/>
    <col min="15634" max="15872" width="9.140625" style="25"/>
    <col min="15873" max="15873" width="2.85546875" style="25" customWidth="1"/>
    <col min="15874" max="15874" width="6.42578125" style="25" customWidth="1"/>
    <col min="15875" max="15875" width="22.140625" style="25" customWidth="1"/>
    <col min="15876" max="15876" width="15" style="25" customWidth="1"/>
    <col min="15877" max="15877" width="11.28515625" style="25" customWidth="1"/>
    <col min="15878" max="15878" width="13" style="25" customWidth="1"/>
    <col min="15879" max="15879" width="8.7109375" style="25" customWidth="1"/>
    <col min="15880" max="15880" width="10.140625" style="25" customWidth="1"/>
    <col min="15881" max="15881" width="10.28515625" style="25" customWidth="1"/>
    <col min="15882" max="15882" width="8.7109375" style="25" customWidth="1"/>
    <col min="15883" max="15883" width="24" style="25" customWidth="1"/>
    <col min="15884" max="15884" width="13.140625" style="25" customWidth="1"/>
    <col min="15885" max="15885" width="11.28515625" style="25" customWidth="1"/>
    <col min="15886" max="15886" width="10.5703125" style="25" customWidth="1"/>
    <col min="15887" max="15887" width="10.140625" style="25" customWidth="1"/>
    <col min="15888" max="15888" width="16.7109375" style="25" customWidth="1"/>
    <col min="15889" max="15889" width="15.140625" style="25" customWidth="1"/>
    <col min="15890" max="16128" width="9.140625" style="25"/>
    <col min="16129" max="16129" width="2.85546875" style="25" customWidth="1"/>
    <col min="16130" max="16130" width="6.42578125" style="25" customWidth="1"/>
    <col min="16131" max="16131" width="22.140625" style="25" customWidth="1"/>
    <col min="16132" max="16132" width="15" style="25" customWidth="1"/>
    <col min="16133" max="16133" width="11.28515625" style="25" customWidth="1"/>
    <col min="16134" max="16134" width="13" style="25" customWidth="1"/>
    <col min="16135" max="16135" width="8.7109375" style="25" customWidth="1"/>
    <col min="16136" max="16136" width="10.140625" style="25" customWidth="1"/>
    <col min="16137" max="16137" width="10.28515625" style="25" customWidth="1"/>
    <col min="16138" max="16138" width="8.7109375" style="25" customWidth="1"/>
    <col min="16139" max="16139" width="24" style="25" customWidth="1"/>
    <col min="16140" max="16140" width="13.140625" style="25" customWidth="1"/>
    <col min="16141" max="16141" width="11.28515625" style="25" customWidth="1"/>
    <col min="16142" max="16142" width="10.5703125" style="25" customWidth="1"/>
    <col min="16143" max="16143" width="10.140625" style="25" customWidth="1"/>
    <col min="16144" max="16144" width="16.7109375" style="25" customWidth="1"/>
    <col min="16145" max="16145" width="15.140625" style="25" customWidth="1"/>
    <col min="16146" max="16384" width="9.140625" style="25"/>
  </cols>
  <sheetData>
    <row r="1" spans="2:29" s="24" customFormat="1" ht="18.75">
      <c r="B1" s="225" t="s">
        <v>1870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58"/>
      <c r="W1" s="58"/>
      <c r="X1" s="58"/>
      <c r="Y1" s="58"/>
      <c r="Z1" s="58"/>
      <c r="AA1" s="58"/>
      <c r="AB1" s="58"/>
      <c r="AC1" s="58"/>
    </row>
    <row r="2" spans="2:29" s="24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58"/>
      <c r="W2" s="58"/>
      <c r="X2" s="58"/>
      <c r="Y2" s="58"/>
      <c r="Z2" s="58"/>
      <c r="AA2" s="58"/>
      <c r="AB2" s="58"/>
      <c r="AC2" s="58"/>
    </row>
    <row r="3" spans="2:29" ht="15">
      <c r="B3" s="244" t="s">
        <v>1859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78"/>
      <c r="S3" s="278"/>
      <c r="T3" s="278"/>
    </row>
    <row r="4" spans="2:29" ht="15">
      <c r="B4" s="244" t="s">
        <v>1855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73"/>
      <c r="S4" s="74"/>
      <c r="T4" s="74"/>
    </row>
    <row r="5" spans="2:29">
      <c r="B5" s="255" t="s">
        <v>1857</v>
      </c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60"/>
      <c r="S5" s="61"/>
      <c r="T5" s="61"/>
    </row>
    <row r="6" spans="2:29" ht="13.5" thickBot="1"/>
    <row r="7" spans="2:29" s="30" customFormat="1" ht="13.5" customHeight="1" thickTop="1">
      <c r="B7" s="256" t="s">
        <v>1833</v>
      </c>
      <c r="C7" s="280" t="s">
        <v>1854</v>
      </c>
      <c r="D7" s="256" t="s">
        <v>1834</v>
      </c>
      <c r="E7" s="293" t="s">
        <v>1866</v>
      </c>
      <c r="F7" s="290" t="s">
        <v>1865</v>
      </c>
      <c r="G7" s="284" t="s">
        <v>1835</v>
      </c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6"/>
      <c r="U7" s="264" t="s">
        <v>1875</v>
      </c>
      <c r="V7" s="264" t="s">
        <v>1876</v>
      </c>
      <c r="W7" s="153"/>
      <c r="X7" s="325" t="s">
        <v>1917</v>
      </c>
      <c r="Y7" s="326"/>
      <c r="Z7" s="326"/>
      <c r="AA7" s="327"/>
      <c r="AB7" s="322" t="s">
        <v>1796</v>
      </c>
      <c r="AC7" s="322" t="s">
        <v>1915</v>
      </c>
    </row>
    <row r="8" spans="2:29" s="30" customFormat="1" ht="12.75" customHeight="1">
      <c r="B8" s="257"/>
      <c r="C8" s="281"/>
      <c r="D8" s="257"/>
      <c r="E8" s="294"/>
      <c r="F8" s="291"/>
      <c r="G8" s="287" t="s">
        <v>1919</v>
      </c>
      <c r="H8" s="287" t="s">
        <v>1837</v>
      </c>
      <c r="I8" s="287" t="s">
        <v>1838</v>
      </c>
      <c r="J8" s="287" t="s">
        <v>1839</v>
      </c>
      <c r="K8" s="287" t="s">
        <v>1840</v>
      </c>
      <c r="L8" s="287" t="s">
        <v>1841</v>
      </c>
      <c r="M8" s="287" t="s">
        <v>1842</v>
      </c>
      <c r="N8" s="287" t="s">
        <v>1843</v>
      </c>
      <c r="O8" s="287" t="s">
        <v>1844</v>
      </c>
      <c r="P8" s="287" t="s">
        <v>1845</v>
      </c>
      <c r="Q8" s="287" t="s">
        <v>1846</v>
      </c>
      <c r="R8" s="287" t="s">
        <v>1847</v>
      </c>
      <c r="S8" s="287" t="s">
        <v>1848</v>
      </c>
      <c r="T8" s="287" t="s">
        <v>1849</v>
      </c>
      <c r="U8" s="265"/>
      <c r="V8" s="265"/>
      <c r="W8" s="153"/>
      <c r="X8" s="328"/>
      <c r="Y8" s="329"/>
      <c r="Z8" s="329"/>
      <c r="AA8" s="330"/>
      <c r="AB8" s="324"/>
      <c r="AC8" s="324"/>
    </row>
    <row r="9" spans="2:29" s="30" customFormat="1" ht="12.75" customHeight="1">
      <c r="B9" s="258"/>
      <c r="C9" s="282"/>
      <c r="D9" s="258"/>
      <c r="E9" s="294"/>
      <c r="F9" s="291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65"/>
      <c r="V9" s="265"/>
      <c r="W9" s="153"/>
      <c r="X9" s="322" t="s">
        <v>1911</v>
      </c>
      <c r="Y9" s="322" t="s">
        <v>1912</v>
      </c>
      <c r="Z9" s="322" t="s">
        <v>1913</v>
      </c>
      <c r="AA9" s="322" t="s">
        <v>1914</v>
      </c>
      <c r="AB9" s="324"/>
      <c r="AC9" s="324"/>
    </row>
    <row r="10" spans="2:29" s="30" customFormat="1" ht="12.75" customHeight="1" thickBot="1">
      <c r="B10" s="259"/>
      <c r="C10" s="283"/>
      <c r="D10" s="259"/>
      <c r="E10" s="295"/>
      <c r="F10" s="292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66"/>
      <c r="V10" s="266"/>
      <c r="W10" s="153"/>
      <c r="X10" s="323"/>
      <c r="Y10" s="323"/>
      <c r="Z10" s="323"/>
      <c r="AA10" s="323"/>
      <c r="AB10" s="323"/>
      <c r="AC10" s="323"/>
    </row>
    <row r="11" spans="2:29" s="30" customFormat="1" ht="12.75" customHeight="1">
      <c r="B11" s="169"/>
      <c r="C11" s="128"/>
      <c r="D11" s="169"/>
      <c r="E11" s="129"/>
      <c r="F11" s="130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2"/>
      <c r="V11" s="132"/>
      <c r="W11" s="153"/>
      <c r="X11" s="153"/>
      <c r="Y11" s="153"/>
      <c r="Z11" s="153"/>
      <c r="AA11" s="153"/>
      <c r="AB11" s="153"/>
      <c r="AC11" s="153"/>
    </row>
    <row r="12" spans="2:29" hidden="1">
      <c r="B12" s="82">
        <f>'PER TRIWULAN'!A6</f>
        <v>1</v>
      </c>
      <c r="C12" s="69" t="str">
        <f>'PER TRIWULAN'!I6</f>
        <v xml:space="preserve"> Brati </v>
      </c>
      <c r="D12" s="70" t="str">
        <f>'PER TRIWULAN'!B6</f>
        <v>SD NEGERI 1 JANGKUNGHARJO</v>
      </c>
      <c r="E12" s="71">
        <f>'PER TRIWULAN'!X6</f>
        <v>98600000</v>
      </c>
      <c r="F12" s="87">
        <v>98600000</v>
      </c>
      <c r="G12" s="72">
        <v>15324300</v>
      </c>
      <c r="H12" s="72">
        <v>1960000</v>
      </c>
      <c r="I12" s="72">
        <v>9632700</v>
      </c>
      <c r="J12" s="72">
        <v>9026800</v>
      </c>
      <c r="K12" s="72">
        <v>14910384</v>
      </c>
      <c r="L12" s="72">
        <v>3576316</v>
      </c>
      <c r="M12" s="72">
        <v>16062000</v>
      </c>
      <c r="N12" s="72">
        <v>20900000</v>
      </c>
      <c r="O12" s="72">
        <v>3342500</v>
      </c>
      <c r="P12" s="72">
        <v>0</v>
      </c>
      <c r="Q12" s="72">
        <v>2000000</v>
      </c>
      <c r="R12" s="72">
        <v>0</v>
      </c>
      <c r="S12" s="72">
        <v>1865000</v>
      </c>
      <c r="T12" s="72">
        <f>SUM(G12:S12)</f>
        <v>98600000</v>
      </c>
      <c r="U12" s="59">
        <f>E12-F12</f>
        <v>0</v>
      </c>
      <c r="V12" s="57">
        <f>F12-T12</f>
        <v>0</v>
      </c>
      <c r="X12" s="173">
        <f>'K8 SD Twl I 2013'!T11</f>
        <v>0</v>
      </c>
      <c r="Y12" s="173">
        <f>'K8 SD Twl II 2013'!T11</f>
        <v>0</v>
      </c>
      <c r="Z12" s="173">
        <f>'K8 SD Twl III 2013'!T11</f>
        <v>0</v>
      </c>
      <c r="AA12" s="173">
        <f>'K8 SD Twl IV 2013'!T11</f>
        <v>0</v>
      </c>
      <c r="AB12" s="173">
        <f>X12+Y12+Z12+AA12</f>
        <v>0</v>
      </c>
      <c r="AC12" s="173">
        <f t="shared" ref="AC12:AC75" si="0">T12-AB12</f>
        <v>98600000</v>
      </c>
    </row>
    <row r="13" spans="2:29" hidden="1">
      <c r="B13" s="79">
        <f>'PER TRIWULAN'!A7</f>
        <v>2</v>
      </c>
      <c r="C13" s="54" t="str">
        <f>'PER TRIWULAN'!I7</f>
        <v xml:space="preserve"> Brati </v>
      </c>
      <c r="D13" s="36" t="str">
        <f>'PER TRIWULAN'!B7</f>
        <v>SD NEGERI 1 KARANGSARI</v>
      </c>
      <c r="E13" s="71">
        <f>'PER TRIWULAN'!X7</f>
        <v>43500000</v>
      </c>
      <c r="F13" s="89">
        <v>43500000</v>
      </c>
      <c r="G13" s="62">
        <v>2464800</v>
      </c>
      <c r="H13" s="62">
        <v>0</v>
      </c>
      <c r="I13" s="62">
        <v>10051400</v>
      </c>
      <c r="J13" s="62">
        <v>4436400</v>
      </c>
      <c r="K13" s="62">
        <v>11601687</v>
      </c>
      <c r="L13" s="62">
        <v>626213</v>
      </c>
      <c r="M13" s="62">
        <v>3510200</v>
      </c>
      <c r="N13" s="62">
        <v>7230000</v>
      </c>
      <c r="O13" s="62">
        <v>1435000</v>
      </c>
      <c r="P13" s="62">
        <v>0</v>
      </c>
      <c r="Q13" s="62">
        <v>900000</v>
      </c>
      <c r="R13" s="62">
        <v>255000</v>
      </c>
      <c r="S13" s="62">
        <v>989300</v>
      </c>
      <c r="T13" s="72">
        <f t="shared" ref="T13:T76" si="1">SUM(G13:S13)</f>
        <v>43500000</v>
      </c>
      <c r="U13" s="59">
        <f t="shared" ref="U13:U76" si="2">E13-F13</f>
        <v>0</v>
      </c>
      <c r="V13" s="57">
        <f t="shared" ref="V13:V76" si="3">F13-T13</f>
        <v>0</v>
      </c>
      <c r="X13" s="173">
        <f>'K8 SD Twl I 2013'!T12</f>
        <v>0</v>
      </c>
      <c r="Y13" s="173">
        <f>'K8 SD Twl II 2013'!T12</f>
        <v>0</v>
      </c>
      <c r="Z13" s="173">
        <f>'K8 SD Twl III 2013'!T12</f>
        <v>0</v>
      </c>
      <c r="AA13" s="173">
        <f>'K8 SD Twl IV 2013'!T12</f>
        <v>0</v>
      </c>
      <c r="AB13" s="173">
        <f t="shared" ref="AB13:AB76" si="4">X13+Y13+Z13+AA13</f>
        <v>0</v>
      </c>
      <c r="AC13" s="173">
        <f t="shared" si="0"/>
        <v>43500000</v>
      </c>
    </row>
    <row r="14" spans="2:29" hidden="1">
      <c r="B14" s="79">
        <f>'PER TRIWULAN'!A8</f>
        <v>3</v>
      </c>
      <c r="C14" s="54" t="str">
        <f>'PER TRIWULAN'!I8</f>
        <v xml:space="preserve"> Brati </v>
      </c>
      <c r="D14" s="36" t="str">
        <f>'PER TRIWULAN'!B8</f>
        <v>SD NEGERI 1 KATEKAN</v>
      </c>
      <c r="E14" s="71">
        <f>'PER TRIWULAN'!X8</f>
        <v>69310000</v>
      </c>
      <c r="F14" s="89">
        <v>69310000</v>
      </c>
      <c r="G14" s="62">
        <v>5534600</v>
      </c>
      <c r="H14" s="62">
        <v>677500</v>
      </c>
      <c r="I14" s="62">
        <v>14256950</v>
      </c>
      <c r="J14" s="62">
        <v>5159467</v>
      </c>
      <c r="K14" s="62">
        <v>12155182</v>
      </c>
      <c r="L14" s="62">
        <v>3941791</v>
      </c>
      <c r="M14" s="62">
        <v>8586200</v>
      </c>
      <c r="N14" s="62">
        <v>8103500</v>
      </c>
      <c r="O14" s="62">
        <v>1638000</v>
      </c>
      <c r="P14" s="62">
        <v>0</v>
      </c>
      <c r="Q14" s="62">
        <v>5731810</v>
      </c>
      <c r="R14" s="62">
        <v>3525000</v>
      </c>
      <c r="S14" s="62">
        <v>0</v>
      </c>
      <c r="T14" s="72">
        <f t="shared" si="1"/>
        <v>69310000</v>
      </c>
      <c r="U14" s="59">
        <f t="shared" si="2"/>
        <v>0</v>
      </c>
      <c r="V14" s="57">
        <f t="shared" si="3"/>
        <v>0</v>
      </c>
      <c r="X14" s="173">
        <f>'K8 SD Twl I 2013'!T13</f>
        <v>0</v>
      </c>
      <c r="Y14" s="173">
        <f>'K8 SD Twl II 2013'!T13</f>
        <v>0</v>
      </c>
      <c r="Z14" s="173">
        <f>'K8 SD Twl III 2013'!T13</f>
        <v>0</v>
      </c>
      <c r="AA14" s="173">
        <f>'K8 SD Twl IV 2013'!T13</f>
        <v>0</v>
      </c>
      <c r="AB14" s="173">
        <f t="shared" si="4"/>
        <v>0</v>
      </c>
      <c r="AC14" s="173">
        <f t="shared" si="0"/>
        <v>69310000</v>
      </c>
    </row>
    <row r="15" spans="2:29" hidden="1">
      <c r="B15" s="79">
        <f>'PER TRIWULAN'!A9</f>
        <v>4</v>
      </c>
      <c r="C15" s="54" t="str">
        <f>'PER TRIWULAN'!I9</f>
        <v xml:space="preserve"> Brati </v>
      </c>
      <c r="D15" s="36" t="str">
        <f>'PER TRIWULAN'!B9</f>
        <v>SD NEGERI 1 KRONGGEN</v>
      </c>
      <c r="E15" s="71">
        <f>'PER TRIWULAN'!X9</f>
        <v>90480000</v>
      </c>
      <c r="F15" s="89">
        <v>90480000</v>
      </c>
      <c r="G15" s="62">
        <v>6628000</v>
      </c>
      <c r="H15" s="62">
        <v>0</v>
      </c>
      <c r="I15" s="62">
        <v>24310650</v>
      </c>
      <c r="J15" s="62">
        <v>9448036</v>
      </c>
      <c r="K15" s="62">
        <v>14428815</v>
      </c>
      <c r="L15" s="62">
        <v>2955319</v>
      </c>
      <c r="M15" s="62">
        <v>5934180</v>
      </c>
      <c r="N15" s="62">
        <v>18600000</v>
      </c>
      <c r="O15" s="62">
        <v>5075000</v>
      </c>
      <c r="P15" s="62">
        <v>0</v>
      </c>
      <c r="Q15" s="62">
        <v>2350000</v>
      </c>
      <c r="R15" s="62">
        <v>750000</v>
      </c>
      <c r="S15" s="62">
        <v>0</v>
      </c>
      <c r="T15" s="72">
        <f t="shared" si="1"/>
        <v>90480000</v>
      </c>
      <c r="U15" s="59">
        <f t="shared" si="2"/>
        <v>0</v>
      </c>
      <c r="V15" s="57">
        <f t="shared" si="3"/>
        <v>0</v>
      </c>
      <c r="X15" s="173">
        <f>'K8 SD Twl I 2013'!T14</f>
        <v>0</v>
      </c>
      <c r="Y15" s="173">
        <f>'K8 SD Twl II 2013'!T14</f>
        <v>0</v>
      </c>
      <c r="Z15" s="173">
        <f>'K8 SD Twl III 2013'!T14</f>
        <v>0</v>
      </c>
      <c r="AA15" s="173">
        <f>'K8 SD Twl IV 2013'!T14</f>
        <v>0</v>
      </c>
      <c r="AB15" s="173">
        <f t="shared" si="4"/>
        <v>0</v>
      </c>
      <c r="AC15" s="173">
        <f t="shared" si="0"/>
        <v>90480000</v>
      </c>
    </row>
    <row r="16" spans="2:29" hidden="1">
      <c r="B16" s="79">
        <f>'PER TRIWULAN'!A10</f>
        <v>5</v>
      </c>
      <c r="C16" s="54" t="str">
        <f>'PER TRIWULAN'!I10</f>
        <v xml:space="preserve"> Brati </v>
      </c>
      <c r="D16" s="36" t="str">
        <f>'PER TRIWULAN'!B10</f>
        <v>SD NEGERI 1 LEMAHPUTIH</v>
      </c>
      <c r="E16" s="71">
        <f>'PER TRIWULAN'!X10</f>
        <v>72790000</v>
      </c>
      <c r="F16" s="89">
        <v>72790000</v>
      </c>
      <c r="G16" s="62">
        <v>11828000</v>
      </c>
      <c r="H16" s="62">
        <v>0</v>
      </c>
      <c r="I16" s="62">
        <v>6423800</v>
      </c>
      <c r="J16" s="62">
        <v>4367800</v>
      </c>
      <c r="K16" s="62">
        <v>17419052</v>
      </c>
      <c r="L16" s="62">
        <v>1084648</v>
      </c>
      <c r="M16" s="62">
        <v>10295500</v>
      </c>
      <c r="N16" s="62">
        <v>13712300</v>
      </c>
      <c r="O16" s="62">
        <v>1757000</v>
      </c>
      <c r="P16" s="62">
        <v>0</v>
      </c>
      <c r="Q16" s="62">
        <v>0</v>
      </c>
      <c r="R16" s="62">
        <v>1890000</v>
      </c>
      <c r="S16" s="62">
        <v>4011937</v>
      </c>
      <c r="T16" s="72">
        <f t="shared" si="1"/>
        <v>72790037</v>
      </c>
      <c r="U16" s="59">
        <f t="shared" si="2"/>
        <v>0</v>
      </c>
      <c r="V16" s="57">
        <f t="shared" si="3"/>
        <v>-37</v>
      </c>
      <c r="X16" s="173">
        <f>'K8 SD Twl I 2013'!T15</f>
        <v>0</v>
      </c>
      <c r="Y16" s="173">
        <f>'K8 SD Twl II 2013'!T15</f>
        <v>0</v>
      </c>
      <c r="Z16" s="173">
        <f>'K8 SD Twl III 2013'!T15</f>
        <v>0</v>
      </c>
      <c r="AA16" s="173">
        <f>'K8 SD Twl IV 2013'!T15</f>
        <v>0</v>
      </c>
      <c r="AB16" s="173">
        <f t="shared" si="4"/>
        <v>0</v>
      </c>
      <c r="AC16" s="173">
        <f t="shared" si="0"/>
        <v>72790037</v>
      </c>
    </row>
    <row r="17" spans="2:29" hidden="1">
      <c r="B17" s="79">
        <f>'PER TRIWULAN'!A11</f>
        <v>6</v>
      </c>
      <c r="C17" s="54" t="str">
        <f>'PER TRIWULAN'!I11</f>
        <v xml:space="preserve"> Brati </v>
      </c>
      <c r="D17" s="36" t="str">
        <f>'PER TRIWULAN'!B11</f>
        <v>SD NEGERI 1 MENDURAN</v>
      </c>
      <c r="E17" s="71">
        <f>'PER TRIWULAN'!X11</f>
        <v>100050000</v>
      </c>
      <c r="F17" s="89">
        <v>100050000</v>
      </c>
      <c r="G17" s="62">
        <v>6924000</v>
      </c>
      <c r="H17" s="62">
        <v>1545000</v>
      </c>
      <c r="I17" s="62">
        <v>15356880</v>
      </c>
      <c r="J17" s="62">
        <v>14305400</v>
      </c>
      <c r="K17" s="62">
        <v>12825276</v>
      </c>
      <c r="L17" s="62">
        <v>970544</v>
      </c>
      <c r="M17" s="62">
        <v>11326000</v>
      </c>
      <c r="N17" s="62">
        <v>15630000</v>
      </c>
      <c r="O17" s="62">
        <v>990000</v>
      </c>
      <c r="P17" s="62">
        <v>0</v>
      </c>
      <c r="Q17" s="62">
        <v>2800000</v>
      </c>
      <c r="R17" s="62">
        <v>1165000</v>
      </c>
      <c r="S17" s="62">
        <v>16211900</v>
      </c>
      <c r="T17" s="72">
        <f t="shared" si="1"/>
        <v>100050000</v>
      </c>
      <c r="U17" s="59">
        <f t="shared" si="2"/>
        <v>0</v>
      </c>
      <c r="V17" s="57">
        <f t="shared" si="3"/>
        <v>0</v>
      </c>
      <c r="X17" s="173">
        <f>'K8 SD Twl I 2013'!T16</f>
        <v>0</v>
      </c>
      <c r="Y17" s="173">
        <f>'K8 SD Twl II 2013'!T16</f>
        <v>0</v>
      </c>
      <c r="Z17" s="173">
        <f>'K8 SD Twl III 2013'!T16</f>
        <v>0</v>
      </c>
      <c r="AA17" s="173">
        <f>'K8 SD Twl IV 2013'!T16</f>
        <v>0</v>
      </c>
      <c r="AB17" s="173">
        <f t="shared" si="4"/>
        <v>0</v>
      </c>
      <c r="AC17" s="173">
        <f t="shared" si="0"/>
        <v>100050000</v>
      </c>
    </row>
    <row r="18" spans="2:29" hidden="1">
      <c r="B18" s="79">
        <f>'PER TRIWULAN'!A12</f>
        <v>7</v>
      </c>
      <c r="C18" s="54" t="str">
        <f>'PER TRIWULAN'!I12</f>
        <v xml:space="preserve"> Brati </v>
      </c>
      <c r="D18" s="36" t="str">
        <f>'PER TRIWULAN'!B12</f>
        <v>SD NEGERI 1 TEGALSUMUR</v>
      </c>
      <c r="E18" s="71">
        <f>'PER TRIWULAN'!X12</f>
        <v>85550000</v>
      </c>
      <c r="F18" s="89">
        <v>85550000</v>
      </c>
      <c r="G18" s="62">
        <v>1025000</v>
      </c>
      <c r="H18" s="62">
        <v>187000</v>
      </c>
      <c r="I18" s="62">
        <v>23718850</v>
      </c>
      <c r="J18" s="62">
        <v>12026050</v>
      </c>
      <c r="K18" s="62">
        <v>6373950</v>
      </c>
      <c r="L18" s="62">
        <v>2395150</v>
      </c>
      <c r="M18" s="62">
        <v>1890000</v>
      </c>
      <c r="N18" s="62">
        <v>17722000</v>
      </c>
      <c r="O18" s="62">
        <v>2745000</v>
      </c>
      <c r="P18" s="62">
        <v>532000</v>
      </c>
      <c r="Q18" s="62">
        <v>3000000</v>
      </c>
      <c r="R18" s="62">
        <v>1400000</v>
      </c>
      <c r="S18" s="62">
        <v>12535000</v>
      </c>
      <c r="T18" s="72">
        <f t="shared" si="1"/>
        <v>85550000</v>
      </c>
      <c r="U18" s="59">
        <f t="shared" si="2"/>
        <v>0</v>
      </c>
      <c r="V18" s="57">
        <f t="shared" si="3"/>
        <v>0</v>
      </c>
      <c r="X18" s="173">
        <f>'K8 SD Twl I 2013'!T17</f>
        <v>0</v>
      </c>
      <c r="Y18" s="173">
        <f>'K8 SD Twl II 2013'!T17</f>
        <v>0</v>
      </c>
      <c r="Z18" s="173">
        <f>'K8 SD Twl III 2013'!T17</f>
        <v>0</v>
      </c>
      <c r="AA18" s="173">
        <f>'K8 SD Twl IV 2013'!T17</f>
        <v>0</v>
      </c>
      <c r="AB18" s="173">
        <f t="shared" si="4"/>
        <v>0</v>
      </c>
      <c r="AC18" s="173">
        <f t="shared" si="0"/>
        <v>85550000</v>
      </c>
    </row>
    <row r="19" spans="2:29" hidden="1">
      <c r="B19" s="79">
        <f>'PER TRIWULAN'!A13</f>
        <v>8</v>
      </c>
      <c r="C19" s="54" t="str">
        <f>'PER TRIWULAN'!I13</f>
        <v xml:space="preserve"> Brati </v>
      </c>
      <c r="D19" s="36" t="str">
        <f>'PER TRIWULAN'!B13</f>
        <v>SD NEGERI 1 TEMON</v>
      </c>
      <c r="E19" s="71">
        <f>'PER TRIWULAN'!X13</f>
        <v>89900000</v>
      </c>
      <c r="F19" s="89">
        <v>89900000</v>
      </c>
      <c r="G19" s="62">
        <v>8379000</v>
      </c>
      <c r="H19" s="62">
        <v>335000</v>
      </c>
      <c r="I19" s="62">
        <v>12533250</v>
      </c>
      <c r="J19" s="62">
        <v>10133900</v>
      </c>
      <c r="K19" s="62">
        <v>11387100</v>
      </c>
      <c r="L19" s="62">
        <v>630000</v>
      </c>
      <c r="M19" s="62">
        <v>10682000</v>
      </c>
      <c r="N19" s="62">
        <v>11400000</v>
      </c>
      <c r="O19" s="62">
        <v>2825000</v>
      </c>
      <c r="P19" s="62">
        <v>0</v>
      </c>
      <c r="Q19" s="62">
        <v>1625000</v>
      </c>
      <c r="R19" s="62">
        <v>5895000</v>
      </c>
      <c r="S19" s="62">
        <v>13340000</v>
      </c>
      <c r="T19" s="72">
        <f t="shared" si="1"/>
        <v>89165250</v>
      </c>
      <c r="U19" s="59">
        <f t="shared" si="2"/>
        <v>0</v>
      </c>
      <c r="V19" s="57">
        <f t="shared" si="3"/>
        <v>734750</v>
      </c>
      <c r="X19" s="173">
        <f>'K8 SD Twl I 2013'!T18</f>
        <v>0</v>
      </c>
      <c r="Y19" s="173">
        <f>'K8 SD Twl II 2013'!T18</f>
        <v>0</v>
      </c>
      <c r="Z19" s="173">
        <f>'K8 SD Twl III 2013'!T18</f>
        <v>0</v>
      </c>
      <c r="AA19" s="173">
        <f>'K8 SD Twl IV 2013'!T18</f>
        <v>0</v>
      </c>
      <c r="AB19" s="173">
        <f t="shared" si="4"/>
        <v>0</v>
      </c>
      <c r="AC19" s="173">
        <f t="shared" si="0"/>
        <v>89165250</v>
      </c>
    </row>
    <row r="20" spans="2:29" hidden="1">
      <c r="B20" s="79">
        <f>'PER TRIWULAN'!A14</f>
        <v>9</v>
      </c>
      <c r="C20" s="54" t="str">
        <f>'PER TRIWULAN'!I14</f>
        <v xml:space="preserve"> Brati </v>
      </c>
      <c r="D20" s="36" t="str">
        <f>'PER TRIWULAN'!B14</f>
        <v>SD NEGERI 1 TIREM</v>
      </c>
      <c r="E20" s="71">
        <f>'PER TRIWULAN'!X14</f>
        <v>99760000</v>
      </c>
      <c r="F20" s="89">
        <v>99760000</v>
      </c>
      <c r="G20" s="62">
        <v>5309000</v>
      </c>
      <c r="H20" s="62">
        <v>156000</v>
      </c>
      <c r="I20" s="62">
        <v>15410400</v>
      </c>
      <c r="J20" s="62">
        <v>11416750</v>
      </c>
      <c r="K20" s="62">
        <v>19629054</v>
      </c>
      <c r="L20" s="62">
        <v>1991971</v>
      </c>
      <c r="M20" s="62">
        <v>22220900</v>
      </c>
      <c r="N20" s="62">
        <v>18600000</v>
      </c>
      <c r="O20" s="62">
        <v>2271000</v>
      </c>
      <c r="P20" s="62">
        <v>1020000</v>
      </c>
      <c r="Q20" s="62">
        <v>1734925</v>
      </c>
      <c r="R20" s="62">
        <v>0</v>
      </c>
      <c r="S20" s="62">
        <v>0</v>
      </c>
      <c r="T20" s="72">
        <f t="shared" si="1"/>
        <v>99760000</v>
      </c>
      <c r="U20" s="59">
        <f t="shared" si="2"/>
        <v>0</v>
      </c>
      <c r="V20" s="57">
        <f t="shared" si="3"/>
        <v>0</v>
      </c>
      <c r="X20" s="173">
        <f>'K8 SD Twl I 2013'!T19</f>
        <v>0</v>
      </c>
      <c r="Y20" s="173">
        <f>'K8 SD Twl II 2013'!T19</f>
        <v>0</v>
      </c>
      <c r="Z20" s="173">
        <f>'K8 SD Twl III 2013'!T19</f>
        <v>0</v>
      </c>
      <c r="AA20" s="173">
        <f>'K8 SD Twl IV 2013'!T19</f>
        <v>0</v>
      </c>
      <c r="AB20" s="173">
        <f t="shared" si="4"/>
        <v>0</v>
      </c>
      <c r="AC20" s="173">
        <f t="shared" si="0"/>
        <v>99760000</v>
      </c>
    </row>
    <row r="21" spans="2:29" hidden="1">
      <c r="B21" s="79">
        <f>'PER TRIWULAN'!A15</f>
        <v>10</v>
      </c>
      <c r="C21" s="54" t="str">
        <f>'PER TRIWULAN'!I15</f>
        <v xml:space="preserve"> Brati </v>
      </c>
      <c r="D21" s="36" t="str">
        <f>'PER TRIWULAN'!B15</f>
        <v>SD NEGERI 2 JANGKUNGHARJO</v>
      </c>
      <c r="E21" s="71">
        <f>'PER TRIWULAN'!X15</f>
        <v>102370000</v>
      </c>
      <c r="F21" s="89">
        <v>102370000</v>
      </c>
      <c r="G21" s="62">
        <v>15347250</v>
      </c>
      <c r="H21" s="62">
        <v>269000</v>
      </c>
      <c r="I21" s="62">
        <v>23112800</v>
      </c>
      <c r="J21" s="62">
        <v>6055400</v>
      </c>
      <c r="K21" s="62">
        <v>2588700</v>
      </c>
      <c r="L21" s="62">
        <v>3166739</v>
      </c>
      <c r="M21" s="62">
        <v>7508800</v>
      </c>
      <c r="N21" s="62">
        <v>15300000</v>
      </c>
      <c r="O21" s="62">
        <v>940000</v>
      </c>
      <c r="P21" s="62">
        <v>1788000</v>
      </c>
      <c r="Q21" s="62">
        <v>510000</v>
      </c>
      <c r="R21" s="62">
        <v>6505000</v>
      </c>
      <c r="S21" s="62">
        <v>19144500</v>
      </c>
      <c r="T21" s="72">
        <f t="shared" si="1"/>
        <v>102236189</v>
      </c>
      <c r="U21" s="59">
        <f t="shared" si="2"/>
        <v>0</v>
      </c>
      <c r="V21" s="57">
        <f t="shared" si="3"/>
        <v>133811</v>
      </c>
      <c r="X21" s="173">
        <f>'K8 SD Twl I 2013'!T20</f>
        <v>0</v>
      </c>
      <c r="Y21" s="173">
        <f>'K8 SD Twl II 2013'!T20</f>
        <v>0</v>
      </c>
      <c r="Z21" s="173">
        <f>'K8 SD Twl III 2013'!T20</f>
        <v>0</v>
      </c>
      <c r="AA21" s="173">
        <f>'K8 SD Twl IV 2013'!T20</f>
        <v>0</v>
      </c>
      <c r="AB21" s="173">
        <f t="shared" si="4"/>
        <v>0</v>
      </c>
      <c r="AC21" s="173">
        <f t="shared" si="0"/>
        <v>102236189</v>
      </c>
    </row>
    <row r="22" spans="2:29" hidden="1">
      <c r="B22" s="79">
        <f>'PER TRIWULAN'!A16</f>
        <v>11</v>
      </c>
      <c r="C22" s="54" t="str">
        <f>'PER TRIWULAN'!I16</f>
        <v xml:space="preserve"> Brati </v>
      </c>
      <c r="D22" s="36" t="str">
        <f>'PER TRIWULAN'!B16</f>
        <v>SD NEGERI 2 KARANGSARI</v>
      </c>
      <c r="E22" s="71">
        <f>'PER TRIWULAN'!X16</f>
        <v>100920000</v>
      </c>
      <c r="F22" s="89">
        <v>100920000</v>
      </c>
      <c r="G22" s="62">
        <v>1000000</v>
      </c>
      <c r="H22" s="62">
        <v>200000</v>
      </c>
      <c r="I22" s="62">
        <v>16845600</v>
      </c>
      <c r="J22" s="62">
        <v>11267050</v>
      </c>
      <c r="K22" s="62">
        <v>28746520</v>
      </c>
      <c r="L22" s="62">
        <v>2484830</v>
      </c>
      <c r="M22" s="62">
        <v>11081000</v>
      </c>
      <c r="N22" s="62">
        <v>12800000</v>
      </c>
      <c r="O22" s="62">
        <v>1465000</v>
      </c>
      <c r="P22" s="62">
        <v>0</v>
      </c>
      <c r="Q22" s="62">
        <v>1465000</v>
      </c>
      <c r="R22" s="62">
        <v>370000</v>
      </c>
      <c r="S22" s="62">
        <v>0</v>
      </c>
      <c r="T22" s="72">
        <f t="shared" si="1"/>
        <v>87725000</v>
      </c>
      <c r="U22" s="59">
        <f t="shared" si="2"/>
        <v>0</v>
      </c>
      <c r="V22" s="57">
        <f t="shared" si="3"/>
        <v>13195000</v>
      </c>
      <c r="X22" s="173">
        <f>'K8 SD Twl I 2013'!T21</f>
        <v>0</v>
      </c>
      <c r="Y22" s="173">
        <f>'K8 SD Twl II 2013'!T21</f>
        <v>0</v>
      </c>
      <c r="Z22" s="173">
        <f>'K8 SD Twl III 2013'!T21</f>
        <v>0</v>
      </c>
      <c r="AA22" s="173">
        <f>'K8 SD Twl IV 2013'!T21</f>
        <v>0</v>
      </c>
      <c r="AB22" s="173">
        <f t="shared" si="4"/>
        <v>0</v>
      </c>
      <c r="AC22" s="173">
        <f t="shared" si="0"/>
        <v>87725000</v>
      </c>
    </row>
    <row r="23" spans="2:29" hidden="1">
      <c r="B23" s="79">
        <f>'PER TRIWULAN'!A17</f>
        <v>12</v>
      </c>
      <c r="C23" s="54" t="str">
        <f>'PER TRIWULAN'!I17</f>
        <v xml:space="preserve"> Brati </v>
      </c>
      <c r="D23" s="36" t="str">
        <f>'PER TRIWULAN'!B17</f>
        <v>SD NEGERI 2 KATEKAN</v>
      </c>
      <c r="E23" s="71">
        <f>'PER TRIWULAN'!X17</f>
        <v>65830000</v>
      </c>
      <c r="F23" s="89">
        <v>65830000</v>
      </c>
      <c r="G23" s="62">
        <v>3669000</v>
      </c>
      <c r="H23" s="62">
        <v>0</v>
      </c>
      <c r="I23" s="62">
        <v>9655500</v>
      </c>
      <c r="J23" s="62">
        <v>11026585</v>
      </c>
      <c r="K23" s="62">
        <v>12021995</v>
      </c>
      <c r="L23" s="62">
        <v>1270645</v>
      </c>
      <c r="M23" s="62">
        <v>2506000</v>
      </c>
      <c r="N23" s="62">
        <v>13910000</v>
      </c>
      <c r="O23" s="62">
        <v>2285000</v>
      </c>
      <c r="P23" s="62">
        <v>1886800</v>
      </c>
      <c r="Q23" s="62">
        <v>2509475</v>
      </c>
      <c r="R23" s="62">
        <v>4693000</v>
      </c>
      <c r="S23" s="62">
        <v>396000</v>
      </c>
      <c r="T23" s="72">
        <f t="shared" si="1"/>
        <v>65830000</v>
      </c>
      <c r="U23" s="59">
        <f t="shared" si="2"/>
        <v>0</v>
      </c>
      <c r="V23" s="57">
        <f t="shared" si="3"/>
        <v>0</v>
      </c>
      <c r="X23" s="173">
        <f>'K8 SD Twl I 2013'!T22</f>
        <v>0</v>
      </c>
      <c r="Y23" s="173">
        <f>'K8 SD Twl II 2013'!T22</f>
        <v>0</v>
      </c>
      <c r="Z23" s="173">
        <f>'K8 SD Twl III 2013'!T22</f>
        <v>0</v>
      </c>
      <c r="AA23" s="173">
        <f>'K8 SD Twl IV 2013'!T22</f>
        <v>0</v>
      </c>
      <c r="AB23" s="173">
        <f t="shared" si="4"/>
        <v>0</v>
      </c>
      <c r="AC23" s="173">
        <f t="shared" si="0"/>
        <v>65830000</v>
      </c>
    </row>
    <row r="24" spans="2:29" hidden="1">
      <c r="B24" s="79">
        <f>'PER TRIWULAN'!A18</f>
        <v>13</v>
      </c>
      <c r="C24" s="54" t="str">
        <f>'PER TRIWULAN'!I18</f>
        <v xml:space="preserve"> Brati </v>
      </c>
      <c r="D24" s="36" t="str">
        <f>'PER TRIWULAN'!B18</f>
        <v>SD NEGERI 2 KRONGGEN</v>
      </c>
      <c r="E24" s="71">
        <f>'PER TRIWULAN'!X18</f>
        <v>69310000</v>
      </c>
      <c r="F24" s="89">
        <v>69310000</v>
      </c>
      <c r="G24" s="62">
        <v>0</v>
      </c>
      <c r="H24" s="62">
        <v>0</v>
      </c>
      <c r="I24" s="62">
        <v>17671900</v>
      </c>
      <c r="J24" s="62">
        <v>6104100</v>
      </c>
      <c r="K24" s="62">
        <v>18897200</v>
      </c>
      <c r="L24" s="62">
        <v>5210300</v>
      </c>
      <c r="M24" s="62">
        <v>12441500</v>
      </c>
      <c r="N24" s="62">
        <v>8300000</v>
      </c>
      <c r="O24" s="62">
        <v>685000</v>
      </c>
      <c r="P24" s="62">
        <v>0</v>
      </c>
      <c r="Q24" s="62">
        <v>0</v>
      </c>
      <c r="R24" s="62">
        <v>0</v>
      </c>
      <c r="S24" s="62">
        <v>0</v>
      </c>
      <c r="T24" s="72">
        <f t="shared" si="1"/>
        <v>69310000</v>
      </c>
      <c r="U24" s="59">
        <f t="shared" si="2"/>
        <v>0</v>
      </c>
      <c r="V24" s="57">
        <f t="shared" si="3"/>
        <v>0</v>
      </c>
      <c r="X24" s="173">
        <f>'K8 SD Twl I 2013'!T23</f>
        <v>0</v>
      </c>
      <c r="Y24" s="173">
        <f>'K8 SD Twl II 2013'!T23</f>
        <v>0</v>
      </c>
      <c r="Z24" s="173">
        <f>'K8 SD Twl III 2013'!T23</f>
        <v>0</v>
      </c>
      <c r="AA24" s="173">
        <f>'K8 SD Twl IV 2013'!T23</f>
        <v>0</v>
      </c>
      <c r="AB24" s="173">
        <f t="shared" si="4"/>
        <v>0</v>
      </c>
      <c r="AC24" s="173">
        <f t="shared" si="0"/>
        <v>69310000</v>
      </c>
    </row>
    <row r="25" spans="2:29" hidden="1">
      <c r="B25" s="79">
        <f>'PER TRIWULAN'!A19</f>
        <v>14</v>
      </c>
      <c r="C25" s="54" t="str">
        <f>'PER TRIWULAN'!I19</f>
        <v xml:space="preserve"> Brati </v>
      </c>
      <c r="D25" s="36" t="str">
        <f>'PER TRIWULAN'!B19</f>
        <v>SD NEGERI 2 LEMAHPUTIH</v>
      </c>
      <c r="E25" s="71">
        <f>'PER TRIWULAN'!X19</f>
        <v>64670000</v>
      </c>
      <c r="F25" s="89">
        <v>64670000</v>
      </c>
      <c r="G25" s="62">
        <v>5613250</v>
      </c>
      <c r="H25" s="62">
        <v>572500</v>
      </c>
      <c r="I25" s="62">
        <v>4973300</v>
      </c>
      <c r="J25" s="62">
        <v>4643000</v>
      </c>
      <c r="K25" s="62">
        <v>11241250</v>
      </c>
      <c r="L25" s="62">
        <v>11854686</v>
      </c>
      <c r="M25" s="62">
        <v>5716114</v>
      </c>
      <c r="N25" s="62">
        <v>14992000</v>
      </c>
      <c r="O25" s="62">
        <v>2063900</v>
      </c>
      <c r="P25" s="62">
        <v>0</v>
      </c>
      <c r="Q25" s="62">
        <v>3000000</v>
      </c>
      <c r="R25" s="62">
        <v>0</v>
      </c>
      <c r="S25" s="62">
        <v>0</v>
      </c>
      <c r="T25" s="72">
        <f t="shared" si="1"/>
        <v>64670000</v>
      </c>
      <c r="U25" s="59">
        <f t="shared" si="2"/>
        <v>0</v>
      </c>
      <c r="V25" s="57">
        <f t="shared" si="3"/>
        <v>0</v>
      </c>
      <c r="X25" s="173">
        <f>'K8 SD Twl I 2013'!T24</f>
        <v>0</v>
      </c>
      <c r="Y25" s="173">
        <f>'K8 SD Twl II 2013'!T24</f>
        <v>0</v>
      </c>
      <c r="Z25" s="173">
        <f>'K8 SD Twl III 2013'!T24</f>
        <v>0</v>
      </c>
      <c r="AA25" s="173">
        <f>'K8 SD Twl IV 2013'!T24</f>
        <v>0</v>
      </c>
      <c r="AB25" s="173">
        <f t="shared" si="4"/>
        <v>0</v>
      </c>
      <c r="AC25" s="173">
        <f t="shared" si="0"/>
        <v>64670000</v>
      </c>
    </row>
    <row r="26" spans="2:29" hidden="1">
      <c r="B26" s="79">
        <f>'PER TRIWULAN'!A20</f>
        <v>15</v>
      </c>
      <c r="C26" s="54" t="str">
        <f>'PER TRIWULAN'!I20</f>
        <v xml:space="preserve"> Brati </v>
      </c>
      <c r="D26" s="36" t="str">
        <f>'PER TRIWULAN'!B20</f>
        <v>SD NEGERI 2 MENDURAN</v>
      </c>
      <c r="E26" s="71">
        <f>'PER TRIWULAN'!X20</f>
        <v>125570000</v>
      </c>
      <c r="F26" s="89">
        <v>125570000</v>
      </c>
      <c r="G26" s="62">
        <v>4212600</v>
      </c>
      <c r="H26" s="62">
        <v>486000</v>
      </c>
      <c r="I26" s="62">
        <v>12247883</v>
      </c>
      <c r="J26" s="62">
        <v>13561535</v>
      </c>
      <c r="K26" s="62">
        <v>34353200</v>
      </c>
      <c r="L26" s="62">
        <v>2181812</v>
      </c>
      <c r="M26" s="62">
        <v>8945970</v>
      </c>
      <c r="N26" s="62">
        <v>17180000</v>
      </c>
      <c r="O26" s="62">
        <v>1344000</v>
      </c>
      <c r="P26" s="62">
        <v>0</v>
      </c>
      <c r="Q26" s="62">
        <v>2162000</v>
      </c>
      <c r="R26" s="62">
        <v>3020000</v>
      </c>
      <c r="S26" s="62">
        <v>6300000</v>
      </c>
      <c r="T26" s="72">
        <f t="shared" si="1"/>
        <v>105995000</v>
      </c>
      <c r="U26" s="59">
        <f t="shared" si="2"/>
        <v>0</v>
      </c>
      <c r="V26" s="57">
        <f t="shared" si="3"/>
        <v>19575000</v>
      </c>
      <c r="X26" s="173">
        <f>'K8 SD Twl I 2013'!T25</f>
        <v>0</v>
      </c>
      <c r="Y26" s="173">
        <f>'K8 SD Twl II 2013'!T25</f>
        <v>0</v>
      </c>
      <c r="Z26" s="173">
        <f>'K8 SD Twl III 2013'!T25</f>
        <v>0</v>
      </c>
      <c r="AA26" s="173">
        <f>'K8 SD Twl IV 2013'!T25</f>
        <v>0</v>
      </c>
      <c r="AB26" s="173">
        <f t="shared" si="4"/>
        <v>0</v>
      </c>
      <c r="AC26" s="173">
        <f t="shared" si="0"/>
        <v>105995000</v>
      </c>
    </row>
    <row r="27" spans="2:29" hidden="1">
      <c r="B27" s="79">
        <f>'PER TRIWULAN'!A21</f>
        <v>16</v>
      </c>
      <c r="C27" s="54" t="str">
        <f>'PER TRIWULAN'!I21</f>
        <v xml:space="preserve"> Brati </v>
      </c>
      <c r="D27" s="36" t="str">
        <f>'PER TRIWULAN'!B21</f>
        <v>SD NEGERI 2 TEGAL SUMUR</v>
      </c>
      <c r="E27" s="71">
        <f>'PER TRIWULAN'!X21</f>
        <v>65250000</v>
      </c>
      <c r="F27" s="89">
        <v>65250000</v>
      </c>
      <c r="G27" s="62">
        <v>9765050</v>
      </c>
      <c r="H27" s="62">
        <v>521850</v>
      </c>
      <c r="I27" s="62">
        <v>8622000</v>
      </c>
      <c r="J27" s="62">
        <v>5637625</v>
      </c>
      <c r="K27" s="62">
        <v>13524100</v>
      </c>
      <c r="L27" s="62">
        <v>1004875</v>
      </c>
      <c r="M27" s="62">
        <v>6403500</v>
      </c>
      <c r="N27" s="62">
        <v>10900000</v>
      </c>
      <c r="O27" s="62">
        <v>3095000</v>
      </c>
      <c r="P27" s="62">
        <v>0</v>
      </c>
      <c r="Q27" s="62">
        <v>2900000</v>
      </c>
      <c r="R27" s="62">
        <v>2876000</v>
      </c>
      <c r="S27" s="62">
        <v>0</v>
      </c>
      <c r="T27" s="72">
        <f t="shared" si="1"/>
        <v>65250000</v>
      </c>
      <c r="U27" s="59">
        <f t="shared" si="2"/>
        <v>0</v>
      </c>
      <c r="V27" s="57">
        <f t="shared" si="3"/>
        <v>0</v>
      </c>
      <c r="X27" s="173">
        <f>'K8 SD Twl I 2013'!T26</f>
        <v>0</v>
      </c>
      <c r="Y27" s="173">
        <f>'K8 SD Twl II 2013'!T26</f>
        <v>0</v>
      </c>
      <c r="Z27" s="173">
        <f>'K8 SD Twl III 2013'!T26</f>
        <v>0</v>
      </c>
      <c r="AA27" s="173">
        <f>'K8 SD Twl IV 2013'!T26</f>
        <v>0</v>
      </c>
      <c r="AB27" s="173">
        <f t="shared" si="4"/>
        <v>0</v>
      </c>
      <c r="AC27" s="173">
        <f t="shared" si="0"/>
        <v>65250000</v>
      </c>
    </row>
    <row r="28" spans="2:29" hidden="1">
      <c r="B28" s="79">
        <f>'PER TRIWULAN'!A22</f>
        <v>17</v>
      </c>
      <c r="C28" s="54" t="str">
        <f>'PER TRIWULAN'!I22</f>
        <v xml:space="preserve"> Brati </v>
      </c>
      <c r="D28" s="36" t="str">
        <f>'PER TRIWULAN'!B22</f>
        <v>SD NEGERI 2 TEMON</v>
      </c>
      <c r="E28" s="71">
        <f>'PER TRIWULAN'!X22</f>
        <v>104400000</v>
      </c>
      <c r="F28" s="89">
        <v>104400000</v>
      </c>
      <c r="G28" s="62">
        <v>7920000</v>
      </c>
      <c r="H28" s="62">
        <v>450000</v>
      </c>
      <c r="I28" s="62">
        <v>19736000</v>
      </c>
      <c r="J28" s="62">
        <v>8806500</v>
      </c>
      <c r="K28" s="62">
        <v>25001400</v>
      </c>
      <c r="L28" s="62">
        <v>4092000</v>
      </c>
      <c r="M28" s="62">
        <v>19483000</v>
      </c>
      <c r="N28" s="62">
        <v>13950000</v>
      </c>
      <c r="O28" s="62">
        <v>1950000</v>
      </c>
      <c r="P28" s="62">
        <v>0</v>
      </c>
      <c r="Q28" s="62">
        <v>3010000</v>
      </c>
      <c r="R28" s="62">
        <v>0</v>
      </c>
      <c r="S28" s="62">
        <v>0</v>
      </c>
      <c r="T28" s="72">
        <f t="shared" si="1"/>
        <v>104398900</v>
      </c>
      <c r="U28" s="59">
        <f t="shared" si="2"/>
        <v>0</v>
      </c>
      <c r="V28" s="57">
        <f t="shared" si="3"/>
        <v>1100</v>
      </c>
      <c r="X28" s="173">
        <f>'K8 SD Twl I 2013'!T27</f>
        <v>0</v>
      </c>
      <c r="Y28" s="173">
        <f>'K8 SD Twl II 2013'!T27</f>
        <v>0</v>
      </c>
      <c r="Z28" s="173">
        <f>'K8 SD Twl III 2013'!T27</f>
        <v>0</v>
      </c>
      <c r="AA28" s="173">
        <f>'K8 SD Twl IV 2013'!T27</f>
        <v>0</v>
      </c>
      <c r="AB28" s="173">
        <f t="shared" si="4"/>
        <v>0</v>
      </c>
      <c r="AC28" s="173">
        <f t="shared" si="0"/>
        <v>104398900</v>
      </c>
    </row>
    <row r="29" spans="2:29" hidden="1">
      <c r="B29" s="79">
        <f>'PER TRIWULAN'!A23</f>
        <v>18</v>
      </c>
      <c r="C29" s="54" t="str">
        <f>'PER TRIWULAN'!I23</f>
        <v xml:space="preserve"> Brati </v>
      </c>
      <c r="D29" s="36" t="str">
        <f>'PER TRIWULAN'!B23</f>
        <v>SD NEGERI 2 TIREM</v>
      </c>
      <c r="E29" s="71">
        <f>'PER TRIWULAN'!X23</f>
        <v>112520000</v>
      </c>
      <c r="F29" s="89">
        <v>112520000</v>
      </c>
      <c r="G29" s="62">
        <v>0</v>
      </c>
      <c r="H29" s="62">
        <v>1605000</v>
      </c>
      <c r="I29" s="62">
        <v>26744939</v>
      </c>
      <c r="J29" s="62">
        <v>7512300</v>
      </c>
      <c r="K29" s="62">
        <v>8206012</v>
      </c>
      <c r="L29" s="62">
        <v>16213699</v>
      </c>
      <c r="M29" s="62">
        <v>13306200</v>
      </c>
      <c r="N29" s="62">
        <v>22136500</v>
      </c>
      <c r="O29" s="62">
        <v>3164050</v>
      </c>
      <c r="P29" s="62">
        <v>0</v>
      </c>
      <c r="Q29" s="62">
        <v>2800000</v>
      </c>
      <c r="R29" s="62">
        <v>4081300</v>
      </c>
      <c r="S29" s="62">
        <v>6750000</v>
      </c>
      <c r="T29" s="72">
        <f t="shared" si="1"/>
        <v>112520000</v>
      </c>
      <c r="U29" s="59">
        <f t="shared" si="2"/>
        <v>0</v>
      </c>
      <c r="V29" s="57">
        <f t="shared" si="3"/>
        <v>0</v>
      </c>
      <c r="X29" s="173">
        <f>'K8 SD Twl I 2013'!T28</f>
        <v>0</v>
      </c>
      <c r="Y29" s="173">
        <f>'K8 SD Twl II 2013'!T28</f>
        <v>0</v>
      </c>
      <c r="Z29" s="173">
        <f>'K8 SD Twl III 2013'!T28</f>
        <v>0</v>
      </c>
      <c r="AA29" s="173">
        <f>'K8 SD Twl IV 2013'!T28</f>
        <v>0</v>
      </c>
      <c r="AB29" s="173">
        <f t="shared" si="4"/>
        <v>0</v>
      </c>
      <c r="AC29" s="173">
        <f t="shared" si="0"/>
        <v>112520000</v>
      </c>
    </row>
    <row r="30" spans="2:29" hidden="1">
      <c r="B30" s="79">
        <f>'PER TRIWULAN'!A24</f>
        <v>19</v>
      </c>
      <c r="C30" s="54" t="str">
        <f>'PER TRIWULAN'!I24</f>
        <v xml:space="preserve"> Brati </v>
      </c>
      <c r="D30" s="36" t="str">
        <f>'PER TRIWULAN'!B24</f>
        <v>SD NEGERI 3 JANGKUNGHARJO</v>
      </c>
      <c r="E30" s="71">
        <f>'PER TRIWULAN'!X24</f>
        <v>150510000</v>
      </c>
      <c r="F30" s="89">
        <v>150510000</v>
      </c>
      <c r="G30" s="62">
        <v>3605900</v>
      </c>
      <c r="H30" s="62">
        <v>459000</v>
      </c>
      <c r="I30" s="62">
        <v>5602000</v>
      </c>
      <c r="J30" s="62">
        <v>18379490</v>
      </c>
      <c r="K30" s="62">
        <v>31431016</v>
      </c>
      <c r="L30" s="62">
        <v>3152635</v>
      </c>
      <c r="M30" s="62">
        <v>29483679</v>
      </c>
      <c r="N30" s="62">
        <v>26445000</v>
      </c>
      <c r="O30" s="62">
        <v>3036331</v>
      </c>
      <c r="P30" s="62">
        <v>9535659</v>
      </c>
      <c r="Q30" s="62">
        <v>7922290</v>
      </c>
      <c r="R30" s="62">
        <v>0</v>
      </c>
      <c r="S30" s="62">
        <v>8847000</v>
      </c>
      <c r="T30" s="72">
        <f t="shared" si="1"/>
        <v>147900000</v>
      </c>
      <c r="U30" s="59">
        <f t="shared" si="2"/>
        <v>0</v>
      </c>
      <c r="V30" s="57">
        <f t="shared" si="3"/>
        <v>2610000</v>
      </c>
      <c r="X30" s="173">
        <f>'K8 SD Twl I 2013'!T29</f>
        <v>0</v>
      </c>
      <c r="Y30" s="173">
        <f>'K8 SD Twl II 2013'!T29</f>
        <v>0</v>
      </c>
      <c r="Z30" s="173">
        <f>'K8 SD Twl III 2013'!T29</f>
        <v>0</v>
      </c>
      <c r="AA30" s="173">
        <f>'K8 SD Twl IV 2013'!T29</f>
        <v>0</v>
      </c>
      <c r="AB30" s="173">
        <f t="shared" si="4"/>
        <v>0</v>
      </c>
      <c r="AC30" s="173">
        <f t="shared" si="0"/>
        <v>147900000</v>
      </c>
    </row>
    <row r="31" spans="2:29" hidden="1">
      <c r="B31" s="79">
        <f>'PER TRIWULAN'!A25</f>
        <v>20</v>
      </c>
      <c r="C31" s="54" t="str">
        <f>'PER TRIWULAN'!I25</f>
        <v xml:space="preserve"> Brati </v>
      </c>
      <c r="D31" s="36" t="str">
        <f>'PER TRIWULAN'!B25</f>
        <v>SD NEGERI 3 KARANGSARI</v>
      </c>
      <c r="E31" s="71">
        <f>'PER TRIWULAN'!X25</f>
        <v>45240000</v>
      </c>
      <c r="F31" s="89">
        <v>45240000</v>
      </c>
      <c r="G31" s="62">
        <v>3093200</v>
      </c>
      <c r="H31" s="62">
        <v>1000000</v>
      </c>
      <c r="I31" s="62">
        <v>8377150</v>
      </c>
      <c r="J31" s="62">
        <v>7369400</v>
      </c>
      <c r="K31" s="62">
        <v>5519100</v>
      </c>
      <c r="L31" s="62">
        <v>543490</v>
      </c>
      <c r="M31" s="62">
        <v>5851500</v>
      </c>
      <c r="N31" s="62">
        <v>7650000</v>
      </c>
      <c r="O31" s="62">
        <v>1855000</v>
      </c>
      <c r="P31" s="62">
        <v>0</v>
      </c>
      <c r="Q31" s="62">
        <v>100000</v>
      </c>
      <c r="R31" s="62">
        <v>1535000</v>
      </c>
      <c r="S31" s="62">
        <v>2346160</v>
      </c>
      <c r="T31" s="72">
        <f t="shared" si="1"/>
        <v>45240000</v>
      </c>
      <c r="U31" s="59">
        <f t="shared" si="2"/>
        <v>0</v>
      </c>
      <c r="V31" s="57">
        <f t="shared" si="3"/>
        <v>0</v>
      </c>
      <c r="X31" s="173">
        <f>'K8 SD Twl I 2013'!T30</f>
        <v>0</v>
      </c>
      <c r="Y31" s="173">
        <f>'K8 SD Twl II 2013'!T30</f>
        <v>0</v>
      </c>
      <c r="Z31" s="173">
        <f>'K8 SD Twl III 2013'!T30</f>
        <v>0</v>
      </c>
      <c r="AA31" s="173">
        <f>'K8 SD Twl IV 2013'!T30</f>
        <v>0</v>
      </c>
      <c r="AB31" s="173">
        <f t="shared" si="4"/>
        <v>0</v>
      </c>
      <c r="AC31" s="173">
        <f t="shared" si="0"/>
        <v>45240000</v>
      </c>
    </row>
    <row r="32" spans="2:29" hidden="1">
      <c r="B32" s="79">
        <f>'PER TRIWULAN'!A26</f>
        <v>21</v>
      </c>
      <c r="C32" s="54" t="str">
        <f>'PER TRIWULAN'!I26</f>
        <v xml:space="preserve"> Brati </v>
      </c>
      <c r="D32" s="36" t="str">
        <f>'PER TRIWULAN'!B26</f>
        <v>SD NEGERI 3 KATEKAN</v>
      </c>
      <c r="E32" s="71">
        <f>'PER TRIWULAN'!X26</f>
        <v>65250000</v>
      </c>
      <c r="F32" s="89">
        <v>65250000</v>
      </c>
      <c r="G32" s="62">
        <v>5202750</v>
      </c>
      <c r="H32" s="62">
        <v>185000</v>
      </c>
      <c r="I32" s="62">
        <v>9800200</v>
      </c>
      <c r="J32" s="62">
        <v>8135900</v>
      </c>
      <c r="K32" s="62">
        <v>14754900</v>
      </c>
      <c r="L32" s="62">
        <v>1103100</v>
      </c>
      <c r="M32" s="62">
        <v>173000</v>
      </c>
      <c r="N32" s="62">
        <v>16200000</v>
      </c>
      <c r="O32" s="62">
        <v>1234400</v>
      </c>
      <c r="P32" s="62">
        <v>228000</v>
      </c>
      <c r="Q32" s="62">
        <v>2900000</v>
      </c>
      <c r="R32" s="62">
        <v>1196500</v>
      </c>
      <c r="S32" s="62">
        <v>4106250</v>
      </c>
      <c r="T32" s="72">
        <f t="shared" si="1"/>
        <v>65220000</v>
      </c>
      <c r="U32" s="59">
        <f t="shared" si="2"/>
        <v>0</v>
      </c>
      <c r="V32" s="57">
        <f t="shared" si="3"/>
        <v>30000</v>
      </c>
      <c r="X32" s="173">
        <f>'K8 SD Twl I 2013'!T31</f>
        <v>0</v>
      </c>
      <c r="Y32" s="173">
        <f>'K8 SD Twl II 2013'!T31</f>
        <v>0</v>
      </c>
      <c r="Z32" s="173">
        <f>'K8 SD Twl III 2013'!T31</f>
        <v>0</v>
      </c>
      <c r="AA32" s="173">
        <f>'K8 SD Twl IV 2013'!T31</f>
        <v>0</v>
      </c>
      <c r="AB32" s="173">
        <f t="shared" si="4"/>
        <v>0</v>
      </c>
      <c r="AC32" s="173">
        <f t="shared" si="0"/>
        <v>65220000</v>
      </c>
    </row>
    <row r="33" spans="2:29" hidden="1">
      <c r="B33" s="79">
        <f>'PER TRIWULAN'!A27</f>
        <v>22</v>
      </c>
      <c r="C33" s="54" t="str">
        <f>'PER TRIWULAN'!I27</f>
        <v xml:space="preserve"> Brati </v>
      </c>
      <c r="D33" s="36" t="str">
        <f>'PER TRIWULAN'!B27</f>
        <v>SD NEGERI 3 KRONGGEN</v>
      </c>
      <c r="E33" s="71">
        <f>'PER TRIWULAN'!X27</f>
        <v>78590000</v>
      </c>
      <c r="F33" s="89">
        <v>78590000</v>
      </c>
      <c r="G33" s="62">
        <v>9104000</v>
      </c>
      <c r="H33" s="62">
        <v>0</v>
      </c>
      <c r="I33" s="62">
        <v>8248150</v>
      </c>
      <c r="J33" s="62">
        <v>8021700</v>
      </c>
      <c r="K33" s="62">
        <v>17192850</v>
      </c>
      <c r="L33" s="62">
        <v>2037800</v>
      </c>
      <c r="M33" s="62">
        <v>10618000</v>
      </c>
      <c r="N33" s="62">
        <v>14400000</v>
      </c>
      <c r="O33" s="62">
        <v>2680000</v>
      </c>
      <c r="P33" s="62">
        <v>1040000</v>
      </c>
      <c r="Q33" s="62">
        <v>4247500</v>
      </c>
      <c r="R33" s="62">
        <v>1000000</v>
      </c>
      <c r="S33" s="62">
        <v>0</v>
      </c>
      <c r="T33" s="72">
        <f t="shared" si="1"/>
        <v>78590000</v>
      </c>
      <c r="U33" s="59">
        <f t="shared" si="2"/>
        <v>0</v>
      </c>
      <c r="V33" s="57">
        <f t="shared" si="3"/>
        <v>0</v>
      </c>
      <c r="X33" s="173">
        <f>'K8 SD Twl I 2013'!T32</f>
        <v>0</v>
      </c>
      <c r="Y33" s="173">
        <f>'K8 SD Twl II 2013'!T32</f>
        <v>0</v>
      </c>
      <c r="Z33" s="173">
        <f>'K8 SD Twl III 2013'!T32</f>
        <v>0</v>
      </c>
      <c r="AA33" s="173">
        <f>'K8 SD Twl IV 2013'!T32</f>
        <v>0</v>
      </c>
      <c r="AB33" s="173">
        <f t="shared" si="4"/>
        <v>0</v>
      </c>
      <c r="AC33" s="173">
        <f t="shared" si="0"/>
        <v>78590000</v>
      </c>
    </row>
    <row r="34" spans="2:29" hidden="1">
      <c r="B34" s="79">
        <f>'PER TRIWULAN'!A28</f>
        <v>23</v>
      </c>
      <c r="C34" s="54" t="str">
        <f>'PER TRIWULAN'!I28</f>
        <v xml:space="preserve"> Brati </v>
      </c>
      <c r="D34" s="36" t="str">
        <f>'PER TRIWULAN'!B28</f>
        <v>SD NEGERI 3 LEMAH PUTIH</v>
      </c>
      <c r="E34" s="71">
        <f>'PER TRIWULAN'!X28</f>
        <v>58580000</v>
      </c>
      <c r="F34" s="89">
        <v>58580000</v>
      </c>
      <c r="G34" s="62">
        <v>8784550</v>
      </c>
      <c r="H34" s="62">
        <v>1001500</v>
      </c>
      <c r="I34" s="62">
        <v>8640500</v>
      </c>
      <c r="J34" s="62">
        <v>3012250</v>
      </c>
      <c r="K34" s="62">
        <v>8092900</v>
      </c>
      <c r="L34" s="62">
        <v>269486</v>
      </c>
      <c r="M34" s="62">
        <v>7375000</v>
      </c>
      <c r="N34" s="62">
        <v>10125000</v>
      </c>
      <c r="O34" s="62">
        <v>6405800</v>
      </c>
      <c r="P34" s="62">
        <v>0</v>
      </c>
      <c r="Q34" s="62">
        <v>2873000</v>
      </c>
      <c r="R34" s="62">
        <v>2000000</v>
      </c>
      <c r="S34" s="62">
        <v>0</v>
      </c>
      <c r="T34" s="72">
        <f t="shared" si="1"/>
        <v>58579986</v>
      </c>
      <c r="U34" s="59">
        <f t="shared" si="2"/>
        <v>0</v>
      </c>
      <c r="V34" s="57">
        <f t="shared" si="3"/>
        <v>14</v>
      </c>
      <c r="X34" s="173">
        <f>'K8 SD Twl I 2013'!T33</f>
        <v>0</v>
      </c>
      <c r="Y34" s="173">
        <f>'K8 SD Twl II 2013'!T33</f>
        <v>0</v>
      </c>
      <c r="Z34" s="173">
        <f>'K8 SD Twl III 2013'!T33</f>
        <v>0</v>
      </c>
      <c r="AA34" s="173">
        <f>'K8 SD Twl IV 2013'!T33</f>
        <v>0</v>
      </c>
      <c r="AB34" s="173">
        <f t="shared" si="4"/>
        <v>0</v>
      </c>
      <c r="AC34" s="173">
        <f t="shared" si="0"/>
        <v>58579986</v>
      </c>
    </row>
    <row r="35" spans="2:29" hidden="1">
      <c r="B35" s="79">
        <f>'PER TRIWULAN'!A29</f>
        <v>24</v>
      </c>
      <c r="C35" s="54" t="str">
        <f>'PER TRIWULAN'!I29</f>
        <v xml:space="preserve"> Brati </v>
      </c>
      <c r="D35" s="36" t="str">
        <f>'PER TRIWULAN'!B29</f>
        <v>SD NEGERI 3 MENDURAN</v>
      </c>
      <c r="E35" s="71">
        <f>'PER TRIWULAN'!X29</f>
        <v>60465000</v>
      </c>
      <c r="F35" s="89">
        <v>60465000</v>
      </c>
      <c r="G35" s="62">
        <v>6292000</v>
      </c>
      <c r="H35" s="62">
        <v>180000</v>
      </c>
      <c r="I35" s="62">
        <v>17114800</v>
      </c>
      <c r="J35" s="62">
        <v>9112950</v>
      </c>
      <c r="K35" s="62">
        <v>7927750</v>
      </c>
      <c r="L35" s="62">
        <v>1450764</v>
      </c>
      <c r="M35" s="62">
        <v>7384000</v>
      </c>
      <c r="N35" s="62">
        <v>8850000</v>
      </c>
      <c r="O35" s="62">
        <v>690000</v>
      </c>
      <c r="P35" s="62">
        <v>0</v>
      </c>
      <c r="Q35" s="62">
        <v>1390000</v>
      </c>
      <c r="R35" s="62">
        <v>0</v>
      </c>
      <c r="S35" s="62">
        <v>0</v>
      </c>
      <c r="T35" s="72">
        <f t="shared" si="1"/>
        <v>60392264</v>
      </c>
      <c r="U35" s="59">
        <f t="shared" si="2"/>
        <v>0</v>
      </c>
      <c r="V35" s="57">
        <f t="shared" si="3"/>
        <v>72736</v>
      </c>
      <c r="X35" s="173">
        <f>'K8 SD Twl I 2013'!T34</f>
        <v>0</v>
      </c>
      <c r="Y35" s="173">
        <f>'K8 SD Twl II 2013'!T34</f>
        <v>0</v>
      </c>
      <c r="Z35" s="173">
        <f>'K8 SD Twl III 2013'!T34</f>
        <v>0</v>
      </c>
      <c r="AA35" s="173">
        <f>'K8 SD Twl IV 2013'!T34</f>
        <v>0</v>
      </c>
      <c r="AB35" s="173">
        <f t="shared" si="4"/>
        <v>0</v>
      </c>
      <c r="AC35" s="173">
        <f t="shared" si="0"/>
        <v>60392264</v>
      </c>
    </row>
    <row r="36" spans="2:29" hidden="1">
      <c r="B36" s="79">
        <f>'PER TRIWULAN'!A30</f>
        <v>25</v>
      </c>
      <c r="C36" s="54" t="str">
        <f>'PER TRIWULAN'!I30</f>
        <v xml:space="preserve"> Brati </v>
      </c>
      <c r="D36" s="36" t="str">
        <f>'PER TRIWULAN'!B30</f>
        <v>SD NEGERI 3 TEMON</v>
      </c>
      <c r="E36" s="71">
        <f>'PER TRIWULAN'!X30</f>
        <v>104980000</v>
      </c>
      <c r="F36" s="89">
        <v>104980000</v>
      </c>
      <c r="G36" s="62">
        <v>9101000</v>
      </c>
      <c r="H36" s="62">
        <v>340000</v>
      </c>
      <c r="I36" s="62">
        <v>20145850</v>
      </c>
      <c r="J36" s="62">
        <v>14992950</v>
      </c>
      <c r="K36" s="62">
        <v>26126800</v>
      </c>
      <c r="L36" s="62">
        <v>3123448</v>
      </c>
      <c r="M36" s="62">
        <v>4804000</v>
      </c>
      <c r="N36" s="62">
        <v>17700000</v>
      </c>
      <c r="O36" s="62">
        <v>2465000</v>
      </c>
      <c r="P36" s="62">
        <v>0</v>
      </c>
      <c r="Q36" s="62">
        <v>4231470</v>
      </c>
      <c r="R36" s="62">
        <v>0</v>
      </c>
      <c r="S36" s="62">
        <v>1949470</v>
      </c>
      <c r="T36" s="72">
        <f t="shared" si="1"/>
        <v>104979988</v>
      </c>
      <c r="U36" s="59">
        <f t="shared" si="2"/>
        <v>0</v>
      </c>
      <c r="V36" s="57">
        <f t="shared" si="3"/>
        <v>12</v>
      </c>
      <c r="X36" s="173">
        <f>'K8 SD Twl I 2013'!T35</f>
        <v>0</v>
      </c>
      <c r="Y36" s="173">
        <f>'K8 SD Twl II 2013'!T35</f>
        <v>0</v>
      </c>
      <c r="Z36" s="173">
        <f>'K8 SD Twl III 2013'!T35</f>
        <v>0</v>
      </c>
      <c r="AA36" s="173">
        <f>'K8 SD Twl IV 2013'!T35</f>
        <v>0</v>
      </c>
      <c r="AB36" s="173">
        <f t="shared" si="4"/>
        <v>0</v>
      </c>
      <c r="AC36" s="173">
        <f t="shared" si="0"/>
        <v>104979988</v>
      </c>
    </row>
    <row r="37" spans="2:29" hidden="1">
      <c r="B37" s="79">
        <f>'PER TRIWULAN'!A31</f>
        <v>26</v>
      </c>
      <c r="C37" s="54" t="str">
        <f>'PER TRIWULAN'!I31</f>
        <v xml:space="preserve"> Brati </v>
      </c>
      <c r="D37" s="36" t="str">
        <f>'PER TRIWULAN'!B31</f>
        <v>SD NEGERI 3 TIREM</v>
      </c>
      <c r="E37" s="71">
        <f>'PER TRIWULAN'!X31</f>
        <v>96860000</v>
      </c>
      <c r="F37" s="89">
        <v>96860000</v>
      </c>
      <c r="G37" s="62">
        <v>16463750</v>
      </c>
      <c r="H37" s="62">
        <v>830600</v>
      </c>
      <c r="I37" s="62">
        <v>13738200</v>
      </c>
      <c r="J37" s="62">
        <v>18684200</v>
      </c>
      <c r="K37" s="62">
        <v>17083050</v>
      </c>
      <c r="L37" s="62">
        <v>4429800</v>
      </c>
      <c r="M37" s="62">
        <v>6349900</v>
      </c>
      <c r="N37" s="62">
        <v>9300000</v>
      </c>
      <c r="O37" s="62">
        <v>3105000</v>
      </c>
      <c r="P37" s="62">
        <v>0</v>
      </c>
      <c r="Q37" s="62">
        <v>5037000</v>
      </c>
      <c r="R37" s="62">
        <v>0</v>
      </c>
      <c r="S37" s="62">
        <v>1838500</v>
      </c>
      <c r="T37" s="72">
        <f t="shared" si="1"/>
        <v>96860000</v>
      </c>
      <c r="U37" s="59">
        <f t="shared" si="2"/>
        <v>0</v>
      </c>
      <c r="V37" s="57">
        <f t="shared" si="3"/>
        <v>0</v>
      </c>
      <c r="X37" s="173">
        <f>'K8 SD Twl I 2013'!T36</f>
        <v>0</v>
      </c>
      <c r="Y37" s="173">
        <f>'K8 SD Twl II 2013'!T36</f>
        <v>0</v>
      </c>
      <c r="Z37" s="173">
        <f>'K8 SD Twl III 2013'!T36</f>
        <v>0</v>
      </c>
      <c r="AA37" s="173">
        <f>'K8 SD Twl IV 2013'!T36</f>
        <v>0</v>
      </c>
      <c r="AB37" s="173">
        <f t="shared" si="4"/>
        <v>0</v>
      </c>
      <c r="AC37" s="173">
        <f t="shared" si="0"/>
        <v>96860000</v>
      </c>
    </row>
    <row r="38" spans="2:29" hidden="1">
      <c r="B38" s="79">
        <f>'PER TRIWULAN'!A32</f>
        <v>27</v>
      </c>
      <c r="C38" s="54" t="str">
        <f>'PER TRIWULAN'!I32</f>
        <v xml:space="preserve"> Brati </v>
      </c>
      <c r="D38" s="36" t="str">
        <f>'PER TRIWULAN'!B32</f>
        <v>SD NEGERI 4 KARANGSARI</v>
      </c>
      <c r="E38" s="71">
        <f>'PER TRIWULAN'!X32</f>
        <v>37120000</v>
      </c>
      <c r="F38" s="89">
        <v>37120000</v>
      </c>
      <c r="G38" s="62">
        <v>2275300</v>
      </c>
      <c r="H38" s="62">
        <v>721500</v>
      </c>
      <c r="I38" s="62">
        <v>8049900</v>
      </c>
      <c r="J38" s="62">
        <v>6454400</v>
      </c>
      <c r="K38" s="62">
        <v>5883550</v>
      </c>
      <c r="L38" s="62">
        <v>437150</v>
      </c>
      <c r="M38" s="62">
        <v>1431000</v>
      </c>
      <c r="N38" s="62">
        <v>6600000</v>
      </c>
      <c r="O38" s="62">
        <v>1712200</v>
      </c>
      <c r="P38" s="62">
        <v>0</v>
      </c>
      <c r="Q38" s="62">
        <v>1160000</v>
      </c>
      <c r="R38" s="62">
        <v>0</v>
      </c>
      <c r="S38" s="62">
        <v>2395000</v>
      </c>
      <c r="T38" s="72">
        <f t="shared" si="1"/>
        <v>37120000</v>
      </c>
      <c r="U38" s="59">
        <f t="shared" si="2"/>
        <v>0</v>
      </c>
      <c r="V38" s="57">
        <f t="shared" si="3"/>
        <v>0</v>
      </c>
      <c r="X38" s="173">
        <f>'K8 SD Twl I 2013'!T37</f>
        <v>0</v>
      </c>
      <c r="Y38" s="173">
        <f>'K8 SD Twl II 2013'!T37</f>
        <v>0</v>
      </c>
      <c r="Z38" s="173">
        <f>'K8 SD Twl III 2013'!T37</f>
        <v>0</v>
      </c>
      <c r="AA38" s="173">
        <f>'K8 SD Twl IV 2013'!T37</f>
        <v>0</v>
      </c>
      <c r="AB38" s="173">
        <f t="shared" si="4"/>
        <v>0</v>
      </c>
      <c r="AC38" s="173">
        <f t="shared" si="0"/>
        <v>37120000</v>
      </c>
    </row>
    <row r="39" spans="2:29" hidden="1">
      <c r="B39" s="79">
        <f>'PER TRIWULAN'!A33</f>
        <v>28</v>
      </c>
      <c r="C39" s="54" t="str">
        <f>'PER TRIWULAN'!I33</f>
        <v xml:space="preserve"> Brati </v>
      </c>
      <c r="D39" s="36" t="str">
        <f>'PER TRIWULAN'!B33</f>
        <v>SD NEGERI 4 KATEKAN</v>
      </c>
      <c r="E39" s="71">
        <f>'PER TRIWULAN'!X33</f>
        <v>44370000</v>
      </c>
      <c r="F39" s="89">
        <v>44370000</v>
      </c>
      <c r="G39" s="62">
        <v>5420000</v>
      </c>
      <c r="H39" s="62">
        <v>162600</v>
      </c>
      <c r="I39" s="62">
        <v>3580400</v>
      </c>
      <c r="J39" s="62">
        <v>12785400</v>
      </c>
      <c r="K39" s="62">
        <v>2848010</v>
      </c>
      <c r="L39" s="62">
        <v>396410</v>
      </c>
      <c r="M39" s="62">
        <v>6061000</v>
      </c>
      <c r="N39" s="62">
        <v>5400000</v>
      </c>
      <c r="O39" s="62">
        <v>2530000</v>
      </c>
      <c r="P39" s="62">
        <v>0</v>
      </c>
      <c r="Q39" s="62">
        <v>1818090</v>
      </c>
      <c r="R39" s="62">
        <v>400000</v>
      </c>
      <c r="S39" s="62">
        <v>2658090</v>
      </c>
      <c r="T39" s="72">
        <f t="shared" si="1"/>
        <v>44060000</v>
      </c>
      <c r="U39" s="59">
        <f t="shared" si="2"/>
        <v>0</v>
      </c>
      <c r="V39" s="57">
        <f t="shared" si="3"/>
        <v>310000</v>
      </c>
      <c r="X39" s="173">
        <f>'K8 SD Twl I 2013'!T38</f>
        <v>0</v>
      </c>
      <c r="Y39" s="173">
        <f>'K8 SD Twl II 2013'!T38</f>
        <v>0</v>
      </c>
      <c r="Z39" s="173">
        <f>'K8 SD Twl III 2013'!T38</f>
        <v>0</v>
      </c>
      <c r="AA39" s="173">
        <f>'K8 SD Twl IV 2013'!T38</f>
        <v>0</v>
      </c>
      <c r="AB39" s="173">
        <f t="shared" si="4"/>
        <v>0</v>
      </c>
      <c r="AC39" s="173">
        <f t="shared" si="0"/>
        <v>44060000</v>
      </c>
    </row>
    <row r="40" spans="2:29" hidden="1">
      <c r="B40" s="79">
        <f>'PER TRIWULAN'!A34</f>
        <v>29</v>
      </c>
      <c r="C40" s="54" t="str">
        <f>'PER TRIWULAN'!I34</f>
        <v xml:space="preserve"> Brati </v>
      </c>
      <c r="D40" s="36" t="str">
        <f>'PER TRIWULAN'!B34</f>
        <v>SD NEGERI 4 KRONGGEN</v>
      </c>
      <c r="E40" s="71">
        <f>'PER TRIWULAN'!X34</f>
        <v>74530000</v>
      </c>
      <c r="F40" s="89">
        <v>74530000</v>
      </c>
      <c r="G40" s="62">
        <v>5711500</v>
      </c>
      <c r="H40" s="62">
        <v>2687500</v>
      </c>
      <c r="I40" s="62">
        <v>13848100</v>
      </c>
      <c r="J40" s="62">
        <v>14930345</v>
      </c>
      <c r="K40" s="62">
        <v>15767621</v>
      </c>
      <c r="L40" s="62">
        <v>2436434</v>
      </c>
      <c r="M40" s="62">
        <v>7493500</v>
      </c>
      <c r="N40" s="62">
        <v>7235000</v>
      </c>
      <c r="O40" s="62">
        <v>1675000</v>
      </c>
      <c r="P40" s="62">
        <v>0</v>
      </c>
      <c r="Q40" s="62">
        <v>2745000</v>
      </c>
      <c r="R40" s="62">
        <v>0</v>
      </c>
      <c r="S40" s="62">
        <v>0</v>
      </c>
      <c r="T40" s="72">
        <f t="shared" si="1"/>
        <v>74530000</v>
      </c>
      <c r="U40" s="59">
        <f t="shared" si="2"/>
        <v>0</v>
      </c>
      <c r="V40" s="57">
        <f t="shared" si="3"/>
        <v>0</v>
      </c>
      <c r="X40" s="173">
        <f>'K8 SD Twl I 2013'!T39</f>
        <v>0</v>
      </c>
      <c r="Y40" s="173">
        <f>'K8 SD Twl II 2013'!T39</f>
        <v>0</v>
      </c>
      <c r="Z40" s="173">
        <f>'K8 SD Twl III 2013'!T39</f>
        <v>0</v>
      </c>
      <c r="AA40" s="173">
        <f>'K8 SD Twl IV 2013'!T39</f>
        <v>0</v>
      </c>
      <c r="AB40" s="173">
        <f t="shared" si="4"/>
        <v>0</v>
      </c>
      <c r="AC40" s="173">
        <f t="shared" si="0"/>
        <v>74530000</v>
      </c>
    </row>
    <row r="41" spans="2:29" hidden="1">
      <c r="B41" s="79">
        <f>'PER TRIWULAN'!A35</f>
        <v>30</v>
      </c>
      <c r="C41" s="54" t="str">
        <f>'PER TRIWULAN'!I35</f>
        <v xml:space="preserve"> Brati </v>
      </c>
      <c r="D41" s="36" t="str">
        <f>'PER TRIWULAN'!B35</f>
        <v>SD NEGERI 4 MENDURAN</v>
      </c>
      <c r="E41" s="71">
        <f>'PER TRIWULAN'!X35</f>
        <v>42920000</v>
      </c>
      <c r="F41" s="89">
        <v>42920000</v>
      </c>
      <c r="G41" s="62">
        <v>729429</v>
      </c>
      <c r="H41" s="62">
        <v>180400</v>
      </c>
      <c r="I41" s="62">
        <v>10273300</v>
      </c>
      <c r="J41" s="62">
        <v>5289000</v>
      </c>
      <c r="K41" s="62">
        <v>5681750</v>
      </c>
      <c r="L41" s="62">
        <v>2033521</v>
      </c>
      <c r="M41" s="62">
        <v>3660500</v>
      </c>
      <c r="N41" s="62">
        <v>9000000</v>
      </c>
      <c r="O41" s="62">
        <v>4334500</v>
      </c>
      <c r="P41" s="62">
        <v>0</v>
      </c>
      <c r="Q41" s="62">
        <v>0</v>
      </c>
      <c r="R41" s="62">
        <v>1138000</v>
      </c>
      <c r="S41" s="62">
        <v>599600</v>
      </c>
      <c r="T41" s="72">
        <f t="shared" si="1"/>
        <v>42920000</v>
      </c>
      <c r="U41" s="59">
        <f t="shared" si="2"/>
        <v>0</v>
      </c>
      <c r="V41" s="57">
        <f t="shared" si="3"/>
        <v>0</v>
      </c>
      <c r="X41" s="173">
        <f>'K8 SD Twl I 2013'!T40</f>
        <v>0</v>
      </c>
      <c r="Y41" s="173">
        <f>'K8 SD Twl II 2013'!T40</f>
        <v>0</v>
      </c>
      <c r="Z41" s="173">
        <f>'K8 SD Twl III 2013'!T40</f>
        <v>0</v>
      </c>
      <c r="AA41" s="173">
        <f>'K8 SD Twl IV 2013'!T40</f>
        <v>0</v>
      </c>
      <c r="AB41" s="173">
        <f t="shared" si="4"/>
        <v>0</v>
      </c>
      <c r="AC41" s="173">
        <f t="shared" si="0"/>
        <v>42920000</v>
      </c>
    </row>
    <row r="42" spans="2:29" hidden="1">
      <c r="B42" s="79">
        <f>'PER TRIWULAN'!A36</f>
        <v>31</v>
      </c>
      <c r="C42" s="54" t="str">
        <f>'PER TRIWULAN'!I36</f>
        <v xml:space="preserve"> Brati </v>
      </c>
      <c r="D42" s="36" t="str">
        <f>'PER TRIWULAN'!B36</f>
        <v>SD NEGERI 5 KARANGSARI</v>
      </c>
      <c r="E42" s="71">
        <f>'PER TRIWULAN'!X36</f>
        <v>51620000</v>
      </c>
      <c r="F42" s="89">
        <v>51620000</v>
      </c>
      <c r="G42" s="62">
        <v>3263000</v>
      </c>
      <c r="H42" s="62">
        <v>0</v>
      </c>
      <c r="I42" s="62">
        <v>5758250</v>
      </c>
      <c r="J42" s="62">
        <v>5336250</v>
      </c>
      <c r="K42" s="62">
        <v>12589750</v>
      </c>
      <c r="L42" s="62">
        <v>723057</v>
      </c>
      <c r="M42" s="62">
        <v>3264100</v>
      </c>
      <c r="N42" s="62">
        <v>10280000</v>
      </c>
      <c r="O42" s="62">
        <v>1755000</v>
      </c>
      <c r="P42" s="62">
        <v>50000</v>
      </c>
      <c r="Q42" s="62">
        <v>2824500</v>
      </c>
      <c r="R42" s="62">
        <v>295000</v>
      </c>
      <c r="S42" s="62">
        <v>5481000</v>
      </c>
      <c r="T42" s="72">
        <f t="shared" si="1"/>
        <v>51619907</v>
      </c>
      <c r="U42" s="59">
        <f t="shared" si="2"/>
        <v>0</v>
      </c>
      <c r="V42" s="57">
        <f t="shared" si="3"/>
        <v>93</v>
      </c>
      <c r="X42" s="173">
        <f>'K8 SD Twl I 2013'!T41</f>
        <v>0</v>
      </c>
      <c r="Y42" s="173">
        <f>'K8 SD Twl II 2013'!T41</f>
        <v>0</v>
      </c>
      <c r="Z42" s="173">
        <f>'K8 SD Twl III 2013'!T41</f>
        <v>0</v>
      </c>
      <c r="AA42" s="173">
        <f>'K8 SD Twl IV 2013'!T41</f>
        <v>0</v>
      </c>
      <c r="AB42" s="173">
        <f t="shared" si="4"/>
        <v>0</v>
      </c>
      <c r="AC42" s="173">
        <f t="shared" si="0"/>
        <v>51619907</v>
      </c>
    </row>
    <row r="43" spans="2:29" hidden="1">
      <c r="B43" s="79">
        <f>'PER TRIWULAN'!A37</f>
        <v>32</v>
      </c>
      <c r="C43" s="54" t="str">
        <f>'PER TRIWULAN'!I37</f>
        <v xml:space="preserve"> Brati </v>
      </c>
      <c r="D43" s="36" t="str">
        <f>'PER TRIWULAN'!B37</f>
        <v>SD NEGERI 5 MENDURAN</v>
      </c>
      <c r="E43" s="71">
        <f>'PER TRIWULAN'!X37</f>
        <v>47560000</v>
      </c>
      <c r="F43" s="89">
        <v>47560000</v>
      </c>
      <c r="G43" s="62">
        <v>4684750</v>
      </c>
      <c r="H43" s="62">
        <v>100000</v>
      </c>
      <c r="I43" s="62">
        <v>5409500</v>
      </c>
      <c r="J43" s="62">
        <v>5935800</v>
      </c>
      <c r="K43" s="62">
        <v>3950150</v>
      </c>
      <c r="L43" s="62">
        <v>2052874</v>
      </c>
      <c r="M43" s="62">
        <v>2664926</v>
      </c>
      <c r="N43" s="62">
        <v>8500000</v>
      </c>
      <c r="O43" s="62">
        <v>1355000</v>
      </c>
      <c r="P43" s="62">
        <v>0</v>
      </c>
      <c r="Q43" s="62">
        <v>2250000</v>
      </c>
      <c r="R43" s="62">
        <v>6932500</v>
      </c>
      <c r="S43" s="62">
        <v>3724500</v>
      </c>
      <c r="T43" s="72">
        <f t="shared" si="1"/>
        <v>47560000</v>
      </c>
      <c r="U43" s="59">
        <f t="shared" si="2"/>
        <v>0</v>
      </c>
      <c r="V43" s="57">
        <f t="shared" si="3"/>
        <v>0</v>
      </c>
      <c r="X43" s="173">
        <f>'K8 SD Twl I 2013'!T42</f>
        <v>0</v>
      </c>
      <c r="Y43" s="173">
        <f>'K8 SD Twl II 2013'!T42</f>
        <v>0</v>
      </c>
      <c r="Z43" s="173">
        <f>'K8 SD Twl III 2013'!T42</f>
        <v>0</v>
      </c>
      <c r="AA43" s="173">
        <f>'K8 SD Twl IV 2013'!T42</f>
        <v>0</v>
      </c>
      <c r="AB43" s="173">
        <f t="shared" si="4"/>
        <v>0</v>
      </c>
      <c r="AC43" s="173">
        <f t="shared" si="0"/>
        <v>47560000</v>
      </c>
    </row>
    <row r="44" spans="2:29" hidden="1">
      <c r="B44" s="79">
        <f>'PER TRIWULAN'!A38</f>
        <v>33</v>
      </c>
      <c r="C44" s="54" t="str">
        <f>'PER TRIWULAN'!I38</f>
        <v xml:space="preserve"> Gabus </v>
      </c>
      <c r="D44" s="36" t="str">
        <f>'PER TRIWULAN'!B38</f>
        <v>SD NEGERI 1 BENDO HARJO</v>
      </c>
      <c r="E44" s="71">
        <f>'PER TRIWULAN'!X38</f>
        <v>78010000</v>
      </c>
      <c r="F44" s="89">
        <v>78010000</v>
      </c>
      <c r="G44" s="62">
        <v>1158000</v>
      </c>
      <c r="H44" s="62">
        <v>450000</v>
      </c>
      <c r="I44" s="62">
        <v>8847000</v>
      </c>
      <c r="J44" s="62">
        <v>3111100</v>
      </c>
      <c r="K44" s="62">
        <v>35090950</v>
      </c>
      <c r="L44" s="62">
        <v>1175000</v>
      </c>
      <c r="M44" s="62">
        <v>11620000</v>
      </c>
      <c r="N44" s="62">
        <v>13300000</v>
      </c>
      <c r="O44" s="62">
        <v>1062000</v>
      </c>
      <c r="P44" s="62" t="s">
        <v>1905</v>
      </c>
      <c r="Q44" s="62">
        <v>1325950</v>
      </c>
      <c r="R44" s="62" t="s">
        <v>1905</v>
      </c>
      <c r="S44" s="62">
        <v>870000</v>
      </c>
      <c r="T44" s="72">
        <f t="shared" si="1"/>
        <v>78010000</v>
      </c>
      <c r="U44" s="59">
        <f t="shared" si="2"/>
        <v>0</v>
      </c>
      <c r="V44" s="57">
        <f t="shared" si="3"/>
        <v>0</v>
      </c>
      <c r="W44" s="25"/>
      <c r="X44" s="173">
        <f>'K8 SD Twl I 2013'!T43</f>
        <v>0</v>
      </c>
      <c r="Y44" s="173">
        <f>'K8 SD Twl II 2013'!T43</f>
        <v>0</v>
      </c>
      <c r="Z44" s="173">
        <f>'K8 SD Twl III 2013'!T43</f>
        <v>0</v>
      </c>
      <c r="AA44" s="173">
        <f>'K8 SD Twl IV 2013'!T43</f>
        <v>0</v>
      </c>
      <c r="AB44" s="173">
        <f t="shared" si="4"/>
        <v>0</v>
      </c>
      <c r="AC44" s="173">
        <f t="shared" si="0"/>
        <v>78010000</v>
      </c>
    </row>
    <row r="45" spans="2:29" hidden="1">
      <c r="B45" s="79">
        <f>'PER TRIWULAN'!A39</f>
        <v>34</v>
      </c>
      <c r="C45" s="54" t="str">
        <f>'PER TRIWULAN'!I39</f>
        <v xml:space="preserve"> Gabus </v>
      </c>
      <c r="D45" s="36" t="str">
        <f>'PER TRIWULAN'!B39</f>
        <v>SD NEGERI 1 KEYONGAN</v>
      </c>
      <c r="E45" s="71">
        <f>'PER TRIWULAN'!X39</f>
        <v>106720000</v>
      </c>
      <c r="F45" s="89">
        <v>106720000</v>
      </c>
      <c r="G45" s="62">
        <v>6491700</v>
      </c>
      <c r="H45" s="62">
        <v>500000</v>
      </c>
      <c r="I45" s="62">
        <v>14724100</v>
      </c>
      <c r="J45" s="62">
        <v>19511700</v>
      </c>
      <c r="K45" s="62">
        <v>7210790</v>
      </c>
      <c r="L45" s="62">
        <v>1151450</v>
      </c>
      <c r="M45" s="62">
        <v>7423500</v>
      </c>
      <c r="N45" s="62">
        <v>21015000</v>
      </c>
      <c r="O45" s="62">
        <v>7681250</v>
      </c>
      <c r="P45" s="62">
        <v>447700</v>
      </c>
      <c r="Q45" s="62">
        <v>3263510</v>
      </c>
      <c r="R45" s="62">
        <v>8218100</v>
      </c>
      <c r="S45" s="62">
        <v>9081200</v>
      </c>
      <c r="T45" s="72">
        <f t="shared" si="1"/>
        <v>106720000</v>
      </c>
      <c r="U45" s="59">
        <f t="shared" si="2"/>
        <v>0</v>
      </c>
      <c r="V45" s="57">
        <f t="shared" si="3"/>
        <v>0</v>
      </c>
      <c r="W45" s="25"/>
      <c r="X45" s="173">
        <f>'K8 SD Twl I 2013'!T44</f>
        <v>0</v>
      </c>
      <c r="Y45" s="173">
        <f>'K8 SD Twl II 2013'!T44</f>
        <v>0</v>
      </c>
      <c r="Z45" s="173">
        <f>'K8 SD Twl III 2013'!T44</f>
        <v>0</v>
      </c>
      <c r="AA45" s="173">
        <f>'K8 SD Twl IV 2013'!T44</f>
        <v>0</v>
      </c>
      <c r="AB45" s="173">
        <f t="shared" si="4"/>
        <v>0</v>
      </c>
      <c r="AC45" s="173">
        <f t="shared" si="0"/>
        <v>106720000</v>
      </c>
    </row>
    <row r="46" spans="2:29" hidden="1">
      <c r="B46" s="79">
        <f>'PER TRIWULAN'!A40</f>
        <v>35</v>
      </c>
      <c r="C46" s="54" t="str">
        <f>'PER TRIWULAN'!I40</f>
        <v xml:space="preserve"> Gabus </v>
      </c>
      <c r="D46" s="36" t="str">
        <f>'PER TRIWULAN'!B40</f>
        <v>SD NEGERI 1 NGLINDUK</v>
      </c>
      <c r="E46" s="71">
        <f>'PER TRIWULAN'!X40</f>
        <v>121220000</v>
      </c>
      <c r="F46" s="89">
        <v>121220000</v>
      </c>
      <c r="G46" s="62">
        <v>1013000</v>
      </c>
      <c r="H46" s="62">
        <v>550000</v>
      </c>
      <c r="I46" s="62">
        <v>9227900</v>
      </c>
      <c r="J46" s="62">
        <v>10264000</v>
      </c>
      <c r="K46" s="62">
        <v>30123546</v>
      </c>
      <c r="L46" s="62">
        <v>5359474</v>
      </c>
      <c r="M46" s="62">
        <v>21137980</v>
      </c>
      <c r="N46" s="62">
        <v>25576500</v>
      </c>
      <c r="O46" s="62">
        <v>2716000</v>
      </c>
      <c r="P46" s="62">
        <v>0</v>
      </c>
      <c r="Q46" s="62">
        <v>2809000</v>
      </c>
      <c r="R46" s="62">
        <v>483000</v>
      </c>
      <c r="S46" s="62">
        <v>11959600</v>
      </c>
      <c r="T46" s="72">
        <f t="shared" si="1"/>
        <v>121220000</v>
      </c>
      <c r="U46" s="59">
        <f t="shared" si="2"/>
        <v>0</v>
      </c>
      <c r="V46" s="57">
        <f t="shared" si="3"/>
        <v>0</v>
      </c>
      <c r="W46" s="25"/>
      <c r="X46" s="173">
        <f>'K8 SD Twl I 2013'!T45</f>
        <v>0</v>
      </c>
      <c r="Y46" s="173">
        <f>'K8 SD Twl II 2013'!T45</f>
        <v>0</v>
      </c>
      <c r="Z46" s="173">
        <f>'K8 SD Twl III 2013'!T45</f>
        <v>0</v>
      </c>
      <c r="AA46" s="173">
        <f>'K8 SD Twl IV 2013'!T45</f>
        <v>0</v>
      </c>
      <c r="AB46" s="173">
        <f t="shared" si="4"/>
        <v>0</v>
      </c>
      <c r="AC46" s="173">
        <f t="shared" si="0"/>
        <v>121220000</v>
      </c>
    </row>
    <row r="47" spans="2:29" hidden="1">
      <c r="B47" s="79">
        <f>'PER TRIWULAN'!A41</f>
        <v>36</v>
      </c>
      <c r="C47" s="54" t="str">
        <f>'PER TRIWULAN'!I41</f>
        <v xml:space="preserve"> Gabus </v>
      </c>
      <c r="D47" s="36" t="str">
        <f>'PER TRIWULAN'!B41</f>
        <v>SD NEGERI 1 PANDANHARUM</v>
      </c>
      <c r="E47" s="71">
        <f>'PER TRIWULAN'!X41</f>
        <v>91350000</v>
      </c>
      <c r="F47" s="89">
        <v>91350000</v>
      </c>
      <c r="G47" s="62">
        <v>527000</v>
      </c>
      <c r="H47" s="62">
        <v>1430000</v>
      </c>
      <c r="I47" s="62">
        <v>6832750</v>
      </c>
      <c r="J47" s="62">
        <v>5590959</v>
      </c>
      <c r="K47" s="62">
        <v>38154032</v>
      </c>
      <c r="L47" s="62">
        <v>1923259</v>
      </c>
      <c r="M47" s="62">
        <v>12345000</v>
      </c>
      <c r="N47" s="62">
        <v>12000000</v>
      </c>
      <c r="O47" s="62">
        <v>4027000</v>
      </c>
      <c r="P47" s="62">
        <v>0</v>
      </c>
      <c r="Q47" s="62">
        <v>1200000</v>
      </c>
      <c r="R47" s="62">
        <v>910000</v>
      </c>
      <c r="S47" s="62">
        <v>6410000</v>
      </c>
      <c r="T47" s="72">
        <f t="shared" si="1"/>
        <v>91350000</v>
      </c>
      <c r="U47" s="59">
        <f t="shared" si="2"/>
        <v>0</v>
      </c>
      <c r="V47" s="57">
        <f t="shared" si="3"/>
        <v>0</v>
      </c>
      <c r="W47" s="25"/>
      <c r="X47" s="173">
        <f>'K8 SD Twl I 2013'!T46</f>
        <v>0</v>
      </c>
      <c r="Y47" s="173">
        <f>'K8 SD Twl II 2013'!T46</f>
        <v>0</v>
      </c>
      <c r="Z47" s="173">
        <f>'K8 SD Twl III 2013'!T46</f>
        <v>0</v>
      </c>
      <c r="AA47" s="173">
        <f>'K8 SD Twl IV 2013'!T46</f>
        <v>0</v>
      </c>
      <c r="AB47" s="173">
        <f t="shared" si="4"/>
        <v>0</v>
      </c>
      <c r="AC47" s="173">
        <f t="shared" si="0"/>
        <v>91350000</v>
      </c>
    </row>
    <row r="48" spans="2:29" hidden="1">
      <c r="B48" s="79">
        <f>'PER TRIWULAN'!A42</f>
        <v>37</v>
      </c>
      <c r="C48" s="54" t="str">
        <f>'PER TRIWULAN'!I42</f>
        <v xml:space="preserve"> Gabus </v>
      </c>
      <c r="D48" s="36" t="str">
        <f>'PER TRIWULAN'!B42</f>
        <v>SD NEGERI 1 PELEM</v>
      </c>
      <c r="E48" s="71">
        <f>'PER TRIWULAN'!X42</f>
        <v>130210000</v>
      </c>
      <c r="F48" s="89">
        <v>130210000</v>
      </c>
      <c r="G48" s="62">
        <v>0</v>
      </c>
      <c r="H48" s="62">
        <v>0</v>
      </c>
      <c r="I48" s="62">
        <v>4616000</v>
      </c>
      <c r="J48" s="62">
        <v>0</v>
      </c>
      <c r="K48" s="62">
        <v>56435146</v>
      </c>
      <c r="L48" s="62">
        <v>5648304</v>
      </c>
      <c r="M48" s="62">
        <v>24338750</v>
      </c>
      <c r="N48" s="62">
        <v>17400000</v>
      </c>
      <c r="O48" s="62">
        <v>512000</v>
      </c>
      <c r="P48" s="62"/>
      <c r="Q48" s="62">
        <v>1200000</v>
      </c>
      <c r="R48" s="62"/>
      <c r="S48" s="62">
        <v>20059800</v>
      </c>
      <c r="T48" s="72">
        <f t="shared" si="1"/>
        <v>130210000</v>
      </c>
      <c r="U48" s="59">
        <f t="shared" si="2"/>
        <v>0</v>
      </c>
      <c r="V48" s="57">
        <f t="shared" si="3"/>
        <v>0</v>
      </c>
      <c r="W48" s="25"/>
      <c r="X48" s="173">
        <f>'K8 SD Twl I 2013'!T47</f>
        <v>0</v>
      </c>
      <c r="Y48" s="173">
        <f>'K8 SD Twl II 2013'!T47</f>
        <v>0</v>
      </c>
      <c r="Z48" s="173">
        <f>'K8 SD Twl III 2013'!T47</f>
        <v>0</v>
      </c>
      <c r="AA48" s="173">
        <f>'K8 SD Twl IV 2013'!T47</f>
        <v>0</v>
      </c>
      <c r="AB48" s="173">
        <f t="shared" si="4"/>
        <v>0</v>
      </c>
      <c r="AC48" s="173">
        <f t="shared" si="0"/>
        <v>130210000</v>
      </c>
    </row>
    <row r="49" spans="2:29" hidden="1">
      <c r="B49" s="79">
        <f>'PER TRIWULAN'!A43</f>
        <v>38</v>
      </c>
      <c r="C49" s="54" t="str">
        <f>'PER TRIWULAN'!I43</f>
        <v xml:space="preserve"> Gabus </v>
      </c>
      <c r="D49" s="36" t="str">
        <f>'PER TRIWULAN'!B43</f>
        <v>SD NEGERI 1 SUWATU</v>
      </c>
      <c r="E49" s="71">
        <f>'PER TRIWULAN'!X43</f>
        <v>65540000</v>
      </c>
      <c r="F49" s="89">
        <v>65540000</v>
      </c>
      <c r="G49" s="62">
        <v>1997500</v>
      </c>
      <c r="H49" s="62">
        <v>12500</v>
      </c>
      <c r="I49" s="62">
        <v>11186000</v>
      </c>
      <c r="J49" s="62">
        <v>11191050</v>
      </c>
      <c r="K49" s="62">
        <v>13490650</v>
      </c>
      <c r="L49" s="62">
        <v>3192000</v>
      </c>
      <c r="M49" s="62">
        <v>8406000</v>
      </c>
      <c r="N49" s="62">
        <v>13100000</v>
      </c>
      <c r="O49" s="62">
        <v>2253000</v>
      </c>
      <c r="P49" s="62">
        <v>234000</v>
      </c>
      <c r="Q49" s="62">
        <v>435000</v>
      </c>
      <c r="R49" s="62"/>
      <c r="S49" s="62"/>
      <c r="T49" s="72">
        <f t="shared" si="1"/>
        <v>65497700</v>
      </c>
      <c r="U49" s="59">
        <f t="shared" si="2"/>
        <v>0</v>
      </c>
      <c r="V49" s="57">
        <f t="shared" si="3"/>
        <v>42300</v>
      </c>
      <c r="W49" s="25"/>
      <c r="X49" s="173">
        <f>'K8 SD Twl I 2013'!T48</f>
        <v>0</v>
      </c>
      <c r="Y49" s="173">
        <f>'K8 SD Twl II 2013'!T48</f>
        <v>0</v>
      </c>
      <c r="Z49" s="173">
        <f>'K8 SD Twl III 2013'!T48</f>
        <v>0</v>
      </c>
      <c r="AA49" s="173">
        <f>'K8 SD Twl IV 2013'!T48</f>
        <v>0</v>
      </c>
      <c r="AB49" s="173">
        <f t="shared" si="4"/>
        <v>0</v>
      </c>
      <c r="AC49" s="173">
        <f t="shared" si="0"/>
        <v>65497700</v>
      </c>
    </row>
    <row r="50" spans="2:29" hidden="1">
      <c r="B50" s="79">
        <f>'PER TRIWULAN'!A44</f>
        <v>39</v>
      </c>
      <c r="C50" s="54" t="str">
        <f>'PER TRIWULAN'!I44</f>
        <v xml:space="preserve"> Gabus </v>
      </c>
      <c r="D50" s="36" t="str">
        <f>'PER TRIWULAN'!B44</f>
        <v>SD NEGERI 1 TAHUNAN</v>
      </c>
      <c r="E50" s="71">
        <f>'PER TRIWULAN'!X44</f>
        <v>113680000</v>
      </c>
      <c r="F50" s="89">
        <v>113680000</v>
      </c>
      <c r="G50" s="62">
        <v>300000</v>
      </c>
      <c r="H50" s="62">
        <v>0</v>
      </c>
      <c r="I50" s="62">
        <v>7679600</v>
      </c>
      <c r="J50" s="62">
        <v>1218000</v>
      </c>
      <c r="K50" s="62">
        <v>43985100</v>
      </c>
      <c r="L50" s="62">
        <v>2565000</v>
      </c>
      <c r="M50" s="62">
        <v>19545800</v>
      </c>
      <c r="N50" s="62">
        <v>16800000</v>
      </c>
      <c r="O50" s="62">
        <v>100000</v>
      </c>
      <c r="P50" s="62">
        <v>0</v>
      </c>
      <c r="Q50" s="62">
        <v>2000000</v>
      </c>
      <c r="R50" s="62">
        <v>0</v>
      </c>
      <c r="S50" s="62">
        <v>19486500</v>
      </c>
      <c r="T50" s="72">
        <f t="shared" si="1"/>
        <v>113680000</v>
      </c>
      <c r="U50" s="59">
        <f t="shared" si="2"/>
        <v>0</v>
      </c>
      <c r="V50" s="57">
        <f t="shared" si="3"/>
        <v>0</v>
      </c>
      <c r="W50" s="25"/>
      <c r="X50" s="173">
        <f>'K8 SD Twl I 2013'!T49</f>
        <v>0</v>
      </c>
      <c r="Y50" s="173">
        <f>'K8 SD Twl II 2013'!T49</f>
        <v>0</v>
      </c>
      <c r="Z50" s="173">
        <f>'K8 SD Twl III 2013'!T49</f>
        <v>0</v>
      </c>
      <c r="AA50" s="173">
        <f>'K8 SD Twl IV 2013'!T49</f>
        <v>0</v>
      </c>
      <c r="AB50" s="173">
        <f t="shared" si="4"/>
        <v>0</v>
      </c>
      <c r="AC50" s="173">
        <f t="shared" si="0"/>
        <v>113680000</v>
      </c>
    </row>
    <row r="51" spans="2:29" hidden="1">
      <c r="B51" s="79">
        <f>'PER TRIWULAN'!A45</f>
        <v>40</v>
      </c>
      <c r="C51" s="54" t="str">
        <f>'PER TRIWULAN'!I45</f>
        <v xml:space="preserve"> Gabus </v>
      </c>
      <c r="D51" s="36" t="str">
        <f>'PER TRIWULAN'!B45</f>
        <v>SD NEGERI 1 TLOGOTIRTO</v>
      </c>
      <c r="E51" s="71">
        <f>'PER TRIWULAN'!X45</f>
        <v>109040000</v>
      </c>
      <c r="F51" s="89">
        <v>109040000</v>
      </c>
      <c r="G51" s="62">
        <v>1868300</v>
      </c>
      <c r="H51" s="62">
        <v>865500</v>
      </c>
      <c r="I51" s="62">
        <v>20788400</v>
      </c>
      <c r="J51" s="62">
        <v>19223100</v>
      </c>
      <c r="K51" s="62">
        <v>20348037</v>
      </c>
      <c r="L51" s="62">
        <v>2551663</v>
      </c>
      <c r="M51" s="62">
        <v>586000</v>
      </c>
      <c r="N51" s="62">
        <v>20900000</v>
      </c>
      <c r="O51" s="62">
        <v>4883000</v>
      </c>
      <c r="P51" s="62"/>
      <c r="Q51" s="62">
        <v>11378000</v>
      </c>
      <c r="R51" s="62">
        <v>5648000</v>
      </c>
      <c r="S51" s="62"/>
      <c r="T51" s="72">
        <f t="shared" si="1"/>
        <v>109040000</v>
      </c>
      <c r="U51" s="59">
        <f t="shared" si="2"/>
        <v>0</v>
      </c>
      <c r="V51" s="57">
        <f t="shared" si="3"/>
        <v>0</v>
      </c>
      <c r="W51" s="25"/>
      <c r="X51" s="173">
        <f>'K8 SD Twl I 2013'!T50</f>
        <v>0</v>
      </c>
      <c r="Y51" s="173">
        <f>'K8 SD Twl II 2013'!T50</f>
        <v>0</v>
      </c>
      <c r="Z51" s="173">
        <f>'K8 SD Twl III 2013'!T50</f>
        <v>0</v>
      </c>
      <c r="AA51" s="173">
        <f>'K8 SD Twl IV 2013'!T50</f>
        <v>0</v>
      </c>
      <c r="AB51" s="173">
        <f t="shared" si="4"/>
        <v>0</v>
      </c>
      <c r="AC51" s="173">
        <f t="shared" si="0"/>
        <v>109040000</v>
      </c>
    </row>
    <row r="52" spans="2:29" hidden="1">
      <c r="B52" s="79">
        <f>'PER TRIWULAN'!A46</f>
        <v>41</v>
      </c>
      <c r="C52" s="54" t="str">
        <f>'PER TRIWULAN'!I46</f>
        <v xml:space="preserve"> Gabus </v>
      </c>
      <c r="D52" s="36" t="str">
        <f>'PER TRIWULAN'!B46</f>
        <v>SD NEGERI 1 TUNGGULREJO</v>
      </c>
      <c r="E52" s="71">
        <f>'PER TRIWULAN'!X46</f>
        <v>80620000</v>
      </c>
      <c r="F52" s="89">
        <v>80620000</v>
      </c>
      <c r="G52" s="62">
        <v>0</v>
      </c>
      <c r="H52" s="62">
        <v>400000</v>
      </c>
      <c r="I52" s="62">
        <v>4179550</v>
      </c>
      <c r="J52" s="62">
        <v>6836200</v>
      </c>
      <c r="K52" s="62">
        <v>26456250</v>
      </c>
      <c r="L52" s="62">
        <v>260000</v>
      </c>
      <c r="M52" s="62">
        <v>0</v>
      </c>
      <c r="N52" s="62">
        <v>13050000</v>
      </c>
      <c r="O52" s="62">
        <v>790000</v>
      </c>
      <c r="P52" s="62">
        <v>0</v>
      </c>
      <c r="Q52" s="62">
        <v>2950000</v>
      </c>
      <c r="R52" s="62">
        <v>600000</v>
      </c>
      <c r="S52" s="62">
        <v>25098000</v>
      </c>
      <c r="T52" s="72">
        <f t="shared" si="1"/>
        <v>80620000</v>
      </c>
      <c r="U52" s="59">
        <f t="shared" si="2"/>
        <v>0</v>
      </c>
      <c r="V52" s="57">
        <f t="shared" si="3"/>
        <v>0</v>
      </c>
      <c r="W52" s="25"/>
      <c r="X52" s="173">
        <f>'K8 SD Twl I 2013'!T51</f>
        <v>0</v>
      </c>
      <c r="Y52" s="173">
        <f>'K8 SD Twl II 2013'!T51</f>
        <v>0</v>
      </c>
      <c r="Z52" s="173">
        <f>'K8 SD Twl III 2013'!T51</f>
        <v>0</v>
      </c>
      <c r="AA52" s="173">
        <f>'K8 SD Twl IV 2013'!T51</f>
        <v>0</v>
      </c>
      <c r="AB52" s="173">
        <f t="shared" si="4"/>
        <v>0</v>
      </c>
      <c r="AC52" s="173">
        <f t="shared" si="0"/>
        <v>80620000</v>
      </c>
    </row>
    <row r="53" spans="2:29" hidden="1">
      <c r="B53" s="79">
        <f>'PER TRIWULAN'!A47</f>
        <v>42</v>
      </c>
      <c r="C53" s="54" t="str">
        <f>'PER TRIWULAN'!I47</f>
        <v xml:space="preserve"> Gabus </v>
      </c>
      <c r="D53" s="36" t="str">
        <f>'PER TRIWULAN'!B47</f>
        <v>SD NEGERI 2 BANJAREJO</v>
      </c>
      <c r="E53" s="71">
        <f>'PER TRIWULAN'!X47</f>
        <v>101790000</v>
      </c>
      <c r="F53" s="89">
        <v>101790000</v>
      </c>
      <c r="G53" s="62">
        <v>2898000</v>
      </c>
      <c r="H53" s="62">
        <v>1085000</v>
      </c>
      <c r="I53" s="62">
        <v>29399650</v>
      </c>
      <c r="J53" s="62">
        <v>15911600</v>
      </c>
      <c r="K53" s="62">
        <v>18192900</v>
      </c>
      <c r="L53" s="62">
        <v>2167350</v>
      </c>
      <c r="M53" s="62">
        <v>1710500</v>
      </c>
      <c r="N53" s="62">
        <v>17550000</v>
      </c>
      <c r="O53" s="62">
        <v>6430000</v>
      </c>
      <c r="P53" s="62">
        <v>1170000</v>
      </c>
      <c r="Q53" s="62">
        <v>4660000</v>
      </c>
      <c r="R53" s="62">
        <v>615000</v>
      </c>
      <c r="S53" s="62">
        <v>0</v>
      </c>
      <c r="T53" s="72">
        <f t="shared" si="1"/>
        <v>101790000</v>
      </c>
      <c r="U53" s="59">
        <f t="shared" si="2"/>
        <v>0</v>
      </c>
      <c r="V53" s="57">
        <f t="shared" si="3"/>
        <v>0</v>
      </c>
      <c r="W53" s="25"/>
      <c r="X53" s="173">
        <f>'K8 SD Twl I 2013'!T52</f>
        <v>0</v>
      </c>
      <c r="Y53" s="173">
        <f>'K8 SD Twl II 2013'!T52</f>
        <v>0</v>
      </c>
      <c r="Z53" s="173">
        <f>'K8 SD Twl III 2013'!T52</f>
        <v>0</v>
      </c>
      <c r="AA53" s="173">
        <f>'K8 SD Twl IV 2013'!T52</f>
        <v>0</v>
      </c>
      <c r="AB53" s="173">
        <f t="shared" si="4"/>
        <v>0</v>
      </c>
      <c r="AC53" s="173">
        <f t="shared" si="0"/>
        <v>101790000</v>
      </c>
    </row>
    <row r="54" spans="2:29" hidden="1">
      <c r="B54" s="79">
        <f>'PER TRIWULAN'!A48</f>
        <v>43</v>
      </c>
      <c r="C54" s="54" t="str">
        <f>'PER TRIWULAN'!I48</f>
        <v xml:space="preserve"> Gabus </v>
      </c>
      <c r="D54" s="36" t="str">
        <f>'PER TRIWULAN'!B48</f>
        <v>SD NEGERI 2 BENDOHARJO</v>
      </c>
      <c r="E54" s="71">
        <f>'PER TRIWULAN'!X48</f>
        <v>68730000</v>
      </c>
      <c r="F54" s="89">
        <v>68730000</v>
      </c>
      <c r="G54" s="62">
        <v>4047750</v>
      </c>
      <c r="H54" s="62">
        <v>850000</v>
      </c>
      <c r="I54" s="62">
        <v>5185000</v>
      </c>
      <c r="J54" s="62">
        <v>7562500</v>
      </c>
      <c r="K54" s="62">
        <v>18444438</v>
      </c>
      <c r="L54" s="62">
        <v>1175500</v>
      </c>
      <c r="M54" s="62">
        <v>4290000</v>
      </c>
      <c r="N54" s="62">
        <v>13476000</v>
      </c>
      <c r="O54" s="62">
        <v>4350000</v>
      </c>
      <c r="P54" s="62" t="s">
        <v>1906</v>
      </c>
      <c r="Q54" s="62">
        <v>2400000</v>
      </c>
      <c r="R54" s="62">
        <v>650000</v>
      </c>
      <c r="S54" s="62">
        <v>6298812</v>
      </c>
      <c r="T54" s="72">
        <f t="shared" si="1"/>
        <v>68730000</v>
      </c>
      <c r="U54" s="59">
        <f t="shared" si="2"/>
        <v>0</v>
      </c>
      <c r="V54" s="57">
        <f t="shared" si="3"/>
        <v>0</v>
      </c>
      <c r="W54" s="25"/>
      <c r="X54" s="173">
        <f>'K8 SD Twl I 2013'!T53</f>
        <v>0</v>
      </c>
      <c r="Y54" s="173">
        <f>'K8 SD Twl II 2013'!T53</f>
        <v>0</v>
      </c>
      <c r="Z54" s="173">
        <f>'K8 SD Twl III 2013'!T53</f>
        <v>0</v>
      </c>
      <c r="AA54" s="173">
        <f>'K8 SD Twl IV 2013'!T53</f>
        <v>0</v>
      </c>
      <c r="AB54" s="173">
        <f t="shared" si="4"/>
        <v>0</v>
      </c>
      <c r="AC54" s="173">
        <f t="shared" si="0"/>
        <v>68730000</v>
      </c>
    </row>
    <row r="55" spans="2:29" hidden="1">
      <c r="B55" s="79">
        <f>'PER TRIWULAN'!A49</f>
        <v>44</v>
      </c>
      <c r="C55" s="54" t="str">
        <f>'PER TRIWULAN'!I49</f>
        <v xml:space="preserve"> Gabus </v>
      </c>
      <c r="D55" s="36" t="str">
        <f>'PER TRIWULAN'!B49</f>
        <v>SD NEGERI 2 GABUS</v>
      </c>
      <c r="E55" s="71">
        <f>'PER TRIWULAN'!X49</f>
        <v>67570000</v>
      </c>
      <c r="F55" s="89">
        <v>67570000</v>
      </c>
      <c r="G55" s="62">
        <v>0</v>
      </c>
      <c r="H55" s="62">
        <v>650000</v>
      </c>
      <c r="I55" s="62">
        <v>540000</v>
      </c>
      <c r="J55" s="62">
        <v>4179000</v>
      </c>
      <c r="K55" s="62">
        <v>24807821</v>
      </c>
      <c r="L55" s="62">
        <v>1048179</v>
      </c>
      <c r="M55" s="62">
        <v>5770000</v>
      </c>
      <c r="N55" s="62">
        <v>17500000</v>
      </c>
      <c r="O55" s="62">
        <v>1060000</v>
      </c>
      <c r="P55" s="62">
        <v>0</v>
      </c>
      <c r="Q55" s="62">
        <v>2200000</v>
      </c>
      <c r="R55" s="62">
        <v>870000</v>
      </c>
      <c r="S55" s="62">
        <v>8945000</v>
      </c>
      <c r="T55" s="72">
        <f t="shared" si="1"/>
        <v>67570000</v>
      </c>
      <c r="U55" s="59">
        <f t="shared" si="2"/>
        <v>0</v>
      </c>
      <c r="V55" s="57">
        <f t="shared" si="3"/>
        <v>0</v>
      </c>
      <c r="W55" s="25"/>
      <c r="X55" s="173">
        <f>'K8 SD Twl I 2013'!T54</f>
        <v>0</v>
      </c>
      <c r="Y55" s="173">
        <f>'K8 SD Twl II 2013'!T54</f>
        <v>0</v>
      </c>
      <c r="Z55" s="173">
        <f>'K8 SD Twl III 2013'!T54</f>
        <v>0</v>
      </c>
      <c r="AA55" s="173">
        <f>'K8 SD Twl IV 2013'!T54</f>
        <v>0</v>
      </c>
      <c r="AB55" s="173">
        <f t="shared" si="4"/>
        <v>0</v>
      </c>
      <c r="AC55" s="173">
        <f t="shared" si="0"/>
        <v>67570000</v>
      </c>
    </row>
    <row r="56" spans="2:29" hidden="1">
      <c r="B56" s="79">
        <f>'PER TRIWULAN'!A50</f>
        <v>45</v>
      </c>
      <c r="C56" s="54" t="str">
        <f>'PER TRIWULAN'!I50</f>
        <v xml:space="preserve"> Gabus </v>
      </c>
      <c r="D56" s="36" t="str">
        <f>'PER TRIWULAN'!B50</f>
        <v>SD NEGERI 2 KALIPANG</v>
      </c>
      <c r="E56" s="71">
        <f>'PER TRIWULAN'!X50</f>
        <v>66410000</v>
      </c>
      <c r="F56" s="89">
        <v>66410000</v>
      </c>
      <c r="G56" s="62">
        <v>175000</v>
      </c>
      <c r="H56" s="62">
        <v>898800</v>
      </c>
      <c r="I56" s="62">
        <v>17604000</v>
      </c>
      <c r="J56" s="62">
        <v>9837950</v>
      </c>
      <c r="K56" s="62">
        <v>16446450</v>
      </c>
      <c r="L56" s="62">
        <v>1602766</v>
      </c>
      <c r="M56" s="62">
        <v>2663500</v>
      </c>
      <c r="N56" s="62">
        <v>12000000</v>
      </c>
      <c r="O56" s="62">
        <v>3401000</v>
      </c>
      <c r="P56" s="62"/>
      <c r="Q56" s="62">
        <v>1080534</v>
      </c>
      <c r="R56" s="62">
        <v>700000</v>
      </c>
      <c r="S56" s="62"/>
      <c r="T56" s="72">
        <f t="shared" si="1"/>
        <v>66410000</v>
      </c>
      <c r="U56" s="59">
        <f t="shared" si="2"/>
        <v>0</v>
      </c>
      <c r="V56" s="57">
        <f t="shared" si="3"/>
        <v>0</v>
      </c>
      <c r="W56" s="25"/>
      <c r="X56" s="173">
        <f>'K8 SD Twl I 2013'!T55</f>
        <v>0</v>
      </c>
      <c r="Y56" s="173">
        <f>'K8 SD Twl II 2013'!T55</f>
        <v>0</v>
      </c>
      <c r="Z56" s="173">
        <f>'K8 SD Twl III 2013'!T55</f>
        <v>0</v>
      </c>
      <c r="AA56" s="173">
        <f>'K8 SD Twl IV 2013'!T55</f>
        <v>0</v>
      </c>
      <c r="AB56" s="173">
        <f t="shared" si="4"/>
        <v>0</v>
      </c>
      <c r="AC56" s="173">
        <f t="shared" si="0"/>
        <v>66410000</v>
      </c>
    </row>
    <row r="57" spans="2:29" hidden="1">
      <c r="B57" s="79">
        <f>'PER TRIWULAN'!A51</f>
        <v>46</v>
      </c>
      <c r="C57" s="54" t="str">
        <f>'PER TRIWULAN'!I51</f>
        <v xml:space="preserve"> Gabus </v>
      </c>
      <c r="D57" s="36" t="str">
        <f>'PER TRIWULAN'!B51</f>
        <v>SD NEGERI 2 PANDAN HARUM</v>
      </c>
      <c r="E57" s="71">
        <f>'PER TRIWULAN'!X51</f>
        <v>136300000</v>
      </c>
      <c r="F57" s="89">
        <v>136300000</v>
      </c>
      <c r="G57" s="62">
        <v>6202600</v>
      </c>
      <c r="H57" s="62">
        <v>715000</v>
      </c>
      <c r="I57" s="62">
        <v>7946000</v>
      </c>
      <c r="J57" s="62">
        <v>10963300</v>
      </c>
      <c r="K57" s="62">
        <v>60600550</v>
      </c>
      <c r="L57" s="62">
        <v>13667421</v>
      </c>
      <c r="M57" s="62">
        <v>8310000</v>
      </c>
      <c r="N57" s="62">
        <v>15300000</v>
      </c>
      <c r="O57" s="62">
        <v>6401500</v>
      </c>
      <c r="P57" s="62"/>
      <c r="Q57" s="62">
        <v>3200000</v>
      </c>
      <c r="R57" s="62">
        <v>150000</v>
      </c>
      <c r="S57" s="62">
        <v>2829000</v>
      </c>
      <c r="T57" s="72">
        <f t="shared" si="1"/>
        <v>136285371</v>
      </c>
      <c r="U57" s="59">
        <f t="shared" si="2"/>
        <v>0</v>
      </c>
      <c r="V57" s="57">
        <f t="shared" si="3"/>
        <v>14629</v>
      </c>
      <c r="W57" s="25"/>
      <c r="X57" s="173">
        <f>'K8 SD Twl I 2013'!T56</f>
        <v>0</v>
      </c>
      <c r="Y57" s="173">
        <f>'K8 SD Twl II 2013'!T56</f>
        <v>0</v>
      </c>
      <c r="Z57" s="173">
        <f>'K8 SD Twl III 2013'!T56</f>
        <v>0</v>
      </c>
      <c r="AA57" s="173">
        <f>'K8 SD Twl IV 2013'!T56</f>
        <v>0</v>
      </c>
      <c r="AB57" s="173">
        <f t="shared" si="4"/>
        <v>0</v>
      </c>
      <c r="AC57" s="173">
        <f t="shared" si="0"/>
        <v>136285371</v>
      </c>
    </row>
    <row r="58" spans="2:29" hidden="1">
      <c r="B58" s="79">
        <f>'PER TRIWULAN'!A52</f>
        <v>47</v>
      </c>
      <c r="C58" s="54" t="str">
        <f>'PER TRIWULAN'!I52</f>
        <v xml:space="preserve"> Gabus </v>
      </c>
      <c r="D58" s="36" t="str">
        <f>'PER TRIWULAN'!B52</f>
        <v>SD NEGERI 2 PELEM</v>
      </c>
      <c r="E58" s="71">
        <f>'PER TRIWULAN'!X52</f>
        <v>89320000</v>
      </c>
      <c r="F58" s="89">
        <v>89320000</v>
      </c>
      <c r="G58" s="62">
        <v>3097500</v>
      </c>
      <c r="H58" s="62">
        <v>200000</v>
      </c>
      <c r="I58" s="62">
        <v>15133600</v>
      </c>
      <c r="J58" s="62">
        <v>8629600</v>
      </c>
      <c r="K58" s="62">
        <v>23422427</v>
      </c>
      <c r="L58" s="62">
        <v>2228873</v>
      </c>
      <c r="M58" s="62">
        <v>9351000</v>
      </c>
      <c r="N58" s="62">
        <v>17550000</v>
      </c>
      <c r="O58" s="62">
        <v>5460000</v>
      </c>
      <c r="P58" s="62">
        <v>0</v>
      </c>
      <c r="Q58" s="62">
        <v>2900000</v>
      </c>
      <c r="R58" s="62">
        <v>275000</v>
      </c>
      <c r="S58" s="62">
        <v>1072000</v>
      </c>
      <c r="T58" s="72">
        <f t="shared" si="1"/>
        <v>89320000</v>
      </c>
      <c r="U58" s="59">
        <f t="shared" si="2"/>
        <v>0</v>
      </c>
      <c r="V58" s="57">
        <f t="shared" si="3"/>
        <v>0</v>
      </c>
      <c r="W58" s="25"/>
      <c r="X58" s="173">
        <f>'K8 SD Twl I 2013'!T57</f>
        <v>0</v>
      </c>
      <c r="Y58" s="173">
        <f>'K8 SD Twl II 2013'!T57</f>
        <v>0</v>
      </c>
      <c r="Z58" s="173">
        <f>'K8 SD Twl III 2013'!T57</f>
        <v>0</v>
      </c>
      <c r="AA58" s="173">
        <f>'K8 SD Twl IV 2013'!T57</f>
        <v>0</v>
      </c>
      <c r="AB58" s="173">
        <f t="shared" si="4"/>
        <v>0</v>
      </c>
      <c r="AC58" s="173">
        <f t="shared" si="0"/>
        <v>89320000</v>
      </c>
    </row>
    <row r="59" spans="2:29" hidden="1">
      <c r="B59" s="79">
        <f>'PER TRIWULAN'!A53</f>
        <v>48</v>
      </c>
      <c r="C59" s="54" t="str">
        <f>'PER TRIWULAN'!I53</f>
        <v xml:space="preserve"> Gabus </v>
      </c>
      <c r="D59" s="36" t="str">
        <f>'PER TRIWULAN'!B53</f>
        <v>SD NEGERI 2 TUNGGULREJO</v>
      </c>
      <c r="E59" s="71">
        <f>'PER TRIWULAN'!X53</f>
        <v>74820000</v>
      </c>
      <c r="F59" s="89">
        <v>74820000</v>
      </c>
      <c r="G59" s="62">
        <v>190000</v>
      </c>
      <c r="H59" s="62">
        <v>222500</v>
      </c>
      <c r="I59" s="62">
        <v>15774200</v>
      </c>
      <c r="J59" s="62">
        <v>12618350</v>
      </c>
      <c r="K59" s="62">
        <v>19693200</v>
      </c>
      <c r="L59" s="62">
        <v>2441806</v>
      </c>
      <c r="M59" s="62">
        <v>4435894</v>
      </c>
      <c r="N59" s="62">
        <v>13670000</v>
      </c>
      <c r="O59" s="62">
        <v>3735000</v>
      </c>
      <c r="P59" s="62">
        <v>0</v>
      </c>
      <c r="Q59" s="62">
        <v>1639050</v>
      </c>
      <c r="R59" s="62">
        <v>400000</v>
      </c>
      <c r="S59" s="62">
        <v>0</v>
      </c>
      <c r="T59" s="72">
        <f t="shared" si="1"/>
        <v>74820000</v>
      </c>
      <c r="U59" s="59">
        <f t="shared" si="2"/>
        <v>0</v>
      </c>
      <c r="V59" s="57">
        <f t="shared" si="3"/>
        <v>0</v>
      </c>
      <c r="W59" s="25"/>
      <c r="X59" s="173">
        <f>'K8 SD Twl I 2013'!T58</f>
        <v>0</v>
      </c>
      <c r="Y59" s="173">
        <f>'K8 SD Twl II 2013'!T58</f>
        <v>0</v>
      </c>
      <c r="Z59" s="173">
        <f>'K8 SD Twl III 2013'!T58</f>
        <v>0</v>
      </c>
      <c r="AA59" s="173">
        <f>'K8 SD Twl IV 2013'!T58</f>
        <v>0</v>
      </c>
      <c r="AB59" s="173">
        <f t="shared" si="4"/>
        <v>0</v>
      </c>
      <c r="AC59" s="173">
        <f t="shared" si="0"/>
        <v>74820000</v>
      </c>
    </row>
    <row r="60" spans="2:29" hidden="1">
      <c r="B60" s="79">
        <f>'PER TRIWULAN'!A54</f>
        <v>49</v>
      </c>
      <c r="C60" s="54" t="str">
        <f>'PER TRIWULAN'!I54</f>
        <v xml:space="preserve"> Gabus </v>
      </c>
      <c r="D60" s="36" t="str">
        <f>'PER TRIWULAN'!B54</f>
        <v>SD NEGERI 3 BANJAREJO</v>
      </c>
      <c r="E60" s="71">
        <f>'PER TRIWULAN'!X54</f>
        <v>66990000</v>
      </c>
      <c r="F60" s="89">
        <v>66990000</v>
      </c>
      <c r="G60" s="62">
        <v>0</v>
      </c>
      <c r="H60" s="62">
        <v>43500</v>
      </c>
      <c r="I60" s="62">
        <v>19753200</v>
      </c>
      <c r="J60" s="62">
        <v>4765850</v>
      </c>
      <c r="K60" s="62">
        <v>14639450</v>
      </c>
      <c r="L60" s="62">
        <v>950000</v>
      </c>
      <c r="M60" s="62">
        <v>5623000</v>
      </c>
      <c r="N60" s="62">
        <v>12510000</v>
      </c>
      <c r="O60" s="62">
        <v>4855000</v>
      </c>
      <c r="P60" s="62">
        <v>0</v>
      </c>
      <c r="Q60" s="62">
        <v>450000</v>
      </c>
      <c r="R60" s="62">
        <v>0</v>
      </c>
      <c r="S60" s="62">
        <v>3400000</v>
      </c>
      <c r="T60" s="72">
        <f t="shared" si="1"/>
        <v>66990000</v>
      </c>
      <c r="U60" s="59">
        <f t="shared" si="2"/>
        <v>0</v>
      </c>
      <c r="V60" s="57">
        <f t="shared" si="3"/>
        <v>0</v>
      </c>
      <c r="W60" s="25"/>
      <c r="X60" s="173">
        <f>'K8 SD Twl I 2013'!T59</f>
        <v>0</v>
      </c>
      <c r="Y60" s="173">
        <f>'K8 SD Twl II 2013'!T59</f>
        <v>0</v>
      </c>
      <c r="Z60" s="173">
        <f>'K8 SD Twl III 2013'!T59</f>
        <v>0</v>
      </c>
      <c r="AA60" s="173">
        <f>'K8 SD Twl IV 2013'!T59</f>
        <v>0</v>
      </c>
      <c r="AB60" s="173">
        <f t="shared" si="4"/>
        <v>0</v>
      </c>
      <c r="AC60" s="173">
        <f t="shared" si="0"/>
        <v>66990000</v>
      </c>
    </row>
    <row r="61" spans="2:29" hidden="1">
      <c r="B61" s="79">
        <f>'PER TRIWULAN'!A55</f>
        <v>50</v>
      </c>
      <c r="C61" s="54" t="str">
        <f>'PER TRIWULAN'!I55</f>
        <v xml:space="preserve"> Gabus </v>
      </c>
      <c r="D61" s="36" t="str">
        <f>'PER TRIWULAN'!B55</f>
        <v>SD NEGERI 3 BENDOHARJO</v>
      </c>
      <c r="E61" s="71">
        <f>'PER TRIWULAN'!X55</f>
        <v>108460000</v>
      </c>
      <c r="F61" s="89">
        <v>108460000</v>
      </c>
      <c r="G61" s="62">
        <v>6519827</v>
      </c>
      <c r="H61" s="62"/>
      <c r="I61" s="62">
        <v>22438000</v>
      </c>
      <c r="J61" s="62">
        <v>13400100</v>
      </c>
      <c r="K61" s="62">
        <v>19383952</v>
      </c>
      <c r="L61" s="62">
        <v>2757270</v>
      </c>
      <c r="M61" s="62">
        <v>11364000</v>
      </c>
      <c r="N61" s="62">
        <v>24950000</v>
      </c>
      <c r="O61" s="62">
        <v>745000</v>
      </c>
      <c r="P61" s="62"/>
      <c r="Q61" s="62">
        <v>1200000</v>
      </c>
      <c r="R61" s="62">
        <v>455500</v>
      </c>
      <c r="S61" s="62">
        <v>5246351</v>
      </c>
      <c r="T61" s="72">
        <f t="shared" si="1"/>
        <v>108460000</v>
      </c>
      <c r="U61" s="59">
        <f t="shared" si="2"/>
        <v>0</v>
      </c>
      <c r="V61" s="57">
        <f t="shared" si="3"/>
        <v>0</v>
      </c>
      <c r="W61" s="25"/>
      <c r="X61" s="173">
        <f>'K8 SD Twl I 2013'!T60</f>
        <v>0</v>
      </c>
      <c r="Y61" s="173">
        <f>'K8 SD Twl II 2013'!T60</f>
        <v>0</v>
      </c>
      <c r="Z61" s="173">
        <f>'K8 SD Twl III 2013'!T60</f>
        <v>0</v>
      </c>
      <c r="AA61" s="173">
        <f>'K8 SD Twl IV 2013'!T60</f>
        <v>0</v>
      </c>
      <c r="AB61" s="173">
        <f t="shared" si="4"/>
        <v>0</v>
      </c>
      <c r="AC61" s="173">
        <f t="shared" si="0"/>
        <v>108460000</v>
      </c>
    </row>
    <row r="62" spans="2:29" hidden="1">
      <c r="B62" s="79">
        <f>'PER TRIWULAN'!A56</f>
        <v>51</v>
      </c>
      <c r="C62" s="54" t="str">
        <f>'PER TRIWULAN'!I56</f>
        <v xml:space="preserve"> Gabus </v>
      </c>
      <c r="D62" s="36" t="str">
        <f>'PER TRIWULAN'!B56</f>
        <v>SD NEGERI 3 GABUS</v>
      </c>
      <c r="E62" s="71">
        <f>'PER TRIWULAN'!X56</f>
        <v>71630000</v>
      </c>
      <c r="F62" s="89">
        <v>71630000</v>
      </c>
      <c r="G62" s="62">
        <v>175000</v>
      </c>
      <c r="H62" s="62">
        <v>700000</v>
      </c>
      <c r="I62" s="62">
        <v>680000</v>
      </c>
      <c r="J62" s="62">
        <v>6290500</v>
      </c>
      <c r="K62" s="62">
        <v>28776161</v>
      </c>
      <c r="L62" s="62">
        <v>2793339</v>
      </c>
      <c r="M62" s="62">
        <v>3565000</v>
      </c>
      <c r="N62" s="62">
        <v>13680000</v>
      </c>
      <c r="O62" s="62">
        <v>4060000</v>
      </c>
      <c r="P62" s="62">
        <v>0</v>
      </c>
      <c r="Q62" s="62">
        <v>2100000</v>
      </c>
      <c r="R62" s="62">
        <v>625000</v>
      </c>
      <c r="S62" s="62">
        <v>8185000</v>
      </c>
      <c r="T62" s="72">
        <f t="shared" si="1"/>
        <v>71630000</v>
      </c>
      <c r="U62" s="59">
        <f t="shared" si="2"/>
        <v>0</v>
      </c>
      <c r="V62" s="57">
        <f t="shared" si="3"/>
        <v>0</v>
      </c>
      <c r="W62" s="25"/>
      <c r="X62" s="173">
        <f>'K8 SD Twl I 2013'!T61</f>
        <v>0</v>
      </c>
      <c r="Y62" s="173">
        <f>'K8 SD Twl II 2013'!T61</f>
        <v>0</v>
      </c>
      <c r="Z62" s="173">
        <f>'K8 SD Twl III 2013'!T61</f>
        <v>0</v>
      </c>
      <c r="AA62" s="173">
        <f>'K8 SD Twl IV 2013'!T61</f>
        <v>0</v>
      </c>
      <c r="AB62" s="173">
        <f t="shared" si="4"/>
        <v>0</v>
      </c>
      <c r="AC62" s="173">
        <f t="shared" si="0"/>
        <v>71630000</v>
      </c>
    </row>
    <row r="63" spans="2:29" hidden="1">
      <c r="B63" s="79">
        <f>'PER TRIWULAN'!A57</f>
        <v>52</v>
      </c>
      <c r="C63" s="54" t="str">
        <f>'PER TRIWULAN'!I57</f>
        <v xml:space="preserve"> Gabus </v>
      </c>
      <c r="D63" s="36" t="str">
        <f>'PER TRIWULAN'!B57</f>
        <v>SD NEGERI 3 KALIPANG</v>
      </c>
      <c r="E63" s="71">
        <f>'PER TRIWULAN'!X57</f>
        <v>72210000</v>
      </c>
      <c r="F63" s="89">
        <v>72210000</v>
      </c>
      <c r="G63" s="62">
        <v>946000</v>
      </c>
      <c r="H63" s="62">
        <v>665000</v>
      </c>
      <c r="I63" s="62">
        <v>660000</v>
      </c>
      <c r="J63" s="62">
        <v>8113000</v>
      </c>
      <c r="K63" s="62">
        <v>29383555</v>
      </c>
      <c r="L63" s="62">
        <v>775445</v>
      </c>
      <c r="M63" s="62">
        <v>2690000</v>
      </c>
      <c r="N63" s="62">
        <v>17400000</v>
      </c>
      <c r="O63" s="62">
        <v>830000</v>
      </c>
      <c r="P63" s="62">
        <v>0</v>
      </c>
      <c r="Q63" s="62">
        <v>2400000</v>
      </c>
      <c r="R63" s="62">
        <v>0</v>
      </c>
      <c r="S63" s="62">
        <v>8347000</v>
      </c>
      <c r="T63" s="72">
        <f t="shared" si="1"/>
        <v>72210000</v>
      </c>
      <c r="U63" s="59">
        <f t="shared" si="2"/>
        <v>0</v>
      </c>
      <c r="V63" s="57">
        <f t="shared" si="3"/>
        <v>0</v>
      </c>
      <c r="W63" s="25"/>
      <c r="X63" s="173">
        <f>'K8 SD Twl I 2013'!T62</f>
        <v>0</v>
      </c>
      <c r="Y63" s="173">
        <f>'K8 SD Twl II 2013'!T62</f>
        <v>0</v>
      </c>
      <c r="Z63" s="173">
        <f>'K8 SD Twl III 2013'!T62</f>
        <v>0</v>
      </c>
      <c r="AA63" s="173">
        <f>'K8 SD Twl IV 2013'!T62</f>
        <v>0</v>
      </c>
      <c r="AB63" s="173">
        <f t="shared" si="4"/>
        <v>0</v>
      </c>
      <c r="AC63" s="173">
        <f t="shared" si="0"/>
        <v>72210000</v>
      </c>
    </row>
    <row r="64" spans="2:29" hidden="1">
      <c r="B64" s="79">
        <f>'PER TRIWULAN'!A58</f>
        <v>53</v>
      </c>
      <c r="C64" s="54" t="str">
        <f>'PER TRIWULAN'!I58</f>
        <v xml:space="preserve"> Gabus </v>
      </c>
      <c r="D64" s="36" t="str">
        <f>'PER TRIWULAN'!B58</f>
        <v>SD NEGERI 3 KEYONGAN</v>
      </c>
      <c r="E64" s="71">
        <f>'PER TRIWULAN'!X58</f>
        <v>99180000</v>
      </c>
      <c r="F64" s="89">
        <v>99180000</v>
      </c>
      <c r="G64" s="62">
        <v>4222050</v>
      </c>
      <c r="H64" s="62">
        <v>1646500</v>
      </c>
      <c r="I64" s="62">
        <v>10388000</v>
      </c>
      <c r="J64" s="62">
        <v>7322600</v>
      </c>
      <c r="K64" s="62">
        <v>28572800</v>
      </c>
      <c r="L64" s="62">
        <v>3472847</v>
      </c>
      <c r="M64" s="62">
        <v>8065000</v>
      </c>
      <c r="N64" s="62">
        <v>16080000</v>
      </c>
      <c r="O64" s="62">
        <v>10648000</v>
      </c>
      <c r="P64" s="62">
        <v>0</v>
      </c>
      <c r="Q64" s="62">
        <v>3605000</v>
      </c>
      <c r="R64" s="62">
        <v>2065000</v>
      </c>
      <c r="S64" s="62">
        <v>0</v>
      </c>
      <c r="T64" s="72">
        <f t="shared" si="1"/>
        <v>96087797</v>
      </c>
      <c r="U64" s="59">
        <f t="shared" si="2"/>
        <v>0</v>
      </c>
      <c r="V64" s="57">
        <f t="shared" si="3"/>
        <v>3092203</v>
      </c>
      <c r="W64" s="25"/>
      <c r="X64" s="173">
        <f>'K8 SD Twl I 2013'!T63</f>
        <v>0</v>
      </c>
      <c r="Y64" s="173">
        <f>'K8 SD Twl II 2013'!T63</f>
        <v>0</v>
      </c>
      <c r="Z64" s="173">
        <f>'K8 SD Twl III 2013'!T63</f>
        <v>0</v>
      </c>
      <c r="AA64" s="173">
        <f>'K8 SD Twl IV 2013'!T63</f>
        <v>0</v>
      </c>
      <c r="AB64" s="173">
        <f t="shared" si="4"/>
        <v>0</v>
      </c>
      <c r="AC64" s="173">
        <f t="shared" si="0"/>
        <v>96087797</v>
      </c>
    </row>
    <row r="65" spans="2:29" hidden="1">
      <c r="B65" s="79">
        <f>'PER TRIWULAN'!A59</f>
        <v>54</v>
      </c>
      <c r="C65" s="54" t="str">
        <f>'PER TRIWULAN'!I59</f>
        <v xml:space="preserve"> Gabus </v>
      </c>
      <c r="D65" s="36" t="str">
        <f>'PER TRIWULAN'!B59</f>
        <v>SD NEGERI 3 PANDAN HARUM</v>
      </c>
      <c r="E65" s="71">
        <f>'PER TRIWULAN'!X59</f>
        <v>33495000</v>
      </c>
      <c r="F65" s="89">
        <v>33495000</v>
      </c>
      <c r="G65" s="62" t="s">
        <v>855</v>
      </c>
      <c r="H65" s="62" t="s">
        <v>855</v>
      </c>
      <c r="I65" s="62">
        <v>1861250</v>
      </c>
      <c r="J65" s="62">
        <v>1766900</v>
      </c>
      <c r="K65" s="62">
        <v>15570633</v>
      </c>
      <c r="L65" s="62">
        <v>233908</v>
      </c>
      <c r="M65" s="62">
        <v>1187309</v>
      </c>
      <c r="N65" s="62">
        <v>4275000</v>
      </c>
      <c r="O65" s="62">
        <v>440000</v>
      </c>
      <c r="P65" s="62" t="s">
        <v>855</v>
      </c>
      <c r="Q65" s="62">
        <v>2350000</v>
      </c>
      <c r="R65" s="62">
        <v>4300000</v>
      </c>
      <c r="S65" s="62">
        <v>1510000</v>
      </c>
      <c r="T65" s="72">
        <f t="shared" si="1"/>
        <v>33495000</v>
      </c>
      <c r="U65" s="59">
        <f t="shared" si="2"/>
        <v>0</v>
      </c>
      <c r="V65" s="57">
        <f t="shared" si="3"/>
        <v>0</v>
      </c>
      <c r="W65" s="25"/>
      <c r="X65" s="173">
        <f>'K8 SD Twl I 2013'!T64</f>
        <v>0</v>
      </c>
      <c r="Y65" s="173">
        <f>'K8 SD Twl II 2013'!T64</f>
        <v>0</v>
      </c>
      <c r="Z65" s="173">
        <f>'K8 SD Twl III 2013'!T64</f>
        <v>0</v>
      </c>
      <c r="AA65" s="173">
        <f>'K8 SD Twl IV 2013'!T64</f>
        <v>0</v>
      </c>
      <c r="AB65" s="173">
        <f t="shared" si="4"/>
        <v>0</v>
      </c>
      <c r="AC65" s="173">
        <f t="shared" si="0"/>
        <v>33495000</v>
      </c>
    </row>
    <row r="66" spans="2:29" hidden="1">
      <c r="B66" s="79">
        <f>'PER TRIWULAN'!A60</f>
        <v>55</v>
      </c>
      <c r="C66" s="54" t="str">
        <f>'PER TRIWULAN'!I60</f>
        <v xml:space="preserve"> Gabus </v>
      </c>
      <c r="D66" s="36" t="str">
        <f>'PER TRIWULAN'!B60</f>
        <v>SD NEGERI 3 PELEM</v>
      </c>
      <c r="E66" s="71">
        <f>'PER TRIWULAN'!X60</f>
        <v>90770000</v>
      </c>
      <c r="F66" s="89">
        <v>90770000</v>
      </c>
      <c r="G66" s="62">
        <v>2770520</v>
      </c>
      <c r="H66" s="62">
        <v>500000</v>
      </c>
      <c r="I66" s="62">
        <v>8767000</v>
      </c>
      <c r="J66" s="62">
        <v>17920650</v>
      </c>
      <c r="K66" s="62">
        <v>21790197</v>
      </c>
      <c r="L66" s="62">
        <v>2747500</v>
      </c>
      <c r="M66" s="62">
        <v>7168633</v>
      </c>
      <c r="N66" s="62">
        <v>16500000</v>
      </c>
      <c r="O66" s="62">
        <v>1660000</v>
      </c>
      <c r="P66" s="62">
        <v>0</v>
      </c>
      <c r="Q66" s="62">
        <v>2550000</v>
      </c>
      <c r="R66" s="62">
        <v>0</v>
      </c>
      <c r="S66" s="62">
        <v>8395500</v>
      </c>
      <c r="T66" s="72">
        <f t="shared" si="1"/>
        <v>90770000</v>
      </c>
      <c r="U66" s="59">
        <f t="shared" si="2"/>
        <v>0</v>
      </c>
      <c r="V66" s="57">
        <f t="shared" si="3"/>
        <v>0</v>
      </c>
      <c r="W66" s="25"/>
      <c r="X66" s="173">
        <f>'K8 SD Twl I 2013'!T65</f>
        <v>0</v>
      </c>
      <c r="Y66" s="173">
        <f>'K8 SD Twl II 2013'!T65</f>
        <v>0</v>
      </c>
      <c r="Z66" s="173">
        <f>'K8 SD Twl III 2013'!T65</f>
        <v>0</v>
      </c>
      <c r="AA66" s="173">
        <f>'K8 SD Twl IV 2013'!T65</f>
        <v>0</v>
      </c>
      <c r="AB66" s="173">
        <f t="shared" si="4"/>
        <v>0</v>
      </c>
      <c r="AC66" s="173">
        <f t="shared" si="0"/>
        <v>90770000</v>
      </c>
    </row>
    <row r="67" spans="2:29" hidden="1">
      <c r="B67" s="79">
        <f>'PER TRIWULAN'!A61</f>
        <v>56</v>
      </c>
      <c r="C67" s="54" t="str">
        <f>'PER TRIWULAN'!I61</f>
        <v xml:space="preserve"> Gabus </v>
      </c>
      <c r="D67" s="36" t="str">
        <f>'PER TRIWULAN'!B61</f>
        <v>SD NEGERI 3 SULURSARI</v>
      </c>
      <c r="E67" s="71">
        <f>'PER TRIWULAN'!X61</f>
        <v>74385000</v>
      </c>
      <c r="F67" s="89">
        <v>74385000</v>
      </c>
      <c r="G67" s="62">
        <v>7490000</v>
      </c>
      <c r="H67" s="62">
        <v>620000</v>
      </c>
      <c r="I67" s="62">
        <v>19821350</v>
      </c>
      <c r="J67" s="62">
        <v>12324150</v>
      </c>
      <c r="K67" s="62">
        <v>13031797</v>
      </c>
      <c r="L67" s="62">
        <v>2149703</v>
      </c>
      <c r="M67" s="62">
        <v>5740000</v>
      </c>
      <c r="N67" s="62">
        <v>9450000</v>
      </c>
      <c r="O67" s="62">
        <v>1618000</v>
      </c>
      <c r="P67" s="62"/>
      <c r="Q67" s="62">
        <v>2140000</v>
      </c>
      <c r="R67" s="62"/>
      <c r="S67" s="62"/>
      <c r="T67" s="72">
        <f t="shared" si="1"/>
        <v>74385000</v>
      </c>
      <c r="U67" s="59">
        <f t="shared" si="2"/>
        <v>0</v>
      </c>
      <c r="V67" s="57">
        <f t="shared" si="3"/>
        <v>0</v>
      </c>
      <c r="W67" s="25"/>
      <c r="X67" s="173">
        <f>'K8 SD Twl I 2013'!T66</f>
        <v>0</v>
      </c>
      <c r="Y67" s="173">
        <f>'K8 SD Twl II 2013'!T66</f>
        <v>0</v>
      </c>
      <c r="Z67" s="173">
        <f>'K8 SD Twl III 2013'!T66</f>
        <v>0</v>
      </c>
      <c r="AA67" s="173">
        <f>'K8 SD Twl IV 2013'!T66</f>
        <v>0</v>
      </c>
      <c r="AB67" s="173">
        <f t="shared" si="4"/>
        <v>0</v>
      </c>
      <c r="AC67" s="173">
        <f t="shared" si="0"/>
        <v>74385000</v>
      </c>
    </row>
    <row r="68" spans="2:29" hidden="1">
      <c r="B68" s="79">
        <f>'PER TRIWULAN'!A62</f>
        <v>57</v>
      </c>
      <c r="C68" s="54" t="str">
        <f>'PER TRIWULAN'!I62</f>
        <v xml:space="preserve"> Gabus </v>
      </c>
      <c r="D68" s="36" t="str">
        <f>'PER TRIWULAN'!B62</f>
        <v>SD NEGERI 3 SUWATU</v>
      </c>
      <c r="E68" s="71">
        <f>'PER TRIWULAN'!X62</f>
        <v>73370000</v>
      </c>
      <c r="F68" s="89">
        <v>73370000</v>
      </c>
      <c r="G68" s="62">
        <v>565000</v>
      </c>
      <c r="H68" s="62">
        <v>349000</v>
      </c>
      <c r="I68" s="62">
        <v>1200000</v>
      </c>
      <c r="J68" s="62">
        <v>6588650</v>
      </c>
      <c r="K68" s="62">
        <v>42074850</v>
      </c>
      <c r="L68" s="62">
        <v>180000</v>
      </c>
      <c r="M68" s="62">
        <v>5955500</v>
      </c>
      <c r="N68" s="62">
        <v>14400000</v>
      </c>
      <c r="O68" s="62">
        <v>555000</v>
      </c>
      <c r="P68" s="62"/>
      <c r="Q68" s="62">
        <v>750000</v>
      </c>
      <c r="R68" s="62">
        <v>752000</v>
      </c>
      <c r="S68" s="62"/>
      <c r="T68" s="72">
        <f t="shared" si="1"/>
        <v>73370000</v>
      </c>
      <c r="U68" s="59">
        <f t="shared" si="2"/>
        <v>0</v>
      </c>
      <c r="V68" s="57">
        <f t="shared" si="3"/>
        <v>0</v>
      </c>
      <c r="W68" s="25"/>
      <c r="X68" s="173">
        <f>'K8 SD Twl I 2013'!T67</f>
        <v>0</v>
      </c>
      <c r="Y68" s="173">
        <f>'K8 SD Twl II 2013'!T67</f>
        <v>0</v>
      </c>
      <c r="Z68" s="173">
        <f>'K8 SD Twl III 2013'!T67</f>
        <v>0</v>
      </c>
      <c r="AA68" s="173">
        <f>'K8 SD Twl IV 2013'!T67</f>
        <v>0</v>
      </c>
      <c r="AB68" s="173">
        <f t="shared" si="4"/>
        <v>0</v>
      </c>
      <c r="AC68" s="173">
        <f t="shared" si="0"/>
        <v>73370000</v>
      </c>
    </row>
    <row r="69" spans="2:29" hidden="1">
      <c r="B69" s="79">
        <f>'PER TRIWULAN'!A63</f>
        <v>58</v>
      </c>
      <c r="C69" s="54" t="str">
        <f>'PER TRIWULAN'!I63</f>
        <v xml:space="preserve"> Gabus </v>
      </c>
      <c r="D69" s="36" t="str">
        <f>'PER TRIWULAN'!B63</f>
        <v>SD NEGERI 3 TAHUNAN</v>
      </c>
      <c r="E69" s="71">
        <f>'PER TRIWULAN'!X63</f>
        <v>84390000</v>
      </c>
      <c r="F69" s="89">
        <v>84390000</v>
      </c>
      <c r="G69" s="62">
        <v>1261000</v>
      </c>
      <c r="H69" s="62">
        <v>700000</v>
      </c>
      <c r="I69" s="62">
        <v>740000</v>
      </c>
      <c r="J69" s="62">
        <v>5682200</v>
      </c>
      <c r="K69" s="62">
        <v>34806412</v>
      </c>
      <c r="L69" s="62">
        <v>902165</v>
      </c>
      <c r="M69" s="62">
        <v>7100000</v>
      </c>
      <c r="N69" s="62">
        <v>15470000</v>
      </c>
      <c r="O69" s="62">
        <v>250000</v>
      </c>
      <c r="P69" s="62">
        <v>0</v>
      </c>
      <c r="Q69" s="62">
        <v>1800000</v>
      </c>
      <c r="R69" s="62">
        <v>0</v>
      </c>
      <c r="S69" s="62">
        <v>15678223</v>
      </c>
      <c r="T69" s="72">
        <f t="shared" si="1"/>
        <v>84390000</v>
      </c>
      <c r="U69" s="59">
        <f t="shared" si="2"/>
        <v>0</v>
      </c>
      <c r="V69" s="57">
        <f t="shared" si="3"/>
        <v>0</v>
      </c>
      <c r="W69" s="25"/>
      <c r="X69" s="173">
        <f>'K8 SD Twl I 2013'!T68</f>
        <v>0</v>
      </c>
      <c r="Y69" s="173">
        <f>'K8 SD Twl II 2013'!T68</f>
        <v>0</v>
      </c>
      <c r="Z69" s="173">
        <f>'K8 SD Twl III 2013'!T68</f>
        <v>0</v>
      </c>
      <c r="AA69" s="173">
        <f>'K8 SD Twl IV 2013'!T68</f>
        <v>0</v>
      </c>
      <c r="AB69" s="173">
        <f t="shared" si="4"/>
        <v>0</v>
      </c>
      <c r="AC69" s="173">
        <f t="shared" si="0"/>
        <v>84390000</v>
      </c>
    </row>
    <row r="70" spans="2:29" hidden="1">
      <c r="B70" s="79">
        <f>'PER TRIWULAN'!A64</f>
        <v>59</v>
      </c>
      <c r="C70" s="54" t="str">
        <f>'PER TRIWULAN'!I64</f>
        <v xml:space="preserve"> Gabus </v>
      </c>
      <c r="D70" s="36" t="str">
        <f>'PER TRIWULAN'!B64</f>
        <v>SD NEGERI 3 TLOGOTIRTO</v>
      </c>
      <c r="E70" s="71">
        <f>'PER TRIWULAN'!X64</f>
        <v>87000000</v>
      </c>
      <c r="F70" s="89">
        <v>87000000</v>
      </c>
      <c r="G70" s="62">
        <v>1883000</v>
      </c>
      <c r="H70" s="62">
        <v>450000</v>
      </c>
      <c r="I70" s="62">
        <v>8948100</v>
      </c>
      <c r="J70" s="62">
        <v>5008600</v>
      </c>
      <c r="K70" s="62">
        <v>29982579</v>
      </c>
      <c r="L70" s="62">
        <v>2186726</v>
      </c>
      <c r="M70" s="62">
        <v>11914995</v>
      </c>
      <c r="N70" s="62">
        <v>14350000</v>
      </c>
      <c r="O70" s="62">
        <v>2650000</v>
      </c>
      <c r="P70" s="62">
        <v>0</v>
      </c>
      <c r="Q70" s="62">
        <v>2500000</v>
      </c>
      <c r="R70" s="62">
        <v>5636000</v>
      </c>
      <c r="S70" s="62">
        <v>1490000</v>
      </c>
      <c r="T70" s="72">
        <f t="shared" si="1"/>
        <v>87000000</v>
      </c>
      <c r="U70" s="59">
        <f t="shared" si="2"/>
        <v>0</v>
      </c>
      <c r="V70" s="57">
        <f t="shared" si="3"/>
        <v>0</v>
      </c>
      <c r="W70" s="25"/>
      <c r="X70" s="173">
        <f>'K8 SD Twl I 2013'!T69</f>
        <v>0</v>
      </c>
      <c r="Y70" s="173">
        <f>'K8 SD Twl II 2013'!T69</f>
        <v>0</v>
      </c>
      <c r="Z70" s="173">
        <f>'K8 SD Twl III 2013'!T69</f>
        <v>0</v>
      </c>
      <c r="AA70" s="173">
        <f>'K8 SD Twl IV 2013'!T69</f>
        <v>0</v>
      </c>
      <c r="AB70" s="173">
        <f t="shared" si="4"/>
        <v>0</v>
      </c>
      <c r="AC70" s="173">
        <f t="shared" si="0"/>
        <v>87000000</v>
      </c>
    </row>
    <row r="71" spans="2:29" hidden="1">
      <c r="B71" s="79">
        <f>'PER TRIWULAN'!A65</f>
        <v>60</v>
      </c>
      <c r="C71" s="54" t="str">
        <f>'PER TRIWULAN'!I65</f>
        <v xml:space="preserve"> Gabus </v>
      </c>
      <c r="D71" s="36" t="str">
        <f>'PER TRIWULAN'!B65</f>
        <v>SD NEGERI 3 TUNGGULREJO</v>
      </c>
      <c r="E71" s="71">
        <f>'PER TRIWULAN'!X65</f>
        <v>56550000</v>
      </c>
      <c r="F71" s="89">
        <v>56550000</v>
      </c>
      <c r="G71" s="62">
        <v>1721500</v>
      </c>
      <c r="H71" s="62">
        <v>169000</v>
      </c>
      <c r="I71" s="62">
        <v>11271500</v>
      </c>
      <c r="J71" s="62">
        <v>7499300</v>
      </c>
      <c r="K71" s="62">
        <v>11384600</v>
      </c>
      <c r="L71" s="62">
        <v>557800</v>
      </c>
      <c r="M71" s="62">
        <v>2331000</v>
      </c>
      <c r="N71" s="62">
        <v>13750000</v>
      </c>
      <c r="O71" s="62">
        <v>2160000</v>
      </c>
      <c r="P71" s="62">
        <v>966000</v>
      </c>
      <c r="Q71" s="62">
        <v>1809300</v>
      </c>
      <c r="R71" s="62">
        <v>2930000</v>
      </c>
      <c r="S71" s="62">
        <v>0</v>
      </c>
      <c r="T71" s="72">
        <f t="shared" si="1"/>
        <v>56550000</v>
      </c>
      <c r="U71" s="59">
        <f t="shared" si="2"/>
        <v>0</v>
      </c>
      <c r="V71" s="57">
        <f t="shared" si="3"/>
        <v>0</v>
      </c>
      <c r="W71" s="25"/>
      <c r="X71" s="173">
        <f>'K8 SD Twl I 2013'!T70</f>
        <v>0</v>
      </c>
      <c r="Y71" s="173">
        <f>'K8 SD Twl II 2013'!T70</f>
        <v>0</v>
      </c>
      <c r="Z71" s="173">
        <f>'K8 SD Twl III 2013'!T70</f>
        <v>0</v>
      </c>
      <c r="AA71" s="173">
        <f>'K8 SD Twl IV 2013'!T70</f>
        <v>0</v>
      </c>
      <c r="AB71" s="173">
        <f t="shared" si="4"/>
        <v>0</v>
      </c>
      <c r="AC71" s="173">
        <f t="shared" si="0"/>
        <v>56550000</v>
      </c>
    </row>
    <row r="72" spans="2:29" hidden="1">
      <c r="B72" s="79">
        <f>'PER TRIWULAN'!A66</f>
        <v>61</v>
      </c>
      <c r="C72" s="54" t="str">
        <f>'PER TRIWULAN'!I66</f>
        <v xml:space="preserve"> Gabus </v>
      </c>
      <c r="D72" s="36" t="str">
        <f>'PER TRIWULAN'!B66</f>
        <v>SD NEGERI 4 BANJAREJO</v>
      </c>
      <c r="E72" s="71">
        <f>'PER TRIWULAN'!X66</f>
        <v>66120000</v>
      </c>
      <c r="F72" s="89">
        <v>66120000</v>
      </c>
      <c r="G72" s="62">
        <v>1166000</v>
      </c>
      <c r="H72" s="62">
        <v>650000</v>
      </c>
      <c r="I72" s="62">
        <v>420000</v>
      </c>
      <c r="J72" s="62">
        <v>3705200</v>
      </c>
      <c r="K72" s="62">
        <v>21071800</v>
      </c>
      <c r="L72" s="62">
        <v>135000</v>
      </c>
      <c r="M72" s="62">
        <v>5185000</v>
      </c>
      <c r="N72" s="62">
        <v>13800000</v>
      </c>
      <c r="O72" s="62">
        <v>830000</v>
      </c>
      <c r="P72" s="62">
        <v>0</v>
      </c>
      <c r="Q72" s="62">
        <v>2400000</v>
      </c>
      <c r="R72" s="62">
        <v>0</v>
      </c>
      <c r="S72" s="62">
        <v>16757000</v>
      </c>
      <c r="T72" s="72">
        <f t="shared" si="1"/>
        <v>66120000</v>
      </c>
      <c r="U72" s="59">
        <f t="shared" si="2"/>
        <v>0</v>
      </c>
      <c r="V72" s="57">
        <f t="shared" si="3"/>
        <v>0</v>
      </c>
      <c r="W72" s="25"/>
      <c r="X72" s="173">
        <f>'K8 SD Twl I 2013'!T71</f>
        <v>0</v>
      </c>
      <c r="Y72" s="173">
        <f>'K8 SD Twl II 2013'!T71</f>
        <v>0</v>
      </c>
      <c r="Z72" s="173">
        <f>'K8 SD Twl III 2013'!T71</f>
        <v>0</v>
      </c>
      <c r="AA72" s="173">
        <f>'K8 SD Twl IV 2013'!T71</f>
        <v>0</v>
      </c>
      <c r="AB72" s="173">
        <f t="shared" si="4"/>
        <v>0</v>
      </c>
      <c r="AC72" s="173">
        <f t="shared" si="0"/>
        <v>66120000</v>
      </c>
    </row>
    <row r="73" spans="2:29" hidden="1">
      <c r="B73" s="79">
        <f>'PER TRIWULAN'!A67</f>
        <v>62</v>
      </c>
      <c r="C73" s="54" t="str">
        <f>'PER TRIWULAN'!I67</f>
        <v xml:space="preserve"> Gabus </v>
      </c>
      <c r="D73" s="36" t="str">
        <f>'PER TRIWULAN'!B67</f>
        <v>SD NEGERI 4 BENDOHARJO</v>
      </c>
      <c r="E73" s="71">
        <f>'PER TRIWULAN'!X67</f>
        <v>63220000</v>
      </c>
      <c r="F73" s="89">
        <v>63220000</v>
      </c>
      <c r="G73" s="62">
        <v>1030000</v>
      </c>
      <c r="H73" s="62">
        <v>500000</v>
      </c>
      <c r="I73" s="62">
        <v>11922000</v>
      </c>
      <c r="J73" s="62">
        <v>4850000</v>
      </c>
      <c r="K73" s="62">
        <v>1545000</v>
      </c>
      <c r="L73" s="62">
        <v>1567000</v>
      </c>
      <c r="M73" s="62">
        <v>15706000</v>
      </c>
      <c r="N73" s="62">
        <v>16741000</v>
      </c>
      <c r="O73" s="62">
        <v>450000</v>
      </c>
      <c r="P73" s="62">
        <v>1309000</v>
      </c>
      <c r="Q73" s="62">
        <v>2400000</v>
      </c>
      <c r="R73" s="62">
        <v>5200000</v>
      </c>
      <c r="S73" s="62">
        <v>0</v>
      </c>
      <c r="T73" s="72">
        <f t="shared" si="1"/>
        <v>63220000</v>
      </c>
      <c r="U73" s="59">
        <f t="shared" si="2"/>
        <v>0</v>
      </c>
      <c r="V73" s="57">
        <f t="shared" si="3"/>
        <v>0</v>
      </c>
      <c r="W73" s="25"/>
      <c r="X73" s="173">
        <f>'K8 SD Twl I 2013'!T72</f>
        <v>0</v>
      </c>
      <c r="Y73" s="173">
        <f>'K8 SD Twl II 2013'!T72</f>
        <v>0</v>
      </c>
      <c r="Z73" s="173">
        <f>'K8 SD Twl III 2013'!T72</f>
        <v>0</v>
      </c>
      <c r="AA73" s="173">
        <f>'K8 SD Twl IV 2013'!T72</f>
        <v>0</v>
      </c>
      <c r="AB73" s="173">
        <f t="shared" si="4"/>
        <v>0</v>
      </c>
      <c r="AC73" s="173">
        <f t="shared" si="0"/>
        <v>63220000</v>
      </c>
    </row>
    <row r="74" spans="2:29" hidden="1">
      <c r="B74" s="79">
        <f>'PER TRIWULAN'!A68</f>
        <v>63</v>
      </c>
      <c r="C74" s="54" t="str">
        <f>'PER TRIWULAN'!I68</f>
        <v xml:space="preserve"> Gabus </v>
      </c>
      <c r="D74" s="36" t="str">
        <f>'PER TRIWULAN'!B68</f>
        <v>SD NEGERI 4 PANDANHARUM</v>
      </c>
      <c r="E74" s="71">
        <f>'PER TRIWULAN'!X68</f>
        <v>53650000</v>
      </c>
      <c r="F74" s="89">
        <v>53650000</v>
      </c>
      <c r="G74" s="62">
        <v>3205250</v>
      </c>
      <c r="H74" s="62">
        <v>650000</v>
      </c>
      <c r="I74" s="62">
        <v>6891250</v>
      </c>
      <c r="J74" s="62">
        <v>9097600</v>
      </c>
      <c r="K74" s="62">
        <v>11417550</v>
      </c>
      <c r="L74" s="62">
        <v>1501500</v>
      </c>
      <c r="M74" s="62">
        <v>1085350</v>
      </c>
      <c r="N74" s="62">
        <v>10730000</v>
      </c>
      <c r="O74" s="62">
        <v>3130000</v>
      </c>
      <c r="P74" s="62" t="s">
        <v>1906</v>
      </c>
      <c r="Q74" s="62">
        <v>1755000</v>
      </c>
      <c r="R74" s="62" t="s">
        <v>1906</v>
      </c>
      <c r="S74" s="62">
        <v>4186500</v>
      </c>
      <c r="T74" s="72">
        <f t="shared" si="1"/>
        <v>53650000</v>
      </c>
      <c r="U74" s="59">
        <f t="shared" si="2"/>
        <v>0</v>
      </c>
      <c r="V74" s="57">
        <f t="shared" si="3"/>
        <v>0</v>
      </c>
      <c r="W74" s="25"/>
      <c r="X74" s="173">
        <f>'K8 SD Twl I 2013'!T73</f>
        <v>0</v>
      </c>
      <c r="Y74" s="173">
        <f>'K8 SD Twl II 2013'!T73</f>
        <v>0</v>
      </c>
      <c r="Z74" s="173">
        <f>'K8 SD Twl III 2013'!T73</f>
        <v>0</v>
      </c>
      <c r="AA74" s="173">
        <f>'K8 SD Twl IV 2013'!T73</f>
        <v>0</v>
      </c>
      <c r="AB74" s="173">
        <f t="shared" si="4"/>
        <v>0</v>
      </c>
      <c r="AC74" s="173">
        <f t="shared" si="0"/>
        <v>53650000</v>
      </c>
    </row>
    <row r="75" spans="2:29" hidden="1">
      <c r="B75" s="79">
        <f>'PER TRIWULAN'!A69</f>
        <v>64</v>
      </c>
      <c r="C75" s="54" t="str">
        <f>'PER TRIWULAN'!I69</f>
        <v xml:space="preserve"> Gabus </v>
      </c>
      <c r="D75" s="36" t="str">
        <f>'PER TRIWULAN'!B69</f>
        <v>SD NEGERI 4 PELEM</v>
      </c>
      <c r="E75" s="71">
        <f>'PER TRIWULAN'!X69</f>
        <v>88160000</v>
      </c>
      <c r="F75" s="89">
        <v>88160000</v>
      </c>
      <c r="G75" s="62">
        <v>0</v>
      </c>
      <c r="H75" s="62">
        <v>0</v>
      </c>
      <c r="I75" s="62">
        <v>6773700</v>
      </c>
      <c r="J75" s="62">
        <v>579600</v>
      </c>
      <c r="K75" s="62">
        <v>38435845</v>
      </c>
      <c r="L75" s="62">
        <v>2139922</v>
      </c>
      <c r="M75" s="62">
        <v>7775449</v>
      </c>
      <c r="N75" s="62">
        <v>14900000</v>
      </c>
      <c r="O75" s="62">
        <v>488000</v>
      </c>
      <c r="P75" s="62">
        <v>0</v>
      </c>
      <c r="Q75" s="62">
        <v>1800000</v>
      </c>
      <c r="R75" s="62">
        <v>0</v>
      </c>
      <c r="S75" s="62">
        <v>15262000</v>
      </c>
      <c r="T75" s="72">
        <f t="shared" si="1"/>
        <v>88154516</v>
      </c>
      <c r="U75" s="59">
        <f t="shared" si="2"/>
        <v>0</v>
      </c>
      <c r="V75" s="57">
        <f t="shared" si="3"/>
        <v>5484</v>
      </c>
      <c r="W75" s="25"/>
      <c r="X75" s="173">
        <f>'K8 SD Twl I 2013'!T74</f>
        <v>0</v>
      </c>
      <c r="Y75" s="173">
        <f>'K8 SD Twl II 2013'!T74</f>
        <v>0</v>
      </c>
      <c r="Z75" s="173">
        <f>'K8 SD Twl III 2013'!T74</f>
        <v>0</v>
      </c>
      <c r="AA75" s="173">
        <f>'K8 SD Twl IV 2013'!T74</f>
        <v>0</v>
      </c>
      <c r="AB75" s="173">
        <f t="shared" si="4"/>
        <v>0</v>
      </c>
      <c r="AC75" s="173">
        <f t="shared" si="0"/>
        <v>88154516</v>
      </c>
    </row>
    <row r="76" spans="2:29" hidden="1">
      <c r="B76" s="79">
        <f>'PER TRIWULAN'!A70</f>
        <v>65</v>
      </c>
      <c r="C76" s="54" t="str">
        <f>'PER TRIWULAN'!I70</f>
        <v xml:space="preserve"> Gabus </v>
      </c>
      <c r="D76" s="36" t="str">
        <f>'PER TRIWULAN'!B70</f>
        <v>SD NEGERI 4 SULURSARI</v>
      </c>
      <c r="E76" s="71">
        <f>'PER TRIWULAN'!X70</f>
        <v>92220000</v>
      </c>
      <c r="F76" s="89">
        <v>92220000</v>
      </c>
      <c r="G76" s="62">
        <v>750000</v>
      </c>
      <c r="H76" s="62">
        <v>2536000</v>
      </c>
      <c r="I76" s="62">
        <v>4607000</v>
      </c>
      <c r="J76" s="62">
        <v>6494600</v>
      </c>
      <c r="K76" s="62">
        <v>36032400</v>
      </c>
      <c r="L76" s="62">
        <v>3657000</v>
      </c>
      <c r="M76" s="62">
        <v>13678000</v>
      </c>
      <c r="N76" s="62">
        <v>17475000</v>
      </c>
      <c r="O76" s="62">
        <v>2315000</v>
      </c>
      <c r="P76" s="62">
        <v>0</v>
      </c>
      <c r="Q76" s="62">
        <v>900000</v>
      </c>
      <c r="R76" s="62">
        <v>3775000</v>
      </c>
      <c r="S76" s="62">
        <v>0</v>
      </c>
      <c r="T76" s="72">
        <f t="shared" si="1"/>
        <v>92220000</v>
      </c>
      <c r="U76" s="59">
        <f t="shared" si="2"/>
        <v>0</v>
      </c>
      <c r="V76" s="57">
        <f t="shared" si="3"/>
        <v>0</v>
      </c>
      <c r="W76" s="25"/>
      <c r="X76" s="173">
        <f>'K8 SD Twl I 2013'!T75</f>
        <v>0</v>
      </c>
      <c r="Y76" s="173">
        <f>'K8 SD Twl II 2013'!T75</f>
        <v>0</v>
      </c>
      <c r="Z76" s="173">
        <f>'K8 SD Twl III 2013'!T75</f>
        <v>0</v>
      </c>
      <c r="AA76" s="173">
        <f>'K8 SD Twl IV 2013'!T75</f>
        <v>0</v>
      </c>
      <c r="AB76" s="173">
        <f t="shared" si="4"/>
        <v>0</v>
      </c>
      <c r="AC76" s="173">
        <f t="shared" ref="AC76:AC139" si="5">T76-AB76</f>
        <v>92220000</v>
      </c>
    </row>
    <row r="77" spans="2:29" hidden="1">
      <c r="B77" s="79">
        <f>'PER TRIWULAN'!A71</f>
        <v>66</v>
      </c>
      <c r="C77" s="54" t="str">
        <f>'PER TRIWULAN'!I71</f>
        <v xml:space="preserve"> Gabus </v>
      </c>
      <c r="D77" s="36" t="str">
        <f>'PER TRIWULAN'!B71</f>
        <v>SD NEGERI 4 TUNGGULREJO</v>
      </c>
      <c r="E77" s="71">
        <f>'PER TRIWULAN'!X71</f>
        <v>65250000</v>
      </c>
      <c r="F77" s="89">
        <v>65250000</v>
      </c>
      <c r="G77" s="62">
        <v>5732800</v>
      </c>
      <c r="H77" s="62">
        <v>200000</v>
      </c>
      <c r="I77" s="62">
        <v>6120750</v>
      </c>
      <c r="J77" s="62">
        <v>6878700</v>
      </c>
      <c r="K77" s="62">
        <v>24745999</v>
      </c>
      <c r="L77" s="62">
        <v>664251</v>
      </c>
      <c r="M77" s="62">
        <v>1750000</v>
      </c>
      <c r="N77" s="62">
        <v>12600000</v>
      </c>
      <c r="O77" s="62">
        <v>2662500</v>
      </c>
      <c r="P77" s="62">
        <v>0</v>
      </c>
      <c r="Q77" s="62">
        <v>1900000</v>
      </c>
      <c r="R77" s="62">
        <v>920000</v>
      </c>
      <c r="S77" s="62">
        <v>1075000</v>
      </c>
      <c r="T77" s="72">
        <f t="shared" ref="T77:T140" si="6">SUM(G77:S77)</f>
        <v>65250000</v>
      </c>
      <c r="U77" s="59">
        <f t="shared" ref="U77:U140" si="7">E77-F77</f>
        <v>0</v>
      </c>
      <c r="V77" s="57">
        <f t="shared" ref="V77:V140" si="8">F77-T77</f>
        <v>0</v>
      </c>
      <c r="W77" s="25"/>
      <c r="X77" s="173">
        <f>'K8 SD Twl I 2013'!T76</f>
        <v>0</v>
      </c>
      <c r="Y77" s="173">
        <f>'K8 SD Twl II 2013'!T76</f>
        <v>0</v>
      </c>
      <c r="Z77" s="173">
        <f>'K8 SD Twl III 2013'!T76</f>
        <v>0</v>
      </c>
      <c r="AA77" s="173">
        <f>'K8 SD Twl IV 2013'!T76</f>
        <v>0</v>
      </c>
      <c r="AB77" s="173">
        <f t="shared" ref="AB77:AB140" si="9">X77+Y77+Z77+AA77</f>
        <v>0</v>
      </c>
      <c r="AC77" s="173">
        <f t="shared" si="5"/>
        <v>65250000</v>
      </c>
    </row>
    <row r="78" spans="2:29" hidden="1">
      <c r="B78" s="79">
        <f>'PER TRIWULAN'!A72</f>
        <v>67</v>
      </c>
      <c r="C78" s="54" t="str">
        <f>'PER TRIWULAN'!I72</f>
        <v xml:space="preserve"> Gabus </v>
      </c>
      <c r="D78" s="36" t="str">
        <f>'PER TRIWULAN'!B72</f>
        <v>SD NEGERI 2 KEYONNGAN</v>
      </c>
      <c r="E78" s="71">
        <f>'PER TRIWULAN'!X72</f>
        <v>140070000</v>
      </c>
      <c r="F78" s="89">
        <v>140070000</v>
      </c>
      <c r="G78" s="62">
        <v>775000</v>
      </c>
      <c r="H78" s="62">
        <v>2185000</v>
      </c>
      <c r="I78" s="62">
        <v>400000</v>
      </c>
      <c r="J78" s="62">
        <v>8639700</v>
      </c>
      <c r="K78" s="62">
        <v>53025312</v>
      </c>
      <c r="L78" s="62">
        <v>1743088</v>
      </c>
      <c r="M78" s="62">
        <v>8345000</v>
      </c>
      <c r="N78" s="62">
        <v>25300000</v>
      </c>
      <c r="O78" s="62">
        <v>835000</v>
      </c>
      <c r="P78" s="62">
        <v>3615000</v>
      </c>
      <c r="Q78" s="62">
        <v>1500000</v>
      </c>
      <c r="R78" s="62">
        <v>0</v>
      </c>
      <c r="S78" s="62">
        <v>33706900</v>
      </c>
      <c r="T78" s="72">
        <f t="shared" si="6"/>
        <v>140070000</v>
      </c>
      <c r="U78" s="59">
        <f t="shared" si="7"/>
        <v>0</v>
      </c>
      <c r="V78" s="57">
        <f t="shared" si="8"/>
        <v>0</v>
      </c>
      <c r="W78" s="25"/>
      <c r="X78" s="173">
        <f>'K8 SD Twl I 2013'!T77</f>
        <v>0</v>
      </c>
      <c r="Y78" s="173">
        <f>'K8 SD Twl II 2013'!T77</f>
        <v>0</v>
      </c>
      <c r="Z78" s="173">
        <f>'K8 SD Twl III 2013'!T77</f>
        <v>0</v>
      </c>
      <c r="AA78" s="173">
        <f>'K8 SD Twl IV 2013'!T77</f>
        <v>0</v>
      </c>
      <c r="AB78" s="173">
        <f t="shared" si="9"/>
        <v>0</v>
      </c>
      <c r="AC78" s="173">
        <f t="shared" si="5"/>
        <v>140070000</v>
      </c>
    </row>
    <row r="79" spans="2:29" hidden="1">
      <c r="B79" s="79">
        <f>'PER TRIWULAN'!A73</f>
        <v>68</v>
      </c>
      <c r="C79" s="54" t="str">
        <f>'PER TRIWULAN'!I73</f>
        <v xml:space="preserve"> Gabus </v>
      </c>
      <c r="D79" s="36" t="str">
        <f>'PER TRIWULAN'!B73</f>
        <v>SD NEGERI 1 GABUS</v>
      </c>
      <c r="E79" s="71">
        <f>'PER TRIWULAN'!X73</f>
        <v>81780000</v>
      </c>
      <c r="F79" s="89">
        <v>81780000</v>
      </c>
      <c r="G79" s="62">
        <v>9922000</v>
      </c>
      <c r="H79" s="62">
        <v>640000</v>
      </c>
      <c r="I79" s="62">
        <v>12281300</v>
      </c>
      <c r="J79" s="62">
        <v>6069800</v>
      </c>
      <c r="K79" s="62">
        <v>20906950</v>
      </c>
      <c r="L79" s="62">
        <v>3567950</v>
      </c>
      <c r="M79" s="62">
        <v>8590000</v>
      </c>
      <c r="N79" s="62">
        <v>13050000</v>
      </c>
      <c r="O79" s="62">
        <v>3752000</v>
      </c>
      <c r="P79" s="62" t="s">
        <v>1907</v>
      </c>
      <c r="Q79" s="62">
        <v>2600000</v>
      </c>
      <c r="R79" s="62" t="s">
        <v>1907</v>
      </c>
      <c r="S79" s="62">
        <v>400000</v>
      </c>
      <c r="T79" s="72">
        <f t="shared" si="6"/>
        <v>81780000</v>
      </c>
      <c r="U79" s="59">
        <f t="shared" si="7"/>
        <v>0</v>
      </c>
      <c r="V79" s="57">
        <f t="shared" si="8"/>
        <v>0</v>
      </c>
      <c r="W79" s="25"/>
      <c r="X79" s="173">
        <f>'K8 SD Twl I 2013'!T78</f>
        <v>0</v>
      </c>
      <c r="Y79" s="173">
        <f>'K8 SD Twl II 2013'!T78</f>
        <v>0</v>
      </c>
      <c r="Z79" s="173">
        <f>'K8 SD Twl III 2013'!T78</f>
        <v>0</v>
      </c>
      <c r="AA79" s="173">
        <f>'K8 SD Twl IV 2013'!T78</f>
        <v>0</v>
      </c>
      <c r="AB79" s="173">
        <f t="shared" si="9"/>
        <v>0</v>
      </c>
      <c r="AC79" s="173">
        <f t="shared" si="5"/>
        <v>81780000</v>
      </c>
    </row>
    <row r="80" spans="2:29" hidden="1">
      <c r="B80" s="79">
        <f>'PER TRIWULAN'!A74</f>
        <v>69</v>
      </c>
      <c r="C80" s="54" t="str">
        <f>'PER TRIWULAN'!I74</f>
        <v xml:space="preserve"> Gabus </v>
      </c>
      <c r="D80" s="36" t="str">
        <f>'PER TRIWULAN'!B74</f>
        <v>SD NEGERI 1 KARANGREJO</v>
      </c>
      <c r="E80" s="71">
        <f>'PER TRIWULAN'!X74</f>
        <v>79170000</v>
      </c>
      <c r="F80" s="89">
        <v>79170000</v>
      </c>
      <c r="G80" s="62">
        <v>5788050</v>
      </c>
      <c r="H80" s="62">
        <v>154000</v>
      </c>
      <c r="I80" s="62">
        <v>9619200</v>
      </c>
      <c r="J80" s="62">
        <v>6429950</v>
      </c>
      <c r="K80" s="62">
        <v>25827803</v>
      </c>
      <c r="L80" s="62">
        <v>819497</v>
      </c>
      <c r="M80" s="62">
        <v>7703500</v>
      </c>
      <c r="N80" s="62">
        <v>12300000</v>
      </c>
      <c r="O80" s="62">
        <v>3213000</v>
      </c>
      <c r="P80" s="62">
        <v>500000</v>
      </c>
      <c r="Q80" s="62">
        <v>1800000</v>
      </c>
      <c r="R80" s="62">
        <v>760000</v>
      </c>
      <c r="S80" s="62">
        <v>4255000</v>
      </c>
      <c r="T80" s="72">
        <f t="shared" si="6"/>
        <v>79170000</v>
      </c>
      <c r="U80" s="59">
        <f t="shared" si="7"/>
        <v>0</v>
      </c>
      <c r="V80" s="57">
        <f t="shared" si="8"/>
        <v>0</v>
      </c>
      <c r="W80" s="25"/>
      <c r="X80" s="173">
        <f>'K8 SD Twl I 2013'!T79</f>
        <v>0</v>
      </c>
      <c r="Y80" s="173">
        <f>'K8 SD Twl II 2013'!T79</f>
        <v>0</v>
      </c>
      <c r="Z80" s="173">
        <f>'K8 SD Twl III 2013'!T79</f>
        <v>0</v>
      </c>
      <c r="AA80" s="173">
        <f>'K8 SD Twl IV 2013'!T79</f>
        <v>0</v>
      </c>
      <c r="AB80" s="173">
        <f t="shared" si="9"/>
        <v>0</v>
      </c>
      <c r="AC80" s="173">
        <f t="shared" si="5"/>
        <v>79170000</v>
      </c>
    </row>
    <row r="81" spans="2:29" hidden="1">
      <c r="B81" s="79">
        <f>'PER TRIWULAN'!A75</f>
        <v>70</v>
      </c>
      <c r="C81" s="54" t="str">
        <f>'PER TRIWULAN'!I75</f>
        <v xml:space="preserve"> Gabus </v>
      </c>
      <c r="D81" s="36" t="str">
        <f>'PER TRIWULAN'!B75</f>
        <v>SD NEGERI 2 KARANGREJO</v>
      </c>
      <c r="E81" s="71">
        <f>'PER TRIWULAN'!X75</f>
        <v>86420000</v>
      </c>
      <c r="F81" s="89">
        <v>86420000</v>
      </c>
      <c r="G81" s="62">
        <v>1079000</v>
      </c>
      <c r="H81" s="62">
        <v>800000</v>
      </c>
      <c r="I81" s="62">
        <v>1940000</v>
      </c>
      <c r="J81" s="62">
        <v>5421500</v>
      </c>
      <c r="K81" s="62">
        <v>34128933</v>
      </c>
      <c r="L81" s="62">
        <v>802567</v>
      </c>
      <c r="M81" s="62">
        <v>4607000</v>
      </c>
      <c r="N81" s="62">
        <v>16100000</v>
      </c>
      <c r="O81" s="62">
        <v>730000</v>
      </c>
      <c r="P81" s="62">
        <v>0</v>
      </c>
      <c r="Q81" s="62">
        <v>1900000</v>
      </c>
      <c r="R81" s="62">
        <v>6038000</v>
      </c>
      <c r="S81" s="62">
        <v>12873000</v>
      </c>
      <c r="T81" s="72">
        <f t="shared" si="6"/>
        <v>86420000</v>
      </c>
      <c r="U81" s="59">
        <f t="shared" si="7"/>
        <v>0</v>
      </c>
      <c r="V81" s="57">
        <f t="shared" si="8"/>
        <v>0</v>
      </c>
      <c r="W81" s="25"/>
      <c r="X81" s="173">
        <f>'K8 SD Twl I 2013'!T80</f>
        <v>0</v>
      </c>
      <c r="Y81" s="173">
        <f>'K8 SD Twl II 2013'!T80</f>
        <v>0</v>
      </c>
      <c r="Z81" s="173">
        <f>'K8 SD Twl III 2013'!T80</f>
        <v>0</v>
      </c>
      <c r="AA81" s="173">
        <f>'K8 SD Twl IV 2013'!T80</f>
        <v>0</v>
      </c>
      <c r="AB81" s="173">
        <f t="shared" si="9"/>
        <v>0</v>
      </c>
      <c r="AC81" s="173">
        <f t="shared" si="5"/>
        <v>86420000</v>
      </c>
    </row>
    <row r="82" spans="2:29" hidden="1">
      <c r="B82" s="79">
        <f>'PER TRIWULAN'!A76</f>
        <v>71</v>
      </c>
      <c r="C82" s="54" t="str">
        <f>'PER TRIWULAN'!I76</f>
        <v xml:space="preserve"> Gabus </v>
      </c>
      <c r="D82" s="36" t="str">
        <f>'PER TRIWULAN'!B76</f>
        <v>SD NEGERI 3 KARANGREJO</v>
      </c>
      <c r="E82" s="71">
        <f>'PER TRIWULAN'!X76</f>
        <v>74530000</v>
      </c>
      <c r="F82" s="89">
        <v>74530000</v>
      </c>
      <c r="G82" s="62">
        <v>390000</v>
      </c>
      <c r="H82" s="62">
        <v>500000</v>
      </c>
      <c r="I82" s="62">
        <v>5929450</v>
      </c>
      <c r="J82" s="62">
        <v>6015300</v>
      </c>
      <c r="K82" s="62">
        <v>29522250</v>
      </c>
      <c r="L82" s="62">
        <v>512000</v>
      </c>
      <c r="M82" s="62">
        <v>5770000</v>
      </c>
      <c r="N82" s="62">
        <v>14375000</v>
      </c>
      <c r="O82" s="62">
        <v>1971000</v>
      </c>
      <c r="P82" s="62">
        <v>0</v>
      </c>
      <c r="Q82" s="62">
        <v>2300000</v>
      </c>
      <c r="R82" s="62">
        <v>70000</v>
      </c>
      <c r="S82" s="62">
        <v>7175000</v>
      </c>
      <c r="T82" s="72">
        <f t="shared" si="6"/>
        <v>74530000</v>
      </c>
      <c r="U82" s="59">
        <f t="shared" si="7"/>
        <v>0</v>
      </c>
      <c r="V82" s="57">
        <f t="shared" si="8"/>
        <v>0</v>
      </c>
      <c r="W82" s="25"/>
      <c r="X82" s="173">
        <f>'K8 SD Twl I 2013'!T81</f>
        <v>0</v>
      </c>
      <c r="Y82" s="173">
        <f>'K8 SD Twl II 2013'!T81</f>
        <v>0</v>
      </c>
      <c r="Z82" s="173">
        <f>'K8 SD Twl III 2013'!T81</f>
        <v>0</v>
      </c>
      <c r="AA82" s="173">
        <f>'K8 SD Twl IV 2013'!T81</f>
        <v>0</v>
      </c>
      <c r="AB82" s="173">
        <f t="shared" si="9"/>
        <v>0</v>
      </c>
      <c r="AC82" s="173">
        <f t="shared" si="5"/>
        <v>74530000</v>
      </c>
    </row>
    <row r="83" spans="2:29" hidden="1">
      <c r="B83" s="79">
        <f>'PER TRIWULAN'!A77</f>
        <v>72</v>
      </c>
      <c r="C83" s="54" t="str">
        <f>'PER TRIWULAN'!I77</f>
        <v xml:space="preserve"> Gabus </v>
      </c>
      <c r="D83" s="36" t="str">
        <f>'PER TRIWULAN'!B77</f>
        <v>SD NEGERI 1 BANJAREJO</v>
      </c>
      <c r="E83" s="71">
        <f>'PER TRIWULAN'!X77</f>
        <v>88450000</v>
      </c>
      <c r="F83" s="89">
        <v>88450000</v>
      </c>
      <c r="G83" s="62">
        <v>0</v>
      </c>
      <c r="H83" s="62">
        <v>1669400</v>
      </c>
      <c r="I83" s="62">
        <v>4268300</v>
      </c>
      <c r="J83" s="62">
        <v>9720950</v>
      </c>
      <c r="K83" s="62">
        <v>30520942</v>
      </c>
      <c r="L83" s="62">
        <v>1962208</v>
      </c>
      <c r="M83" s="62">
        <v>8126200</v>
      </c>
      <c r="N83" s="62">
        <v>15787000</v>
      </c>
      <c r="O83" s="62">
        <v>7115000</v>
      </c>
      <c r="P83" s="62">
        <v>600000</v>
      </c>
      <c r="Q83" s="62">
        <v>520000</v>
      </c>
      <c r="R83" s="62">
        <v>5200000</v>
      </c>
      <c r="S83" s="62">
        <v>2960000</v>
      </c>
      <c r="T83" s="72">
        <f t="shared" si="6"/>
        <v>88450000</v>
      </c>
      <c r="U83" s="59">
        <f t="shared" si="7"/>
        <v>0</v>
      </c>
      <c r="V83" s="57">
        <f t="shared" si="8"/>
        <v>0</v>
      </c>
      <c r="W83" s="25"/>
      <c r="X83" s="173">
        <f>'K8 SD Twl I 2013'!T82</f>
        <v>0</v>
      </c>
      <c r="Y83" s="173">
        <f>'K8 SD Twl II 2013'!T82</f>
        <v>0</v>
      </c>
      <c r="Z83" s="173">
        <f>'K8 SD Twl III 2013'!T82</f>
        <v>0</v>
      </c>
      <c r="AA83" s="173">
        <f>'K8 SD Twl IV 2013'!T82</f>
        <v>0</v>
      </c>
      <c r="AB83" s="173">
        <f t="shared" si="9"/>
        <v>0</v>
      </c>
      <c r="AC83" s="173">
        <f t="shared" si="5"/>
        <v>88450000</v>
      </c>
    </row>
    <row r="84" spans="2:29" hidden="1">
      <c r="B84" s="79">
        <f>'PER TRIWULAN'!A78</f>
        <v>73</v>
      </c>
      <c r="C84" s="54" t="str">
        <f>'PER TRIWULAN'!I78</f>
        <v xml:space="preserve"> Gabus </v>
      </c>
      <c r="D84" s="36" t="str">
        <f>'PER TRIWULAN'!B78</f>
        <v>SD NEGERI 1 KALIPANG</v>
      </c>
      <c r="E84" s="71">
        <f>'PER TRIWULAN'!X78</f>
        <v>83810000</v>
      </c>
      <c r="F84" s="89">
        <v>83810000</v>
      </c>
      <c r="G84" s="62">
        <v>0</v>
      </c>
      <c r="H84" s="62">
        <v>746000</v>
      </c>
      <c r="I84" s="62">
        <v>5361600</v>
      </c>
      <c r="J84" s="62">
        <v>10596400</v>
      </c>
      <c r="K84" s="62">
        <v>41749500</v>
      </c>
      <c r="L84" s="62">
        <v>637500</v>
      </c>
      <c r="M84" s="62">
        <v>2638000</v>
      </c>
      <c r="N84" s="62">
        <v>16200000</v>
      </c>
      <c r="O84" s="62">
        <v>3832000</v>
      </c>
      <c r="P84" s="62">
        <v>0</v>
      </c>
      <c r="Q84" s="62">
        <v>800000</v>
      </c>
      <c r="R84" s="62">
        <v>859000</v>
      </c>
      <c r="S84" s="62">
        <v>390000</v>
      </c>
      <c r="T84" s="72">
        <f t="shared" si="6"/>
        <v>83810000</v>
      </c>
      <c r="U84" s="59">
        <f t="shared" si="7"/>
        <v>0</v>
      </c>
      <c r="V84" s="57">
        <f t="shared" si="8"/>
        <v>0</v>
      </c>
      <c r="W84" s="25"/>
      <c r="X84" s="173">
        <f>'K8 SD Twl I 2013'!T83</f>
        <v>0</v>
      </c>
      <c r="Y84" s="173">
        <f>'K8 SD Twl II 2013'!T83</f>
        <v>0</v>
      </c>
      <c r="Z84" s="173">
        <f>'K8 SD Twl III 2013'!T83</f>
        <v>0</v>
      </c>
      <c r="AA84" s="173">
        <f>'K8 SD Twl IV 2013'!T83</f>
        <v>0</v>
      </c>
      <c r="AB84" s="173">
        <f t="shared" si="9"/>
        <v>0</v>
      </c>
      <c r="AC84" s="173">
        <f t="shared" si="5"/>
        <v>83810000</v>
      </c>
    </row>
    <row r="85" spans="2:29" hidden="1">
      <c r="B85" s="79">
        <f>'PER TRIWULAN'!A79</f>
        <v>74</v>
      </c>
      <c r="C85" s="54" t="str">
        <f>'PER TRIWULAN'!I79</f>
        <v xml:space="preserve"> Gabus </v>
      </c>
      <c r="D85" s="36" t="str">
        <f>'PER TRIWULAN'!B79</f>
        <v>SD NEGERI 2 TAHUNAN</v>
      </c>
      <c r="E85" s="71">
        <f>'PER TRIWULAN'!X79</f>
        <v>98020000</v>
      </c>
      <c r="F85" s="89">
        <v>98020000</v>
      </c>
      <c r="G85" s="62">
        <v>1080000</v>
      </c>
      <c r="H85" s="62">
        <v>0</v>
      </c>
      <c r="I85" s="62">
        <v>1464500</v>
      </c>
      <c r="J85" s="62">
        <v>8113500</v>
      </c>
      <c r="K85" s="62">
        <v>33877187</v>
      </c>
      <c r="L85" s="62">
        <v>4180813</v>
      </c>
      <c r="M85" s="62">
        <v>9690000</v>
      </c>
      <c r="N85" s="62">
        <v>21480000</v>
      </c>
      <c r="O85" s="62">
        <v>2904000</v>
      </c>
      <c r="P85" s="62">
        <v>0</v>
      </c>
      <c r="Q85" s="62">
        <v>1700000</v>
      </c>
      <c r="R85" s="62">
        <v>0</v>
      </c>
      <c r="S85" s="62">
        <v>13530000</v>
      </c>
      <c r="T85" s="72">
        <f t="shared" si="6"/>
        <v>98020000</v>
      </c>
      <c r="U85" s="59">
        <f t="shared" si="7"/>
        <v>0</v>
      </c>
      <c r="V85" s="57">
        <f t="shared" si="8"/>
        <v>0</v>
      </c>
      <c r="W85" s="25"/>
      <c r="X85" s="173">
        <f>'K8 SD Twl I 2013'!T84</f>
        <v>0</v>
      </c>
      <c r="Y85" s="173">
        <f>'K8 SD Twl II 2013'!T84</f>
        <v>0</v>
      </c>
      <c r="Z85" s="173">
        <f>'K8 SD Twl III 2013'!T84</f>
        <v>0</v>
      </c>
      <c r="AA85" s="173">
        <f>'K8 SD Twl IV 2013'!T84</f>
        <v>0</v>
      </c>
      <c r="AB85" s="173">
        <f t="shared" si="9"/>
        <v>0</v>
      </c>
      <c r="AC85" s="173">
        <f t="shared" si="5"/>
        <v>98020000</v>
      </c>
    </row>
    <row r="86" spans="2:29" hidden="1">
      <c r="B86" s="79">
        <f>'PER TRIWULAN'!A80</f>
        <v>75</v>
      </c>
      <c r="C86" s="54" t="str">
        <f>'PER TRIWULAN'!I80</f>
        <v xml:space="preserve"> Gabus </v>
      </c>
      <c r="D86" s="36" t="str">
        <f>'PER TRIWULAN'!B80</f>
        <v>SD NEGERI 1 SULURSARI</v>
      </c>
      <c r="E86" s="71">
        <f>'PER TRIWULAN'!X80</f>
        <v>132530000</v>
      </c>
      <c r="F86" s="89">
        <v>132530000</v>
      </c>
      <c r="G86" s="62">
        <v>5689500</v>
      </c>
      <c r="H86" s="62">
        <v>1623500</v>
      </c>
      <c r="I86" s="62">
        <v>27755250</v>
      </c>
      <c r="J86" s="62">
        <v>21616416</v>
      </c>
      <c r="K86" s="62">
        <v>22769656</v>
      </c>
      <c r="L86" s="62">
        <v>4135838</v>
      </c>
      <c r="M86" s="62">
        <v>20342000</v>
      </c>
      <c r="N86" s="62">
        <v>16500000</v>
      </c>
      <c r="O86" s="62">
        <v>50000</v>
      </c>
      <c r="P86" s="62">
        <v>0</v>
      </c>
      <c r="Q86" s="62">
        <v>750000</v>
      </c>
      <c r="R86" s="62">
        <v>10970000</v>
      </c>
      <c r="S86" s="62">
        <v>0</v>
      </c>
      <c r="T86" s="72">
        <f t="shared" si="6"/>
        <v>132202160</v>
      </c>
      <c r="U86" s="59">
        <f t="shared" si="7"/>
        <v>0</v>
      </c>
      <c r="V86" s="57">
        <f t="shared" si="8"/>
        <v>327840</v>
      </c>
      <c r="W86" s="25"/>
      <c r="X86" s="173">
        <f>'K8 SD Twl I 2013'!T85</f>
        <v>0</v>
      </c>
      <c r="Y86" s="173">
        <f>'K8 SD Twl II 2013'!T85</f>
        <v>0</v>
      </c>
      <c r="Z86" s="173">
        <f>'K8 SD Twl III 2013'!T85</f>
        <v>0</v>
      </c>
      <c r="AA86" s="173">
        <f>'K8 SD Twl IV 2013'!T85</f>
        <v>0</v>
      </c>
      <c r="AB86" s="173">
        <f t="shared" si="9"/>
        <v>0</v>
      </c>
      <c r="AC86" s="173">
        <f t="shared" si="5"/>
        <v>132202160</v>
      </c>
    </row>
    <row r="87" spans="2:29" hidden="1">
      <c r="B87" s="79">
        <f>'PER TRIWULAN'!A81</f>
        <v>76</v>
      </c>
      <c r="C87" s="54" t="str">
        <f>'PER TRIWULAN'!I81</f>
        <v xml:space="preserve"> Gabus </v>
      </c>
      <c r="D87" s="36" t="str">
        <f>'PER TRIWULAN'!B81</f>
        <v>SD NEGERI 2 SULURSARI</v>
      </c>
      <c r="E87" s="71">
        <f>'PER TRIWULAN'!X81</f>
        <v>133110000</v>
      </c>
      <c r="F87" s="89">
        <v>133110000</v>
      </c>
      <c r="G87" s="62">
        <v>675000</v>
      </c>
      <c r="H87" s="62"/>
      <c r="I87" s="62">
        <v>19645450</v>
      </c>
      <c r="J87" s="62">
        <v>22142600</v>
      </c>
      <c r="K87" s="62">
        <v>26857700</v>
      </c>
      <c r="L87" s="62">
        <v>1983121</v>
      </c>
      <c r="M87" s="62">
        <v>14354450</v>
      </c>
      <c r="N87" s="62">
        <v>16425000</v>
      </c>
      <c r="O87" s="62">
        <v>4463000</v>
      </c>
      <c r="P87" s="62"/>
      <c r="Q87" s="62">
        <v>2314000</v>
      </c>
      <c r="R87" s="62"/>
      <c r="S87" s="62">
        <v>24215000</v>
      </c>
      <c r="T87" s="72">
        <f t="shared" si="6"/>
        <v>133075321</v>
      </c>
      <c r="U87" s="59">
        <f t="shared" si="7"/>
        <v>0</v>
      </c>
      <c r="V87" s="57">
        <f t="shared" si="8"/>
        <v>34679</v>
      </c>
      <c r="W87" s="25"/>
      <c r="X87" s="173">
        <f>'K8 SD Twl I 2013'!T86</f>
        <v>0</v>
      </c>
      <c r="Y87" s="173">
        <f>'K8 SD Twl II 2013'!T86</f>
        <v>0</v>
      </c>
      <c r="Z87" s="173">
        <f>'K8 SD Twl III 2013'!T86</f>
        <v>0</v>
      </c>
      <c r="AA87" s="173">
        <f>'K8 SD Twl IV 2013'!T86</f>
        <v>0</v>
      </c>
      <c r="AB87" s="173">
        <f t="shared" si="9"/>
        <v>0</v>
      </c>
      <c r="AC87" s="173">
        <f t="shared" si="5"/>
        <v>133075321</v>
      </c>
    </row>
    <row r="88" spans="2:29" hidden="1">
      <c r="B88" s="79">
        <f>'PER TRIWULAN'!A82</f>
        <v>77</v>
      </c>
      <c r="C88" s="54" t="str">
        <f>'PER TRIWULAN'!I82</f>
        <v xml:space="preserve"> Gabus </v>
      </c>
      <c r="D88" s="36" t="str">
        <f>'PER TRIWULAN'!B82</f>
        <v>SD NEGERI 2 TLOGOTIRTO</v>
      </c>
      <c r="E88" s="71">
        <f>'PER TRIWULAN'!X82</f>
        <v>75400000</v>
      </c>
      <c r="F88" s="89">
        <v>75400000</v>
      </c>
      <c r="G88" s="62">
        <v>848000</v>
      </c>
      <c r="H88" s="62">
        <v>0</v>
      </c>
      <c r="I88" s="62">
        <v>2480000</v>
      </c>
      <c r="J88" s="62">
        <v>9419250</v>
      </c>
      <c r="K88" s="62">
        <v>24245050</v>
      </c>
      <c r="L88" s="62">
        <v>1209850</v>
      </c>
      <c r="M88" s="62">
        <v>3425000</v>
      </c>
      <c r="N88" s="62">
        <v>14200000</v>
      </c>
      <c r="O88" s="62">
        <v>1999200</v>
      </c>
      <c r="P88" s="62">
        <v>0</v>
      </c>
      <c r="Q88" s="62">
        <v>700000</v>
      </c>
      <c r="R88" s="62">
        <v>0</v>
      </c>
      <c r="S88" s="62">
        <v>16873650</v>
      </c>
      <c r="T88" s="72">
        <f t="shared" si="6"/>
        <v>75400000</v>
      </c>
      <c r="U88" s="59">
        <f t="shared" si="7"/>
        <v>0</v>
      </c>
      <c r="V88" s="57">
        <f t="shared" si="8"/>
        <v>0</v>
      </c>
      <c r="W88" s="25"/>
      <c r="X88" s="173">
        <f>'K8 SD Twl I 2013'!T87</f>
        <v>0</v>
      </c>
      <c r="Y88" s="173">
        <f>'K8 SD Twl II 2013'!T87</f>
        <v>0</v>
      </c>
      <c r="Z88" s="173">
        <f>'K8 SD Twl III 2013'!T87</f>
        <v>0</v>
      </c>
      <c r="AA88" s="173">
        <f>'K8 SD Twl IV 2013'!T87</f>
        <v>0</v>
      </c>
      <c r="AB88" s="173">
        <f t="shared" si="9"/>
        <v>0</v>
      </c>
      <c r="AC88" s="173">
        <f t="shared" si="5"/>
        <v>75400000</v>
      </c>
    </row>
    <row r="89" spans="2:29" hidden="1">
      <c r="B89" s="79">
        <f>'PER TRIWULAN'!A83</f>
        <v>78</v>
      </c>
      <c r="C89" s="54" t="str">
        <f>'PER TRIWULAN'!I83</f>
        <v xml:space="preserve"> Gabus </v>
      </c>
      <c r="D89" s="36" t="str">
        <f>'PER TRIWULAN'!B83</f>
        <v>SD NEGERI 3 NGLINDUK</v>
      </c>
      <c r="E89" s="71">
        <f>'PER TRIWULAN'!X83</f>
        <v>65540000</v>
      </c>
      <c r="F89" s="89">
        <v>65540000</v>
      </c>
      <c r="G89" s="62">
        <v>0</v>
      </c>
      <c r="H89" s="62">
        <v>660000</v>
      </c>
      <c r="I89" s="62">
        <v>100000</v>
      </c>
      <c r="J89" s="62">
        <v>5975650</v>
      </c>
      <c r="K89" s="62">
        <v>25502526</v>
      </c>
      <c r="L89" s="62">
        <v>1155995</v>
      </c>
      <c r="M89" s="62">
        <v>2029000</v>
      </c>
      <c r="N89" s="62">
        <v>15250000</v>
      </c>
      <c r="O89" s="62">
        <v>7855100</v>
      </c>
      <c r="P89" s="62">
        <v>32129</v>
      </c>
      <c r="Q89" s="62">
        <v>1400000</v>
      </c>
      <c r="R89" s="62">
        <v>1580000</v>
      </c>
      <c r="S89" s="62">
        <v>3999600</v>
      </c>
      <c r="T89" s="72">
        <f t="shared" si="6"/>
        <v>65540000</v>
      </c>
      <c r="U89" s="59">
        <f t="shared" si="7"/>
        <v>0</v>
      </c>
      <c r="V89" s="57">
        <f t="shared" si="8"/>
        <v>0</v>
      </c>
      <c r="W89" s="25"/>
      <c r="X89" s="173">
        <f>'K8 SD Twl I 2013'!T88</f>
        <v>0</v>
      </c>
      <c r="Y89" s="173">
        <f>'K8 SD Twl II 2013'!T88</f>
        <v>0</v>
      </c>
      <c r="Z89" s="173">
        <f>'K8 SD Twl III 2013'!T88</f>
        <v>0</v>
      </c>
      <c r="AA89" s="173">
        <f>'K8 SD Twl IV 2013'!T88</f>
        <v>0</v>
      </c>
      <c r="AB89" s="173">
        <f t="shared" si="9"/>
        <v>0</v>
      </c>
      <c r="AC89" s="173">
        <f t="shared" si="5"/>
        <v>65540000</v>
      </c>
    </row>
    <row r="90" spans="2:29" hidden="1">
      <c r="B90" s="79">
        <f>'PER TRIWULAN'!A84</f>
        <v>79</v>
      </c>
      <c r="C90" s="54" t="str">
        <f>'PER TRIWULAN'!I84</f>
        <v xml:space="preserve"> Geyer </v>
      </c>
      <c r="D90" s="36" t="str">
        <f>'PER TRIWULAN'!B84</f>
        <v>SD NEGERI 2 SOBO</v>
      </c>
      <c r="E90" s="71">
        <f>'PER TRIWULAN'!X84</f>
        <v>91640000</v>
      </c>
      <c r="F90" s="89">
        <v>91640000</v>
      </c>
      <c r="G90" s="62">
        <v>6343000</v>
      </c>
      <c r="H90" s="62">
        <v>530000</v>
      </c>
      <c r="I90" s="62">
        <v>6688050</v>
      </c>
      <c r="J90" s="62">
        <v>9402790</v>
      </c>
      <c r="K90" s="62">
        <v>25832392</v>
      </c>
      <c r="L90" s="62">
        <v>3277268</v>
      </c>
      <c r="M90" s="62">
        <v>4001500</v>
      </c>
      <c r="N90" s="62">
        <v>22800000</v>
      </c>
      <c r="O90" s="62">
        <v>5025000</v>
      </c>
      <c r="P90" s="62"/>
      <c r="Q90" s="62">
        <v>4540000</v>
      </c>
      <c r="R90" s="62">
        <v>3200000</v>
      </c>
      <c r="S90" s="62"/>
      <c r="T90" s="72">
        <f t="shared" si="6"/>
        <v>91640000</v>
      </c>
      <c r="U90" s="59">
        <f t="shared" si="7"/>
        <v>0</v>
      </c>
      <c r="V90" s="57">
        <f t="shared" si="8"/>
        <v>0</v>
      </c>
      <c r="W90" s="25"/>
      <c r="X90" s="173">
        <f>'K8 SD Twl I 2013'!T89</f>
        <v>0</v>
      </c>
      <c r="Y90" s="173">
        <f>'K8 SD Twl II 2013'!T89</f>
        <v>0</v>
      </c>
      <c r="Z90" s="173">
        <f>'K8 SD Twl III 2013'!T89</f>
        <v>0</v>
      </c>
      <c r="AA90" s="173">
        <f>'K8 SD Twl IV 2013'!T89</f>
        <v>0</v>
      </c>
      <c r="AB90" s="173">
        <f t="shared" si="9"/>
        <v>0</v>
      </c>
      <c r="AC90" s="173">
        <f t="shared" si="5"/>
        <v>91640000</v>
      </c>
    </row>
    <row r="91" spans="2:29" hidden="1">
      <c r="B91" s="79">
        <f>'PER TRIWULAN'!A85</f>
        <v>80</v>
      </c>
      <c r="C91" s="54" t="str">
        <f>'PER TRIWULAN'!I85</f>
        <v xml:space="preserve"> Geyer </v>
      </c>
      <c r="D91" s="36" t="str">
        <f>'PER TRIWULAN'!B85</f>
        <v>SD NEGERI 1 JAMBNGAN</v>
      </c>
      <c r="E91" s="71">
        <f>'PER TRIWULAN'!X85</f>
        <v>100630000</v>
      </c>
      <c r="F91" s="89">
        <v>100630000</v>
      </c>
      <c r="G91" s="62"/>
      <c r="H91" s="62"/>
      <c r="I91" s="62">
        <v>18117000</v>
      </c>
      <c r="J91" s="62">
        <v>6503000</v>
      </c>
      <c r="K91" s="62">
        <v>10721300</v>
      </c>
      <c r="L91" s="62">
        <v>1953139</v>
      </c>
      <c r="M91" s="62">
        <v>7208400</v>
      </c>
      <c r="N91" s="62">
        <v>24000000</v>
      </c>
      <c r="O91" s="62">
        <v>13128600</v>
      </c>
      <c r="P91" s="62"/>
      <c r="Q91" s="62">
        <v>2400000</v>
      </c>
      <c r="R91" s="62">
        <v>1062000</v>
      </c>
      <c r="S91" s="62">
        <v>15486561</v>
      </c>
      <c r="T91" s="72">
        <f t="shared" si="6"/>
        <v>100580000</v>
      </c>
      <c r="U91" s="59">
        <f t="shared" si="7"/>
        <v>0</v>
      </c>
      <c r="V91" s="57">
        <f t="shared" si="8"/>
        <v>50000</v>
      </c>
      <c r="W91" s="25"/>
      <c r="X91" s="173">
        <f>'K8 SD Twl I 2013'!T90</f>
        <v>0</v>
      </c>
      <c r="Y91" s="173">
        <f>'K8 SD Twl II 2013'!T90</f>
        <v>0</v>
      </c>
      <c r="Z91" s="173">
        <f>'K8 SD Twl III 2013'!T90</f>
        <v>0</v>
      </c>
      <c r="AA91" s="173">
        <f>'K8 SD Twl IV 2013'!T90</f>
        <v>0</v>
      </c>
      <c r="AB91" s="173">
        <f t="shared" si="9"/>
        <v>0</v>
      </c>
      <c r="AC91" s="173">
        <f t="shared" si="5"/>
        <v>100580000</v>
      </c>
    </row>
    <row r="92" spans="2:29" hidden="1">
      <c r="B92" s="79">
        <f>'PER TRIWULAN'!A86</f>
        <v>81</v>
      </c>
      <c r="C92" s="54" t="str">
        <f>'PER TRIWULAN'!I86</f>
        <v xml:space="preserve"> Geyer </v>
      </c>
      <c r="D92" s="36" t="str">
        <f>'PER TRIWULAN'!B86</f>
        <v>SD NEGERI 1 ASEMRUDUNG</v>
      </c>
      <c r="E92" s="71">
        <f>'PER TRIWULAN'!X86</f>
        <v>78880000</v>
      </c>
      <c r="F92" s="89">
        <v>78880000</v>
      </c>
      <c r="G92" s="62">
        <v>6638750</v>
      </c>
      <c r="H92" s="62">
        <v>700000</v>
      </c>
      <c r="I92" s="62">
        <v>2947000</v>
      </c>
      <c r="J92" s="62">
        <v>5035938</v>
      </c>
      <c r="K92" s="62">
        <v>14662000</v>
      </c>
      <c r="L92" s="62">
        <v>1951841</v>
      </c>
      <c r="M92" s="62">
        <v>6156425</v>
      </c>
      <c r="N92" s="62">
        <v>21650000</v>
      </c>
      <c r="O92" s="62">
        <v>7203000</v>
      </c>
      <c r="P92" s="62"/>
      <c r="Q92" s="62">
        <v>2635000</v>
      </c>
      <c r="R92" s="62">
        <v>9300000</v>
      </c>
      <c r="S92" s="62"/>
      <c r="T92" s="72">
        <f t="shared" si="6"/>
        <v>78879954</v>
      </c>
      <c r="U92" s="59">
        <f t="shared" si="7"/>
        <v>0</v>
      </c>
      <c r="V92" s="57">
        <f t="shared" si="8"/>
        <v>46</v>
      </c>
      <c r="W92" s="25"/>
      <c r="X92" s="173">
        <f>'K8 SD Twl I 2013'!T91</f>
        <v>0</v>
      </c>
      <c r="Y92" s="173">
        <f>'K8 SD Twl II 2013'!T91</f>
        <v>0</v>
      </c>
      <c r="Z92" s="173">
        <f>'K8 SD Twl III 2013'!T91</f>
        <v>0</v>
      </c>
      <c r="AA92" s="173">
        <f>'K8 SD Twl IV 2013'!T91</f>
        <v>0</v>
      </c>
      <c r="AB92" s="173">
        <f t="shared" si="9"/>
        <v>0</v>
      </c>
      <c r="AC92" s="173">
        <f t="shared" si="5"/>
        <v>78879954</v>
      </c>
    </row>
    <row r="93" spans="2:29" hidden="1">
      <c r="B93" s="79">
        <f>'PER TRIWULAN'!A87</f>
        <v>82</v>
      </c>
      <c r="C93" s="54" t="str">
        <f>'PER TRIWULAN'!I87</f>
        <v xml:space="preserve"> Geyer </v>
      </c>
      <c r="D93" s="36" t="str">
        <f>'PER TRIWULAN'!B87</f>
        <v>SD NEGERI 1 BANGSRI</v>
      </c>
      <c r="E93" s="71">
        <f>'PER TRIWULAN'!X87</f>
        <v>75690000</v>
      </c>
      <c r="F93" s="89">
        <v>75690000</v>
      </c>
      <c r="G93" s="62">
        <v>2606000</v>
      </c>
      <c r="H93" s="62">
        <v>872500</v>
      </c>
      <c r="I93" s="62">
        <v>4457000</v>
      </c>
      <c r="J93" s="62">
        <v>3741600</v>
      </c>
      <c r="K93" s="62">
        <v>22522300</v>
      </c>
      <c r="L93" s="62">
        <v>61587</v>
      </c>
      <c r="M93" s="62">
        <v>7677000</v>
      </c>
      <c r="N93" s="62">
        <v>13725000</v>
      </c>
      <c r="O93" s="62">
        <v>4870000</v>
      </c>
      <c r="P93" s="62"/>
      <c r="Q93" s="62">
        <v>3885000</v>
      </c>
      <c r="R93" s="62">
        <v>5802000</v>
      </c>
      <c r="S93" s="62">
        <v>5470000</v>
      </c>
      <c r="T93" s="72">
        <f t="shared" si="6"/>
        <v>75689987</v>
      </c>
      <c r="U93" s="59">
        <f t="shared" si="7"/>
        <v>0</v>
      </c>
      <c r="V93" s="57">
        <f t="shared" si="8"/>
        <v>13</v>
      </c>
      <c r="W93" s="25"/>
      <c r="X93" s="173">
        <f>'K8 SD Twl I 2013'!T92</f>
        <v>0</v>
      </c>
      <c r="Y93" s="173">
        <f>'K8 SD Twl II 2013'!T92</f>
        <v>0</v>
      </c>
      <c r="Z93" s="173">
        <f>'K8 SD Twl III 2013'!T92</f>
        <v>0</v>
      </c>
      <c r="AA93" s="173">
        <f>'K8 SD Twl IV 2013'!T92</f>
        <v>0</v>
      </c>
      <c r="AB93" s="173">
        <f t="shared" si="9"/>
        <v>0</v>
      </c>
      <c r="AC93" s="173">
        <f t="shared" si="5"/>
        <v>75689987</v>
      </c>
    </row>
    <row r="94" spans="2:29" hidden="1">
      <c r="B94" s="79">
        <f>'PER TRIWULAN'!A88</f>
        <v>83</v>
      </c>
      <c r="C94" s="54" t="str">
        <f>'PER TRIWULAN'!I88</f>
        <v xml:space="preserve"> Geyer </v>
      </c>
      <c r="D94" s="36" t="str">
        <f>'PER TRIWULAN'!B88</f>
        <v>SD NEGERI 1 JUWORO</v>
      </c>
      <c r="E94" s="71">
        <f>'PER TRIWULAN'!X88</f>
        <v>71050000</v>
      </c>
      <c r="F94" s="89">
        <v>71050000</v>
      </c>
      <c r="G94" s="62">
        <v>4062750</v>
      </c>
      <c r="H94" s="62">
        <v>550000</v>
      </c>
      <c r="I94" s="62">
        <v>2750000</v>
      </c>
      <c r="J94" s="62">
        <v>15922995</v>
      </c>
      <c r="K94" s="62">
        <v>12919350</v>
      </c>
      <c r="L94" s="62">
        <v>745358</v>
      </c>
      <c r="M94" s="62">
        <v>2447000</v>
      </c>
      <c r="N94" s="62">
        <v>10650000</v>
      </c>
      <c r="O94" s="62">
        <v>4995000</v>
      </c>
      <c r="P94" s="62"/>
      <c r="Q94" s="62">
        <v>3251200</v>
      </c>
      <c r="R94" s="62">
        <v>6756000</v>
      </c>
      <c r="S94" s="62">
        <v>6000000</v>
      </c>
      <c r="T94" s="72">
        <f t="shared" si="6"/>
        <v>71049653</v>
      </c>
      <c r="U94" s="59">
        <f t="shared" si="7"/>
        <v>0</v>
      </c>
      <c r="V94" s="57">
        <f t="shared" si="8"/>
        <v>347</v>
      </c>
      <c r="W94" s="25"/>
      <c r="X94" s="173">
        <f>'K8 SD Twl I 2013'!T93</f>
        <v>0</v>
      </c>
      <c r="Y94" s="173">
        <f>'K8 SD Twl II 2013'!T93</f>
        <v>0</v>
      </c>
      <c r="Z94" s="173">
        <f>'K8 SD Twl III 2013'!T93</f>
        <v>0</v>
      </c>
      <c r="AA94" s="173">
        <f>'K8 SD Twl IV 2013'!T93</f>
        <v>0</v>
      </c>
      <c r="AB94" s="173">
        <f t="shared" si="9"/>
        <v>0</v>
      </c>
      <c r="AC94" s="173">
        <f t="shared" si="5"/>
        <v>71049653</v>
      </c>
    </row>
    <row r="95" spans="2:29" hidden="1">
      <c r="B95" s="79">
        <f>'PER TRIWULAN'!A89</f>
        <v>84</v>
      </c>
      <c r="C95" s="54" t="str">
        <f>'PER TRIWULAN'!I89</f>
        <v xml:space="preserve"> Geyer </v>
      </c>
      <c r="D95" s="36" t="str">
        <f>'PER TRIWULAN'!B89</f>
        <v>SD NEGERI 1 KALANGBANCAR</v>
      </c>
      <c r="E95" s="71">
        <f>'PER TRIWULAN'!X89</f>
        <v>48140000</v>
      </c>
      <c r="F95" s="89">
        <v>48140000</v>
      </c>
      <c r="G95" s="62">
        <v>3232500</v>
      </c>
      <c r="H95" s="62">
        <v>500000</v>
      </c>
      <c r="I95" s="62">
        <v>1094000</v>
      </c>
      <c r="J95" s="62">
        <v>5019000</v>
      </c>
      <c r="K95" s="62">
        <v>2715600</v>
      </c>
      <c r="L95" s="62">
        <v>1085000</v>
      </c>
      <c r="M95" s="62">
        <v>3667000</v>
      </c>
      <c r="N95" s="62">
        <v>8250000</v>
      </c>
      <c r="O95" s="62">
        <v>995000</v>
      </c>
      <c r="P95" s="62"/>
      <c r="Q95" s="62">
        <v>1200000</v>
      </c>
      <c r="R95" s="62">
        <v>6833900</v>
      </c>
      <c r="S95" s="62">
        <v>13548000</v>
      </c>
      <c r="T95" s="72">
        <f t="shared" si="6"/>
        <v>48140000</v>
      </c>
      <c r="U95" s="59">
        <f t="shared" si="7"/>
        <v>0</v>
      </c>
      <c r="V95" s="57">
        <f t="shared" si="8"/>
        <v>0</v>
      </c>
      <c r="W95" s="25"/>
      <c r="X95" s="173">
        <f>'K8 SD Twl I 2013'!T94</f>
        <v>0</v>
      </c>
      <c r="Y95" s="173">
        <f>'K8 SD Twl II 2013'!T94</f>
        <v>0</v>
      </c>
      <c r="Z95" s="173">
        <f>'K8 SD Twl III 2013'!T94</f>
        <v>0</v>
      </c>
      <c r="AA95" s="173">
        <f>'K8 SD Twl IV 2013'!T94</f>
        <v>0</v>
      </c>
      <c r="AB95" s="173">
        <f t="shared" si="9"/>
        <v>0</v>
      </c>
      <c r="AC95" s="173">
        <f t="shared" si="5"/>
        <v>48140000</v>
      </c>
    </row>
    <row r="96" spans="2:29" hidden="1">
      <c r="B96" s="79">
        <f>'PER TRIWULAN'!A90</f>
        <v>85</v>
      </c>
      <c r="C96" s="54" t="str">
        <f>'PER TRIWULAN'!I90</f>
        <v xml:space="preserve"> Geyer </v>
      </c>
      <c r="D96" s="36" t="str">
        <f>'PER TRIWULAN'!B90</f>
        <v>SD NEGERI 1 KARANGANYAR</v>
      </c>
      <c r="E96" s="71">
        <f>'PER TRIWULAN'!X90</f>
        <v>44370000</v>
      </c>
      <c r="F96" s="89">
        <v>44370000</v>
      </c>
      <c r="G96" s="62">
        <v>1133250</v>
      </c>
      <c r="H96" s="62">
        <v>650000</v>
      </c>
      <c r="I96" s="62">
        <v>1759000</v>
      </c>
      <c r="J96" s="62">
        <v>2280400</v>
      </c>
      <c r="K96" s="62">
        <v>17408350</v>
      </c>
      <c r="L96" s="62">
        <v>45000</v>
      </c>
      <c r="M96" s="62">
        <v>1990000</v>
      </c>
      <c r="N96" s="62">
        <v>9900000</v>
      </c>
      <c r="O96" s="62">
        <v>4069000</v>
      </c>
      <c r="P96" s="62"/>
      <c r="Q96" s="62">
        <v>2100000</v>
      </c>
      <c r="R96" s="62">
        <v>2935000</v>
      </c>
      <c r="S96" s="62">
        <v>100000</v>
      </c>
      <c r="T96" s="72">
        <f t="shared" si="6"/>
        <v>44370000</v>
      </c>
      <c r="U96" s="59">
        <f t="shared" si="7"/>
        <v>0</v>
      </c>
      <c r="V96" s="57">
        <f t="shared" si="8"/>
        <v>0</v>
      </c>
      <c r="W96" s="25"/>
      <c r="X96" s="173">
        <f>'K8 SD Twl I 2013'!T95</f>
        <v>0</v>
      </c>
      <c r="Y96" s="173">
        <f>'K8 SD Twl II 2013'!T95</f>
        <v>0</v>
      </c>
      <c r="Z96" s="173">
        <f>'K8 SD Twl III 2013'!T95</f>
        <v>0</v>
      </c>
      <c r="AA96" s="173">
        <f>'K8 SD Twl IV 2013'!T95</f>
        <v>0</v>
      </c>
      <c r="AB96" s="173">
        <f t="shared" si="9"/>
        <v>0</v>
      </c>
      <c r="AC96" s="173">
        <f t="shared" si="5"/>
        <v>44370000</v>
      </c>
    </row>
    <row r="97" spans="2:29" hidden="1">
      <c r="B97" s="79">
        <f>'PER TRIWULAN'!A91</f>
        <v>86</v>
      </c>
      <c r="C97" s="54" t="str">
        <f>'PER TRIWULAN'!I91</f>
        <v xml:space="preserve"> Geyer </v>
      </c>
      <c r="D97" s="36" t="str">
        <f>'PER TRIWULAN'!B91</f>
        <v>SD NEGERI 1 LEDOKDAWAN</v>
      </c>
      <c r="E97" s="71">
        <f>'PER TRIWULAN'!X91</f>
        <v>75400000</v>
      </c>
      <c r="F97" s="89">
        <v>75400000</v>
      </c>
      <c r="G97" s="62">
        <v>8269270</v>
      </c>
      <c r="H97" s="62">
        <v>825000</v>
      </c>
      <c r="I97" s="62">
        <v>6347500</v>
      </c>
      <c r="J97" s="62">
        <v>8224900</v>
      </c>
      <c r="K97" s="62">
        <v>18695715</v>
      </c>
      <c r="L97" s="62">
        <v>2824615</v>
      </c>
      <c r="M97" s="62">
        <v>2258000</v>
      </c>
      <c r="N97" s="62">
        <v>18330000</v>
      </c>
      <c r="O97" s="62">
        <v>4380000</v>
      </c>
      <c r="P97" s="62"/>
      <c r="Q97" s="62">
        <v>2995000</v>
      </c>
      <c r="R97" s="62">
        <v>400000</v>
      </c>
      <c r="S97" s="62">
        <v>1850000</v>
      </c>
      <c r="T97" s="72">
        <f t="shared" si="6"/>
        <v>75400000</v>
      </c>
      <c r="U97" s="59">
        <f t="shared" si="7"/>
        <v>0</v>
      </c>
      <c r="V97" s="57">
        <f t="shared" si="8"/>
        <v>0</v>
      </c>
      <c r="W97" s="25"/>
      <c r="X97" s="173">
        <f>'K8 SD Twl I 2013'!T96</f>
        <v>0</v>
      </c>
      <c r="Y97" s="173">
        <f>'K8 SD Twl II 2013'!T96</f>
        <v>0</v>
      </c>
      <c r="Z97" s="173">
        <f>'K8 SD Twl III 2013'!T96</f>
        <v>0</v>
      </c>
      <c r="AA97" s="173">
        <f>'K8 SD Twl IV 2013'!T96</f>
        <v>0</v>
      </c>
      <c r="AB97" s="173">
        <f t="shared" si="9"/>
        <v>0</v>
      </c>
      <c r="AC97" s="173">
        <f t="shared" si="5"/>
        <v>75400000</v>
      </c>
    </row>
    <row r="98" spans="2:29" hidden="1">
      <c r="B98" s="79">
        <f>'PER TRIWULAN'!A92</f>
        <v>87</v>
      </c>
      <c r="C98" s="54" t="str">
        <f>'PER TRIWULAN'!I92</f>
        <v xml:space="preserve"> Geyer </v>
      </c>
      <c r="D98" s="36" t="str">
        <f>'PER TRIWULAN'!B92</f>
        <v>SD NEGERI 1 MONGGOT</v>
      </c>
      <c r="E98" s="71">
        <f>'PER TRIWULAN'!X92</f>
        <v>41760000</v>
      </c>
      <c r="F98" s="89">
        <v>41760000</v>
      </c>
      <c r="G98" s="62">
        <v>731250</v>
      </c>
      <c r="H98" s="62"/>
      <c r="I98" s="62">
        <v>826000</v>
      </c>
      <c r="J98" s="62">
        <v>2975000</v>
      </c>
      <c r="K98" s="62">
        <v>16605300</v>
      </c>
      <c r="L98" s="62">
        <v>3428846</v>
      </c>
      <c r="M98" s="62">
        <v>1600000</v>
      </c>
      <c r="N98" s="62">
        <v>9500000</v>
      </c>
      <c r="O98" s="62">
        <v>1050000</v>
      </c>
      <c r="P98" s="62"/>
      <c r="Q98" s="62">
        <v>1980000</v>
      </c>
      <c r="R98" s="62">
        <v>2020000</v>
      </c>
      <c r="S98" s="62">
        <v>1040000</v>
      </c>
      <c r="T98" s="72">
        <f t="shared" si="6"/>
        <v>41756396</v>
      </c>
      <c r="U98" s="59">
        <f t="shared" si="7"/>
        <v>0</v>
      </c>
      <c r="V98" s="57">
        <f t="shared" si="8"/>
        <v>3604</v>
      </c>
      <c r="W98" s="25"/>
      <c r="X98" s="173">
        <f>'K8 SD Twl I 2013'!T97</f>
        <v>0</v>
      </c>
      <c r="Y98" s="173">
        <f>'K8 SD Twl II 2013'!T97</f>
        <v>0</v>
      </c>
      <c r="Z98" s="173">
        <f>'K8 SD Twl III 2013'!T97</f>
        <v>0</v>
      </c>
      <c r="AA98" s="173">
        <f>'K8 SD Twl IV 2013'!T97</f>
        <v>0</v>
      </c>
      <c r="AB98" s="173">
        <f t="shared" si="9"/>
        <v>0</v>
      </c>
      <c r="AC98" s="173">
        <f t="shared" si="5"/>
        <v>41756396</v>
      </c>
    </row>
    <row r="99" spans="2:29" hidden="1">
      <c r="B99" s="79">
        <f>'PER TRIWULAN'!A93</f>
        <v>88</v>
      </c>
      <c r="C99" s="54" t="str">
        <f>'PER TRIWULAN'!I93</f>
        <v xml:space="preserve"> Geyer </v>
      </c>
      <c r="D99" s="36" t="str">
        <f>'PER TRIWULAN'!B93</f>
        <v>SD NEGERI 1 RAMBAT</v>
      </c>
      <c r="E99" s="71">
        <f>'PER TRIWULAN'!X93</f>
        <v>66410000</v>
      </c>
      <c r="F99" s="89">
        <v>66410000</v>
      </c>
      <c r="G99" s="62">
        <v>3418300</v>
      </c>
      <c r="H99" s="62">
        <v>364500</v>
      </c>
      <c r="I99" s="62">
        <v>5204000</v>
      </c>
      <c r="J99" s="62">
        <v>12059250</v>
      </c>
      <c r="K99" s="62">
        <v>10936900</v>
      </c>
      <c r="L99" s="62">
        <v>980000</v>
      </c>
      <c r="M99" s="62">
        <v>5973000</v>
      </c>
      <c r="N99" s="62">
        <v>12100000</v>
      </c>
      <c r="O99" s="62">
        <v>2620000</v>
      </c>
      <c r="P99" s="62"/>
      <c r="Q99" s="62">
        <v>1600000</v>
      </c>
      <c r="R99" s="62">
        <v>11154000</v>
      </c>
      <c r="S99" s="62"/>
      <c r="T99" s="72">
        <f t="shared" si="6"/>
        <v>66409950</v>
      </c>
      <c r="U99" s="59">
        <f t="shared" si="7"/>
        <v>0</v>
      </c>
      <c r="V99" s="57">
        <f t="shared" si="8"/>
        <v>50</v>
      </c>
      <c r="W99" s="25"/>
      <c r="X99" s="173">
        <f>'K8 SD Twl I 2013'!T98</f>
        <v>0</v>
      </c>
      <c r="Y99" s="173">
        <f>'K8 SD Twl II 2013'!T98</f>
        <v>0</v>
      </c>
      <c r="Z99" s="173">
        <f>'K8 SD Twl III 2013'!T98</f>
        <v>0</v>
      </c>
      <c r="AA99" s="173">
        <f>'K8 SD Twl IV 2013'!T98</f>
        <v>0</v>
      </c>
      <c r="AB99" s="173">
        <f t="shared" si="9"/>
        <v>0</v>
      </c>
      <c r="AC99" s="173">
        <f t="shared" si="5"/>
        <v>66409950</v>
      </c>
    </row>
    <row r="100" spans="2:29" hidden="1">
      <c r="B100" s="79">
        <f>'PER TRIWULAN'!A94</f>
        <v>89</v>
      </c>
      <c r="C100" s="54" t="str">
        <f>'PER TRIWULAN'!I94</f>
        <v xml:space="preserve"> Geyer </v>
      </c>
      <c r="D100" s="36" t="str">
        <f>'PER TRIWULAN'!B94</f>
        <v>SD NEGERI 1 SOBO</v>
      </c>
      <c r="E100" s="71">
        <f>'PER TRIWULAN'!X94</f>
        <v>88740000</v>
      </c>
      <c r="F100" s="89">
        <v>88740000</v>
      </c>
      <c r="G100" s="62">
        <v>6089700</v>
      </c>
      <c r="H100" s="62">
        <v>525000</v>
      </c>
      <c r="I100" s="62">
        <v>5950000</v>
      </c>
      <c r="J100" s="62">
        <v>7069100</v>
      </c>
      <c r="K100" s="62">
        <v>20887350</v>
      </c>
      <c r="L100" s="62">
        <v>2367088</v>
      </c>
      <c r="M100" s="62">
        <v>10189000</v>
      </c>
      <c r="N100" s="62">
        <v>20100000</v>
      </c>
      <c r="O100" s="62">
        <v>7910000</v>
      </c>
      <c r="P100" s="62"/>
      <c r="Q100" s="62">
        <v>2000000</v>
      </c>
      <c r="R100" s="62">
        <v>1690000</v>
      </c>
      <c r="S100" s="62">
        <v>3876000</v>
      </c>
      <c r="T100" s="72">
        <f t="shared" si="6"/>
        <v>88653238</v>
      </c>
      <c r="U100" s="59">
        <f t="shared" si="7"/>
        <v>0</v>
      </c>
      <c r="V100" s="57">
        <f t="shared" si="8"/>
        <v>86762</v>
      </c>
      <c r="W100" s="25"/>
      <c r="X100" s="173">
        <f>'K8 SD Twl I 2013'!T99</f>
        <v>0</v>
      </c>
      <c r="Y100" s="173">
        <f>'K8 SD Twl II 2013'!T99</f>
        <v>0</v>
      </c>
      <c r="Z100" s="173">
        <f>'K8 SD Twl III 2013'!T99</f>
        <v>0</v>
      </c>
      <c r="AA100" s="173">
        <f>'K8 SD Twl IV 2013'!T99</f>
        <v>0</v>
      </c>
      <c r="AB100" s="173">
        <f t="shared" si="9"/>
        <v>0</v>
      </c>
      <c r="AC100" s="173">
        <f t="shared" si="5"/>
        <v>88653238</v>
      </c>
    </row>
    <row r="101" spans="2:29" hidden="1">
      <c r="B101" s="79">
        <f>'PER TRIWULAN'!A95</f>
        <v>90</v>
      </c>
      <c r="C101" s="54" t="str">
        <f>'PER TRIWULAN'!I95</f>
        <v xml:space="preserve"> Geyer </v>
      </c>
      <c r="D101" s="36" t="str">
        <f>'PER TRIWULAN'!B95</f>
        <v>SD NEGERI 2 ASEMRUDUNG</v>
      </c>
      <c r="E101" s="71">
        <f>'PER TRIWULAN'!X95</f>
        <v>75980000</v>
      </c>
      <c r="F101" s="89">
        <v>75980000</v>
      </c>
      <c r="G101" s="62">
        <v>2461500</v>
      </c>
      <c r="H101" s="62">
        <v>575000</v>
      </c>
      <c r="I101" s="62">
        <v>3269000</v>
      </c>
      <c r="J101" s="62">
        <v>9733950</v>
      </c>
      <c r="K101" s="62">
        <v>3900000</v>
      </c>
      <c r="L101" s="62">
        <v>702570</v>
      </c>
      <c r="M101" s="62">
        <v>9372500</v>
      </c>
      <c r="N101" s="62">
        <v>15700000</v>
      </c>
      <c r="O101" s="62">
        <v>8157950</v>
      </c>
      <c r="P101" s="62">
        <v>2923500</v>
      </c>
      <c r="Q101" s="62">
        <v>2600000</v>
      </c>
      <c r="R101" s="62">
        <v>5361000</v>
      </c>
      <c r="S101" s="62">
        <v>11223030</v>
      </c>
      <c r="T101" s="72">
        <f t="shared" si="6"/>
        <v>75980000</v>
      </c>
      <c r="U101" s="59">
        <f t="shared" si="7"/>
        <v>0</v>
      </c>
      <c r="V101" s="57">
        <f t="shared" si="8"/>
        <v>0</v>
      </c>
      <c r="W101" s="25"/>
      <c r="X101" s="173">
        <f>'K8 SD Twl I 2013'!T100</f>
        <v>0</v>
      </c>
      <c r="Y101" s="173">
        <f>'K8 SD Twl II 2013'!T100</f>
        <v>0</v>
      </c>
      <c r="Z101" s="173">
        <f>'K8 SD Twl III 2013'!T100</f>
        <v>0</v>
      </c>
      <c r="AA101" s="173">
        <f>'K8 SD Twl IV 2013'!T100</f>
        <v>0</v>
      </c>
      <c r="AB101" s="173">
        <f t="shared" si="9"/>
        <v>0</v>
      </c>
      <c r="AC101" s="173">
        <f t="shared" si="5"/>
        <v>75980000</v>
      </c>
    </row>
    <row r="102" spans="2:29" hidden="1">
      <c r="B102" s="79">
        <f>'PER TRIWULAN'!A96</f>
        <v>91</v>
      </c>
      <c r="C102" s="54" t="str">
        <f>'PER TRIWULAN'!I96</f>
        <v xml:space="preserve"> Geyer </v>
      </c>
      <c r="D102" s="36" t="str">
        <f>'PER TRIWULAN'!B96</f>
        <v>SD NEGERI 2 JUWORO</v>
      </c>
      <c r="E102" s="71">
        <f>'PER TRIWULAN'!X96</f>
        <v>66120000</v>
      </c>
      <c r="F102" s="89">
        <v>66120000</v>
      </c>
      <c r="G102" s="62">
        <v>488000</v>
      </c>
      <c r="H102" s="62">
        <v>600000</v>
      </c>
      <c r="I102" s="62">
        <v>5615890</v>
      </c>
      <c r="J102" s="62">
        <v>9144500</v>
      </c>
      <c r="K102" s="62">
        <v>19183460</v>
      </c>
      <c r="L102" s="62">
        <v>618889</v>
      </c>
      <c r="M102" s="62">
        <v>12100000</v>
      </c>
      <c r="N102" s="62">
        <v>12800000</v>
      </c>
      <c r="O102" s="62">
        <v>5569000</v>
      </c>
      <c r="P102" s="62"/>
      <c r="Q102" s="62"/>
      <c r="R102" s="62"/>
      <c r="S102" s="62"/>
      <c r="T102" s="72">
        <f t="shared" si="6"/>
        <v>66119739</v>
      </c>
      <c r="U102" s="59">
        <f t="shared" si="7"/>
        <v>0</v>
      </c>
      <c r="V102" s="57">
        <f t="shared" si="8"/>
        <v>261</v>
      </c>
      <c r="W102" s="25"/>
      <c r="X102" s="173">
        <f>'K8 SD Twl I 2013'!T101</f>
        <v>0</v>
      </c>
      <c r="Y102" s="173">
        <f>'K8 SD Twl II 2013'!T101</f>
        <v>0</v>
      </c>
      <c r="Z102" s="173">
        <f>'K8 SD Twl III 2013'!T101</f>
        <v>0</v>
      </c>
      <c r="AA102" s="173">
        <f>'K8 SD Twl IV 2013'!T101</f>
        <v>0</v>
      </c>
      <c r="AB102" s="173">
        <f t="shared" si="9"/>
        <v>0</v>
      </c>
      <c r="AC102" s="173">
        <f t="shared" si="5"/>
        <v>66119739</v>
      </c>
    </row>
    <row r="103" spans="2:29" hidden="1">
      <c r="B103" s="79">
        <f>'PER TRIWULAN'!A97</f>
        <v>92</v>
      </c>
      <c r="C103" s="54" t="str">
        <f>'PER TRIWULAN'!I97</f>
        <v xml:space="preserve"> Geyer </v>
      </c>
      <c r="D103" s="36" t="str">
        <f>'PER TRIWULAN'!B97</f>
        <v>SD NEGERI 2 KALANGBANCAR</v>
      </c>
      <c r="E103" s="71">
        <f>'PER TRIWULAN'!X97</f>
        <v>45820000</v>
      </c>
      <c r="F103" s="89">
        <v>45820000</v>
      </c>
      <c r="G103" s="62">
        <v>2643500</v>
      </c>
      <c r="H103" s="62">
        <v>200000</v>
      </c>
      <c r="I103" s="62">
        <v>890000</v>
      </c>
      <c r="J103" s="62">
        <v>5547700</v>
      </c>
      <c r="K103" s="62">
        <v>11948775</v>
      </c>
      <c r="L103" s="62">
        <v>676108</v>
      </c>
      <c r="M103" s="62">
        <v>2625000</v>
      </c>
      <c r="N103" s="62">
        <v>12600000</v>
      </c>
      <c r="O103" s="62">
        <v>4800000</v>
      </c>
      <c r="P103" s="62"/>
      <c r="Q103" s="62">
        <v>3150000</v>
      </c>
      <c r="R103" s="62">
        <v>200000</v>
      </c>
      <c r="S103" s="62">
        <v>538900</v>
      </c>
      <c r="T103" s="72">
        <f t="shared" si="6"/>
        <v>45819983</v>
      </c>
      <c r="U103" s="59">
        <f t="shared" si="7"/>
        <v>0</v>
      </c>
      <c r="V103" s="57">
        <f t="shared" si="8"/>
        <v>17</v>
      </c>
      <c r="W103" s="25"/>
      <c r="X103" s="173">
        <f>'K8 SD Twl I 2013'!T102</f>
        <v>0</v>
      </c>
      <c r="Y103" s="173">
        <f>'K8 SD Twl II 2013'!T102</f>
        <v>0</v>
      </c>
      <c r="Z103" s="173">
        <f>'K8 SD Twl III 2013'!T102</f>
        <v>0</v>
      </c>
      <c r="AA103" s="173">
        <f>'K8 SD Twl IV 2013'!T102</f>
        <v>0</v>
      </c>
      <c r="AB103" s="173">
        <f t="shared" si="9"/>
        <v>0</v>
      </c>
      <c r="AC103" s="173">
        <f t="shared" si="5"/>
        <v>45819983</v>
      </c>
    </row>
    <row r="104" spans="2:29" hidden="1">
      <c r="B104" s="79">
        <f>'PER TRIWULAN'!A98</f>
        <v>93</v>
      </c>
      <c r="C104" s="54" t="str">
        <f>'PER TRIWULAN'!I98</f>
        <v xml:space="preserve"> Geyer </v>
      </c>
      <c r="D104" s="36" t="str">
        <f>'PER TRIWULAN'!B98</f>
        <v>SD NEGERI 2 KARANGANYAR</v>
      </c>
      <c r="E104" s="71">
        <f>'PER TRIWULAN'!X98</f>
        <v>99180000</v>
      </c>
      <c r="F104" s="89">
        <v>99180000</v>
      </c>
      <c r="G104" s="62"/>
      <c r="H104" s="62">
        <v>795000</v>
      </c>
      <c r="I104" s="62">
        <v>2160000</v>
      </c>
      <c r="J104" s="62">
        <v>5803200</v>
      </c>
      <c r="K104" s="62">
        <v>9471393</v>
      </c>
      <c r="L104" s="62">
        <v>3356676</v>
      </c>
      <c r="M104" s="62">
        <v>34402000</v>
      </c>
      <c r="N104" s="62">
        <v>18850000</v>
      </c>
      <c r="O104" s="62">
        <v>3936750</v>
      </c>
      <c r="P104" s="62"/>
      <c r="Q104" s="62">
        <v>5243569</v>
      </c>
      <c r="R104" s="62">
        <v>6356500</v>
      </c>
      <c r="S104" s="62">
        <v>8804900</v>
      </c>
      <c r="T104" s="72">
        <f t="shared" si="6"/>
        <v>99179988</v>
      </c>
      <c r="U104" s="59">
        <f t="shared" si="7"/>
        <v>0</v>
      </c>
      <c r="V104" s="57">
        <f t="shared" si="8"/>
        <v>12</v>
      </c>
      <c r="W104" s="25"/>
      <c r="X104" s="173">
        <f>'K8 SD Twl I 2013'!T103</f>
        <v>0</v>
      </c>
      <c r="Y104" s="173">
        <f>'K8 SD Twl II 2013'!T103</f>
        <v>0</v>
      </c>
      <c r="Z104" s="173">
        <f>'K8 SD Twl III 2013'!T103</f>
        <v>0</v>
      </c>
      <c r="AA104" s="173">
        <f>'K8 SD Twl IV 2013'!T103</f>
        <v>0</v>
      </c>
      <c r="AB104" s="173">
        <f t="shared" si="9"/>
        <v>0</v>
      </c>
      <c r="AC104" s="173">
        <f t="shared" si="5"/>
        <v>99179988</v>
      </c>
    </row>
    <row r="105" spans="2:29" hidden="1">
      <c r="B105" s="79">
        <f>'PER TRIWULAN'!A99</f>
        <v>94</v>
      </c>
      <c r="C105" s="54" t="str">
        <f>'PER TRIWULAN'!I99</f>
        <v xml:space="preserve"> Geyer </v>
      </c>
      <c r="D105" s="36" t="str">
        <f>'PER TRIWULAN'!B99</f>
        <v>SD NEGERI 2 LEDOKDAWAN</v>
      </c>
      <c r="E105" s="71">
        <f>'PER TRIWULAN'!X99</f>
        <v>75110000</v>
      </c>
      <c r="F105" s="89">
        <v>75110000</v>
      </c>
      <c r="G105" s="62">
        <v>6407750</v>
      </c>
      <c r="H105" s="62">
        <v>295000</v>
      </c>
      <c r="I105" s="62">
        <v>10769600</v>
      </c>
      <c r="J105" s="62">
        <v>12603900</v>
      </c>
      <c r="K105" s="62">
        <v>9387694</v>
      </c>
      <c r="L105" s="62">
        <v>4057981</v>
      </c>
      <c r="M105" s="62">
        <v>2361000</v>
      </c>
      <c r="N105" s="62">
        <v>14600000</v>
      </c>
      <c r="O105" s="62">
        <v>1760000</v>
      </c>
      <c r="P105" s="62"/>
      <c r="Q105" s="62">
        <v>1800000</v>
      </c>
      <c r="R105" s="62">
        <v>5800000</v>
      </c>
      <c r="S105" s="62">
        <v>5267000</v>
      </c>
      <c r="T105" s="72">
        <f t="shared" si="6"/>
        <v>75109925</v>
      </c>
      <c r="U105" s="59">
        <f t="shared" si="7"/>
        <v>0</v>
      </c>
      <c r="V105" s="57">
        <f t="shared" si="8"/>
        <v>75</v>
      </c>
      <c r="W105" s="25"/>
      <c r="X105" s="173">
        <f>'K8 SD Twl I 2013'!T104</f>
        <v>0</v>
      </c>
      <c r="Y105" s="173">
        <f>'K8 SD Twl II 2013'!T104</f>
        <v>0</v>
      </c>
      <c r="Z105" s="173">
        <f>'K8 SD Twl III 2013'!T104</f>
        <v>0</v>
      </c>
      <c r="AA105" s="173">
        <f>'K8 SD Twl IV 2013'!T104</f>
        <v>0</v>
      </c>
      <c r="AB105" s="173">
        <f t="shared" si="9"/>
        <v>0</v>
      </c>
      <c r="AC105" s="173">
        <f t="shared" si="5"/>
        <v>75109925</v>
      </c>
    </row>
    <row r="106" spans="2:29" hidden="1">
      <c r="B106" s="79">
        <f>'PER TRIWULAN'!A100</f>
        <v>95</v>
      </c>
      <c r="C106" s="54" t="str">
        <f>'PER TRIWULAN'!I100</f>
        <v xml:space="preserve"> Geyer </v>
      </c>
      <c r="D106" s="36" t="str">
        <f>'PER TRIWULAN'!B100</f>
        <v>SD NEGERI 2 MONGGOT</v>
      </c>
      <c r="E106" s="71">
        <f>'PER TRIWULAN'!X100</f>
        <v>89900000</v>
      </c>
      <c r="F106" s="89">
        <v>89900000</v>
      </c>
      <c r="G106" s="62"/>
      <c r="H106" s="62">
        <v>550000</v>
      </c>
      <c r="I106" s="62">
        <v>11768000</v>
      </c>
      <c r="J106" s="62">
        <v>14050000</v>
      </c>
      <c r="K106" s="62">
        <v>25900000</v>
      </c>
      <c r="L106" s="62">
        <v>3400000</v>
      </c>
      <c r="M106" s="62">
        <v>19032000</v>
      </c>
      <c r="N106" s="62">
        <v>10200000</v>
      </c>
      <c r="O106" s="62">
        <v>3200000</v>
      </c>
      <c r="P106" s="62"/>
      <c r="Q106" s="62">
        <v>1800000</v>
      </c>
      <c r="R106" s="62"/>
      <c r="S106" s="62"/>
      <c r="T106" s="72">
        <f t="shared" si="6"/>
        <v>89900000</v>
      </c>
      <c r="U106" s="59">
        <f t="shared" si="7"/>
        <v>0</v>
      </c>
      <c r="V106" s="57">
        <f t="shared" si="8"/>
        <v>0</v>
      </c>
      <c r="W106" s="25"/>
      <c r="X106" s="173">
        <f>'K8 SD Twl I 2013'!T105</f>
        <v>0</v>
      </c>
      <c r="Y106" s="173">
        <f>'K8 SD Twl II 2013'!T105</f>
        <v>0</v>
      </c>
      <c r="Z106" s="173">
        <f>'K8 SD Twl III 2013'!T105</f>
        <v>0</v>
      </c>
      <c r="AA106" s="173">
        <f>'K8 SD Twl IV 2013'!T105</f>
        <v>0</v>
      </c>
      <c r="AB106" s="173">
        <f t="shared" si="9"/>
        <v>0</v>
      </c>
      <c r="AC106" s="173">
        <f t="shared" si="5"/>
        <v>89900000</v>
      </c>
    </row>
    <row r="107" spans="2:29" hidden="1">
      <c r="B107" s="79">
        <f>'PER TRIWULAN'!A101</f>
        <v>96</v>
      </c>
      <c r="C107" s="54" t="str">
        <f>'PER TRIWULAN'!I101</f>
        <v xml:space="preserve"> Geyer </v>
      </c>
      <c r="D107" s="36" t="str">
        <f>'PER TRIWULAN'!B101</f>
        <v>SD NEGERI 2 NGRANDU</v>
      </c>
      <c r="E107" s="71">
        <f>'PER TRIWULAN'!X101</f>
        <v>59450000</v>
      </c>
      <c r="F107" s="89">
        <v>59450000</v>
      </c>
      <c r="G107" s="62">
        <v>4690250</v>
      </c>
      <c r="H107" s="62">
        <v>620000</v>
      </c>
      <c r="I107" s="62">
        <v>3051800</v>
      </c>
      <c r="J107" s="62">
        <v>12092850</v>
      </c>
      <c r="K107" s="62">
        <v>12355350</v>
      </c>
      <c r="L107" s="62">
        <v>2419465</v>
      </c>
      <c r="M107" s="62">
        <v>1244500</v>
      </c>
      <c r="N107" s="62">
        <v>14100000</v>
      </c>
      <c r="O107" s="62">
        <v>5470000</v>
      </c>
      <c r="P107" s="62"/>
      <c r="Q107" s="62">
        <v>3055750</v>
      </c>
      <c r="R107" s="62"/>
      <c r="S107" s="62">
        <v>350000</v>
      </c>
      <c r="T107" s="72">
        <f t="shared" si="6"/>
        <v>59449965</v>
      </c>
      <c r="U107" s="59">
        <f t="shared" si="7"/>
        <v>0</v>
      </c>
      <c r="V107" s="57">
        <f t="shared" si="8"/>
        <v>35</v>
      </c>
      <c r="W107" s="25"/>
      <c r="X107" s="173">
        <f>'K8 SD Twl I 2013'!T106</f>
        <v>0</v>
      </c>
      <c r="Y107" s="173">
        <f>'K8 SD Twl II 2013'!T106</f>
        <v>0</v>
      </c>
      <c r="Z107" s="173">
        <f>'K8 SD Twl III 2013'!T106</f>
        <v>0</v>
      </c>
      <c r="AA107" s="173">
        <f>'K8 SD Twl IV 2013'!T106</f>
        <v>0</v>
      </c>
      <c r="AB107" s="173">
        <f t="shared" si="9"/>
        <v>0</v>
      </c>
      <c r="AC107" s="173">
        <f t="shared" si="5"/>
        <v>59449965</v>
      </c>
    </row>
    <row r="108" spans="2:29" hidden="1">
      <c r="B108" s="79">
        <f>'PER TRIWULAN'!A102</f>
        <v>97</v>
      </c>
      <c r="C108" s="54" t="str">
        <f>'PER TRIWULAN'!I102</f>
        <v xml:space="preserve"> Geyer </v>
      </c>
      <c r="D108" s="36" t="str">
        <f>'PER TRIWULAN'!B102</f>
        <v>SD NEGERI 2 RAMBAT</v>
      </c>
      <c r="E108" s="71">
        <f>'PER TRIWULAN'!X102</f>
        <v>46690000</v>
      </c>
      <c r="F108" s="89">
        <v>46690000</v>
      </c>
      <c r="G108" s="62">
        <v>4606000</v>
      </c>
      <c r="H108" s="62">
        <v>300000</v>
      </c>
      <c r="I108" s="62">
        <v>3045000</v>
      </c>
      <c r="J108" s="62">
        <v>6011000</v>
      </c>
      <c r="K108" s="62">
        <v>10808500</v>
      </c>
      <c r="L108" s="62">
        <v>1800000</v>
      </c>
      <c r="M108" s="62">
        <v>2379500</v>
      </c>
      <c r="N108" s="62">
        <v>9650000</v>
      </c>
      <c r="O108" s="62">
        <v>4640000</v>
      </c>
      <c r="P108" s="62"/>
      <c r="Q108" s="62">
        <v>1800000</v>
      </c>
      <c r="R108" s="62"/>
      <c r="S108" s="62">
        <v>1650000</v>
      </c>
      <c r="T108" s="72">
        <f t="shared" si="6"/>
        <v>46690000</v>
      </c>
      <c r="U108" s="59">
        <f t="shared" si="7"/>
        <v>0</v>
      </c>
      <c r="V108" s="57">
        <f t="shared" si="8"/>
        <v>0</v>
      </c>
      <c r="W108" s="25"/>
      <c r="X108" s="173">
        <f>'K8 SD Twl I 2013'!T107</f>
        <v>0</v>
      </c>
      <c r="Y108" s="173">
        <f>'K8 SD Twl II 2013'!T107</f>
        <v>0</v>
      </c>
      <c r="Z108" s="173">
        <f>'K8 SD Twl III 2013'!T107</f>
        <v>0</v>
      </c>
      <c r="AA108" s="173">
        <f>'K8 SD Twl IV 2013'!T107</f>
        <v>0</v>
      </c>
      <c r="AB108" s="173">
        <f t="shared" si="9"/>
        <v>0</v>
      </c>
      <c r="AC108" s="173">
        <f t="shared" si="5"/>
        <v>46690000</v>
      </c>
    </row>
    <row r="109" spans="2:29" hidden="1">
      <c r="B109" s="79">
        <f>'PER TRIWULAN'!A103</f>
        <v>98</v>
      </c>
      <c r="C109" s="54" t="str">
        <f>'PER TRIWULAN'!I103</f>
        <v xml:space="preserve"> Geyer </v>
      </c>
      <c r="D109" s="36" t="str">
        <f>'PER TRIWULAN'!B103</f>
        <v>SD NEGERI 2 SURU</v>
      </c>
      <c r="E109" s="71">
        <f>'PER TRIWULAN'!X103</f>
        <v>142970000</v>
      </c>
      <c r="F109" s="89">
        <v>142970000</v>
      </c>
      <c r="G109" s="62">
        <v>10157300</v>
      </c>
      <c r="H109" s="62">
        <v>1994000</v>
      </c>
      <c r="I109" s="62">
        <v>3000000</v>
      </c>
      <c r="J109" s="62">
        <v>13186800</v>
      </c>
      <c r="K109" s="62">
        <v>39625900</v>
      </c>
      <c r="L109" s="62">
        <v>3419480</v>
      </c>
      <c r="M109" s="62">
        <v>36646000</v>
      </c>
      <c r="N109" s="62">
        <v>24900000</v>
      </c>
      <c r="O109" s="62">
        <v>2470000</v>
      </c>
      <c r="P109" s="62"/>
      <c r="Q109" s="62">
        <v>3900000</v>
      </c>
      <c r="R109" s="62">
        <v>3500000</v>
      </c>
      <c r="S109" s="62"/>
      <c r="T109" s="72">
        <f t="shared" si="6"/>
        <v>142799480</v>
      </c>
      <c r="U109" s="59">
        <f t="shared" si="7"/>
        <v>0</v>
      </c>
      <c r="V109" s="57">
        <f t="shared" si="8"/>
        <v>170520</v>
      </c>
      <c r="W109" s="25"/>
      <c r="X109" s="173">
        <f>'K8 SD Twl I 2013'!T108</f>
        <v>0</v>
      </c>
      <c r="Y109" s="173">
        <f>'K8 SD Twl II 2013'!T108</f>
        <v>0</v>
      </c>
      <c r="Z109" s="173">
        <f>'K8 SD Twl III 2013'!T108</f>
        <v>0</v>
      </c>
      <c r="AA109" s="173">
        <f>'K8 SD Twl IV 2013'!T108</f>
        <v>0</v>
      </c>
      <c r="AB109" s="173">
        <f t="shared" si="9"/>
        <v>0</v>
      </c>
      <c r="AC109" s="173">
        <f t="shared" si="5"/>
        <v>142799480</v>
      </c>
    </row>
    <row r="110" spans="2:29" hidden="1">
      <c r="B110" s="79">
        <f>'PER TRIWULAN'!A104</f>
        <v>99</v>
      </c>
      <c r="C110" s="54" t="str">
        <f>'PER TRIWULAN'!I104</f>
        <v xml:space="preserve"> Geyer </v>
      </c>
      <c r="D110" s="36" t="str">
        <f>'PER TRIWULAN'!B104</f>
        <v>SD NEGERI 3 ASEMRUDUNG</v>
      </c>
      <c r="E110" s="71">
        <f>'PER TRIWULAN'!X104</f>
        <v>85550000</v>
      </c>
      <c r="F110" s="89">
        <v>85550000</v>
      </c>
      <c r="G110" s="62">
        <v>4089000</v>
      </c>
      <c r="H110" s="62">
        <v>550000</v>
      </c>
      <c r="I110" s="62">
        <v>17520500</v>
      </c>
      <c r="J110" s="62">
        <v>12905200</v>
      </c>
      <c r="K110" s="62">
        <v>8648517</v>
      </c>
      <c r="L110" s="62">
        <v>2100214</v>
      </c>
      <c r="M110" s="62">
        <v>11294964</v>
      </c>
      <c r="N110" s="62">
        <v>14135500</v>
      </c>
      <c r="O110" s="62">
        <v>8196964</v>
      </c>
      <c r="P110" s="62">
        <v>1050000</v>
      </c>
      <c r="Q110" s="62">
        <v>1600000</v>
      </c>
      <c r="R110" s="62">
        <v>3455000</v>
      </c>
      <c r="S110" s="62"/>
      <c r="T110" s="72">
        <f t="shared" si="6"/>
        <v>85545859</v>
      </c>
      <c r="U110" s="59">
        <f t="shared" si="7"/>
        <v>0</v>
      </c>
      <c r="V110" s="57">
        <f t="shared" si="8"/>
        <v>4141</v>
      </c>
      <c r="W110" s="25"/>
      <c r="X110" s="173">
        <f>'K8 SD Twl I 2013'!T109</f>
        <v>0</v>
      </c>
      <c r="Y110" s="173">
        <f>'K8 SD Twl II 2013'!T109</f>
        <v>0</v>
      </c>
      <c r="Z110" s="173">
        <f>'K8 SD Twl III 2013'!T109</f>
        <v>0</v>
      </c>
      <c r="AA110" s="173">
        <f>'K8 SD Twl IV 2013'!T109</f>
        <v>0</v>
      </c>
      <c r="AB110" s="173">
        <f t="shared" si="9"/>
        <v>0</v>
      </c>
      <c r="AC110" s="173">
        <f t="shared" si="5"/>
        <v>85545859</v>
      </c>
    </row>
    <row r="111" spans="2:29" hidden="1">
      <c r="B111" s="79">
        <f>'PER TRIWULAN'!A105</f>
        <v>100</v>
      </c>
      <c r="C111" s="54" t="str">
        <f>'PER TRIWULAN'!I105</f>
        <v xml:space="preserve"> Geyer </v>
      </c>
      <c r="D111" s="36" t="str">
        <f>'PER TRIWULAN'!B105</f>
        <v>SD NEGERI 3 BANGSRI</v>
      </c>
      <c r="E111" s="71">
        <f>'PER TRIWULAN'!X105</f>
        <v>71050000</v>
      </c>
      <c r="F111" s="89">
        <v>71050000</v>
      </c>
      <c r="G111" s="62">
        <v>8135640</v>
      </c>
      <c r="H111" s="62">
        <v>10000</v>
      </c>
      <c r="I111" s="62">
        <v>3038000</v>
      </c>
      <c r="J111" s="62">
        <v>4354300</v>
      </c>
      <c r="K111" s="62">
        <v>19937600</v>
      </c>
      <c r="L111" s="62">
        <v>904000</v>
      </c>
      <c r="M111" s="62">
        <v>3415000</v>
      </c>
      <c r="N111" s="62">
        <v>17805000</v>
      </c>
      <c r="O111" s="62">
        <v>7016000</v>
      </c>
      <c r="P111" s="62">
        <v>235000</v>
      </c>
      <c r="Q111" s="62">
        <v>2751350</v>
      </c>
      <c r="R111" s="62">
        <v>3378110</v>
      </c>
      <c r="S111" s="62">
        <v>70000</v>
      </c>
      <c r="T111" s="72">
        <f t="shared" si="6"/>
        <v>71050000</v>
      </c>
      <c r="U111" s="59">
        <f t="shared" si="7"/>
        <v>0</v>
      </c>
      <c r="V111" s="57">
        <f t="shared" si="8"/>
        <v>0</v>
      </c>
      <c r="W111" s="25"/>
      <c r="X111" s="173">
        <f>'K8 SD Twl I 2013'!T110</f>
        <v>0</v>
      </c>
      <c r="Y111" s="173">
        <f>'K8 SD Twl II 2013'!T110</f>
        <v>0</v>
      </c>
      <c r="Z111" s="173">
        <f>'K8 SD Twl III 2013'!T110</f>
        <v>0</v>
      </c>
      <c r="AA111" s="173">
        <f>'K8 SD Twl IV 2013'!T110</f>
        <v>0</v>
      </c>
      <c r="AB111" s="173">
        <f t="shared" si="9"/>
        <v>0</v>
      </c>
      <c r="AC111" s="173">
        <f t="shared" si="5"/>
        <v>71050000</v>
      </c>
    </row>
    <row r="112" spans="2:29" hidden="1">
      <c r="B112" s="79">
        <f>'PER TRIWULAN'!A106</f>
        <v>101</v>
      </c>
      <c r="C112" s="54" t="str">
        <f>'PER TRIWULAN'!I106</f>
        <v xml:space="preserve"> Geyer </v>
      </c>
      <c r="D112" s="36" t="str">
        <f>'PER TRIWULAN'!B106</f>
        <v>SD NEGERI 3 GUNDIH</v>
      </c>
      <c r="E112" s="71">
        <f>'PER TRIWULAN'!X106</f>
        <v>85550000</v>
      </c>
      <c r="F112" s="89">
        <v>85550000</v>
      </c>
      <c r="G112" s="62">
        <v>5767770</v>
      </c>
      <c r="H112" s="62">
        <v>630000</v>
      </c>
      <c r="I112" s="62">
        <v>7210050</v>
      </c>
      <c r="J112" s="62">
        <v>12608300</v>
      </c>
      <c r="K112" s="62">
        <v>18022161</v>
      </c>
      <c r="L112" s="62">
        <v>5952838</v>
      </c>
      <c r="M112" s="62">
        <v>4345000</v>
      </c>
      <c r="N112" s="62">
        <v>15000000</v>
      </c>
      <c r="O112" s="62">
        <v>4260000</v>
      </c>
      <c r="P112" s="62">
        <v>100000</v>
      </c>
      <c r="Q112" s="62">
        <v>3900000</v>
      </c>
      <c r="R112" s="62">
        <v>6233000</v>
      </c>
      <c r="S112" s="62">
        <v>1520000</v>
      </c>
      <c r="T112" s="72">
        <f t="shared" si="6"/>
        <v>85549119</v>
      </c>
      <c r="U112" s="59">
        <f t="shared" si="7"/>
        <v>0</v>
      </c>
      <c r="V112" s="57">
        <f t="shared" si="8"/>
        <v>881</v>
      </c>
      <c r="W112" s="25"/>
      <c r="X112" s="173">
        <f>'K8 SD Twl I 2013'!T111</f>
        <v>0</v>
      </c>
      <c r="Y112" s="173">
        <f>'K8 SD Twl II 2013'!T111</f>
        <v>0</v>
      </c>
      <c r="Z112" s="173">
        <f>'K8 SD Twl III 2013'!T111</f>
        <v>0</v>
      </c>
      <c r="AA112" s="173">
        <f>'K8 SD Twl IV 2013'!T111</f>
        <v>0</v>
      </c>
      <c r="AB112" s="173">
        <f t="shared" si="9"/>
        <v>0</v>
      </c>
      <c r="AC112" s="173">
        <f t="shared" si="5"/>
        <v>85549119</v>
      </c>
    </row>
    <row r="113" spans="2:29" hidden="1">
      <c r="B113" s="79">
        <f>'PER TRIWULAN'!A107</f>
        <v>102</v>
      </c>
      <c r="C113" s="54" t="str">
        <f>'PER TRIWULAN'!I107</f>
        <v xml:space="preserve"> Geyer </v>
      </c>
      <c r="D113" s="36" t="str">
        <f>'PER TRIWULAN'!B107</f>
        <v>SD NEGERI 3 JAMBANGAN</v>
      </c>
      <c r="E113" s="71">
        <f>'PER TRIWULAN'!X107</f>
        <v>103240000</v>
      </c>
      <c r="F113" s="89">
        <v>103240000</v>
      </c>
      <c r="G113" s="62">
        <v>1035019</v>
      </c>
      <c r="H113" s="62">
        <v>325000</v>
      </c>
      <c r="I113" s="62">
        <v>9835500</v>
      </c>
      <c r="J113" s="62">
        <v>17215100</v>
      </c>
      <c r="K113" s="62">
        <v>20375150</v>
      </c>
      <c r="L113" s="62">
        <v>435075</v>
      </c>
      <c r="M113" s="62">
        <v>7966900</v>
      </c>
      <c r="N113" s="62">
        <v>24000000</v>
      </c>
      <c r="O113" s="62">
        <v>10145000</v>
      </c>
      <c r="P113" s="62"/>
      <c r="Q113" s="62">
        <v>4750000</v>
      </c>
      <c r="R113" s="62">
        <v>1997000</v>
      </c>
      <c r="S113" s="62">
        <v>5160000</v>
      </c>
      <c r="T113" s="72">
        <f t="shared" si="6"/>
        <v>103239744</v>
      </c>
      <c r="U113" s="59">
        <f t="shared" si="7"/>
        <v>0</v>
      </c>
      <c r="V113" s="57">
        <f t="shared" si="8"/>
        <v>256</v>
      </c>
      <c r="W113" s="25"/>
      <c r="X113" s="173">
        <f>'K8 SD Twl I 2013'!T112</f>
        <v>0</v>
      </c>
      <c r="Y113" s="173">
        <f>'K8 SD Twl II 2013'!T112</f>
        <v>0</v>
      </c>
      <c r="Z113" s="173">
        <f>'K8 SD Twl III 2013'!T112</f>
        <v>0</v>
      </c>
      <c r="AA113" s="173">
        <f>'K8 SD Twl IV 2013'!T112</f>
        <v>0</v>
      </c>
      <c r="AB113" s="173">
        <f t="shared" si="9"/>
        <v>0</v>
      </c>
      <c r="AC113" s="173">
        <f t="shared" si="5"/>
        <v>103239744</v>
      </c>
    </row>
    <row r="114" spans="2:29" hidden="1">
      <c r="B114" s="79">
        <f>'PER TRIWULAN'!A108</f>
        <v>103</v>
      </c>
      <c r="C114" s="54" t="str">
        <f>'PER TRIWULAN'!I108</f>
        <v xml:space="preserve"> Geyer </v>
      </c>
      <c r="D114" s="36" t="str">
        <f>'PER TRIWULAN'!B108</f>
        <v>SD NEGERI 3 JUWORO</v>
      </c>
      <c r="E114" s="71">
        <f>'PER TRIWULAN'!X108</f>
        <v>45240000</v>
      </c>
      <c r="F114" s="89">
        <v>45240000</v>
      </c>
      <c r="G114" s="62">
        <v>1333050</v>
      </c>
      <c r="H114" s="62">
        <v>450000</v>
      </c>
      <c r="I114" s="62">
        <v>1600000</v>
      </c>
      <c r="J114" s="62">
        <v>10903500</v>
      </c>
      <c r="K114" s="62">
        <v>6276250</v>
      </c>
      <c r="L114" s="62"/>
      <c r="M114" s="62"/>
      <c r="N114" s="62">
        <v>9100000</v>
      </c>
      <c r="O114" s="62">
        <v>6875000</v>
      </c>
      <c r="P114" s="62"/>
      <c r="Q114" s="62">
        <v>2760000</v>
      </c>
      <c r="R114" s="62">
        <v>1275000</v>
      </c>
      <c r="S114" s="62">
        <v>4667200</v>
      </c>
      <c r="T114" s="72">
        <f t="shared" si="6"/>
        <v>45240000</v>
      </c>
      <c r="U114" s="59">
        <f t="shared" si="7"/>
        <v>0</v>
      </c>
      <c r="V114" s="57">
        <f t="shared" si="8"/>
        <v>0</v>
      </c>
      <c r="W114" s="25"/>
      <c r="X114" s="173">
        <f>'K8 SD Twl I 2013'!T113</f>
        <v>0</v>
      </c>
      <c r="Y114" s="173">
        <f>'K8 SD Twl II 2013'!T113</f>
        <v>0</v>
      </c>
      <c r="Z114" s="173">
        <f>'K8 SD Twl III 2013'!T113</f>
        <v>0</v>
      </c>
      <c r="AA114" s="173">
        <f>'K8 SD Twl IV 2013'!T113</f>
        <v>0</v>
      </c>
      <c r="AB114" s="173">
        <f t="shared" si="9"/>
        <v>0</v>
      </c>
      <c r="AC114" s="173">
        <f t="shared" si="5"/>
        <v>45240000</v>
      </c>
    </row>
    <row r="115" spans="2:29" hidden="1">
      <c r="B115" s="79">
        <f>'PER TRIWULAN'!A109</f>
        <v>104</v>
      </c>
      <c r="C115" s="54" t="str">
        <f>'PER TRIWULAN'!I109</f>
        <v xml:space="preserve"> Geyer </v>
      </c>
      <c r="D115" s="36" t="str">
        <f>'PER TRIWULAN'!B109</f>
        <v>SD NEGERI 3 KARANGANYAR</v>
      </c>
      <c r="E115" s="71">
        <f>'PER TRIWULAN'!X109</f>
        <v>94830000</v>
      </c>
      <c r="F115" s="89">
        <v>94830000</v>
      </c>
      <c r="G115" s="62">
        <v>8424750</v>
      </c>
      <c r="H115" s="62">
        <v>600000</v>
      </c>
      <c r="I115" s="62">
        <v>3459500</v>
      </c>
      <c r="J115" s="62">
        <v>9656900</v>
      </c>
      <c r="K115" s="62">
        <v>4570000</v>
      </c>
      <c r="L115" s="62">
        <v>1555210</v>
      </c>
      <c r="M115" s="62">
        <v>27302500</v>
      </c>
      <c r="N115" s="62">
        <v>19285000</v>
      </c>
      <c r="O115" s="62">
        <v>4596350</v>
      </c>
      <c r="P115" s="62"/>
      <c r="Q115" s="62">
        <v>720000</v>
      </c>
      <c r="R115" s="62">
        <v>8685500</v>
      </c>
      <c r="S115" s="62">
        <v>5933000</v>
      </c>
      <c r="T115" s="72">
        <f t="shared" si="6"/>
        <v>94788710</v>
      </c>
      <c r="U115" s="59">
        <f t="shared" si="7"/>
        <v>0</v>
      </c>
      <c r="V115" s="57">
        <f t="shared" si="8"/>
        <v>41290</v>
      </c>
      <c r="W115" s="25"/>
      <c r="X115" s="173">
        <f>'K8 SD Twl I 2013'!T114</f>
        <v>0</v>
      </c>
      <c r="Y115" s="173">
        <f>'K8 SD Twl II 2013'!T114</f>
        <v>0</v>
      </c>
      <c r="Z115" s="173">
        <f>'K8 SD Twl III 2013'!T114</f>
        <v>0</v>
      </c>
      <c r="AA115" s="173">
        <f>'K8 SD Twl IV 2013'!T114</f>
        <v>0</v>
      </c>
      <c r="AB115" s="173">
        <f t="shared" si="9"/>
        <v>0</v>
      </c>
      <c r="AC115" s="173">
        <f t="shared" si="5"/>
        <v>94788710</v>
      </c>
    </row>
    <row r="116" spans="2:29" hidden="1">
      <c r="B116" s="79">
        <f>'PER TRIWULAN'!A110</f>
        <v>105</v>
      </c>
      <c r="C116" s="54" t="str">
        <f>'PER TRIWULAN'!I110</f>
        <v xml:space="preserve"> Geyer </v>
      </c>
      <c r="D116" s="36" t="str">
        <f>'PER TRIWULAN'!B110</f>
        <v>SD NEGERI 3 LEDOKDAWAN</v>
      </c>
      <c r="E116" s="71">
        <f>'PER TRIWULAN'!X110</f>
        <v>70470000</v>
      </c>
      <c r="F116" s="89">
        <v>70470000</v>
      </c>
      <c r="G116" s="62">
        <v>5929550</v>
      </c>
      <c r="H116" s="62">
        <v>100000</v>
      </c>
      <c r="I116" s="62">
        <v>6154750</v>
      </c>
      <c r="J116" s="62">
        <v>3842500</v>
      </c>
      <c r="K116" s="62">
        <v>19431050</v>
      </c>
      <c r="L116" s="62">
        <v>4960987</v>
      </c>
      <c r="M116" s="62">
        <v>3863000</v>
      </c>
      <c r="N116" s="62">
        <v>18000000</v>
      </c>
      <c r="O116" s="62">
        <v>3535000</v>
      </c>
      <c r="P116" s="62"/>
      <c r="Q116" s="62">
        <v>1880163</v>
      </c>
      <c r="R116" s="62">
        <v>2773000</v>
      </c>
      <c r="S116" s="62"/>
      <c r="T116" s="72">
        <f t="shared" si="6"/>
        <v>70470000</v>
      </c>
      <c r="U116" s="59">
        <f t="shared" si="7"/>
        <v>0</v>
      </c>
      <c r="V116" s="57">
        <f t="shared" si="8"/>
        <v>0</v>
      </c>
      <c r="W116" s="25"/>
      <c r="X116" s="173">
        <f>'K8 SD Twl I 2013'!T115</f>
        <v>0</v>
      </c>
      <c r="Y116" s="173">
        <f>'K8 SD Twl II 2013'!T115</f>
        <v>0</v>
      </c>
      <c r="Z116" s="173">
        <f>'K8 SD Twl III 2013'!T115</f>
        <v>0</v>
      </c>
      <c r="AA116" s="173">
        <f>'K8 SD Twl IV 2013'!T115</f>
        <v>0</v>
      </c>
      <c r="AB116" s="173">
        <f t="shared" si="9"/>
        <v>0</v>
      </c>
      <c r="AC116" s="173">
        <f t="shared" si="5"/>
        <v>70470000</v>
      </c>
    </row>
    <row r="117" spans="2:29" hidden="1">
      <c r="B117" s="79">
        <f>'PER TRIWULAN'!A111</f>
        <v>106</v>
      </c>
      <c r="C117" s="54" t="str">
        <f>'PER TRIWULAN'!I111</f>
        <v xml:space="preserve"> Geyer </v>
      </c>
      <c r="D117" s="36" t="str">
        <f>'PER TRIWULAN'!B111</f>
        <v>SD NEGERI 3 MONGGOT</v>
      </c>
      <c r="E117" s="71">
        <f>'PER TRIWULAN'!X111</f>
        <v>106140000</v>
      </c>
      <c r="F117" s="89">
        <v>106140000</v>
      </c>
      <c r="G117" s="62">
        <v>8091390</v>
      </c>
      <c r="H117" s="62">
        <v>900000</v>
      </c>
      <c r="I117" s="62">
        <v>5260000</v>
      </c>
      <c r="J117" s="62">
        <v>15413325</v>
      </c>
      <c r="K117" s="62">
        <v>29228450</v>
      </c>
      <c r="L117" s="62">
        <v>4115000</v>
      </c>
      <c r="M117" s="62">
        <v>14793800</v>
      </c>
      <c r="N117" s="62">
        <v>12850000</v>
      </c>
      <c r="O117" s="62">
        <v>3860000</v>
      </c>
      <c r="P117" s="62"/>
      <c r="Q117" s="62">
        <v>3606900</v>
      </c>
      <c r="R117" s="62">
        <v>4010000</v>
      </c>
      <c r="S117" s="62">
        <v>4011135</v>
      </c>
      <c r="T117" s="72">
        <f t="shared" si="6"/>
        <v>106140000</v>
      </c>
      <c r="U117" s="59">
        <f t="shared" si="7"/>
        <v>0</v>
      </c>
      <c r="V117" s="57">
        <f t="shared" si="8"/>
        <v>0</v>
      </c>
      <c r="W117" s="25"/>
      <c r="X117" s="173">
        <f>'K8 SD Twl I 2013'!T116</f>
        <v>0</v>
      </c>
      <c r="Y117" s="173">
        <f>'K8 SD Twl II 2013'!T116</f>
        <v>0</v>
      </c>
      <c r="Z117" s="173">
        <f>'K8 SD Twl III 2013'!T116</f>
        <v>0</v>
      </c>
      <c r="AA117" s="173">
        <f>'K8 SD Twl IV 2013'!T116</f>
        <v>0</v>
      </c>
      <c r="AB117" s="173">
        <f t="shared" si="9"/>
        <v>0</v>
      </c>
      <c r="AC117" s="173">
        <f t="shared" si="5"/>
        <v>106140000</v>
      </c>
    </row>
    <row r="118" spans="2:29" hidden="1">
      <c r="B118" s="79">
        <f>'PER TRIWULAN'!A112</f>
        <v>107</v>
      </c>
      <c r="C118" s="54" t="str">
        <f>'PER TRIWULAN'!I112</f>
        <v xml:space="preserve"> Geyer </v>
      </c>
      <c r="D118" s="36" t="str">
        <f>'PER TRIWULAN'!B112</f>
        <v>SD NEGERI 4 GUNDIH</v>
      </c>
      <c r="E118" s="71">
        <f>'PER TRIWULAN'!X112</f>
        <v>55390000</v>
      </c>
      <c r="F118" s="89">
        <v>55390000</v>
      </c>
      <c r="G118" s="62"/>
      <c r="H118" s="62">
        <v>500000</v>
      </c>
      <c r="I118" s="62">
        <v>11352900</v>
      </c>
      <c r="J118" s="62">
        <v>4191000</v>
      </c>
      <c r="K118" s="62">
        <v>4996000</v>
      </c>
      <c r="L118" s="62">
        <v>1204557</v>
      </c>
      <c r="M118" s="62">
        <v>6299600</v>
      </c>
      <c r="N118" s="62">
        <v>11250000</v>
      </c>
      <c r="O118" s="62">
        <v>1950000</v>
      </c>
      <c r="P118" s="62"/>
      <c r="Q118" s="62">
        <v>2300000</v>
      </c>
      <c r="R118" s="62">
        <v>500000</v>
      </c>
      <c r="S118" s="62">
        <v>10828550</v>
      </c>
      <c r="T118" s="72">
        <f t="shared" si="6"/>
        <v>55372607</v>
      </c>
      <c r="U118" s="59">
        <f t="shared" si="7"/>
        <v>0</v>
      </c>
      <c r="V118" s="57">
        <f t="shared" si="8"/>
        <v>17393</v>
      </c>
      <c r="W118" s="25"/>
      <c r="X118" s="173">
        <f>'K8 SD Twl I 2013'!T117</f>
        <v>0</v>
      </c>
      <c r="Y118" s="173">
        <f>'K8 SD Twl II 2013'!T117</f>
        <v>0</v>
      </c>
      <c r="Z118" s="173">
        <f>'K8 SD Twl III 2013'!T117</f>
        <v>0</v>
      </c>
      <c r="AA118" s="173">
        <f>'K8 SD Twl IV 2013'!T117</f>
        <v>0</v>
      </c>
      <c r="AB118" s="173">
        <f t="shared" si="9"/>
        <v>0</v>
      </c>
      <c r="AC118" s="173">
        <f t="shared" si="5"/>
        <v>55372607</v>
      </c>
    </row>
    <row r="119" spans="2:29" hidden="1">
      <c r="B119" s="79">
        <f>'PER TRIWULAN'!A113</f>
        <v>108</v>
      </c>
      <c r="C119" s="54" t="str">
        <f>'PER TRIWULAN'!I113</f>
        <v xml:space="preserve"> Geyer </v>
      </c>
      <c r="D119" s="36" t="str">
        <f>'PER TRIWULAN'!B113</f>
        <v>SD NEGERI 4 JUWORO</v>
      </c>
      <c r="E119" s="71">
        <f>'PER TRIWULAN'!X113</f>
        <v>48720000</v>
      </c>
      <c r="F119" s="89">
        <v>48720000</v>
      </c>
      <c r="G119" s="62">
        <v>2583500</v>
      </c>
      <c r="H119" s="62">
        <v>770000</v>
      </c>
      <c r="I119" s="62">
        <v>3157000</v>
      </c>
      <c r="J119" s="62">
        <v>7548000</v>
      </c>
      <c r="K119" s="62">
        <v>6664702</v>
      </c>
      <c r="L119" s="62">
        <v>857798</v>
      </c>
      <c r="M119" s="62">
        <v>2172000</v>
      </c>
      <c r="N119" s="62">
        <v>7525000</v>
      </c>
      <c r="O119" s="62">
        <v>7152000</v>
      </c>
      <c r="P119" s="62"/>
      <c r="Q119" s="62">
        <v>3085000</v>
      </c>
      <c r="R119" s="62">
        <v>5350000</v>
      </c>
      <c r="S119" s="62">
        <v>1855000</v>
      </c>
      <c r="T119" s="72">
        <f t="shared" si="6"/>
        <v>48720000</v>
      </c>
      <c r="U119" s="59">
        <f t="shared" si="7"/>
        <v>0</v>
      </c>
      <c r="V119" s="57">
        <f t="shared" si="8"/>
        <v>0</v>
      </c>
      <c r="W119" s="25"/>
      <c r="X119" s="173">
        <f>'K8 SD Twl I 2013'!T118</f>
        <v>0</v>
      </c>
      <c r="Y119" s="173">
        <f>'K8 SD Twl II 2013'!T118</f>
        <v>0</v>
      </c>
      <c r="Z119" s="173">
        <f>'K8 SD Twl III 2013'!T118</f>
        <v>0</v>
      </c>
      <c r="AA119" s="173">
        <f>'K8 SD Twl IV 2013'!T118</f>
        <v>0</v>
      </c>
      <c r="AB119" s="173">
        <f t="shared" si="9"/>
        <v>0</v>
      </c>
      <c r="AC119" s="173">
        <f t="shared" si="5"/>
        <v>48720000</v>
      </c>
    </row>
    <row r="120" spans="2:29" hidden="1">
      <c r="B120" s="79">
        <f>'PER TRIWULAN'!A114</f>
        <v>109</v>
      </c>
      <c r="C120" s="54" t="str">
        <f>'PER TRIWULAN'!I114</f>
        <v xml:space="preserve"> Geyer </v>
      </c>
      <c r="D120" s="36" t="str">
        <f>'PER TRIWULAN'!B114</f>
        <v>SD NEGERI 4 LEDOKDAWAN</v>
      </c>
      <c r="E120" s="71">
        <f>'PER TRIWULAN'!X114</f>
        <v>75690000</v>
      </c>
      <c r="F120" s="89">
        <v>75690000</v>
      </c>
      <c r="G120" s="62">
        <v>14700000</v>
      </c>
      <c r="H120" s="62">
        <v>1250000</v>
      </c>
      <c r="I120" s="62">
        <v>8800000</v>
      </c>
      <c r="J120" s="62">
        <v>7500000</v>
      </c>
      <c r="K120" s="62">
        <v>4300000</v>
      </c>
      <c r="L120" s="62">
        <v>4200000</v>
      </c>
      <c r="M120" s="62">
        <v>4600000</v>
      </c>
      <c r="N120" s="62">
        <v>14400000</v>
      </c>
      <c r="O120" s="62">
        <v>5600000</v>
      </c>
      <c r="P120" s="62">
        <v>4500000</v>
      </c>
      <c r="Q120" s="62">
        <v>3600000</v>
      </c>
      <c r="R120" s="62">
        <v>1200000</v>
      </c>
      <c r="S120" s="62">
        <v>1040000</v>
      </c>
      <c r="T120" s="72">
        <f t="shared" si="6"/>
        <v>75690000</v>
      </c>
      <c r="U120" s="59">
        <f t="shared" si="7"/>
        <v>0</v>
      </c>
      <c r="V120" s="57">
        <f t="shared" si="8"/>
        <v>0</v>
      </c>
      <c r="W120" s="25"/>
      <c r="X120" s="173">
        <f>'K8 SD Twl I 2013'!T119</f>
        <v>0</v>
      </c>
      <c r="Y120" s="173">
        <f>'K8 SD Twl II 2013'!T119</f>
        <v>0</v>
      </c>
      <c r="Z120" s="173">
        <f>'K8 SD Twl III 2013'!T119</f>
        <v>0</v>
      </c>
      <c r="AA120" s="173">
        <f>'K8 SD Twl IV 2013'!T119</f>
        <v>0</v>
      </c>
      <c r="AB120" s="173">
        <f t="shared" si="9"/>
        <v>0</v>
      </c>
      <c r="AC120" s="173">
        <f t="shared" si="5"/>
        <v>75690000</v>
      </c>
    </row>
    <row r="121" spans="2:29" hidden="1">
      <c r="B121" s="79">
        <f>'PER TRIWULAN'!A115</f>
        <v>110</v>
      </c>
      <c r="C121" s="54" t="str">
        <f>'PER TRIWULAN'!I115</f>
        <v xml:space="preserve"> Geyer </v>
      </c>
      <c r="D121" s="36" t="str">
        <f>'PER TRIWULAN'!B115</f>
        <v>SD NEGERI 4 MONGGOT</v>
      </c>
      <c r="E121" s="71">
        <f>'PER TRIWULAN'!X115</f>
        <v>75110000</v>
      </c>
      <c r="F121" s="89">
        <v>75110000</v>
      </c>
      <c r="G121" s="62"/>
      <c r="H121" s="62">
        <v>1704000</v>
      </c>
      <c r="I121" s="62">
        <v>4758640</v>
      </c>
      <c r="J121" s="62">
        <v>5330600</v>
      </c>
      <c r="K121" s="62">
        <v>25115350</v>
      </c>
      <c r="L121" s="62">
        <v>6016659</v>
      </c>
      <c r="M121" s="62">
        <v>12801300</v>
      </c>
      <c r="N121" s="62">
        <v>15010000</v>
      </c>
      <c r="O121" s="62">
        <v>2976000</v>
      </c>
      <c r="P121" s="62">
        <v>100000</v>
      </c>
      <c r="Q121" s="62">
        <v>1297100</v>
      </c>
      <c r="R121" s="62"/>
      <c r="S121" s="62"/>
      <c r="T121" s="72">
        <f t="shared" si="6"/>
        <v>75109649</v>
      </c>
      <c r="U121" s="59">
        <f t="shared" si="7"/>
        <v>0</v>
      </c>
      <c r="V121" s="57">
        <f t="shared" si="8"/>
        <v>351</v>
      </c>
      <c r="W121" s="25"/>
      <c r="X121" s="173">
        <f>'K8 SD Twl I 2013'!T120</f>
        <v>0</v>
      </c>
      <c r="Y121" s="173">
        <f>'K8 SD Twl II 2013'!T120</f>
        <v>0</v>
      </c>
      <c r="Z121" s="173">
        <f>'K8 SD Twl III 2013'!T120</f>
        <v>0</v>
      </c>
      <c r="AA121" s="173">
        <f>'K8 SD Twl IV 2013'!T120</f>
        <v>0</v>
      </c>
      <c r="AB121" s="173">
        <f t="shared" si="9"/>
        <v>0</v>
      </c>
      <c r="AC121" s="173">
        <f t="shared" si="5"/>
        <v>75109649</v>
      </c>
    </row>
    <row r="122" spans="2:29" hidden="1">
      <c r="B122" s="79">
        <f>'PER TRIWULAN'!A116</f>
        <v>111</v>
      </c>
      <c r="C122" s="54" t="str">
        <f>'PER TRIWULAN'!I116</f>
        <v xml:space="preserve"> Geyer </v>
      </c>
      <c r="D122" s="36" t="str">
        <f>'PER TRIWULAN'!B116</f>
        <v>SD NEGERI 4 NGRANDU</v>
      </c>
      <c r="E122" s="71">
        <f>'PER TRIWULAN'!X116</f>
        <v>36540000</v>
      </c>
      <c r="F122" s="89">
        <v>36540000</v>
      </c>
      <c r="G122" s="62">
        <v>437500</v>
      </c>
      <c r="H122" s="62">
        <v>349480</v>
      </c>
      <c r="I122" s="62">
        <v>4692400</v>
      </c>
      <c r="J122" s="62">
        <v>8117500</v>
      </c>
      <c r="K122" s="62">
        <v>5095130</v>
      </c>
      <c r="L122" s="62">
        <v>332990</v>
      </c>
      <c r="M122" s="62">
        <v>3655000</v>
      </c>
      <c r="N122" s="62">
        <v>6700000</v>
      </c>
      <c r="O122" s="62">
        <v>3828096</v>
      </c>
      <c r="P122" s="62"/>
      <c r="Q122" s="62">
        <v>600000</v>
      </c>
      <c r="R122" s="62">
        <v>2700000</v>
      </c>
      <c r="S122" s="62"/>
      <c r="T122" s="72">
        <f t="shared" si="6"/>
        <v>36508096</v>
      </c>
      <c r="U122" s="59">
        <f t="shared" si="7"/>
        <v>0</v>
      </c>
      <c r="V122" s="57">
        <f t="shared" si="8"/>
        <v>31904</v>
      </c>
      <c r="W122" s="25"/>
      <c r="X122" s="173">
        <f>'K8 SD Twl I 2013'!T121</f>
        <v>0</v>
      </c>
      <c r="Y122" s="173">
        <f>'K8 SD Twl II 2013'!T121</f>
        <v>0</v>
      </c>
      <c r="Z122" s="173">
        <f>'K8 SD Twl III 2013'!T121</f>
        <v>0</v>
      </c>
      <c r="AA122" s="173">
        <f>'K8 SD Twl IV 2013'!T121</f>
        <v>0</v>
      </c>
      <c r="AB122" s="173">
        <f t="shared" si="9"/>
        <v>0</v>
      </c>
      <c r="AC122" s="173">
        <f t="shared" si="5"/>
        <v>36508096</v>
      </c>
    </row>
    <row r="123" spans="2:29" hidden="1">
      <c r="B123" s="79">
        <f>'PER TRIWULAN'!A117</f>
        <v>112</v>
      </c>
      <c r="C123" s="54" t="str">
        <f>'PER TRIWULAN'!I117</f>
        <v xml:space="preserve"> Geyer </v>
      </c>
      <c r="D123" s="36" t="str">
        <f>'PER TRIWULAN'!B117</f>
        <v>SD NEGERI 4 SOBO</v>
      </c>
      <c r="E123" s="71">
        <f>'PER TRIWULAN'!X117</f>
        <v>107010000</v>
      </c>
      <c r="F123" s="89">
        <v>107010000</v>
      </c>
      <c r="G123" s="62">
        <v>2456000</v>
      </c>
      <c r="H123" s="62">
        <v>930000</v>
      </c>
      <c r="I123" s="62">
        <v>4155000</v>
      </c>
      <c r="J123" s="62">
        <v>10261700</v>
      </c>
      <c r="K123" s="62">
        <v>16494500</v>
      </c>
      <c r="L123" s="62">
        <v>4575021</v>
      </c>
      <c r="M123" s="62">
        <v>19987500</v>
      </c>
      <c r="N123" s="62">
        <v>26400000</v>
      </c>
      <c r="O123" s="62">
        <v>7930000</v>
      </c>
      <c r="P123" s="62"/>
      <c r="Q123" s="62">
        <v>2375000</v>
      </c>
      <c r="R123" s="62">
        <v>3593000</v>
      </c>
      <c r="S123" s="62">
        <v>7839000</v>
      </c>
      <c r="T123" s="72">
        <f t="shared" si="6"/>
        <v>106996721</v>
      </c>
      <c r="U123" s="59">
        <f t="shared" si="7"/>
        <v>0</v>
      </c>
      <c r="V123" s="57">
        <f t="shared" si="8"/>
        <v>13279</v>
      </c>
      <c r="W123" s="25"/>
      <c r="X123" s="173">
        <f>'K8 SD Twl I 2013'!T122</f>
        <v>0</v>
      </c>
      <c r="Y123" s="173">
        <f>'K8 SD Twl II 2013'!T122</f>
        <v>0</v>
      </c>
      <c r="Z123" s="173">
        <f>'K8 SD Twl III 2013'!T122</f>
        <v>0</v>
      </c>
      <c r="AA123" s="173">
        <f>'K8 SD Twl IV 2013'!T122</f>
        <v>0</v>
      </c>
      <c r="AB123" s="173">
        <f t="shared" si="9"/>
        <v>0</v>
      </c>
      <c r="AC123" s="173">
        <f t="shared" si="5"/>
        <v>106996721</v>
      </c>
    </row>
    <row r="124" spans="2:29" hidden="1">
      <c r="B124" s="79">
        <f>'PER TRIWULAN'!A118</f>
        <v>113</v>
      </c>
      <c r="C124" s="54" t="str">
        <f>'PER TRIWULAN'!I118</f>
        <v xml:space="preserve"> Geyer </v>
      </c>
      <c r="D124" s="36" t="str">
        <f>'PER TRIWULAN'!B118</f>
        <v>SD NEGERI 4 SURU</v>
      </c>
      <c r="E124" s="71">
        <f>'PER TRIWULAN'!X118</f>
        <v>64960000</v>
      </c>
      <c r="F124" s="89">
        <v>64960000</v>
      </c>
      <c r="G124" s="62">
        <v>4460450</v>
      </c>
      <c r="H124" s="62">
        <v>470000</v>
      </c>
      <c r="I124" s="62">
        <v>1998000</v>
      </c>
      <c r="J124" s="62">
        <v>8977700</v>
      </c>
      <c r="K124" s="62">
        <v>11855000</v>
      </c>
      <c r="L124" s="62">
        <v>3485000</v>
      </c>
      <c r="M124" s="62">
        <v>1737000</v>
      </c>
      <c r="N124" s="62">
        <v>16900000</v>
      </c>
      <c r="O124" s="62">
        <v>5095000</v>
      </c>
      <c r="P124" s="62"/>
      <c r="Q124" s="62">
        <v>1400000</v>
      </c>
      <c r="R124" s="62">
        <v>2100000</v>
      </c>
      <c r="S124" s="62">
        <v>6425000</v>
      </c>
      <c r="T124" s="72">
        <f t="shared" si="6"/>
        <v>64903150</v>
      </c>
      <c r="U124" s="59">
        <f t="shared" si="7"/>
        <v>0</v>
      </c>
      <c r="V124" s="57">
        <f t="shared" si="8"/>
        <v>56850</v>
      </c>
      <c r="W124" s="25"/>
      <c r="X124" s="173">
        <f>'K8 SD Twl I 2013'!T123</f>
        <v>0</v>
      </c>
      <c r="Y124" s="173">
        <f>'K8 SD Twl II 2013'!T123</f>
        <v>0</v>
      </c>
      <c r="Z124" s="173">
        <f>'K8 SD Twl III 2013'!T123</f>
        <v>0</v>
      </c>
      <c r="AA124" s="173">
        <f>'K8 SD Twl IV 2013'!T123</f>
        <v>0</v>
      </c>
      <c r="AB124" s="173">
        <f t="shared" si="9"/>
        <v>0</v>
      </c>
      <c r="AC124" s="173">
        <f t="shared" si="5"/>
        <v>64903150</v>
      </c>
    </row>
    <row r="125" spans="2:29" hidden="1">
      <c r="B125" s="79">
        <f>'PER TRIWULAN'!A119</f>
        <v>114</v>
      </c>
      <c r="C125" s="54" t="str">
        <f>'PER TRIWULAN'!I119</f>
        <v xml:space="preserve"> Geyer </v>
      </c>
      <c r="D125" s="36" t="str">
        <f>'PER TRIWULAN'!B119</f>
        <v>SD NEGERI 5 KARANGANYAR</v>
      </c>
      <c r="E125" s="71">
        <f>'PER TRIWULAN'!X119</f>
        <v>92220000</v>
      </c>
      <c r="F125" s="89">
        <v>92220000</v>
      </c>
      <c r="G125" s="62">
        <v>640000</v>
      </c>
      <c r="H125" s="62">
        <v>1677500</v>
      </c>
      <c r="I125" s="62">
        <v>7863250</v>
      </c>
      <c r="J125" s="62">
        <v>10060200</v>
      </c>
      <c r="K125" s="62">
        <v>17638700</v>
      </c>
      <c r="L125" s="62">
        <v>4170340</v>
      </c>
      <c r="M125" s="62">
        <v>19236000</v>
      </c>
      <c r="N125" s="62">
        <v>18900000</v>
      </c>
      <c r="O125" s="62">
        <v>1190000</v>
      </c>
      <c r="P125" s="62"/>
      <c r="Q125" s="62">
        <v>2400000</v>
      </c>
      <c r="R125" s="62">
        <v>401000</v>
      </c>
      <c r="S125" s="62">
        <v>8043000</v>
      </c>
      <c r="T125" s="72">
        <f t="shared" si="6"/>
        <v>92219990</v>
      </c>
      <c r="U125" s="59">
        <f t="shared" si="7"/>
        <v>0</v>
      </c>
      <c r="V125" s="57">
        <f t="shared" si="8"/>
        <v>10</v>
      </c>
      <c r="W125" s="25"/>
      <c r="X125" s="173">
        <f>'K8 SD Twl I 2013'!T124</f>
        <v>0</v>
      </c>
      <c r="Y125" s="173">
        <f>'K8 SD Twl II 2013'!T124</f>
        <v>0</v>
      </c>
      <c r="Z125" s="173">
        <f>'K8 SD Twl III 2013'!T124</f>
        <v>0</v>
      </c>
      <c r="AA125" s="173">
        <f>'K8 SD Twl IV 2013'!T124</f>
        <v>0</v>
      </c>
      <c r="AB125" s="173">
        <f t="shared" si="9"/>
        <v>0</v>
      </c>
      <c r="AC125" s="173">
        <f t="shared" si="5"/>
        <v>92219990</v>
      </c>
    </row>
    <row r="126" spans="2:29" hidden="1">
      <c r="B126" s="79">
        <f>'PER TRIWULAN'!A120</f>
        <v>115</v>
      </c>
      <c r="C126" s="54" t="str">
        <f>'PER TRIWULAN'!I120</f>
        <v xml:space="preserve"> Geyer </v>
      </c>
      <c r="D126" s="36" t="str">
        <f>'PER TRIWULAN'!B120</f>
        <v>SD NEGERI 3 SOBO</v>
      </c>
      <c r="E126" s="71">
        <f>'PER TRIWULAN'!X120</f>
        <v>66410000</v>
      </c>
      <c r="F126" s="89">
        <v>66410000</v>
      </c>
      <c r="G126" s="62">
        <v>4083750</v>
      </c>
      <c r="H126" s="62">
        <v>784000</v>
      </c>
      <c r="I126" s="62">
        <v>6180000</v>
      </c>
      <c r="J126" s="62">
        <v>6918250</v>
      </c>
      <c r="K126" s="62">
        <v>16265430</v>
      </c>
      <c r="L126" s="62">
        <v>2143570</v>
      </c>
      <c r="M126" s="62">
        <v>3450000</v>
      </c>
      <c r="N126" s="62">
        <v>21600000</v>
      </c>
      <c r="O126" s="62">
        <v>3610000</v>
      </c>
      <c r="P126" s="62"/>
      <c r="Q126" s="62">
        <v>1375000</v>
      </c>
      <c r="R126" s="62"/>
      <c r="S126" s="62"/>
      <c r="T126" s="72">
        <f t="shared" si="6"/>
        <v>66410000</v>
      </c>
      <c r="U126" s="59">
        <f t="shared" si="7"/>
        <v>0</v>
      </c>
      <c r="V126" s="57">
        <f t="shared" si="8"/>
        <v>0</v>
      </c>
      <c r="W126" s="25"/>
      <c r="X126" s="173">
        <f>'K8 SD Twl I 2013'!T125</f>
        <v>0</v>
      </c>
      <c r="Y126" s="173">
        <f>'K8 SD Twl II 2013'!T125</f>
        <v>0</v>
      </c>
      <c r="Z126" s="173">
        <f>'K8 SD Twl III 2013'!T125</f>
        <v>0</v>
      </c>
      <c r="AA126" s="173">
        <f>'K8 SD Twl IV 2013'!T125</f>
        <v>0</v>
      </c>
      <c r="AB126" s="173">
        <f t="shared" si="9"/>
        <v>0</v>
      </c>
      <c r="AC126" s="173">
        <f t="shared" si="5"/>
        <v>66410000</v>
      </c>
    </row>
    <row r="127" spans="2:29" hidden="1">
      <c r="B127" s="79">
        <f>'PER TRIWULAN'!A121</f>
        <v>116</v>
      </c>
      <c r="C127" s="54" t="str">
        <f>'PER TRIWULAN'!I121</f>
        <v xml:space="preserve"> Geyer </v>
      </c>
      <c r="D127" s="36" t="str">
        <f>'PER TRIWULAN'!B121</f>
        <v>SD NEGERI 1 SURU</v>
      </c>
      <c r="E127" s="71">
        <f>'PER TRIWULAN'!X121</f>
        <v>77720000</v>
      </c>
      <c r="F127" s="89">
        <v>77720000</v>
      </c>
      <c r="G127" s="62">
        <v>7183250</v>
      </c>
      <c r="H127" s="62">
        <v>1410000</v>
      </c>
      <c r="I127" s="62">
        <v>9000950</v>
      </c>
      <c r="J127" s="62"/>
      <c r="K127" s="62">
        <v>18357100</v>
      </c>
      <c r="L127" s="62"/>
      <c r="M127" s="62">
        <v>9678700</v>
      </c>
      <c r="N127" s="62">
        <v>18550000</v>
      </c>
      <c r="O127" s="62">
        <v>3170000</v>
      </c>
      <c r="P127" s="62"/>
      <c r="Q127" s="62">
        <v>5770000</v>
      </c>
      <c r="R127" s="62">
        <v>4600000</v>
      </c>
      <c r="S127" s="62"/>
      <c r="T127" s="72">
        <f t="shared" si="6"/>
        <v>77720000</v>
      </c>
      <c r="U127" s="59">
        <f t="shared" si="7"/>
        <v>0</v>
      </c>
      <c r="V127" s="57">
        <f t="shared" si="8"/>
        <v>0</v>
      </c>
      <c r="W127" s="25"/>
      <c r="X127" s="173">
        <f>'K8 SD Twl I 2013'!T126</f>
        <v>0</v>
      </c>
      <c r="Y127" s="173">
        <f>'K8 SD Twl II 2013'!T126</f>
        <v>0</v>
      </c>
      <c r="Z127" s="173">
        <f>'K8 SD Twl III 2013'!T126</f>
        <v>0</v>
      </c>
      <c r="AA127" s="173">
        <f>'K8 SD Twl IV 2013'!T126</f>
        <v>0</v>
      </c>
      <c r="AB127" s="173">
        <f t="shared" si="9"/>
        <v>0</v>
      </c>
      <c r="AC127" s="173">
        <f t="shared" si="5"/>
        <v>77720000</v>
      </c>
    </row>
    <row r="128" spans="2:29" hidden="1">
      <c r="B128" s="79">
        <f>'PER TRIWULAN'!A122</f>
        <v>117</v>
      </c>
      <c r="C128" s="54" t="str">
        <f>'PER TRIWULAN'!I122</f>
        <v xml:space="preserve"> Geyer </v>
      </c>
      <c r="D128" s="36" t="str">
        <f>'PER TRIWULAN'!B122</f>
        <v>SD NEGERI 3 SURU</v>
      </c>
      <c r="E128" s="71">
        <f>'PER TRIWULAN'!X122</f>
        <v>91060000</v>
      </c>
      <c r="F128" s="89">
        <v>91060000</v>
      </c>
      <c r="G128" s="62">
        <v>1000000</v>
      </c>
      <c r="H128" s="62">
        <v>524000</v>
      </c>
      <c r="I128" s="62">
        <v>2446000</v>
      </c>
      <c r="J128" s="62">
        <v>12910300</v>
      </c>
      <c r="K128" s="62">
        <v>18369364</v>
      </c>
      <c r="L128" s="62">
        <v>1497836</v>
      </c>
      <c r="M128" s="62">
        <v>12645000</v>
      </c>
      <c r="N128" s="62">
        <v>21050000</v>
      </c>
      <c r="O128" s="62">
        <v>3940000</v>
      </c>
      <c r="P128" s="62">
        <v>360000</v>
      </c>
      <c r="Q128" s="62">
        <v>4035000</v>
      </c>
      <c r="R128" s="62">
        <v>3200000</v>
      </c>
      <c r="S128" s="62">
        <v>9082500</v>
      </c>
      <c r="T128" s="72">
        <f t="shared" si="6"/>
        <v>91060000</v>
      </c>
      <c r="U128" s="59">
        <f t="shared" si="7"/>
        <v>0</v>
      </c>
      <c r="V128" s="57">
        <f t="shared" si="8"/>
        <v>0</v>
      </c>
      <c r="W128" s="25"/>
      <c r="X128" s="173">
        <f>'K8 SD Twl I 2013'!T127</f>
        <v>0</v>
      </c>
      <c r="Y128" s="173">
        <f>'K8 SD Twl II 2013'!T127</f>
        <v>0</v>
      </c>
      <c r="Z128" s="173">
        <f>'K8 SD Twl III 2013'!T127</f>
        <v>0</v>
      </c>
      <c r="AA128" s="173">
        <f>'K8 SD Twl IV 2013'!T127</f>
        <v>0</v>
      </c>
      <c r="AB128" s="173">
        <f t="shared" si="9"/>
        <v>0</v>
      </c>
      <c r="AC128" s="173">
        <f t="shared" si="5"/>
        <v>91060000</v>
      </c>
    </row>
    <row r="129" spans="2:29" hidden="1">
      <c r="B129" s="79">
        <f>'PER TRIWULAN'!A123</f>
        <v>118</v>
      </c>
      <c r="C129" s="54" t="str">
        <f>'PER TRIWULAN'!I123</f>
        <v xml:space="preserve"> Geyer </v>
      </c>
      <c r="D129" s="36" t="str">
        <f>'PER TRIWULAN'!B123</f>
        <v>SD NEGERI 1 GUNDIH</v>
      </c>
      <c r="E129" s="71">
        <f>'PER TRIWULAN'!X123</f>
        <v>97440000</v>
      </c>
      <c r="F129" s="89">
        <v>97440000</v>
      </c>
      <c r="G129" s="62">
        <v>8137750</v>
      </c>
      <c r="H129" s="62">
        <v>788000</v>
      </c>
      <c r="I129" s="62">
        <v>6194700</v>
      </c>
      <c r="J129" s="62">
        <v>13073000</v>
      </c>
      <c r="K129" s="62">
        <v>13526000</v>
      </c>
      <c r="L129" s="62">
        <v>2395600</v>
      </c>
      <c r="M129" s="62">
        <v>3300000</v>
      </c>
      <c r="N129" s="62">
        <v>14800000</v>
      </c>
      <c r="O129" s="62">
        <v>6630000</v>
      </c>
      <c r="P129" s="62">
        <v>1365000</v>
      </c>
      <c r="Q129" s="62">
        <v>4400000</v>
      </c>
      <c r="R129" s="62">
        <v>4460000</v>
      </c>
      <c r="S129" s="62">
        <v>18213225</v>
      </c>
      <c r="T129" s="72">
        <f t="shared" si="6"/>
        <v>97283275</v>
      </c>
      <c r="U129" s="59">
        <f t="shared" si="7"/>
        <v>0</v>
      </c>
      <c r="V129" s="57">
        <f t="shared" si="8"/>
        <v>156725</v>
      </c>
      <c r="W129" s="25"/>
      <c r="X129" s="173">
        <f>'K8 SD Twl I 2013'!T128</f>
        <v>0</v>
      </c>
      <c r="Y129" s="173">
        <f>'K8 SD Twl II 2013'!T128</f>
        <v>0</v>
      </c>
      <c r="Z129" s="173">
        <f>'K8 SD Twl III 2013'!T128</f>
        <v>0</v>
      </c>
      <c r="AA129" s="173">
        <f>'K8 SD Twl IV 2013'!T128</f>
        <v>0</v>
      </c>
      <c r="AB129" s="173">
        <f t="shared" si="9"/>
        <v>0</v>
      </c>
      <c r="AC129" s="173">
        <f t="shared" si="5"/>
        <v>97283275</v>
      </c>
    </row>
    <row r="130" spans="2:29" hidden="1">
      <c r="B130" s="79">
        <f>'PER TRIWULAN'!A124</f>
        <v>119</v>
      </c>
      <c r="C130" s="54" t="str">
        <f>'PER TRIWULAN'!I124</f>
        <v xml:space="preserve"> Geyer </v>
      </c>
      <c r="D130" s="36" t="str">
        <f>'PER TRIWULAN'!B124</f>
        <v>SD NEGERI 2 GUNDIH</v>
      </c>
      <c r="E130" s="71">
        <f>'PER TRIWULAN'!X124</f>
        <v>78590000</v>
      </c>
      <c r="F130" s="89">
        <v>78590000</v>
      </c>
      <c r="G130" s="62">
        <v>2300000</v>
      </c>
      <c r="H130" s="62">
        <v>520000</v>
      </c>
      <c r="I130" s="62">
        <v>11340850</v>
      </c>
      <c r="J130" s="62">
        <v>16939275</v>
      </c>
      <c r="K130" s="62">
        <v>17743704</v>
      </c>
      <c r="L130" s="62">
        <v>3567171</v>
      </c>
      <c r="M130" s="62">
        <v>2581000</v>
      </c>
      <c r="N130" s="62">
        <v>11900000</v>
      </c>
      <c r="O130" s="62">
        <v>6150000</v>
      </c>
      <c r="P130" s="62"/>
      <c r="Q130" s="62">
        <v>1800000</v>
      </c>
      <c r="R130" s="62">
        <v>3748000</v>
      </c>
      <c r="S130" s="62"/>
      <c r="T130" s="72">
        <f t="shared" si="6"/>
        <v>78590000</v>
      </c>
      <c r="U130" s="59">
        <f t="shared" si="7"/>
        <v>0</v>
      </c>
      <c r="V130" s="57">
        <f t="shared" si="8"/>
        <v>0</v>
      </c>
      <c r="W130" s="25"/>
      <c r="X130" s="173">
        <f>'K8 SD Twl I 2013'!T129</f>
        <v>0</v>
      </c>
      <c r="Y130" s="173">
        <f>'K8 SD Twl II 2013'!T129</f>
        <v>0</v>
      </c>
      <c r="Z130" s="173">
        <f>'K8 SD Twl III 2013'!T129</f>
        <v>0</v>
      </c>
      <c r="AA130" s="173">
        <f>'K8 SD Twl IV 2013'!T129</f>
        <v>0</v>
      </c>
      <c r="AB130" s="173">
        <f t="shared" si="9"/>
        <v>0</v>
      </c>
      <c r="AC130" s="173">
        <f t="shared" si="5"/>
        <v>78590000</v>
      </c>
    </row>
    <row r="131" spans="2:29" hidden="1">
      <c r="B131" s="79">
        <f>'PER TRIWULAN'!A125</f>
        <v>120</v>
      </c>
      <c r="C131" s="54" t="str">
        <f>'PER TRIWULAN'!I125</f>
        <v xml:space="preserve"> Geyer </v>
      </c>
      <c r="D131" s="36" t="str">
        <f>'PER TRIWULAN'!B125</f>
        <v>SD NEGERI 5 GUNDIH</v>
      </c>
      <c r="E131" s="71">
        <f>'PER TRIWULAN'!X125</f>
        <v>69310000</v>
      </c>
      <c r="F131" s="89">
        <v>69310000</v>
      </c>
      <c r="G131" s="62">
        <v>3492400</v>
      </c>
      <c r="H131" s="62">
        <v>527000</v>
      </c>
      <c r="I131" s="62">
        <v>5799500</v>
      </c>
      <c r="J131" s="62">
        <v>10753400</v>
      </c>
      <c r="K131" s="62">
        <v>12670500</v>
      </c>
      <c r="L131" s="62">
        <v>1547228</v>
      </c>
      <c r="M131" s="62">
        <v>6484800</v>
      </c>
      <c r="N131" s="62">
        <v>9902000</v>
      </c>
      <c r="O131" s="62">
        <v>5310000</v>
      </c>
      <c r="P131" s="62"/>
      <c r="Q131" s="62">
        <v>4140000</v>
      </c>
      <c r="R131" s="62">
        <v>5585000</v>
      </c>
      <c r="S131" s="62">
        <v>3093950</v>
      </c>
      <c r="T131" s="72">
        <f t="shared" si="6"/>
        <v>69305778</v>
      </c>
      <c r="U131" s="59">
        <f t="shared" si="7"/>
        <v>0</v>
      </c>
      <c r="V131" s="57">
        <f t="shared" si="8"/>
        <v>4222</v>
      </c>
      <c r="W131" s="25"/>
      <c r="X131" s="173">
        <f>'K8 SD Twl I 2013'!T130</f>
        <v>0</v>
      </c>
      <c r="Y131" s="173">
        <f>'K8 SD Twl II 2013'!T130</f>
        <v>0</v>
      </c>
      <c r="Z131" s="173">
        <f>'K8 SD Twl III 2013'!T130</f>
        <v>0</v>
      </c>
      <c r="AA131" s="173">
        <f>'K8 SD Twl IV 2013'!T130</f>
        <v>0</v>
      </c>
      <c r="AB131" s="173">
        <f t="shared" si="9"/>
        <v>0</v>
      </c>
      <c r="AC131" s="173">
        <f t="shared" si="5"/>
        <v>69305778</v>
      </c>
    </row>
    <row r="132" spans="2:29" hidden="1">
      <c r="B132" s="79">
        <f>'PER TRIWULAN'!A126</f>
        <v>121</v>
      </c>
      <c r="C132" s="54" t="str">
        <f>'PER TRIWULAN'!I126</f>
        <v xml:space="preserve"> Geyer </v>
      </c>
      <c r="D132" s="36" t="str">
        <f>'PER TRIWULAN'!B126</f>
        <v>SD NEGERI 2 JAMBANGAN</v>
      </c>
      <c r="E132" s="71">
        <f>'PER TRIWULAN'!X126</f>
        <v>73660000</v>
      </c>
      <c r="F132" s="89">
        <v>73660000</v>
      </c>
      <c r="G132" s="62">
        <v>4500400</v>
      </c>
      <c r="H132" s="62"/>
      <c r="I132" s="62">
        <v>7572750</v>
      </c>
      <c r="J132" s="62">
        <v>10820400</v>
      </c>
      <c r="K132" s="62">
        <v>11716550</v>
      </c>
      <c r="L132" s="62">
        <v>255091</v>
      </c>
      <c r="M132" s="62">
        <v>1050000</v>
      </c>
      <c r="N132" s="62">
        <v>21800000</v>
      </c>
      <c r="O132" s="62">
        <v>4335000</v>
      </c>
      <c r="P132" s="62"/>
      <c r="Q132" s="62">
        <v>2600000</v>
      </c>
      <c r="R132" s="62">
        <v>2420000</v>
      </c>
      <c r="S132" s="62">
        <v>6589000</v>
      </c>
      <c r="T132" s="72">
        <f t="shared" si="6"/>
        <v>73659191</v>
      </c>
      <c r="U132" s="59">
        <f t="shared" si="7"/>
        <v>0</v>
      </c>
      <c r="V132" s="57">
        <f t="shared" si="8"/>
        <v>809</v>
      </c>
      <c r="W132" s="25"/>
      <c r="X132" s="173">
        <f>'K8 SD Twl I 2013'!T131</f>
        <v>0</v>
      </c>
      <c r="Y132" s="173">
        <f>'K8 SD Twl II 2013'!T131</f>
        <v>0</v>
      </c>
      <c r="Z132" s="173">
        <f>'K8 SD Twl III 2013'!T131</f>
        <v>0</v>
      </c>
      <c r="AA132" s="173">
        <f>'K8 SD Twl IV 2013'!T131</f>
        <v>0</v>
      </c>
      <c r="AB132" s="173">
        <f t="shared" si="9"/>
        <v>0</v>
      </c>
      <c r="AC132" s="173">
        <f t="shared" si="5"/>
        <v>73659191</v>
      </c>
    </row>
    <row r="133" spans="2:29" hidden="1">
      <c r="B133" s="79">
        <f>'PER TRIWULAN'!A127</f>
        <v>122</v>
      </c>
      <c r="C133" s="54" t="str">
        <f>'PER TRIWULAN'!I127</f>
        <v xml:space="preserve"> Geyer </v>
      </c>
      <c r="D133" s="36" t="str">
        <f>'PER TRIWULAN'!B127</f>
        <v>SD NEGERI 4 JAMBANGAN</v>
      </c>
      <c r="E133" s="71">
        <f>'PER TRIWULAN'!X127</f>
        <v>122960000</v>
      </c>
      <c r="F133" s="89">
        <v>122960000</v>
      </c>
      <c r="G133" s="62">
        <v>6052000</v>
      </c>
      <c r="H133" s="62">
        <v>1075000</v>
      </c>
      <c r="I133" s="62">
        <v>2700000</v>
      </c>
      <c r="J133" s="62">
        <v>5111500</v>
      </c>
      <c r="K133" s="62">
        <v>18890550</v>
      </c>
      <c r="L133" s="62">
        <v>665466</v>
      </c>
      <c r="M133" s="62">
        <v>16518000</v>
      </c>
      <c r="N133" s="62">
        <v>41472609</v>
      </c>
      <c r="O133" s="62">
        <v>7980000</v>
      </c>
      <c r="P133" s="62"/>
      <c r="Q133" s="62">
        <v>9628821</v>
      </c>
      <c r="R133" s="62">
        <v>7325500</v>
      </c>
      <c r="S133" s="62">
        <v>5505000</v>
      </c>
      <c r="T133" s="72">
        <f t="shared" si="6"/>
        <v>122924446</v>
      </c>
      <c r="U133" s="59">
        <f t="shared" si="7"/>
        <v>0</v>
      </c>
      <c r="V133" s="57">
        <f t="shared" si="8"/>
        <v>35554</v>
      </c>
      <c r="W133" s="25"/>
      <c r="X133" s="173">
        <f>'K8 SD Twl I 2013'!T132</f>
        <v>0</v>
      </c>
      <c r="Y133" s="173">
        <f>'K8 SD Twl II 2013'!T132</f>
        <v>0</v>
      </c>
      <c r="Z133" s="173">
        <f>'K8 SD Twl III 2013'!T132</f>
        <v>0</v>
      </c>
      <c r="AA133" s="173">
        <f>'K8 SD Twl IV 2013'!T132</f>
        <v>0</v>
      </c>
      <c r="AB133" s="173">
        <f t="shared" si="9"/>
        <v>0</v>
      </c>
      <c r="AC133" s="173">
        <f t="shared" si="5"/>
        <v>122924446</v>
      </c>
    </row>
    <row r="134" spans="2:29" hidden="1">
      <c r="B134" s="79">
        <f>'PER TRIWULAN'!A128</f>
        <v>123</v>
      </c>
      <c r="C134" s="54" t="str">
        <f>'PER TRIWULAN'!I128</f>
        <v xml:space="preserve"> Geyer </v>
      </c>
      <c r="D134" s="36" t="str">
        <f>'PER TRIWULAN'!B128</f>
        <v>SD NEGERI 4 KARANGANYAR</v>
      </c>
      <c r="E134" s="71">
        <f>'PER TRIWULAN'!X128</f>
        <v>63510000</v>
      </c>
      <c r="F134" s="89">
        <v>63510000</v>
      </c>
      <c r="G134" s="62">
        <v>1924000</v>
      </c>
      <c r="H134" s="62">
        <v>644000</v>
      </c>
      <c r="I134" s="62">
        <v>3786500</v>
      </c>
      <c r="J134" s="62">
        <v>4873553</v>
      </c>
      <c r="K134" s="62">
        <v>8165460</v>
      </c>
      <c r="L134" s="62">
        <v>5384663</v>
      </c>
      <c r="M134" s="62">
        <v>7700000</v>
      </c>
      <c r="N134" s="62">
        <v>18096324</v>
      </c>
      <c r="O134" s="62">
        <v>7146500</v>
      </c>
      <c r="P134" s="62"/>
      <c r="Q134" s="62">
        <v>3409000</v>
      </c>
      <c r="R134" s="62">
        <v>2380000</v>
      </c>
      <c r="S134" s="62"/>
      <c r="T134" s="72">
        <f t="shared" si="6"/>
        <v>63510000</v>
      </c>
      <c r="U134" s="59">
        <f t="shared" si="7"/>
        <v>0</v>
      </c>
      <c r="V134" s="57">
        <f t="shared" si="8"/>
        <v>0</v>
      </c>
      <c r="W134" s="25"/>
      <c r="X134" s="173">
        <f>'K8 SD Twl I 2013'!T133</f>
        <v>0</v>
      </c>
      <c r="Y134" s="173">
        <f>'K8 SD Twl II 2013'!T133</f>
        <v>0</v>
      </c>
      <c r="Z134" s="173">
        <f>'K8 SD Twl III 2013'!T133</f>
        <v>0</v>
      </c>
      <c r="AA134" s="173">
        <f>'K8 SD Twl IV 2013'!T133</f>
        <v>0</v>
      </c>
      <c r="AB134" s="173">
        <f t="shared" si="9"/>
        <v>0</v>
      </c>
      <c r="AC134" s="173">
        <f t="shared" si="5"/>
        <v>63510000</v>
      </c>
    </row>
    <row r="135" spans="2:29" hidden="1">
      <c r="B135" s="79">
        <f>'PER TRIWULAN'!A129</f>
        <v>124</v>
      </c>
      <c r="C135" s="54" t="str">
        <f>'PER TRIWULAN'!I129</f>
        <v xml:space="preserve"> Geyer </v>
      </c>
      <c r="D135" s="36" t="str">
        <f>'PER TRIWULAN'!B129</f>
        <v>SD NEGERI 2 BANGSRI</v>
      </c>
      <c r="E135" s="71">
        <f>'PER TRIWULAN'!X129</f>
        <v>43500000</v>
      </c>
      <c r="F135" s="89">
        <v>43500000</v>
      </c>
      <c r="G135" s="62">
        <v>2483000</v>
      </c>
      <c r="H135" s="62">
        <v>0</v>
      </c>
      <c r="I135" s="62">
        <v>2146000</v>
      </c>
      <c r="J135" s="62">
        <v>3847900</v>
      </c>
      <c r="K135" s="62">
        <v>12408900</v>
      </c>
      <c r="L135" s="62">
        <v>655000</v>
      </c>
      <c r="M135" s="62">
        <v>1500000</v>
      </c>
      <c r="N135" s="62">
        <v>8250000</v>
      </c>
      <c r="O135" s="62">
        <v>6682600</v>
      </c>
      <c r="P135" s="62"/>
      <c r="Q135" s="62">
        <v>2026600</v>
      </c>
      <c r="R135" s="62">
        <v>3500000</v>
      </c>
      <c r="S135" s="62"/>
      <c r="T135" s="72">
        <f t="shared" si="6"/>
        <v>43500000</v>
      </c>
      <c r="U135" s="59">
        <f t="shared" si="7"/>
        <v>0</v>
      </c>
      <c r="V135" s="57">
        <f t="shared" si="8"/>
        <v>0</v>
      </c>
      <c r="W135" s="25"/>
      <c r="X135" s="173">
        <f>'K8 SD Twl I 2013'!T134</f>
        <v>0</v>
      </c>
      <c r="Y135" s="173">
        <f>'K8 SD Twl II 2013'!T134</f>
        <v>0</v>
      </c>
      <c r="Z135" s="173">
        <f>'K8 SD Twl III 2013'!T134</f>
        <v>0</v>
      </c>
      <c r="AA135" s="173">
        <f>'K8 SD Twl IV 2013'!T134</f>
        <v>0</v>
      </c>
      <c r="AB135" s="173">
        <f t="shared" si="9"/>
        <v>0</v>
      </c>
      <c r="AC135" s="173">
        <f t="shared" si="5"/>
        <v>43500000</v>
      </c>
    </row>
    <row r="136" spans="2:29" hidden="1">
      <c r="B136" s="79">
        <f>'PER TRIWULAN'!A130</f>
        <v>125</v>
      </c>
      <c r="C136" s="54" t="str">
        <f>'PER TRIWULAN'!I130</f>
        <v xml:space="preserve"> Geyer </v>
      </c>
      <c r="D136" s="36" t="str">
        <f>'PER TRIWULAN'!B130</f>
        <v>SD NEGERI 1 NGRANDU</v>
      </c>
      <c r="E136" s="71">
        <f>'PER TRIWULAN'!X130</f>
        <v>61190000</v>
      </c>
      <c r="F136" s="89">
        <v>61190000</v>
      </c>
      <c r="G136" s="62">
        <v>4636500</v>
      </c>
      <c r="H136" s="62">
        <v>375000</v>
      </c>
      <c r="I136" s="62">
        <v>3334550</v>
      </c>
      <c r="J136" s="62">
        <v>6733500</v>
      </c>
      <c r="K136" s="62">
        <v>20951950</v>
      </c>
      <c r="L136" s="62">
        <v>1612000</v>
      </c>
      <c r="M136" s="62">
        <v>8791500</v>
      </c>
      <c r="N136" s="62">
        <v>6300000</v>
      </c>
      <c r="O136" s="62">
        <v>5530000</v>
      </c>
      <c r="P136" s="62"/>
      <c r="Q136" s="62">
        <v>2925000</v>
      </c>
      <c r="R136" s="62"/>
      <c r="S136" s="62"/>
      <c r="T136" s="72">
        <f t="shared" si="6"/>
        <v>61190000</v>
      </c>
      <c r="U136" s="59">
        <f t="shared" si="7"/>
        <v>0</v>
      </c>
      <c r="V136" s="57">
        <f t="shared" si="8"/>
        <v>0</v>
      </c>
      <c r="W136" s="25"/>
      <c r="X136" s="173">
        <f>'K8 SD Twl I 2013'!T135</f>
        <v>0</v>
      </c>
      <c r="Y136" s="173">
        <f>'K8 SD Twl II 2013'!T135</f>
        <v>0</v>
      </c>
      <c r="Z136" s="173">
        <f>'K8 SD Twl III 2013'!T135</f>
        <v>0</v>
      </c>
      <c r="AA136" s="173">
        <f>'K8 SD Twl IV 2013'!T135</f>
        <v>0</v>
      </c>
      <c r="AB136" s="173">
        <f t="shared" si="9"/>
        <v>0</v>
      </c>
      <c r="AC136" s="173">
        <f t="shared" si="5"/>
        <v>61190000</v>
      </c>
    </row>
    <row r="137" spans="2:29" hidden="1">
      <c r="B137" s="79">
        <f>'PER TRIWULAN'!A131</f>
        <v>126</v>
      </c>
      <c r="C137" s="54" t="str">
        <f>'PER TRIWULAN'!I131</f>
        <v xml:space="preserve"> Geyer </v>
      </c>
      <c r="D137" s="36" t="str">
        <f>'PER TRIWULAN'!B131</f>
        <v>SD NEGERI 3 NGRANDU</v>
      </c>
      <c r="E137" s="71">
        <f>'PER TRIWULAN'!X131</f>
        <v>77430000</v>
      </c>
      <c r="F137" s="89">
        <v>77430000</v>
      </c>
      <c r="G137" s="62">
        <v>2313500</v>
      </c>
      <c r="H137" s="62">
        <v>499800</v>
      </c>
      <c r="I137" s="62">
        <v>5256500</v>
      </c>
      <c r="J137" s="62">
        <v>11789800</v>
      </c>
      <c r="K137" s="62">
        <v>15607350</v>
      </c>
      <c r="L137" s="62">
        <v>789632</v>
      </c>
      <c r="M137" s="62">
        <v>15678000</v>
      </c>
      <c r="N137" s="62">
        <v>10800000</v>
      </c>
      <c r="O137" s="62">
        <v>2860000</v>
      </c>
      <c r="P137" s="62"/>
      <c r="Q137" s="62">
        <v>3725950</v>
      </c>
      <c r="R137" s="62"/>
      <c r="S137" s="62">
        <v>8109000</v>
      </c>
      <c r="T137" s="72">
        <f t="shared" si="6"/>
        <v>77429532</v>
      </c>
      <c r="U137" s="59">
        <f t="shared" si="7"/>
        <v>0</v>
      </c>
      <c r="V137" s="57">
        <f t="shared" si="8"/>
        <v>468</v>
      </c>
      <c r="W137" s="25"/>
      <c r="X137" s="173">
        <f>'K8 SD Twl I 2013'!T136</f>
        <v>0</v>
      </c>
      <c r="Y137" s="173">
        <f>'K8 SD Twl II 2013'!T136</f>
        <v>0</v>
      </c>
      <c r="Z137" s="173">
        <f>'K8 SD Twl III 2013'!T136</f>
        <v>0</v>
      </c>
      <c r="AA137" s="173">
        <f>'K8 SD Twl IV 2013'!T136</f>
        <v>0</v>
      </c>
      <c r="AB137" s="173">
        <f t="shared" si="9"/>
        <v>0</v>
      </c>
      <c r="AC137" s="173">
        <f t="shared" si="5"/>
        <v>77429532</v>
      </c>
    </row>
    <row r="138" spans="2:29" hidden="1">
      <c r="B138" s="79">
        <f>'PER TRIWULAN'!A132</f>
        <v>127</v>
      </c>
      <c r="C138" s="54" t="str">
        <f>'PER TRIWULAN'!I132</f>
        <v xml:space="preserve"> Godong </v>
      </c>
      <c r="D138" s="36" t="str">
        <f>'PER TRIWULAN'!B132</f>
        <v>SD NEGERI 1 BUGEL</v>
      </c>
      <c r="E138" s="71">
        <f>'PER TRIWULAN'!X132</f>
        <v>125860000</v>
      </c>
      <c r="F138" s="89">
        <v>125860000</v>
      </c>
      <c r="G138" s="62">
        <v>150000</v>
      </c>
      <c r="H138" s="62">
        <v>280000</v>
      </c>
      <c r="I138" s="62">
        <v>15259400</v>
      </c>
      <c r="J138" s="62">
        <v>22948700</v>
      </c>
      <c r="K138" s="62">
        <v>23653150</v>
      </c>
      <c r="L138" s="62">
        <v>6300553</v>
      </c>
      <c r="M138" s="62">
        <v>11739500</v>
      </c>
      <c r="N138" s="62">
        <v>17400000</v>
      </c>
      <c r="O138" s="62">
        <v>2015000</v>
      </c>
      <c r="P138" s="62"/>
      <c r="Q138" s="62">
        <v>1600000</v>
      </c>
      <c r="R138" s="62">
        <v>11938500</v>
      </c>
      <c r="S138" s="62">
        <v>12535000</v>
      </c>
      <c r="T138" s="72">
        <f t="shared" si="6"/>
        <v>125819803</v>
      </c>
      <c r="U138" s="59">
        <f t="shared" si="7"/>
        <v>0</v>
      </c>
      <c r="V138" s="57">
        <f t="shared" si="8"/>
        <v>40197</v>
      </c>
      <c r="X138" s="173">
        <f>'K8 SD Twl I 2013'!T137</f>
        <v>0</v>
      </c>
      <c r="Y138" s="173">
        <f>'K8 SD Twl II 2013'!T137</f>
        <v>0</v>
      </c>
      <c r="Z138" s="173">
        <f>'K8 SD Twl III 2013'!T137</f>
        <v>0</v>
      </c>
      <c r="AA138" s="173">
        <f>'K8 SD Twl IV 2013'!T137</f>
        <v>0</v>
      </c>
      <c r="AB138" s="173">
        <f t="shared" si="9"/>
        <v>0</v>
      </c>
      <c r="AC138" s="173">
        <f t="shared" si="5"/>
        <v>125819803</v>
      </c>
    </row>
    <row r="139" spans="2:29" hidden="1">
      <c r="B139" s="79">
        <f>'PER TRIWULAN'!A133</f>
        <v>128</v>
      </c>
      <c r="C139" s="54" t="str">
        <f>'PER TRIWULAN'!I133</f>
        <v xml:space="preserve"> Godong </v>
      </c>
      <c r="D139" s="36" t="str">
        <f>'PER TRIWULAN'!B133</f>
        <v>SD NEGERI 1 DOROLEGI</v>
      </c>
      <c r="E139" s="71">
        <f>'PER TRIWULAN'!X133</f>
        <v>102080000</v>
      </c>
      <c r="F139" s="89">
        <v>102080000</v>
      </c>
      <c r="G139" s="62">
        <v>2479500</v>
      </c>
      <c r="H139" s="62">
        <v>900000</v>
      </c>
      <c r="I139" s="62">
        <v>12449100</v>
      </c>
      <c r="J139" s="62">
        <v>18092474</v>
      </c>
      <c r="K139" s="62">
        <v>21681750</v>
      </c>
      <c r="L139" s="62">
        <v>914876</v>
      </c>
      <c r="M139" s="62">
        <v>7023500</v>
      </c>
      <c r="N139" s="62">
        <v>21000000</v>
      </c>
      <c r="O139" s="62">
        <v>5080000</v>
      </c>
      <c r="P139" s="62">
        <v>877000</v>
      </c>
      <c r="Q139" s="62">
        <v>2669800</v>
      </c>
      <c r="R139" s="62">
        <v>8912000</v>
      </c>
      <c r="S139" s="62"/>
      <c r="T139" s="72">
        <f t="shared" si="6"/>
        <v>102080000</v>
      </c>
      <c r="U139" s="59">
        <f t="shared" si="7"/>
        <v>0</v>
      </c>
      <c r="V139" s="57">
        <f t="shared" si="8"/>
        <v>0</v>
      </c>
      <c r="X139" s="173">
        <f>'K8 SD Twl I 2013'!T138</f>
        <v>0</v>
      </c>
      <c r="Y139" s="173">
        <f>'K8 SD Twl II 2013'!T138</f>
        <v>0</v>
      </c>
      <c r="Z139" s="173">
        <f>'K8 SD Twl III 2013'!T138</f>
        <v>0</v>
      </c>
      <c r="AA139" s="173">
        <f>'K8 SD Twl IV 2013'!T138</f>
        <v>0</v>
      </c>
      <c r="AB139" s="173">
        <f t="shared" si="9"/>
        <v>0</v>
      </c>
      <c r="AC139" s="173">
        <f t="shared" si="5"/>
        <v>102080000</v>
      </c>
    </row>
    <row r="140" spans="2:29" hidden="1">
      <c r="B140" s="79">
        <f>'PER TRIWULAN'!A134</f>
        <v>129</v>
      </c>
      <c r="C140" s="54" t="str">
        <f>'PER TRIWULAN'!I134</f>
        <v xml:space="preserve"> Godong </v>
      </c>
      <c r="D140" s="36" t="str">
        <f>'PER TRIWULAN'!B134</f>
        <v>SD NEGERI 1 GODONG</v>
      </c>
      <c r="E140" s="71">
        <f>'PER TRIWULAN'!X134</f>
        <v>142970000</v>
      </c>
      <c r="F140" s="89">
        <v>142970000</v>
      </c>
      <c r="G140" s="62">
        <v>4487750</v>
      </c>
      <c r="H140" s="62">
        <v>1000000</v>
      </c>
      <c r="I140" s="62">
        <v>28883200</v>
      </c>
      <c r="J140" s="62">
        <v>22666750</v>
      </c>
      <c r="K140" s="62">
        <v>18096150</v>
      </c>
      <c r="L140" s="62">
        <v>5263675</v>
      </c>
      <c r="M140" s="62">
        <v>19259230</v>
      </c>
      <c r="N140" s="62">
        <v>18850000</v>
      </c>
      <c r="O140" s="62">
        <v>9051500</v>
      </c>
      <c r="P140" s="62">
        <v>1245000</v>
      </c>
      <c r="Q140" s="62">
        <v>1843000</v>
      </c>
      <c r="R140" s="62"/>
      <c r="S140" s="62">
        <v>12066000</v>
      </c>
      <c r="T140" s="72">
        <f t="shared" si="6"/>
        <v>142712255</v>
      </c>
      <c r="U140" s="59">
        <f t="shared" si="7"/>
        <v>0</v>
      </c>
      <c r="V140" s="57">
        <f t="shared" si="8"/>
        <v>257745</v>
      </c>
      <c r="X140" s="173">
        <f>'K8 SD Twl I 2013'!T139</f>
        <v>0</v>
      </c>
      <c r="Y140" s="173">
        <f>'K8 SD Twl II 2013'!T139</f>
        <v>0</v>
      </c>
      <c r="Z140" s="173">
        <f>'K8 SD Twl III 2013'!T139</f>
        <v>0</v>
      </c>
      <c r="AA140" s="173">
        <f>'K8 SD Twl IV 2013'!T139</f>
        <v>0</v>
      </c>
      <c r="AB140" s="173">
        <f t="shared" si="9"/>
        <v>0</v>
      </c>
      <c r="AC140" s="173">
        <f t="shared" ref="AC140:AC203" si="10">T140-AB140</f>
        <v>142712255</v>
      </c>
    </row>
    <row r="141" spans="2:29" hidden="1">
      <c r="B141" s="79">
        <f>'PER TRIWULAN'!A135</f>
        <v>130</v>
      </c>
      <c r="C141" s="54" t="str">
        <f>'PER TRIWULAN'!I135</f>
        <v xml:space="preserve"> Godong </v>
      </c>
      <c r="D141" s="36" t="str">
        <f>'PER TRIWULAN'!B135</f>
        <v>SD NEGERI 1 HARJOWINANGUN</v>
      </c>
      <c r="E141" s="71">
        <f>'PER TRIWULAN'!X135</f>
        <v>92800000</v>
      </c>
      <c r="F141" s="89">
        <v>92800000</v>
      </c>
      <c r="G141" s="62">
        <v>2389500</v>
      </c>
      <c r="H141" s="62">
        <v>1000000</v>
      </c>
      <c r="I141" s="62">
        <v>23847887</v>
      </c>
      <c r="J141" s="62">
        <v>19279356</v>
      </c>
      <c r="K141" s="62">
        <v>14285531</v>
      </c>
      <c r="L141" s="62">
        <v>2329201</v>
      </c>
      <c r="M141" s="62"/>
      <c r="N141" s="62">
        <v>13200000</v>
      </c>
      <c r="O141" s="62">
        <v>6043000</v>
      </c>
      <c r="P141" s="62">
        <v>1600000</v>
      </c>
      <c r="Q141" s="62">
        <v>1800000</v>
      </c>
      <c r="R141" s="62">
        <v>3065525</v>
      </c>
      <c r="S141" s="62">
        <v>3960000</v>
      </c>
      <c r="T141" s="72">
        <f t="shared" ref="T141:T204" si="11">SUM(G141:S141)</f>
        <v>92800000</v>
      </c>
      <c r="U141" s="59">
        <f t="shared" ref="U141:U204" si="12">E141-F141</f>
        <v>0</v>
      </c>
      <c r="V141" s="57">
        <f t="shared" ref="V141:V204" si="13">F141-T141</f>
        <v>0</v>
      </c>
      <c r="X141" s="173">
        <f>'K8 SD Twl I 2013'!T140</f>
        <v>0</v>
      </c>
      <c r="Y141" s="173">
        <f>'K8 SD Twl II 2013'!T140</f>
        <v>0</v>
      </c>
      <c r="Z141" s="173">
        <f>'K8 SD Twl III 2013'!T140</f>
        <v>0</v>
      </c>
      <c r="AA141" s="173">
        <f>'K8 SD Twl IV 2013'!T140</f>
        <v>0</v>
      </c>
      <c r="AB141" s="173">
        <f t="shared" ref="AB141:AB204" si="14">X141+Y141+Z141+AA141</f>
        <v>0</v>
      </c>
      <c r="AC141" s="173">
        <f t="shared" si="10"/>
        <v>92800000</v>
      </c>
    </row>
    <row r="142" spans="2:29" hidden="1">
      <c r="B142" s="79">
        <f>'PER TRIWULAN'!A136</f>
        <v>131</v>
      </c>
      <c r="C142" s="54" t="str">
        <f>'PER TRIWULAN'!I136</f>
        <v xml:space="preserve"> Godong </v>
      </c>
      <c r="D142" s="36" t="str">
        <f>'PER TRIWULAN'!B136</f>
        <v>SD NEGERI 1 KARANG GENENG</v>
      </c>
      <c r="E142" s="71">
        <f>'PER TRIWULAN'!X136</f>
        <v>112230000</v>
      </c>
      <c r="F142" s="89">
        <v>112230000</v>
      </c>
      <c r="G142" s="62">
        <v>1382000</v>
      </c>
      <c r="H142" s="62">
        <v>1000000</v>
      </c>
      <c r="I142" s="62">
        <v>2993190</v>
      </c>
      <c r="J142" s="62">
        <v>21609400</v>
      </c>
      <c r="K142" s="62">
        <v>21471250</v>
      </c>
      <c r="L142" s="62">
        <v>3082642</v>
      </c>
      <c r="M142" s="62">
        <v>14425000</v>
      </c>
      <c r="N142" s="62">
        <v>29050000</v>
      </c>
      <c r="O142" s="62">
        <v>9829000</v>
      </c>
      <c r="P142" s="62">
        <v>2450000</v>
      </c>
      <c r="Q142" s="62">
        <v>1000000</v>
      </c>
      <c r="R142" s="62">
        <v>3270900</v>
      </c>
      <c r="S142" s="62"/>
      <c r="T142" s="72">
        <f t="shared" si="11"/>
        <v>111563382</v>
      </c>
      <c r="U142" s="59">
        <f t="shared" si="12"/>
        <v>0</v>
      </c>
      <c r="V142" s="57">
        <f t="shared" si="13"/>
        <v>666618</v>
      </c>
      <c r="X142" s="173">
        <f>'K8 SD Twl I 2013'!T141</f>
        <v>0</v>
      </c>
      <c r="Y142" s="173">
        <f>'K8 SD Twl II 2013'!T141</f>
        <v>0</v>
      </c>
      <c r="Z142" s="173">
        <f>'K8 SD Twl III 2013'!T141</f>
        <v>0</v>
      </c>
      <c r="AA142" s="173">
        <f>'K8 SD Twl IV 2013'!T141</f>
        <v>0</v>
      </c>
      <c r="AB142" s="173">
        <f t="shared" si="14"/>
        <v>0</v>
      </c>
      <c r="AC142" s="173">
        <f t="shared" si="10"/>
        <v>111563382</v>
      </c>
    </row>
    <row r="143" spans="2:29" hidden="1">
      <c r="B143" s="79">
        <f>'PER TRIWULAN'!A137</f>
        <v>132</v>
      </c>
      <c r="C143" s="54" t="str">
        <f>'PER TRIWULAN'!I137</f>
        <v xml:space="preserve"> Godong </v>
      </c>
      <c r="D143" s="36" t="str">
        <f>'PER TRIWULAN'!B137</f>
        <v>SD NEGERI 1 KEMLOKO</v>
      </c>
      <c r="E143" s="71">
        <f>'PER TRIWULAN'!X137</f>
        <v>97730000</v>
      </c>
      <c r="F143" s="89">
        <v>97730000</v>
      </c>
      <c r="G143" s="62">
        <v>539000</v>
      </c>
      <c r="H143" s="62">
        <v>1500000</v>
      </c>
      <c r="I143" s="62">
        <v>15090000</v>
      </c>
      <c r="J143" s="62">
        <v>18172695</v>
      </c>
      <c r="K143" s="62">
        <v>15622998</v>
      </c>
      <c r="L143" s="62">
        <v>2554000</v>
      </c>
      <c r="M143" s="62">
        <v>5285000</v>
      </c>
      <c r="N143" s="62">
        <v>9850000</v>
      </c>
      <c r="O143" s="62">
        <v>10170000</v>
      </c>
      <c r="P143" s="62"/>
      <c r="Q143" s="62">
        <v>2343150</v>
      </c>
      <c r="R143" s="62">
        <v>7900000</v>
      </c>
      <c r="S143" s="62">
        <v>1650000</v>
      </c>
      <c r="T143" s="72">
        <f t="shared" si="11"/>
        <v>90676843</v>
      </c>
      <c r="U143" s="59">
        <f t="shared" si="12"/>
        <v>0</v>
      </c>
      <c r="V143" s="57">
        <f t="shared" si="13"/>
        <v>7053157</v>
      </c>
      <c r="X143" s="173">
        <f>'K8 SD Twl I 2013'!T142</f>
        <v>0</v>
      </c>
      <c r="Y143" s="173">
        <f>'K8 SD Twl II 2013'!T142</f>
        <v>0</v>
      </c>
      <c r="Z143" s="173">
        <f>'K8 SD Twl III 2013'!T142</f>
        <v>0</v>
      </c>
      <c r="AA143" s="173">
        <f>'K8 SD Twl IV 2013'!T142</f>
        <v>0</v>
      </c>
      <c r="AB143" s="173">
        <f t="shared" si="14"/>
        <v>0</v>
      </c>
      <c r="AC143" s="173">
        <f t="shared" si="10"/>
        <v>90676843</v>
      </c>
    </row>
    <row r="144" spans="2:29" hidden="1">
      <c r="B144" s="79">
        <f>'PER TRIWULAN'!A138</f>
        <v>133</v>
      </c>
      <c r="C144" s="54" t="str">
        <f>'PER TRIWULAN'!I138</f>
        <v xml:space="preserve"> Godong </v>
      </c>
      <c r="D144" s="36" t="str">
        <f>'PER TRIWULAN'!B138</f>
        <v>SD NEGERI 1 KETANGIREJO</v>
      </c>
      <c r="E144" s="71">
        <f>'PER TRIWULAN'!X138</f>
        <v>104980000</v>
      </c>
      <c r="F144" s="89">
        <v>104980000</v>
      </c>
      <c r="G144" s="62">
        <v>1644500</v>
      </c>
      <c r="H144" s="62">
        <v>980000</v>
      </c>
      <c r="I144" s="62">
        <v>11455300</v>
      </c>
      <c r="J144" s="62">
        <v>20589600</v>
      </c>
      <c r="K144" s="62">
        <v>35053350</v>
      </c>
      <c r="L144" s="62">
        <v>2524115</v>
      </c>
      <c r="M144" s="62">
        <v>1743000</v>
      </c>
      <c r="N144" s="62">
        <v>23040000</v>
      </c>
      <c r="O144" s="62">
        <v>2991500</v>
      </c>
      <c r="P144" s="62"/>
      <c r="Q144" s="62">
        <v>4193000</v>
      </c>
      <c r="R144" s="62"/>
      <c r="S144" s="62"/>
      <c r="T144" s="72">
        <f t="shared" si="11"/>
        <v>104214365</v>
      </c>
      <c r="U144" s="59">
        <f t="shared" si="12"/>
        <v>0</v>
      </c>
      <c r="V144" s="57">
        <f t="shared" si="13"/>
        <v>765635</v>
      </c>
      <c r="X144" s="173">
        <f>'K8 SD Twl I 2013'!T143</f>
        <v>0</v>
      </c>
      <c r="Y144" s="173">
        <f>'K8 SD Twl II 2013'!T143</f>
        <v>0</v>
      </c>
      <c r="Z144" s="173">
        <f>'K8 SD Twl III 2013'!T143</f>
        <v>0</v>
      </c>
      <c r="AA144" s="173">
        <f>'K8 SD Twl IV 2013'!T143</f>
        <v>0</v>
      </c>
      <c r="AB144" s="173">
        <f t="shared" si="14"/>
        <v>0</v>
      </c>
      <c r="AC144" s="173">
        <f t="shared" si="10"/>
        <v>104214365</v>
      </c>
    </row>
    <row r="145" spans="2:29" hidden="1">
      <c r="B145" s="79">
        <f>'PER TRIWULAN'!A139</f>
        <v>134</v>
      </c>
      <c r="C145" s="54" t="str">
        <f>'PER TRIWULAN'!I139</f>
        <v xml:space="preserve"> Godong </v>
      </c>
      <c r="D145" s="36" t="str">
        <f>'PER TRIWULAN'!B139</f>
        <v>SD NEGERI 1 KLAMPOK</v>
      </c>
      <c r="E145" s="71">
        <f>'PER TRIWULAN'!X139</f>
        <v>75400000</v>
      </c>
      <c r="F145" s="89">
        <v>75400000</v>
      </c>
      <c r="G145" s="62">
        <v>1351500</v>
      </c>
      <c r="H145" s="62">
        <v>500000</v>
      </c>
      <c r="I145" s="62">
        <v>13356800</v>
      </c>
      <c r="J145" s="62">
        <v>6857500</v>
      </c>
      <c r="K145" s="62">
        <v>16534750</v>
      </c>
      <c r="L145" s="62">
        <v>3798950</v>
      </c>
      <c r="M145" s="62">
        <v>7270000</v>
      </c>
      <c r="N145" s="62">
        <v>18035000</v>
      </c>
      <c r="O145" s="62">
        <v>4135000</v>
      </c>
      <c r="P145" s="62"/>
      <c r="Q145" s="62">
        <v>3560500</v>
      </c>
      <c r="R145" s="62"/>
      <c r="S145" s="62"/>
      <c r="T145" s="72">
        <f t="shared" si="11"/>
        <v>75400000</v>
      </c>
      <c r="U145" s="59">
        <f t="shared" si="12"/>
        <v>0</v>
      </c>
      <c r="V145" s="57">
        <f t="shared" si="13"/>
        <v>0</v>
      </c>
      <c r="X145" s="173">
        <f>'K8 SD Twl I 2013'!T144</f>
        <v>0</v>
      </c>
      <c r="Y145" s="173">
        <f>'K8 SD Twl II 2013'!T144</f>
        <v>0</v>
      </c>
      <c r="Z145" s="173">
        <f>'K8 SD Twl III 2013'!T144</f>
        <v>0</v>
      </c>
      <c r="AA145" s="173">
        <f>'K8 SD Twl IV 2013'!T144</f>
        <v>0</v>
      </c>
      <c r="AB145" s="173">
        <f t="shared" si="14"/>
        <v>0</v>
      </c>
      <c r="AC145" s="173">
        <f t="shared" si="10"/>
        <v>75400000</v>
      </c>
    </row>
    <row r="146" spans="2:29" hidden="1">
      <c r="B146" s="79">
        <f>'PER TRIWULAN'!A140</f>
        <v>135</v>
      </c>
      <c r="C146" s="54" t="str">
        <f>'PER TRIWULAN'!I140</f>
        <v xml:space="preserve"> Godong </v>
      </c>
      <c r="D146" s="36" t="str">
        <f>'PER TRIWULAN'!B140</f>
        <v>SD NEGERI 1 KOPEK</v>
      </c>
      <c r="E146" s="71">
        <f>'PER TRIWULAN'!X140</f>
        <v>103530000</v>
      </c>
      <c r="F146" s="89">
        <v>103530000</v>
      </c>
      <c r="G146" s="62">
        <v>5459000</v>
      </c>
      <c r="H146" s="62">
        <v>1598000</v>
      </c>
      <c r="I146" s="62">
        <v>20997070</v>
      </c>
      <c r="J146" s="62">
        <v>19245400</v>
      </c>
      <c r="K146" s="62">
        <v>13325105</v>
      </c>
      <c r="L146" s="62">
        <v>3194385</v>
      </c>
      <c r="M146" s="62">
        <v>4134500</v>
      </c>
      <c r="N146" s="62">
        <v>27251000</v>
      </c>
      <c r="O146" s="62">
        <v>4803690</v>
      </c>
      <c r="P146" s="62"/>
      <c r="Q146" s="62">
        <v>3521850</v>
      </c>
      <c r="R146" s="62"/>
      <c r="S146" s="62"/>
      <c r="T146" s="72">
        <f t="shared" si="11"/>
        <v>103530000</v>
      </c>
      <c r="U146" s="59">
        <f t="shared" si="12"/>
        <v>0</v>
      </c>
      <c r="V146" s="57">
        <f t="shared" si="13"/>
        <v>0</v>
      </c>
      <c r="X146" s="173">
        <f>'K8 SD Twl I 2013'!T145</f>
        <v>0</v>
      </c>
      <c r="Y146" s="173">
        <f>'K8 SD Twl II 2013'!T145</f>
        <v>0</v>
      </c>
      <c r="Z146" s="173">
        <f>'K8 SD Twl III 2013'!T145</f>
        <v>0</v>
      </c>
      <c r="AA146" s="173">
        <f>'K8 SD Twl IV 2013'!T145</f>
        <v>0</v>
      </c>
      <c r="AB146" s="173">
        <f t="shared" si="14"/>
        <v>0</v>
      </c>
      <c r="AC146" s="173">
        <f t="shared" si="10"/>
        <v>103530000</v>
      </c>
    </row>
    <row r="147" spans="2:29" hidden="1">
      <c r="B147" s="79">
        <f>'PER TRIWULAN'!A141</f>
        <v>136</v>
      </c>
      <c r="C147" s="54" t="str">
        <f>'PER TRIWULAN'!I141</f>
        <v xml:space="preserve"> Godong </v>
      </c>
      <c r="D147" s="36" t="str">
        <f>'PER TRIWULAN'!B141</f>
        <v>SD NEGERI 1 MANGGARMAS</v>
      </c>
      <c r="E147" s="71">
        <f>'PER TRIWULAN'!X141</f>
        <v>62350000</v>
      </c>
      <c r="F147" s="89">
        <v>62350000</v>
      </c>
      <c r="G147" s="62">
        <v>1875550</v>
      </c>
      <c r="H147" s="62"/>
      <c r="I147" s="62">
        <v>9349710</v>
      </c>
      <c r="J147" s="62">
        <v>9114100</v>
      </c>
      <c r="K147" s="62">
        <v>14534400</v>
      </c>
      <c r="L147" s="62">
        <v>2008740</v>
      </c>
      <c r="M147" s="62">
        <v>1670000</v>
      </c>
      <c r="N147" s="62">
        <v>14850000</v>
      </c>
      <c r="O147" s="62">
        <v>3421000</v>
      </c>
      <c r="P147" s="62">
        <v>1125000</v>
      </c>
      <c r="Q147" s="62">
        <v>4401500</v>
      </c>
      <c r="R147" s="62"/>
      <c r="S147" s="62"/>
      <c r="T147" s="72">
        <f t="shared" si="11"/>
        <v>62350000</v>
      </c>
      <c r="U147" s="59">
        <f t="shared" si="12"/>
        <v>0</v>
      </c>
      <c r="V147" s="57">
        <f t="shared" si="13"/>
        <v>0</v>
      </c>
      <c r="X147" s="173">
        <f>'K8 SD Twl I 2013'!T146</f>
        <v>0</v>
      </c>
      <c r="Y147" s="173">
        <f>'K8 SD Twl II 2013'!T146</f>
        <v>0</v>
      </c>
      <c r="Z147" s="173">
        <f>'K8 SD Twl III 2013'!T146</f>
        <v>0</v>
      </c>
      <c r="AA147" s="173">
        <f>'K8 SD Twl IV 2013'!T146</f>
        <v>0</v>
      </c>
      <c r="AB147" s="173">
        <f t="shared" si="14"/>
        <v>0</v>
      </c>
      <c r="AC147" s="173">
        <f t="shared" si="10"/>
        <v>62350000</v>
      </c>
    </row>
    <row r="148" spans="2:29" hidden="1">
      <c r="B148" s="79">
        <f>'PER TRIWULAN'!A142</f>
        <v>137</v>
      </c>
      <c r="C148" s="54" t="str">
        <f>'PER TRIWULAN'!I142</f>
        <v xml:space="preserve"> Godong </v>
      </c>
      <c r="D148" s="36" t="str">
        <f>'PER TRIWULAN'!B142</f>
        <v>SD NEGERI 1 PAHESAN</v>
      </c>
      <c r="E148" s="71">
        <f>'PER TRIWULAN'!X142</f>
        <v>74240000</v>
      </c>
      <c r="F148" s="89">
        <v>74240000</v>
      </c>
      <c r="G148" s="62"/>
      <c r="H148" s="62">
        <v>870000</v>
      </c>
      <c r="I148" s="62">
        <v>15097500</v>
      </c>
      <c r="J148" s="62">
        <v>8958500</v>
      </c>
      <c r="K148" s="62">
        <v>16511300</v>
      </c>
      <c r="L148" s="62">
        <v>404800</v>
      </c>
      <c r="M148" s="62">
        <v>6750000</v>
      </c>
      <c r="N148" s="62">
        <v>18550000</v>
      </c>
      <c r="O148" s="62">
        <v>4235000</v>
      </c>
      <c r="P148" s="62"/>
      <c r="Q148" s="62">
        <v>2167900</v>
      </c>
      <c r="R148" s="62">
        <v>695000</v>
      </c>
      <c r="S148" s="62"/>
      <c r="T148" s="72">
        <f t="shared" si="11"/>
        <v>74240000</v>
      </c>
      <c r="U148" s="59">
        <f t="shared" si="12"/>
        <v>0</v>
      </c>
      <c r="V148" s="57">
        <f t="shared" si="13"/>
        <v>0</v>
      </c>
      <c r="X148" s="173">
        <f>'K8 SD Twl I 2013'!T147</f>
        <v>0</v>
      </c>
      <c r="Y148" s="173">
        <f>'K8 SD Twl II 2013'!T147</f>
        <v>0</v>
      </c>
      <c r="Z148" s="173">
        <f>'K8 SD Twl III 2013'!T147</f>
        <v>0</v>
      </c>
      <c r="AA148" s="173">
        <f>'K8 SD Twl IV 2013'!T147</f>
        <v>0</v>
      </c>
      <c r="AB148" s="173">
        <f t="shared" si="14"/>
        <v>0</v>
      </c>
      <c r="AC148" s="173">
        <f t="shared" si="10"/>
        <v>74240000</v>
      </c>
    </row>
    <row r="149" spans="2:29" hidden="1">
      <c r="B149" s="79">
        <f>'PER TRIWULAN'!A143</f>
        <v>138</v>
      </c>
      <c r="C149" s="54" t="str">
        <f>'PER TRIWULAN'!I143</f>
        <v xml:space="preserve"> Godong </v>
      </c>
      <c r="D149" s="36" t="str">
        <f>'PER TRIWULAN'!B143</f>
        <v>SD NEGERI 1 SAMBUNG</v>
      </c>
      <c r="E149" s="71">
        <f>'PER TRIWULAN'!X143</f>
        <v>118320000</v>
      </c>
      <c r="F149" s="89">
        <v>118320000</v>
      </c>
      <c r="G149" s="62">
        <v>5668500</v>
      </c>
      <c r="H149" s="62"/>
      <c r="I149" s="62">
        <v>10567200</v>
      </c>
      <c r="J149" s="62">
        <v>27848600</v>
      </c>
      <c r="K149" s="62">
        <v>18610150</v>
      </c>
      <c r="L149" s="62">
        <v>4509550</v>
      </c>
      <c r="M149" s="62">
        <v>13062700</v>
      </c>
      <c r="N149" s="62">
        <v>25918000</v>
      </c>
      <c r="O149" s="62">
        <v>7836000</v>
      </c>
      <c r="P149" s="62"/>
      <c r="Q149" s="62">
        <v>2478300</v>
      </c>
      <c r="R149" s="62">
        <v>1821000</v>
      </c>
      <c r="S149" s="62"/>
      <c r="T149" s="72">
        <f t="shared" si="11"/>
        <v>118320000</v>
      </c>
      <c r="U149" s="59">
        <f t="shared" si="12"/>
        <v>0</v>
      </c>
      <c r="V149" s="57">
        <f t="shared" si="13"/>
        <v>0</v>
      </c>
      <c r="X149" s="173">
        <f>'K8 SD Twl I 2013'!T148</f>
        <v>0</v>
      </c>
      <c r="Y149" s="173">
        <f>'K8 SD Twl II 2013'!T148</f>
        <v>0</v>
      </c>
      <c r="Z149" s="173">
        <f>'K8 SD Twl III 2013'!T148</f>
        <v>0</v>
      </c>
      <c r="AA149" s="173">
        <f>'K8 SD Twl IV 2013'!T148</f>
        <v>0</v>
      </c>
      <c r="AB149" s="173">
        <f t="shared" si="14"/>
        <v>0</v>
      </c>
      <c r="AC149" s="173">
        <f t="shared" si="10"/>
        <v>118320000</v>
      </c>
    </row>
    <row r="150" spans="2:29" hidden="1">
      <c r="B150" s="79">
        <f>'PER TRIWULAN'!A144</f>
        <v>139</v>
      </c>
      <c r="C150" s="54" t="str">
        <f>'PER TRIWULAN'!I144</f>
        <v xml:space="preserve"> Godong </v>
      </c>
      <c r="D150" s="36" t="str">
        <f>'PER TRIWULAN'!B144</f>
        <v>SD NEGERI 1 SUMURGEDE</v>
      </c>
      <c r="E150" s="71">
        <f>'PER TRIWULAN'!X144</f>
        <v>108750000</v>
      </c>
      <c r="F150" s="89">
        <v>108750000</v>
      </c>
      <c r="G150" s="62">
        <v>50000</v>
      </c>
      <c r="H150" s="62">
        <v>1500000</v>
      </c>
      <c r="I150" s="62">
        <v>6842155</v>
      </c>
      <c r="J150" s="62">
        <v>13113150</v>
      </c>
      <c r="K150" s="62">
        <v>25892546</v>
      </c>
      <c r="L150" s="62">
        <v>2307500</v>
      </c>
      <c r="M150" s="62">
        <v>8163249</v>
      </c>
      <c r="N150" s="62">
        <v>18900000</v>
      </c>
      <c r="O150" s="62">
        <v>26945400</v>
      </c>
      <c r="P150" s="62"/>
      <c r="Q150" s="62">
        <v>500000</v>
      </c>
      <c r="R150" s="62">
        <v>4536000</v>
      </c>
      <c r="S150" s="62"/>
      <c r="T150" s="72">
        <f t="shared" si="11"/>
        <v>108750000</v>
      </c>
      <c r="U150" s="59">
        <f t="shared" si="12"/>
        <v>0</v>
      </c>
      <c r="V150" s="57">
        <f t="shared" si="13"/>
        <v>0</v>
      </c>
      <c r="X150" s="173">
        <f>'K8 SD Twl I 2013'!T149</f>
        <v>0</v>
      </c>
      <c r="Y150" s="173">
        <f>'K8 SD Twl II 2013'!T149</f>
        <v>0</v>
      </c>
      <c r="Z150" s="173">
        <f>'K8 SD Twl III 2013'!T149</f>
        <v>0</v>
      </c>
      <c r="AA150" s="173">
        <f>'K8 SD Twl IV 2013'!T149</f>
        <v>0</v>
      </c>
      <c r="AB150" s="173">
        <f t="shared" si="14"/>
        <v>0</v>
      </c>
      <c r="AC150" s="173">
        <f t="shared" si="10"/>
        <v>108750000</v>
      </c>
    </row>
    <row r="151" spans="2:29" hidden="1">
      <c r="B151" s="79">
        <f>'PER TRIWULAN'!A145</f>
        <v>140</v>
      </c>
      <c r="C151" s="54" t="str">
        <f>'PER TRIWULAN'!I145</f>
        <v xml:space="preserve"> Godong </v>
      </c>
      <c r="D151" s="36" t="str">
        <f>'PER TRIWULAN'!B145</f>
        <v>SD NEGERI 2 BUGEL</v>
      </c>
      <c r="E151" s="71">
        <f>'PER TRIWULAN'!X145</f>
        <v>88450000</v>
      </c>
      <c r="F151" s="89">
        <v>88450000</v>
      </c>
      <c r="G151" s="62">
        <v>2231000</v>
      </c>
      <c r="H151" s="62">
        <v>1000000</v>
      </c>
      <c r="I151" s="62">
        <v>16957350</v>
      </c>
      <c r="J151" s="62">
        <v>15468100</v>
      </c>
      <c r="K151" s="62">
        <v>13443250</v>
      </c>
      <c r="L151" s="62">
        <v>1823500</v>
      </c>
      <c r="M151" s="62">
        <v>9495900</v>
      </c>
      <c r="N151" s="62">
        <v>17400000</v>
      </c>
      <c r="O151" s="62">
        <v>6348700</v>
      </c>
      <c r="P151" s="62"/>
      <c r="Q151" s="62">
        <v>4282200</v>
      </c>
      <c r="R151" s="62"/>
      <c r="S151" s="62"/>
      <c r="T151" s="72">
        <f t="shared" si="11"/>
        <v>88450000</v>
      </c>
      <c r="U151" s="59">
        <f t="shared" si="12"/>
        <v>0</v>
      </c>
      <c r="V151" s="57">
        <f t="shared" si="13"/>
        <v>0</v>
      </c>
      <c r="X151" s="173">
        <f>'K8 SD Twl I 2013'!T150</f>
        <v>0</v>
      </c>
      <c r="Y151" s="173">
        <f>'K8 SD Twl II 2013'!T150</f>
        <v>0</v>
      </c>
      <c r="Z151" s="173">
        <f>'K8 SD Twl III 2013'!T150</f>
        <v>0</v>
      </c>
      <c r="AA151" s="173">
        <f>'K8 SD Twl IV 2013'!T150</f>
        <v>0</v>
      </c>
      <c r="AB151" s="173">
        <f t="shared" si="14"/>
        <v>0</v>
      </c>
      <c r="AC151" s="173">
        <f t="shared" si="10"/>
        <v>88450000</v>
      </c>
    </row>
    <row r="152" spans="2:29" hidden="1">
      <c r="B152" s="79">
        <f>'PER TRIWULAN'!A146</f>
        <v>141</v>
      </c>
      <c r="C152" s="54" t="str">
        <f>'PER TRIWULAN'!I146</f>
        <v xml:space="preserve"> Godong </v>
      </c>
      <c r="D152" s="36" t="str">
        <f>'PER TRIWULAN'!B146</f>
        <v>SD NEGERI 2 DOROLEGI</v>
      </c>
      <c r="E152" s="71">
        <f>'PER TRIWULAN'!X146</f>
        <v>85260000</v>
      </c>
      <c r="F152" s="89">
        <v>85260000</v>
      </c>
      <c r="G152" s="62">
        <v>3424450</v>
      </c>
      <c r="H152" s="62">
        <v>955000</v>
      </c>
      <c r="I152" s="62">
        <v>11037795</v>
      </c>
      <c r="J152" s="62">
        <v>12869950</v>
      </c>
      <c r="K152" s="62">
        <v>28908965</v>
      </c>
      <c r="L152" s="62">
        <v>1207500</v>
      </c>
      <c r="M152" s="62">
        <v>4331000</v>
      </c>
      <c r="N152" s="62">
        <v>14100000</v>
      </c>
      <c r="O152" s="62">
        <v>4342340</v>
      </c>
      <c r="P152" s="62"/>
      <c r="Q152" s="62">
        <v>1300000</v>
      </c>
      <c r="R152" s="62">
        <v>2783000</v>
      </c>
      <c r="S152" s="62"/>
      <c r="T152" s="72">
        <f t="shared" si="11"/>
        <v>85260000</v>
      </c>
      <c r="U152" s="59">
        <f t="shared" si="12"/>
        <v>0</v>
      </c>
      <c r="V152" s="57">
        <f t="shared" si="13"/>
        <v>0</v>
      </c>
      <c r="X152" s="173">
        <f>'K8 SD Twl I 2013'!T151</f>
        <v>0</v>
      </c>
      <c r="Y152" s="173">
        <f>'K8 SD Twl II 2013'!T151</f>
        <v>0</v>
      </c>
      <c r="Z152" s="173">
        <f>'K8 SD Twl III 2013'!T151</f>
        <v>0</v>
      </c>
      <c r="AA152" s="173">
        <f>'K8 SD Twl IV 2013'!T151</f>
        <v>0</v>
      </c>
      <c r="AB152" s="173">
        <f t="shared" si="14"/>
        <v>0</v>
      </c>
      <c r="AC152" s="173">
        <f t="shared" si="10"/>
        <v>85260000</v>
      </c>
    </row>
    <row r="153" spans="2:29" hidden="1">
      <c r="B153" s="79">
        <f>'PER TRIWULAN'!A147</f>
        <v>142</v>
      </c>
      <c r="C153" s="54" t="str">
        <f>'PER TRIWULAN'!I147</f>
        <v xml:space="preserve"> Godong </v>
      </c>
      <c r="D153" s="36" t="str">
        <f>'PER TRIWULAN'!B147</f>
        <v>SD NEGERI 2 HARJOWINANGUN</v>
      </c>
      <c r="E153" s="71">
        <f>'PER TRIWULAN'!X147</f>
        <v>84100000</v>
      </c>
      <c r="F153" s="89">
        <v>84100000</v>
      </c>
      <c r="G153" s="62">
        <v>1980500</v>
      </c>
      <c r="H153" s="62">
        <v>2390000</v>
      </c>
      <c r="I153" s="62">
        <v>13576300</v>
      </c>
      <c r="J153" s="62">
        <v>17480650</v>
      </c>
      <c r="K153" s="62">
        <v>10572450</v>
      </c>
      <c r="L153" s="62">
        <v>8474639</v>
      </c>
      <c r="M153" s="62">
        <v>1945000</v>
      </c>
      <c r="N153" s="62">
        <v>12600000</v>
      </c>
      <c r="O153" s="62">
        <v>235000</v>
      </c>
      <c r="P153" s="62">
        <v>1320000</v>
      </c>
      <c r="Q153" s="62">
        <v>4782200</v>
      </c>
      <c r="R153" s="62"/>
      <c r="S153" s="62"/>
      <c r="T153" s="72">
        <f t="shared" si="11"/>
        <v>75356739</v>
      </c>
      <c r="U153" s="59">
        <f t="shared" si="12"/>
        <v>0</v>
      </c>
      <c r="V153" s="57">
        <f t="shared" si="13"/>
        <v>8743261</v>
      </c>
      <c r="X153" s="173">
        <f>'K8 SD Twl I 2013'!T152</f>
        <v>0</v>
      </c>
      <c r="Y153" s="173">
        <f>'K8 SD Twl II 2013'!T152</f>
        <v>0</v>
      </c>
      <c r="Z153" s="173">
        <f>'K8 SD Twl III 2013'!T152</f>
        <v>0</v>
      </c>
      <c r="AA153" s="173">
        <f>'K8 SD Twl IV 2013'!T152</f>
        <v>0</v>
      </c>
      <c r="AB153" s="173">
        <f t="shared" si="14"/>
        <v>0</v>
      </c>
      <c r="AC153" s="173">
        <f t="shared" si="10"/>
        <v>75356739</v>
      </c>
    </row>
    <row r="154" spans="2:29" hidden="1">
      <c r="B154" s="79">
        <f>'PER TRIWULAN'!A148</f>
        <v>143</v>
      </c>
      <c r="C154" s="54" t="str">
        <f>'PER TRIWULAN'!I148</f>
        <v xml:space="preserve"> Godong </v>
      </c>
      <c r="D154" s="36" t="str">
        <f>'PER TRIWULAN'!B148</f>
        <v>SD NEGERI 2 KARANGGENENG</v>
      </c>
      <c r="E154" s="71">
        <f>'PER TRIWULAN'!X148</f>
        <v>141520000</v>
      </c>
      <c r="F154" s="89">
        <v>141520000</v>
      </c>
      <c r="G154" s="62">
        <v>8626500</v>
      </c>
      <c r="H154" s="62">
        <v>2590000</v>
      </c>
      <c r="I154" s="62"/>
      <c r="J154" s="62">
        <v>25808200</v>
      </c>
      <c r="K154" s="62">
        <v>60224602</v>
      </c>
      <c r="L154" s="62">
        <v>1353129</v>
      </c>
      <c r="M154" s="62">
        <v>8723000</v>
      </c>
      <c r="N154" s="62">
        <v>23130000</v>
      </c>
      <c r="O154" s="62">
        <v>2106569</v>
      </c>
      <c r="P154" s="62">
        <v>5005000</v>
      </c>
      <c r="Q154" s="62">
        <v>3953000</v>
      </c>
      <c r="R154" s="62"/>
      <c r="S154" s="62"/>
      <c r="T154" s="72">
        <f t="shared" si="11"/>
        <v>141520000</v>
      </c>
      <c r="U154" s="59">
        <f t="shared" si="12"/>
        <v>0</v>
      </c>
      <c r="V154" s="57">
        <f t="shared" si="13"/>
        <v>0</v>
      </c>
      <c r="X154" s="173">
        <f>'K8 SD Twl I 2013'!T153</f>
        <v>0</v>
      </c>
      <c r="Y154" s="173">
        <f>'K8 SD Twl II 2013'!T153</f>
        <v>0</v>
      </c>
      <c r="Z154" s="173">
        <f>'K8 SD Twl III 2013'!T153</f>
        <v>0</v>
      </c>
      <c r="AA154" s="173">
        <f>'K8 SD Twl IV 2013'!T153</f>
        <v>0</v>
      </c>
      <c r="AB154" s="173">
        <f t="shared" si="14"/>
        <v>0</v>
      </c>
      <c r="AC154" s="173">
        <f t="shared" si="10"/>
        <v>141520000</v>
      </c>
    </row>
    <row r="155" spans="2:29" hidden="1">
      <c r="B155" s="79">
        <f>'PER TRIWULAN'!A149</f>
        <v>144</v>
      </c>
      <c r="C155" s="54" t="str">
        <f>'PER TRIWULAN'!I149</f>
        <v xml:space="preserve"> Godong </v>
      </c>
      <c r="D155" s="36" t="str">
        <f>'PER TRIWULAN'!B149</f>
        <v>SD NEGERI 2 KEMLOKO</v>
      </c>
      <c r="E155" s="71">
        <f>'PER TRIWULAN'!X149</f>
        <v>93380000</v>
      </c>
      <c r="F155" s="89">
        <v>93380000</v>
      </c>
      <c r="G155" s="62">
        <v>1050000</v>
      </c>
      <c r="H155" s="62">
        <v>1536000</v>
      </c>
      <c r="I155" s="62">
        <v>21398850</v>
      </c>
      <c r="J155" s="62">
        <v>18243600</v>
      </c>
      <c r="K155" s="62">
        <v>8960391</v>
      </c>
      <c r="L155" s="62">
        <v>497549</v>
      </c>
      <c r="M155" s="62">
        <v>7375460</v>
      </c>
      <c r="N155" s="62">
        <v>19800000</v>
      </c>
      <c r="O155" s="62">
        <v>4784000</v>
      </c>
      <c r="P155" s="62"/>
      <c r="Q155" s="62">
        <v>4287000</v>
      </c>
      <c r="R155" s="62">
        <v>1235000</v>
      </c>
      <c r="S155" s="62">
        <v>4212150</v>
      </c>
      <c r="T155" s="72">
        <f t="shared" si="11"/>
        <v>93380000</v>
      </c>
      <c r="U155" s="59">
        <f t="shared" si="12"/>
        <v>0</v>
      </c>
      <c r="V155" s="57">
        <f t="shared" si="13"/>
        <v>0</v>
      </c>
      <c r="X155" s="173">
        <f>'K8 SD Twl I 2013'!T154</f>
        <v>0</v>
      </c>
      <c r="Y155" s="173">
        <f>'K8 SD Twl II 2013'!T154</f>
        <v>0</v>
      </c>
      <c r="Z155" s="173">
        <f>'K8 SD Twl III 2013'!T154</f>
        <v>0</v>
      </c>
      <c r="AA155" s="173">
        <f>'K8 SD Twl IV 2013'!T154</f>
        <v>0</v>
      </c>
      <c r="AB155" s="173">
        <f t="shared" si="14"/>
        <v>0</v>
      </c>
      <c r="AC155" s="173">
        <f t="shared" si="10"/>
        <v>93380000</v>
      </c>
    </row>
    <row r="156" spans="2:29" hidden="1">
      <c r="B156" s="79">
        <f>'PER TRIWULAN'!A150</f>
        <v>145</v>
      </c>
      <c r="C156" s="54" t="str">
        <f>'PER TRIWULAN'!I150</f>
        <v xml:space="preserve"> Godong </v>
      </c>
      <c r="D156" s="36" t="str">
        <f>'PER TRIWULAN'!B150</f>
        <v>SD NEGERI 2 KETANGIREJO</v>
      </c>
      <c r="E156" s="71">
        <f>'PER TRIWULAN'!X150</f>
        <v>109620000</v>
      </c>
      <c r="F156" s="89">
        <v>109620000</v>
      </c>
      <c r="G156" s="62">
        <v>6177500</v>
      </c>
      <c r="H156" s="62">
        <v>767000</v>
      </c>
      <c r="I156" s="62">
        <v>11367100</v>
      </c>
      <c r="J156" s="62">
        <v>16417900</v>
      </c>
      <c r="K156" s="62">
        <v>32702400</v>
      </c>
      <c r="L156" s="62">
        <v>675501</v>
      </c>
      <c r="M156" s="62">
        <v>4433250</v>
      </c>
      <c r="N156" s="62">
        <v>25700000</v>
      </c>
      <c r="O156" s="62">
        <v>3970500</v>
      </c>
      <c r="P156" s="62"/>
      <c r="Q156" s="62">
        <v>5098500</v>
      </c>
      <c r="R156" s="62">
        <v>2310000</v>
      </c>
      <c r="S156" s="62"/>
      <c r="T156" s="72">
        <f t="shared" si="11"/>
        <v>109619651</v>
      </c>
      <c r="U156" s="59">
        <f t="shared" si="12"/>
        <v>0</v>
      </c>
      <c r="V156" s="57">
        <f t="shared" si="13"/>
        <v>349</v>
      </c>
      <c r="X156" s="173">
        <f>'K8 SD Twl I 2013'!T155</f>
        <v>0</v>
      </c>
      <c r="Y156" s="173">
        <f>'K8 SD Twl II 2013'!T155</f>
        <v>0</v>
      </c>
      <c r="Z156" s="173">
        <f>'K8 SD Twl III 2013'!T155</f>
        <v>0</v>
      </c>
      <c r="AA156" s="173">
        <f>'K8 SD Twl IV 2013'!T155</f>
        <v>0</v>
      </c>
      <c r="AB156" s="173">
        <f t="shared" si="14"/>
        <v>0</v>
      </c>
      <c r="AC156" s="173">
        <f t="shared" si="10"/>
        <v>109619651</v>
      </c>
    </row>
    <row r="157" spans="2:29" hidden="1">
      <c r="B157" s="79">
        <f>'PER TRIWULAN'!A151</f>
        <v>146</v>
      </c>
      <c r="C157" s="54" t="str">
        <f>'PER TRIWULAN'!I151</f>
        <v xml:space="preserve"> Godong </v>
      </c>
      <c r="D157" s="36" t="str">
        <f>'PER TRIWULAN'!B151</f>
        <v>SD NEGERI 2 KLAMPOK</v>
      </c>
      <c r="E157" s="71">
        <f>'PER TRIWULAN'!X151</f>
        <v>78880000</v>
      </c>
      <c r="F157" s="89">
        <v>78880000</v>
      </c>
      <c r="G157" s="62">
        <v>570000</v>
      </c>
      <c r="H157" s="62">
        <v>1600000</v>
      </c>
      <c r="I157" s="62">
        <v>14483758</v>
      </c>
      <c r="J157" s="62">
        <v>15608397</v>
      </c>
      <c r="K157" s="62">
        <v>10177595</v>
      </c>
      <c r="L157" s="62">
        <v>4455100</v>
      </c>
      <c r="M157" s="62">
        <v>7224000</v>
      </c>
      <c r="N157" s="62">
        <v>17200000</v>
      </c>
      <c r="O157" s="62">
        <v>5867050</v>
      </c>
      <c r="P157" s="62"/>
      <c r="Q157" s="62">
        <v>1694100</v>
      </c>
      <c r="R157" s="62"/>
      <c r="S157" s="62"/>
      <c r="T157" s="72">
        <f t="shared" si="11"/>
        <v>78880000</v>
      </c>
      <c r="U157" s="59">
        <f t="shared" si="12"/>
        <v>0</v>
      </c>
      <c r="V157" s="57">
        <f t="shared" si="13"/>
        <v>0</v>
      </c>
      <c r="X157" s="173">
        <f>'K8 SD Twl I 2013'!T156</f>
        <v>0</v>
      </c>
      <c r="Y157" s="173">
        <f>'K8 SD Twl II 2013'!T156</f>
        <v>0</v>
      </c>
      <c r="Z157" s="173">
        <f>'K8 SD Twl III 2013'!T156</f>
        <v>0</v>
      </c>
      <c r="AA157" s="173">
        <f>'K8 SD Twl IV 2013'!T156</f>
        <v>0</v>
      </c>
      <c r="AB157" s="173">
        <f t="shared" si="14"/>
        <v>0</v>
      </c>
      <c r="AC157" s="173">
        <f t="shared" si="10"/>
        <v>78880000</v>
      </c>
    </row>
    <row r="158" spans="2:29" hidden="1">
      <c r="B158" s="79">
        <f>'PER TRIWULAN'!A152</f>
        <v>147</v>
      </c>
      <c r="C158" s="54" t="str">
        <f>'PER TRIWULAN'!I152</f>
        <v xml:space="preserve"> Godong </v>
      </c>
      <c r="D158" s="36" t="str">
        <f>'PER TRIWULAN'!B152</f>
        <v>SD NEGERI 2 LATAK</v>
      </c>
      <c r="E158" s="71">
        <f>'PER TRIWULAN'!X152</f>
        <v>60610000</v>
      </c>
      <c r="F158" s="89">
        <v>60610000</v>
      </c>
      <c r="G158" s="62"/>
      <c r="H158" s="62">
        <v>1000000</v>
      </c>
      <c r="I158" s="62">
        <v>3204550</v>
      </c>
      <c r="J158" s="62">
        <v>10226000</v>
      </c>
      <c r="K158" s="62">
        <v>11960750</v>
      </c>
      <c r="L158" s="62">
        <v>1393000</v>
      </c>
      <c r="M158" s="62">
        <v>2899000</v>
      </c>
      <c r="N158" s="62">
        <v>14400000</v>
      </c>
      <c r="O158" s="62">
        <v>10426700</v>
      </c>
      <c r="P158" s="62"/>
      <c r="Q158" s="62">
        <v>1600000</v>
      </c>
      <c r="R158" s="62">
        <v>3500000</v>
      </c>
      <c r="S158" s="62"/>
      <c r="T158" s="72">
        <f t="shared" si="11"/>
        <v>60610000</v>
      </c>
      <c r="U158" s="59">
        <f t="shared" si="12"/>
        <v>0</v>
      </c>
      <c r="V158" s="57">
        <f t="shared" si="13"/>
        <v>0</v>
      </c>
      <c r="X158" s="173">
        <f>'K8 SD Twl I 2013'!T157</f>
        <v>0</v>
      </c>
      <c r="Y158" s="173">
        <f>'K8 SD Twl II 2013'!T157</f>
        <v>0</v>
      </c>
      <c r="Z158" s="173">
        <f>'K8 SD Twl III 2013'!T157</f>
        <v>0</v>
      </c>
      <c r="AA158" s="173">
        <f>'K8 SD Twl IV 2013'!T157</f>
        <v>0</v>
      </c>
      <c r="AB158" s="173">
        <f t="shared" si="14"/>
        <v>0</v>
      </c>
      <c r="AC158" s="173">
        <f t="shared" si="10"/>
        <v>60610000</v>
      </c>
    </row>
    <row r="159" spans="2:29" hidden="1">
      <c r="B159" s="79">
        <f>'PER TRIWULAN'!A153</f>
        <v>148</v>
      </c>
      <c r="C159" s="54" t="str">
        <f>'PER TRIWULAN'!I153</f>
        <v xml:space="preserve"> Godong </v>
      </c>
      <c r="D159" s="36" t="str">
        <f>'PER TRIWULAN'!B153</f>
        <v>SD NEGERI 2 MANGGARMAS</v>
      </c>
      <c r="E159" s="71">
        <f>'PER TRIWULAN'!X153</f>
        <v>64380000</v>
      </c>
      <c r="F159" s="89">
        <v>64380000</v>
      </c>
      <c r="G159" s="62">
        <v>2226500</v>
      </c>
      <c r="H159" s="62">
        <v>1171100</v>
      </c>
      <c r="I159" s="62">
        <v>7844650</v>
      </c>
      <c r="J159" s="62">
        <v>9951800</v>
      </c>
      <c r="K159" s="62">
        <v>14014450</v>
      </c>
      <c r="L159" s="62">
        <v>821100</v>
      </c>
      <c r="M159" s="62">
        <v>4209500</v>
      </c>
      <c r="N159" s="62">
        <v>13180000</v>
      </c>
      <c r="O159" s="62">
        <v>7928000</v>
      </c>
      <c r="P159" s="62"/>
      <c r="Q159" s="62">
        <v>2922900</v>
      </c>
      <c r="R159" s="62">
        <v>110000</v>
      </c>
      <c r="S159" s="62"/>
      <c r="T159" s="72">
        <f t="shared" si="11"/>
        <v>64380000</v>
      </c>
      <c r="U159" s="59">
        <f t="shared" si="12"/>
        <v>0</v>
      </c>
      <c r="V159" s="57">
        <f t="shared" si="13"/>
        <v>0</v>
      </c>
      <c r="X159" s="173">
        <f>'K8 SD Twl I 2013'!T158</f>
        <v>0</v>
      </c>
      <c r="Y159" s="173">
        <f>'K8 SD Twl II 2013'!T158</f>
        <v>0</v>
      </c>
      <c r="Z159" s="173">
        <f>'K8 SD Twl III 2013'!T158</f>
        <v>0</v>
      </c>
      <c r="AA159" s="173">
        <f>'K8 SD Twl IV 2013'!T158</f>
        <v>0</v>
      </c>
      <c r="AB159" s="173">
        <f t="shared" si="14"/>
        <v>0</v>
      </c>
      <c r="AC159" s="173">
        <f t="shared" si="10"/>
        <v>64380000</v>
      </c>
    </row>
    <row r="160" spans="2:29" hidden="1">
      <c r="B160" s="79">
        <f>'PER TRIWULAN'!A154</f>
        <v>149</v>
      </c>
      <c r="C160" s="54" t="str">
        <f>'PER TRIWULAN'!I154</f>
        <v xml:space="preserve"> Godong </v>
      </c>
      <c r="D160" s="36" t="str">
        <f>'PER TRIWULAN'!B154</f>
        <v>SD NEGERI 2 PAHESAN</v>
      </c>
      <c r="E160" s="71">
        <f>'PER TRIWULAN'!X154</f>
        <v>49300000</v>
      </c>
      <c r="F160" s="89">
        <v>49300000</v>
      </c>
      <c r="G160" s="62"/>
      <c r="H160" s="62">
        <v>670000</v>
      </c>
      <c r="I160" s="62">
        <v>1820000</v>
      </c>
      <c r="J160" s="62">
        <v>0</v>
      </c>
      <c r="K160" s="62">
        <v>16529750</v>
      </c>
      <c r="L160" s="62">
        <v>4463250</v>
      </c>
      <c r="M160" s="62">
        <v>2544500</v>
      </c>
      <c r="N160" s="62">
        <v>13779500</v>
      </c>
      <c r="O160" s="62">
        <v>6438000</v>
      </c>
      <c r="P160" s="62">
        <v>50000</v>
      </c>
      <c r="Q160" s="62">
        <v>1525000</v>
      </c>
      <c r="R160" s="62">
        <v>1480000</v>
      </c>
      <c r="S160" s="62"/>
      <c r="T160" s="72">
        <f t="shared" si="11"/>
        <v>49300000</v>
      </c>
      <c r="U160" s="59">
        <f t="shared" si="12"/>
        <v>0</v>
      </c>
      <c r="V160" s="57">
        <f t="shared" si="13"/>
        <v>0</v>
      </c>
      <c r="X160" s="173">
        <f>'K8 SD Twl I 2013'!T159</f>
        <v>0</v>
      </c>
      <c r="Y160" s="173">
        <f>'K8 SD Twl II 2013'!T159</f>
        <v>0</v>
      </c>
      <c r="Z160" s="173">
        <f>'K8 SD Twl III 2013'!T159</f>
        <v>0</v>
      </c>
      <c r="AA160" s="173">
        <f>'K8 SD Twl IV 2013'!T159</f>
        <v>0</v>
      </c>
      <c r="AB160" s="173">
        <f t="shared" si="14"/>
        <v>0</v>
      </c>
      <c r="AC160" s="173">
        <f t="shared" si="10"/>
        <v>49300000</v>
      </c>
    </row>
    <row r="161" spans="2:29" hidden="1">
      <c r="B161" s="79">
        <f>'PER TRIWULAN'!A155</f>
        <v>150</v>
      </c>
      <c r="C161" s="54" t="str">
        <f>'PER TRIWULAN'!I155</f>
        <v xml:space="preserve"> Godong </v>
      </c>
      <c r="D161" s="36" t="str">
        <f>'PER TRIWULAN'!B155</f>
        <v>SD NEGERI 2 SAMBUNG</v>
      </c>
      <c r="E161" s="71">
        <f>'PER TRIWULAN'!X155</f>
        <v>106720000</v>
      </c>
      <c r="F161" s="89">
        <v>106720000</v>
      </c>
      <c r="G161" s="62"/>
      <c r="H161" s="62">
        <v>1300000</v>
      </c>
      <c r="I161" s="62">
        <v>12417500</v>
      </c>
      <c r="J161" s="62">
        <v>18592400</v>
      </c>
      <c r="K161" s="62">
        <v>28480200</v>
      </c>
      <c r="L161" s="62">
        <v>1144000</v>
      </c>
      <c r="M161" s="62">
        <v>5938000</v>
      </c>
      <c r="N161" s="62">
        <v>24340000</v>
      </c>
      <c r="O161" s="62">
        <v>12207900</v>
      </c>
      <c r="P161" s="62"/>
      <c r="Q161" s="62">
        <v>2300000</v>
      </c>
      <c r="R161" s="62"/>
      <c r="S161" s="62"/>
      <c r="T161" s="72">
        <f t="shared" si="11"/>
        <v>106720000</v>
      </c>
      <c r="U161" s="59">
        <f t="shared" si="12"/>
        <v>0</v>
      </c>
      <c r="V161" s="57">
        <f t="shared" si="13"/>
        <v>0</v>
      </c>
      <c r="X161" s="173">
        <f>'K8 SD Twl I 2013'!T160</f>
        <v>0</v>
      </c>
      <c r="Y161" s="173">
        <f>'K8 SD Twl II 2013'!T160</f>
        <v>0</v>
      </c>
      <c r="Z161" s="173">
        <f>'K8 SD Twl III 2013'!T160</f>
        <v>0</v>
      </c>
      <c r="AA161" s="173">
        <f>'K8 SD Twl IV 2013'!T160</f>
        <v>0</v>
      </c>
      <c r="AB161" s="173">
        <f t="shared" si="14"/>
        <v>0</v>
      </c>
      <c r="AC161" s="173">
        <f t="shared" si="10"/>
        <v>106720000</v>
      </c>
    </row>
    <row r="162" spans="2:29" hidden="1">
      <c r="B162" s="79">
        <f>'PER TRIWULAN'!A156</f>
        <v>151</v>
      </c>
      <c r="C162" s="54" t="str">
        <f>'PER TRIWULAN'!I156</f>
        <v xml:space="preserve"> Godong </v>
      </c>
      <c r="D162" s="36" t="str">
        <f>'PER TRIWULAN'!B156</f>
        <v>SD NEGERI 2 SUMURGEDE</v>
      </c>
      <c r="E162" s="71">
        <f>'PER TRIWULAN'!X156</f>
        <v>66990000</v>
      </c>
      <c r="F162" s="89">
        <v>66990000</v>
      </c>
      <c r="G162" s="62">
        <v>970000</v>
      </c>
      <c r="H162" s="62">
        <v>1500000</v>
      </c>
      <c r="I162" s="62">
        <v>4390050</v>
      </c>
      <c r="J162" s="62">
        <v>6832700</v>
      </c>
      <c r="K162" s="62">
        <v>8868400</v>
      </c>
      <c r="L162" s="62">
        <v>1222600</v>
      </c>
      <c r="M162" s="62">
        <v>4185000</v>
      </c>
      <c r="N162" s="62">
        <v>13680000</v>
      </c>
      <c r="O162" s="62">
        <v>20202250</v>
      </c>
      <c r="P162" s="62"/>
      <c r="Q162" s="62"/>
      <c r="R162" s="62">
        <v>5139000</v>
      </c>
      <c r="S162" s="62"/>
      <c r="T162" s="72">
        <f t="shared" si="11"/>
        <v>66990000</v>
      </c>
      <c r="U162" s="59">
        <f t="shared" si="12"/>
        <v>0</v>
      </c>
      <c r="V162" s="57">
        <f t="shared" si="13"/>
        <v>0</v>
      </c>
      <c r="X162" s="173">
        <f>'K8 SD Twl I 2013'!T161</f>
        <v>0</v>
      </c>
      <c r="Y162" s="173">
        <f>'K8 SD Twl II 2013'!T161</f>
        <v>0</v>
      </c>
      <c r="Z162" s="173">
        <f>'K8 SD Twl III 2013'!T161</f>
        <v>0</v>
      </c>
      <c r="AA162" s="173">
        <f>'K8 SD Twl IV 2013'!T161</f>
        <v>0</v>
      </c>
      <c r="AB162" s="173">
        <f t="shared" si="14"/>
        <v>0</v>
      </c>
      <c r="AC162" s="173">
        <f t="shared" si="10"/>
        <v>66990000</v>
      </c>
    </row>
    <row r="163" spans="2:29" hidden="1">
      <c r="B163" s="79">
        <f>'PER TRIWULAN'!A157</f>
        <v>152</v>
      </c>
      <c r="C163" s="54" t="str">
        <f>'PER TRIWULAN'!I157</f>
        <v xml:space="preserve"> Godong </v>
      </c>
      <c r="D163" s="36" t="str">
        <f>'PER TRIWULAN'!B157</f>
        <v>SD NEGERI 3 GODONG</v>
      </c>
      <c r="E163" s="71">
        <f>'PER TRIWULAN'!X157</f>
        <v>67860000</v>
      </c>
      <c r="F163" s="89">
        <v>67860000</v>
      </c>
      <c r="G163" s="62">
        <v>1469500</v>
      </c>
      <c r="H163" s="62">
        <v>218800</v>
      </c>
      <c r="I163" s="62">
        <v>14300300</v>
      </c>
      <c r="J163" s="62">
        <v>13807650</v>
      </c>
      <c r="K163" s="62">
        <v>13615100</v>
      </c>
      <c r="L163" s="62">
        <v>1466485</v>
      </c>
      <c r="M163" s="62">
        <v>3303000</v>
      </c>
      <c r="N163" s="62">
        <v>13200000</v>
      </c>
      <c r="O163" s="62">
        <v>5665500</v>
      </c>
      <c r="P163" s="62"/>
      <c r="Q163" s="62">
        <v>813650</v>
      </c>
      <c r="R163" s="62"/>
      <c r="S163" s="62"/>
      <c r="T163" s="72">
        <f t="shared" si="11"/>
        <v>67859985</v>
      </c>
      <c r="U163" s="59">
        <f t="shared" si="12"/>
        <v>0</v>
      </c>
      <c r="V163" s="57">
        <f t="shared" si="13"/>
        <v>15</v>
      </c>
      <c r="X163" s="173">
        <f>'K8 SD Twl I 2013'!T162</f>
        <v>0</v>
      </c>
      <c r="Y163" s="173">
        <f>'K8 SD Twl II 2013'!T162</f>
        <v>0</v>
      </c>
      <c r="Z163" s="173">
        <f>'K8 SD Twl III 2013'!T162</f>
        <v>0</v>
      </c>
      <c r="AA163" s="173">
        <f>'K8 SD Twl IV 2013'!T162</f>
        <v>0</v>
      </c>
      <c r="AB163" s="173">
        <f t="shared" si="14"/>
        <v>0</v>
      </c>
      <c r="AC163" s="173">
        <f t="shared" si="10"/>
        <v>67859985</v>
      </c>
    </row>
    <row r="164" spans="2:29" hidden="1">
      <c r="B164" s="79">
        <f>'PER TRIWULAN'!A158</f>
        <v>153</v>
      </c>
      <c r="C164" s="54" t="str">
        <f>'PER TRIWULAN'!I158</f>
        <v xml:space="preserve"> Godong </v>
      </c>
      <c r="D164" s="36" t="str">
        <f>'PER TRIWULAN'!B158</f>
        <v>SD NEGERI 3 KEMLOKO</v>
      </c>
      <c r="E164" s="71">
        <f>'PER TRIWULAN'!X158</f>
        <v>23925000</v>
      </c>
      <c r="F164" s="89">
        <v>23925000</v>
      </c>
      <c r="G164" s="62"/>
      <c r="H164" s="62"/>
      <c r="I164" s="62">
        <v>3198450</v>
      </c>
      <c r="J164" s="62">
        <v>5533500</v>
      </c>
      <c r="K164" s="62">
        <v>4304550</v>
      </c>
      <c r="L164" s="62">
        <v>73500</v>
      </c>
      <c r="M164" s="62">
        <v>285000</v>
      </c>
      <c r="N164" s="62">
        <v>7150000</v>
      </c>
      <c r="O164" s="62">
        <v>495000</v>
      </c>
      <c r="P164" s="62"/>
      <c r="Q164" s="62">
        <v>1000000</v>
      </c>
      <c r="R164" s="62"/>
      <c r="S164" s="62"/>
      <c r="T164" s="72">
        <f t="shared" si="11"/>
        <v>22040000</v>
      </c>
      <c r="U164" s="59">
        <f t="shared" si="12"/>
        <v>0</v>
      </c>
      <c r="V164" s="57">
        <f t="shared" si="13"/>
        <v>1885000</v>
      </c>
      <c r="X164" s="173">
        <f>'K8 SD Twl I 2013'!T163</f>
        <v>0</v>
      </c>
      <c r="Y164" s="173">
        <f>'K8 SD Twl II 2013'!T163</f>
        <v>0</v>
      </c>
      <c r="Z164" s="173">
        <f>'K8 SD Twl III 2013'!T163</f>
        <v>0</v>
      </c>
      <c r="AA164" s="173">
        <f>'K8 SD Twl IV 2013'!T163</f>
        <v>0</v>
      </c>
      <c r="AB164" s="173">
        <f t="shared" si="14"/>
        <v>0</v>
      </c>
      <c r="AC164" s="173">
        <f t="shared" si="10"/>
        <v>22040000</v>
      </c>
    </row>
    <row r="165" spans="2:29" hidden="1">
      <c r="B165" s="79">
        <f>'PER TRIWULAN'!A159</f>
        <v>154</v>
      </c>
      <c r="C165" s="54" t="str">
        <f>'PER TRIWULAN'!I159</f>
        <v xml:space="preserve"> Godong </v>
      </c>
      <c r="D165" s="36" t="str">
        <f>'PER TRIWULAN'!B159</f>
        <v>SD NEGERI 3 KETANGIREJO</v>
      </c>
      <c r="E165" s="71">
        <f>'PER TRIWULAN'!X159</f>
        <v>51330000</v>
      </c>
      <c r="F165" s="89">
        <v>51330000</v>
      </c>
      <c r="G165" s="62">
        <v>970000</v>
      </c>
      <c r="H165" s="62">
        <v>225000</v>
      </c>
      <c r="I165" s="62">
        <v>1302500</v>
      </c>
      <c r="J165" s="62">
        <v>5297800</v>
      </c>
      <c r="K165" s="62">
        <v>21525200</v>
      </c>
      <c r="L165" s="62">
        <v>76000</v>
      </c>
      <c r="M165" s="62">
        <v>586500</v>
      </c>
      <c r="N165" s="62">
        <v>13700000</v>
      </c>
      <c r="O165" s="62">
        <v>5772000</v>
      </c>
      <c r="P165" s="62"/>
      <c r="Q165" s="62">
        <v>1875000</v>
      </c>
      <c r="R165" s="62"/>
      <c r="S165" s="62"/>
      <c r="T165" s="72">
        <f t="shared" si="11"/>
        <v>51330000</v>
      </c>
      <c r="U165" s="59">
        <f t="shared" si="12"/>
        <v>0</v>
      </c>
      <c r="V165" s="57">
        <f t="shared" si="13"/>
        <v>0</v>
      </c>
      <c r="X165" s="173">
        <f>'K8 SD Twl I 2013'!T164</f>
        <v>0</v>
      </c>
      <c r="Y165" s="173">
        <f>'K8 SD Twl II 2013'!T164</f>
        <v>0</v>
      </c>
      <c r="Z165" s="173">
        <f>'K8 SD Twl III 2013'!T164</f>
        <v>0</v>
      </c>
      <c r="AA165" s="173">
        <f>'K8 SD Twl IV 2013'!T164</f>
        <v>0</v>
      </c>
      <c r="AB165" s="173">
        <f t="shared" si="14"/>
        <v>0</v>
      </c>
      <c r="AC165" s="173">
        <f t="shared" si="10"/>
        <v>51330000</v>
      </c>
    </row>
    <row r="166" spans="2:29" hidden="1">
      <c r="B166" s="79">
        <f>'PER TRIWULAN'!A160</f>
        <v>155</v>
      </c>
      <c r="C166" s="54" t="str">
        <f>'PER TRIWULAN'!I160</f>
        <v xml:space="preserve"> Godong </v>
      </c>
      <c r="D166" s="36" t="str">
        <f>'PER TRIWULAN'!B160</f>
        <v>SD NEGERI 3 LATAK</v>
      </c>
      <c r="E166" s="71">
        <f>'PER TRIWULAN'!X160</f>
        <v>85840000</v>
      </c>
      <c r="F166" s="89">
        <v>85840000</v>
      </c>
      <c r="G166" s="62">
        <v>3401050</v>
      </c>
      <c r="H166" s="62">
        <v>4250000</v>
      </c>
      <c r="I166" s="62">
        <v>15189000</v>
      </c>
      <c r="J166" s="62">
        <v>10395215</v>
      </c>
      <c r="K166" s="62">
        <v>9969760</v>
      </c>
      <c r="L166" s="62">
        <v>3692650</v>
      </c>
      <c r="M166" s="62">
        <v>11436620</v>
      </c>
      <c r="N166" s="62">
        <v>19722715</v>
      </c>
      <c r="O166" s="62">
        <v>6732310</v>
      </c>
      <c r="P166" s="62"/>
      <c r="Q166" s="62">
        <v>1050680</v>
      </c>
      <c r="R166" s="62"/>
      <c r="S166" s="62"/>
      <c r="T166" s="72">
        <f t="shared" si="11"/>
        <v>85840000</v>
      </c>
      <c r="U166" s="59">
        <f t="shared" si="12"/>
        <v>0</v>
      </c>
      <c r="V166" s="57">
        <f t="shared" si="13"/>
        <v>0</v>
      </c>
      <c r="X166" s="173">
        <f>'K8 SD Twl I 2013'!T165</f>
        <v>0</v>
      </c>
      <c r="Y166" s="173">
        <f>'K8 SD Twl II 2013'!T165</f>
        <v>0</v>
      </c>
      <c r="Z166" s="173">
        <f>'K8 SD Twl III 2013'!T165</f>
        <v>0</v>
      </c>
      <c r="AA166" s="173">
        <f>'K8 SD Twl IV 2013'!T165</f>
        <v>0</v>
      </c>
      <c r="AB166" s="173">
        <f t="shared" si="14"/>
        <v>0</v>
      </c>
      <c r="AC166" s="173">
        <f t="shared" si="10"/>
        <v>85840000</v>
      </c>
    </row>
    <row r="167" spans="2:29" hidden="1">
      <c r="B167" s="79">
        <f>'PER TRIWULAN'!A161</f>
        <v>156</v>
      </c>
      <c r="C167" s="54" t="str">
        <f>'PER TRIWULAN'!I161</f>
        <v xml:space="preserve"> Godong </v>
      </c>
      <c r="D167" s="36" t="str">
        <f>'PER TRIWULAN'!B161</f>
        <v>SD NEGERI 3 MANGGARMAS</v>
      </c>
      <c r="E167" s="71">
        <f>'PER TRIWULAN'!X161</f>
        <v>79460000</v>
      </c>
      <c r="F167" s="89">
        <v>79460000</v>
      </c>
      <c r="G167" s="62">
        <v>1861750</v>
      </c>
      <c r="H167" s="62">
        <v>1000000</v>
      </c>
      <c r="I167" s="62">
        <v>6944400</v>
      </c>
      <c r="J167" s="62">
        <v>13880500</v>
      </c>
      <c r="K167" s="62">
        <v>17106050</v>
      </c>
      <c r="L167" s="62">
        <v>1969000</v>
      </c>
      <c r="M167" s="62">
        <v>2474800</v>
      </c>
      <c r="N167" s="62">
        <v>19240000</v>
      </c>
      <c r="O167" s="62">
        <v>7547500</v>
      </c>
      <c r="P167" s="62">
        <v>1461000</v>
      </c>
      <c r="Q167" s="62">
        <v>2850000</v>
      </c>
      <c r="R167" s="62">
        <v>3125000</v>
      </c>
      <c r="S167" s="62"/>
      <c r="T167" s="72">
        <f t="shared" si="11"/>
        <v>79460000</v>
      </c>
      <c r="U167" s="59">
        <f t="shared" si="12"/>
        <v>0</v>
      </c>
      <c r="V167" s="57">
        <f t="shared" si="13"/>
        <v>0</v>
      </c>
      <c r="X167" s="173">
        <f>'K8 SD Twl I 2013'!T166</f>
        <v>0</v>
      </c>
      <c r="Y167" s="173">
        <f>'K8 SD Twl II 2013'!T166</f>
        <v>0</v>
      </c>
      <c r="Z167" s="173">
        <f>'K8 SD Twl III 2013'!T166</f>
        <v>0</v>
      </c>
      <c r="AA167" s="173">
        <f>'K8 SD Twl IV 2013'!T166</f>
        <v>0</v>
      </c>
      <c r="AB167" s="173">
        <f t="shared" si="14"/>
        <v>0</v>
      </c>
      <c r="AC167" s="173">
        <f t="shared" si="10"/>
        <v>79460000</v>
      </c>
    </row>
    <row r="168" spans="2:29" hidden="1">
      <c r="B168" s="79">
        <f>'PER TRIWULAN'!A162</f>
        <v>157</v>
      </c>
      <c r="C168" s="54" t="str">
        <f>'PER TRIWULAN'!I162</f>
        <v xml:space="preserve"> Godong </v>
      </c>
      <c r="D168" s="36" t="str">
        <f>'PER TRIWULAN'!B162</f>
        <v>SD NEGERI 3 SAMBUNG</v>
      </c>
      <c r="E168" s="71">
        <f>'PER TRIWULAN'!X162</f>
        <v>75110000</v>
      </c>
      <c r="F168" s="89">
        <v>75110000</v>
      </c>
      <c r="G168" s="62">
        <v>3242000</v>
      </c>
      <c r="H168" s="62">
        <v>1174000</v>
      </c>
      <c r="I168" s="62">
        <v>8775000</v>
      </c>
      <c r="J168" s="62">
        <v>9769000</v>
      </c>
      <c r="K168" s="62">
        <v>13573588</v>
      </c>
      <c r="L168" s="62">
        <v>4310362</v>
      </c>
      <c r="M168" s="62">
        <v>3554050</v>
      </c>
      <c r="N168" s="62">
        <v>19000000</v>
      </c>
      <c r="O168" s="62">
        <v>8112000</v>
      </c>
      <c r="P168" s="62"/>
      <c r="Q168" s="62">
        <v>3600000</v>
      </c>
      <c r="R168" s="62"/>
      <c r="S168" s="62"/>
      <c r="T168" s="72">
        <f t="shared" si="11"/>
        <v>75110000</v>
      </c>
      <c r="U168" s="59">
        <f t="shared" si="12"/>
        <v>0</v>
      </c>
      <c r="V168" s="57">
        <f t="shared" si="13"/>
        <v>0</v>
      </c>
      <c r="X168" s="173">
        <f>'K8 SD Twl I 2013'!T167</f>
        <v>0</v>
      </c>
      <c r="Y168" s="173">
        <f>'K8 SD Twl II 2013'!T167</f>
        <v>0</v>
      </c>
      <c r="Z168" s="173">
        <f>'K8 SD Twl III 2013'!T167</f>
        <v>0</v>
      </c>
      <c r="AA168" s="173">
        <f>'K8 SD Twl IV 2013'!T167</f>
        <v>0</v>
      </c>
      <c r="AB168" s="173">
        <f t="shared" si="14"/>
        <v>0</v>
      </c>
      <c r="AC168" s="173">
        <f t="shared" si="10"/>
        <v>75110000</v>
      </c>
    </row>
    <row r="169" spans="2:29" hidden="1">
      <c r="B169" s="79">
        <f>'PER TRIWULAN'!A163</f>
        <v>158</v>
      </c>
      <c r="C169" s="54" t="str">
        <f>'PER TRIWULAN'!I163</f>
        <v xml:space="preserve"> Godong </v>
      </c>
      <c r="D169" s="36" t="str">
        <f>'PER TRIWULAN'!B163</f>
        <v>SD NEGERI 4 GODONG</v>
      </c>
      <c r="E169" s="71">
        <f>'PER TRIWULAN'!X163</f>
        <v>129050000</v>
      </c>
      <c r="F169" s="89">
        <v>129050000</v>
      </c>
      <c r="G169" s="62">
        <v>3511000</v>
      </c>
      <c r="H169" s="62">
        <v>2305000</v>
      </c>
      <c r="I169" s="62">
        <v>15040450</v>
      </c>
      <c r="J169" s="62">
        <v>14061550</v>
      </c>
      <c r="K169" s="62">
        <v>36414300</v>
      </c>
      <c r="L169" s="62">
        <v>9017700</v>
      </c>
      <c r="M169" s="62">
        <v>2050000</v>
      </c>
      <c r="N169" s="62">
        <v>32499000</v>
      </c>
      <c r="O169" s="62">
        <v>9431000</v>
      </c>
      <c r="P169" s="62"/>
      <c r="Q169" s="62">
        <v>4720000</v>
      </c>
      <c r="R169" s="62"/>
      <c r="S169" s="62"/>
      <c r="T169" s="72">
        <f t="shared" si="11"/>
        <v>129050000</v>
      </c>
      <c r="U169" s="59">
        <f t="shared" si="12"/>
        <v>0</v>
      </c>
      <c r="V169" s="57">
        <f t="shared" si="13"/>
        <v>0</v>
      </c>
      <c r="X169" s="173">
        <f>'K8 SD Twl I 2013'!T168</f>
        <v>0</v>
      </c>
      <c r="Y169" s="173">
        <f>'K8 SD Twl II 2013'!T168</f>
        <v>0</v>
      </c>
      <c r="Z169" s="173">
        <f>'K8 SD Twl III 2013'!T168</f>
        <v>0</v>
      </c>
      <c r="AA169" s="173">
        <f>'K8 SD Twl IV 2013'!T168</f>
        <v>0</v>
      </c>
      <c r="AB169" s="173">
        <f t="shared" si="14"/>
        <v>0</v>
      </c>
      <c r="AC169" s="173">
        <f t="shared" si="10"/>
        <v>129050000</v>
      </c>
    </row>
    <row r="170" spans="2:29" hidden="1">
      <c r="B170" s="79">
        <f>'PER TRIWULAN'!A164</f>
        <v>159</v>
      </c>
      <c r="C170" s="54" t="str">
        <f>'PER TRIWULAN'!I164</f>
        <v xml:space="preserve"> Godong </v>
      </c>
      <c r="D170" s="36" t="str">
        <f>'PER TRIWULAN'!B164</f>
        <v>SD NEGERI 5 GODONG</v>
      </c>
      <c r="E170" s="71">
        <f>'PER TRIWULAN'!X164</f>
        <v>75400000</v>
      </c>
      <c r="F170" s="89">
        <v>75400000</v>
      </c>
      <c r="G170" s="62">
        <v>173500</v>
      </c>
      <c r="H170" s="62">
        <v>871000</v>
      </c>
      <c r="I170" s="62">
        <v>15195250</v>
      </c>
      <c r="J170" s="62">
        <v>10272300</v>
      </c>
      <c r="K170" s="62">
        <v>18501250</v>
      </c>
      <c r="L170" s="62">
        <v>500776</v>
      </c>
      <c r="M170" s="62">
        <v>2168700</v>
      </c>
      <c r="N170" s="62">
        <v>13800000</v>
      </c>
      <c r="O170" s="62">
        <v>6665000</v>
      </c>
      <c r="P170" s="62"/>
      <c r="Q170" s="62">
        <v>1200000</v>
      </c>
      <c r="R170" s="62"/>
      <c r="S170" s="62">
        <v>5950000</v>
      </c>
      <c r="T170" s="72">
        <f t="shared" si="11"/>
        <v>75297776</v>
      </c>
      <c r="U170" s="59">
        <f t="shared" si="12"/>
        <v>0</v>
      </c>
      <c r="V170" s="57">
        <f t="shared" si="13"/>
        <v>102224</v>
      </c>
      <c r="X170" s="173">
        <f>'K8 SD Twl I 2013'!T169</f>
        <v>0</v>
      </c>
      <c r="Y170" s="173">
        <f>'K8 SD Twl II 2013'!T169</f>
        <v>0</v>
      </c>
      <c r="Z170" s="173">
        <f>'K8 SD Twl III 2013'!T169</f>
        <v>0</v>
      </c>
      <c r="AA170" s="173">
        <f>'K8 SD Twl IV 2013'!T169</f>
        <v>0</v>
      </c>
      <c r="AB170" s="173">
        <f t="shared" si="14"/>
        <v>0</v>
      </c>
      <c r="AC170" s="173">
        <f t="shared" si="10"/>
        <v>75297776</v>
      </c>
    </row>
    <row r="171" spans="2:29" hidden="1">
      <c r="B171" s="79">
        <f>'PER TRIWULAN'!A165</f>
        <v>160</v>
      </c>
      <c r="C171" s="54" t="str">
        <f>'PER TRIWULAN'!I165</f>
        <v xml:space="preserve"> Godong </v>
      </c>
      <c r="D171" s="36" t="str">
        <f>'PER TRIWULAN'!B165</f>
        <v>SD NEGERI ANGGASWANGI</v>
      </c>
      <c r="E171" s="71">
        <f>'PER TRIWULAN'!X165</f>
        <v>101500000</v>
      </c>
      <c r="F171" s="89">
        <v>101500000</v>
      </c>
      <c r="G171" s="62">
        <v>1645750</v>
      </c>
      <c r="H171" s="62">
        <v>1175000</v>
      </c>
      <c r="I171" s="62">
        <v>6629222</v>
      </c>
      <c r="J171" s="62">
        <v>15576900</v>
      </c>
      <c r="K171" s="62">
        <v>14541350</v>
      </c>
      <c r="L171" s="62">
        <v>4110278</v>
      </c>
      <c r="M171" s="62">
        <v>27221000</v>
      </c>
      <c r="N171" s="62">
        <v>17560000</v>
      </c>
      <c r="O171" s="62">
        <v>8125500</v>
      </c>
      <c r="P171" s="62"/>
      <c r="Q171" s="62">
        <v>2515000</v>
      </c>
      <c r="R171" s="62">
        <v>2075000</v>
      </c>
      <c r="S171" s="62">
        <v>325000</v>
      </c>
      <c r="T171" s="72">
        <f t="shared" si="11"/>
        <v>101500000</v>
      </c>
      <c r="U171" s="59">
        <f t="shared" si="12"/>
        <v>0</v>
      </c>
      <c r="V171" s="57">
        <f t="shared" si="13"/>
        <v>0</v>
      </c>
      <c r="X171" s="173">
        <f>'K8 SD Twl I 2013'!T170</f>
        <v>0</v>
      </c>
      <c r="Y171" s="173">
        <f>'K8 SD Twl II 2013'!T170</f>
        <v>0</v>
      </c>
      <c r="Z171" s="173">
        <f>'K8 SD Twl III 2013'!T170</f>
        <v>0</v>
      </c>
      <c r="AA171" s="173">
        <f>'K8 SD Twl IV 2013'!T170</f>
        <v>0</v>
      </c>
      <c r="AB171" s="173">
        <f t="shared" si="14"/>
        <v>0</v>
      </c>
      <c r="AC171" s="173">
        <f t="shared" si="10"/>
        <v>101500000</v>
      </c>
    </row>
    <row r="172" spans="2:29" hidden="1">
      <c r="B172" s="79">
        <f>'PER TRIWULAN'!A166</f>
        <v>161</v>
      </c>
      <c r="C172" s="54" t="str">
        <f>'PER TRIWULAN'!I166</f>
        <v xml:space="preserve"> Godong </v>
      </c>
      <c r="D172" s="36" t="str">
        <f>'PER TRIWULAN'!B166</f>
        <v>SD NEGERI BRINGIN</v>
      </c>
      <c r="E172" s="71">
        <f>'PER TRIWULAN'!X166</f>
        <v>126440000</v>
      </c>
      <c r="F172" s="89">
        <v>126440000</v>
      </c>
      <c r="G172" s="62">
        <v>4460000</v>
      </c>
      <c r="H172" s="62">
        <v>2600000</v>
      </c>
      <c r="I172" s="62">
        <v>14670112</v>
      </c>
      <c r="J172" s="62">
        <v>10593000</v>
      </c>
      <c r="K172" s="62">
        <v>50609429</v>
      </c>
      <c r="L172" s="62">
        <v>1577979</v>
      </c>
      <c r="M172" s="62">
        <v>10533480</v>
      </c>
      <c r="N172" s="62">
        <v>18490000</v>
      </c>
      <c r="O172" s="62">
        <v>7400000</v>
      </c>
      <c r="P172" s="62"/>
      <c r="Q172" s="62">
        <v>1106000</v>
      </c>
      <c r="R172" s="62">
        <v>4400000</v>
      </c>
      <c r="S172" s="62"/>
      <c r="T172" s="72">
        <f t="shared" si="11"/>
        <v>126440000</v>
      </c>
      <c r="U172" s="59">
        <f t="shared" si="12"/>
        <v>0</v>
      </c>
      <c r="V172" s="57">
        <f t="shared" si="13"/>
        <v>0</v>
      </c>
      <c r="X172" s="173">
        <f>'K8 SD Twl I 2013'!T171</f>
        <v>0</v>
      </c>
      <c r="Y172" s="173">
        <f>'K8 SD Twl II 2013'!T171</f>
        <v>0</v>
      </c>
      <c r="Z172" s="173">
        <f>'K8 SD Twl III 2013'!T171</f>
        <v>0</v>
      </c>
      <c r="AA172" s="173">
        <f>'K8 SD Twl IV 2013'!T171</f>
        <v>0</v>
      </c>
      <c r="AB172" s="173">
        <f t="shared" si="14"/>
        <v>0</v>
      </c>
      <c r="AC172" s="173">
        <f t="shared" si="10"/>
        <v>126440000</v>
      </c>
    </row>
    <row r="173" spans="2:29" hidden="1">
      <c r="B173" s="79">
        <f>'PER TRIWULAN'!A167</f>
        <v>162</v>
      </c>
      <c r="C173" s="54" t="str">
        <f>'PER TRIWULAN'!I167</f>
        <v xml:space="preserve"> Godong </v>
      </c>
      <c r="D173" s="36" t="str">
        <f>'PER TRIWULAN'!B167</f>
        <v>SD NEGERI GUCI</v>
      </c>
      <c r="E173" s="71">
        <f>'PER TRIWULAN'!X167</f>
        <v>129340000</v>
      </c>
      <c r="F173" s="89">
        <v>129340000</v>
      </c>
      <c r="G173" s="62">
        <v>9328000</v>
      </c>
      <c r="H173" s="62">
        <v>3750000</v>
      </c>
      <c r="I173" s="62">
        <v>20286000</v>
      </c>
      <c r="J173" s="62">
        <v>13134000</v>
      </c>
      <c r="K173" s="62">
        <v>14285000</v>
      </c>
      <c r="L173" s="62">
        <v>17363250</v>
      </c>
      <c r="M173" s="62">
        <v>10442000</v>
      </c>
      <c r="N173" s="62">
        <v>26946000</v>
      </c>
      <c r="O173" s="62">
        <v>10577650</v>
      </c>
      <c r="P173" s="62"/>
      <c r="Q173" s="62">
        <v>1500000</v>
      </c>
      <c r="R173" s="62"/>
      <c r="S173" s="62"/>
      <c r="T173" s="72">
        <f t="shared" si="11"/>
        <v>127611900</v>
      </c>
      <c r="U173" s="59">
        <f t="shared" si="12"/>
        <v>0</v>
      </c>
      <c r="V173" s="57">
        <f t="shared" si="13"/>
        <v>1728100</v>
      </c>
      <c r="X173" s="173">
        <f>'K8 SD Twl I 2013'!T172</f>
        <v>0</v>
      </c>
      <c r="Y173" s="173">
        <f>'K8 SD Twl II 2013'!T172</f>
        <v>0</v>
      </c>
      <c r="Z173" s="173">
        <f>'K8 SD Twl III 2013'!T172</f>
        <v>0</v>
      </c>
      <c r="AA173" s="173">
        <f>'K8 SD Twl IV 2013'!T172</f>
        <v>0</v>
      </c>
      <c r="AB173" s="173">
        <f t="shared" si="14"/>
        <v>0</v>
      </c>
      <c r="AC173" s="173">
        <f t="shared" si="10"/>
        <v>127611900</v>
      </c>
    </row>
    <row r="174" spans="2:29" hidden="1">
      <c r="B174" s="79">
        <f>'PER TRIWULAN'!A168</f>
        <v>163</v>
      </c>
      <c r="C174" s="54" t="str">
        <f>'PER TRIWULAN'!I168</f>
        <v xml:space="preserve"> Godong </v>
      </c>
      <c r="D174" s="36" t="str">
        <f>'PER TRIWULAN'!B168</f>
        <v>SD NEGERI GUNDI</v>
      </c>
      <c r="E174" s="71">
        <f>'PER TRIWULAN'!X168</f>
        <v>108170000</v>
      </c>
      <c r="F174" s="89">
        <v>108170000</v>
      </c>
      <c r="G174" s="62">
        <v>1260000</v>
      </c>
      <c r="H174" s="62">
        <v>600000</v>
      </c>
      <c r="I174" s="62">
        <v>10332200</v>
      </c>
      <c r="J174" s="62">
        <v>20983000</v>
      </c>
      <c r="K174" s="62">
        <v>13614000</v>
      </c>
      <c r="L174" s="62">
        <v>10805800</v>
      </c>
      <c r="M174" s="62">
        <v>15771000</v>
      </c>
      <c r="N174" s="62">
        <v>17400000</v>
      </c>
      <c r="O174" s="62">
        <v>11884000</v>
      </c>
      <c r="P174" s="62"/>
      <c r="Q174" s="62">
        <v>4810000</v>
      </c>
      <c r="R174" s="62">
        <v>710000</v>
      </c>
      <c r="S174" s="62"/>
      <c r="T174" s="72">
        <f t="shared" si="11"/>
        <v>108170000</v>
      </c>
      <c r="U174" s="59">
        <f t="shared" si="12"/>
        <v>0</v>
      </c>
      <c r="V174" s="57">
        <f t="shared" si="13"/>
        <v>0</v>
      </c>
      <c r="X174" s="173">
        <f>'K8 SD Twl I 2013'!T173</f>
        <v>0</v>
      </c>
      <c r="Y174" s="173">
        <f>'K8 SD Twl II 2013'!T173</f>
        <v>0</v>
      </c>
      <c r="Z174" s="173">
        <f>'K8 SD Twl III 2013'!T173</f>
        <v>0</v>
      </c>
      <c r="AA174" s="173">
        <f>'K8 SD Twl IV 2013'!T173</f>
        <v>0</v>
      </c>
      <c r="AB174" s="173">
        <f t="shared" si="14"/>
        <v>0</v>
      </c>
      <c r="AC174" s="173">
        <f t="shared" si="10"/>
        <v>108170000</v>
      </c>
    </row>
    <row r="175" spans="2:29" hidden="1">
      <c r="B175" s="79">
        <f>'PER TRIWULAN'!A169</f>
        <v>164</v>
      </c>
      <c r="C175" s="54" t="str">
        <f>'PER TRIWULAN'!I169</f>
        <v xml:space="preserve"> Godong </v>
      </c>
      <c r="D175" s="36" t="str">
        <f>'PER TRIWULAN'!B169</f>
        <v>SD NEGERI GUYANGAN</v>
      </c>
      <c r="E175" s="71">
        <f>'PER TRIWULAN'!X169</f>
        <v>103820000</v>
      </c>
      <c r="F175" s="89">
        <v>103820000</v>
      </c>
      <c r="G175" s="62">
        <v>2069000</v>
      </c>
      <c r="H175" s="62">
        <v>2500000</v>
      </c>
      <c r="I175" s="62">
        <v>13223250</v>
      </c>
      <c r="J175" s="62">
        <v>21107500</v>
      </c>
      <c r="K175" s="62">
        <v>12981900</v>
      </c>
      <c r="L175" s="62">
        <v>2815700</v>
      </c>
      <c r="M175" s="62">
        <v>3660000</v>
      </c>
      <c r="N175" s="62">
        <v>19200000</v>
      </c>
      <c r="O175" s="62">
        <v>19681300</v>
      </c>
      <c r="P175" s="62">
        <v>1050000</v>
      </c>
      <c r="Q175" s="62">
        <v>4550000</v>
      </c>
      <c r="R175" s="62">
        <v>981350</v>
      </c>
      <c r="S175" s="62"/>
      <c r="T175" s="72">
        <f t="shared" si="11"/>
        <v>103820000</v>
      </c>
      <c r="U175" s="59">
        <f t="shared" si="12"/>
        <v>0</v>
      </c>
      <c r="V175" s="57">
        <f t="shared" si="13"/>
        <v>0</v>
      </c>
      <c r="X175" s="173">
        <f>'K8 SD Twl I 2013'!T174</f>
        <v>0</v>
      </c>
      <c r="Y175" s="173">
        <f>'K8 SD Twl II 2013'!T174</f>
        <v>0</v>
      </c>
      <c r="Z175" s="173">
        <f>'K8 SD Twl III 2013'!T174</f>
        <v>0</v>
      </c>
      <c r="AA175" s="173">
        <f>'K8 SD Twl IV 2013'!T174</f>
        <v>0</v>
      </c>
      <c r="AB175" s="173">
        <f t="shared" si="14"/>
        <v>0</v>
      </c>
      <c r="AC175" s="173">
        <f t="shared" si="10"/>
        <v>103820000</v>
      </c>
    </row>
    <row r="176" spans="2:29" hidden="1">
      <c r="B176" s="79">
        <f>'PER TRIWULAN'!A170</f>
        <v>165</v>
      </c>
      <c r="C176" s="54" t="str">
        <f>'PER TRIWULAN'!I170</f>
        <v xml:space="preserve"> Godong </v>
      </c>
      <c r="D176" s="36" t="str">
        <f>'PER TRIWULAN'!B170</f>
        <v>SD NEGERI JATILOR</v>
      </c>
      <c r="E176" s="71">
        <f>'PER TRIWULAN'!X170</f>
        <v>154570000</v>
      </c>
      <c r="F176" s="89">
        <v>154570000</v>
      </c>
      <c r="G176" s="62">
        <v>6249500</v>
      </c>
      <c r="H176" s="62">
        <v>3726500</v>
      </c>
      <c r="I176" s="62">
        <v>24155600</v>
      </c>
      <c r="J176" s="62">
        <v>31244200</v>
      </c>
      <c r="K176" s="62">
        <v>4677300</v>
      </c>
      <c r="L176" s="62">
        <v>2499500</v>
      </c>
      <c r="M176" s="62">
        <v>14781500</v>
      </c>
      <c r="N176" s="62">
        <v>30325000</v>
      </c>
      <c r="O176" s="62">
        <v>18228000</v>
      </c>
      <c r="P176" s="62">
        <v>1091500</v>
      </c>
      <c r="Q176" s="62">
        <v>3600000</v>
      </c>
      <c r="R176" s="62"/>
      <c r="S176" s="62">
        <v>13648000</v>
      </c>
      <c r="T176" s="72">
        <f t="shared" si="11"/>
        <v>154226600</v>
      </c>
      <c r="U176" s="59">
        <f t="shared" si="12"/>
        <v>0</v>
      </c>
      <c r="V176" s="57">
        <f t="shared" si="13"/>
        <v>343400</v>
      </c>
      <c r="X176" s="173">
        <f>'K8 SD Twl I 2013'!T175</f>
        <v>0</v>
      </c>
      <c r="Y176" s="173">
        <f>'K8 SD Twl II 2013'!T175</f>
        <v>0</v>
      </c>
      <c r="Z176" s="173">
        <f>'K8 SD Twl III 2013'!T175</f>
        <v>0</v>
      </c>
      <c r="AA176" s="173">
        <f>'K8 SD Twl IV 2013'!T175</f>
        <v>0</v>
      </c>
      <c r="AB176" s="173">
        <f t="shared" si="14"/>
        <v>0</v>
      </c>
      <c r="AC176" s="173">
        <f t="shared" si="10"/>
        <v>154226600</v>
      </c>
    </row>
    <row r="177" spans="2:29" hidden="1">
      <c r="B177" s="79">
        <f>'PER TRIWULAN'!A171</f>
        <v>166</v>
      </c>
      <c r="C177" s="54" t="str">
        <f>'PER TRIWULAN'!I171</f>
        <v xml:space="preserve"> Godong </v>
      </c>
      <c r="D177" s="36" t="str">
        <f>'PER TRIWULAN'!B171</f>
        <v>SD NEGERI KETITANG</v>
      </c>
      <c r="E177" s="71">
        <f>'PER TRIWULAN'!X171</f>
        <v>108750000</v>
      </c>
      <c r="F177" s="89">
        <v>108750000</v>
      </c>
      <c r="G177" s="62">
        <v>10007289</v>
      </c>
      <c r="H177" s="62">
        <v>1200000</v>
      </c>
      <c r="I177" s="62">
        <v>10112550</v>
      </c>
      <c r="J177" s="62">
        <v>21558000</v>
      </c>
      <c r="K177" s="62">
        <v>8674200</v>
      </c>
      <c r="L177" s="62">
        <v>1766000</v>
      </c>
      <c r="M177" s="62">
        <v>13293850</v>
      </c>
      <c r="N177" s="62">
        <v>18784200</v>
      </c>
      <c r="O177" s="62">
        <v>5894500</v>
      </c>
      <c r="P177" s="62"/>
      <c r="Q177" s="62">
        <v>9736100</v>
      </c>
      <c r="R177" s="62">
        <v>7586000</v>
      </c>
      <c r="S177" s="62"/>
      <c r="T177" s="72">
        <f t="shared" si="11"/>
        <v>108612689</v>
      </c>
      <c r="U177" s="59">
        <f t="shared" si="12"/>
        <v>0</v>
      </c>
      <c r="V177" s="57">
        <f t="shared" si="13"/>
        <v>137311</v>
      </c>
      <c r="X177" s="173">
        <f>'K8 SD Twl I 2013'!T176</f>
        <v>0</v>
      </c>
      <c r="Y177" s="173">
        <f>'K8 SD Twl II 2013'!T176</f>
        <v>0</v>
      </c>
      <c r="Z177" s="173">
        <f>'K8 SD Twl III 2013'!T176</f>
        <v>0</v>
      </c>
      <c r="AA177" s="173">
        <f>'K8 SD Twl IV 2013'!T176</f>
        <v>0</v>
      </c>
      <c r="AB177" s="173">
        <f t="shared" si="14"/>
        <v>0</v>
      </c>
      <c r="AC177" s="173">
        <f t="shared" si="10"/>
        <v>108612689</v>
      </c>
    </row>
    <row r="178" spans="2:29" hidden="1">
      <c r="B178" s="79">
        <f>'PER TRIWULAN'!A172</f>
        <v>167</v>
      </c>
      <c r="C178" s="54" t="str">
        <f>'PER TRIWULAN'!I172</f>
        <v xml:space="preserve"> Godong </v>
      </c>
      <c r="D178" s="36" t="str">
        <f>'PER TRIWULAN'!B172</f>
        <v>SD NEGERI MANGGARWETAN</v>
      </c>
      <c r="E178" s="71">
        <f>'PER TRIWULAN'!X172</f>
        <v>84390000</v>
      </c>
      <c r="F178" s="89">
        <v>84390000</v>
      </c>
      <c r="G178" s="62">
        <v>2682000</v>
      </c>
      <c r="H178" s="62">
        <v>1550000</v>
      </c>
      <c r="I178" s="62">
        <v>11417750</v>
      </c>
      <c r="J178" s="62">
        <v>15901100</v>
      </c>
      <c r="K178" s="62">
        <v>14496300</v>
      </c>
      <c r="L178" s="62">
        <v>4745825</v>
      </c>
      <c r="M178" s="62">
        <v>2140000</v>
      </c>
      <c r="N178" s="62">
        <v>16900000</v>
      </c>
      <c r="O178" s="62">
        <v>10377000</v>
      </c>
      <c r="P178" s="62"/>
      <c r="Q178" s="62">
        <v>2400000</v>
      </c>
      <c r="R178" s="62">
        <v>830000</v>
      </c>
      <c r="S178" s="62">
        <v>950000</v>
      </c>
      <c r="T178" s="72">
        <f t="shared" si="11"/>
        <v>84389975</v>
      </c>
      <c r="U178" s="59">
        <f t="shared" si="12"/>
        <v>0</v>
      </c>
      <c r="V178" s="57">
        <f t="shared" si="13"/>
        <v>25</v>
      </c>
      <c r="X178" s="173">
        <f>'K8 SD Twl I 2013'!T177</f>
        <v>0</v>
      </c>
      <c r="Y178" s="173">
        <f>'K8 SD Twl II 2013'!T177</f>
        <v>0</v>
      </c>
      <c r="Z178" s="173">
        <f>'K8 SD Twl III 2013'!T177</f>
        <v>0</v>
      </c>
      <c r="AA178" s="173">
        <f>'K8 SD Twl IV 2013'!T177</f>
        <v>0</v>
      </c>
      <c r="AB178" s="173">
        <f t="shared" si="14"/>
        <v>0</v>
      </c>
      <c r="AC178" s="173">
        <f t="shared" si="10"/>
        <v>84389975</v>
      </c>
    </row>
    <row r="179" spans="2:29" hidden="1">
      <c r="B179" s="79">
        <f>'PER TRIWULAN'!A173</f>
        <v>168</v>
      </c>
      <c r="C179" s="54" t="str">
        <f>'PER TRIWULAN'!I173</f>
        <v xml:space="preserve"> Godong </v>
      </c>
      <c r="D179" s="36" t="str">
        <f>'PER TRIWULAN'!B173</f>
        <v>SD NEGERI RAJEK</v>
      </c>
      <c r="E179" s="71">
        <f>'PER TRIWULAN'!X173</f>
        <v>92800000</v>
      </c>
      <c r="F179" s="89">
        <v>92800000</v>
      </c>
      <c r="G179" s="62">
        <v>350000</v>
      </c>
      <c r="H179" s="62">
        <v>5006000</v>
      </c>
      <c r="I179" s="62">
        <v>3332000</v>
      </c>
      <c r="J179" s="62">
        <v>16948500</v>
      </c>
      <c r="K179" s="62">
        <v>17045687</v>
      </c>
      <c r="L179" s="62">
        <v>5333300</v>
      </c>
      <c r="M179" s="62">
        <v>8688150</v>
      </c>
      <c r="N179" s="62">
        <v>16000000</v>
      </c>
      <c r="O179" s="62">
        <v>4496050</v>
      </c>
      <c r="P179" s="62"/>
      <c r="Q179" s="62">
        <v>3158000</v>
      </c>
      <c r="R179" s="62">
        <v>3690813</v>
      </c>
      <c r="S179" s="62">
        <v>8751500</v>
      </c>
      <c r="T179" s="72">
        <f t="shared" si="11"/>
        <v>92800000</v>
      </c>
      <c r="U179" s="59">
        <f t="shared" si="12"/>
        <v>0</v>
      </c>
      <c r="V179" s="57">
        <f t="shared" si="13"/>
        <v>0</v>
      </c>
      <c r="X179" s="173">
        <f>'K8 SD Twl I 2013'!T178</f>
        <v>0</v>
      </c>
      <c r="Y179" s="173">
        <f>'K8 SD Twl II 2013'!T178</f>
        <v>0</v>
      </c>
      <c r="Z179" s="173">
        <f>'K8 SD Twl III 2013'!T178</f>
        <v>0</v>
      </c>
      <c r="AA179" s="173">
        <f>'K8 SD Twl IV 2013'!T178</f>
        <v>0</v>
      </c>
      <c r="AB179" s="173">
        <f t="shared" si="14"/>
        <v>0</v>
      </c>
      <c r="AC179" s="173">
        <f t="shared" si="10"/>
        <v>92800000</v>
      </c>
    </row>
    <row r="180" spans="2:29" hidden="1">
      <c r="B180" s="79">
        <f>'PER TRIWULAN'!A174</f>
        <v>169</v>
      </c>
      <c r="C180" s="54" t="str">
        <f>'PER TRIWULAN'!I174</f>
        <v xml:space="preserve"> Godong </v>
      </c>
      <c r="D180" s="36" t="str">
        <f>'PER TRIWULAN'!B174</f>
        <v>SD NEGERI SUMBERAGUNG</v>
      </c>
      <c r="E180" s="71">
        <f>'PER TRIWULAN'!X174</f>
        <v>74820000</v>
      </c>
      <c r="F180" s="89">
        <v>74820000</v>
      </c>
      <c r="G180" s="62">
        <v>1210000</v>
      </c>
      <c r="H180" s="62">
        <v>500000</v>
      </c>
      <c r="I180" s="62">
        <v>10562250</v>
      </c>
      <c r="J180" s="62">
        <v>11124350</v>
      </c>
      <c r="K180" s="62">
        <v>9407750</v>
      </c>
      <c r="L180" s="62">
        <v>2053350</v>
      </c>
      <c r="M180" s="62">
        <v>6768500</v>
      </c>
      <c r="N180" s="62">
        <v>18380000</v>
      </c>
      <c r="O180" s="62">
        <v>8333000</v>
      </c>
      <c r="P180" s="62"/>
      <c r="Q180" s="62">
        <v>4601950</v>
      </c>
      <c r="R180" s="62">
        <v>1877000</v>
      </c>
      <c r="S180" s="62"/>
      <c r="T180" s="72">
        <f t="shared" si="11"/>
        <v>74818150</v>
      </c>
      <c r="U180" s="59">
        <f t="shared" si="12"/>
        <v>0</v>
      </c>
      <c r="V180" s="57">
        <f t="shared" si="13"/>
        <v>1850</v>
      </c>
      <c r="X180" s="173">
        <f>'K8 SD Twl I 2013'!T179</f>
        <v>0</v>
      </c>
      <c r="Y180" s="173">
        <f>'K8 SD Twl II 2013'!T179</f>
        <v>0</v>
      </c>
      <c r="Z180" s="173">
        <f>'K8 SD Twl III 2013'!T179</f>
        <v>0</v>
      </c>
      <c r="AA180" s="173">
        <f>'K8 SD Twl IV 2013'!T179</f>
        <v>0</v>
      </c>
      <c r="AB180" s="173">
        <f t="shared" si="14"/>
        <v>0</v>
      </c>
      <c r="AC180" s="173">
        <f t="shared" si="10"/>
        <v>74818150</v>
      </c>
    </row>
    <row r="181" spans="2:29" hidden="1">
      <c r="B181" s="79">
        <f>'PER TRIWULAN'!A175</f>
        <v>170</v>
      </c>
      <c r="C181" s="54" t="str">
        <f>'PER TRIWULAN'!I175</f>
        <v xml:space="preserve"> Godong </v>
      </c>
      <c r="D181" s="36" t="str">
        <f>'PER TRIWULAN'!B175</f>
        <v>SD NEGERI TINANDING</v>
      </c>
      <c r="E181" s="71">
        <f>'PER TRIWULAN'!X175</f>
        <v>66410000</v>
      </c>
      <c r="F181" s="89">
        <v>66410000</v>
      </c>
      <c r="G181" s="62">
        <v>1713750</v>
      </c>
      <c r="H181" s="62">
        <v>727750</v>
      </c>
      <c r="I181" s="62">
        <v>5180100</v>
      </c>
      <c r="J181" s="62">
        <v>9517600</v>
      </c>
      <c r="K181" s="62">
        <v>27588800</v>
      </c>
      <c r="L181" s="62">
        <v>555000</v>
      </c>
      <c r="M181" s="62">
        <v>3767000</v>
      </c>
      <c r="N181" s="62">
        <v>13200000</v>
      </c>
      <c r="O181" s="62">
        <v>2395000</v>
      </c>
      <c r="P181" s="62"/>
      <c r="Q181" s="62">
        <v>1500000</v>
      </c>
      <c r="R181" s="62">
        <v>265000</v>
      </c>
      <c r="S181" s="62"/>
      <c r="T181" s="72">
        <f t="shared" si="11"/>
        <v>66410000</v>
      </c>
      <c r="U181" s="59">
        <f t="shared" si="12"/>
        <v>0</v>
      </c>
      <c r="V181" s="57">
        <f t="shared" si="13"/>
        <v>0</v>
      </c>
      <c r="X181" s="173">
        <f>'K8 SD Twl I 2013'!T180</f>
        <v>0</v>
      </c>
      <c r="Y181" s="173">
        <f>'K8 SD Twl II 2013'!T180</f>
        <v>0</v>
      </c>
      <c r="Z181" s="173">
        <f>'K8 SD Twl III 2013'!T180</f>
        <v>0</v>
      </c>
      <c r="AA181" s="173">
        <f>'K8 SD Twl IV 2013'!T180</f>
        <v>0</v>
      </c>
      <c r="AB181" s="173">
        <f t="shared" si="14"/>
        <v>0</v>
      </c>
      <c r="AC181" s="173">
        <f t="shared" si="10"/>
        <v>66410000</v>
      </c>
    </row>
    <row r="182" spans="2:29" hidden="1">
      <c r="B182" s="79">
        <f>'PER TRIWULAN'!A176</f>
        <v>171</v>
      </c>
      <c r="C182" s="54" t="str">
        <f>'PER TRIWULAN'!I176</f>
        <v xml:space="preserve"> Godong </v>
      </c>
      <c r="D182" s="36" t="str">
        <f>'PER TRIWULAN'!B176</f>
        <v>SD NEGERI TUNGU</v>
      </c>
      <c r="E182" s="71">
        <f>'PER TRIWULAN'!X176</f>
        <v>45240000</v>
      </c>
      <c r="F182" s="89">
        <v>45240000</v>
      </c>
      <c r="G182" s="62">
        <v>637050</v>
      </c>
      <c r="H182" s="62">
        <v>600000</v>
      </c>
      <c r="I182" s="62">
        <v>5251600</v>
      </c>
      <c r="J182" s="62">
        <v>10647730</v>
      </c>
      <c r="K182" s="62">
        <v>4016295</v>
      </c>
      <c r="L182" s="62">
        <v>200000</v>
      </c>
      <c r="M182" s="62">
        <v>376800</v>
      </c>
      <c r="N182" s="62">
        <v>16260000</v>
      </c>
      <c r="O182" s="62">
        <v>4394525</v>
      </c>
      <c r="P182" s="62">
        <v>1600000</v>
      </c>
      <c r="Q182" s="62">
        <v>674000</v>
      </c>
      <c r="R182" s="62">
        <v>442000</v>
      </c>
      <c r="S182" s="62">
        <v>140000</v>
      </c>
      <c r="T182" s="72">
        <f t="shared" si="11"/>
        <v>45240000</v>
      </c>
      <c r="U182" s="59">
        <f t="shared" si="12"/>
        <v>0</v>
      </c>
      <c r="V182" s="57">
        <f t="shared" si="13"/>
        <v>0</v>
      </c>
      <c r="X182" s="173">
        <f>'K8 SD Twl I 2013'!T181</f>
        <v>0</v>
      </c>
      <c r="Y182" s="173">
        <f>'K8 SD Twl II 2013'!T181</f>
        <v>0</v>
      </c>
      <c r="Z182" s="173">
        <f>'K8 SD Twl III 2013'!T181</f>
        <v>0</v>
      </c>
      <c r="AA182" s="173">
        <f>'K8 SD Twl IV 2013'!T181</f>
        <v>0</v>
      </c>
      <c r="AB182" s="173">
        <f t="shared" si="14"/>
        <v>0</v>
      </c>
      <c r="AC182" s="173">
        <f t="shared" si="10"/>
        <v>45240000</v>
      </c>
    </row>
    <row r="183" spans="2:29" hidden="1">
      <c r="B183" s="79">
        <f>'PER TRIWULAN'!A177</f>
        <v>172</v>
      </c>
      <c r="C183" s="54" t="str">
        <f>'PER TRIWULAN'!I177</f>
        <v xml:space="preserve"> Godong </v>
      </c>
      <c r="D183" s="36" t="str">
        <f>'PER TRIWULAN'!B177</f>
        <v>SD NEGERI WANUTUNGGAL</v>
      </c>
      <c r="E183" s="71">
        <f>'PER TRIWULAN'!X177</f>
        <v>98020000</v>
      </c>
      <c r="F183" s="89">
        <v>98020000</v>
      </c>
      <c r="G183" s="62"/>
      <c r="H183" s="62">
        <v>840000</v>
      </c>
      <c r="I183" s="62">
        <v>7909900</v>
      </c>
      <c r="J183" s="62">
        <v>14872600</v>
      </c>
      <c r="K183" s="62">
        <v>32669600</v>
      </c>
      <c r="L183" s="62">
        <v>10560200</v>
      </c>
      <c r="M183" s="62">
        <v>1244000</v>
      </c>
      <c r="N183" s="62">
        <v>18500000</v>
      </c>
      <c r="O183" s="62">
        <v>5074000</v>
      </c>
      <c r="P183" s="62"/>
      <c r="Q183" s="62">
        <v>3641400</v>
      </c>
      <c r="R183" s="62">
        <v>2708300</v>
      </c>
      <c r="S183" s="62"/>
      <c r="T183" s="72">
        <f t="shared" si="11"/>
        <v>98020000</v>
      </c>
      <c r="U183" s="59">
        <f t="shared" si="12"/>
        <v>0</v>
      </c>
      <c r="V183" s="57">
        <f t="shared" si="13"/>
        <v>0</v>
      </c>
      <c r="X183" s="173">
        <f>'K8 SD Twl I 2013'!T182</f>
        <v>0</v>
      </c>
      <c r="Y183" s="173">
        <f>'K8 SD Twl II 2013'!T182</f>
        <v>0</v>
      </c>
      <c r="Z183" s="173">
        <f>'K8 SD Twl III 2013'!T182</f>
        <v>0</v>
      </c>
      <c r="AA183" s="173">
        <f>'K8 SD Twl IV 2013'!T182</f>
        <v>0</v>
      </c>
      <c r="AB183" s="173">
        <f t="shared" si="14"/>
        <v>0</v>
      </c>
      <c r="AC183" s="173">
        <f t="shared" si="10"/>
        <v>98020000</v>
      </c>
    </row>
    <row r="184" spans="2:29" hidden="1">
      <c r="B184" s="79">
        <f>'PER TRIWULAN'!A178</f>
        <v>173</v>
      </c>
      <c r="C184" s="54" t="str">
        <f>'PER TRIWULAN'!I178</f>
        <v xml:space="preserve"> Godong </v>
      </c>
      <c r="D184" s="36" t="str">
        <f>'PER TRIWULAN'!B178</f>
        <v>SD NEGERI WERDOYO</v>
      </c>
      <c r="E184" s="71">
        <f>'PER TRIWULAN'!X178</f>
        <v>124990000</v>
      </c>
      <c r="F184" s="89">
        <v>124990000</v>
      </c>
      <c r="G184" s="62">
        <v>2296000</v>
      </c>
      <c r="H184" s="62">
        <v>1600000</v>
      </c>
      <c r="I184" s="62">
        <v>16589000</v>
      </c>
      <c r="J184" s="62">
        <v>24477772</v>
      </c>
      <c r="K184" s="62">
        <v>26420500</v>
      </c>
      <c r="L184" s="62">
        <v>1647878</v>
      </c>
      <c r="M184" s="62">
        <v>13941000</v>
      </c>
      <c r="N184" s="62">
        <v>26350000</v>
      </c>
      <c r="O184" s="62">
        <v>7711000</v>
      </c>
      <c r="P184" s="62"/>
      <c r="Q184" s="62">
        <v>3945250</v>
      </c>
      <c r="R184" s="62"/>
      <c r="S184" s="62"/>
      <c r="T184" s="72">
        <f t="shared" si="11"/>
        <v>124978400</v>
      </c>
      <c r="U184" s="59">
        <f t="shared" si="12"/>
        <v>0</v>
      </c>
      <c r="V184" s="57">
        <f t="shared" si="13"/>
        <v>11600</v>
      </c>
      <c r="X184" s="173">
        <f>'K8 SD Twl I 2013'!T183</f>
        <v>0</v>
      </c>
      <c r="Y184" s="173">
        <f>'K8 SD Twl II 2013'!T183</f>
        <v>0</v>
      </c>
      <c r="Z184" s="173">
        <f>'K8 SD Twl III 2013'!T183</f>
        <v>0</v>
      </c>
      <c r="AA184" s="173">
        <f>'K8 SD Twl IV 2013'!T183</f>
        <v>0</v>
      </c>
      <c r="AB184" s="173">
        <f t="shared" si="14"/>
        <v>0</v>
      </c>
      <c r="AC184" s="173">
        <f t="shared" si="10"/>
        <v>124978400</v>
      </c>
    </row>
    <row r="185" spans="2:29" hidden="1">
      <c r="B185" s="79">
        <f>'PER TRIWULAN'!A179</f>
        <v>174</v>
      </c>
      <c r="C185" s="54" t="str">
        <f>'PER TRIWULAN'!I179</f>
        <v xml:space="preserve"> Grobogan </v>
      </c>
      <c r="D185" s="36" t="str">
        <f>'PER TRIWULAN'!B179</f>
        <v>SD NEGERI 1 GETASREJO</v>
      </c>
      <c r="E185" s="71">
        <f>'PER TRIWULAN'!X179</f>
        <v>144130000</v>
      </c>
      <c r="F185" s="89">
        <v>144130000</v>
      </c>
      <c r="G185" s="62">
        <v>2963025</v>
      </c>
      <c r="H185" s="62">
        <v>0</v>
      </c>
      <c r="I185" s="62"/>
      <c r="J185" s="62">
        <v>12391650</v>
      </c>
      <c r="K185" s="62">
        <v>21247775</v>
      </c>
      <c r="L185" s="62">
        <v>55595771</v>
      </c>
      <c r="M185" s="62">
        <v>4364779</v>
      </c>
      <c r="N185" s="62">
        <v>16543500</v>
      </c>
      <c r="O185" s="62">
        <v>19200000</v>
      </c>
      <c r="P185" s="62">
        <v>4273500</v>
      </c>
      <c r="Q185" s="62"/>
      <c r="R185" s="62">
        <v>2700000</v>
      </c>
      <c r="S185" s="62">
        <v>4850000</v>
      </c>
      <c r="T185" s="72">
        <f t="shared" si="11"/>
        <v>144130000</v>
      </c>
      <c r="U185" s="59">
        <f t="shared" si="12"/>
        <v>0</v>
      </c>
      <c r="V185" s="57">
        <f t="shared" si="13"/>
        <v>0</v>
      </c>
      <c r="W185" s="25"/>
      <c r="X185" s="173">
        <f>'K8 SD Twl I 2013'!T184</f>
        <v>0</v>
      </c>
      <c r="Y185" s="173">
        <f>'K8 SD Twl II 2013'!T184</f>
        <v>0</v>
      </c>
      <c r="Z185" s="173">
        <f>'K8 SD Twl III 2013'!T184</f>
        <v>0</v>
      </c>
      <c r="AA185" s="173">
        <f>'K8 SD Twl IV 2013'!T184</f>
        <v>0</v>
      </c>
      <c r="AB185" s="173">
        <f t="shared" si="14"/>
        <v>0</v>
      </c>
      <c r="AC185" s="173">
        <f t="shared" si="10"/>
        <v>144130000</v>
      </c>
    </row>
    <row r="186" spans="2:29" hidden="1">
      <c r="B186" s="79">
        <f>'PER TRIWULAN'!A180</f>
        <v>175</v>
      </c>
      <c r="C186" s="54" t="str">
        <f>'PER TRIWULAN'!I180</f>
        <v xml:space="preserve"> Grobogan </v>
      </c>
      <c r="D186" s="36" t="str">
        <f>'PER TRIWULAN'!B180</f>
        <v>SD NEGERI 1 GROBOGAN</v>
      </c>
      <c r="E186" s="71">
        <f>'PER TRIWULAN'!X180</f>
        <v>136300000</v>
      </c>
      <c r="F186" s="89">
        <v>136300000</v>
      </c>
      <c r="G186" s="62">
        <v>14237500</v>
      </c>
      <c r="H186" s="62">
        <v>1900000</v>
      </c>
      <c r="I186" s="62">
        <v>13372000</v>
      </c>
      <c r="J186" s="62">
        <v>28232800</v>
      </c>
      <c r="K186" s="62">
        <v>35330300</v>
      </c>
      <c r="L186" s="62">
        <v>7007400</v>
      </c>
      <c r="M186" s="62">
        <v>14240000</v>
      </c>
      <c r="N186" s="62">
        <v>9600000</v>
      </c>
      <c r="O186" s="62">
        <v>2790000</v>
      </c>
      <c r="P186" s="62">
        <v>0</v>
      </c>
      <c r="Q186" s="62">
        <v>1600000</v>
      </c>
      <c r="R186" s="62">
        <v>275000</v>
      </c>
      <c r="S186" s="62">
        <v>7715000</v>
      </c>
      <c r="T186" s="72">
        <f t="shared" si="11"/>
        <v>136300000</v>
      </c>
      <c r="U186" s="59">
        <f t="shared" si="12"/>
        <v>0</v>
      </c>
      <c r="V186" s="57">
        <f t="shared" si="13"/>
        <v>0</v>
      </c>
      <c r="W186" s="25"/>
      <c r="X186" s="173">
        <f>'K8 SD Twl I 2013'!T185</f>
        <v>0</v>
      </c>
      <c r="Y186" s="173">
        <f>'K8 SD Twl II 2013'!T185</f>
        <v>0</v>
      </c>
      <c r="Z186" s="173">
        <f>'K8 SD Twl III 2013'!T185</f>
        <v>0</v>
      </c>
      <c r="AA186" s="173">
        <f>'K8 SD Twl IV 2013'!T185</f>
        <v>0</v>
      </c>
      <c r="AB186" s="173">
        <f t="shared" si="14"/>
        <v>0</v>
      </c>
      <c r="AC186" s="173">
        <f t="shared" si="10"/>
        <v>136300000</v>
      </c>
    </row>
    <row r="187" spans="2:29" hidden="1">
      <c r="B187" s="79">
        <f>'PER TRIWULAN'!A181</f>
        <v>176</v>
      </c>
      <c r="C187" s="54" t="str">
        <f>'PER TRIWULAN'!I181</f>
        <v xml:space="preserve"> Grobogan </v>
      </c>
      <c r="D187" s="36" t="str">
        <f>'PER TRIWULAN'!B181</f>
        <v>SD NEGERI 1 JATIPOHON</v>
      </c>
      <c r="E187" s="71">
        <f>'PER TRIWULAN'!X181</f>
        <v>167330000</v>
      </c>
      <c r="F187" s="89">
        <v>167330000</v>
      </c>
      <c r="G187" s="62">
        <v>12150000</v>
      </c>
      <c r="H187" s="62">
        <v>5055000</v>
      </c>
      <c r="I187" s="62">
        <v>24180000</v>
      </c>
      <c r="J187" s="62">
        <v>21775200</v>
      </c>
      <c r="K187" s="62">
        <v>19359000</v>
      </c>
      <c r="L187" s="62">
        <v>1741100</v>
      </c>
      <c r="M187" s="62">
        <v>17965000</v>
      </c>
      <c r="N187" s="62">
        <v>16000000</v>
      </c>
      <c r="O187" s="62">
        <v>10000000</v>
      </c>
      <c r="P187" s="62">
        <v>11280000</v>
      </c>
      <c r="Q187" s="62">
        <v>4350000</v>
      </c>
      <c r="R187" s="62"/>
      <c r="S187" s="62">
        <v>23474700</v>
      </c>
      <c r="T187" s="72">
        <f t="shared" si="11"/>
        <v>167330000</v>
      </c>
      <c r="U187" s="59">
        <f t="shared" si="12"/>
        <v>0</v>
      </c>
      <c r="V187" s="57">
        <f t="shared" si="13"/>
        <v>0</v>
      </c>
      <c r="W187" s="25"/>
      <c r="X187" s="173">
        <f>'K8 SD Twl I 2013'!T186</f>
        <v>0</v>
      </c>
      <c r="Y187" s="173">
        <f>'K8 SD Twl II 2013'!T186</f>
        <v>0</v>
      </c>
      <c r="Z187" s="173">
        <f>'K8 SD Twl III 2013'!T186</f>
        <v>0</v>
      </c>
      <c r="AA187" s="173">
        <f>'K8 SD Twl IV 2013'!T186</f>
        <v>0</v>
      </c>
      <c r="AB187" s="173">
        <f t="shared" si="14"/>
        <v>0</v>
      </c>
      <c r="AC187" s="173">
        <f t="shared" si="10"/>
        <v>167330000</v>
      </c>
    </row>
    <row r="188" spans="2:29" hidden="1">
      <c r="B188" s="79">
        <f>'PER TRIWULAN'!A182</f>
        <v>177</v>
      </c>
      <c r="C188" s="54" t="str">
        <f>'PER TRIWULAN'!I182</f>
        <v xml:space="preserve"> Grobogan </v>
      </c>
      <c r="D188" s="36" t="str">
        <f>'PER TRIWULAN'!B182</f>
        <v>SD NEGERI 1 KARANGREJO</v>
      </c>
      <c r="E188" s="71">
        <f>'PER TRIWULAN'!X182</f>
        <v>74240000</v>
      </c>
      <c r="F188" s="89">
        <v>74240000</v>
      </c>
      <c r="G188" s="62">
        <v>3070000</v>
      </c>
      <c r="H188" s="62">
        <v>900000</v>
      </c>
      <c r="I188" s="62">
        <v>11193500</v>
      </c>
      <c r="J188" s="62">
        <v>13224800</v>
      </c>
      <c r="K188" s="62">
        <v>18949697</v>
      </c>
      <c r="L188" s="62">
        <v>2305962</v>
      </c>
      <c r="M188" s="62">
        <v>1139000</v>
      </c>
      <c r="N188" s="62">
        <v>17200000</v>
      </c>
      <c r="O188" s="62">
        <v>2470000</v>
      </c>
      <c r="P188" s="62">
        <v>0</v>
      </c>
      <c r="Q188" s="62">
        <v>3452000</v>
      </c>
      <c r="R188" s="62">
        <v>0</v>
      </c>
      <c r="S188" s="62">
        <v>0</v>
      </c>
      <c r="T188" s="72">
        <f t="shared" si="11"/>
        <v>73904959</v>
      </c>
      <c r="U188" s="59">
        <f t="shared" si="12"/>
        <v>0</v>
      </c>
      <c r="V188" s="57">
        <f t="shared" si="13"/>
        <v>335041</v>
      </c>
      <c r="W188" s="25"/>
      <c r="X188" s="173">
        <f>'K8 SD Twl I 2013'!T187</f>
        <v>0</v>
      </c>
      <c r="Y188" s="173">
        <f>'K8 SD Twl II 2013'!T187</f>
        <v>0</v>
      </c>
      <c r="Z188" s="173">
        <f>'K8 SD Twl III 2013'!T187</f>
        <v>0</v>
      </c>
      <c r="AA188" s="173">
        <f>'K8 SD Twl IV 2013'!T187</f>
        <v>0</v>
      </c>
      <c r="AB188" s="173">
        <f t="shared" si="14"/>
        <v>0</v>
      </c>
      <c r="AC188" s="173">
        <f t="shared" si="10"/>
        <v>73904959</v>
      </c>
    </row>
    <row r="189" spans="2:29" hidden="1">
      <c r="B189" s="79">
        <f>'PER TRIWULAN'!A183</f>
        <v>178</v>
      </c>
      <c r="C189" s="54" t="str">
        <f>'PER TRIWULAN'!I183</f>
        <v xml:space="preserve"> Grobogan </v>
      </c>
      <c r="D189" s="36" t="str">
        <f>'PER TRIWULAN'!B183</f>
        <v>SD NEGERI 1 LEBAK</v>
      </c>
      <c r="E189" s="71">
        <f>'PER TRIWULAN'!X183</f>
        <v>135140000</v>
      </c>
      <c r="F189" s="89">
        <v>135140000</v>
      </c>
      <c r="G189" s="62">
        <v>3029000</v>
      </c>
      <c r="H189" s="62"/>
      <c r="I189" s="62">
        <v>18904500</v>
      </c>
      <c r="J189" s="62">
        <v>21284500</v>
      </c>
      <c r="K189" s="62">
        <v>8094900</v>
      </c>
      <c r="L189" s="62">
        <v>35771000</v>
      </c>
      <c r="M189" s="62"/>
      <c r="N189" s="62">
        <v>18316000</v>
      </c>
      <c r="O189" s="62">
        <v>1645600</v>
      </c>
      <c r="P189" s="62">
        <v>3752000</v>
      </c>
      <c r="Q189" s="62">
        <v>5400000</v>
      </c>
      <c r="R189" s="62">
        <v>972500</v>
      </c>
      <c r="S189" s="62">
        <v>17970000</v>
      </c>
      <c r="T189" s="72">
        <f t="shared" si="11"/>
        <v>135140000</v>
      </c>
      <c r="U189" s="59">
        <f t="shared" si="12"/>
        <v>0</v>
      </c>
      <c r="V189" s="57">
        <f t="shared" si="13"/>
        <v>0</v>
      </c>
      <c r="W189" s="25"/>
      <c r="X189" s="173">
        <f>'K8 SD Twl I 2013'!T188</f>
        <v>0</v>
      </c>
      <c r="Y189" s="173">
        <f>'K8 SD Twl II 2013'!T188</f>
        <v>0</v>
      </c>
      <c r="Z189" s="173">
        <f>'K8 SD Twl III 2013'!T188</f>
        <v>0</v>
      </c>
      <c r="AA189" s="173">
        <f>'K8 SD Twl IV 2013'!T188</f>
        <v>0</v>
      </c>
      <c r="AB189" s="173">
        <f t="shared" si="14"/>
        <v>0</v>
      </c>
      <c r="AC189" s="173">
        <f t="shared" si="10"/>
        <v>135140000</v>
      </c>
    </row>
    <row r="190" spans="2:29" hidden="1">
      <c r="B190" s="79">
        <f>'PER TRIWULAN'!A184</f>
        <v>179</v>
      </c>
      <c r="C190" s="54" t="str">
        <f>'PER TRIWULAN'!I184</f>
        <v xml:space="preserve"> Grobogan </v>
      </c>
      <c r="D190" s="36" t="str">
        <f>'PER TRIWULAN'!B184</f>
        <v>SD NEGERI 1 LEBENGJUMUK</v>
      </c>
      <c r="E190" s="71">
        <f>'PER TRIWULAN'!X184</f>
        <v>92220000</v>
      </c>
      <c r="F190" s="89">
        <v>92220000</v>
      </c>
      <c r="G190" s="62">
        <v>2820000</v>
      </c>
      <c r="H190" s="62">
        <v>897500</v>
      </c>
      <c r="I190" s="62">
        <v>18219300</v>
      </c>
      <c r="J190" s="62">
        <v>14526700</v>
      </c>
      <c r="K190" s="62">
        <v>7322200</v>
      </c>
      <c r="L190" s="62">
        <v>6325800</v>
      </c>
      <c r="M190" s="62">
        <v>3579500</v>
      </c>
      <c r="N190" s="62">
        <v>30725000</v>
      </c>
      <c r="O190" s="62">
        <v>6154000</v>
      </c>
      <c r="P190" s="62"/>
      <c r="Q190" s="62"/>
      <c r="R190" s="62"/>
      <c r="S190" s="62">
        <v>1650000</v>
      </c>
      <c r="T190" s="72">
        <f t="shared" si="11"/>
        <v>92220000</v>
      </c>
      <c r="U190" s="59">
        <f t="shared" si="12"/>
        <v>0</v>
      </c>
      <c r="V190" s="57">
        <f t="shared" si="13"/>
        <v>0</v>
      </c>
      <c r="W190" s="25"/>
      <c r="X190" s="173">
        <f>'K8 SD Twl I 2013'!T189</f>
        <v>0</v>
      </c>
      <c r="Y190" s="173">
        <f>'K8 SD Twl II 2013'!T189</f>
        <v>0</v>
      </c>
      <c r="Z190" s="173">
        <f>'K8 SD Twl III 2013'!T189</f>
        <v>0</v>
      </c>
      <c r="AA190" s="173">
        <f>'K8 SD Twl IV 2013'!T189</f>
        <v>0</v>
      </c>
      <c r="AB190" s="173">
        <f t="shared" si="14"/>
        <v>0</v>
      </c>
      <c r="AC190" s="173">
        <f t="shared" si="10"/>
        <v>92220000</v>
      </c>
    </row>
    <row r="191" spans="2:29" hidden="1">
      <c r="B191" s="79">
        <f>'PER TRIWULAN'!A185</f>
        <v>180</v>
      </c>
      <c r="C191" s="54" t="str">
        <f>'PER TRIWULAN'!I185</f>
        <v xml:space="preserve"> Grobogan </v>
      </c>
      <c r="D191" s="36" t="str">
        <f>'PER TRIWULAN'!B185</f>
        <v>SD NEGERI 1 NGABENREJO</v>
      </c>
      <c r="E191" s="71">
        <f>'PER TRIWULAN'!X185</f>
        <v>58870000</v>
      </c>
      <c r="F191" s="89">
        <v>58870000</v>
      </c>
      <c r="G191" s="62">
        <v>2820000</v>
      </c>
      <c r="H191" s="62">
        <v>0</v>
      </c>
      <c r="I191" s="62">
        <v>12322400</v>
      </c>
      <c r="J191" s="62">
        <v>8126000</v>
      </c>
      <c r="K191" s="62">
        <v>13005964</v>
      </c>
      <c r="L191" s="62">
        <v>1113086</v>
      </c>
      <c r="M191" s="62">
        <v>4153000</v>
      </c>
      <c r="N191" s="62">
        <v>9300000</v>
      </c>
      <c r="O191" s="62">
        <v>1330000</v>
      </c>
      <c r="P191" s="62">
        <v>0</v>
      </c>
      <c r="Q191" s="62">
        <v>1000000</v>
      </c>
      <c r="R191" s="62">
        <v>3325550</v>
      </c>
      <c r="S191" s="62">
        <v>2374000</v>
      </c>
      <c r="T191" s="72">
        <f t="shared" si="11"/>
        <v>58870000</v>
      </c>
      <c r="U191" s="59">
        <f t="shared" si="12"/>
        <v>0</v>
      </c>
      <c r="V191" s="57">
        <f t="shared" si="13"/>
        <v>0</v>
      </c>
      <c r="W191" s="25"/>
      <c r="X191" s="173">
        <f>'K8 SD Twl I 2013'!T190</f>
        <v>0</v>
      </c>
      <c r="Y191" s="173">
        <f>'K8 SD Twl II 2013'!T190</f>
        <v>0</v>
      </c>
      <c r="Z191" s="173">
        <f>'K8 SD Twl III 2013'!T190</f>
        <v>0</v>
      </c>
      <c r="AA191" s="173">
        <f>'K8 SD Twl IV 2013'!T190</f>
        <v>0</v>
      </c>
      <c r="AB191" s="173">
        <f t="shared" si="14"/>
        <v>0</v>
      </c>
      <c r="AC191" s="173">
        <f t="shared" si="10"/>
        <v>58870000</v>
      </c>
    </row>
    <row r="192" spans="2:29" hidden="1">
      <c r="B192" s="79">
        <f>'PER TRIWULAN'!A186</f>
        <v>181</v>
      </c>
      <c r="C192" s="54" t="str">
        <f>'PER TRIWULAN'!I186</f>
        <v xml:space="preserve"> Grobogan </v>
      </c>
      <c r="D192" s="36" t="str">
        <f>'PER TRIWULAN'!B186</f>
        <v>SD NEGERI 1 PUTATSARI</v>
      </c>
      <c r="E192" s="71">
        <f>'PER TRIWULAN'!X186</f>
        <v>109330000</v>
      </c>
      <c r="F192" s="89">
        <v>109330000</v>
      </c>
      <c r="G192" s="62">
        <v>5009000</v>
      </c>
      <c r="H192" s="62">
        <v>725000</v>
      </c>
      <c r="I192" s="62">
        <v>14016650</v>
      </c>
      <c r="J192" s="62">
        <v>22485000</v>
      </c>
      <c r="K192" s="62">
        <v>13866900</v>
      </c>
      <c r="L192" s="62">
        <v>967450</v>
      </c>
      <c r="M192" s="62">
        <v>14729500</v>
      </c>
      <c r="N192" s="62">
        <v>25000000</v>
      </c>
      <c r="O192" s="62">
        <v>4117500</v>
      </c>
      <c r="P192" s="62"/>
      <c r="Q192" s="62">
        <v>2400000</v>
      </c>
      <c r="R192" s="62">
        <v>1120000</v>
      </c>
      <c r="S192" s="62">
        <v>4893000</v>
      </c>
      <c r="T192" s="72">
        <f t="shared" si="11"/>
        <v>109330000</v>
      </c>
      <c r="U192" s="59">
        <f t="shared" si="12"/>
        <v>0</v>
      </c>
      <c r="V192" s="57">
        <f t="shared" si="13"/>
        <v>0</v>
      </c>
      <c r="W192" s="25"/>
      <c r="X192" s="173">
        <f>'K8 SD Twl I 2013'!T191</f>
        <v>0</v>
      </c>
      <c r="Y192" s="173">
        <f>'K8 SD Twl II 2013'!T191</f>
        <v>0</v>
      </c>
      <c r="Z192" s="173">
        <f>'K8 SD Twl III 2013'!T191</f>
        <v>0</v>
      </c>
      <c r="AA192" s="173">
        <f>'K8 SD Twl IV 2013'!T191</f>
        <v>0</v>
      </c>
      <c r="AB192" s="173">
        <f t="shared" si="14"/>
        <v>0</v>
      </c>
      <c r="AC192" s="173">
        <f t="shared" si="10"/>
        <v>109330000</v>
      </c>
    </row>
    <row r="193" spans="2:29" hidden="1">
      <c r="B193" s="79">
        <f>'PER TRIWULAN'!A187</f>
        <v>182</v>
      </c>
      <c r="C193" s="54" t="str">
        <f>'PER TRIWULAN'!I187</f>
        <v xml:space="preserve"> Grobogan </v>
      </c>
      <c r="D193" s="36" t="str">
        <f>'PER TRIWULAN'!B187</f>
        <v>SD NEGERI 1 REJOSARI</v>
      </c>
      <c r="E193" s="71">
        <f>'PER TRIWULAN'!X187</f>
        <v>117160000</v>
      </c>
      <c r="F193" s="89">
        <v>116000000</v>
      </c>
      <c r="G193" s="62">
        <v>8761750</v>
      </c>
      <c r="H193" s="62">
        <v>800000</v>
      </c>
      <c r="I193" s="62">
        <v>23728150</v>
      </c>
      <c r="J193" s="62">
        <v>21163200</v>
      </c>
      <c r="K193" s="62">
        <v>9271025</v>
      </c>
      <c r="L193" s="62">
        <v>8726600</v>
      </c>
      <c r="M193" s="62">
        <v>3667500</v>
      </c>
      <c r="N193" s="62">
        <v>19165000</v>
      </c>
      <c r="O193" s="62">
        <v>2877000</v>
      </c>
      <c r="P193" s="62">
        <v>0</v>
      </c>
      <c r="Q193" s="62">
        <v>3762400</v>
      </c>
      <c r="R193" s="62">
        <v>4328875</v>
      </c>
      <c r="S193" s="62">
        <v>9748500</v>
      </c>
      <c r="T193" s="72">
        <f t="shared" si="11"/>
        <v>116000000</v>
      </c>
      <c r="U193" s="59">
        <f t="shared" si="12"/>
        <v>1160000</v>
      </c>
      <c r="V193" s="57">
        <f t="shared" si="13"/>
        <v>0</v>
      </c>
      <c r="W193" s="25"/>
      <c r="X193" s="173">
        <f>'K8 SD Twl I 2013'!T192</f>
        <v>0</v>
      </c>
      <c r="Y193" s="173">
        <f>'K8 SD Twl II 2013'!T192</f>
        <v>0</v>
      </c>
      <c r="Z193" s="173">
        <f>'K8 SD Twl III 2013'!T192</f>
        <v>0</v>
      </c>
      <c r="AA193" s="173">
        <f>'K8 SD Twl IV 2013'!T192</f>
        <v>0</v>
      </c>
      <c r="AB193" s="173">
        <f t="shared" si="14"/>
        <v>0</v>
      </c>
      <c r="AC193" s="173">
        <f t="shared" si="10"/>
        <v>116000000</v>
      </c>
    </row>
    <row r="194" spans="2:29" hidden="1">
      <c r="B194" s="79">
        <f>'PER TRIWULAN'!A188</f>
        <v>183</v>
      </c>
      <c r="C194" s="54" t="str">
        <f>'PER TRIWULAN'!I188</f>
        <v xml:space="preserve"> Grobogan </v>
      </c>
      <c r="D194" s="36" t="str">
        <f>'PER TRIWULAN'!B188</f>
        <v>SD NEGERI 1 SEDAYU</v>
      </c>
      <c r="E194" s="71">
        <f>'PER TRIWULAN'!X188</f>
        <v>84970000</v>
      </c>
      <c r="F194" s="89">
        <v>84970000</v>
      </c>
      <c r="G194" s="62">
        <v>8900000</v>
      </c>
      <c r="H194" s="62">
        <v>1000000</v>
      </c>
      <c r="I194" s="62">
        <v>4612800</v>
      </c>
      <c r="J194" s="62">
        <v>14775900</v>
      </c>
      <c r="K194" s="62">
        <v>29079550</v>
      </c>
      <c r="L194" s="62">
        <v>2321150</v>
      </c>
      <c r="M194" s="62">
        <v>5388000</v>
      </c>
      <c r="N194" s="62">
        <v>13500000</v>
      </c>
      <c r="O194" s="62">
        <v>2064600</v>
      </c>
      <c r="P194" s="62">
        <v>125000</v>
      </c>
      <c r="Q194" s="62">
        <v>2250000</v>
      </c>
      <c r="R194" s="62">
        <v>953000</v>
      </c>
      <c r="S194" s="62">
        <v>0</v>
      </c>
      <c r="T194" s="72">
        <f t="shared" si="11"/>
        <v>84970000</v>
      </c>
      <c r="U194" s="59">
        <f t="shared" si="12"/>
        <v>0</v>
      </c>
      <c r="V194" s="57">
        <f t="shared" si="13"/>
        <v>0</v>
      </c>
      <c r="W194" s="25"/>
      <c r="X194" s="173">
        <f>'K8 SD Twl I 2013'!T193</f>
        <v>0</v>
      </c>
      <c r="Y194" s="173">
        <f>'K8 SD Twl II 2013'!T193</f>
        <v>0</v>
      </c>
      <c r="Z194" s="173">
        <f>'K8 SD Twl III 2013'!T193</f>
        <v>0</v>
      </c>
      <c r="AA194" s="173">
        <f>'K8 SD Twl IV 2013'!T193</f>
        <v>0</v>
      </c>
      <c r="AB194" s="173">
        <f t="shared" si="14"/>
        <v>0</v>
      </c>
      <c r="AC194" s="173">
        <f t="shared" si="10"/>
        <v>84970000</v>
      </c>
    </row>
    <row r="195" spans="2:29" hidden="1">
      <c r="B195" s="79">
        <f>'PER TRIWULAN'!A189</f>
        <v>184</v>
      </c>
      <c r="C195" s="54" t="str">
        <f>'PER TRIWULAN'!I189</f>
        <v xml:space="preserve"> Grobogan </v>
      </c>
      <c r="D195" s="36" t="str">
        <f>'PER TRIWULAN'!B189</f>
        <v>SD NEGERI 1 TANGGUNGHARJO</v>
      </c>
      <c r="E195" s="71">
        <f>'PER TRIWULAN'!X189</f>
        <v>62350000</v>
      </c>
      <c r="F195" s="89">
        <v>62350000</v>
      </c>
      <c r="G195" s="62"/>
      <c r="H195" s="62">
        <v>0</v>
      </c>
      <c r="I195" s="62">
        <v>16422800</v>
      </c>
      <c r="J195" s="62">
        <v>13269400</v>
      </c>
      <c r="K195" s="62">
        <v>3831750</v>
      </c>
      <c r="L195" s="62">
        <v>2065600</v>
      </c>
      <c r="M195" s="62">
        <v>1134800</v>
      </c>
      <c r="N195" s="62">
        <v>17079550</v>
      </c>
      <c r="O195" s="62">
        <v>3025400</v>
      </c>
      <c r="P195" s="62">
        <v>0</v>
      </c>
      <c r="Q195" s="62">
        <v>2636700</v>
      </c>
      <c r="R195" s="62">
        <v>2884000</v>
      </c>
      <c r="S195" s="62"/>
      <c r="T195" s="72">
        <f t="shared" si="11"/>
        <v>62350000</v>
      </c>
      <c r="U195" s="59">
        <f t="shared" si="12"/>
        <v>0</v>
      </c>
      <c r="V195" s="57">
        <f t="shared" si="13"/>
        <v>0</v>
      </c>
      <c r="W195" s="25"/>
      <c r="X195" s="173">
        <f>'K8 SD Twl I 2013'!T194</f>
        <v>0</v>
      </c>
      <c r="Y195" s="173">
        <f>'K8 SD Twl II 2013'!T194</f>
        <v>0</v>
      </c>
      <c r="Z195" s="173">
        <f>'K8 SD Twl III 2013'!T194</f>
        <v>0</v>
      </c>
      <c r="AA195" s="173">
        <f>'K8 SD Twl IV 2013'!T194</f>
        <v>0</v>
      </c>
      <c r="AB195" s="173">
        <f t="shared" si="14"/>
        <v>0</v>
      </c>
      <c r="AC195" s="173">
        <f t="shared" si="10"/>
        <v>62350000</v>
      </c>
    </row>
    <row r="196" spans="2:29" hidden="1">
      <c r="B196" s="79">
        <f>'PER TRIWULAN'!A190</f>
        <v>185</v>
      </c>
      <c r="C196" s="54" t="str">
        <f>'PER TRIWULAN'!I190</f>
        <v xml:space="preserve"> Grobogan </v>
      </c>
      <c r="D196" s="36" t="str">
        <f>'PER TRIWULAN'!B190</f>
        <v>SD NEGERI 1 TEGUHAN</v>
      </c>
      <c r="E196" s="71">
        <f>'PER TRIWULAN'!X190</f>
        <v>75400000</v>
      </c>
      <c r="F196" s="89">
        <v>75400000</v>
      </c>
      <c r="G196" s="62">
        <v>2820000</v>
      </c>
      <c r="H196" s="62">
        <v>200000</v>
      </c>
      <c r="I196" s="62">
        <v>5625700</v>
      </c>
      <c r="J196" s="62">
        <v>14072000</v>
      </c>
      <c r="K196" s="62">
        <v>9396450</v>
      </c>
      <c r="L196" s="62">
        <v>4750650</v>
      </c>
      <c r="M196" s="62">
        <v>2323000</v>
      </c>
      <c r="N196" s="62">
        <v>18820000</v>
      </c>
      <c r="O196" s="62">
        <v>2687200</v>
      </c>
      <c r="P196" s="62">
        <v>0</v>
      </c>
      <c r="Q196" s="62">
        <v>2257500</v>
      </c>
      <c r="R196" s="62">
        <v>348000</v>
      </c>
      <c r="S196" s="62">
        <v>12099500</v>
      </c>
      <c r="T196" s="72">
        <f t="shared" si="11"/>
        <v>75400000</v>
      </c>
      <c r="U196" s="59">
        <f t="shared" si="12"/>
        <v>0</v>
      </c>
      <c r="V196" s="57">
        <f t="shared" si="13"/>
        <v>0</v>
      </c>
      <c r="W196" s="25"/>
      <c r="X196" s="173">
        <f>'K8 SD Twl I 2013'!T195</f>
        <v>0</v>
      </c>
      <c r="Y196" s="173">
        <f>'K8 SD Twl II 2013'!T195</f>
        <v>0</v>
      </c>
      <c r="Z196" s="173">
        <f>'K8 SD Twl III 2013'!T195</f>
        <v>0</v>
      </c>
      <c r="AA196" s="173">
        <f>'K8 SD Twl IV 2013'!T195</f>
        <v>0</v>
      </c>
      <c r="AB196" s="173">
        <f t="shared" si="14"/>
        <v>0</v>
      </c>
      <c r="AC196" s="173">
        <f t="shared" si="10"/>
        <v>75400000</v>
      </c>
    </row>
    <row r="197" spans="2:29" hidden="1">
      <c r="B197" s="79">
        <f>'PER TRIWULAN'!A191</f>
        <v>186</v>
      </c>
      <c r="C197" s="54" t="str">
        <f>'PER TRIWULAN'!I191</f>
        <v xml:space="preserve"> Grobogan </v>
      </c>
      <c r="D197" s="36" t="str">
        <f>'PER TRIWULAN'!B191</f>
        <v>SD NEGERI 2 GROBOGAN</v>
      </c>
      <c r="E197" s="71">
        <f>'PER TRIWULAN'!X191</f>
        <v>92800000</v>
      </c>
      <c r="F197" s="89">
        <v>92800000</v>
      </c>
      <c r="G197" s="62">
        <v>2820000</v>
      </c>
      <c r="H197" s="62">
        <v>962500</v>
      </c>
      <c r="I197" s="62">
        <v>14634700</v>
      </c>
      <c r="J197" s="62">
        <v>19279500</v>
      </c>
      <c r="K197" s="62">
        <v>4719100</v>
      </c>
      <c r="L197" s="62">
        <v>489800</v>
      </c>
      <c r="M197" s="62">
        <v>0</v>
      </c>
      <c r="N197" s="62">
        <v>15000000</v>
      </c>
      <c r="O197" s="62">
        <v>4460200</v>
      </c>
      <c r="P197" s="62">
        <v>0</v>
      </c>
      <c r="Q197" s="62">
        <v>3450000</v>
      </c>
      <c r="R197" s="62">
        <v>2821850</v>
      </c>
      <c r="S197" s="62">
        <v>24162350</v>
      </c>
      <c r="T197" s="72">
        <f t="shared" si="11"/>
        <v>92800000</v>
      </c>
      <c r="U197" s="59">
        <f t="shared" si="12"/>
        <v>0</v>
      </c>
      <c r="V197" s="57">
        <f t="shared" si="13"/>
        <v>0</v>
      </c>
      <c r="W197" s="25"/>
      <c r="X197" s="173">
        <f>'K8 SD Twl I 2013'!T196</f>
        <v>0</v>
      </c>
      <c r="Y197" s="173">
        <f>'K8 SD Twl II 2013'!T196</f>
        <v>0</v>
      </c>
      <c r="Z197" s="173">
        <f>'K8 SD Twl III 2013'!T196</f>
        <v>0</v>
      </c>
      <c r="AA197" s="173">
        <f>'K8 SD Twl IV 2013'!T196</f>
        <v>0</v>
      </c>
      <c r="AB197" s="173">
        <f t="shared" si="14"/>
        <v>0</v>
      </c>
      <c r="AC197" s="173">
        <f t="shared" si="10"/>
        <v>92800000</v>
      </c>
    </row>
    <row r="198" spans="2:29" hidden="1">
      <c r="B198" s="79">
        <f>'PER TRIWULAN'!A192</f>
        <v>187</v>
      </c>
      <c r="C198" s="54" t="str">
        <f>'PER TRIWULAN'!I192</f>
        <v xml:space="preserve"> Grobogan </v>
      </c>
      <c r="D198" s="36" t="str">
        <f>'PER TRIWULAN'!B192</f>
        <v>SD NEGERI 2 JATIPOHON</v>
      </c>
      <c r="E198" s="71">
        <f>'PER TRIWULAN'!X192</f>
        <v>91060000</v>
      </c>
      <c r="F198" s="89">
        <v>91060000</v>
      </c>
      <c r="G198" s="62">
        <v>5936000</v>
      </c>
      <c r="H198" s="62">
        <v>823750</v>
      </c>
      <c r="I198" s="62">
        <v>9690000</v>
      </c>
      <c r="J198" s="62">
        <v>18410300</v>
      </c>
      <c r="K198" s="62">
        <v>16531633</v>
      </c>
      <c r="L198" s="62">
        <v>1049017</v>
      </c>
      <c r="M198" s="62">
        <v>4256000</v>
      </c>
      <c r="N198" s="62">
        <v>19800000</v>
      </c>
      <c r="O198" s="62">
        <v>2420000</v>
      </c>
      <c r="P198" s="62">
        <v>700000</v>
      </c>
      <c r="Q198" s="62">
        <v>3400000</v>
      </c>
      <c r="R198" s="62">
        <v>515000</v>
      </c>
      <c r="S198" s="62">
        <v>7528300</v>
      </c>
      <c r="T198" s="72">
        <f t="shared" si="11"/>
        <v>91060000</v>
      </c>
      <c r="U198" s="59">
        <f t="shared" si="12"/>
        <v>0</v>
      </c>
      <c r="V198" s="57">
        <f t="shared" si="13"/>
        <v>0</v>
      </c>
      <c r="W198" s="25"/>
      <c r="X198" s="173">
        <f>'K8 SD Twl I 2013'!T197</f>
        <v>0</v>
      </c>
      <c r="Y198" s="173">
        <f>'K8 SD Twl II 2013'!T197</f>
        <v>0</v>
      </c>
      <c r="Z198" s="173">
        <f>'K8 SD Twl III 2013'!T197</f>
        <v>0</v>
      </c>
      <c r="AA198" s="173">
        <f>'K8 SD Twl IV 2013'!T197</f>
        <v>0</v>
      </c>
      <c r="AB198" s="173">
        <f t="shared" si="14"/>
        <v>0</v>
      </c>
      <c r="AC198" s="173">
        <f t="shared" si="10"/>
        <v>91060000</v>
      </c>
    </row>
    <row r="199" spans="2:29" hidden="1">
      <c r="B199" s="79">
        <f>'PER TRIWULAN'!A193</f>
        <v>188</v>
      </c>
      <c r="C199" s="54" t="str">
        <f>'PER TRIWULAN'!I193</f>
        <v xml:space="preserve"> Grobogan </v>
      </c>
      <c r="D199" s="36" t="str">
        <f>'PER TRIWULAN'!B193</f>
        <v>SD NEGERI 2 LEBAK</v>
      </c>
      <c r="E199" s="71">
        <f>'PER TRIWULAN'!X193</f>
        <v>93380000</v>
      </c>
      <c r="F199" s="89">
        <v>93380000</v>
      </c>
      <c r="G199" s="62">
        <v>2820000</v>
      </c>
      <c r="H199" s="62"/>
      <c r="I199" s="62">
        <v>17227050</v>
      </c>
      <c r="J199" s="62">
        <v>18312900</v>
      </c>
      <c r="K199" s="62">
        <v>1892150</v>
      </c>
      <c r="L199" s="62">
        <v>3968000</v>
      </c>
      <c r="M199" s="62">
        <v>11879500</v>
      </c>
      <c r="N199" s="62">
        <v>22900000</v>
      </c>
      <c r="O199" s="62">
        <v>5156900</v>
      </c>
      <c r="P199" s="62">
        <v>0</v>
      </c>
      <c r="Q199" s="62">
        <v>3606000</v>
      </c>
      <c r="R199" s="62">
        <v>5617500</v>
      </c>
      <c r="S199" s="62">
        <v>0</v>
      </c>
      <c r="T199" s="72">
        <f t="shared" si="11"/>
        <v>93380000</v>
      </c>
      <c r="U199" s="59">
        <f t="shared" si="12"/>
        <v>0</v>
      </c>
      <c r="V199" s="57">
        <f t="shared" si="13"/>
        <v>0</v>
      </c>
      <c r="W199" s="25"/>
      <c r="X199" s="173">
        <f>'K8 SD Twl I 2013'!T198</f>
        <v>0</v>
      </c>
      <c r="Y199" s="173">
        <f>'K8 SD Twl II 2013'!T198</f>
        <v>0</v>
      </c>
      <c r="Z199" s="173">
        <f>'K8 SD Twl III 2013'!T198</f>
        <v>0</v>
      </c>
      <c r="AA199" s="173">
        <f>'K8 SD Twl IV 2013'!T198</f>
        <v>0</v>
      </c>
      <c r="AB199" s="173">
        <f t="shared" si="14"/>
        <v>0</v>
      </c>
      <c r="AC199" s="173">
        <f t="shared" si="10"/>
        <v>93380000</v>
      </c>
    </row>
    <row r="200" spans="2:29" hidden="1">
      <c r="B200" s="79">
        <f>'PER TRIWULAN'!A194</f>
        <v>189</v>
      </c>
      <c r="C200" s="54" t="str">
        <f>'PER TRIWULAN'!I194</f>
        <v xml:space="preserve"> Grobogan </v>
      </c>
      <c r="D200" s="36" t="str">
        <f>'PER TRIWULAN'!B194</f>
        <v>SD NEGERI 2 LEBENGJUMUK</v>
      </c>
      <c r="E200" s="71">
        <f>'PER TRIWULAN'!X194</f>
        <v>48720000</v>
      </c>
      <c r="F200" s="89">
        <v>48720000</v>
      </c>
      <c r="G200" s="62">
        <v>3273000</v>
      </c>
      <c r="H200" s="62">
        <v>271500</v>
      </c>
      <c r="I200" s="62">
        <v>2295500</v>
      </c>
      <c r="J200" s="62">
        <v>4503800</v>
      </c>
      <c r="K200" s="62">
        <v>6732500</v>
      </c>
      <c r="L200" s="62">
        <v>1320000</v>
      </c>
      <c r="M200" s="62">
        <v>3812700</v>
      </c>
      <c r="N200" s="62">
        <v>10200000</v>
      </c>
      <c r="O200" s="62">
        <v>3400000</v>
      </c>
      <c r="P200" s="62">
        <v>1500000</v>
      </c>
      <c r="Q200" s="62">
        <v>1200000</v>
      </c>
      <c r="R200" s="62">
        <v>2937000</v>
      </c>
      <c r="S200" s="62">
        <v>7274000</v>
      </c>
      <c r="T200" s="72">
        <f t="shared" si="11"/>
        <v>48720000</v>
      </c>
      <c r="U200" s="59">
        <f t="shared" si="12"/>
        <v>0</v>
      </c>
      <c r="V200" s="57">
        <f t="shared" si="13"/>
        <v>0</v>
      </c>
      <c r="W200" s="25"/>
      <c r="X200" s="173">
        <f>'K8 SD Twl I 2013'!T199</f>
        <v>0</v>
      </c>
      <c r="Y200" s="173">
        <f>'K8 SD Twl II 2013'!T199</f>
        <v>0</v>
      </c>
      <c r="Z200" s="173">
        <f>'K8 SD Twl III 2013'!T199</f>
        <v>0</v>
      </c>
      <c r="AA200" s="173">
        <f>'K8 SD Twl IV 2013'!T199</f>
        <v>0</v>
      </c>
      <c r="AB200" s="173">
        <f t="shared" si="14"/>
        <v>0</v>
      </c>
      <c r="AC200" s="173">
        <f t="shared" si="10"/>
        <v>48720000</v>
      </c>
    </row>
    <row r="201" spans="2:29" hidden="1">
      <c r="B201" s="79">
        <f>'PER TRIWULAN'!A195</f>
        <v>190</v>
      </c>
      <c r="C201" s="54" t="str">
        <f>'PER TRIWULAN'!I195</f>
        <v xml:space="preserve"> Grobogan </v>
      </c>
      <c r="D201" s="36" t="str">
        <f>'PER TRIWULAN'!B195</f>
        <v>SD NEGERI 2 NGABENREJO</v>
      </c>
      <c r="E201" s="71">
        <f>'PER TRIWULAN'!X195</f>
        <v>81490000</v>
      </c>
      <c r="F201" s="89">
        <v>81490000</v>
      </c>
      <c r="G201" s="62">
        <v>3826250</v>
      </c>
      <c r="H201" s="62">
        <v>0</v>
      </c>
      <c r="I201" s="62">
        <v>12997700</v>
      </c>
      <c r="J201" s="62">
        <v>4087000</v>
      </c>
      <c r="K201" s="62">
        <v>23754315</v>
      </c>
      <c r="L201" s="62">
        <v>505835</v>
      </c>
      <c r="M201" s="62">
        <v>3462800</v>
      </c>
      <c r="N201" s="62">
        <v>18000000</v>
      </c>
      <c r="O201" s="62">
        <v>6961100</v>
      </c>
      <c r="P201" s="62">
        <v>0</v>
      </c>
      <c r="Q201" s="62">
        <v>900000</v>
      </c>
      <c r="R201" s="62">
        <v>520000</v>
      </c>
      <c r="S201" s="62">
        <v>6475000</v>
      </c>
      <c r="T201" s="72">
        <f t="shared" si="11"/>
        <v>81490000</v>
      </c>
      <c r="U201" s="59">
        <f t="shared" si="12"/>
        <v>0</v>
      </c>
      <c r="V201" s="57">
        <f t="shared" si="13"/>
        <v>0</v>
      </c>
      <c r="W201" s="25"/>
      <c r="X201" s="173">
        <f>'K8 SD Twl I 2013'!T200</f>
        <v>0</v>
      </c>
      <c r="Y201" s="173">
        <f>'K8 SD Twl II 2013'!T200</f>
        <v>0</v>
      </c>
      <c r="Z201" s="173">
        <f>'K8 SD Twl III 2013'!T200</f>
        <v>0</v>
      </c>
      <c r="AA201" s="173">
        <f>'K8 SD Twl IV 2013'!T200</f>
        <v>0</v>
      </c>
      <c r="AB201" s="173">
        <f t="shared" si="14"/>
        <v>0</v>
      </c>
      <c r="AC201" s="173">
        <f t="shared" si="10"/>
        <v>81490000</v>
      </c>
    </row>
    <row r="202" spans="2:29" hidden="1">
      <c r="B202" s="79">
        <f>'PER TRIWULAN'!A196</f>
        <v>191</v>
      </c>
      <c r="C202" s="54" t="str">
        <f>'PER TRIWULAN'!I196</f>
        <v xml:space="preserve"> Grobogan </v>
      </c>
      <c r="D202" s="36" t="str">
        <f>'PER TRIWULAN'!B196</f>
        <v>SD NEGERI 2 PUTATSARI</v>
      </c>
      <c r="E202" s="71">
        <f>'PER TRIWULAN'!X196</f>
        <v>93670000</v>
      </c>
      <c r="F202" s="89">
        <v>93670000</v>
      </c>
      <c r="G202" s="62">
        <v>1204500</v>
      </c>
      <c r="H202" s="62">
        <v>1035000</v>
      </c>
      <c r="I202" s="62">
        <v>15808100</v>
      </c>
      <c r="J202" s="62">
        <v>11883000</v>
      </c>
      <c r="K202" s="62">
        <v>15300022</v>
      </c>
      <c r="L202" s="62">
        <v>3227760</v>
      </c>
      <c r="M202" s="62">
        <v>4370500</v>
      </c>
      <c r="N202" s="62">
        <v>26658000</v>
      </c>
      <c r="O202" s="62">
        <v>920000</v>
      </c>
      <c r="P202" s="62">
        <v>3003000</v>
      </c>
      <c r="Q202" s="62">
        <v>3560118</v>
      </c>
      <c r="R202" s="62">
        <v>1700000</v>
      </c>
      <c r="S202" s="62">
        <v>5000000</v>
      </c>
      <c r="T202" s="72">
        <f t="shared" si="11"/>
        <v>93670000</v>
      </c>
      <c r="U202" s="59">
        <f t="shared" si="12"/>
        <v>0</v>
      </c>
      <c r="V202" s="57">
        <f t="shared" si="13"/>
        <v>0</v>
      </c>
      <c r="W202" s="25"/>
      <c r="X202" s="173">
        <f>'K8 SD Twl I 2013'!T201</f>
        <v>0</v>
      </c>
      <c r="Y202" s="173">
        <f>'K8 SD Twl II 2013'!T201</f>
        <v>0</v>
      </c>
      <c r="Z202" s="173">
        <f>'K8 SD Twl III 2013'!T201</f>
        <v>0</v>
      </c>
      <c r="AA202" s="173">
        <f>'K8 SD Twl IV 2013'!T201</f>
        <v>0</v>
      </c>
      <c r="AB202" s="173">
        <f t="shared" si="14"/>
        <v>0</v>
      </c>
      <c r="AC202" s="173">
        <f t="shared" si="10"/>
        <v>93670000</v>
      </c>
    </row>
    <row r="203" spans="2:29" hidden="1">
      <c r="B203" s="79">
        <f>'PER TRIWULAN'!A197</f>
        <v>192</v>
      </c>
      <c r="C203" s="54" t="str">
        <f>'PER TRIWULAN'!I197</f>
        <v xml:space="preserve"> Grobogan </v>
      </c>
      <c r="D203" s="36" t="str">
        <f>'PER TRIWULAN'!B197</f>
        <v>SD NEGERI 2 REJOSARI</v>
      </c>
      <c r="E203" s="71">
        <f>'PER TRIWULAN'!X197</f>
        <v>88450000</v>
      </c>
      <c r="F203" s="89">
        <v>88450000</v>
      </c>
      <c r="G203" s="62">
        <v>3020000</v>
      </c>
      <c r="H203" s="62">
        <v>5970000</v>
      </c>
      <c r="I203" s="62">
        <v>5797650</v>
      </c>
      <c r="J203" s="62">
        <v>17615350</v>
      </c>
      <c r="K203" s="62">
        <v>21163865</v>
      </c>
      <c r="L203" s="62">
        <v>464650</v>
      </c>
      <c r="M203" s="62">
        <v>8858500</v>
      </c>
      <c r="N203" s="62">
        <v>17690000</v>
      </c>
      <c r="O203" s="62">
        <v>4345800</v>
      </c>
      <c r="P203" s="62">
        <v>0</v>
      </c>
      <c r="Q203" s="62">
        <v>3079185</v>
      </c>
      <c r="R203" s="62">
        <v>445000</v>
      </c>
      <c r="S203" s="62">
        <v>0</v>
      </c>
      <c r="T203" s="72">
        <f t="shared" si="11"/>
        <v>88450000</v>
      </c>
      <c r="U203" s="59">
        <f t="shared" si="12"/>
        <v>0</v>
      </c>
      <c r="V203" s="57">
        <f t="shared" si="13"/>
        <v>0</v>
      </c>
      <c r="W203" s="25"/>
      <c r="X203" s="173">
        <f>'K8 SD Twl I 2013'!T202</f>
        <v>0</v>
      </c>
      <c r="Y203" s="173">
        <f>'K8 SD Twl II 2013'!T202</f>
        <v>0</v>
      </c>
      <c r="Z203" s="173">
        <f>'K8 SD Twl III 2013'!T202</f>
        <v>0</v>
      </c>
      <c r="AA203" s="173">
        <f>'K8 SD Twl IV 2013'!T202</f>
        <v>0</v>
      </c>
      <c r="AB203" s="173">
        <f t="shared" si="14"/>
        <v>0</v>
      </c>
      <c r="AC203" s="173">
        <f t="shared" si="10"/>
        <v>88450000</v>
      </c>
    </row>
    <row r="204" spans="2:29" hidden="1">
      <c r="B204" s="79">
        <f>'PER TRIWULAN'!A198</f>
        <v>193</v>
      </c>
      <c r="C204" s="54" t="str">
        <f>'PER TRIWULAN'!I198</f>
        <v xml:space="preserve"> Grobogan </v>
      </c>
      <c r="D204" s="36" t="str">
        <f>'PER TRIWULAN'!B198</f>
        <v>SD NEGERI 2 SEDAYU</v>
      </c>
      <c r="E204" s="71">
        <f>'PER TRIWULAN'!X198</f>
        <v>82940000</v>
      </c>
      <c r="F204" s="89">
        <v>82940000</v>
      </c>
      <c r="G204" s="62">
        <v>12321229</v>
      </c>
      <c r="H204" s="62"/>
      <c r="I204" s="62">
        <v>19069450</v>
      </c>
      <c r="J204" s="62">
        <v>10603000</v>
      </c>
      <c r="K204" s="62">
        <v>6821000</v>
      </c>
      <c r="L204" s="62">
        <v>3767021</v>
      </c>
      <c r="M204" s="62">
        <v>2662500</v>
      </c>
      <c r="N204" s="62">
        <v>20700000</v>
      </c>
      <c r="O204" s="62">
        <v>3695800</v>
      </c>
      <c r="P204" s="62"/>
      <c r="Q204" s="62">
        <v>2050000</v>
      </c>
      <c r="R204" s="62">
        <v>1250000</v>
      </c>
      <c r="S204" s="62"/>
      <c r="T204" s="72">
        <f t="shared" si="11"/>
        <v>82940000</v>
      </c>
      <c r="U204" s="59">
        <f t="shared" si="12"/>
        <v>0</v>
      </c>
      <c r="V204" s="57">
        <f t="shared" si="13"/>
        <v>0</v>
      </c>
      <c r="W204" s="25"/>
      <c r="X204" s="173">
        <f>'K8 SD Twl I 2013'!T203</f>
        <v>0</v>
      </c>
      <c r="Y204" s="173">
        <f>'K8 SD Twl II 2013'!T203</f>
        <v>0</v>
      </c>
      <c r="Z204" s="173">
        <f>'K8 SD Twl III 2013'!T203</f>
        <v>0</v>
      </c>
      <c r="AA204" s="173">
        <f>'K8 SD Twl IV 2013'!T203</f>
        <v>0</v>
      </c>
      <c r="AB204" s="173">
        <f t="shared" si="14"/>
        <v>0</v>
      </c>
      <c r="AC204" s="173">
        <f t="shared" ref="AC204:AC267" si="15">T204-AB204</f>
        <v>82940000</v>
      </c>
    </row>
    <row r="205" spans="2:29" hidden="1">
      <c r="B205" s="79">
        <f>'PER TRIWULAN'!A199</f>
        <v>194</v>
      </c>
      <c r="C205" s="54" t="str">
        <f>'PER TRIWULAN'!I199</f>
        <v xml:space="preserve"> Grobogan </v>
      </c>
      <c r="D205" s="36" t="str">
        <f>'PER TRIWULAN'!B199</f>
        <v>SD NEGERI 2 TANGGUNGHARJO</v>
      </c>
      <c r="E205" s="71">
        <f>'PER TRIWULAN'!X199</f>
        <v>144420000</v>
      </c>
      <c r="F205" s="89">
        <v>144420000</v>
      </c>
      <c r="G205" s="62">
        <v>500000</v>
      </c>
      <c r="H205" s="62">
        <v>2700000</v>
      </c>
      <c r="I205" s="62">
        <v>6868500</v>
      </c>
      <c r="J205" s="62">
        <v>29580125</v>
      </c>
      <c r="K205" s="62">
        <v>22644750</v>
      </c>
      <c r="L205" s="62">
        <v>16142725</v>
      </c>
      <c r="M205" s="62">
        <v>11609400</v>
      </c>
      <c r="N205" s="62">
        <v>32100000</v>
      </c>
      <c r="O205" s="62">
        <v>16743000</v>
      </c>
      <c r="P205" s="62">
        <v>0</v>
      </c>
      <c r="Q205" s="62">
        <v>5091500</v>
      </c>
      <c r="R205" s="62">
        <v>440000</v>
      </c>
      <c r="S205" s="62">
        <v>0</v>
      </c>
      <c r="T205" s="72">
        <f t="shared" ref="T205:T268" si="16">SUM(G205:S205)</f>
        <v>144420000</v>
      </c>
      <c r="U205" s="59">
        <f t="shared" ref="U205:U268" si="17">E205-F205</f>
        <v>0</v>
      </c>
      <c r="V205" s="57">
        <f t="shared" ref="V205:V268" si="18">F205-T205</f>
        <v>0</v>
      </c>
      <c r="W205" s="25"/>
      <c r="X205" s="173">
        <f>'K8 SD Twl I 2013'!T204</f>
        <v>0</v>
      </c>
      <c r="Y205" s="173">
        <f>'K8 SD Twl II 2013'!T204</f>
        <v>0</v>
      </c>
      <c r="Z205" s="173">
        <f>'K8 SD Twl III 2013'!T204</f>
        <v>0</v>
      </c>
      <c r="AA205" s="173">
        <f>'K8 SD Twl IV 2013'!T204</f>
        <v>0</v>
      </c>
      <c r="AB205" s="173">
        <f t="shared" ref="AB205:AB268" si="19">X205+Y205+Z205+AA205</f>
        <v>0</v>
      </c>
      <c r="AC205" s="173">
        <f t="shared" si="15"/>
        <v>144420000</v>
      </c>
    </row>
    <row r="206" spans="2:29" hidden="1">
      <c r="B206" s="79">
        <f>'PER TRIWULAN'!A200</f>
        <v>195</v>
      </c>
      <c r="C206" s="54" t="str">
        <f>'PER TRIWULAN'!I200</f>
        <v xml:space="preserve"> Grobogan </v>
      </c>
      <c r="D206" s="36" t="str">
        <f>'PER TRIWULAN'!B200</f>
        <v>SD NEGERI 2 TEGUHAN</v>
      </c>
      <c r="E206" s="71">
        <f>'PER TRIWULAN'!X200</f>
        <v>118900000</v>
      </c>
      <c r="F206" s="89">
        <v>118900000</v>
      </c>
      <c r="G206" s="62">
        <v>3524000</v>
      </c>
      <c r="H206" s="62">
        <v>120000</v>
      </c>
      <c r="I206" s="62">
        <v>19494550</v>
      </c>
      <c r="J206" s="62">
        <v>20440800</v>
      </c>
      <c r="K206" s="62">
        <v>23456061</v>
      </c>
      <c r="L206" s="62">
        <v>11836939</v>
      </c>
      <c r="M206" s="62">
        <v>12047650</v>
      </c>
      <c r="N206" s="62">
        <v>21700000</v>
      </c>
      <c r="O206" s="62">
        <v>3530000</v>
      </c>
      <c r="P206" s="62"/>
      <c r="Q206" s="62">
        <v>2750000</v>
      </c>
      <c r="R206" s="62"/>
      <c r="S206" s="62"/>
      <c r="T206" s="72">
        <f t="shared" si="16"/>
        <v>118900000</v>
      </c>
      <c r="U206" s="59">
        <f t="shared" si="17"/>
        <v>0</v>
      </c>
      <c r="V206" s="57">
        <f t="shared" si="18"/>
        <v>0</v>
      </c>
      <c r="W206" s="25"/>
      <c r="X206" s="173">
        <f>'K8 SD Twl I 2013'!T205</f>
        <v>0</v>
      </c>
      <c r="Y206" s="173">
        <f>'K8 SD Twl II 2013'!T205</f>
        <v>0</v>
      </c>
      <c r="Z206" s="173">
        <f>'K8 SD Twl III 2013'!T205</f>
        <v>0</v>
      </c>
      <c r="AA206" s="173">
        <f>'K8 SD Twl IV 2013'!T205</f>
        <v>0</v>
      </c>
      <c r="AB206" s="173">
        <f t="shared" si="19"/>
        <v>0</v>
      </c>
      <c r="AC206" s="173">
        <f t="shared" si="15"/>
        <v>118900000</v>
      </c>
    </row>
    <row r="207" spans="2:29" hidden="1">
      <c r="B207" s="79">
        <f>'PER TRIWULAN'!A201</f>
        <v>196</v>
      </c>
      <c r="C207" s="54" t="str">
        <f>'PER TRIWULAN'!I201</f>
        <v xml:space="preserve"> Grobogan </v>
      </c>
      <c r="D207" s="36" t="str">
        <f>'PER TRIWULAN'!B201</f>
        <v>SD NEGERI 3 GETASREJO</v>
      </c>
      <c r="E207" s="71">
        <f>'PER TRIWULAN'!X201</f>
        <v>76850000</v>
      </c>
      <c r="F207" s="89">
        <v>76850000</v>
      </c>
      <c r="G207" s="62">
        <v>5502050</v>
      </c>
      <c r="H207" s="62">
        <v>0</v>
      </c>
      <c r="I207" s="62">
        <v>1969500</v>
      </c>
      <c r="J207" s="62">
        <v>7756700</v>
      </c>
      <c r="K207" s="62">
        <v>20791090</v>
      </c>
      <c r="L207" s="62">
        <v>9035560</v>
      </c>
      <c r="M207" s="62">
        <v>6905300</v>
      </c>
      <c r="N207" s="62">
        <v>15250000</v>
      </c>
      <c r="O207" s="62">
        <v>6203800</v>
      </c>
      <c r="P207" s="62">
        <v>736000</v>
      </c>
      <c r="Q207" s="62">
        <v>2700000</v>
      </c>
      <c r="R207" s="62"/>
      <c r="S207" s="62"/>
      <c r="T207" s="72">
        <f t="shared" si="16"/>
        <v>76850000</v>
      </c>
      <c r="U207" s="59">
        <f t="shared" si="17"/>
        <v>0</v>
      </c>
      <c r="V207" s="57">
        <f t="shared" si="18"/>
        <v>0</v>
      </c>
      <c r="W207" s="25"/>
      <c r="X207" s="173">
        <f>'K8 SD Twl I 2013'!T206</f>
        <v>0</v>
      </c>
      <c r="Y207" s="173">
        <f>'K8 SD Twl II 2013'!T206</f>
        <v>0</v>
      </c>
      <c r="Z207" s="173">
        <f>'K8 SD Twl III 2013'!T206</f>
        <v>0</v>
      </c>
      <c r="AA207" s="173">
        <f>'K8 SD Twl IV 2013'!T206</f>
        <v>0</v>
      </c>
      <c r="AB207" s="173">
        <f t="shared" si="19"/>
        <v>0</v>
      </c>
      <c r="AC207" s="173">
        <f t="shared" si="15"/>
        <v>76850000</v>
      </c>
    </row>
    <row r="208" spans="2:29" hidden="1">
      <c r="B208" s="79">
        <f>'PER TRIWULAN'!A202</f>
        <v>197</v>
      </c>
      <c r="C208" s="54" t="str">
        <f>'PER TRIWULAN'!I202</f>
        <v xml:space="preserve"> Grobogan </v>
      </c>
      <c r="D208" s="36" t="str">
        <f>'PER TRIWULAN'!B202</f>
        <v>SD NEGERI 3 GROBOGAN</v>
      </c>
      <c r="E208" s="71">
        <f>'PER TRIWULAN'!X202</f>
        <v>99180000</v>
      </c>
      <c r="F208" s="89">
        <v>99180000</v>
      </c>
      <c r="G208" s="62">
        <v>5581250</v>
      </c>
      <c r="H208" s="62">
        <v>369000</v>
      </c>
      <c r="I208" s="62">
        <v>24741800</v>
      </c>
      <c r="J208" s="62">
        <v>8123300</v>
      </c>
      <c r="K208" s="62">
        <v>14703091</v>
      </c>
      <c r="L208" s="62">
        <v>4848059</v>
      </c>
      <c r="M208" s="62">
        <v>12128500</v>
      </c>
      <c r="N208" s="62">
        <v>16300000</v>
      </c>
      <c r="O208" s="62">
        <v>3815000</v>
      </c>
      <c r="P208" s="62">
        <v>0</v>
      </c>
      <c r="Q208" s="62">
        <v>3830000</v>
      </c>
      <c r="R208" s="62">
        <v>1054000</v>
      </c>
      <c r="S208" s="62">
        <v>3686000</v>
      </c>
      <c r="T208" s="72">
        <f t="shared" si="16"/>
        <v>99180000</v>
      </c>
      <c r="U208" s="59">
        <f t="shared" si="17"/>
        <v>0</v>
      </c>
      <c r="V208" s="57">
        <f t="shared" si="18"/>
        <v>0</v>
      </c>
      <c r="W208" s="25"/>
      <c r="X208" s="173">
        <f>'K8 SD Twl I 2013'!T207</f>
        <v>0</v>
      </c>
      <c r="Y208" s="173">
        <f>'K8 SD Twl II 2013'!T207</f>
        <v>0</v>
      </c>
      <c r="Z208" s="173">
        <f>'K8 SD Twl III 2013'!T207</f>
        <v>0</v>
      </c>
      <c r="AA208" s="173">
        <f>'K8 SD Twl IV 2013'!T207</f>
        <v>0</v>
      </c>
      <c r="AB208" s="173">
        <f t="shared" si="19"/>
        <v>0</v>
      </c>
      <c r="AC208" s="173">
        <f t="shared" si="15"/>
        <v>99180000</v>
      </c>
    </row>
    <row r="209" spans="2:29" hidden="1">
      <c r="B209" s="79">
        <f>'PER TRIWULAN'!A203</f>
        <v>198</v>
      </c>
      <c r="C209" s="54" t="str">
        <f>'PER TRIWULAN'!I203</f>
        <v xml:space="preserve"> Grobogan </v>
      </c>
      <c r="D209" s="36" t="str">
        <f>'PER TRIWULAN'!B203</f>
        <v>SD NEGERI 3 JATIPOHON</v>
      </c>
      <c r="E209" s="71">
        <f>'PER TRIWULAN'!X203</f>
        <v>118030000</v>
      </c>
      <c r="F209" s="89">
        <v>118030000</v>
      </c>
      <c r="G209" s="62">
        <v>590000</v>
      </c>
      <c r="H209" s="62">
        <v>600000</v>
      </c>
      <c r="I209" s="62">
        <v>22379900</v>
      </c>
      <c r="J209" s="62">
        <v>15020400</v>
      </c>
      <c r="K209" s="62">
        <v>12406600</v>
      </c>
      <c r="L209" s="62">
        <v>11178600</v>
      </c>
      <c r="M209" s="62">
        <v>8273500</v>
      </c>
      <c r="N209" s="62">
        <v>36375000</v>
      </c>
      <c r="O209" s="62">
        <v>1875000</v>
      </c>
      <c r="P209" s="62">
        <v>2016000</v>
      </c>
      <c r="Q209" s="62">
        <v>2950000</v>
      </c>
      <c r="R209" s="62">
        <v>4365000</v>
      </c>
      <c r="S209" s="62">
        <v>0</v>
      </c>
      <c r="T209" s="72">
        <f t="shared" si="16"/>
        <v>118030000</v>
      </c>
      <c r="U209" s="59">
        <f t="shared" si="17"/>
        <v>0</v>
      </c>
      <c r="V209" s="57">
        <f t="shared" si="18"/>
        <v>0</v>
      </c>
      <c r="W209" s="25"/>
      <c r="X209" s="173">
        <f>'K8 SD Twl I 2013'!T208</f>
        <v>0</v>
      </c>
      <c r="Y209" s="173">
        <f>'K8 SD Twl II 2013'!T208</f>
        <v>0</v>
      </c>
      <c r="Z209" s="173">
        <f>'K8 SD Twl III 2013'!T208</f>
        <v>0</v>
      </c>
      <c r="AA209" s="173">
        <f>'K8 SD Twl IV 2013'!T208</f>
        <v>0</v>
      </c>
      <c r="AB209" s="173">
        <f t="shared" si="19"/>
        <v>0</v>
      </c>
      <c r="AC209" s="173">
        <f t="shared" si="15"/>
        <v>118030000</v>
      </c>
    </row>
    <row r="210" spans="2:29" hidden="1">
      <c r="B210" s="79">
        <f>'PER TRIWULAN'!A204</f>
        <v>199</v>
      </c>
      <c r="C210" s="54" t="str">
        <f>'PER TRIWULAN'!I204</f>
        <v xml:space="preserve"> Grobogan </v>
      </c>
      <c r="D210" s="36" t="str">
        <f>'PER TRIWULAN'!B204</f>
        <v>SD NEGERI 3 KARANGREJO</v>
      </c>
      <c r="E210" s="71">
        <f>'PER TRIWULAN'!X204</f>
        <v>68730000</v>
      </c>
      <c r="F210" s="89">
        <v>68730000</v>
      </c>
      <c r="G210" s="62">
        <v>3320000</v>
      </c>
      <c r="H210" s="62">
        <v>1000000</v>
      </c>
      <c r="I210" s="62">
        <v>12927600</v>
      </c>
      <c r="J210" s="62">
        <v>14077900</v>
      </c>
      <c r="K210" s="62">
        <v>13365550</v>
      </c>
      <c r="L210" s="62">
        <v>815650</v>
      </c>
      <c r="M210" s="62">
        <v>3837000</v>
      </c>
      <c r="N210" s="62">
        <v>9700000</v>
      </c>
      <c r="O210" s="62">
        <v>2105000</v>
      </c>
      <c r="P210" s="62">
        <v>270000</v>
      </c>
      <c r="Q210" s="62">
        <v>7161300</v>
      </c>
      <c r="R210" s="62">
        <v>150000</v>
      </c>
      <c r="S210" s="62" t="s">
        <v>1906</v>
      </c>
      <c r="T210" s="72">
        <f t="shared" si="16"/>
        <v>68730000</v>
      </c>
      <c r="U210" s="59">
        <f t="shared" si="17"/>
        <v>0</v>
      </c>
      <c r="V210" s="57">
        <f t="shared" si="18"/>
        <v>0</v>
      </c>
      <c r="W210" s="25"/>
      <c r="X210" s="173">
        <f>'K8 SD Twl I 2013'!T209</f>
        <v>0</v>
      </c>
      <c r="Y210" s="173">
        <f>'K8 SD Twl II 2013'!T209</f>
        <v>0</v>
      </c>
      <c r="Z210" s="173">
        <f>'K8 SD Twl III 2013'!T209</f>
        <v>0</v>
      </c>
      <c r="AA210" s="173">
        <f>'K8 SD Twl IV 2013'!T209</f>
        <v>0</v>
      </c>
      <c r="AB210" s="173">
        <f t="shared" si="19"/>
        <v>0</v>
      </c>
      <c r="AC210" s="173">
        <f t="shared" si="15"/>
        <v>68730000</v>
      </c>
    </row>
    <row r="211" spans="2:29" hidden="1">
      <c r="B211" s="79">
        <f>'PER TRIWULAN'!A205</f>
        <v>200</v>
      </c>
      <c r="C211" s="54" t="str">
        <f>'PER TRIWULAN'!I205</f>
        <v xml:space="preserve"> Grobogan </v>
      </c>
      <c r="D211" s="36" t="str">
        <f>'PER TRIWULAN'!B205</f>
        <v>SD NEGERI 3 LEBAK</v>
      </c>
      <c r="E211" s="71">
        <f>'PER TRIWULAN'!X205</f>
        <v>114550000</v>
      </c>
      <c r="F211" s="89">
        <v>114550000</v>
      </c>
      <c r="G211" s="62">
        <v>6469000</v>
      </c>
      <c r="H211" s="62">
        <v>1620000</v>
      </c>
      <c r="I211" s="62">
        <v>840000</v>
      </c>
      <c r="J211" s="62">
        <v>22011900</v>
      </c>
      <c r="K211" s="62">
        <v>18432050</v>
      </c>
      <c r="L211" s="62">
        <v>24159850</v>
      </c>
      <c r="M211" s="62">
        <v>7937000</v>
      </c>
      <c r="N211" s="62">
        <v>19900000</v>
      </c>
      <c r="O211" s="62">
        <v>7735200</v>
      </c>
      <c r="P211" s="62"/>
      <c r="Q211" s="62">
        <v>2520000</v>
      </c>
      <c r="R211" s="62">
        <v>225000</v>
      </c>
      <c r="S211" s="62">
        <v>2700000</v>
      </c>
      <c r="T211" s="72">
        <f t="shared" si="16"/>
        <v>114550000</v>
      </c>
      <c r="U211" s="59">
        <f t="shared" si="17"/>
        <v>0</v>
      </c>
      <c r="V211" s="57">
        <f t="shared" si="18"/>
        <v>0</v>
      </c>
      <c r="W211" s="25"/>
      <c r="X211" s="173">
        <f>'K8 SD Twl I 2013'!T210</f>
        <v>0</v>
      </c>
      <c r="Y211" s="173">
        <f>'K8 SD Twl II 2013'!T210</f>
        <v>0</v>
      </c>
      <c r="Z211" s="173">
        <f>'K8 SD Twl III 2013'!T210</f>
        <v>0</v>
      </c>
      <c r="AA211" s="173">
        <f>'K8 SD Twl IV 2013'!T210</f>
        <v>0</v>
      </c>
      <c r="AB211" s="173">
        <f t="shared" si="19"/>
        <v>0</v>
      </c>
      <c r="AC211" s="173">
        <f t="shared" si="15"/>
        <v>114550000</v>
      </c>
    </row>
    <row r="212" spans="2:29" hidden="1">
      <c r="B212" s="79">
        <f>'PER TRIWULAN'!A206</f>
        <v>201</v>
      </c>
      <c r="C212" s="54" t="str">
        <f>'PER TRIWULAN'!I206</f>
        <v xml:space="preserve"> Grobogan </v>
      </c>
      <c r="D212" s="36" t="str">
        <f>'PER TRIWULAN'!B206</f>
        <v>SD NEGERI 3 NGABENREJO</v>
      </c>
      <c r="E212" s="71">
        <f>'PER TRIWULAN'!X206</f>
        <v>83810000</v>
      </c>
      <c r="F212" s="89">
        <v>83810000</v>
      </c>
      <c r="G212" s="62">
        <v>3095000</v>
      </c>
      <c r="H212" s="62">
        <v>0</v>
      </c>
      <c r="I212" s="62">
        <v>12856100</v>
      </c>
      <c r="J212" s="62">
        <v>13695200</v>
      </c>
      <c r="K212" s="62">
        <v>6238550</v>
      </c>
      <c r="L212" s="62">
        <v>11529094</v>
      </c>
      <c r="M212" s="62">
        <v>5804800</v>
      </c>
      <c r="N212" s="62">
        <v>13800000</v>
      </c>
      <c r="O212" s="62">
        <v>6457000</v>
      </c>
      <c r="P212" s="62">
        <v>0</v>
      </c>
      <c r="Q212" s="62">
        <v>3322000</v>
      </c>
      <c r="R212" s="62">
        <v>4975000</v>
      </c>
      <c r="S212" s="62">
        <v>1900000</v>
      </c>
      <c r="T212" s="72">
        <f t="shared" si="16"/>
        <v>83672744</v>
      </c>
      <c r="U212" s="59">
        <f t="shared" si="17"/>
        <v>0</v>
      </c>
      <c r="V212" s="57">
        <f t="shared" si="18"/>
        <v>137256</v>
      </c>
      <c r="W212" s="25"/>
      <c r="X212" s="173">
        <f>'K8 SD Twl I 2013'!T211</f>
        <v>0</v>
      </c>
      <c r="Y212" s="173">
        <f>'K8 SD Twl II 2013'!T211</f>
        <v>0</v>
      </c>
      <c r="Z212" s="173">
        <f>'K8 SD Twl III 2013'!T211</f>
        <v>0</v>
      </c>
      <c r="AA212" s="173">
        <f>'K8 SD Twl IV 2013'!T211</f>
        <v>0</v>
      </c>
      <c r="AB212" s="173">
        <f t="shared" si="19"/>
        <v>0</v>
      </c>
      <c r="AC212" s="173">
        <f t="shared" si="15"/>
        <v>83672744</v>
      </c>
    </row>
    <row r="213" spans="2:29" hidden="1">
      <c r="B213" s="79">
        <f>'PER TRIWULAN'!A207</f>
        <v>202</v>
      </c>
      <c r="C213" s="54" t="str">
        <f>'PER TRIWULAN'!I207</f>
        <v xml:space="preserve"> Grobogan </v>
      </c>
      <c r="D213" s="36" t="str">
        <f>'PER TRIWULAN'!B207</f>
        <v>SD NEGERI 3 PUTATSARI</v>
      </c>
      <c r="E213" s="71">
        <f>'PER TRIWULAN'!X207</f>
        <v>102950000</v>
      </c>
      <c r="F213" s="89">
        <v>102950000</v>
      </c>
      <c r="G213" s="62">
        <v>4813650</v>
      </c>
      <c r="H213" s="62">
        <v>450000</v>
      </c>
      <c r="I213" s="62">
        <v>22568450</v>
      </c>
      <c r="J213" s="62">
        <v>20557100</v>
      </c>
      <c r="K213" s="62">
        <v>9458550</v>
      </c>
      <c r="L213" s="62">
        <v>6764750</v>
      </c>
      <c r="M213" s="62">
        <v>11308000</v>
      </c>
      <c r="N213" s="62">
        <v>14375000</v>
      </c>
      <c r="O213" s="62">
        <v>7606000</v>
      </c>
      <c r="P213" s="62">
        <v>0</v>
      </c>
      <c r="Q213" s="62">
        <v>4041500</v>
      </c>
      <c r="R213" s="62">
        <v>1007000</v>
      </c>
      <c r="S213" s="62"/>
      <c r="T213" s="72">
        <f t="shared" si="16"/>
        <v>102950000</v>
      </c>
      <c r="U213" s="59">
        <f t="shared" si="17"/>
        <v>0</v>
      </c>
      <c r="V213" s="57">
        <f t="shared" si="18"/>
        <v>0</v>
      </c>
      <c r="W213" s="25"/>
      <c r="X213" s="173">
        <f>'K8 SD Twl I 2013'!T212</f>
        <v>0</v>
      </c>
      <c r="Y213" s="173">
        <f>'K8 SD Twl II 2013'!T212</f>
        <v>0</v>
      </c>
      <c r="Z213" s="173">
        <f>'K8 SD Twl III 2013'!T212</f>
        <v>0</v>
      </c>
      <c r="AA213" s="173">
        <f>'K8 SD Twl IV 2013'!T212</f>
        <v>0</v>
      </c>
      <c r="AB213" s="173">
        <f t="shared" si="19"/>
        <v>0</v>
      </c>
      <c r="AC213" s="173">
        <f t="shared" si="15"/>
        <v>102950000</v>
      </c>
    </row>
    <row r="214" spans="2:29" hidden="1">
      <c r="B214" s="79">
        <f>'PER TRIWULAN'!A208</f>
        <v>203</v>
      </c>
      <c r="C214" s="54" t="str">
        <f>'PER TRIWULAN'!I208</f>
        <v xml:space="preserve"> Grobogan </v>
      </c>
      <c r="D214" s="36" t="str">
        <f>'PER TRIWULAN'!B208</f>
        <v>SD NEGERI 3 REJOSARI</v>
      </c>
      <c r="E214" s="71">
        <f>'PER TRIWULAN'!X208</f>
        <v>108170000</v>
      </c>
      <c r="F214" s="89">
        <v>108170000</v>
      </c>
      <c r="G214" s="62">
        <v>2839500</v>
      </c>
      <c r="H214" s="62">
        <v>965000</v>
      </c>
      <c r="I214" s="62">
        <v>17094100</v>
      </c>
      <c r="J214" s="62">
        <v>15908600</v>
      </c>
      <c r="K214" s="62">
        <v>9655150</v>
      </c>
      <c r="L214" s="62">
        <v>1476776</v>
      </c>
      <c r="M214" s="62">
        <v>20894666</v>
      </c>
      <c r="N214" s="62">
        <v>14910000</v>
      </c>
      <c r="O214" s="62">
        <v>7963000</v>
      </c>
      <c r="P214" s="62">
        <v>1177000</v>
      </c>
      <c r="Q214" s="62">
        <v>9132208</v>
      </c>
      <c r="R214" s="62">
        <v>6154000</v>
      </c>
      <c r="S214" s="62"/>
      <c r="T214" s="72">
        <f t="shared" si="16"/>
        <v>108170000</v>
      </c>
      <c r="U214" s="59">
        <f t="shared" si="17"/>
        <v>0</v>
      </c>
      <c r="V214" s="57">
        <f t="shared" si="18"/>
        <v>0</v>
      </c>
      <c r="W214" s="25"/>
      <c r="X214" s="173">
        <f>'K8 SD Twl I 2013'!T213</f>
        <v>0</v>
      </c>
      <c r="Y214" s="173">
        <f>'K8 SD Twl II 2013'!T213</f>
        <v>0</v>
      </c>
      <c r="Z214" s="173">
        <f>'K8 SD Twl III 2013'!T213</f>
        <v>0</v>
      </c>
      <c r="AA214" s="173">
        <f>'K8 SD Twl IV 2013'!T213</f>
        <v>0</v>
      </c>
      <c r="AB214" s="173">
        <f t="shared" si="19"/>
        <v>0</v>
      </c>
      <c r="AC214" s="173">
        <f t="shared" si="15"/>
        <v>108170000</v>
      </c>
    </row>
    <row r="215" spans="2:29" hidden="1">
      <c r="B215" s="79">
        <f>'PER TRIWULAN'!A209</f>
        <v>204</v>
      </c>
      <c r="C215" s="54" t="str">
        <f>'PER TRIWULAN'!I209</f>
        <v xml:space="preserve"> Grobogan </v>
      </c>
      <c r="D215" s="36" t="str">
        <f>'PER TRIWULAN'!B209</f>
        <v>SD NEGERI 3 SEDAYU</v>
      </c>
      <c r="E215" s="71">
        <f>'PER TRIWULAN'!X209</f>
        <v>62350000</v>
      </c>
      <c r="F215" s="89">
        <v>62350000</v>
      </c>
      <c r="G215" s="62">
        <v>6012000</v>
      </c>
      <c r="H215" s="62">
        <v>500000</v>
      </c>
      <c r="I215" s="62">
        <v>6040900</v>
      </c>
      <c r="J215" s="62">
        <v>12651300</v>
      </c>
      <c r="K215" s="62">
        <v>10446259</v>
      </c>
      <c r="L215" s="62">
        <v>772041</v>
      </c>
      <c r="M215" s="62">
        <v>1495000</v>
      </c>
      <c r="N215" s="62">
        <v>15900000</v>
      </c>
      <c r="O215" s="62">
        <v>1815000</v>
      </c>
      <c r="P215" s="62">
        <v>0</v>
      </c>
      <c r="Q215" s="62">
        <v>1917500</v>
      </c>
      <c r="R215" s="62">
        <v>4800000</v>
      </c>
      <c r="S215" s="62"/>
      <c r="T215" s="72">
        <f t="shared" si="16"/>
        <v>62350000</v>
      </c>
      <c r="U215" s="59">
        <f t="shared" si="17"/>
        <v>0</v>
      </c>
      <c r="V215" s="57">
        <f t="shared" si="18"/>
        <v>0</v>
      </c>
      <c r="W215" s="25"/>
      <c r="X215" s="173">
        <f>'K8 SD Twl I 2013'!T214</f>
        <v>0</v>
      </c>
      <c r="Y215" s="173">
        <f>'K8 SD Twl II 2013'!T214</f>
        <v>0</v>
      </c>
      <c r="Z215" s="173">
        <f>'K8 SD Twl III 2013'!T214</f>
        <v>0</v>
      </c>
      <c r="AA215" s="173">
        <f>'K8 SD Twl IV 2013'!T214</f>
        <v>0</v>
      </c>
      <c r="AB215" s="173">
        <f t="shared" si="19"/>
        <v>0</v>
      </c>
      <c r="AC215" s="173">
        <f t="shared" si="15"/>
        <v>62350000</v>
      </c>
    </row>
    <row r="216" spans="2:29" hidden="1">
      <c r="B216" s="79">
        <f>'PER TRIWULAN'!A210</f>
        <v>205</v>
      </c>
      <c r="C216" s="54" t="str">
        <f>'PER TRIWULAN'!I210</f>
        <v xml:space="preserve"> Grobogan </v>
      </c>
      <c r="D216" s="36" t="str">
        <f>'PER TRIWULAN'!B210</f>
        <v>SD NEGERI 3 TANGGUNGHARJO</v>
      </c>
      <c r="E216" s="71">
        <f>'PER TRIWULAN'!X210</f>
        <v>115420000</v>
      </c>
      <c r="F216" s="89">
        <v>115420000</v>
      </c>
      <c r="G216" s="62">
        <v>16581950</v>
      </c>
      <c r="H216" s="62">
        <v>1064600</v>
      </c>
      <c r="I216" s="62">
        <v>3843000</v>
      </c>
      <c r="J216" s="62">
        <v>15213908</v>
      </c>
      <c r="K216" s="62">
        <v>5244550</v>
      </c>
      <c r="L216" s="62">
        <v>8082092</v>
      </c>
      <c r="M216" s="62">
        <v>6845100</v>
      </c>
      <c r="N216" s="62">
        <v>30950000</v>
      </c>
      <c r="O216" s="62">
        <v>1345000</v>
      </c>
      <c r="P216" s="62">
        <v>0</v>
      </c>
      <c r="Q216" s="62">
        <v>2100000</v>
      </c>
      <c r="R216" s="62">
        <v>4899000</v>
      </c>
      <c r="S216" s="62">
        <v>19250800</v>
      </c>
      <c r="T216" s="72">
        <f t="shared" si="16"/>
        <v>115420000</v>
      </c>
      <c r="U216" s="59">
        <f t="shared" si="17"/>
        <v>0</v>
      </c>
      <c r="V216" s="57">
        <f t="shared" si="18"/>
        <v>0</v>
      </c>
      <c r="W216" s="25"/>
      <c r="X216" s="173">
        <f>'K8 SD Twl I 2013'!T215</f>
        <v>0</v>
      </c>
      <c r="Y216" s="173">
        <f>'K8 SD Twl II 2013'!T215</f>
        <v>0</v>
      </c>
      <c r="Z216" s="173">
        <f>'K8 SD Twl III 2013'!T215</f>
        <v>0</v>
      </c>
      <c r="AA216" s="173">
        <f>'K8 SD Twl IV 2013'!T215</f>
        <v>0</v>
      </c>
      <c r="AB216" s="173">
        <f t="shared" si="19"/>
        <v>0</v>
      </c>
      <c r="AC216" s="173">
        <f t="shared" si="15"/>
        <v>115420000</v>
      </c>
    </row>
    <row r="217" spans="2:29" hidden="1">
      <c r="B217" s="79">
        <f>'PER TRIWULAN'!A211</f>
        <v>206</v>
      </c>
      <c r="C217" s="54" t="str">
        <f>'PER TRIWULAN'!I211</f>
        <v xml:space="preserve"> Grobogan </v>
      </c>
      <c r="D217" s="36" t="str">
        <f>'PER TRIWULAN'!B211</f>
        <v>SD NEGERI 3 TEGUHAN</v>
      </c>
      <c r="E217" s="71">
        <f>'PER TRIWULAN'!X211</f>
        <v>122670000</v>
      </c>
      <c r="F217" s="89">
        <v>122670000</v>
      </c>
      <c r="G217" s="62">
        <v>2970000</v>
      </c>
      <c r="H217" s="62">
        <v>1030000</v>
      </c>
      <c r="I217" s="62">
        <v>10970800</v>
      </c>
      <c r="J217" s="62">
        <v>22717500</v>
      </c>
      <c r="K217" s="62">
        <v>30765958</v>
      </c>
      <c r="L217" s="62">
        <v>676742</v>
      </c>
      <c r="M217" s="62">
        <v>12764500</v>
      </c>
      <c r="N217" s="62">
        <v>24000000</v>
      </c>
      <c r="O217" s="62">
        <v>3292000</v>
      </c>
      <c r="P217" s="62"/>
      <c r="Q217" s="62">
        <v>4450000</v>
      </c>
      <c r="R217" s="62">
        <v>7583000</v>
      </c>
      <c r="S217" s="62">
        <v>1449500</v>
      </c>
      <c r="T217" s="72">
        <f t="shared" si="16"/>
        <v>122670000</v>
      </c>
      <c r="U217" s="59">
        <f t="shared" si="17"/>
        <v>0</v>
      </c>
      <c r="V217" s="57">
        <f t="shared" si="18"/>
        <v>0</v>
      </c>
      <c r="W217" s="25"/>
      <c r="X217" s="173">
        <f>'K8 SD Twl I 2013'!T216</f>
        <v>0</v>
      </c>
      <c r="Y217" s="173">
        <f>'K8 SD Twl II 2013'!T216</f>
        <v>0</v>
      </c>
      <c r="Z217" s="173">
        <f>'K8 SD Twl III 2013'!T216</f>
        <v>0</v>
      </c>
      <c r="AA217" s="173">
        <f>'K8 SD Twl IV 2013'!T216</f>
        <v>0</v>
      </c>
      <c r="AB217" s="173">
        <f t="shared" si="19"/>
        <v>0</v>
      </c>
      <c r="AC217" s="173">
        <f t="shared" si="15"/>
        <v>122670000</v>
      </c>
    </row>
    <row r="218" spans="2:29" hidden="1">
      <c r="B218" s="79">
        <f>'PER TRIWULAN'!A212</f>
        <v>207</v>
      </c>
      <c r="C218" s="54" t="str">
        <f>'PER TRIWULAN'!I212</f>
        <v xml:space="preserve"> Grobogan </v>
      </c>
      <c r="D218" s="36" t="str">
        <f>'PER TRIWULAN'!B212</f>
        <v>SD NEGERI 4 GROBOGAN</v>
      </c>
      <c r="E218" s="71">
        <f>'PER TRIWULAN'!X212</f>
        <v>95410000</v>
      </c>
      <c r="F218" s="89">
        <v>95410000</v>
      </c>
      <c r="G218" s="62">
        <v>3344100</v>
      </c>
      <c r="H218" s="62">
        <v>1550000</v>
      </c>
      <c r="I218" s="62">
        <v>12551300</v>
      </c>
      <c r="J218" s="62">
        <v>17726000</v>
      </c>
      <c r="K218" s="62">
        <v>12292459</v>
      </c>
      <c r="L218" s="62">
        <v>3485060</v>
      </c>
      <c r="M218" s="62">
        <v>17662681</v>
      </c>
      <c r="N218" s="62">
        <v>17400000</v>
      </c>
      <c r="O218" s="62">
        <v>1436400</v>
      </c>
      <c r="P218" s="62">
        <v>0</v>
      </c>
      <c r="Q218" s="62">
        <v>4362000</v>
      </c>
      <c r="R218" s="62">
        <v>0</v>
      </c>
      <c r="S218" s="62">
        <v>3600000</v>
      </c>
      <c r="T218" s="72">
        <f t="shared" si="16"/>
        <v>95410000</v>
      </c>
      <c r="U218" s="59">
        <f t="shared" si="17"/>
        <v>0</v>
      </c>
      <c r="V218" s="57">
        <f t="shared" si="18"/>
        <v>0</v>
      </c>
      <c r="W218" s="25"/>
      <c r="X218" s="173">
        <f>'K8 SD Twl I 2013'!T217</f>
        <v>0</v>
      </c>
      <c r="Y218" s="173">
        <f>'K8 SD Twl II 2013'!T217</f>
        <v>0</v>
      </c>
      <c r="Z218" s="173">
        <f>'K8 SD Twl III 2013'!T217</f>
        <v>0</v>
      </c>
      <c r="AA218" s="173">
        <f>'K8 SD Twl IV 2013'!T217</f>
        <v>0</v>
      </c>
      <c r="AB218" s="173">
        <f t="shared" si="19"/>
        <v>0</v>
      </c>
      <c r="AC218" s="173">
        <f t="shared" si="15"/>
        <v>95410000</v>
      </c>
    </row>
    <row r="219" spans="2:29" hidden="1">
      <c r="B219" s="79">
        <f>'PER TRIWULAN'!A213</f>
        <v>208</v>
      </c>
      <c r="C219" s="54" t="str">
        <f>'PER TRIWULAN'!I213</f>
        <v xml:space="preserve"> Grobogan </v>
      </c>
      <c r="D219" s="36" t="str">
        <f>'PER TRIWULAN'!B213</f>
        <v>SD NEGERI 4 KARANGREJO</v>
      </c>
      <c r="E219" s="71">
        <f>'PER TRIWULAN'!X213</f>
        <v>117740000</v>
      </c>
      <c r="F219" s="89">
        <v>117740000</v>
      </c>
      <c r="G219" s="62">
        <v>2820000</v>
      </c>
      <c r="H219" s="62">
        <v>1000000</v>
      </c>
      <c r="I219" s="62">
        <v>22190100</v>
      </c>
      <c r="J219" s="62">
        <v>21288000</v>
      </c>
      <c r="K219" s="62">
        <v>21411792</v>
      </c>
      <c r="L219" s="62">
        <v>1277508</v>
      </c>
      <c r="M219" s="62">
        <v>7127000</v>
      </c>
      <c r="N219" s="62">
        <v>23700000</v>
      </c>
      <c r="O219" s="62">
        <v>7870600</v>
      </c>
      <c r="P219" s="62">
        <v>0</v>
      </c>
      <c r="Q219" s="62">
        <v>3965000</v>
      </c>
      <c r="R219" s="62">
        <v>5090000</v>
      </c>
      <c r="S219" s="62">
        <v>0</v>
      </c>
      <c r="T219" s="72">
        <f t="shared" si="16"/>
        <v>117740000</v>
      </c>
      <c r="U219" s="59">
        <f t="shared" si="17"/>
        <v>0</v>
      </c>
      <c r="V219" s="57">
        <f t="shared" si="18"/>
        <v>0</v>
      </c>
      <c r="W219" s="25"/>
      <c r="X219" s="173">
        <f>'K8 SD Twl I 2013'!T218</f>
        <v>0</v>
      </c>
      <c r="Y219" s="173">
        <f>'K8 SD Twl II 2013'!T218</f>
        <v>0</v>
      </c>
      <c r="Z219" s="173">
        <f>'K8 SD Twl III 2013'!T218</f>
        <v>0</v>
      </c>
      <c r="AA219" s="173">
        <f>'K8 SD Twl IV 2013'!T218</f>
        <v>0</v>
      </c>
      <c r="AB219" s="173">
        <f t="shared" si="19"/>
        <v>0</v>
      </c>
      <c r="AC219" s="173">
        <f t="shared" si="15"/>
        <v>117740000</v>
      </c>
    </row>
    <row r="220" spans="2:29" hidden="1">
      <c r="B220" s="79">
        <f>'PER TRIWULAN'!A214</f>
        <v>209</v>
      </c>
      <c r="C220" s="54" t="str">
        <f>'PER TRIWULAN'!I214</f>
        <v xml:space="preserve"> Grobogan </v>
      </c>
      <c r="D220" s="36" t="str">
        <f>'PER TRIWULAN'!B214</f>
        <v>SD NEGERI 4 LEBAK</v>
      </c>
      <c r="E220" s="71">
        <f>'PER TRIWULAN'!X214</f>
        <v>62930000</v>
      </c>
      <c r="F220" s="89">
        <v>62930000</v>
      </c>
      <c r="G220" s="62"/>
      <c r="H220" s="62"/>
      <c r="I220" s="62">
        <v>4879000</v>
      </c>
      <c r="J220" s="62">
        <v>14134100</v>
      </c>
      <c r="K220" s="62">
        <v>16197650</v>
      </c>
      <c r="L220" s="62">
        <v>1631050</v>
      </c>
      <c r="M220" s="62">
        <v>500000</v>
      </c>
      <c r="N220" s="62">
        <v>13500000</v>
      </c>
      <c r="O220" s="62">
        <v>5739200</v>
      </c>
      <c r="P220" s="62"/>
      <c r="Q220" s="62">
        <v>5244000</v>
      </c>
      <c r="R220" s="62">
        <v>1105000</v>
      </c>
      <c r="S220" s="62"/>
      <c r="T220" s="72">
        <f t="shared" si="16"/>
        <v>62930000</v>
      </c>
      <c r="U220" s="59">
        <f t="shared" si="17"/>
        <v>0</v>
      </c>
      <c r="V220" s="57">
        <f t="shared" si="18"/>
        <v>0</v>
      </c>
      <c r="W220" s="25"/>
      <c r="X220" s="173">
        <f>'K8 SD Twl I 2013'!T219</f>
        <v>0</v>
      </c>
      <c r="Y220" s="173">
        <f>'K8 SD Twl II 2013'!T219</f>
        <v>0</v>
      </c>
      <c r="Z220" s="173">
        <f>'K8 SD Twl III 2013'!T219</f>
        <v>0</v>
      </c>
      <c r="AA220" s="173">
        <f>'K8 SD Twl IV 2013'!T219</f>
        <v>0</v>
      </c>
      <c r="AB220" s="173">
        <f t="shared" si="19"/>
        <v>0</v>
      </c>
      <c r="AC220" s="173">
        <f t="shared" si="15"/>
        <v>62930000</v>
      </c>
    </row>
    <row r="221" spans="2:29" hidden="1">
      <c r="B221" s="79">
        <f>'PER TRIWULAN'!A215</f>
        <v>210</v>
      </c>
      <c r="C221" s="54" t="str">
        <f>'PER TRIWULAN'!I215</f>
        <v xml:space="preserve"> Grobogan </v>
      </c>
      <c r="D221" s="36" t="str">
        <f>'PER TRIWULAN'!B215</f>
        <v>SD NEGERI 4 PUTATSARI</v>
      </c>
      <c r="E221" s="71">
        <f>'PER TRIWULAN'!X215</f>
        <v>76270000</v>
      </c>
      <c r="F221" s="89">
        <v>76270000</v>
      </c>
      <c r="G221" s="62">
        <v>2820000</v>
      </c>
      <c r="H221" s="62">
        <v>175000</v>
      </c>
      <c r="I221" s="62">
        <v>10807500</v>
      </c>
      <c r="J221" s="62">
        <v>15587900</v>
      </c>
      <c r="K221" s="62">
        <v>3387137</v>
      </c>
      <c r="L221" s="62">
        <v>6773963</v>
      </c>
      <c r="M221" s="62">
        <v>720000</v>
      </c>
      <c r="N221" s="62">
        <v>21000000</v>
      </c>
      <c r="O221" s="62">
        <v>1940000</v>
      </c>
      <c r="P221" s="62"/>
      <c r="Q221" s="62">
        <v>2100000</v>
      </c>
      <c r="R221" s="62">
        <v>5000000</v>
      </c>
      <c r="S221" s="62">
        <v>5958500</v>
      </c>
      <c r="T221" s="72">
        <f t="shared" si="16"/>
        <v>76270000</v>
      </c>
      <c r="U221" s="59">
        <f t="shared" si="17"/>
        <v>0</v>
      </c>
      <c r="V221" s="57">
        <f t="shared" si="18"/>
        <v>0</v>
      </c>
      <c r="W221" s="25"/>
      <c r="X221" s="173">
        <f>'K8 SD Twl I 2013'!T220</f>
        <v>0</v>
      </c>
      <c r="Y221" s="173">
        <f>'K8 SD Twl II 2013'!T220</f>
        <v>0</v>
      </c>
      <c r="Z221" s="173">
        <f>'K8 SD Twl III 2013'!T220</f>
        <v>0</v>
      </c>
      <c r="AA221" s="173">
        <f>'K8 SD Twl IV 2013'!T220</f>
        <v>0</v>
      </c>
      <c r="AB221" s="173">
        <f t="shared" si="19"/>
        <v>0</v>
      </c>
      <c r="AC221" s="173">
        <f t="shared" si="15"/>
        <v>76270000</v>
      </c>
    </row>
    <row r="222" spans="2:29" hidden="1">
      <c r="B222" s="79">
        <f>'PER TRIWULAN'!A216</f>
        <v>211</v>
      </c>
      <c r="C222" s="54" t="str">
        <f>'PER TRIWULAN'!I216</f>
        <v xml:space="preserve"> Grobogan </v>
      </c>
      <c r="D222" s="36" t="str">
        <f>'PER TRIWULAN'!B216</f>
        <v>SD NEGERI 4 TANGGUNGHARJO</v>
      </c>
      <c r="E222" s="71">
        <f>'PER TRIWULAN'!X216</f>
        <v>83520000</v>
      </c>
      <c r="F222" s="89">
        <v>83520000</v>
      </c>
      <c r="G222" s="62">
        <v>7790000</v>
      </c>
      <c r="H222" s="62">
        <v>0</v>
      </c>
      <c r="I222" s="62">
        <v>18922950</v>
      </c>
      <c r="J222" s="62">
        <v>17258350</v>
      </c>
      <c r="K222" s="62">
        <v>14128205</v>
      </c>
      <c r="L222" s="62">
        <v>520495</v>
      </c>
      <c r="M222" s="62">
        <v>3285000</v>
      </c>
      <c r="N222" s="62">
        <v>16600000</v>
      </c>
      <c r="O222" s="62">
        <v>1765000</v>
      </c>
      <c r="P222" s="62">
        <v>0</v>
      </c>
      <c r="Q222" s="62">
        <v>450000</v>
      </c>
      <c r="R222" s="62">
        <v>2800000</v>
      </c>
      <c r="S222" s="62">
        <v>0</v>
      </c>
      <c r="T222" s="72">
        <f t="shared" si="16"/>
        <v>83520000</v>
      </c>
      <c r="U222" s="59">
        <f t="shared" si="17"/>
        <v>0</v>
      </c>
      <c r="V222" s="57">
        <f t="shared" si="18"/>
        <v>0</v>
      </c>
      <c r="W222" s="25"/>
      <c r="X222" s="173">
        <f>'K8 SD Twl I 2013'!T221</f>
        <v>0</v>
      </c>
      <c r="Y222" s="173">
        <f>'K8 SD Twl II 2013'!T221</f>
        <v>0</v>
      </c>
      <c r="Z222" s="173">
        <f>'K8 SD Twl III 2013'!T221</f>
        <v>0</v>
      </c>
      <c r="AA222" s="173">
        <f>'K8 SD Twl IV 2013'!T221</f>
        <v>0</v>
      </c>
      <c r="AB222" s="173">
        <f t="shared" si="19"/>
        <v>0</v>
      </c>
      <c r="AC222" s="173">
        <f t="shared" si="15"/>
        <v>83520000</v>
      </c>
    </row>
    <row r="223" spans="2:29" hidden="1">
      <c r="B223" s="79">
        <f>'PER TRIWULAN'!A217</f>
        <v>212</v>
      </c>
      <c r="C223" s="54" t="str">
        <f>'PER TRIWULAN'!I217</f>
        <v xml:space="preserve"> Grobogan </v>
      </c>
      <c r="D223" s="36" t="str">
        <f>'PER TRIWULAN'!B217</f>
        <v>SD NEGERI 5 KARANGREJO</v>
      </c>
      <c r="E223" s="71">
        <f>'PER TRIWULAN'!X217</f>
        <v>58290000</v>
      </c>
      <c r="F223" s="89">
        <v>58290000</v>
      </c>
      <c r="G223" s="62">
        <v>4239750</v>
      </c>
      <c r="H223" s="62">
        <v>325000</v>
      </c>
      <c r="I223" s="62">
        <v>7470500</v>
      </c>
      <c r="J223" s="62">
        <v>10400700</v>
      </c>
      <c r="K223" s="62">
        <v>6989450</v>
      </c>
      <c r="L223" s="62">
        <v>739600</v>
      </c>
      <c r="M223" s="62">
        <v>4343000</v>
      </c>
      <c r="N223" s="62">
        <v>19500000</v>
      </c>
      <c r="O223" s="62">
        <v>2170000</v>
      </c>
      <c r="P223" s="62">
        <v>0</v>
      </c>
      <c r="Q223" s="62">
        <v>2112000</v>
      </c>
      <c r="R223" s="62">
        <v>0</v>
      </c>
      <c r="S223" s="62">
        <v>0</v>
      </c>
      <c r="T223" s="72">
        <f t="shared" si="16"/>
        <v>58290000</v>
      </c>
      <c r="U223" s="59">
        <f t="shared" si="17"/>
        <v>0</v>
      </c>
      <c r="V223" s="57">
        <f t="shared" si="18"/>
        <v>0</v>
      </c>
      <c r="W223" s="25"/>
      <c r="X223" s="173">
        <f>'K8 SD Twl I 2013'!T222</f>
        <v>0</v>
      </c>
      <c r="Y223" s="173">
        <f>'K8 SD Twl II 2013'!T222</f>
        <v>0</v>
      </c>
      <c r="Z223" s="173">
        <f>'K8 SD Twl III 2013'!T222</f>
        <v>0</v>
      </c>
      <c r="AA223" s="173">
        <f>'K8 SD Twl IV 2013'!T222</f>
        <v>0</v>
      </c>
      <c r="AB223" s="173">
        <f t="shared" si="19"/>
        <v>0</v>
      </c>
      <c r="AC223" s="173">
        <f t="shared" si="15"/>
        <v>58290000</v>
      </c>
    </row>
    <row r="224" spans="2:29" hidden="1">
      <c r="B224" s="79">
        <f>'PER TRIWULAN'!A218</f>
        <v>213</v>
      </c>
      <c r="C224" s="54" t="str">
        <f>'PER TRIWULAN'!I218</f>
        <v xml:space="preserve"> Grobogan </v>
      </c>
      <c r="D224" s="36" t="str">
        <f>'PER TRIWULAN'!B218</f>
        <v>SD NEGERI 5 LEBAK</v>
      </c>
      <c r="E224" s="71">
        <f>'PER TRIWULAN'!X218</f>
        <v>130210000</v>
      </c>
      <c r="F224" s="89">
        <v>130210000</v>
      </c>
      <c r="G224" s="62">
        <v>5295650</v>
      </c>
      <c r="H224" s="62">
        <v>1170000</v>
      </c>
      <c r="I224" s="62">
        <v>16926964</v>
      </c>
      <c r="J224" s="62">
        <v>26639950</v>
      </c>
      <c r="K224" s="62">
        <v>17857500</v>
      </c>
      <c r="L224" s="62">
        <v>4230436</v>
      </c>
      <c r="M224" s="62">
        <v>4114000</v>
      </c>
      <c r="N224" s="62">
        <v>25750000</v>
      </c>
      <c r="O224" s="62">
        <v>8615500</v>
      </c>
      <c r="P224" s="62">
        <v>0</v>
      </c>
      <c r="Q224" s="62">
        <v>6600000</v>
      </c>
      <c r="R224" s="62">
        <v>7750000</v>
      </c>
      <c r="S224" s="62">
        <v>5260000</v>
      </c>
      <c r="T224" s="72">
        <f t="shared" si="16"/>
        <v>130210000</v>
      </c>
      <c r="U224" s="59">
        <f t="shared" si="17"/>
        <v>0</v>
      </c>
      <c r="V224" s="57">
        <f t="shared" si="18"/>
        <v>0</v>
      </c>
      <c r="W224" s="25"/>
      <c r="X224" s="173">
        <f>'K8 SD Twl I 2013'!T223</f>
        <v>0</v>
      </c>
      <c r="Y224" s="173">
        <f>'K8 SD Twl II 2013'!T223</f>
        <v>0</v>
      </c>
      <c r="Z224" s="173">
        <f>'K8 SD Twl III 2013'!T223</f>
        <v>0</v>
      </c>
      <c r="AA224" s="173">
        <f>'K8 SD Twl IV 2013'!T223</f>
        <v>0</v>
      </c>
      <c r="AB224" s="173">
        <f t="shared" si="19"/>
        <v>0</v>
      </c>
      <c r="AC224" s="173">
        <f t="shared" si="15"/>
        <v>130210000</v>
      </c>
    </row>
    <row r="225" spans="2:29" hidden="1">
      <c r="B225" s="79">
        <f>'PER TRIWULAN'!A219</f>
        <v>214</v>
      </c>
      <c r="C225" s="54" t="str">
        <f>'PER TRIWULAN'!I219</f>
        <v xml:space="preserve"> Grobogan </v>
      </c>
      <c r="D225" s="36" t="str">
        <f>'PER TRIWULAN'!B219</f>
        <v>SD NEGERI 5 PUTATSARI</v>
      </c>
      <c r="E225" s="71">
        <f>'PER TRIWULAN'!X219</f>
        <v>158630000</v>
      </c>
      <c r="F225" s="89">
        <v>158630000</v>
      </c>
      <c r="G225" s="62">
        <v>2820000</v>
      </c>
      <c r="H225" s="62">
        <v>1620000</v>
      </c>
      <c r="I225" s="62">
        <v>25801000</v>
      </c>
      <c r="J225" s="62">
        <v>41965850</v>
      </c>
      <c r="K225" s="62">
        <v>8873400</v>
      </c>
      <c r="L225" s="62">
        <v>3587500</v>
      </c>
      <c r="M225" s="62">
        <v>15161500</v>
      </c>
      <c r="N225" s="62">
        <v>33300000</v>
      </c>
      <c r="O225" s="62">
        <v>4694200</v>
      </c>
      <c r="P225" s="62">
        <v>0</v>
      </c>
      <c r="Q225" s="62">
        <v>5970000</v>
      </c>
      <c r="R225" s="62">
        <v>4526000</v>
      </c>
      <c r="S225" s="62">
        <v>10310550</v>
      </c>
      <c r="T225" s="72">
        <f t="shared" si="16"/>
        <v>158630000</v>
      </c>
      <c r="U225" s="59">
        <f t="shared" si="17"/>
        <v>0</v>
      </c>
      <c r="V225" s="57">
        <f t="shared" si="18"/>
        <v>0</v>
      </c>
      <c r="W225" s="25"/>
      <c r="X225" s="173">
        <f>'K8 SD Twl I 2013'!T224</f>
        <v>0</v>
      </c>
      <c r="Y225" s="173">
        <f>'K8 SD Twl II 2013'!T224</f>
        <v>0</v>
      </c>
      <c r="Z225" s="173">
        <f>'K8 SD Twl III 2013'!T224</f>
        <v>0</v>
      </c>
      <c r="AA225" s="173">
        <f>'K8 SD Twl IV 2013'!T224</f>
        <v>0</v>
      </c>
      <c r="AB225" s="173">
        <f t="shared" si="19"/>
        <v>0</v>
      </c>
      <c r="AC225" s="173">
        <f t="shared" si="15"/>
        <v>158630000</v>
      </c>
    </row>
    <row r="226" spans="2:29" hidden="1">
      <c r="B226" s="79">
        <f>'PER TRIWULAN'!A220</f>
        <v>215</v>
      </c>
      <c r="C226" s="54" t="str">
        <f>'PER TRIWULAN'!I220</f>
        <v xml:space="preserve"> Grobogan </v>
      </c>
      <c r="D226" s="36" t="str">
        <f>'PER TRIWULAN'!B220</f>
        <v>SD NEGERI 6 PUTATSARI</v>
      </c>
      <c r="E226" s="71">
        <f>'PER TRIWULAN'!X220</f>
        <v>97440000</v>
      </c>
      <c r="F226" s="89">
        <v>97440000</v>
      </c>
      <c r="G226" s="62">
        <v>5528000</v>
      </c>
      <c r="H226" s="62">
        <v>450000</v>
      </c>
      <c r="I226" s="62">
        <v>19597800</v>
      </c>
      <c r="J226" s="62">
        <v>20178650</v>
      </c>
      <c r="K226" s="62">
        <v>18783318</v>
      </c>
      <c r="L226" s="62">
        <v>4257095</v>
      </c>
      <c r="M226" s="62">
        <v>679000</v>
      </c>
      <c r="N226" s="62">
        <v>19050000</v>
      </c>
      <c r="O226" s="62">
        <v>3332000</v>
      </c>
      <c r="P226" s="62">
        <v>355000</v>
      </c>
      <c r="Q226" s="62">
        <v>3089137</v>
      </c>
      <c r="R226" s="62">
        <v>1065000</v>
      </c>
      <c r="S226" s="62">
        <v>1075000</v>
      </c>
      <c r="T226" s="72">
        <f t="shared" si="16"/>
        <v>97440000</v>
      </c>
      <c r="U226" s="59">
        <f t="shared" si="17"/>
        <v>0</v>
      </c>
      <c r="V226" s="57">
        <f t="shared" si="18"/>
        <v>0</v>
      </c>
      <c r="W226" s="25"/>
      <c r="X226" s="173">
        <f>'K8 SD Twl I 2013'!T225</f>
        <v>0</v>
      </c>
      <c r="Y226" s="173">
        <f>'K8 SD Twl II 2013'!T225</f>
        <v>0</v>
      </c>
      <c r="Z226" s="173">
        <f>'K8 SD Twl III 2013'!T225</f>
        <v>0</v>
      </c>
      <c r="AA226" s="173">
        <f>'K8 SD Twl IV 2013'!T225</f>
        <v>0</v>
      </c>
      <c r="AB226" s="173">
        <f t="shared" si="19"/>
        <v>0</v>
      </c>
      <c r="AC226" s="173">
        <f t="shared" si="15"/>
        <v>97440000</v>
      </c>
    </row>
    <row r="227" spans="2:29" hidden="1">
      <c r="B227" s="79">
        <f>'PER TRIWULAN'!A221</f>
        <v>216</v>
      </c>
      <c r="C227" s="54" t="str">
        <f>'PER TRIWULAN'!I221</f>
        <v xml:space="preserve"> Gubug </v>
      </c>
      <c r="D227" s="36" t="str">
        <f>'PER TRIWULAN'!B221</f>
        <v>SD NEGERI 4 KUWARON</v>
      </c>
      <c r="E227" s="71">
        <f>'PER TRIWULAN'!X221</f>
        <v>88450000</v>
      </c>
      <c r="F227" s="89">
        <v>88450000</v>
      </c>
      <c r="G227" s="62">
        <v>5168000</v>
      </c>
      <c r="H227" s="62">
        <v>260000</v>
      </c>
      <c r="I227" s="62">
        <v>17225700</v>
      </c>
      <c r="J227" s="62">
        <v>10571500</v>
      </c>
      <c r="K227" s="62">
        <v>27749071</v>
      </c>
      <c r="L227" s="62">
        <v>6035229</v>
      </c>
      <c r="M227" s="62">
        <v>2050500</v>
      </c>
      <c r="N227" s="62">
        <v>11055000</v>
      </c>
      <c r="O227" s="62">
        <v>1385000</v>
      </c>
      <c r="P227" s="62">
        <v>0</v>
      </c>
      <c r="Q227" s="62">
        <v>650000</v>
      </c>
      <c r="R227" s="62">
        <v>5700000</v>
      </c>
      <c r="S227" s="62">
        <v>600000</v>
      </c>
      <c r="T227" s="72">
        <f t="shared" si="16"/>
        <v>88450000</v>
      </c>
      <c r="U227" s="59">
        <f t="shared" si="17"/>
        <v>0</v>
      </c>
      <c r="V227" s="57">
        <f t="shared" si="18"/>
        <v>0</v>
      </c>
      <c r="W227" s="25"/>
      <c r="X227" s="173">
        <f>'K8 SD Twl I 2013'!T226</f>
        <v>0</v>
      </c>
      <c r="Y227" s="173">
        <f>'K8 SD Twl II 2013'!T226</f>
        <v>0</v>
      </c>
      <c r="Z227" s="173">
        <f>'K8 SD Twl III 2013'!T226</f>
        <v>0</v>
      </c>
      <c r="AA227" s="173">
        <f>'K8 SD Twl IV 2013'!T226</f>
        <v>0</v>
      </c>
      <c r="AB227" s="173">
        <f t="shared" si="19"/>
        <v>0</v>
      </c>
      <c r="AC227" s="173">
        <f t="shared" si="15"/>
        <v>88450000</v>
      </c>
    </row>
    <row r="228" spans="2:29" hidden="1">
      <c r="B228" s="79">
        <f>'PER TRIWULAN'!A222</f>
        <v>217</v>
      </c>
      <c r="C228" s="54" t="str">
        <f>'PER TRIWULAN'!I222</f>
        <v xml:space="preserve"> Gubug </v>
      </c>
      <c r="D228" s="36" t="str">
        <f>'PER TRIWULAN'!B222</f>
        <v>SD NEGERI 1 BATURAGUNG</v>
      </c>
      <c r="E228" s="71">
        <f>'PER TRIWULAN'!X222</f>
        <v>128760000</v>
      </c>
      <c r="F228" s="89">
        <v>128760000</v>
      </c>
      <c r="G228" s="62">
        <v>0</v>
      </c>
      <c r="H228" s="62">
        <v>14877800</v>
      </c>
      <c r="I228" s="62">
        <v>31817640</v>
      </c>
      <c r="J228" s="62">
        <v>12349600</v>
      </c>
      <c r="K228" s="62">
        <v>17437200</v>
      </c>
      <c r="L228" s="62">
        <v>4210760</v>
      </c>
      <c r="M228" s="62">
        <v>10705500</v>
      </c>
      <c r="N228" s="62">
        <v>15987500</v>
      </c>
      <c r="O228" s="62">
        <v>9000000</v>
      </c>
      <c r="P228" s="62">
        <v>36000</v>
      </c>
      <c r="Q228" s="62">
        <v>1830000</v>
      </c>
      <c r="R228" s="62">
        <v>2525000</v>
      </c>
      <c r="S228" s="62">
        <v>7983000</v>
      </c>
      <c r="T228" s="72">
        <f t="shared" si="16"/>
        <v>128760000</v>
      </c>
      <c r="U228" s="59">
        <f t="shared" si="17"/>
        <v>0</v>
      </c>
      <c r="V228" s="57">
        <f t="shared" si="18"/>
        <v>0</v>
      </c>
      <c r="W228" s="25"/>
      <c r="X228" s="173">
        <f>'K8 SD Twl I 2013'!T227</f>
        <v>0</v>
      </c>
      <c r="Y228" s="173">
        <f>'K8 SD Twl II 2013'!T227</f>
        <v>0</v>
      </c>
      <c r="Z228" s="173">
        <f>'K8 SD Twl III 2013'!T227</f>
        <v>0</v>
      </c>
      <c r="AA228" s="173">
        <f>'K8 SD Twl IV 2013'!T227</f>
        <v>0</v>
      </c>
      <c r="AB228" s="173">
        <f t="shared" si="19"/>
        <v>0</v>
      </c>
      <c r="AC228" s="173">
        <f t="shared" si="15"/>
        <v>128760000</v>
      </c>
    </row>
    <row r="229" spans="2:29" hidden="1">
      <c r="B229" s="79">
        <f>'PER TRIWULAN'!A223</f>
        <v>218</v>
      </c>
      <c r="C229" s="54" t="str">
        <f>'PER TRIWULAN'!I223</f>
        <v xml:space="preserve"> Gubug </v>
      </c>
      <c r="D229" s="36" t="str">
        <f>'PER TRIWULAN'!B223</f>
        <v>SD NEGERI 1 GINGGANGTANI</v>
      </c>
      <c r="E229" s="71">
        <f>'PER TRIWULAN'!X223</f>
        <v>56840000</v>
      </c>
      <c r="F229" s="89">
        <v>56840000</v>
      </c>
      <c r="G229" s="62">
        <v>2840000</v>
      </c>
      <c r="H229" s="62">
        <v>1240000</v>
      </c>
      <c r="I229" s="62">
        <v>11457700</v>
      </c>
      <c r="J229" s="62">
        <v>9936500</v>
      </c>
      <c r="K229" s="62">
        <v>3473831</v>
      </c>
      <c r="L229" s="62">
        <v>4049369</v>
      </c>
      <c r="M229" s="62">
        <v>870000</v>
      </c>
      <c r="N229" s="62">
        <v>12600000</v>
      </c>
      <c r="O229" s="62">
        <v>5797200</v>
      </c>
      <c r="P229" s="62">
        <v>0</v>
      </c>
      <c r="Q229" s="62">
        <v>1609400</v>
      </c>
      <c r="R229" s="62">
        <v>0</v>
      </c>
      <c r="S229" s="62">
        <v>2966000</v>
      </c>
      <c r="T229" s="72">
        <f t="shared" si="16"/>
        <v>56840000</v>
      </c>
      <c r="U229" s="59">
        <f t="shared" si="17"/>
        <v>0</v>
      </c>
      <c r="V229" s="57">
        <f t="shared" si="18"/>
        <v>0</v>
      </c>
      <c r="W229" s="25"/>
      <c r="X229" s="173">
        <f>'K8 SD Twl I 2013'!T228</f>
        <v>0</v>
      </c>
      <c r="Y229" s="173">
        <f>'K8 SD Twl II 2013'!T228</f>
        <v>0</v>
      </c>
      <c r="Z229" s="173">
        <f>'K8 SD Twl III 2013'!T228</f>
        <v>0</v>
      </c>
      <c r="AA229" s="173">
        <f>'K8 SD Twl IV 2013'!T228</f>
        <v>0</v>
      </c>
      <c r="AB229" s="173">
        <f t="shared" si="19"/>
        <v>0</v>
      </c>
      <c r="AC229" s="173">
        <f t="shared" si="15"/>
        <v>56840000</v>
      </c>
    </row>
    <row r="230" spans="2:29" hidden="1">
      <c r="B230" s="79">
        <f>'PER TRIWULAN'!A224</f>
        <v>219</v>
      </c>
      <c r="C230" s="54" t="str">
        <f>'PER TRIWULAN'!I224</f>
        <v xml:space="preserve"> Gubug </v>
      </c>
      <c r="D230" s="36" t="str">
        <f>'PER TRIWULAN'!B224</f>
        <v>SD NEGERI 1 GUBUG</v>
      </c>
      <c r="E230" s="71">
        <f>'PER TRIWULAN'!X224</f>
        <v>158340000</v>
      </c>
      <c r="F230" s="89">
        <v>158340000</v>
      </c>
      <c r="G230" s="62">
        <v>3176803</v>
      </c>
      <c r="H230" s="62">
        <v>0</v>
      </c>
      <c r="I230" s="62">
        <v>31163700</v>
      </c>
      <c r="J230" s="62">
        <v>27830300</v>
      </c>
      <c r="K230" s="62">
        <v>16443100</v>
      </c>
      <c r="L230" s="62">
        <v>11760294</v>
      </c>
      <c r="M230" s="62">
        <v>15192803</v>
      </c>
      <c r="N230" s="62">
        <v>30208000</v>
      </c>
      <c r="O230" s="62">
        <v>19677000</v>
      </c>
      <c r="P230" s="62">
        <v>0</v>
      </c>
      <c r="Q230" s="62">
        <v>2888000</v>
      </c>
      <c r="R230" s="62">
        <v>0</v>
      </c>
      <c r="S230" s="62">
        <v>0</v>
      </c>
      <c r="T230" s="72">
        <f t="shared" si="16"/>
        <v>158340000</v>
      </c>
      <c r="U230" s="59">
        <f t="shared" si="17"/>
        <v>0</v>
      </c>
      <c r="V230" s="57">
        <f t="shared" si="18"/>
        <v>0</v>
      </c>
      <c r="W230" s="25"/>
      <c r="X230" s="173">
        <f>'K8 SD Twl I 2013'!T229</f>
        <v>0</v>
      </c>
      <c r="Y230" s="173">
        <f>'K8 SD Twl II 2013'!T229</f>
        <v>0</v>
      </c>
      <c r="Z230" s="173">
        <f>'K8 SD Twl III 2013'!T229</f>
        <v>0</v>
      </c>
      <c r="AA230" s="173">
        <f>'K8 SD Twl IV 2013'!T229</f>
        <v>0</v>
      </c>
      <c r="AB230" s="173">
        <f t="shared" si="19"/>
        <v>0</v>
      </c>
      <c r="AC230" s="173">
        <f t="shared" si="15"/>
        <v>158340000</v>
      </c>
    </row>
    <row r="231" spans="2:29" hidden="1">
      <c r="B231" s="79">
        <f>'PER TRIWULAN'!A225</f>
        <v>220</v>
      </c>
      <c r="C231" s="54" t="str">
        <f>'PER TRIWULAN'!I225</f>
        <v xml:space="preserve"> Gubug </v>
      </c>
      <c r="D231" s="36" t="str">
        <f>'PER TRIWULAN'!B225</f>
        <v>SD NEGERI 1 JEKETRO</v>
      </c>
      <c r="E231" s="71">
        <f>'PER TRIWULAN'!X225</f>
        <v>117160000</v>
      </c>
      <c r="F231" s="89">
        <v>117160000</v>
      </c>
      <c r="G231" s="62">
        <v>1179000</v>
      </c>
      <c r="H231" s="62">
        <v>400000</v>
      </c>
      <c r="I231" s="62">
        <v>37847800</v>
      </c>
      <c r="J231" s="62">
        <v>20374100</v>
      </c>
      <c r="K231" s="62">
        <v>5793333</v>
      </c>
      <c r="L231" s="62">
        <v>6708267</v>
      </c>
      <c r="M231" s="62">
        <v>550000</v>
      </c>
      <c r="N231" s="62">
        <v>18000000</v>
      </c>
      <c r="O231" s="62">
        <v>9007500</v>
      </c>
      <c r="P231" s="62">
        <v>0</v>
      </c>
      <c r="Q231" s="62">
        <v>0</v>
      </c>
      <c r="R231" s="62">
        <v>0</v>
      </c>
      <c r="S231" s="62">
        <v>17300000</v>
      </c>
      <c r="T231" s="72">
        <f t="shared" si="16"/>
        <v>117160000</v>
      </c>
      <c r="U231" s="59">
        <f t="shared" si="17"/>
        <v>0</v>
      </c>
      <c r="V231" s="57">
        <f t="shared" si="18"/>
        <v>0</v>
      </c>
      <c r="W231" s="25"/>
      <c r="X231" s="173">
        <f>'K8 SD Twl I 2013'!T230</f>
        <v>0</v>
      </c>
      <c r="Y231" s="173">
        <f>'K8 SD Twl II 2013'!T230</f>
        <v>0</v>
      </c>
      <c r="Z231" s="173">
        <f>'K8 SD Twl III 2013'!T230</f>
        <v>0</v>
      </c>
      <c r="AA231" s="173">
        <f>'K8 SD Twl IV 2013'!T230</f>
        <v>0</v>
      </c>
      <c r="AB231" s="173">
        <f t="shared" si="19"/>
        <v>0</v>
      </c>
      <c r="AC231" s="173">
        <f t="shared" si="15"/>
        <v>117160000</v>
      </c>
    </row>
    <row r="232" spans="2:29" hidden="1">
      <c r="B232" s="79">
        <f>'PER TRIWULAN'!A226</f>
        <v>221</v>
      </c>
      <c r="C232" s="54" t="str">
        <f>'PER TRIWULAN'!I226</f>
        <v xml:space="preserve"> Gubug </v>
      </c>
      <c r="D232" s="36" t="str">
        <f>'PER TRIWULAN'!B226</f>
        <v>SD NEGERI 1 KEMIRI</v>
      </c>
      <c r="E232" s="71">
        <f>'PER TRIWULAN'!X226</f>
        <v>53650000</v>
      </c>
      <c r="F232" s="89">
        <v>53650000</v>
      </c>
      <c r="G232" s="62">
        <v>0</v>
      </c>
      <c r="H232" s="62">
        <v>613000</v>
      </c>
      <c r="I232" s="62">
        <v>11256450</v>
      </c>
      <c r="J232" s="62">
        <v>9675400</v>
      </c>
      <c r="K232" s="62">
        <v>9608900</v>
      </c>
      <c r="L232" s="62">
        <v>4327150</v>
      </c>
      <c r="M232" s="62">
        <v>2964100</v>
      </c>
      <c r="N232" s="62">
        <v>9490000</v>
      </c>
      <c r="O232" s="62">
        <v>3861000</v>
      </c>
      <c r="P232" s="62">
        <v>0</v>
      </c>
      <c r="Q232" s="62">
        <v>1485000</v>
      </c>
      <c r="R232" s="62">
        <v>369000</v>
      </c>
      <c r="S232" s="62">
        <v>0</v>
      </c>
      <c r="T232" s="72">
        <f t="shared" si="16"/>
        <v>53650000</v>
      </c>
      <c r="U232" s="59">
        <f t="shared" si="17"/>
        <v>0</v>
      </c>
      <c r="V232" s="57">
        <f t="shared" si="18"/>
        <v>0</v>
      </c>
      <c r="W232" s="25"/>
      <c r="X232" s="173">
        <f>'K8 SD Twl I 2013'!T231</f>
        <v>0</v>
      </c>
      <c r="Y232" s="173">
        <f>'K8 SD Twl II 2013'!T231</f>
        <v>0</v>
      </c>
      <c r="Z232" s="173">
        <f>'K8 SD Twl III 2013'!T231</f>
        <v>0</v>
      </c>
      <c r="AA232" s="173">
        <f>'K8 SD Twl IV 2013'!T231</f>
        <v>0</v>
      </c>
      <c r="AB232" s="173">
        <f t="shared" si="19"/>
        <v>0</v>
      </c>
      <c r="AC232" s="173">
        <f t="shared" si="15"/>
        <v>53650000</v>
      </c>
    </row>
    <row r="233" spans="2:29" hidden="1">
      <c r="B233" s="79">
        <f>'PER TRIWULAN'!A227</f>
        <v>222</v>
      </c>
      <c r="C233" s="54" t="str">
        <f>'PER TRIWULAN'!I227</f>
        <v xml:space="preserve"> Gubug </v>
      </c>
      <c r="D233" s="36" t="str">
        <f>'PER TRIWULAN'!B227</f>
        <v>SD NEGERI 1 KUNJENG</v>
      </c>
      <c r="E233" s="71">
        <f>'PER TRIWULAN'!X227</f>
        <v>129630000</v>
      </c>
      <c r="F233" s="89">
        <v>129630000</v>
      </c>
      <c r="G233" s="62">
        <v>6584000</v>
      </c>
      <c r="H233" s="62">
        <v>3790000</v>
      </c>
      <c r="I233" s="62">
        <v>33990700</v>
      </c>
      <c r="J233" s="62">
        <v>21754300</v>
      </c>
      <c r="K233" s="62">
        <v>16475250</v>
      </c>
      <c r="L233" s="62">
        <v>1233500</v>
      </c>
      <c r="M233" s="62">
        <v>18251950</v>
      </c>
      <c r="N233" s="62">
        <v>15000000</v>
      </c>
      <c r="O233" s="62">
        <v>5615000</v>
      </c>
      <c r="P233" s="62">
        <v>1648800</v>
      </c>
      <c r="Q233" s="62">
        <v>3026500</v>
      </c>
      <c r="R233" s="62">
        <v>1165000</v>
      </c>
      <c r="S233" s="62">
        <v>1095000</v>
      </c>
      <c r="T233" s="72">
        <f t="shared" si="16"/>
        <v>129630000</v>
      </c>
      <c r="U233" s="59">
        <f t="shared" si="17"/>
        <v>0</v>
      </c>
      <c r="V233" s="57">
        <f t="shared" si="18"/>
        <v>0</v>
      </c>
      <c r="W233" s="25"/>
      <c r="X233" s="173">
        <f>'K8 SD Twl I 2013'!T232</f>
        <v>0</v>
      </c>
      <c r="Y233" s="173">
        <f>'K8 SD Twl II 2013'!T232</f>
        <v>0</v>
      </c>
      <c r="Z233" s="173">
        <f>'K8 SD Twl III 2013'!T232</f>
        <v>0</v>
      </c>
      <c r="AA233" s="173">
        <f>'K8 SD Twl IV 2013'!T232</f>
        <v>0</v>
      </c>
      <c r="AB233" s="173">
        <f t="shared" si="19"/>
        <v>0</v>
      </c>
      <c r="AC233" s="173">
        <f t="shared" si="15"/>
        <v>129630000</v>
      </c>
    </row>
    <row r="234" spans="2:29" hidden="1">
      <c r="B234" s="79">
        <f>'PER TRIWULAN'!A228</f>
        <v>223</v>
      </c>
      <c r="C234" s="54" t="str">
        <f>'PER TRIWULAN'!I228</f>
        <v xml:space="preserve"> Gubug </v>
      </c>
      <c r="D234" s="36" t="str">
        <f>'PER TRIWULAN'!B228</f>
        <v>SD NEGERI 1 KUWARON</v>
      </c>
      <c r="E234" s="71">
        <f>'PER TRIWULAN'!X228</f>
        <v>142680000</v>
      </c>
      <c r="F234" s="89">
        <v>142680000</v>
      </c>
      <c r="G234" s="62">
        <v>9066500</v>
      </c>
      <c r="H234" s="62">
        <v>8631400</v>
      </c>
      <c r="I234" s="62">
        <v>26202900</v>
      </c>
      <c r="J234" s="62">
        <v>25944100</v>
      </c>
      <c r="K234" s="62">
        <v>7375410</v>
      </c>
      <c r="L234" s="62">
        <v>6527566</v>
      </c>
      <c r="M234" s="62">
        <v>11539024</v>
      </c>
      <c r="N234" s="62">
        <v>22800000</v>
      </c>
      <c r="O234" s="62">
        <v>3800000</v>
      </c>
      <c r="P234" s="62">
        <v>0</v>
      </c>
      <c r="Q234" s="62">
        <v>4650000</v>
      </c>
      <c r="R234" s="62">
        <v>1090000</v>
      </c>
      <c r="S234" s="62">
        <v>15053100</v>
      </c>
      <c r="T234" s="72">
        <f t="shared" si="16"/>
        <v>142680000</v>
      </c>
      <c r="U234" s="59">
        <f t="shared" si="17"/>
        <v>0</v>
      </c>
      <c r="V234" s="57">
        <f t="shared" si="18"/>
        <v>0</v>
      </c>
      <c r="W234" s="25"/>
      <c r="X234" s="173">
        <f>'K8 SD Twl I 2013'!T233</f>
        <v>0</v>
      </c>
      <c r="Y234" s="173">
        <f>'K8 SD Twl II 2013'!T233</f>
        <v>0</v>
      </c>
      <c r="Z234" s="173">
        <f>'K8 SD Twl III 2013'!T233</f>
        <v>0</v>
      </c>
      <c r="AA234" s="173">
        <f>'K8 SD Twl IV 2013'!T233</f>
        <v>0</v>
      </c>
      <c r="AB234" s="173">
        <f t="shared" si="19"/>
        <v>0</v>
      </c>
      <c r="AC234" s="173">
        <f t="shared" si="15"/>
        <v>142680000</v>
      </c>
    </row>
    <row r="235" spans="2:29" hidden="1">
      <c r="B235" s="79">
        <f>'PER TRIWULAN'!A229</f>
        <v>224</v>
      </c>
      <c r="C235" s="54" t="str">
        <f>'PER TRIWULAN'!I229</f>
        <v xml:space="preserve"> Gubug </v>
      </c>
      <c r="D235" s="36" t="str">
        <f>'PER TRIWULAN'!B229</f>
        <v>SD NEGERI 1 PENADARAN</v>
      </c>
      <c r="E235" s="71">
        <f>'PER TRIWULAN'!X229</f>
        <v>90190000</v>
      </c>
      <c r="F235" s="89">
        <v>90190000</v>
      </c>
      <c r="G235" s="62">
        <v>0</v>
      </c>
      <c r="H235" s="62">
        <v>650000</v>
      </c>
      <c r="I235" s="62">
        <v>4866800</v>
      </c>
      <c r="J235" s="62">
        <v>15297000</v>
      </c>
      <c r="K235" s="62">
        <v>18502500</v>
      </c>
      <c r="L235" s="62">
        <v>5141000</v>
      </c>
      <c r="M235" s="62">
        <v>11356000</v>
      </c>
      <c r="N235" s="62">
        <v>17100000</v>
      </c>
      <c r="O235" s="62">
        <v>2550000</v>
      </c>
      <c r="P235" s="62">
        <v>0</v>
      </c>
      <c r="Q235" s="62">
        <v>3975000</v>
      </c>
      <c r="R235" s="62">
        <v>7923000</v>
      </c>
      <c r="S235" s="62">
        <v>2828700</v>
      </c>
      <c r="T235" s="72">
        <f t="shared" si="16"/>
        <v>90190000</v>
      </c>
      <c r="U235" s="59">
        <f t="shared" si="17"/>
        <v>0</v>
      </c>
      <c r="V235" s="57">
        <f t="shared" si="18"/>
        <v>0</v>
      </c>
      <c r="W235" s="25"/>
      <c r="X235" s="173">
        <f>'K8 SD Twl I 2013'!T234</f>
        <v>0</v>
      </c>
      <c r="Y235" s="173">
        <f>'K8 SD Twl II 2013'!T234</f>
        <v>0</v>
      </c>
      <c r="Z235" s="173">
        <f>'K8 SD Twl III 2013'!T234</f>
        <v>0</v>
      </c>
      <c r="AA235" s="173">
        <f>'K8 SD Twl IV 2013'!T234</f>
        <v>0</v>
      </c>
      <c r="AB235" s="173">
        <f t="shared" si="19"/>
        <v>0</v>
      </c>
      <c r="AC235" s="173">
        <f t="shared" si="15"/>
        <v>90190000</v>
      </c>
    </row>
    <row r="236" spans="2:29" hidden="1">
      <c r="B236" s="79">
        <f>'PER TRIWULAN'!A230</f>
        <v>225</v>
      </c>
      <c r="C236" s="54" t="str">
        <f>'PER TRIWULAN'!I230</f>
        <v xml:space="preserve"> Gubug </v>
      </c>
      <c r="D236" s="36" t="str">
        <f>'PER TRIWULAN'!B230</f>
        <v>SD NEGERI 1 PRANTEN</v>
      </c>
      <c r="E236" s="71">
        <f>'PER TRIWULAN'!X230</f>
        <v>63800000</v>
      </c>
      <c r="F236" s="89">
        <v>63800000</v>
      </c>
      <c r="G236" s="62">
        <v>0</v>
      </c>
      <c r="H236" s="62">
        <v>600000</v>
      </c>
      <c r="I236" s="62">
        <v>13313000</v>
      </c>
      <c r="J236" s="62">
        <v>14009700</v>
      </c>
      <c r="K236" s="62">
        <v>13243640</v>
      </c>
      <c r="L236" s="62">
        <v>4256660</v>
      </c>
      <c r="M236" s="62">
        <v>3191000</v>
      </c>
      <c r="N236" s="62">
        <v>12500000</v>
      </c>
      <c r="O236" s="62">
        <v>1010000</v>
      </c>
      <c r="P236" s="62">
        <v>0</v>
      </c>
      <c r="Q236" s="62">
        <v>663000</v>
      </c>
      <c r="R236" s="62">
        <v>900000</v>
      </c>
      <c r="S236" s="62">
        <v>113000</v>
      </c>
      <c r="T236" s="72">
        <f t="shared" si="16"/>
        <v>63800000</v>
      </c>
      <c r="U236" s="59">
        <f t="shared" si="17"/>
        <v>0</v>
      </c>
      <c r="V236" s="57">
        <f t="shared" si="18"/>
        <v>0</v>
      </c>
      <c r="W236" s="25"/>
      <c r="X236" s="173">
        <f>'K8 SD Twl I 2013'!T235</f>
        <v>0</v>
      </c>
      <c r="Y236" s="173">
        <f>'K8 SD Twl II 2013'!T235</f>
        <v>0</v>
      </c>
      <c r="Z236" s="173">
        <f>'K8 SD Twl III 2013'!T235</f>
        <v>0</v>
      </c>
      <c r="AA236" s="173">
        <f>'K8 SD Twl IV 2013'!T235</f>
        <v>0</v>
      </c>
      <c r="AB236" s="173">
        <f t="shared" si="19"/>
        <v>0</v>
      </c>
      <c r="AC236" s="173">
        <f t="shared" si="15"/>
        <v>63800000</v>
      </c>
    </row>
    <row r="237" spans="2:29" hidden="1">
      <c r="B237" s="79">
        <f>'PER TRIWULAN'!A231</f>
        <v>226</v>
      </c>
      <c r="C237" s="54" t="str">
        <f>'PER TRIWULAN'!I231</f>
        <v xml:space="preserve"> Gubug </v>
      </c>
      <c r="D237" s="36" t="str">
        <f>'PER TRIWULAN'!B231</f>
        <v>SD NEGERI 1 RINGINHARJO</v>
      </c>
      <c r="E237" s="71">
        <f>'PER TRIWULAN'!X231</f>
        <v>78010000</v>
      </c>
      <c r="F237" s="89">
        <v>78010000</v>
      </c>
      <c r="G237" s="62">
        <v>2161000</v>
      </c>
      <c r="H237" s="62">
        <v>210000</v>
      </c>
      <c r="I237" s="62">
        <v>9762960</v>
      </c>
      <c r="J237" s="62">
        <v>27517000</v>
      </c>
      <c r="K237" s="62">
        <v>13027325</v>
      </c>
      <c r="L237" s="62">
        <v>3502215</v>
      </c>
      <c r="M237" s="62">
        <v>4231000</v>
      </c>
      <c r="N237" s="62">
        <v>7400000</v>
      </c>
      <c r="O237" s="62">
        <v>6888500</v>
      </c>
      <c r="P237" s="62">
        <v>600000</v>
      </c>
      <c r="Q237" s="62">
        <v>1210000</v>
      </c>
      <c r="R237" s="62">
        <v>1500000</v>
      </c>
      <c r="S237" s="62">
        <v>0</v>
      </c>
      <c r="T237" s="72">
        <f t="shared" si="16"/>
        <v>78010000</v>
      </c>
      <c r="U237" s="59">
        <f t="shared" si="17"/>
        <v>0</v>
      </c>
      <c r="V237" s="57">
        <f t="shared" si="18"/>
        <v>0</v>
      </c>
      <c r="W237" s="25"/>
      <c r="X237" s="173">
        <f>'K8 SD Twl I 2013'!T236</f>
        <v>0</v>
      </c>
      <c r="Y237" s="173">
        <f>'K8 SD Twl II 2013'!T236</f>
        <v>0</v>
      </c>
      <c r="Z237" s="173">
        <f>'K8 SD Twl III 2013'!T236</f>
        <v>0</v>
      </c>
      <c r="AA237" s="173">
        <f>'K8 SD Twl IV 2013'!T236</f>
        <v>0</v>
      </c>
      <c r="AB237" s="173">
        <f t="shared" si="19"/>
        <v>0</v>
      </c>
      <c r="AC237" s="173">
        <f t="shared" si="15"/>
        <v>78010000</v>
      </c>
    </row>
    <row r="238" spans="2:29" hidden="1">
      <c r="B238" s="79">
        <f>'PER TRIWULAN'!A232</f>
        <v>227</v>
      </c>
      <c r="C238" s="54" t="str">
        <f>'PER TRIWULAN'!I232</f>
        <v xml:space="preserve"> Gubug </v>
      </c>
      <c r="D238" s="36" t="str">
        <f>'PER TRIWULAN'!B232</f>
        <v>SD NEGERI 1 TAMBAKAN</v>
      </c>
      <c r="E238" s="71">
        <f>'PER TRIWULAN'!X232</f>
        <v>85550000</v>
      </c>
      <c r="F238" s="89">
        <v>85550000</v>
      </c>
      <c r="G238" s="62">
        <v>5078000</v>
      </c>
      <c r="H238" s="62">
        <v>575000</v>
      </c>
      <c r="I238" s="62">
        <v>14376950</v>
      </c>
      <c r="J238" s="62">
        <v>22296425</v>
      </c>
      <c r="K238" s="62">
        <v>8984885</v>
      </c>
      <c r="L238" s="62">
        <v>1045740</v>
      </c>
      <c r="M238" s="62">
        <v>7266500</v>
      </c>
      <c r="N238" s="62">
        <v>10550000</v>
      </c>
      <c r="O238" s="62">
        <v>12591500</v>
      </c>
      <c r="P238" s="62">
        <v>0</v>
      </c>
      <c r="Q238" s="62">
        <v>2300000</v>
      </c>
      <c r="R238" s="62">
        <v>85000</v>
      </c>
      <c r="S238" s="62">
        <v>400000</v>
      </c>
      <c r="T238" s="72">
        <f t="shared" si="16"/>
        <v>85550000</v>
      </c>
      <c r="U238" s="59">
        <f t="shared" si="17"/>
        <v>0</v>
      </c>
      <c r="V238" s="57">
        <f t="shared" si="18"/>
        <v>0</v>
      </c>
      <c r="W238" s="25"/>
      <c r="X238" s="173">
        <f>'K8 SD Twl I 2013'!T237</f>
        <v>0</v>
      </c>
      <c r="Y238" s="173">
        <f>'K8 SD Twl II 2013'!T237</f>
        <v>0</v>
      </c>
      <c r="Z238" s="173">
        <f>'K8 SD Twl III 2013'!T237</f>
        <v>0</v>
      </c>
      <c r="AA238" s="173">
        <f>'K8 SD Twl IV 2013'!T237</f>
        <v>0</v>
      </c>
      <c r="AB238" s="173">
        <f t="shared" si="19"/>
        <v>0</v>
      </c>
      <c r="AC238" s="173">
        <f t="shared" si="15"/>
        <v>85550000</v>
      </c>
    </row>
    <row r="239" spans="2:29" hidden="1">
      <c r="B239" s="79">
        <f>'PER TRIWULAN'!A233</f>
        <v>228</v>
      </c>
      <c r="C239" s="54" t="str">
        <f>'PER TRIWULAN'!I233</f>
        <v xml:space="preserve"> Gubug </v>
      </c>
      <c r="D239" s="36" t="str">
        <f>'PER TRIWULAN'!B233</f>
        <v>SD NEGERI 1 TLOGOMULYO</v>
      </c>
      <c r="E239" s="71">
        <f>'PER TRIWULAN'!X233</f>
        <v>99470000</v>
      </c>
      <c r="F239" s="89">
        <v>99470000</v>
      </c>
      <c r="G239" s="62">
        <v>0</v>
      </c>
      <c r="H239" s="62">
        <v>880000</v>
      </c>
      <c r="I239" s="62">
        <v>22171020</v>
      </c>
      <c r="J239" s="62">
        <v>14137100</v>
      </c>
      <c r="K239" s="62">
        <v>26551080</v>
      </c>
      <c r="L239" s="62">
        <v>2372000</v>
      </c>
      <c r="M239" s="62">
        <v>2366000</v>
      </c>
      <c r="N239" s="62">
        <v>9480000</v>
      </c>
      <c r="O239" s="62">
        <v>13102800</v>
      </c>
      <c r="P239" s="62">
        <v>0</v>
      </c>
      <c r="Q239" s="62">
        <v>3110000</v>
      </c>
      <c r="R239" s="62">
        <v>3700000</v>
      </c>
      <c r="S239" s="62">
        <v>1600000</v>
      </c>
      <c r="T239" s="72">
        <f t="shared" si="16"/>
        <v>99470000</v>
      </c>
      <c r="U239" s="59">
        <f t="shared" si="17"/>
        <v>0</v>
      </c>
      <c r="V239" s="57">
        <f t="shared" si="18"/>
        <v>0</v>
      </c>
      <c r="W239" s="25"/>
      <c r="X239" s="173">
        <f>'K8 SD Twl I 2013'!T238</f>
        <v>0</v>
      </c>
      <c r="Y239" s="173">
        <f>'K8 SD Twl II 2013'!T238</f>
        <v>0</v>
      </c>
      <c r="Z239" s="173">
        <f>'K8 SD Twl III 2013'!T238</f>
        <v>0</v>
      </c>
      <c r="AA239" s="173">
        <f>'K8 SD Twl IV 2013'!T238</f>
        <v>0</v>
      </c>
      <c r="AB239" s="173">
        <f t="shared" si="19"/>
        <v>0</v>
      </c>
      <c r="AC239" s="173">
        <f t="shared" si="15"/>
        <v>99470000</v>
      </c>
    </row>
    <row r="240" spans="2:29" hidden="1">
      <c r="B240" s="79">
        <f>'PER TRIWULAN'!A234</f>
        <v>229</v>
      </c>
      <c r="C240" s="54" t="str">
        <f>'PER TRIWULAN'!I234</f>
        <v xml:space="preserve"> Gubug </v>
      </c>
      <c r="D240" s="36" t="str">
        <f>'PER TRIWULAN'!B234</f>
        <v>SD NEGERI 2 BATURAGUNG</v>
      </c>
      <c r="E240" s="71">
        <f>'PER TRIWULAN'!X234</f>
        <v>123250000</v>
      </c>
      <c r="F240" s="89">
        <v>123250000</v>
      </c>
      <c r="G240" s="62">
        <v>4996250</v>
      </c>
      <c r="H240" s="62">
        <v>914200</v>
      </c>
      <c r="I240" s="62">
        <v>31958100</v>
      </c>
      <c r="J240" s="62">
        <v>28270250</v>
      </c>
      <c r="K240" s="62">
        <v>17528600</v>
      </c>
      <c r="L240" s="62">
        <v>600000</v>
      </c>
      <c r="M240" s="62">
        <v>2475000</v>
      </c>
      <c r="N240" s="62">
        <v>19950000</v>
      </c>
      <c r="O240" s="62">
        <v>3540000</v>
      </c>
      <c r="P240" s="62">
        <v>300000</v>
      </c>
      <c r="Q240" s="62">
        <v>4587000</v>
      </c>
      <c r="R240" s="62">
        <v>6630600</v>
      </c>
      <c r="S240" s="62">
        <v>1500000</v>
      </c>
      <c r="T240" s="72">
        <f t="shared" si="16"/>
        <v>123250000</v>
      </c>
      <c r="U240" s="59">
        <f t="shared" si="17"/>
        <v>0</v>
      </c>
      <c r="V240" s="57">
        <f t="shared" si="18"/>
        <v>0</v>
      </c>
      <c r="W240" s="25"/>
      <c r="X240" s="173">
        <f>'K8 SD Twl I 2013'!T239</f>
        <v>0</v>
      </c>
      <c r="Y240" s="173">
        <f>'K8 SD Twl II 2013'!T239</f>
        <v>0</v>
      </c>
      <c r="Z240" s="173">
        <f>'K8 SD Twl III 2013'!T239</f>
        <v>0</v>
      </c>
      <c r="AA240" s="173">
        <f>'K8 SD Twl IV 2013'!T239</f>
        <v>0</v>
      </c>
      <c r="AB240" s="173">
        <f t="shared" si="19"/>
        <v>0</v>
      </c>
      <c r="AC240" s="173">
        <f t="shared" si="15"/>
        <v>123250000</v>
      </c>
    </row>
    <row r="241" spans="2:29" hidden="1">
      <c r="B241" s="79">
        <f>'PER TRIWULAN'!A235</f>
        <v>230</v>
      </c>
      <c r="C241" s="54" t="str">
        <f>'PER TRIWULAN'!I235</f>
        <v xml:space="preserve"> Gubug </v>
      </c>
      <c r="D241" s="36" t="str">
        <f>'PER TRIWULAN'!B235</f>
        <v>SD NEGERI 2 GINGGANGTANI</v>
      </c>
      <c r="E241" s="71">
        <f>'PER TRIWULAN'!X235</f>
        <v>71340000</v>
      </c>
      <c r="F241" s="89">
        <v>71340000</v>
      </c>
      <c r="G241" s="62">
        <v>550000</v>
      </c>
      <c r="H241" s="62">
        <v>150000</v>
      </c>
      <c r="I241" s="62">
        <v>17949255</v>
      </c>
      <c r="J241" s="62">
        <v>16315850</v>
      </c>
      <c r="K241" s="62">
        <v>9686035</v>
      </c>
      <c r="L241" s="62">
        <v>3008360</v>
      </c>
      <c r="M241" s="62">
        <v>3920500</v>
      </c>
      <c r="N241" s="62">
        <v>10500000</v>
      </c>
      <c r="O241" s="62">
        <v>3190000</v>
      </c>
      <c r="P241" s="62">
        <v>0</v>
      </c>
      <c r="Q241" s="62">
        <v>950000</v>
      </c>
      <c r="R241" s="62">
        <v>5120000</v>
      </c>
      <c r="S241" s="62">
        <v>0</v>
      </c>
      <c r="T241" s="72">
        <f t="shared" si="16"/>
        <v>71340000</v>
      </c>
      <c r="U241" s="59">
        <f t="shared" si="17"/>
        <v>0</v>
      </c>
      <c r="V241" s="57">
        <f t="shared" si="18"/>
        <v>0</v>
      </c>
      <c r="W241" s="25"/>
      <c r="X241" s="173">
        <f>'K8 SD Twl I 2013'!T240</f>
        <v>0</v>
      </c>
      <c r="Y241" s="173">
        <f>'K8 SD Twl II 2013'!T240</f>
        <v>0</v>
      </c>
      <c r="Z241" s="173">
        <f>'K8 SD Twl III 2013'!T240</f>
        <v>0</v>
      </c>
      <c r="AA241" s="173">
        <f>'K8 SD Twl IV 2013'!T240</f>
        <v>0</v>
      </c>
      <c r="AB241" s="173">
        <f t="shared" si="19"/>
        <v>0</v>
      </c>
      <c r="AC241" s="173">
        <f t="shared" si="15"/>
        <v>71340000</v>
      </c>
    </row>
    <row r="242" spans="2:29" hidden="1">
      <c r="B242" s="79">
        <f>'PER TRIWULAN'!A236</f>
        <v>231</v>
      </c>
      <c r="C242" s="54" t="str">
        <f>'PER TRIWULAN'!I236</f>
        <v xml:space="preserve"> Gubug </v>
      </c>
      <c r="D242" s="36" t="str">
        <f>'PER TRIWULAN'!B236</f>
        <v>SD NEGERI 2 GUBUG</v>
      </c>
      <c r="E242" s="71">
        <f>'PER TRIWULAN'!X236</f>
        <v>45820000</v>
      </c>
      <c r="F242" s="89">
        <v>45820000</v>
      </c>
      <c r="G242" s="62">
        <v>0</v>
      </c>
      <c r="H242" s="62">
        <v>400400</v>
      </c>
      <c r="I242" s="62">
        <v>10059100</v>
      </c>
      <c r="J242" s="62">
        <v>7985550</v>
      </c>
      <c r="K242" s="62">
        <v>7173350</v>
      </c>
      <c r="L242" s="62">
        <v>4096238</v>
      </c>
      <c r="M242" s="62">
        <v>575000</v>
      </c>
      <c r="N242" s="62">
        <v>8050000</v>
      </c>
      <c r="O242" s="62">
        <v>3862200</v>
      </c>
      <c r="P242" s="62">
        <v>0</v>
      </c>
      <c r="Q242" s="62">
        <v>629000</v>
      </c>
      <c r="R242" s="62">
        <v>0</v>
      </c>
      <c r="S242" s="62">
        <v>2989162</v>
      </c>
      <c r="T242" s="72">
        <f t="shared" si="16"/>
        <v>45820000</v>
      </c>
      <c r="U242" s="59">
        <f t="shared" si="17"/>
        <v>0</v>
      </c>
      <c r="V242" s="57">
        <f t="shared" si="18"/>
        <v>0</v>
      </c>
      <c r="W242" s="25"/>
      <c r="X242" s="173">
        <f>'K8 SD Twl I 2013'!T241</f>
        <v>0</v>
      </c>
      <c r="Y242" s="173">
        <f>'K8 SD Twl II 2013'!T241</f>
        <v>0</v>
      </c>
      <c r="Z242" s="173">
        <f>'K8 SD Twl III 2013'!T241</f>
        <v>0</v>
      </c>
      <c r="AA242" s="173">
        <f>'K8 SD Twl IV 2013'!T241</f>
        <v>0</v>
      </c>
      <c r="AB242" s="173">
        <f t="shared" si="19"/>
        <v>0</v>
      </c>
      <c r="AC242" s="173">
        <f t="shared" si="15"/>
        <v>45820000</v>
      </c>
    </row>
    <row r="243" spans="2:29" hidden="1">
      <c r="B243" s="79">
        <f>'PER TRIWULAN'!A237</f>
        <v>232</v>
      </c>
      <c r="C243" s="54" t="str">
        <f>'PER TRIWULAN'!I237</f>
        <v xml:space="preserve"> Gubug </v>
      </c>
      <c r="D243" s="36" t="str">
        <f>'PER TRIWULAN'!B237</f>
        <v>SD NEGERI 2 KEMIRI</v>
      </c>
      <c r="E243" s="71">
        <f>'PER TRIWULAN'!X237</f>
        <v>97730000</v>
      </c>
      <c r="F243" s="89">
        <v>97730000</v>
      </c>
      <c r="G243" s="62">
        <v>0</v>
      </c>
      <c r="H243" s="62">
        <v>1500000</v>
      </c>
      <c r="I243" s="62">
        <v>14849050</v>
      </c>
      <c r="J243" s="62">
        <v>26854000</v>
      </c>
      <c r="K243" s="62">
        <v>6336278</v>
      </c>
      <c r="L243" s="62">
        <v>4256472</v>
      </c>
      <c r="M243" s="62">
        <v>10757600</v>
      </c>
      <c r="N243" s="62">
        <v>16200000</v>
      </c>
      <c r="O243" s="62">
        <v>10959600</v>
      </c>
      <c r="P243" s="62">
        <v>0</v>
      </c>
      <c r="Q243" s="62">
        <v>1417000</v>
      </c>
      <c r="R243" s="62">
        <v>0</v>
      </c>
      <c r="S243" s="62">
        <v>4600000</v>
      </c>
      <c r="T243" s="72">
        <f t="shared" si="16"/>
        <v>97730000</v>
      </c>
      <c r="U243" s="59">
        <f t="shared" si="17"/>
        <v>0</v>
      </c>
      <c r="V243" s="57">
        <f t="shared" si="18"/>
        <v>0</v>
      </c>
      <c r="W243" s="25"/>
      <c r="X243" s="173">
        <f>'K8 SD Twl I 2013'!T242</f>
        <v>0</v>
      </c>
      <c r="Y243" s="173">
        <f>'K8 SD Twl II 2013'!T242</f>
        <v>0</v>
      </c>
      <c r="Z243" s="173">
        <f>'K8 SD Twl III 2013'!T242</f>
        <v>0</v>
      </c>
      <c r="AA243" s="173">
        <f>'K8 SD Twl IV 2013'!T242</f>
        <v>0</v>
      </c>
      <c r="AB243" s="173">
        <f t="shared" si="19"/>
        <v>0</v>
      </c>
      <c r="AC243" s="173">
        <f t="shared" si="15"/>
        <v>97730000</v>
      </c>
    </row>
    <row r="244" spans="2:29" hidden="1">
      <c r="B244" s="79">
        <f>'PER TRIWULAN'!A238</f>
        <v>233</v>
      </c>
      <c r="C244" s="54" t="str">
        <f>'PER TRIWULAN'!I238</f>
        <v xml:space="preserve"> Gubug </v>
      </c>
      <c r="D244" s="36" t="str">
        <f>'PER TRIWULAN'!B238</f>
        <v>SD NEGERI 2 KUWARON</v>
      </c>
      <c r="E244" s="71">
        <f>'PER TRIWULAN'!X238</f>
        <v>133400000</v>
      </c>
      <c r="F244" s="89">
        <v>133400000</v>
      </c>
      <c r="G244" s="62">
        <v>6307500</v>
      </c>
      <c r="H244" s="62">
        <v>2975000</v>
      </c>
      <c r="I244" s="62">
        <v>18851925</v>
      </c>
      <c r="J244" s="62">
        <v>27033050</v>
      </c>
      <c r="K244" s="62">
        <v>22599750</v>
      </c>
      <c r="L244" s="62">
        <v>4371700</v>
      </c>
      <c r="M244" s="62">
        <v>6033000</v>
      </c>
      <c r="N244" s="62">
        <v>11110000</v>
      </c>
      <c r="O244" s="62">
        <v>6560075</v>
      </c>
      <c r="P244" s="62">
        <v>104000</v>
      </c>
      <c r="Q244" s="62">
        <v>5173000</v>
      </c>
      <c r="R244" s="62">
        <v>1171000</v>
      </c>
      <c r="S244" s="62">
        <v>21100000</v>
      </c>
      <c r="T244" s="72">
        <f t="shared" si="16"/>
        <v>133390000</v>
      </c>
      <c r="U244" s="59">
        <f t="shared" si="17"/>
        <v>0</v>
      </c>
      <c r="V244" s="57">
        <f t="shared" si="18"/>
        <v>10000</v>
      </c>
      <c r="W244" s="25"/>
      <c r="X244" s="173">
        <f>'K8 SD Twl I 2013'!T243</f>
        <v>0</v>
      </c>
      <c r="Y244" s="173">
        <f>'K8 SD Twl II 2013'!T243</f>
        <v>0</v>
      </c>
      <c r="Z244" s="173">
        <f>'K8 SD Twl III 2013'!T243</f>
        <v>0</v>
      </c>
      <c r="AA244" s="173">
        <f>'K8 SD Twl IV 2013'!T243</f>
        <v>0</v>
      </c>
      <c r="AB244" s="173">
        <f t="shared" si="19"/>
        <v>0</v>
      </c>
      <c r="AC244" s="173">
        <f t="shared" si="15"/>
        <v>133390000</v>
      </c>
    </row>
    <row r="245" spans="2:29" hidden="1">
      <c r="B245" s="79">
        <f>'PER TRIWULAN'!A239</f>
        <v>234</v>
      </c>
      <c r="C245" s="54" t="str">
        <f>'PER TRIWULAN'!I239</f>
        <v xml:space="preserve"> Gubug </v>
      </c>
      <c r="D245" s="36" t="str">
        <f>'PER TRIWULAN'!B239</f>
        <v>SD NEGERI 2 MLILIR</v>
      </c>
      <c r="E245" s="71">
        <f>'PER TRIWULAN'!X239</f>
        <v>82360000</v>
      </c>
      <c r="F245" s="89">
        <v>82360000</v>
      </c>
      <c r="G245" s="62">
        <v>5277750</v>
      </c>
      <c r="H245" s="62">
        <v>858000</v>
      </c>
      <c r="I245" s="62">
        <v>21552650</v>
      </c>
      <c r="J245" s="62">
        <v>16092900</v>
      </c>
      <c r="K245" s="62">
        <v>6827550</v>
      </c>
      <c r="L245" s="62">
        <v>2984700</v>
      </c>
      <c r="M245" s="62">
        <v>2459500</v>
      </c>
      <c r="N245" s="62">
        <v>11625000</v>
      </c>
      <c r="O245" s="62">
        <v>7206300</v>
      </c>
      <c r="P245" s="62">
        <v>0</v>
      </c>
      <c r="Q245" s="62">
        <v>3080650</v>
      </c>
      <c r="R245" s="62">
        <v>0</v>
      </c>
      <c r="S245" s="62">
        <v>4395000</v>
      </c>
      <c r="T245" s="72">
        <f t="shared" si="16"/>
        <v>82360000</v>
      </c>
      <c r="U245" s="59">
        <f t="shared" si="17"/>
        <v>0</v>
      </c>
      <c r="V245" s="57">
        <f t="shared" si="18"/>
        <v>0</v>
      </c>
      <c r="W245" s="25"/>
      <c r="X245" s="173">
        <f>'K8 SD Twl I 2013'!T244</f>
        <v>0</v>
      </c>
      <c r="Y245" s="173">
        <f>'K8 SD Twl II 2013'!T244</f>
        <v>0</v>
      </c>
      <c r="Z245" s="173">
        <f>'K8 SD Twl III 2013'!T244</f>
        <v>0</v>
      </c>
      <c r="AA245" s="173">
        <f>'K8 SD Twl IV 2013'!T244</f>
        <v>0</v>
      </c>
      <c r="AB245" s="173">
        <f t="shared" si="19"/>
        <v>0</v>
      </c>
      <c r="AC245" s="173">
        <f t="shared" si="15"/>
        <v>82360000</v>
      </c>
    </row>
    <row r="246" spans="2:29" hidden="1">
      <c r="B246" s="79">
        <f>'PER TRIWULAN'!A240</f>
        <v>235</v>
      </c>
      <c r="C246" s="54" t="str">
        <f>'PER TRIWULAN'!I240</f>
        <v xml:space="preserve"> Gubug </v>
      </c>
      <c r="D246" s="36" t="str">
        <f>'PER TRIWULAN'!B240</f>
        <v>SD NEGERI 2 NGROTO</v>
      </c>
      <c r="E246" s="71">
        <f>'PER TRIWULAN'!X240</f>
        <v>93960000</v>
      </c>
      <c r="F246" s="89">
        <v>93960000</v>
      </c>
      <c r="G246" s="62">
        <v>4680000</v>
      </c>
      <c r="H246" s="62">
        <v>904000</v>
      </c>
      <c r="I246" s="62">
        <v>14591700</v>
      </c>
      <c r="J246" s="62">
        <v>22757900</v>
      </c>
      <c r="K246" s="62">
        <v>23090118</v>
      </c>
      <c r="L246" s="62">
        <v>1630282</v>
      </c>
      <c r="M246" s="62">
        <v>4650000</v>
      </c>
      <c r="N246" s="62">
        <v>7800000</v>
      </c>
      <c r="O246" s="62">
        <v>9669000</v>
      </c>
      <c r="P246" s="62">
        <v>0</v>
      </c>
      <c r="Q246" s="62">
        <v>1850000</v>
      </c>
      <c r="R246" s="62">
        <v>780000</v>
      </c>
      <c r="S246" s="62">
        <v>1557000</v>
      </c>
      <c r="T246" s="72">
        <f t="shared" si="16"/>
        <v>93960000</v>
      </c>
      <c r="U246" s="59">
        <f t="shared" si="17"/>
        <v>0</v>
      </c>
      <c r="V246" s="57">
        <f t="shared" si="18"/>
        <v>0</v>
      </c>
      <c r="W246" s="25"/>
      <c r="X246" s="173">
        <f>'K8 SD Twl I 2013'!T245</f>
        <v>0</v>
      </c>
      <c r="Y246" s="173">
        <f>'K8 SD Twl II 2013'!T245</f>
        <v>0</v>
      </c>
      <c r="Z246" s="173">
        <f>'K8 SD Twl III 2013'!T245</f>
        <v>0</v>
      </c>
      <c r="AA246" s="173">
        <f>'K8 SD Twl IV 2013'!T245</f>
        <v>0</v>
      </c>
      <c r="AB246" s="173">
        <f t="shared" si="19"/>
        <v>0</v>
      </c>
      <c r="AC246" s="173">
        <f t="shared" si="15"/>
        <v>93960000</v>
      </c>
    </row>
    <row r="247" spans="2:29" hidden="1">
      <c r="B247" s="79">
        <f>'PER TRIWULAN'!A241</f>
        <v>236</v>
      </c>
      <c r="C247" s="54" t="str">
        <f>'PER TRIWULAN'!I241</f>
        <v xml:space="preserve"> Gubug </v>
      </c>
      <c r="D247" s="36" t="str">
        <f>'PER TRIWULAN'!B241</f>
        <v>SD NEGERI 2 PENADARAN</v>
      </c>
      <c r="E247" s="71">
        <f>'PER TRIWULAN'!X241</f>
        <v>82360000</v>
      </c>
      <c r="F247" s="89">
        <v>82360000</v>
      </c>
      <c r="G247" s="62">
        <v>717000</v>
      </c>
      <c r="H247" s="62">
        <v>0</v>
      </c>
      <c r="I247" s="62">
        <v>11119200</v>
      </c>
      <c r="J247" s="62">
        <v>9189800</v>
      </c>
      <c r="K247" s="62">
        <v>7908050</v>
      </c>
      <c r="L247" s="62">
        <v>820800</v>
      </c>
      <c r="M247" s="62">
        <v>3664000</v>
      </c>
      <c r="N247" s="62">
        <v>20285000</v>
      </c>
      <c r="O247" s="62">
        <v>3602700</v>
      </c>
      <c r="P247" s="62">
        <v>0</v>
      </c>
      <c r="Q247" s="62">
        <v>850000</v>
      </c>
      <c r="R247" s="62">
        <v>350000</v>
      </c>
      <c r="S247" s="62">
        <v>23853450</v>
      </c>
      <c r="T247" s="72">
        <f t="shared" si="16"/>
        <v>82360000</v>
      </c>
      <c r="U247" s="59">
        <f t="shared" si="17"/>
        <v>0</v>
      </c>
      <c r="V247" s="57">
        <f t="shared" si="18"/>
        <v>0</v>
      </c>
      <c r="W247" s="25"/>
      <c r="X247" s="173">
        <f>'K8 SD Twl I 2013'!T246</f>
        <v>0</v>
      </c>
      <c r="Y247" s="173">
        <f>'K8 SD Twl II 2013'!T246</f>
        <v>0</v>
      </c>
      <c r="Z247" s="173">
        <f>'K8 SD Twl III 2013'!T246</f>
        <v>0</v>
      </c>
      <c r="AA247" s="173">
        <f>'K8 SD Twl IV 2013'!T246</f>
        <v>0</v>
      </c>
      <c r="AB247" s="173">
        <f t="shared" si="19"/>
        <v>0</v>
      </c>
      <c r="AC247" s="173">
        <f t="shared" si="15"/>
        <v>82360000</v>
      </c>
    </row>
    <row r="248" spans="2:29" hidden="1">
      <c r="B248" s="79">
        <f>'PER TRIWULAN'!A242</f>
        <v>237</v>
      </c>
      <c r="C248" s="54" t="str">
        <f>'PER TRIWULAN'!I242</f>
        <v xml:space="preserve"> Gubug </v>
      </c>
      <c r="D248" s="36" t="str">
        <f>'PER TRIWULAN'!B242</f>
        <v>SD NEGERI 2 PRANTEN</v>
      </c>
      <c r="E248" s="71">
        <f>'PER TRIWULAN'!X242</f>
        <v>41760000</v>
      </c>
      <c r="F248" s="89">
        <v>41760000</v>
      </c>
      <c r="G248" s="62">
        <v>3377250</v>
      </c>
      <c r="H248" s="62">
        <v>250000</v>
      </c>
      <c r="I248" s="62">
        <v>6296850</v>
      </c>
      <c r="J248" s="62">
        <v>7492200</v>
      </c>
      <c r="K248" s="62">
        <v>14041550</v>
      </c>
      <c r="L248" s="62">
        <v>320150</v>
      </c>
      <c r="M248" s="62">
        <v>1548000</v>
      </c>
      <c r="N248" s="62">
        <v>7054000</v>
      </c>
      <c r="O248" s="62">
        <v>180000</v>
      </c>
      <c r="P248" s="62">
        <v>0</v>
      </c>
      <c r="Q248" s="62">
        <v>1200000</v>
      </c>
      <c r="R248" s="62">
        <v>0</v>
      </c>
      <c r="S248" s="62">
        <v>0</v>
      </c>
      <c r="T248" s="72">
        <f t="shared" si="16"/>
        <v>41760000</v>
      </c>
      <c r="U248" s="59">
        <f t="shared" si="17"/>
        <v>0</v>
      </c>
      <c r="V248" s="57">
        <f t="shared" si="18"/>
        <v>0</v>
      </c>
      <c r="W248" s="25"/>
      <c r="X248" s="173">
        <f>'K8 SD Twl I 2013'!T247</f>
        <v>0</v>
      </c>
      <c r="Y248" s="173">
        <f>'K8 SD Twl II 2013'!T247</f>
        <v>0</v>
      </c>
      <c r="Z248" s="173">
        <f>'K8 SD Twl III 2013'!T247</f>
        <v>0</v>
      </c>
      <c r="AA248" s="173">
        <f>'K8 SD Twl IV 2013'!T247</f>
        <v>0</v>
      </c>
      <c r="AB248" s="173">
        <f t="shared" si="19"/>
        <v>0</v>
      </c>
      <c r="AC248" s="173">
        <f t="shared" si="15"/>
        <v>41760000</v>
      </c>
    </row>
    <row r="249" spans="2:29" hidden="1">
      <c r="B249" s="79">
        <f>'PER TRIWULAN'!A243</f>
        <v>238</v>
      </c>
      <c r="C249" s="54" t="str">
        <f>'PER TRIWULAN'!I243</f>
        <v xml:space="preserve"> Gubug </v>
      </c>
      <c r="D249" s="36" t="str">
        <f>'PER TRIWULAN'!B243</f>
        <v>SD NEGERI 2 ROWOSARI</v>
      </c>
      <c r="E249" s="71">
        <f>'PER TRIWULAN'!X243</f>
        <v>37410000</v>
      </c>
      <c r="F249" s="89">
        <v>37410000</v>
      </c>
      <c r="G249" s="62">
        <v>0</v>
      </c>
      <c r="H249" s="62">
        <v>0</v>
      </c>
      <c r="I249" s="62">
        <v>6243275</v>
      </c>
      <c r="J249" s="62">
        <v>8136803</v>
      </c>
      <c r="K249" s="62">
        <v>7212200</v>
      </c>
      <c r="L249" s="62">
        <v>1612625</v>
      </c>
      <c r="M249" s="62">
        <v>2123383</v>
      </c>
      <c r="N249" s="62">
        <v>5950000</v>
      </c>
      <c r="O249" s="62">
        <v>4216000</v>
      </c>
      <c r="P249" s="62">
        <v>0</v>
      </c>
      <c r="Q249" s="62">
        <v>983514</v>
      </c>
      <c r="R249" s="62">
        <v>0</v>
      </c>
      <c r="S249" s="62">
        <v>932200</v>
      </c>
      <c r="T249" s="72">
        <f t="shared" si="16"/>
        <v>37410000</v>
      </c>
      <c r="U249" s="59">
        <f t="shared" si="17"/>
        <v>0</v>
      </c>
      <c r="V249" s="57">
        <f t="shared" si="18"/>
        <v>0</v>
      </c>
      <c r="W249" s="25"/>
      <c r="X249" s="173">
        <f>'K8 SD Twl I 2013'!T248</f>
        <v>0</v>
      </c>
      <c r="Y249" s="173">
        <f>'K8 SD Twl II 2013'!T248</f>
        <v>0</v>
      </c>
      <c r="Z249" s="173">
        <f>'K8 SD Twl III 2013'!T248</f>
        <v>0</v>
      </c>
      <c r="AA249" s="173">
        <f>'K8 SD Twl IV 2013'!T248</f>
        <v>0</v>
      </c>
      <c r="AB249" s="173">
        <f t="shared" si="19"/>
        <v>0</v>
      </c>
      <c r="AC249" s="173">
        <f t="shared" si="15"/>
        <v>37410000</v>
      </c>
    </row>
    <row r="250" spans="2:29" hidden="1">
      <c r="B250" s="79">
        <f>'PER TRIWULAN'!A244</f>
        <v>239</v>
      </c>
      <c r="C250" s="54" t="str">
        <f>'PER TRIWULAN'!I244</f>
        <v xml:space="preserve"> Gubug </v>
      </c>
      <c r="D250" s="36" t="str">
        <f>'PER TRIWULAN'!B244</f>
        <v>SD NEGERI 2 SABAN</v>
      </c>
      <c r="E250" s="71">
        <f>'PER TRIWULAN'!X244</f>
        <v>52635000</v>
      </c>
      <c r="F250" s="89">
        <v>52635000</v>
      </c>
      <c r="G250" s="62">
        <v>1855250</v>
      </c>
      <c r="H250" s="62">
        <v>1670000</v>
      </c>
      <c r="I250" s="62">
        <v>9983800</v>
      </c>
      <c r="J250" s="62">
        <v>10203950</v>
      </c>
      <c r="K250" s="62">
        <v>4616200</v>
      </c>
      <c r="L250" s="62">
        <v>4361642</v>
      </c>
      <c r="M250" s="62">
        <v>2622000</v>
      </c>
      <c r="N250" s="62">
        <v>8700000</v>
      </c>
      <c r="O250" s="62">
        <v>4725000</v>
      </c>
      <c r="P250" s="62">
        <v>376100</v>
      </c>
      <c r="Q250" s="62">
        <v>2101000</v>
      </c>
      <c r="R250" s="62">
        <v>750000</v>
      </c>
      <c r="S250" s="62">
        <v>670058</v>
      </c>
      <c r="T250" s="72">
        <f t="shared" si="16"/>
        <v>52635000</v>
      </c>
      <c r="U250" s="59">
        <f t="shared" si="17"/>
        <v>0</v>
      </c>
      <c r="V250" s="57">
        <f t="shared" si="18"/>
        <v>0</v>
      </c>
      <c r="W250" s="25"/>
      <c r="X250" s="173">
        <f>'K8 SD Twl I 2013'!T249</f>
        <v>0</v>
      </c>
      <c r="Y250" s="173">
        <f>'K8 SD Twl II 2013'!T249</f>
        <v>0</v>
      </c>
      <c r="Z250" s="173">
        <f>'K8 SD Twl III 2013'!T249</f>
        <v>0</v>
      </c>
      <c r="AA250" s="173">
        <f>'K8 SD Twl IV 2013'!T249</f>
        <v>0</v>
      </c>
      <c r="AB250" s="173">
        <f t="shared" si="19"/>
        <v>0</v>
      </c>
      <c r="AC250" s="173">
        <f t="shared" si="15"/>
        <v>52635000</v>
      </c>
    </row>
    <row r="251" spans="2:29" hidden="1">
      <c r="B251" s="79">
        <f>'PER TRIWULAN'!A245</f>
        <v>240</v>
      </c>
      <c r="C251" s="54" t="str">
        <f>'PER TRIWULAN'!I245</f>
        <v xml:space="preserve"> Gubug </v>
      </c>
      <c r="D251" s="36" t="str">
        <f>'PER TRIWULAN'!B245</f>
        <v>SD NEGERI 2 TAMBAKAN</v>
      </c>
      <c r="E251" s="71">
        <f>'PER TRIWULAN'!X245</f>
        <v>102080000</v>
      </c>
      <c r="F251" s="89">
        <v>102080000</v>
      </c>
      <c r="G251" s="62">
        <v>0</v>
      </c>
      <c r="H251" s="62">
        <v>1482700</v>
      </c>
      <c r="I251" s="62">
        <v>2931800</v>
      </c>
      <c r="J251" s="62">
        <v>26501750</v>
      </c>
      <c r="K251" s="62">
        <v>6152610</v>
      </c>
      <c r="L251" s="62">
        <v>9397200</v>
      </c>
      <c r="M251" s="62">
        <v>8056600</v>
      </c>
      <c r="N251" s="62">
        <v>19327400</v>
      </c>
      <c r="O251" s="62">
        <v>9454200</v>
      </c>
      <c r="P251" s="62">
        <v>2850140</v>
      </c>
      <c r="Q251" s="62">
        <v>14623600</v>
      </c>
      <c r="R251" s="62">
        <v>1302000</v>
      </c>
      <c r="S251" s="62">
        <v>0</v>
      </c>
      <c r="T251" s="72">
        <f t="shared" si="16"/>
        <v>102080000</v>
      </c>
      <c r="U251" s="59">
        <f t="shared" si="17"/>
        <v>0</v>
      </c>
      <c r="V251" s="57">
        <f t="shared" si="18"/>
        <v>0</v>
      </c>
      <c r="W251" s="25"/>
      <c r="X251" s="173">
        <f>'K8 SD Twl I 2013'!T250</f>
        <v>0</v>
      </c>
      <c r="Y251" s="173">
        <f>'K8 SD Twl II 2013'!T250</f>
        <v>0</v>
      </c>
      <c r="Z251" s="173">
        <f>'K8 SD Twl III 2013'!T250</f>
        <v>0</v>
      </c>
      <c r="AA251" s="173">
        <f>'K8 SD Twl IV 2013'!T250</f>
        <v>0</v>
      </c>
      <c r="AB251" s="173">
        <f t="shared" si="19"/>
        <v>0</v>
      </c>
      <c r="AC251" s="173">
        <f t="shared" si="15"/>
        <v>102080000</v>
      </c>
    </row>
    <row r="252" spans="2:29" hidden="1">
      <c r="B252" s="79">
        <f>'PER TRIWULAN'!A246</f>
        <v>241</v>
      </c>
      <c r="C252" s="54" t="str">
        <f>'PER TRIWULAN'!I246</f>
        <v xml:space="preserve"> Gubug </v>
      </c>
      <c r="D252" s="36" t="str">
        <f>'PER TRIWULAN'!B246</f>
        <v>SD NEGERI 3 BATURAGUNG</v>
      </c>
      <c r="E252" s="71">
        <f>'PER TRIWULAN'!X246</f>
        <v>76850000</v>
      </c>
      <c r="F252" s="89">
        <v>76850000</v>
      </c>
      <c r="G252" s="62">
        <v>3560000</v>
      </c>
      <c r="H252" s="62">
        <v>40000</v>
      </c>
      <c r="I252" s="62">
        <v>20257200</v>
      </c>
      <c r="J252" s="62">
        <v>12700000</v>
      </c>
      <c r="K252" s="62">
        <v>8945375</v>
      </c>
      <c r="L252" s="62">
        <v>545175</v>
      </c>
      <c r="M252" s="62">
        <v>9139000</v>
      </c>
      <c r="N252" s="62">
        <v>14550000</v>
      </c>
      <c r="O252" s="62">
        <v>3828000</v>
      </c>
      <c r="P252" s="62">
        <v>0</v>
      </c>
      <c r="Q252" s="62">
        <v>1768000</v>
      </c>
      <c r="R252" s="62">
        <v>1465750</v>
      </c>
      <c r="S252" s="62">
        <v>51500</v>
      </c>
      <c r="T252" s="72">
        <f t="shared" si="16"/>
        <v>76850000</v>
      </c>
      <c r="U252" s="59">
        <f t="shared" si="17"/>
        <v>0</v>
      </c>
      <c r="V252" s="57">
        <f t="shared" si="18"/>
        <v>0</v>
      </c>
      <c r="W252" s="25"/>
      <c r="X252" s="173">
        <f>'K8 SD Twl I 2013'!T251</f>
        <v>0</v>
      </c>
      <c r="Y252" s="173">
        <f>'K8 SD Twl II 2013'!T251</f>
        <v>0</v>
      </c>
      <c r="Z252" s="173">
        <f>'K8 SD Twl III 2013'!T251</f>
        <v>0</v>
      </c>
      <c r="AA252" s="173">
        <f>'K8 SD Twl IV 2013'!T251</f>
        <v>0</v>
      </c>
      <c r="AB252" s="173">
        <f t="shared" si="19"/>
        <v>0</v>
      </c>
      <c r="AC252" s="173">
        <f t="shared" si="15"/>
        <v>76850000</v>
      </c>
    </row>
    <row r="253" spans="2:29" hidden="1">
      <c r="B253" s="79">
        <f>'PER TRIWULAN'!A247</f>
        <v>242</v>
      </c>
      <c r="C253" s="54" t="str">
        <f>'PER TRIWULAN'!I247</f>
        <v xml:space="preserve"> Gubug </v>
      </c>
      <c r="D253" s="36" t="str">
        <f>'PER TRIWULAN'!B247</f>
        <v>SD NEGERI 3 GINGGANGTANI</v>
      </c>
      <c r="E253" s="71">
        <f>'PER TRIWULAN'!X247</f>
        <v>111360000</v>
      </c>
      <c r="F253" s="89">
        <v>111360000</v>
      </c>
      <c r="G253" s="62">
        <v>3837050</v>
      </c>
      <c r="H253" s="62">
        <v>305000</v>
      </c>
      <c r="I253" s="62">
        <v>25112600</v>
      </c>
      <c r="J253" s="62">
        <v>22259700</v>
      </c>
      <c r="K253" s="62">
        <v>5550000</v>
      </c>
      <c r="L253" s="62">
        <v>15703150</v>
      </c>
      <c r="M253" s="62">
        <v>5955000</v>
      </c>
      <c r="N253" s="62">
        <v>22500000</v>
      </c>
      <c r="O253" s="62">
        <v>2660000</v>
      </c>
      <c r="P253" s="62">
        <v>240000</v>
      </c>
      <c r="Q253" s="62">
        <v>1700000</v>
      </c>
      <c r="R253" s="62">
        <v>4037500</v>
      </c>
      <c r="S253" s="62">
        <v>1500000</v>
      </c>
      <c r="T253" s="72">
        <f t="shared" si="16"/>
        <v>111360000</v>
      </c>
      <c r="U253" s="59">
        <f t="shared" si="17"/>
        <v>0</v>
      </c>
      <c r="V253" s="57">
        <f t="shared" si="18"/>
        <v>0</v>
      </c>
      <c r="W253" s="25"/>
      <c r="X253" s="173">
        <f>'K8 SD Twl I 2013'!T252</f>
        <v>0</v>
      </c>
      <c r="Y253" s="173">
        <f>'K8 SD Twl II 2013'!T252</f>
        <v>0</v>
      </c>
      <c r="Z253" s="173">
        <f>'K8 SD Twl III 2013'!T252</f>
        <v>0</v>
      </c>
      <c r="AA253" s="173">
        <f>'K8 SD Twl IV 2013'!T252</f>
        <v>0</v>
      </c>
      <c r="AB253" s="173">
        <f t="shared" si="19"/>
        <v>0</v>
      </c>
      <c r="AC253" s="173">
        <f t="shared" si="15"/>
        <v>111360000</v>
      </c>
    </row>
    <row r="254" spans="2:29" hidden="1">
      <c r="B254" s="79">
        <f>'PER TRIWULAN'!A248</f>
        <v>243</v>
      </c>
      <c r="C254" s="54" t="str">
        <f>'PER TRIWULAN'!I248</f>
        <v xml:space="preserve"> Gubug </v>
      </c>
      <c r="D254" s="36" t="str">
        <f>'PER TRIWULAN'!B248</f>
        <v>SD NEGERI 3 GUBUG</v>
      </c>
      <c r="E254" s="71">
        <f>'PER TRIWULAN'!X248</f>
        <v>119190000</v>
      </c>
      <c r="F254" s="89">
        <v>119190000</v>
      </c>
      <c r="G254" s="62">
        <v>850000</v>
      </c>
      <c r="H254" s="62">
        <v>8182750</v>
      </c>
      <c r="I254" s="62">
        <v>16767650</v>
      </c>
      <c r="J254" s="62">
        <v>12140400</v>
      </c>
      <c r="K254" s="62">
        <v>10868034</v>
      </c>
      <c r="L254" s="62">
        <v>11462166</v>
      </c>
      <c r="M254" s="62">
        <v>30727000</v>
      </c>
      <c r="N254" s="62">
        <v>18852000</v>
      </c>
      <c r="O254" s="62">
        <v>6160000</v>
      </c>
      <c r="P254" s="62">
        <v>550000</v>
      </c>
      <c r="Q254" s="62">
        <v>1850000</v>
      </c>
      <c r="R254" s="62">
        <v>780000</v>
      </c>
      <c r="S254" s="62">
        <v>0</v>
      </c>
      <c r="T254" s="72">
        <f t="shared" si="16"/>
        <v>119190000</v>
      </c>
      <c r="U254" s="59">
        <f t="shared" si="17"/>
        <v>0</v>
      </c>
      <c r="V254" s="57">
        <f t="shared" si="18"/>
        <v>0</v>
      </c>
      <c r="W254" s="25"/>
      <c r="X254" s="173">
        <f>'K8 SD Twl I 2013'!T253</f>
        <v>0</v>
      </c>
      <c r="Y254" s="173">
        <f>'K8 SD Twl II 2013'!T253</f>
        <v>0</v>
      </c>
      <c r="Z254" s="173">
        <f>'K8 SD Twl III 2013'!T253</f>
        <v>0</v>
      </c>
      <c r="AA254" s="173">
        <f>'K8 SD Twl IV 2013'!T253</f>
        <v>0</v>
      </c>
      <c r="AB254" s="173">
        <f t="shared" si="19"/>
        <v>0</v>
      </c>
      <c r="AC254" s="173">
        <f t="shared" si="15"/>
        <v>119190000</v>
      </c>
    </row>
    <row r="255" spans="2:29" hidden="1">
      <c r="B255" s="79">
        <f>'PER TRIWULAN'!A249</f>
        <v>244</v>
      </c>
      <c r="C255" s="54" t="str">
        <f>'PER TRIWULAN'!I249</f>
        <v xml:space="preserve"> Gubug </v>
      </c>
      <c r="D255" s="36" t="str">
        <f>'PER TRIWULAN'!B249</f>
        <v>SD NEGERI 3 KUWARON</v>
      </c>
      <c r="E255" s="71">
        <f>'PER TRIWULAN'!X249</f>
        <v>35235000</v>
      </c>
      <c r="F255" s="89">
        <v>35235000</v>
      </c>
      <c r="G255" s="62">
        <v>662600</v>
      </c>
      <c r="H255" s="62">
        <v>200000</v>
      </c>
      <c r="I255" s="62">
        <v>2195400</v>
      </c>
      <c r="J255" s="62">
        <v>3222150</v>
      </c>
      <c r="K255" s="62">
        <v>7583650</v>
      </c>
      <c r="L255" s="62">
        <v>3394400</v>
      </c>
      <c r="M255" s="62">
        <v>3161000</v>
      </c>
      <c r="N255" s="62">
        <v>8366000</v>
      </c>
      <c r="O255" s="62">
        <v>4575800</v>
      </c>
      <c r="P255" s="62">
        <v>0</v>
      </c>
      <c r="Q255" s="62">
        <v>1712000</v>
      </c>
      <c r="R255" s="62">
        <v>0</v>
      </c>
      <c r="S255" s="62">
        <v>162000</v>
      </c>
      <c r="T255" s="72">
        <f t="shared" si="16"/>
        <v>35235000</v>
      </c>
      <c r="U255" s="59">
        <f t="shared" si="17"/>
        <v>0</v>
      </c>
      <c r="V255" s="57">
        <f t="shared" si="18"/>
        <v>0</v>
      </c>
      <c r="W255" s="25"/>
      <c r="X255" s="173">
        <f>'K8 SD Twl I 2013'!T254</f>
        <v>0</v>
      </c>
      <c r="Y255" s="173">
        <f>'K8 SD Twl II 2013'!T254</f>
        <v>0</v>
      </c>
      <c r="Z255" s="173">
        <f>'K8 SD Twl III 2013'!T254</f>
        <v>0</v>
      </c>
      <c r="AA255" s="173">
        <f>'K8 SD Twl IV 2013'!T254</f>
        <v>0</v>
      </c>
      <c r="AB255" s="173">
        <f t="shared" si="19"/>
        <v>0</v>
      </c>
      <c r="AC255" s="173">
        <f t="shared" si="15"/>
        <v>35235000</v>
      </c>
    </row>
    <row r="256" spans="2:29" hidden="1">
      <c r="B256" s="79">
        <f>'PER TRIWULAN'!A250</f>
        <v>245</v>
      </c>
      <c r="C256" s="54" t="str">
        <f>'PER TRIWULAN'!I250</f>
        <v xml:space="preserve"> Gubug </v>
      </c>
      <c r="D256" s="36" t="str">
        <f>'PER TRIWULAN'!B250</f>
        <v>SD NEGERI 3 PENADARAN</v>
      </c>
      <c r="E256" s="71">
        <f>'PER TRIWULAN'!X250</f>
        <v>96570000</v>
      </c>
      <c r="F256" s="89">
        <v>96570000</v>
      </c>
      <c r="G256" s="62">
        <v>1720350</v>
      </c>
      <c r="H256" s="62">
        <v>2554000</v>
      </c>
      <c r="I256" s="62">
        <v>7441800</v>
      </c>
      <c r="J256" s="62">
        <v>22266700</v>
      </c>
      <c r="K256" s="62">
        <v>8252526</v>
      </c>
      <c r="L256" s="62">
        <v>3283329</v>
      </c>
      <c r="M256" s="62">
        <v>6542000</v>
      </c>
      <c r="N256" s="62">
        <v>22725000</v>
      </c>
      <c r="O256" s="62">
        <v>8602850</v>
      </c>
      <c r="P256" s="62">
        <v>540245</v>
      </c>
      <c r="Q256" s="62">
        <v>3949000</v>
      </c>
      <c r="R256" s="62">
        <v>5232000</v>
      </c>
      <c r="S256" s="62">
        <v>3460200</v>
      </c>
      <c r="T256" s="72">
        <f t="shared" si="16"/>
        <v>96570000</v>
      </c>
      <c r="U256" s="59">
        <f t="shared" si="17"/>
        <v>0</v>
      </c>
      <c r="V256" s="57">
        <f t="shared" si="18"/>
        <v>0</v>
      </c>
      <c r="W256" s="25"/>
      <c r="X256" s="173">
        <f>'K8 SD Twl I 2013'!T255</f>
        <v>0</v>
      </c>
      <c r="Y256" s="173">
        <f>'K8 SD Twl II 2013'!T255</f>
        <v>0</v>
      </c>
      <c r="Z256" s="173">
        <f>'K8 SD Twl III 2013'!T255</f>
        <v>0</v>
      </c>
      <c r="AA256" s="173">
        <f>'K8 SD Twl IV 2013'!T255</f>
        <v>0</v>
      </c>
      <c r="AB256" s="173">
        <f t="shared" si="19"/>
        <v>0</v>
      </c>
      <c r="AC256" s="173">
        <f t="shared" si="15"/>
        <v>96570000</v>
      </c>
    </row>
    <row r="257" spans="2:29" hidden="1">
      <c r="B257" s="79">
        <f>'PER TRIWULAN'!A251</f>
        <v>246</v>
      </c>
      <c r="C257" s="54" t="str">
        <f>'PER TRIWULAN'!I251</f>
        <v xml:space="preserve"> Gubug </v>
      </c>
      <c r="D257" s="36" t="str">
        <f>'PER TRIWULAN'!B251</f>
        <v>SD NEGERI 3 TLOGOMULYO</v>
      </c>
      <c r="E257" s="71">
        <f>'PER TRIWULAN'!X251</f>
        <v>104690000</v>
      </c>
      <c r="F257" s="89">
        <v>104690000</v>
      </c>
      <c r="G257" s="62">
        <v>2994000</v>
      </c>
      <c r="H257" s="62">
        <v>1825000</v>
      </c>
      <c r="I257" s="62">
        <v>28213225</v>
      </c>
      <c r="J257" s="62">
        <v>18514375</v>
      </c>
      <c r="K257" s="62">
        <v>4870500</v>
      </c>
      <c r="L257" s="62">
        <v>1654450</v>
      </c>
      <c r="M257" s="62">
        <v>17305250</v>
      </c>
      <c r="N257" s="62">
        <v>15025000</v>
      </c>
      <c r="O257" s="62">
        <v>8162000</v>
      </c>
      <c r="P257" s="62">
        <v>1250000</v>
      </c>
      <c r="Q257" s="62">
        <v>1875000</v>
      </c>
      <c r="R257" s="62">
        <v>3001200</v>
      </c>
      <c r="S257" s="62">
        <v>0</v>
      </c>
      <c r="T257" s="72">
        <f t="shared" si="16"/>
        <v>104690000</v>
      </c>
      <c r="U257" s="59">
        <f t="shared" si="17"/>
        <v>0</v>
      </c>
      <c r="V257" s="57">
        <f t="shared" si="18"/>
        <v>0</v>
      </c>
      <c r="W257" s="25"/>
      <c r="X257" s="173">
        <f>'K8 SD Twl I 2013'!T256</f>
        <v>0</v>
      </c>
      <c r="Y257" s="173">
        <f>'K8 SD Twl II 2013'!T256</f>
        <v>0</v>
      </c>
      <c r="Z257" s="173">
        <f>'K8 SD Twl III 2013'!T256</f>
        <v>0</v>
      </c>
      <c r="AA257" s="173">
        <f>'K8 SD Twl IV 2013'!T256</f>
        <v>0</v>
      </c>
      <c r="AB257" s="173">
        <f t="shared" si="19"/>
        <v>0</v>
      </c>
      <c r="AC257" s="173">
        <f t="shared" si="15"/>
        <v>104690000</v>
      </c>
    </row>
    <row r="258" spans="2:29" hidden="1">
      <c r="B258" s="79">
        <f>'PER TRIWULAN'!A252</f>
        <v>247</v>
      </c>
      <c r="C258" s="54" t="str">
        <f>'PER TRIWULAN'!I252</f>
        <v xml:space="preserve"> Gubug </v>
      </c>
      <c r="D258" s="36" t="str">
        <f>'PER TRIWULAN'!B252</f>
        <v>SD NEGERI 5 GUBUG</v>
      </c>
      <c r="E258" s="71">
        <f>'PER TRIWULAN'!X252</f>
        <v>141520000</v>
      </c>
      <c r="F258" s="89">
        <v>141520000</v>
      </c>
      <c r="G258" s="62">
        <v>10905000</v>
      </c>
      <c r="H258" s="62">
        <v>2820000</v>
      </c>
      <c r="I258" s="62">
        <v>32180000</v>
      </c>
      <c r="J258" s="62">
        <v>34607700</v>
      </c>
      <c r="K258" s="62">
        <v>22752300</v>
      </c>
      <c r="L258" s="62">
        <v>4285000</v>
      </c>
      <c r="M258" s="62">
        <v>7225000</v>
      </c>
      <c r="N258" s="62">
        <v>18800000</v>
      </c>
      <c r="O258" s="62">
        <v>2385000</v>
      </c>
      <c r="P258" s="62">
        <v>0</v>
      </c>
      <c r="Q258" s="62">
        <v>4230000</v>
      </c>
      <c r="R258" s="62">
        <v>1330000</v>
      </c>
      <c r="S258" s="62">
        <v>0</v>
      </c>
      <c r="T258" s="72">
        <f t="shared" si="16"/>
        <v>141520000</v>
      </c>
      <c r="U258" s="59">
        <f t="shared" si="17"/>
        <v>0</v>
      </c>
      <c r="V258" s="57">
        <f t="shared" si="18"/>
        <v>0</v>
      </c>
      <c r="W258" s="25"/>
      <c r="X258" s="173">
        <f>'K8 SD Twl I 2013'!T257</f>
        <v>0</v>
      </c>
      <c r="Y258" s="173">
        <f>'K8 SD Twl II 2013'!T257</f>
        <v>0</v>
      </c>
      <c r="Z258" s="173">
        <f>'K8 SD Twl III 2013'!T257</f>
        <v>0</v>
      </c>
      <c r="AA258" s="173">
        <f>'K8 SD Twl IV 2013'!T257</f>
        <v>0</v>
      </c>
      <c r="AB258" s="173">
        <f t="shared" si="19"/>
        <v>0</v>
      </c>
      <c r="AC258" s="173">
        <f t="shared" si="15"/>
        <v>141520000</v>
      </c>
    </row>
    <row r="259" spans="2:29" hidden="1">
      <c r="B259" s="79">
        <f>'PER TRIWULAN'!A253</f>
        <v>248</v>
      </c>
      <c r="C259" s="54" t="str">
        <f>'PER TRIWULAN'!I253</f>
        <v xml:space="preserve"> Gubug </v>
      </c>
      <c r="D259" s="36" t="str">
        <f>'PER TRIWULAN'!B253</f>
        <v>SD NEGERI GELAPAN</v>
      </c>
      <c r="E259" s="71">
        <f>'PER TRIWULAN'!X253</f>
        <v>90190000</v>
      </c>
      <c r="F259" s="89">
        <v>90190000</v>
      </c>
      <c r="G259" s="62">
        <v>4221750</v>
      </c>
      <c r="H259" s="62">
        <v>825000</v>
      </c>
      <c r="I259" s="62">
        <v>10518600</v>
      </c>
      <c r="J259" s="62">
        <v>14706950</v>
      </c>
      <c r="K259" s="62">
        <v>24880800</v>
      </c>
      <c r="L259" s="62">
        <v>1558000</v>
      </c>
      <c r="M259" s="62">
        <v>2235000</v>
      </c>
      <c r="N259" s="62">
        <v>12320000</v>
      </c>
      <c r="O259" s="62">
        <v>10343900</v>
      </c>
      <c r="P259" s="62">
        <v>755000</v>
      </c>
      <c r="Q259" s="62">
        <v>2425000</v>
      </c>
      <c r="R259" s="62">
        <v>600000</v>
      </c>
      <c r="S259" s="62">
        <v>4800000</v>
      </c>
      <c r="T259" s="72">
        <f t="shared" si="16"/>
        <v>90190000</v>
      </c>
      <c r="U259" s="59">
        <f t="shared" si="17"/>
        <v>0</v>
      </c>
      <c r="V259" s="57">
        <f t="shared" si="18"/>
        <v>0</v>
      </c>
      <c r="W259" s="25"/>
      <c r="X259" s="173">
        <f>'K8 SD Twl I 2013'!T258</f>
        <v>0</v>
      </c>
      <c r="Y259" s="173">
        <f>'K8 SD Twl II 2013'!T258</f>
        <v>0</v>
      </c>
      <c r="Z259" s="173">
        <f>'K8 SD Twl III 2013'!T258</f>
        <v>0</v>
      </c>
      <c r="AA259" s="173">
        <f>'K8 SD Twl IV 2013'!T258</f>
        <v>0</v>
      </c>
      <c r="AB259" s="173">
        <f t="shared" si="19"/>
        <v>0</v>
      </c>
      <c r="AC259" s="173">
        <f t="shared" si="15"/>
        <v>90190000</v>
      </c>
    </row>
    <row r="260" spans="2:29" hidden="1">
      <c r="B260" s="79">
        <f>'PER TRIWULAN'!A254</f>
        <v>249</v>
      </c>
      <c r="C260" s="54" t="str">
        <f>'PER TRIWULAN'!I254</f>
        <v xml:space="preserve"> Gubug </v>
      </c>
      <c r="D260" s="36" t="str">
        <f>'PER TRIWULAN'!B254</f>
        <v>SD NEGERI PAPANREJO</v>
      </c>
      <c r="E260" s="71">
        <f>'PER TRIWULAN'!X254</f>
        <v>106140000</v>
      </c>
      <c r="F260" s="89">
        <v>106140000</v>
      </c>
      <c r="G260" s="62">
        <v>4012750</v>
      </c>
      <c r="H260" s="62">
        <v>1306000</v>
      </c>
      <c r="I260" s="62">
        <v>33279200</v>
      </c>
      <c r="J260" s="62">
        <v>21442050</v>
      </c>
      <c r="K260" s="62">
        <v>8791500</v>
      </c>
      <c r="L260" s="62">
        <v>2919000</v>
      </c>
      <c r="M260" s="62">
        <v>11880000</v>
      </c>
      <c r="N260" s="62">
        <v>11400000</v>
      </c>
      <c r="O260" s="62">
        <v>2536500</v>
      </c>
      <c r="P260" s="62">
        <v>0</v>
      </c>
      <c r="Q260" s="62">
        <v>3000000</v>
      </c>
      <c r="R260" s="62">
        <v>5573000</v>
      </c>
      <c r="S260" s="62">
        <v>0</v>
      </c>
      <c r="T260" s="72">
        <f t="shared" si="16"/>
        <v>106140000</v>
      </c>
      <c r="U260" s="59">
        <f t="shared" si="17"/>
        <v>0</v>
      </c>
      <c r="V260" s="57">
        <f t="shared" si="18"/>
        <v>0</v>
      </c>
      <c r="W260" s="25"/>
      <c r="X260" s="173">
        <f>'K8 SD Twl I 2013'!T259</f>
        <v>0</v>
      </c>
      <c r="Y260" s="173">
        <f>'K8 SD Twl II 2013'!T259</f>
        <v>0</v>
      </c>
      <c r="Z260" s="173">
        <f>'K8 SD Twl III 2013'!T259</f>
        <v>0</v>
      </c>
      <c r="AA260" s="173">
        <f>'K8 SD Twl IV 2013'!T259</f>
        <v>0</v>
      </c>
      <c r="AB260" s="173">
        <f t="shared" si="19"/>
        <v>0</v>
      </c>
      <c r="AC260" s="173">
        <f t="shared" si="15"/>
        <v>106140000</v>
      </c>
    </row>
    <row r="261" spans="2:29" hidden="1">
      <c r="B261" s="79">
        <f>'PER TRIWULAN'!A255</f>
        <v>250</v>
      </c>
      <c r="C261" s="54" t="str">
        <f>'PER TRIWULAN'!I255</f>
        <v xml:space="preserve"> Gubug </v>
      </c>
      <c r="D261" s="36" t="str">
        <f>'PER TRIWULAN'!B255</f>
        <v>SD NEGERI RINGINKIDUL</v>
      </c>
      <c r="E261" s="71">
        <f>'PER TRIWULAN'!X255</f>
        <v>135140000</v>
      </c>
      <c r="F261" s="89">
        <v>135140000</v>
      </c>
      <c r="G261" s="62">
        <v>1200000</v>
      </c>
      <c r="H261" s="62">
        <v>2000000</v>
      </c>
      <c r="I261" s="62">
        <v>44817900</v>
      </c>
      <c r="J261" s="62">
        <v>31959800</v>
      </c>
      <c r="K261" s="62">
        <v>11863115</v>
      </c>
      <c r="L261" s="62">
        <v>3549135</v>
      </c>
      <c r="M261" s="62">
        <v>7544355</v>
      </c>
      <c r="N261" s="62">
        <v>15500000</v>
      </c>
      <c r="O261" s="62">
        <v>14905695</v>
      </c>
      <c r="P261" s="62">
        <v>0</v>
      </c>
      <c r="Q261" s="62">
        <v>1800000</v>
      </c>
      <c r="R261" s="62">
        <v>0</v>
      </c>
      <c r="S261" s="62">
        <v>0</v>
      </c>
      <c r="T261" s="72">
        <f t="shared" si="16"/>
        <v>135140000</v>
      </c>
      <c r="U261" s="59">
        <f t="shared" si="17"/>
        <v>0</v>
      </c>
      <c r="V261" s="57">
        <f t="shared" si="18"/>
        <v>0</v>
      </c>
      <c r="W261" s="25"/>
      <c r="X261" s="173">
        <f>'K8 SD Twl I 2013'!T260</f>
        <v>0</v>
      </c>
      <c r="Y261" s="173">
        <f>'K8 SD Twl II 2013'!T260</f>
        <v>0</v>
      </c>
      <c r="Z261" s="173">
        <f>'K8 SD Twl III 2013'!T260</f>
        <v>0</v>
      </c>
      <c r="AA261" s="173">
        <f>'K8 SD Twl IV 2013'!T260</f>
        <v>0</v>
      </c>
      <c r="AB261" s="173">
        <f t="shared" si="19"/>
        <v>0</v>
      </c>
      <c r="AC261" s="173">
        <f t="shared" si="15"/>
        <v>135140000</v>
      </c>
    </row>
    <row r="262" spans="2:29" hidden="1">
      <c r="B262" s="79">
        <f>'PER TRIWULAN'!A256</f>
        <v>251</v>
      </c>
      <c r="C262" s="54" t="str">
        <f>'PER TRIWULAN'!I256</f>
        <v xml:space="preserve"> Gubug </v>
      </c>
      <c r="D262" s="36" t="str">
        <f>'PER TRIWULAN'!B256</f>
        <v>SD NEGERI TRISARI</v>
      </c>
      <c r="E262" s="71">
        <f>'PER TRIWULAN'!X256</f>
        <v>69020000</v>
      </c>
      <c r="F262" s="89">
        <v>69020000</v>
      </c>
      <c r="G262" s="62">
        <v>6172050</v>
      </c>
      <c r="H262" s="62">
        <v>0</v>
      </c>
      <c r="I262" s="62">
        <v>8658246</v>
      </c>
      <c r="J262" s="62">
        <v>9162900</v>
      </c>
      <c r="K262" s="62">
        <v>22019718</v>
      </c>
      <c r="L262" s="62">
        <v>397336</v>
      </c>
      <c r="M262" s="62">
        <v>3004000</v>
      </c>
      <c r="N262" s="62">
        <v>16500000</v>
      </c>
      <c r="O262" s="62">
        <v>1838250</v>
      </c>
      <c r="P262" s="62">
        <v>0</v>
      </c>
      <c r="Q262" s="62">
        <v>675000</v>
      </c>
      <c r="R262" s="62">
        <v>0</v>
      </c>
      <c r="S262" s="62">
        <v>567500</v>
      </c>
      <c r="T262" s="72">
        <f t="shared" si="16"/>
        <v>68995000</v>
      </c>
      <c r="U262" s="59">
        <f t="shared" si="17"/>
        <v>0</v>
      </c>
      <c r="V262" s="57">
        <f t="shared" si="18"/>
        <v>25000</v>
      </c>
      <c r="W262" s="25"/>
      <c r="X262" s="173">
        <f>'K8 SD Twl I 2013'!T261</f>
        <v>0</v>
      </c>
      <c r="Y262" s="173">
        <f>'K8 SD Twl II 2013'!T261</f>
        <v>0</v>
      </c>
      <c r="Z262" s="173">
        <f>'K8 SD Twl III 2013'!T261</f>
        <v>0</v>
      </c>
      <c r="AA262" s="173">
        <f>'K8 SD Twl IV 2013'!T261</f>
        <v>0</v>
      </c>
      <c r="AB262" s="173">
        <f t="shared" si="19"/>
        <v>0</v>
      </c>
      <c r="AC262" s="173">
        <f t="shared" si="15"/>
        <v>68995000</v>
      </c>
    </row>
    <row r="263" spans="2:29" hidden="1">
      <c r="B263" s="79">
        <f>'PER TRIWULAN'!A257</f>
        <v>252</v>
      </c>
      <c r="C263" s="54" t="str">
        <f>'PER TRIWULAN'!I257</f>
        <v xml:space="preserve"> Gubug </v>
      </c>
      <c r="D263" s="36" t="str">
        <f>'PER TRIWULAN'!B257</f>
        <v>SD NEGERI 4 GUBUG</v>
      </c>
      <c r="E263" s="71">
        <f>'PER TRIWULAN'!X257</f>
        <v>77430000</v>
      </c>
      <c r="F263" s="89">
        <v>77430000</v>
      </c>
      <c r="G263" s="62">
        <v>450000</v>
      </c>
      <c r="H263" s="62">
        <v>0</v>
      </c>
      <c r="I263" s="62">
        <v>2816500</v>
      </c>
      <c r="J263" s="62">
        <v>10955300</v>
      </c>
      <c r="K263" s="62">
        <v>9908420</v>
      </c>
      <c r="L263" s="62">
        <v>2937580</v>
      </c>
      <c r="M263" s="62">
        <v>8799400</v>
      </c>
      <c r="N263" s="62">
        <v>17550000</v>
      </c>
      <c r="O263" s="62">
        <v>5870000</v>
      </c>
      <c r="P263" s="62">
        <v>0</v>
      </c>
      <c r="Q263" s="62">
        <v>1600000</v>
      </c>
      <c r="R263" s="62">
        <v>680000</v>
      </c>
      <c r="S263" s="62">
        <v>15862800</v>
      </c>
      <c r="T263" s="72">
        <f t="shared" si="16"/>
        <v>77430000</v>
      </c>
      <c r="U263" s="59">
        <f t="shared" si="17"/>
        <v>0</v>
      </c>
      <c r="V263" s="57">
        <f t="shared" si="18"/>
        <v>0</v>
      </c>
      <c r="W263" s="25"/>
      <c r="X263" s="173">
        <f>'K8 SD Twl I 2013'!T262</f>
        <v>0</v>
      </c>
      <c r="Y263" s="173">
        <f>'K8 SD Twl II 2013'!T262</f>
        <v>0</v>
      </c>
      <c r="Z263" s="173">
        <f>'K8 SD Twl III 2013'!T262</f>
        <v>0</v>
      </c>
      <c r="AA263" s="173">
        <f>'K8 SD Twl IV 2013'!T262</f>
        <v>0</v>
      </c>
      <c r="AB263" s="173">
        <f t="shared" si="19"/>
        <v>0</v>
      </c>
      <c r="AC263" s="173">
        <f t="shared" si="15"/>
        <v>77430000</v>
      </c>
    </row>
    <row r="264" spans="2:29" hidden="1">
      <c r="B264" s="79">
        <f>'PER TRIWULAN'!A258</f>
        <v>253</v>
      </c>
      <c r="C264" s="54" t="str">
        <f>'PER TRIWULAN'!I258</f>
        <v xml:space="preserve"> Gubug </v>
      </c>
      <c r="D264" s="36" t="str">
        <f>'PER TRIWULAN'!B258</f>
        <v>SD NEGERI 7 GUBUG</v>
      </c>
      <c r="E264" s="71">
        <f>'PER TRIWULAN'!X258</f>
        <v>136300000</v>
      </c>
      <c r="F264" s="89">
        <v>136300000</v>
      </c>
      <c r="G264" s="62">
        <v>10148250</v>
      </c>
      <c r="H264" s="62">
        <v>645750</v>
      </c>
      <c r="I264" s="62">
        <v>33865050</v>
      </c>
      <c r="J264" s="62">
        <v>24129000</v>
      </c>
      <c r="K264" s="62">
        <v>19252550</v>
      </c>
      <c r="L264" s="62">
        <v>5081750</v>
      </c>
      <c r="M264" s="62">
        <v>12008150</v>
      </c>
      <c r="N264" s="62">
        <v>18570000</v>
      </c>
      <c r="O264" s="62">
        <v>5687500</v>
      </c>
      <c r="P264" s="62">
        <v>240000</v>
      </c>
      <c r="Q264" s="62">
        <v>6672000</v>
      </c>
      <c r="R264" s="62">
        <v>0</v>
      </c>
      <c r="S264" s="62">
        <v>0</v>
      </c>
      <c r="T264" s="72">
        <f t="shared" si="16"/>
        <v>136300000</v>
      </c>
      <c r="U264" s="59">
        <f t="shared" si="17"/>
        <v>0</v>
      </c>
      <c r="V264" s="57">
        <f t="shared" si="18"/>
        <v>0</v>
      </c>
      <c r="W264" s="25"/>
      <c r="X264" s="173">
        <f>'K8 SD Twl I 2013'!T263</f>
        <v>0</v>
      </c>
      <c r="Y264" s="173">
        <f>'K8 SD Twl II 2013'!T263</f>
        <v>0</v>
      </c>
      <c r="Z264" s="173">
        <f>'K8 SD Twl III 2013'!T263</f>
        <v>0</v>
      </c>
      <c r="AA264" s="173">
        <f>'K8 SD Twl IV 2013'!T263</f>
        <v>0</v>
      </c>
      <c r="AB264" s="173">
        <f t="shared" si="19"/>
        <v>0</v>
      </c>
      <c r="AC264" s="173">
        <f t="shared" si="15"/>
        <v>136300000</v>
      </c>
    </row>
    <row r="265" spans="2:29" hidden="1">
      <c r="B265" s="79">
        <f>'PER TRIWULAN'!A259</f>
        <v>254</v>
      </c>
      <c r="C265" s="54" t="str">
        <f>'PER TRIWULAN'!I259</f>
        <v xml:space="preserve"> Gubug </v>
      </c>
      <c r="D265" s="36" t="str">
        <f>'PER TRIWULAN'!B259</f>
        <v>SD NEGERI JATIPECARON</v>
      </c>
      <c r="E265" s="71">
        <f>'PER TRIWULAN'!X259</f>
        <v>133110000</v>
      </c>
      <c r="F265" s="89">
        <v>133110000</v>
      </c>
      <c r="G265" s="62">
        <v>11098000</v>
      </c>
      <c r="H265" s="62">
        <v>0</v>
      </c>
      <c r="I265" s="62">
        <v>26562200</v>
      </c>
      <c r="J265" s="62">
        <v>26119600</v>
      </c>
      <c r="K265" s="62">
        <v>16008000</v>
      </c>
      <c r="L265" s="62">
        <v>5444033</v>
      </c>
      <c r="M265" s="62">
        <v>12507667</v>
      </c>
      <c r="N265" s="62">
        <v>18790000</v>
      </c>
      <c r="O265" s="62">
        <v>1980000</v>
      </c>
      <c r="P265" s="62">
        <v>2160000</v>
      </c>
      <c r="Q265" s="62">
        <v>4022500</v>
      </c>
      <c r="R265" s="62">
        <v>1150000</v>
      </c>
      <c r="S265" s="62">
        <v>7268000</v>
      </c>
      <c r="T265" s="72">
        <f t="shared" si="16"/>
        <v>133110000</v>
      </c>
      <c r="U265" s="59">
        <f t="shared" si="17"/>
        <v>0</v>
      </c>
      <c r="V265" s="57">
        <f t="shared" si="18"/>
        <v>0</v>
      </c>
      <c r="W265" s="25"/>
      <c r="X265" s="173">
        <f>'K8 SD Twl I 2013'!T264</f>
        <v>0</v>
      </c>
      <c r="Y265" s="173">
        <f>'K8 SD Twl II 2013'!T264</f>
        <v>0</v>
      </c>
      <c r="Z265" s="173">
        <f>'K8 SD Twl III 2013'!T264</f>
        <v>0</v>
      </c>
      <c r="AA265" s="173">
        <f>'K8 SD Twl IV 2013'!T264</f>
        <v>0</v>
      </c>
      <c r="AB265" s="173">
        <f t="shared" si="19"/>
        <v>0</v>
      </c>
      <c r="AC265" s="173">
        <f t="shared" si="15"/>
        <v>133110000</v>
      </c>
    </row>
    <row r="266" spans="2:29" hidden="1">
      <c r="B266" s="79">
        <f>'PER TRIWULAN'!A260</f>
        <v>255</v>
      </c>
      <c r="C266" s="54" t="str">
        <f>'PER TRIWULAN'!I260</f>
        <v xml:space="preserve"> Gubug </v>
      </c>
      <c r="D266" s="36" t="str">
        <f>'PER TRIWULAN'!B260</f>
        <v>SD NEGERI 2 TLOGOMULYO</v>
      </c>
      <c r="E266" s="71">
        <f>'PER TRIWULAN'!X260</f>
        <v>107590000</v>
      </c>
      <c r="F266" s="89">
        <v>107590000</v>
      </c>
      <c r="G266" s="62">
        <v>5092000</v>
      </c>
      <c r="H266" s="62">
        <v>815000</v>
      </c>
      <c r="I266" s="62">
        <v>33498920</v>
      </c>
      <c r="J266" s="62">
        <v>18026950</v>
      </c>
      <c r="K266" s="62">
        <v>12249403</v>
      </c>
      <c r="L266" s="62">
        <v>558529</v>
      </c>
      <c r="M266" s="62">
        <v>4700748</v>
      </c>
      <c r="N266" s="62">
        <v>15783000</v>
      </c>
      <c r="O266" s="62">
        <v>4473450</v>
      </c>
      <c r="P266" s="62">
        <v>0</v>
      </c>
      <c r="Q266" s="62">
        <v>4220000</v>
      </c>
      <c r="R266" s="62">
        <v>6882000</v>
      </c>
      <c r="S266" s="62">
        <v>1200000</v>
      </c>
      <c r="T266" s="72">
        <f t="shared" si="16"/>
        <v>107500000</v>
      </c>
      <c r="U266" s="59">
        <f t="shared" si="17"/>
        <v>0</v>
      </c>
      <c r="V266" s="57">
        <f t="shared" si="18"/>
        <v>90000</v>
      </c>
      <c r="W266" s="25"/>
      <c r="X266" s="173">
        <f>'K8 SD Twl I 2013'!T265</f>
        <v>0</v>
      </c>
      <c r="Y266" s="173">
        <f>'K8 SD Twl II 2013'!T265</f>
        <v>0</v>
      </c>
      <c r="Z266" s="173">
        <f>'K8 SD Twl III 2013'!T265</f>
        <v>0</v>
      </c>
      <c r="AA266" s="173">
        <f>'K8 SD Twl IV 2013'!T265</f>
        <v>0</v>
      </c>
      <c r="AB266" s="173">
        <f t="shared" si="19"/>
        <v>0</v>
      </c>
      <c r="AC266" s="173">
        <f t="shared" si="15"/>
        <v>107500000</v>
      </c>
    </row>
    <row r="267" spans="2:29" hidden="1">
      <c r="B267" s="79">
        <f>'PER TRIWULAN'!A261</f>
        <v>256</v>
      </c>
      <c r="C267" s="54" t="str">
        <f>'PER TRIWULAN'!I261</f>
        <v xml:space="preserve"> Gubug </v>
      </c>
      <c r="D267" s="36" t="str">
        <f>'PER TRIWULAN'!B261</f>
        <v>SD NEGERI 1 MLILIR</v>
      </c>
      <c r="E267" s="71">
        <f>'PER TRIWULAN'!X261</f>
        <v>69020000</v>
      </c>
      <c r="F267" s="89">
        <v>69020000</v>
      </c>
      <c r="G267" s="62">
        <v>1757500</v>
      </c>
      <c r="H267" s="62">
        <v>500000</v>
      </c>
      <c r="I267" s="62">
        <v>15548600</v>
      </c>
      <c r="J267" s="62">
        <v>14616400</v>
      </c>
      <c r="K267" s="62">
        <v>6135050</v>
      </c>
      <c r="L267" s="62">
        <v>3180886</v>
      </c>
      <c r="M267" s="62">
        <v>8500114</v>
      </c>
      <c r="N267" s="62">
        <v>8645000</v>
      </c>
      <c r="O267" s="62">
        <v>1699600</v>
      </c>
      <c r="P267" s="62">
        <v>0</v>
      </c>
      <c r="Q267" s="62">
        <v>680300</v>
      </c>
      <c r="R267" s="62">
        <v>190000</v>
      </c>
      <c r="S267" s="62">
        <v>7256550</v>
      </c>
      <c r="T267" s="72">
        <f t="shared" si="16"/>
        <v>68710000</v>
      </c>
      <c r="U267" s="59">
        <f t="shared" si="17"/>
        <v>0</v>
      </c>
      <c r="V267" s="57">
        <f t="shared" si="18"/>
        <v>310000</v>
      </c>
      <c r="W267" s="25"/>
      <c r="X267" s="173">
        <f>'K8 SD Twl I 2013'!T266</f>
        <v>0</v>
      </c>
      <c r="Y267" s="173">
        <f>'K8 SD Twl II 2013'!T266</f>
        <v>0</v>
      </c>
      <c r="Z267" s="173">
        <f>'K8 SD Twl III 2013'!T266</f>
        <v>0</v>
      </c>
      <c r="AA267" s="173">
        <f>'K8 SD Twl IV 2013'!T266</f>
        <v>0</v>
      </c>
      <c r="AB267" s="173">
        <f t="shared" si="19"/>
        <v>0</v>
      </c>
      <c r="AC267" s="173">
        <f t="shared" si="15"/>
        <v>68710000</v>
      </c>
    </row>
    <row r="268" spans="2:29" hidden="1">
      <c r="B268" s="79">
        <f>'PER TRIWULAN'!A262</f>
        <v>257</v>
      </c>
      <c r="C268" s="54" t="str">
        <f>'PER TRIWULAN'!I262</f>
        <v xml:space="preserve"> Gubug </v>
      </c>
      <c r="D268" s="36" t="str">
        <f>'PER TRIWULAN'!B262</f>
        <v>SD NEGERI 3 MLILIR</v>
      </c>
      <c r="E268" s="71">
        <f>'PER TRIWULAN'!X262</f>
        <v>75690000</v>
      </c>
      <c r="F268" s="89">
        <v>75690000</v>
      </c>
      <c r="G268" s="62">
        <v>3925000</v>
      </c>
      <c r="H268" s="62">
        <v>725000</v>
      </c>
      <c r="I268" s="62">
        <v>18490760</v>
      </c>
      <c r="J268" s="62">
        <v>12315200</v>
      </c>
      <c r="K268" s="62">
        <v>10948443</v>
      </c>
      <c r="L268" s="62">
        <v>1235037</v>
      </c>
      <c r="M268" s="62">
        <v>11140000</v>
      </c>
      <c r="N268" s="62">
        <v>9775000</v>
      </c>
      <c r="O268" s="62">
        <v>3652000</v>
      </c>
      <c r="P268" s="62">
        <v>0</v>
      </c>
      <c r="Q268" s="62">
        <v>1323260</v>
      </c>
      <c r="R268" s="62">
        <v>2160300</v>
      </c>
      <c r="S268" s="62">
        <v>0</v>
      </c>
      <c r="T268" s="72">
        <f t="shared" si="16"/>
        <v>75690000</v>
      </c>
      <c r="U268" s="59">
        <f t="shared" si="17"/>
        <v>0</v>
      </c>
      <c r="V268" s="57">
        <f t="shared" si="18"/>
        <v>0</v>
      </c>
      <c r="W268" s="25"/>
      <c r="X268" s="173">
        <f>'K8 SD Twl I 2013'!T267</f>
        <v>0</v>
      </c>
      <c r="Y268" s="173">
        <f>'K8 SD Twl II 2013'!T267</f>
        <v>0</v>
      </c>
      <c r="Z268" s="173">
        <f>'K8 SD Twl III 2013'!T267</f>
        <v>0</v>
      </c>
      <c r="AA268" s="173">
        <f>'K8 SD Twl IV 2013'!T267</f>
        <v>0</v>
      </c>
      <c r="AB268" s="173">
        <f t="shared" si="19"/>
        <v>0</v>
      </c>
      <c r="AC268" s="173">
        <f t="shared" ref="AC268:AC331" si="20">T268-AB268</f>
        <v>75690000</v>
      </c>
    </row>
    <row r="269" spans="2:29" hidden="1">
      <c r="B269" s="79">
        <f>'PER TRIWULAN'!A263</f>
        <v>258</v>
      </c>
      <c r="C269" s="54" t="str">
        <f>'PER TRIWULAN'!I263</f>
        <v xml:space="preserve"> Gubug </v>
      </c>
      <c r="D269" s="36" t="str">
        <f>'PER TRIWULAN'!B263</f>
        <v>SD NEGERI 1 SABAN</v>
      </c>
      <c r="E269" s="71">
        <f>'PER TRIWULAN'!X263</f>
        <v>92800000</v>
      </c>
      <c r="F269" s="89">
        <v>92800000</v>
      </c>
      <c r="G269" s="62">
        <v>4637500</v>
      </c>
      <c r="H269" s="62">
        <v>789700</v>
      </c>
      <c r="I269" s="62">
        <v>12056285</v>
      </c>
      <c r="J269" s="62">
        <v>16548020</v>
      </c>
      <c r="K269" s="62">
        <v>7860435</v>
      </c>
      <c r="L269" s="62">
        <v>3550335</v>
      </c>
      <c r="M269" s="62">
        <v>13181000</v>
      </c>
      <c r="N269" s="62">
        <v>11775000</v>
      </c>
      <c r="O269" s="62">
        <v>5276500</v>
      </c>
      <c r="P269" s="62">
        <v>0</v>
      </c>
      <c r="Q269" s="62">
        <v>450000</v>
      </c>
      <c r="R269" s="62">
        <v>435000</v>
      </c>
      <c r="S269" s="62">
        <v>16240225</v>
      </c>
      <c r="T269" s="72">
        <f t="shared" ref="T269:T332" si="21">SUM(G269:S269)</f>
        <v>92800000</v>
      </c>
      <c r="U269" s="59">
        <f t="shared" ref="U269:U332" si="22">E269-F269</f>
        <v>0</v>
      </c>
      <c r="V269" s="57">
        <f t="shared" ref="V269:V332" si="23">F269-T269</f>
        <v>0</v>
      </c>
      <c r="W269" s="25"/>
      <c r="X269" s="173">
        <f>'K8 SD Twl I 2013'!T268</f>
        <v>0</v>
      </c>
      <c r="Y269" s="173">
        <f>'K8 SD Twl II 2013'!T268</f>
        <v>0</v>
      </c>
      <c r="Z269" s="173">
        <f>'K8 SD Twl III 2013'!T268</f>
        <v>0</v>
      </c>
      <c r="AA269" s="173">
        <f>'K8 SD Twl IV 2013'!T268</f>
        <v>0</v>
      </c>
      <c r="AB269" s="173">
        <f t="shared" ref="AB269:AB332" si="24">X269+Y269+Z269+AA269</f>
        <v>0</v>
      </c>
      <c r="AC269" s="173">
        <f t="shared" si="20"/>
        <v>92800000</v>
      </c>
    </row>
    <row r="270" spans="2:29" hidden="1">
      <c r="B270" s="79">
        <f>'PER TRIWULAN'!A264</f>
        <v>259</v>
      </c>
      <c r="C270" s="54" t="str">
        <f>'PER TRIWULAN'!I264</f>
        <v xml:space="preserve"> Gubug </v>
      </c>
      <c r="D270" s="36" t="str">
        <f>'PER TRIWULAN'!B264</f>
        <v>SD NEGERI 2 JEKETRO</v>
      </c>
      <c r="E270" s="71">
        <f>'PER TRIWULAN'!X264</f>
        <v>82940000</v>
      </c>
      <c r="F270" s="89">
        <v>82940000</v>
      </c>
      <c r="G270" s="62">
        <v>590000</v>
      </c>
      <c r="H270" s="62">
        <v>0</v>
      </c>
      <c r="I270" s="62">
        <v>8351200</v>
      </c>
      <c r="J270" s="62">
        <v>13973000</v>
      </c>
      <c r="K270" s="62">
        <v>19666400</v>
      </c>
      <c r="L270" s="62">
        <v>3814000</v>
      </c>
      <c r="M270" s="62">
        <v>6886000</v>
      </c>
      <c r="N270" s="62">
        <v>19300000</v>
      </c>
      <c r="O270" s="62">
        <v>5344400</v>
      </c>
      <c r="P270" s="62">
        <v>0</v>
      </c>
      <c r="Q270" s="62">
        <v>2400000</v>
      </c>
      <c r="R270" s="62">
        <v>0</v>
      </c>
      <c r="S270" s="62">
        <v>2615000</v>
      </c>
      <c r="T270" s="72">
        <f t="shared" si="21"/>
        <v>82940000</v>
      </c>
      <c r="U270" s="59">
        <f t="shared" si="22"/>
        <v>0</v>
      </c>
      <c r="V270" s="57">
        <f t="shared" si="23"/>
        <v>0</v>
      </c>
      <c r="W270" s="25"/>
      <c r="X270" s="173">
        <f>'K8 SD Twl I 2013'!T269</f>
        <v>0</v>
      </c>
      <c r="Y270" s="173">
        <f>'K8 SD Twl II 2013'!T269</f>
        <v>0</v>
      </c>
      <c r="Z270" s="173">
        <f>'K8 SD Twl III 2013'!T269</f>
        <v>0</v>
      </c>
      <c r="AA270" s="173">
        <f>'K8 SD Twl IV 2013'!T269</f>
        <v>0</v>
      </c>
      <c r="AB270" s="173">
        <f t="shared" si="24"/>
        <v>0</v>
      </c>
      <c r="AC270" s="173">
        <f t="shared" si="20"/>
        <v>82940000</v>
      </c>
    </row>
    <row r="271" spans="2:29" hidden="1">
      <c r="B271" s="79">
        <f>'PER TRIWULAN'!A265</f>
        <v>260</v>
      </c>
      <c r="C271" s="54" t="str">
        <f>'PER TRIWULAN'!I265</f>
        <v xml:space="preserve"> Gubug </v>
      </c>
      <c r="D271" s="36" t="str">
        <f>'PER TRIWULAN'!B265</f>
        <v>SD NEGERI 2 TRISARI</v>
      </c>
      <c r="E271" s="71">
        <f>'PER TRIWULAN'!X265</f>
        <v>109330000</v>
      </c>
      <c r="F271" s="89">
        <v>109330000</v>
      </c>
      <c r="G271" s="62">
        <v>6422750</v>
      </c>
      <c r="H271" s="62">
        <v>1205000</v>
      </c>
      <c r="I271" s="62">
        <v>21093318</v>
      </c>
      <c r="J271" s="62">
        <v>19178800</v>
      </c>
      <c r="K271" s="62">
        <v>14992701</v>
      </c>
      <c r="L271" s="62">
        <v>1204431</v>
      </c>
      <c r="M271" s="62">
        <v>4999500</v>
      </c>
      <c r="N271" s="62">
        <v>15900000</v>
      </c>
      <c r="O271" s="62">
        <v>10654500</v>
      </c>
      <c r="P271" s="62">
        <v>0</v>
      </c>
      <c r="Q271" s="62">
        <v>3374000</v>
      </c>
      <c r="R271" s="62">
        <v>7715000</v>
      </c>
      <c r="S271" s="62">
        <v>2590000</v>
      </c>
      <c r="T271" s="72">
        <f t="shared" si="21"/>
        <v>109330000</v>
      </c>
      <c r="U271" s="59">
        <f t="shared" si="22"/>
        <v>0</v>
      </c>
      <c r="V271" s="57">
        <f t="shared" si="23"/>
        <v>0</v>
      </c>
      <c r="W271" s="25"/>
      <c r="X271" s="173">
        <f>'K8 SD Twl I 2013'!T270</f>
        <v>0</v>
      </c>
      <c r="Y271" s="173">
        <f>'K8 SD Twl II 2013'!T270</f>
        <v>0</v>
      </c>
      <c r="Z271" s="173">
        <f>'K8 SD Twl III 2013'!T270</f>
        <v>0</v>
      </c>
      <c r="AA271" s="173">
        <f>'K8 SD Twl IV 2013'!T270</f>
        <v>0</v>
      </c>
      <c r="AB271" s="173">
        <f t="shared" si="24"/>
        <v>0</v>
      </c>
      <c r="AC271" s="173">
        <f t="shared" si="20"/>
        <v>109330000</v>
      </c>
    </row>
    <row r="272" spans="2:29" hidden="1">
      <c r="B272" s="79">
        <f>'PER TRIWULAN'!A266</f>
        <v>261</v>
      </c>
      <c r="C272" s="54" t="str">
        <f>'PER TRIWULAN'!I266</f>
        <v xml:space="preserve"> Gubug </v>
      </c>
      <c r="D272" s="36" t="str">
        <f>'PER TRIWULAN'!B266</f>
        <v>SD NEGERI 1 ROWOSARI</v>
      </c>
      <c r="E272" s="71">
        <f>'PER TRIWULAN'!X266</f>
        <v>105560000</v>
      </c>
      <c r="F272" s="89">
        <v>105560000</v>
      </c>
      <c r="G272" s="62">
        <v>975600</v>
      </c>
      <c r="H272" s="62">
        <v>1725500</v>
      </c>
      <c r="I272" s="62">
        <v>12042800</v>
      </c>
      <c r="J272" s="62">
        <v>19463500</v>
      </c>
      <c r="K272" s="62">
        <v>16487239</v>
      </c>
      <c r="L272" s="62">
        <v>5068960</v>
      </c>
      <c r="M272" s="62">
        <v>13059853</v>
      </c>
      <c r="N272" s="62">
        <v>12600000</v>
      </c>
      <c r="O272" s="62">
        <v>6375548</v>
      </c>
      <c r="P272" s="62">
        <v>0</v>
      </c>
      <c r="Q272" s="62">
        <v>2700000</v>
      </c>
      <c r="R272" s="62">
        <v>1734000</v>
      </c>
      <c r="S272" s="62">
        <v>13327000</v>
      </c>
      <c r="T272" s="72">
        <f t="shared" si="21"/>
        <v>105560000</v>
      </c>
      <c r="U272" s="59">
        <f t="shared" si="22"/>
        <v>0</v>
      </c>
      <c r="V272" s="57">
        <f t="shared" si="23"/>
        <v>0</v>
      </c>
      <c r="W272" s="25"/>
      <c r="X272" s="173">
        <f>'K8 SD Twl I 2013'!T271</f>
        <v>0</v>
      </c>
      <c r="Y272" s="173">
        <f>'K8 SD Twl II 2013'!T271</f>
        <v>0</v>
      </c>
      <c r="Z272" s="173">
        <f>'K8 SD Twl III 2013'!T271</f>
        <v>0</v>
      </c>
      <c r="AA272" s="173">
        <f>'K8 SD Twl IV 2013'!T271</f>
        <v>0</v>
      </c>
      <c r="AB272" s="173">
        <f t="shared" si="24"/>
        <v>0</v>
      </c>
      <c r="AC272" s="173">
        <f t="shared" si="20"/>
        <v>105560000</v>
      </c>
    </row>
    <row r="273" spans="2:29" hidden="1">
      <c r="B273" s="79">
        <f>'PER TRIWULAN'!A267</f>
        <v>262</v>
      </c>
      <c r="C273" s="54" t="str">
        <f>'PER TRIWULAN'!I267</f>
        <v xml:space="preserve"> Gubug </v>
      </c>
      <c r="D273" s="36" t="str">
        <f>'PER TRIWULAN'!B267</f>
        <v>SD NEGERI 1 NGROTO</v>
      </c>
      <c r="E273" s="71">
        <f>'PER TRIWULAN'!X267</f>
        <v>111360000</v>
      </c>
      <c r="F273" s="89">
        <v>111360000</v>
      </c>
      <c r="G273" s="62">
        <v>983850</v>
      </c>
      <c r="H273" s="62">
        <v>870000</v>
      </c>
      <c r="I273" s="62">
        <v>8853050</v>
      </c>
      <c r="J273" s="62">
        <v>29794400</v>
      </c>
      <c r="K273" s="62">
        <v>13650400</v>
      </c>
      <c r="L273" s="62">
        <v>3894500</v>
      </c>
      <c r="M273" s="62">
        <v>11663000</v>
      </c>
      <c r="N273" s="62">
        <v>15600000</v>
      </c>
      <c r="O273" s="62">
        <v>11624800</v>
      </c>
      <c r="P273" s="62">
        <v>0</v>
      </c>
      <c r="Q273" s="62">
        <v>2325000</v>
      </c>
      <c r="R273" s="62">
        <v>3530000</v>
      </c>
      <c r="S273" s="62">
        <v>8571000</v>
      </c>
      <c r="T273" s="72">
        <f t="shared" si="21"/>
        <v>111360000</v>
      </c>
      <c r="U273" s="59">
        <f t="shared" si="22"/>
        <v>0</v>
      </c>
      <c r="V273" s="57">
        <f t="shared" si="23"/>
        <v>0</v>
      </c>
      <c r="W273" s="25"/>
      <c r="X273" s="173">
        <f>'K8 SD Twl I 2013'!T272</f>
        <v>0</v>
      </c>
      <c r="Y273" s="173">
        <f>'K8 SD Twl II 2013'!T272</f>
        <v>0</v>
      </c>
      <c r="Z273" s="173">
        <f>'K8 SD Twl III 2013'!T272</f>
        <v>0</v>
      </c>
      <c r="AA273" s="173">
        <f>'K8 SD Twl IV 2013'!T272</f>
        <v>0</v>
      </c>
      <c r="AB273" s="173">
        <f t="shared" si="24"/>
        <v>0</v>
      </c>
      <c r="AC273" s="173">
        <f t="shared" si="20"/>
        <v>111360000</v>
      </c>
    </row>
    <row r="274" spans="2:29" hidden="1">
      <c r="B274" s="79">
        <f>'PER TRIWULAN'!A268</f>
        <v>263</v>
      </c>
      <c r="C274" s="54" t="str">
        <f>'PER TRIWULAN'!I268</f>
        <v xml:space="preserve"> Gubug </v>
      </c>
      <c r="D274" s="36" t="str">
        <f>'PER TRIWULAN'!B268</f>
        <v>SD NEGERI 3 NGROTO</v>
      </c>
      <c r="E274" s="71">
        <f>'PER TRIWULAN'!X268</f>
        <v>116580000</v>
      </c>
      <c r="F274" s="89">
        <v>116580000</v>
      </c>
      <c r="G274" s="62">
        <v>3816500</v>
      </c>
      <c r="H274" s="62">
        <v>630000</v>
      </c>
      <c r="I274" s="62">
        <v>22087450</v>
      </c>
      <c r="J274" s="62">
        <v>27666500</v>
      </c>
      <c r="K274" s="62">
        <v>21759550</v>
      </c>
      <c r="L274" s="62">
        <v>1253000</v>
      </c>
      <c r="M274" s="62">
        <v>8393000</v>
      </c>
      <c r="N274" s="62">
        <v>19400000</v>
      </c>
      <c r="O274" s="62">
        <v>5372000</v>
      </c>
      <c r="P274" s="62">
        <v>2040000</v>
      </c>
      <c r="Q274" s="62">
        <v>3223000</v>
      </c>
      <c r="R274" s="62">
        <v>939000</v>
      </c>
      <c r="S274" s="62">
        <v>0</v>
      </c>
      <c r="T274" s="72">
        <f t="shared" si="21"/>
        <v>116580000</v>
      </c>
      <c r="U274" s="59">
        <f t="shared" si="22"/>
        <v>0</v>
      </c>
      <c r="V274" s="57">
        <f t="shared" si="23"/>
        <v>0</v>
      </c>
      <c r="W274" s="25"/>
      <c r="X274" s="173">
        <f>'K8 SD Twl I 2013'!T273</f>
        <v>0</v>
      </c>
      <c r="Y274" s="173">
        <f>'K8 SD Twl II 2013'!T273</f>
        <v>0</v>
      </c>
      <c r="Z274" s="173">
        <f>'K8 SD Twl III 2013'!T273</f>
        <v>0</v>
      </c>
      <c r="AA274" s="173">
        <f>'K8 SD Twl IV 2013'!T273</f>
        <v>0</v>
      </c>
      <c r="AB274" s="173">
        <f t="shared" si="24"/>
        <v>0</v>
      </c>
      <c r="AC274" s="173">
        <f t="shared" si="20"/>
        <v>116580000</v>
      </c>
    </row>
    <row r="275" spans="2:29" hidden="1">
      <c r="B275" s="79">
        <f>'PER TRIWULAN'!A269</f>
        <v>264</v>
      </c>
      <c r="C275" s="54" t="str">
        <f>'PER TRIWULAN'!I269</f>
        <v xml:space="preserve"> Karangrayung </v>
      </c>
      <c r="D275" s="36" t="str">
        <f>'PER TRIWULAN'!B269</f>
        <v>SD NEGERI 1 DEMPEL</v>
      </c>
      <c r="E275" s="71">
        <f>'PER TRIWULAN'!X269</f>
        <v>111360000</v>
      </c>
      <c r="F275" s="89">
        <v>111360000</v>
      </c>
      <c r="G275" s="62">
        <v>5836000</v>
      </c>
      <c r="H275" s="62">
        <v>730200</v>
      </c>
      <c r="I275" s="62">
        <v>15755350</v>
      </c>
      <c r="J275" s="62">
        <v>22080600</v>
      </c>
      <c r="K275" s="62">
        <v>27089800</v>
      </c>
      <c r="L275" s="62">
        <v>286038</v>
      </c>
      <c r="M275" s="62">
        <v>16417000</v>
      </c>
      <c r="N275" s="62">
        <v>13200000</v>
      </c>
      <c r="O275" s="62">
        <v>3565000</v>
      </c>
      <c r="P275" s="62"/>
      <c r="Q275" s="62">
        <v>3450000</v>
      </c>
      <c r="R275" s="62">
        <v>2950000</v>
      </c>
      <c r="S275" s="62"/>
      <c r="T275" s="72">
        <f t="shared" si="21"/>
        <v>111359988</v>
      </c>
      <c r="U275" s="59">
        <f t="shared" si="22"/>
        <v>0</v>
      </c>
      <c r="V275" s="57">
        <f t="shared" si="23"/>
        <v>12</v>
      </c>
      <c r="X275" s="173">
        <f>'K8 SD Twl I 2013'!T274</f>
        <v>0</v>
      </c>
      <c r="Y275" s="173">
        <f>'K8 SD Twl II 2013'!T274</f>
        <v>0</v>
      </c>
      <c r="Z275" s="173">
        <f>'K8 SD Twl III 2013'!T274</f>
        <v>0</v>
      </c>
      <c r="AA275" s="173">
        <f>'K8 SD Twl IV 2013'!T274</f>
        <v>0</v>
      </c>
      <c r="AB275" s="173">
        <f t="shared" si="24"/>
        <v>0</v>
      </c>
      <c r="AC275" s="173">
        <f t="shared" si="20"/>
        <v>111359988</v>
      </c>
    </row>
    <row r="276" spans="2:29" hidden="1">
      <c r="B276" s="79">
        <f>'PER TRIWULAN'!A270</f>
        <v>265</v>
      </c>
      <c r="C276" s="54" t="str">
        <f>'PER TRIWULAN'!I270</f>
        <v xml:space="preserve"> Karangrayung </v>
      </c>
      <c r="D276" s="36" t="str">
        <f>'PER TRIWULAN'!B270</f>
        <v>SD NEGERI 1 KARANGRAYUNG</v>
      </c>
      <c r="E276" s="71">
        <f>'PER TRIWULAN'!X270</f>
        <v>87000000</v>
      </c>
      <c r="F276" s="89">
        <v>87000000</v>
      </c>
      <c r="G276" s="62">
        <v>2445100</v>
      </c>
      <c r="H276" s="62"/>
      <c r="I276" s="62">
        <v>976100</v>
      </c>
      <c r="J276" s="62">
        <v>13614900</v>
      </c>
      <c r="K276" s="62">
        <v>14761400</v>
      </c>
      <c r="L276" s="62">
        <v>3853500</v>
      </c>
      <c r="M276" s="62">
        <v>3153500</v>
      </c>
      <c r="N276" s="62">
        <v>16985000</v>
      </c>
      <c r="O276" s="62">
        <v>2080000</v>
      </c>
      <c r="P276" s="62">
        <v>1920000</v>
      </c>
      <c r="Q276" s="62">
        <v>2350000</v>
      </c>
      <c r="R276" s="62">
        <v>5326000</v>
      </c>
      <c r="S276" s="62">
        <v>19534500</v>
      </c>
      <c r="T276" s="72">
        <f t="shared" si="21"/>
        <v>87000000</v>
      </c>
      <c r="U276" s="59">
        <f t="shared" si="22"/>
        <v>0</v>
      </c>
      <c r="V276" s="57">
        <f t="shared" si="23"/>
        <v>0</v>
      </c>
      <c r="X276" s="173">
        <f>'K8 SD Twl I 2013'!T275</f>
        <v>0</v>
      </c>
      <c r="Y276" s="173">
        <f>'K8 SD Twl II 2013'!T275</f>
        <v>0</v>
      </c>
      <c r="Z276" s="173">
        <f>'K8 SD Twl III 2013'!T275</f>
        <v>0</v>
      </c>
      <c r="AA276" s="173">
        <f>'K8 SD Twl IV 2013'!T275</f>
        <v>0</v>
      </c>
      <c r="AB276" s="173">
        <f t="shared" si="24"/>
        <v>0</v>
      </c>
      <c r="AC276" s="173">
        <f t="shared" si="20"/>
        <v>87000000</v>
      </c>
    </row>
    <row r="277" spans="2:29" hidden="1">
      <c r="B277" s="79">
        <f>'PER TRIWULAN'!A271</f>
        <v>266</v>
      </c>
      <c r="C277" s="54" t="str">
        <f>'PER TRIWULAN'!I271</f>
        <v xml:space="preserve"> Karangrayung </v>
      </c>
      <c r="D277" s="36" t="str">
        <f>'PER TRIWULAN'!B271</f>
        <v>SD NEGERI 1 KETRO</v>
      </c>
      <c r="E277" s="71">
        <f>'PER TRIWULAN'!X271</f>
        <v>84390000</v>
      </c>
      <c r="F277" s="89">
        <v>84390000</v>
      </c>
      <c r="G277" s="62">
        <v>4220000</v>
      </c>
      <c r="H277" s="62">
        <v>0</v>
      </c>
      <c r="I277" s="62">
        <v>5686100</v>
      </c>
      <c r="J277" s="62">
        <v>10109000</v>
      </c>
      <c r="K277" s="62">
        <v>36147645</v>
      </c>
      <c r="L277" s="62">
        <v>1677055</v>
      </c>
      <c r="M277" s="62">
        <v>1755200</v>
      </c>
      <c r="N277" s="62">
        <v>14800000</v>
      </c>
      <c r="O277" s="62">
        <v>2745000</v>
      </c>
      <c r="P277" s="62">
        <v>0</v>
      </c>
      <c r="Q277" s="62">
        <v>2400000</v>
      </c>
      <c r="R277" s="62">
        <v>4850000</v>
      </c>
      <c r="S277" s="62">
        <v>0</v>
      </c>
      <c r="T277" s="72">
        <f t="shared" si="21"/>
        <v>84390000</v>
      </c>
      <c r="U277" s="59">
        <f t="shared" si="22"/>
        <v>0</v>
      </c>
      <c r="V277" s="57">
        <f t="shared" si="23"/>
        <v>0</v>
      </c>
      <c r="X277" s="173">
        <f>'K8 SD Twl I 2013'!T276</f>
        <v>0</v>
      </c>
      <c r="Y277" s="173">
        <f>'K8 SD Twl II 2013'!T276</f>
        <v>0</v>
      </c>
      <c r="Z277" s="173">
        <f>'K8 SD Twl III 2013'!T276</f>
        <v>0</v>
      </c>
      <c r="AA277" s="173">
        <f>'K8 SD Twl IV 2013'!T276</f>
        <v>0</v>
      </c>
      <c r="AB277" s="173">
        <f t="shared" si="24"/>
        <v>0</v>
      </c>
      <c r="AC277" s="173">
        <f t="shared" si="20"/>
        <v>84390000</v>
      </c>
    </row>
    <row r="278" spans="2:29" hidden="1">
      <c r="B278" s="79">
        <f>'PER TRIWULAN'!A272</f>
        <v>267</v>
      </c>
      <c r="C278" s="54" t="str">
        <f>'PER TRIWULAN'!I272</f>
        <v xml:space="preserve"> Karangrayung </v>
      </c>
      <c r="D278" s="36" t="str">
        <f>'PER TRIWULAN'!B272</f>
        <v>SD NEGERI 1 MANGIN</v>
      </c>
      <c r="E278" s="71">
        <f>'PER TRIWULAN'!X272</f>
        <v>65830000</v>
      </c>
      <c r="F278" s="89">
        <v>65830000</v>
      </c>
      <c r="G278" s="62">
        <v>3766500</v>
      </c>
      <c r="H278" s="62">
        <v>458500</v>
      </c>
      <c r="I278" s="62">
        <v>11119050</v>
      </c>
      <c r="J278" s="62">
        <v>8364600</v>
      </c>
      <c r="K278" s="62">
        <v>13280250</v>
      </c>
      <c r="L278" s="62">
        <v>2645200</v>
      </c>
      <c r="M278" s="62">
        <v>2084000</v>
      </c>
      <c r="N278" s="62">
        <v>11700000</v>
      </c>
      <c r="O278" s="62">
        <v>3630000</v>
      </c>
      <c r="P278" s="62">
        <v>0</v>
      </c>
      <c r="Q278" s="62">
        <v>2484900</v>
      </c>
      <c r="R278" s="62">
        <v>6297000</v>
      </c>
      <c r="S278" s="62">
        <v>0</v>
      </c>
      <c r="T278" s="72">
        <f t="shared" si="21"/>
        <v>65830000</v>
      </c>
      <c r="U278" s="59">
        <f t="shared" si="22"/>
        <v>0</v>
      </c>
      <c r="V278" s="57">
        <f t="shared" si="23"/>
        <v>0</v>
      </c>
      <c r="X278" s="173">
        <f>'K8 SD Twl I 2013'!T277</f>
        <v>0</v>
      </c>
      <c r="Y278" s="173">
        <f>'K8 SD Twl II 2013'!T277</f>
        <v>0</v>
      </c>
      <c r="Z278" s="173">
        <f>'K8 SD Twl III 2013'!T277</f>
        <v>0</v>
      </c>
      <c r="AA278" s="173">
        <f>'K8 SD Twl IV 2013'!T277</f>
        <v>0</v>
      </c>
      <c r="AB278" s="173">
        <f t="shared" si="24"/>
        <v>0</v>
      </c>
      <c r="AC278" s="173">
        <f t="shared" si="20"/>
        <v>65830000</v>
      </c>
    </row>
    <row r="279" spans="2:29" hidden="1">
      <c r="B279" s="79">
        <f>'PER TRIWULAN'!A273</f>
        <v>268</v>
      </c>
      <c r="C279" s="54" t="str">
        <f>'PER TRIWULAN'!I273</f>
        <v xml:space="preserve"> Karangrayung </v>
      </c>
      <c r="D279" s="36" t="str">
        <f>'PER TRIWULAN'!B273</f>
        <v>SD NEGERI 1 MOJOAGUNG</v>
      </c>
      <c r="E279" s="71">
        <f>'PER TRIWULAN'!X273</f>
        <v>109330000</v>
      </c>
      <c r="F279" s="89">
        <v>109330000</v>
      </c>
      <c r="G279" s="62">
        <v>10606250</v>
      </c>
      <c r="H279" s="62">
        <v>783700</v>
      </c>
      <c r="I279" s="62">
        <v>8579900</v>
      </c>
      <c r="J279" s="62">
        <v>20023411</v>
      </c>
      <c r="K279" s="62">
        <v>21193750</v>
      </c>
      <c r="L279" s="62">
        <v>3360611</v>
      </c>
      <c r="M279" s="62">
        <v>19720000</v>
      </c>
      <c r="N279" s="62">
        <v>18450000</v>
      </c>
      <c r="O279" s="62">
        <v>3010000</v>
      </c>
      <c r="P279" s="62"/>
      <c r="Q279" s="62">
        <v>3602378</v>
      </c>
      <c r="R279" s="62"/>
      <c r="S279" s="62"/>
      <c r="T279" s="72">
        <f t="shared" si="21"/>
        <v>109330000</v>
      </c>
      <c r="U279" s="59">
        <f t="shared" si="22"/>
        <v>0</v>
      </c>
      <c r="V279" s="57">
        <f t="shared" si="23"/>
        <v>0</v>
      </c>
      <c r="X279" s="173">
        <f>'K8 SD Twl I 2013'!T278</f>
        <v>0</v>
      </c>
      <c r="Y279" s="173">
        <f>'K8 SD Twl II 2013'!T278</f>
        <v>0</v>
      </c>
      <c r="Z279" s="173">
        <f>'K8 SD Twl III 2013'!T278</f>
        <v>0</v>
      </c>
      <c r="AA279" s="173">
        <f>'K8 SD Twl IV 2013'!T278</f>
        <v>0</v>
      </c>
      <c r="AB279" s="173">
        <f t="shared" si="24"/>
        <v>0</v>
      </c>
      <c r="AC279" s="173">
        <f t="shared" si="20"/>
        <v>109330000</v>
      </c>
    </row>
    <row r="280" spans="2:29" hidden="1">
      <c r="B280" s="79">
        <f>'PER TRIWULAN'!A274</f>
        <v>269</v>
      </c>
      <c r="C280" s="54" t="str">
        <f>'PER TRIWULAN'!I274</f>
        <v xml:space="preserve"> Karangrayung </v>
      </c>
      <c r="D280" s="36" t="str">
        <f>'PER TRIWULAN'!B274</f>
        <v>SD NEGERI 1 PANGKALAN</v>
      </c>
      <c r="E280" s="71">
        <f>'PER TRIWULAN'!X274</f>
        <v>63800000</v>
      </c>
      <c r="F280" s="89">
        <v>63800000</v>
      </c>
      <c r="G280" s="62">
        <v>2500000</v>
      </c>
      <c r="H280" s="62">
        <v>976000</v>
      </c>
      <c r="I280" s="62">
        <v>17546800</v>
      </c>
      <c r="J280" s="62">
        <v>11631000</v>
      </c>
      <c r="K280" s="62">
        <v>2723800</v>
      </c>
      <c r="L280" s="62">
        <v>4339900</v>
      </c>
      <c r="M280" s="62">
        <v>2306000</v>
      </c>
      <c r="N280" s="62">
        <v>13220000</v>
      </c>
      <c r="O280" s="62">
        <v>1360000</v>
      </c>
      <c r="P280" s="62">
        <v>872500</v>
      </c>
      <c r="Q280" s="62">
        <v>1567000</v>
      </c>
      <c r="R280" s="62">
        <v>750000</v>
      </c>
      <c r="S280" s="62">
        <v>4007000</v>
      </c>
      <c r="T280" s="72">
        <f t="shared" si="21"/>
        <v>63800000</v>
      </c>
      <c r="U280" s="59">
        <f t="shared" si="22"/>
        <v>0</v>
      </c>
      <c r="V280" s="57">
        <f t="shared" si="23"/>
        <v>0</v>
      </c>
      <c r="X280" s="173">
        <f>'K8 SD Twl I 2013'!T279</f>
        <v>0</v>
      </c>
      <c r="Y280" s="173">
        <f>'K8 SD Twl II 2013'!T279</f>
        <v>0</v>
      </c>
      <c r="Z280" s="173">
        <f>'K8 SD Twl III 2013'!T279</f>
        <v>0</v>
      </c>
      <c r="AA280" s="173">
        <f>'K8 SD Twl IV 2013'!T279</f>
        <v>0</v>
      </c>
      <c r="AB280" s="173">
        <f t="shared" si="24"/>
        <v>0</v>
      </c>
      <c r="AC280" s="173">
        <f t="shared" si="20"/>
        <v>63800000</v>
      </c>
    </row>
    <row r="281" spans="2:29" hidden="1">
      <c r="B281" s="79">
        <f>'PER TRIWULAN'!A275</f>
        <v>270</v>
      </c>
      <c r="C281" s="54" t="str">
        <f>'PER TRIWULAN'!I275</f>
        <v xml:space="preserve"> Karangrayung </v>
      </c>
      <c r="D281" s="36" t="str">
        <f>'PER TRIWULAN'!B275</f>
        <v>SD NEGERI 1 PUTATNGANTEN</v>
      </c>
      <c r="E281" s="71">
        <f>'PER TRIWULAN'!X275</f>
        <v>123830000</v>
      </c>
      <c r="F281" s="89">
        <v>123830000</v>
      </c>
      <c r="G281" s="62">
        <v>6191500</v>
      </c>
      <c r="H281" s="62">
        <v>598500</v>
      </c>
      <c r="I281" s="62">
        <v>2415000</v>
      </c>
      <c r="J281" s="62">
        <v>15616206</v>
      </c>
      <c r="K281" s="62">
        <v>55938835</v>
      </c>
      <c r="L281" s="62">
        <v>4384047</v>
      </c>
      <c r="M281" s="62">
        <v>6390000</v>
      </c>
      <c r="N281" s="62">
        <v>19200000</v>
      </c>
      <c r="O281" s="62">
        <v>785000</v>
      </c>
      <c r="P281" s="62">
        <v>0</v>
      </c>
      <c r="Q281" s="62">
        <v>4716000</v>
      </c>
      <c r="R281" s="62">
        <v>1540000</v>
      </c>
      <c r="S281" s="62">
        <v>6069912</v>
      </c>
      <c r="T281" s="72">
        <f t="shared" si="21"/>
        <v>123845000</v>
      </c>
      <c r="U281" s="59">
        <f t="shared" si="22"/>
        <v>0</v>
      </c>
      <c r="V281" s="165">
        <f t="shared" si="23"/>
        <v>-15000</v>
      </c>
      <c r="W281" s="164"/>
      <c r="X281" s="173">
        <f>'K8 SD Twl I 2013'!T280</f>
        <v>0</v>
      </c>
      <c r="Y281" s="173">
        <f>'K8 SD Twl II 2013'!T280</f>
        <v>0</v>
      </c>
      <c r="Z281" s="173">
        <f>'K8 SD Twl III 2013'!T280</f>
        <v>0</v>
      </c>
      <c r="AA281" s="173">
        <f>'K8 SD Twl IV 2013'!T280</f>
        <v>0</v>
      </c>
      <c r="AB281" s="173">
        <f t="shared" si="24"/>
        <v>0</v>
      </c>
      <c r="AC281" s="173">
        <f t="shared" si="20"/>
        <v>123845000</v>
      </c>
    </row>
    <row r="282" spans="2:29" hidden="1">
      <c r="B282" s="79">
        <f>'PER TRIWULAN'!A276</f>
        <v>271</v>
      </c>
      <c r="C282" s="54" t="str">
        <f>'PER TRIWULAN'!I276</f>
        <v xml:space="preserve"> Karangrayung </v>
      </c>
      <c r="D282" s="36" t="str">
        <f>'PER TRIWULAN'!B276</f>
        <v>SD NEGERI 1 RAWOH</v>
      </c>
      <c r="E282" s="71">
        <f>'PER TRIWULAN'!X276</f>
        <v>80910000</v>
      </c>
      <c r="F282" s="89">
        <v>80910000</v>
      </c>
      <c r="G282" s="62">
        <v>4050000</v>
      </c>
      <c r="H282" s="62">
        <v>650000</v>
      </c>
      <c r="I282" s="62">
        <v>16596900</v>
      </c>
      <c r="J282" s="62">
        <v>7043550</v>
      </c>
      <c r="K282" s="62">
        <v>19444000</v>
      </c>
      <c r="L282" s="62">
        <v>580000</v>
      </c>
      <c r="M282" s="62">
        <v>5200000</v>
      </c>
      <c r="N282" s="62">
        <v>14400000</v>
      </c>
      <c r="O282" s="62">
        <v>4310500</v>
      </c>
      <c r="P282" s="62"/>
      <c r="Q282" s="62">
        <v>2910050</v>
      </c>
      <c r="R282" s="62">
        <v>2025000</v>
      </c>
      <c r="S282" s="62">
        <v>3700000</v>
      </c>
      <c r="T282" s="72">
        <f t="shared" si="21"/>
        <v>80910000</v>
      </c>
      <c r="U282" s="59">
        <f t="shared" si="22"/>
        <v>0</v>
      </c>
      <c r="V282" s="57">
        <f t="shared" si="23"/>
        <v>0</v>
      </c>
      <c r="X282" s="173">
        <f>'K8 SD Twl I 2013'!T281</f>
        <v>0</v>
      </c>
      <c r="Y282" s="173">
        <f>'K8 SD Twl II 2013'!T281</f>
        <v>0</v>
      </c>
      <c r="Z282" s="173">
        <f>'K8 SD Twl III 2013'!T281</f>
        <v>0</v>
      </c>
      <c r="AA282" s="173">
        <f>'K8 SD Twl IV 2013'!T281</f>
        <v>0</v>
      </c>
      <c r="AB282" s="173">
        <f t="shared" si="24"/>
        <v>0</v>
      </c>
      <c r="AC282" s="173">
        <f t="shared" si="20"/>
        <v>80910000</v>
      </c>
    </row>
    <row r="283" spans="2:29" hidden="1">
      <c r="B283" s="79">
        <f>'PER TRIWULAN'!A277</f>
        <v>272</v>
      </c>
      <c r="C283" s="54" t="str">
        <f>'PER TRIWULAN'!I277</f>
        <v xml:space="preserve"> Karangrayung </v>
      </c>
      <c r="D283" s="36" t="str">
        <f>'PER TRIWULAN'!B277</f>
        <v>SD NEGERI 1 SENDANGHARJO</v>
      </c>
      <c r="E283" s="71">
        <f>'PER TRIWULAN'!X277</f>
        <v>142390000</v>
      </c>
      <c r="F283" s="89">
        <v>142390000</v>
      </c>
      <c r="G283" s="62">
        <v>7537600</v>
      </c>
      <c r="H283" s="62">
        <v>715000</v>
      </c>
      <c r="I283" s="62">
        <v>5794500</v>
      </c>
      <c r="J283" s="62">
        <v>22907009</v>
      </c>
      <c r="K283" s="62">
        <v>26300000</v>
      </c>
      <c r="L283" s="62">
        <v>7164391</v>
      </c>
      <c r="M283" s="62">
        <v>20847500</v>
      </c>
      <c r="N283" s="62">
        <v>26900000</v>
      </c>
      <c r="O283" s="62">
        <v>6325000</v>
      </c>
      <c r="P283" s="62">
        <v>10328500</v>
      </c>
      <c r="Q283" s="62">
        <v>2070500</v>
      </c>
      <c r="R283" s="62">
        <v>5500000</v>
      </c>
      <c r="S283" s="62"/>
      <c r="T283" s="72">
        <f t="shared" si="21"/>
        <v>142390000</v>
      </c>
      <c r="U283" s="59">
        <f t="shared" si="22"/>
        <v>0</v>
      </c>
      <c r="V283" s="57">
        <f t="shared" si="23"/>
        <v>0</v>
      </c>
      <c r="X283" s="173">
        <f>'K8 SD Twl I 2013'!T282</f>
        <v>0</v>
      </c>
      <c r="Y283" s="173">
        <f>'K8 SD Twl II 2013'!T282</f>
        <v>0</v>
      </c>
      <c r="Z283" s="173">
        <f>'K8 SD Twl III 2013'!T282</f>
        <v>0</v>
      </c>
      <c r="AA283" s="173">
        <f>'K8 SD Twl IV 2013'!T282</f>
        <v>0</v>
      </c>
      <c r="AB283" s="173">
        <f t="shared" si="24"/>
        <v>0</v>
      </c>
      <c r="AC283" s="173">
        <f t="shared" si="20"/>
        <v>142390000</v>
      </c>
    </row>
    <row r="284" spans="2:29" hidden="1">
      <c r="B284" s="79">
        <f>'PER TRIWULAN'!A278</f>
        <v>273</v>
      </c>
      <c r="C284" s="54" t="str">
        <f>'PER TRIWULAN'!I278</f>
        <v xml:space="preserve"> Karangrayung </v>
      </c>
      <c r="D284" s="36" t="str">
        <f>'PER TRIWULAN'!B278</f>
        <v>SD NEGERI 1 TEMUREJO</v>
      </c>
      <c r="E284" s="71">
        <f>'PER TRIWULAN'!X278</f>
        <v>102370000</v>
      </c>
      <c r="F284" s="89">
        <v>102370000</v>
      </c>
      <c r="G284" s="62">
        <v>6975000</v>
      </c>
      <c r="H284" s="62">
        <v>815000</v>
      </c>
      <c r="I284" s="62">
        <v>14341900</v>
      </c>
      <c r="J284" s="62">
        <v>13227600</v>
      </c>
      <c r="K284" s="62">
        <v>8382048</v>
      </c>
      <c r="L284" s="62">
        <v>1495604</v>
      </c>
      <c r="M284" s="62">
        <v>24335500</v>
      </c>
      <c r="N284" s="62">
        <v>16200000</v>
      </c>
      <c r="O284" s="62">
        <v>10327050</v>
      </c>
      <c r="P284" s="62">
        <v>0</v>
      </c>
      <c r="Q284" s="62">
        <v>5670298</v>
      </c>
      <c r="R284" s="62">
        <v>600000</v>
      </c>
      <c r="S284" s="62">
        <v>0</v>
      </c>
      <c r="T284" s="72">
        <f t="shared" si="21"/>
        <v>102370000</v>
      </c>
      <c r="U284" s="59">
        <f t="shared" si="22"/>
        <v>0</v>
      </c>
      <c r="V284" s="57">
        <f t="shared" si="23"/>
        <v>0</v>
      </c>
      <c r="X284" s="173">
        <f>'K8 SD Twl I 2013'!T283</f>
        <v>0</v>
      </c>
      <c r="Y284" s="173">
        <f>'K8 SD Twl II 2013'!T283</f>
        <v>0</v>
      </c>
      <c r="Z284" s="173">
        <f>'K8 SD Twl III 2013'!T283</f>
        <v>0</v>
      </c>
      <c r="AA284" s="173">
        <f>'K8 SD Twl IV 2013'!T283</f>
        <v>0</v>
      </c>
      <c r="AB284" s="173">
        <f t="shared" si="24"/>
        <v>0</v>
      </c>
      <c r="AC284" s="173">
        <f t="shared" si="20"/>
        <v>102370000</v>
      </c>
    </row>
    <row r="285" spans="2:29" hidden="1">
      <c r="B285" s="79">
        <f>'PER TRIWULAN'!A279</f>
        <v>274</v>
      </c>
      <c r="C285" s="54" t="str">
        <f>'PER TRIWULAN'!I279</f>
        <v xml:space="preserve"> Karangrayung </v>
      </c>
      <c r="D285" s="36" t="str">
        <f>'PER TRIWULAN'!B279</f>
        <v>SD NEGERI 1 TERMAS</v>
      </c>
      <c r="E285" s="71">
        <f>'PER TRIWULAN'!X279</f>
        <v>110780000</v>
      </c>
      <c r="F285" s="89">
        <v>110780000</v>
      </c>
      <c r="G285" s="62">
        <v>6298350</v>
      </c>
      <c r="H285" s="62">
        <v>1000000</v>
      </c>
      <c r="I285" s="62">
        <v>9303500</v>
      </c>
      <c r="J285" s="62">
        <v>17068000</v>
      </c>
      <c r="K285" s="62">
        <v>29253450</v>
      </c>
      <c r="L285" s="62">
        <v>2312000</v>
      </c>
      <c r="M285" s="62">
        <v>21739700</v>
      </c>
      <c r="N285" s="62">
        <v>15600000</v>
      </c>
      <c r="O285" s="62">
        <v>4005000</v>
      </c>
      <c r="P285" s="62">
        <v>0</v>
      </c>
      <c r="Q285" s="62">
        <v>2600000</v>
      </c>
      <c r="R285" s="62">
        <v>1600000</v>
      </c>
      <c r="S285" s="62">
        <v>0</v>
      </c>
      <c r="T285" s="72">
        <f t="shared" si="21"/>
        <v>110780000</v>
      </c>
      <c r="U285" s="59">
        <f t="shared" si="22"/>
        <v>0</v>
      </c>
      <c r="V285" s="57">
        <f t="shared" si="23"/>
        <v>0</v>
      </c>
      <c r="X285" s="173">
        <f>'K8 SD Twl I 2013'!T284</f>
        <v>0</v>
      </c>
      <c r="Y285" s="173">
        <f>'K8 SD Twl II 2013'!T284</f>
        <v>0</v>
      </c>
      <c r="Z285" s="173">
        <f>'K8 SD Twl III 2013'!T284</f>
        <v>0</v>
      </c>
      <c r="AA285" s="173">
        <f>'K8 SD Twl IV 2013'!T284</f>
        <v>0</v>
      </c>
      <c r="AB285" s="173">
        <f t="shared" si="24"/>
        <v>0</v>
      </c>
      <c r="AC285" s="173">
        <f t="shared" si="20"/>
        <v>110780000</v>
      </c>
    </row>
    <row r="286" spans="2:29" hidden="1">
      <c r="B286" s="79">
        <f>'PER TRIWULAN'!A280</f>
        <v>275</v>
      </c>
      <c r="C286" s="54" t="str">
        <f>'PER TRIWULAN'!I280</f>
        <v xml:space="preserve"> Karangrayung </v>
      </c>
      <c r="D286" s="36" t="str">
        <f>'PER TRIWULAN'!B280</f>
        <v>SD NEGERI 2 KARANGRAYUNG</v>
      </c>
      <c r="E286" s="71">
        <f>'PER TRIWULAN'!X280</f>
        <v>60900000</v>
      </c>
      <c r="F286" s="89">
        <v>60900000</v>
      </c>
      <c r="G286" s="62">
        <v>3049750</v>
      </c>
      <c r="H286" s="62">
        <v>680000</v>
      </c>
      <c r="I286" s="62">
        <v>8520000</v>
      </c>
      <c r="J286" s="62">
        <v>9923500</v>
      </c>
      <c r="K286" s="62">
        <v>13231500</v>
      </c>
      <c r="L286" s="62">
        <v>4085250</v>
      </c>
      <c r="M286" s="62">
        <v>1435000</v>
      </c>
      <c r="N286" s="62">
        <v>11850000</v>
      </c>
      <c r="O286" s="62">
        <v>1625000</v>
      </c>
      <c r="P286" s="62">
        <v>600000</v>
      </c>
      <c r="Q286" s="62">
        <v>2400000</v>
      </c>
      <c r="R286" s="62">
        <v>750000</v>
      </c>
      <c r="S286" s="62">
        <v>2750000</v>
      </c>
      <c r="T286" s="72">
        <f t="shared" si="21"/>
        <v>60900000</v>
      </c>
      <c r="U286" s="59">
        <f t="shared" si="22"/>
        <v>0</v>
      </c>
      <c r="V286" s="57">
        <f t="shared" si="23"/>
        <v>0</v>
      </c>
      <c r="X286" s="173">
        <f>'K8 SD Twl I 2013'!T285</f>
        <v>0</v>
      </c>
      <c r="Y286" s="173">
        <f>'K8 SD Twl II 2013'!T285</f>
        <v>0</v>
      </c>
      <c r="Z286" s="173">
        <f>'K8 SD Twl III 2013'!T285</f>
        <v>0</v>
      </c>
      <c r="AA286" s="173">
        <f>'K8 SD Twl IV 2013'!T285</f>
        <v>0</v>
      </c>
      <c r="AB286" s="173">
        <f t="shared" si="24"/>
        <v>0</v>
      </c>
      <c r="AC286" s="173">
        <f t="shared" si="20"/>
        <v>60900000</v>
      </c>
    </row>
    <row r="287" spans="2:29" hidden="1">
      <c r="B287" s="79">
        <f>'PER TRIWULAN'!A281</f>
        <v>276</v>
      </c>
      <c r="C287" s="54" t="str">
        <f>'PER TRIWULAN'!I281</f>
        <v xml:space="preserve"> Karangrayung </v>
      </c>
      <c r="D287" s="36" t="str">
        <f>'PER TRIWULAN'!B281</f>
        <v>SD NEGERI 2 KETRO</v>
      </c>
      <c r="E287" s="71">
        <f>'PER TRIWULAN'!X281</f>
        <v>108170000</v>
      </c>
      <c r="F287" s="89">
        <v>108170000</v>
      </c>
      <c r="G287" s="62">
        <v>5000000</v>
      </c>
      <c r="H287" s="62">
        <v>640000</v>
      </c>
      <c r="I287" s="62">
        <v>8890000</v>
      </c>
      <c r="J287" s="62">
        <v>7392000</v>
      </c>
      <c r="K287" s="62">
        <v>38427300</v>
      </c>
      <c r="L287" s="62">
        <v>8779200</v>
      </c>
      <c r="M287" s="62">
        <v>7810000</v>
      </c>
      <c r="N287" s="62">
        <v>21300000</v>
      </c>
      <c r="O287" s="62">
        <v>7531500</v>
      </c>
      <c r="P287" s="62">
        <v>0</v>
      </c>
      <c r="Q287" s="62">
        <v>2400000</v>
      </c>
      <c r="R287" s="62"/>
      <c r="S287" s="62"/>
      <c r="T287" s="72">
        <f t="shared" si="21"/>
        <v>108170000</v>
      </c>
      <c r="U287" s="59">
        <f t="shared" si="22"/>
        <v>0</v>
      </c>
      <c r="V287" s="57">
        <f t="shared" si="23"/>
        <v>0</v>
      </c>
      <c r="X287" s="173">
        <f>'K8 SD Twl I 2013'!T286</f>
        <v>0</v>
      </c>
      <c r="Y287" s="173">
        <f>'K8 SD Twl II 2013'!T286</f>
        <v>0</v>
      </c>
      <c r="Z287" s="173">
        <f>'K8 SD Twl III 2013'!T286</f>
        <v>0</v>
      </c>
      <c r="AA287" s="173">
        <f>'K8 SD Twl IV 2013'!T286</f>
        <v>0</v>
      </c>
      <c r="AB287" s="173">
        <f t="shared" si="24"/>
        <v>0</v>
      </c>
      <c r="AC287" s="173">
        <f t="shared" si="20"/>
        <v>108170000</v>
      </c>
    </row>
    <row r="288" spans="2:29" hidden="1">
      <c r="B288" s="79">
        <f>'PER TRIWULAN'!A282</f>
        <v>277</v>
      </c>
      <c r="C288" s="54" t="str">
        <f>'PER TRIWULAN'!I282</f>
        <v xml:space="preserve"> Karangrayung </v>
      </c>
      <c r="D288" s="36" t="str">
        <f>'PER TRIWULAN'!B282</f>
        <v>SD NEGERI 2 MANGIN</v>
      </c>
      <c r="E288" s="71">
        <f>'PER TRIWULAN'!X282</f>
        <v>62640000</v>
      </c>
      <c r="F288" s="89">
        <v>62640000</v>
      </c>
      <c r="G288" s="62">
        <v>3132000</v>
      </c>
      <c r="H288" s="62">
        <v>52000</v>
      </c>
      <c r="I288" s="62">
        <v>5777350</v>
      </c>
      <c r="J288" s="62">
        <v>9530400</v>
      </c>
      <c r="K288" s="62">
        <v>13570350</v>
      </c>
      <c r="L288" s="62">
        <v>508900</v>
      </c>
      <c r="M288" s="62">
        <v>6284000</v>
      </c>
      <c r="N288" s="62">
        <v>9700000</v>
      </c>
      <c r="O288" s="62">
        <v>4520000</v>
      </c>
      <c r="P288" s="62">
        <v>0</v>
      </c>
      <c r="Q288" s="62">
        <v>2650000</v>
      </c>
      <c r="R288" s="62">
        <v>4540000</v>
      </c>
      <c r="S288" s="62">
        <v>2375000</v>
      </c>
      <c r="T288" s="72">
        <f t="shared" si="21"/>
        <v>62640000</v>
      </c>
      <c r="U288" s="59">
        <f t="shared" si="22"/>
        <v>0</v>
      </c>
      <c r="V288" s="57">
        <f t="shared" si="23"/>
        <v>0</v>
      </c>
      <c r="X288" s="173">
        <f>'K8 SD Twl I 2013'!T287</f>
        <v>0</v>
      </c>
      <c r="Y288" s="173">
        <f>'K8 SD Twl II 2013'!T287</f>
        <v>0</v>
      </c>
      <c r="Z288" s="173">
        <f>'K8 SD Twl III 2013'!T287</f>
        <v>0</v>
      </c>
      <c r="AA288" s="173">
        <f>'K8 SD Twl IV 2013'!T287</f>
        <v>0</v>
      </c>
      <c r="AB288" s="173">
        <f t="shared" si="24"/>
        <v>0</v>
      </c>
      <c r="AC288" s="173">
        <f t="shared" si="20"/>
        <v>62640000</v>
      </c>
    </row>
    <row r="289" spans="2:29" hidden="1">
      <c r="B289" s="79">
        <f>'PER TRIWULAN'!A283</f>
        <v>278</v>
      </c>
      <c r="C289" s="54" t="str">
        <f>'PER TRIWULAN'!I283</f>
        <v xml:space="preserve"> Karangrayung </v>
      </c>
      <c r="D289" s="36" t="str">
        <f>'PER TRIWULAN'!B283</f>
        <v>SD NEGERI 2 MOJOAGUNG</v>
      </c>
      <c r="E289" s="71">
        <f>'PER TRIWULAN'!X283</f>
        <v>65540000</v>
      </c>
      <c r="F289" s="89">
        <v>65540000</v>
      </c>
      <c r="G289" s="62">
        <v>3500000</v>
      </c>
      <c r="H289" s="62">
        <v>800000</v>
      </c>
      <c r="I289" s="62">
        <v>9582500</v>
      </c>
      <c r="J289" s="62">
        <v>9787800</v>
      </c>
      <c r="K289" s="62">
        <v>8823800</v>
      </c>
      <c r="L289" s="62">
        <v>3165900</v>
      </c>
      <c r="M289" s="62">
        <v>9887000</v>
      </c>
      <c r="N289" s="62">
        <v>12000000</v>
      </c>
      <c r="O289" s="62">
        <v>5495000</v>
      </c>
      <c r="P289" s="62">
        <v>0</v>
      </c>
      <c r="Q289" s="62">
        <v>1200000</v>
      </c>
      <c r="R289" s="62">
        <v>1298000</v>
      </c>
      <c r="S289" s="62">
        <v>0</v>
      </c>
      <c r="T289" s="72">
        <f t="shared" si="21"/>
        <v>65540000</v>
      </c>
      <c r="U289" s="59">
        <f t="shared" si="22"/>
        <v>0</v>
      </c>
      <c r="V289" s="57">
        <f t="shared" si="23"/>
        <v>0</v>
      </c>
      <c r="X289" s="173">
        <f>'K8 SD Twl I 2013'!T288</f>
        <v>0</v>
      </c>
      <c r="Y289" s="173">
        <f>'K8 SD Twl II 2013'!T288</f>
        <v>0</v>
      </c>
      <c r="Z289" s="173">
        <f>'K8 SD Twl III 2013'!T288</f>
        <v>0</v>
      </c>
      <c r="AA289" s="173">
        <f>'K8 SD Twl IV 2013'!T288</f>
        <v>0</v>
      </c>
      <c r="AB289" s="173">
        <f t="shared" si="24"/>
        <v>0</v>
      </c>
      <c r="AC289" s="173">
        <f t="shared" si="20"/>
        <v>65540000</v>
      </c>
    </row>
    <row r="290" spans="2:29" hidden="1">
      <c r="B290" s="79">
        <f>'PER TRIWULAN'!A284</f>
        <v>279</v>
      </c>
      <c r="C290" s="54" t="str">
        <f>'PER TRIWULAN'!I284</f>
        <v xml:space="preserve"> Karangrayung </v>
      </c>
      <c r="D290" s="36" t="str">
        <f>'PER TRIWULAN'!B284</f>
        <v>SD NEGERI 2 PANGKALAN</v>
      </c>
      <c r="E290" s="71">
        <f>'PER TRIWULAN'!X284</f>
        <v>73660000</v>
      </c>
      <c r="F290" s="89">
        <v>73660000</v>
      </c>
      <c r="G290" s="62">
        <v>5312050</v>
      </c>
      <c r="H290" s="62">
        <v>800000</v>
      </c>
      <c r="I290" s="62">
        <v>8197500</v>
      </c>
      <c r="J290" s="62">
        <v>7747200</v>
      </c>
      <c r="K290" s="62">
        <v>22886950</v>
      </c>
      <c r="L290" s="62">
        <v>602015</v>
      </c>
      <c r="M290" s="62">
        <v>2273385</v>
      </c>
      <c r="N290" s="62">
        <v>12400000</v>
      </c>
      <c r="O290" s="62">
        <v>4121000</v>
      </c>
      <c r="P290" s="62">
        <v>1050000</v>
      </c>
      <c r="Q290" s="62">
        <v>2851900</v>
      </c>
      <c r="R290" s="62">
        <v>4623000</v>
      </c>
      <c r="S290" s="62">
        <v>795000</v>
      </c>
      <c r="T290" s="72">
        <f t="shared" si="21"/>
        <v>73660000</v>
      </c>
      <c r="U290" s="59">
        <f t="shared" si="22"/>
        <v>0</v>
      </c>
      <c r="V290" s="57">
        <f t="shared" si="23"/>
        <v>0</v>
      </c>
      <c r="X290" s="173">
        <f>'K8 SD Twl I 2013'!T289</f>
        <v>0</v>
      </c>
      <c r="Y290" s="173">
        <f>'K8 SD Twl II 2013'!T289</f>
        <v>0</v>
      </c>
      <c r="Z290" s="173">
        <f>'K8 SD Twl III 2013'!T289</f>
        <v>0</v>
      </c>
      <c r="AA290" s="173">
        <f>'K8 SD Twl IV 2013'!T289</f>
        <v>0</v>
      </c>
      <c r="AB290" s="173">
        <f t="shared" si="24"/>
        <v>0</v>
      </c>
      <c r="AC290" s="173">
        <f t="shared" si="20"/>
        <v>73660000</v>
      </c>
    </row>
    <row r="291" spans="2:29" hidden="1">
      <c r="B291" s="79">
        <f>'PER TRIWULAN'!A285</f>
        <v>280</v>
      </c>
      <c r="C291" s="54" t="str">
        <f>'PER TRIWULAN'!I285</f>
        <v xml:space="preserve"> Karangrayung </v>
      </c>
      <c r="D291" s="36" t="str">
        <f>'PER TRIWULAN'!B285</f>
        <v>SD NEGERI 2 PUTATNGANTEN</v>
      </c>
      <c r="E291" s="71">
        <f>'PER TRIWULAN'!X285</f>
        <v>89610000</v>
      </c>
      <c r="F291" s="89">
        <v>89610000</v>
      </c>
      <c r="G291" s="62">
        <v>5000000</v>
      </c>
      <c r="H291" s="62">
        <v>2539500</v>
      </c>
      <c r="I291" s="62">
        <v>720000</v>
      </c>
      <c r="J291" s="62">
        <v>8053000</v>
      </c>
      <c r="K291" s="62">
        <v>38536150</v>
      </c>
      <c r="L291" s="62">
        <v>3068000</v>
      </c>
      <c r="M291" s="62">
        <v>2106000</v>
      </c>
      <c r="N291" s="62">
        <v>15400000</v>
      </c>
      <c r="O291" s="62">
        <v>1415000</v>
      </c>
      <c r="P291" s="62">
        <v>600000</v>
      </c>
      <c r="Q291" s="62">
        <v>950000</v>
      </c>
      <c r="R291" s="62">
        <v>3085000</v>
      </c>
      <c r="S291" s="62">
        <v>7982000</v>
      </c>
      <c r="T291" s="72">
        <f t="shared" si="21"/>
        <v>89454650</v>
      </c>
      <c r="U291" s="59">
        <f t="shared" si="22"/>
        <v>0</v>
      </c>
      <c r="V291" s="57">
        <f t="shared" si="23"/>
        <v>155350</v>
      </c>
      <c r="X291" s="173">
        <f>'K8 SD Twl I 2013'!T290</f>
        <v>0</v>
      </c>
      <c r="Y291" s="173">
        <f>'K8 SD Twl II 2013'!T290</f>
        <v>0</v>
      </c>
      <c r="Z291" s="173">
        <f>'K8 SD Twl III 2013'!T290</f>
        <v>0</v>
      </c>
      <c r="AA291" s="173">
        <f>'K8 SD Twl IV 2013'!T290</f>
        <v>0</v>
      </c>
      <c r="AB291" s="173">
        <f t="shared" si="24"/>
        <v>0</v>
      </c>
      <c r="AC291" s="173">
        <f t="shared" si="20"/>
        <v>89454650</v>
      </c>
    </row>
    <row r="292" spans="2:29" hidden="1">
      <c r="B292" s="79">
        <f>'PER TRIWULAN'!A286</f>
        <v>281</v>
      </c>
      <c r="C292" s="54" t="str">
        <f>'PER TRIWULAN'!I286</f>
        <v xml:space="preserve"> Karangrayung </v>
      </c>
      <c r="D292" s="36" t="str">
        <f>'PER TRIWULAN'!B286</f>
        <v>SD NEGERI 2 RAWOH</v>
      </c>
      <c r="E292" s="71">
        <f>'PER TRIWULAN'!X286</f>
        <v>84680000</v>
      </c>
      <c r="F292" s="89">
        <v>84680000</v>
      </c>
      <c r="G292" s="62">
        <v>4234000</v>
      </c>
      <c r="H292" s="62">
        <v>450000</v>
      </c>
      <c r="I292" s="62">
        <v>12056029</v>
      </c>
      <c r="J292" s="62">
        <v>10025000</v>
      </c>
      <c r="K292" s="62">
        <v>21860683</v>
      </c>
      <c r="L292" s="62">
        <v>3784632</v>
      </c>
      <c r="M292" s="62">
        <v>6750000</v>
      </c>
      <c r="N292" s="62">
        <v>17300000</v>
      </c>
      <c r="O292" s="62">
        <v>3247500</v>
      </c>
      <c r="P292" s="62"/>
      <c r="Q292" s="62">
        <v>4012156</v>
      </c>
      <c r="R292" s="62">
        <v>760000</v>
      </c>
      <c r="S292" s="62">
        <v>200000</v>
      </c>
      <c r="T292" s="72">
        <f t="shared" si="21"/>
        <v>84680000</v>
      </c>
      <c r="U292" s="59">
        <f t="shared" si="22"/>
        <v>0</v>
      </c>
      <c r="V292" s="57">
        <f t="shared" si="23"/>
        <v>0</v>
      </c>
      <c r="X292" s="173">
        <f>'K8 SD Twl I 2013'!T291</f>
        <v>0</v>
      </c>
      <c r="Y292" s="173">
        <f>'K8 SD Twl II 2013'!T291</f>
        <v>0</v>
      </c>
      <c r="Z292" s="173">
        <f>'K8 SD Twl III 2013'!T291</f>
        <v>0</v>
      </c>
      <c r="AA292" s="173">
        <f>'K8 SD Twl IV 2013'!T291</f>
        <v>0</v>
      </c>
      <c r="AB292" s="173">
        <f t="shared" si="24"/>
        <v>0</v>
      </c>
      <c r="AC292" s="173">
        <f t="shared" si="20"/>
        <v>84680000</v>
      </c>
    </row>
    <row r="293" spans="2:29" hidden="1">
      <c r="B293" s="79">
        <f>'PER TRIWULAN'!A287</f>
        <v>282</v>
      </c>
      <c r="C293" s="54" t="str">
        <f>'PER TRIWULAN'!I287</f>
        <v xml:space="preserve"> Karangrayung </v>
      </c>
      <c r="D293" s="36" t="str">
        <f>'PER TRIWULAN'!B287</f>
        <v>SD NEGERI 2 SENDANGHARJO</v>
      </c>
      <c r="E293" s="158">
        <f>'PER TRIWULAN'!X287</f>
        <v>75690000</v>
      </c>
      <c r="F293" s="159">
        <v>29725000</v>
      </c>
      <c r="G293" s="159">
        <v>5762500</v>
      </c>
      <c r="H293" s="159"/>
      <c r="I293" s="159">
        <v>802650</v>
      </c>
      <c r="J293" s="159">
        <v>3122700</v>
      </c>
      <c r="K293" s="159">
        <v>2574650</v>
      </c>
      <c r="L293" s="159">
        <v>507500</v>
      </c>
      <c r="M293" s="159">
        <v>1720000</v>
      </c>
      <c r="N293" s="159">
        <v>5250000</v>
      </c>
      <c r="O293" s="159">
        <v>1290000</v>
      </c>
      <c r="P293" s="159">
        <v>2395000</v>
      </c>
      <c r="Q293" s="159">
        <v>300000</v>
      </c>
      <c r="R293" s="159"/>
      <c r="S293" s="159">
        <v>6000000</v>
      </c>
      <c r="T293" s="158">
        <f t="shared" si="21"/>
        <v>29725000</v>
      </c>
      <c r="U293" s="164">
        <f t="shared" si="22"/>
        <v>45965000</v>
      </c>
      <c r="V293" s="57">
        <f t="shared" si="23"/>
        <v>0</v>
      </c>
      <c r="X293" s="173">
        <f>'K8 SD Twl I 2013'!T292</f>
        <v>0</v>
      </c>
      <c r="Y293" s="173">
        <f>'K8 SD Twl II 2013'!T292</f>
        <v>0</v>
      </c>
      <c r="Z293" s="173">
        <f>'K8 SD Twl III 2013'!T292</f>
        <v>0</v>
      </c>
      <c r="AA293" s="173">
        <f>'K8 SD Twl IV 2013'!T292</f>
        <v>0</v>
      </c>
      <c r="AB293" s="173">
        <f t="shared" si="24"/>
        <v>0</v>
      </c>
      <c r="AC293" s="173">
        <f t="shared" si="20"/>
        <v>29725000</v>
      </c>
    </row>
    <row r="294" spans="2:29" hidden="1">
      <c r="B294" s="79">
        <f>'PER TRIWULAN'!A288</f>
        <v>283</v>
      </c>
      <c r="C294" s="54" t="str">
        <f>'PER TRIWULAN'!I288</f>
        <v xml:space="preserve"> Karangrayung </v>
      </c>
      <c r="D294" s="36" t="str">
        <f>'PER TRIWULAN'!B288</f>
        <v>SD NEGERI 2 TEMUREJO</v>
      </c>
      <c r="E294" s="71">
        <f>'PER TRIWULAN'!X288</f>
        <v>102080000</v>
      </c>
      <c r="F294" s="89">
        <v>102080000</v>
      </c>
      <c r="G294" s="62">
        <v>6118750</v>
      </c>
      <c r="H294" s="62">
        <v>527000</v>
      </c>
      <c r="I294" s="62">
        <v>17900050</v>
      </c>
      <c r="J294" s="62">
        <v>8559800</v>
      </c>
      <c r="K294" s="62">
        <v>7795700</v>
      </c>
      <c r="L294" s="62">
        <v>5886135</v>
      </c>
      <c r="M294" s="62">
        <v>23837000</v>
      </c>
      <c r="N294" s="62">
        <v>17400000</v>
      </c>
      <c r="O294" s="62">
        <v>5035000</v>
      </c>
      <c r="P294" s="62"/>
      <c r="Q294" s="62">
        <v>6754400</v>
      </c>
      <c r="R294" s="62">
        <v>2000000</v>
      </c>
      <c r="S294" s="62"/>
      <c r="T294" s="72">
        <f t="shared" si="21"/>
        <v>101813835</v>
      </c>
      <c r="U294" s="59">
        <f t="shared" si="22"/>
        <v>0</v>
      </c>
      <c r="V294" s="57">
        <f t="shared" si="23"/>
        <v>266165</v>
      </c>
      <c r="X294" s="173">
        <f>'K8 SD Twl I 2013'!T293</f>
        <v>0</v>
      </c>
      <c r="Y294" s="173">
        <f>'K8 SD Twl II 2013'!T293</f>
        <v>0</v>
      </c>
      <c r="Z294" s="173">
        <f>'K8 SD Twl III 2013'!T293</f>
        <v>0</v>
      </c>
      <c r="AA294" s="173">
        <f>'K8 SD Twl IV 2013'!T293</f>
        <v>0</v>
      </c>
      <c r="AB294" s="173">
        <f t="shared" si="24"/>
        <v>0</v>
      </c>
      <c r="AC294" s="173">
        <f t="shared" si="20"/>
        <v>101813835</v>
      </c>
    </row>
    <row r="295" spans="2:29" hidden="1">
      <c r="B295" s="79">
        <f>'PER TRIWULAN'!A289</f>
        <v>284</v>
      </c>
      <c r="C295" s="54" t="str">
        <f>'PER TRIWULAN'!I289</f>
        <v xml:space="preserve"> Karangrayung </v>
      </c>
      <c r="D295" s="36" t="str">
        <f>'PER TRIWULAN'!B289</f>
        <v>SD NEGERI 2 TERMAS</v>
      </c>
      <c r="E295" s="71">
        <f>'PER TRIWULAN'!X289</f>
        <v>74240000</v>
      </c>
      <c r="F295" s="89">
        <v>74240000</v>
      </c>
      <c r="G295" s="62">
        <v>4490000</v>
      </c>
      <c r="H295" s="62">
        <v>740000</v>
      </c>
      <c r="I295" s="62">
        <v>4899700</v>
      </c>
      <c r="J295" s="62">
        <v>10796350</v>
      </c>
      <c r="K295" s="62">
        <v>27070200</v>
      </c>
      <c r="L295" s="62">
        <v>9303750</v>
      </c>
      <c r="M295" s="62">
        <v>1408000</v>
      </c>
      <c r="N295" s="62">
        <v>9300000</v>
      </c>
      <c r="O295" s="62">
        <v>3420000</v>
      </c>
      <c r="P295" s="62">
        <v>962000</v>
      </c>
      <c r="Q295" s="62">
        <v>850000</v>
      </c>
      <c r="R295" s="62">
        <v>1000000</v>
      </c>
      <c r="S295" s="62"/>
      <c r="T295" s="72">
        <f t="shared" si="21"/>
        <v>74240000</v>
      </c>
      <c r="U295" s="59">
        <f t="shared" si="22"/>
        <v>0</v>
      </c>
      <c r="V295" s="57">
        <f t="shared" si="23"/>
        <v>0</v>
      </c>
      <c r="X295" s="173">
        <f>'K8 SD Twl I 2013'!T294</f>
        <v>0</v>
      </c>
      <c r="Y295" s="173">
        <f>'K8 SD Twl II 2013'!T294</f>
        <v>0</v>
      </c>
      <c r="Z295" s="173">
        <f>'K8 SD Twl III 2013'!T294</f>
        <v>0</v>
      </c>
      <c r="AA295" s="173">
        <f>'K8 SD Twl IV 2013'!T294</f>
        <v>0</v>
      </c>
      <c r="AB295" s="173">
        <f t="shared" si="24"/>
        <v>0</v>
      </c>
      <c r="AC295" s="173">
        <f t="shared" si="20"/>
        <v>74240000</v>
      </c>
    </row>
    <row r="296" spans="2:29" hidden="1">
      <c r="B296" s="79">
        <f>'PER TRIWULAN'!A290</f>
        <v>285</v>
      </c>
      <c r="C296" s="54" t="str">
        <f>'PER TRIWULAN'!I290</f>
        <v xml:space="preserve"> Karangrayung </v>
      </c>
      <c r="D296" s="36" t="str">
        <f>'PER TRIWULAN'!B290</f>
        <v>SD NEGERI 3 KARANGRAYUNG</v>
      </c>
      <c r="E296" s="71">
        <f>'PER TRIWULAN'!X290</f>
        <v>67280000</v>
      </c>
      <c r="F296" s="89">
        <v>67280000</v>
      </c>
      <c r="G296" s="62">
        <v>3344000</v>
      </c>
      <c r="H296" s="62">
        <v>750000</v>
      </c>
      <c r="I296" s="62">
        <v>1186200</v>
      </c>
      <c r="J296" s="62">
        <v>12738984</v>
      </c>
      <c r="K296" s="62">
        <v>16027770</v>
      </c>
      <c r="L296" s="62">
        <v>1506300</v>
      </c>
      <c r="M296" s="62">
        <v>2698746</v>
      </c>
      <c r="N296" s="62">
        <v>13200000</v>
      </c>
      <c r="O296" s="62">
        <v>8468000</v>
      </c>
      <c r="P296" s="62">
        <v>2000000</v>
      </c>
      <c r="Q296" s="62"/>
      <c r="R296" s="62">
        <v>5360000</v>
      </c>
      <c r="S296" s="62"/>
      <c r="T296" s="72">
        <f t="shared" si="21"/>
        <v>67280000</v>
      </c>
      <c r="U296" s="59">
        <f t="shared" si="22"/>
        <v>0</v>
      </c>
      <c r="V296" s="57">
        <f t="shared" si="23"/>
        <v>0</v>
      </c>
      <c r="X296" s="173">
        <f>'K8 SD Twl I 2013'!T295</f>
        <v>0</v>
      </c>
      <c r="Y296" s="173">
        <f>'K8 SD Twl II 2013'!T295</f>
        <v>0</v>
      </c>
      <c r="Z296" s="173">
        <f>'K8 SD Twl III 2013'!T295</f>
        <v>0</v>
      </c>
      <c r="AA296" s="173">
        <f>'K8 SD Twl IV 2013'!T295</f>
        <v>0</v>
      </c>
      <c r="AB296" s="173">
        <f t="shared" si="24"/>
        <v>0</v>
      </c>
      <c r="AC296" s="173">
        <f t="shared" si="20"/>
        <v>67280000</v>
      </c>
    </row>
    <row r="297" spans="2:29" hidden="1">
      <c r="B297" s="79">
        <f>'PER TRIWULAN'!A291</f>
        <v>286</v>
      </c>
      <c r="C297" s="54" t="str">
        <f>'PER TRIWULAN'!I291</f>
        <v xml:space="preserve"> Karangrayung </v>
      </c>
      <c r="D297" s="36" t="str">
        <f>'PER TRIWULAN'!B291</f>
        <v>SD NEGERI 3 KETRO</v>
      </c>
      <c r="E297" s="71">
        <f>'PER TRIWULAN'!X291</f>
        <v>125280000</v>
      </c>
      <c r="F297" s="89">
        <v>125280000</v>
      </c>
      <c r="G297" s="62">
        <v>11771250</v>
      </c>
      <c r="H297" s="62">
        <v>738900</v>
      </c>
      <c r="I297" s="62">
        <v>14534050</v>
      </c>
      <c r="J297" s="62">
        <v>11089100</v>
      </c>
      <c r="K297" s="62">
        <v>18512900</v>
      </c>
      <c r="L297" s="62">
        <v>7290505</v>
      </c>
      <c r="M297" s="62">
        <v>20871000</v>
      </c>
      <c r="N297" s="62">
        <v>21367000</v>
      </c>
      <c r="O297" s="62">
        <v>7080000</v>
      </c>
      <c r="P297" s="62">
        <v>1005000</v>
      </c>
      <c r="Q297" s="62">
        <v>1923300</v>
      </c>
      <c r="R297" s="62">
        <v>2950000</v>
      </c>
      <c r="S297" s="62"/>
      <c r="T297" s="72">
        <f t="shared" si="21"/>
        <v>119133005</v>
      </c>
      <c r="U297" s="59">
        <f t="shared" si="22"/>
        <v>0</v>
      </c>
      <c r="V297" s="57">
        <f t="shared" si="23"/>
        <v>6146995</v>
      </c>
      <c r="X297" s="173">
        <f>'K8 SD Twl I 2013'!T296</f>
        <v>0</v>
      </c>
      <c r="Y297" s="173">
        <f>'K8 SD Twl II 2013'!T296</f>
        <v>0</v>
      </c>
      <c r="Z297" s="173">
        <f>'K8 SD Twl III 2013'!T296</f>
        <v>0</v>
      </c>
      <c r="AA297" s="173">
        <f>'K8 SD Twl IV 2013'!T296</f>
        <v>0</v>
      </c>
      <c r="AB297" s="173">
        <f t="shared" si="24"/>
        <v>0</v>
      </c>
      <c r="AC297" s="173">
        <f t="shared" si="20"/>
        <v>119133005</v>
      </c>
    </row>
    <row r="298" spans="2:29" hidden="1">
      <c r="B298" s="79">
        <f>'PER TRIWULAN'!A292</f>
        <v>287</v>
      </c>
      <c r="C298" s="54" t="str">
        <f>'PER TRIWULAN'!I292</f>
        <v xml:space="preserve"> Karangrayung </v>
      </c>
      <c r="D298" s="36" t="str">
        <f>'PER TRIWULAN'!B292</f>
        <v>SD NEGERI 3 MANGIN</v>
      </c>
      <c r="E298" s="71">
        <f>'PER TRIWULAN'!X292</f>
        <v>137460000</v>
      </c>
      <c r="F298" s="89">
        <v>137460000</v>
      </c>
      <c r="G298" s="62">
        <v>6905000</v>
      </c>
      <c r="H298" s="62">
        <v>1500000</v>
      </c>
      <c r="I298" s="62">
        <v>19266000</v>
      </c>
      <c r="J298" s="62">
        <v>28371500</v>
      </c>
      <c r="K298" s="62">
        <v>21496500</v>
      </c>
      <c r="L298" s="62">
        <v>2877000</v>
      </c>
      <c r="M298" s="62">
        <v>22805500</v>
      </c>
      <c r="N298" s="62">
        <v>26400000</v>
      </c>
      <c r="O298" s="62">
        <v>2060000</v>
      </c>
      <c r="P298" s="62">
        <v>900000</v>
      </c>
      <c r="Q298" s="62">
        <v>3905000</v>
      </c>
      <c r="R298" s="62">
        <v>850000</v>
      </c>
      <c r="S298" s="62">
        <v>0</v>
      </c>
      <c r="T298" s="72">
        <f t="shared" si="21"/>
        <v>137336500</v>
      </c>
      <c r="U298" s="59">
        <f t="shared" si="22"/>
        <v>0</v>
      </c>
      <c r="V298" s="57">
        <f t="shared" si="23"/>
        <v>123500</v>
      </c>
      <c r="X298" s="173">
        <f>'K8 SD Twl I 2013'!T297</f>
        <v>0</v>
      </c>
      <c r="Y298" s="173">
        <f>'K8 SD Twl II 2013'!T297</f>
        <v>0</v>
      </c>
      <c r="Z298" s="173">
        <f>'K8 SD Twl III 2013'!T297</f>
        <v>0</v>
      </c>
      <c r="AA298" s="173">
        <f>'K8 SD Twl IV 2013'!T297</f>
        <v>0</v>
      </c>
      <c r="AB298" s="173">
        <f t="shared" si="24"/>
        <v>0</v>
      </c>
      <c r="AC298" s="173">
        <f t="shared" si="20"/>
        <v>137336500</v>
      </c>
    </row>
    <row r="299" spans="2:29" hidden="1">
      <c r="B299" s="79">
        <f>'PER TRIWULAN'!A293</f>
        <v>288</v>
      </c>
      <c r="C299" s="54" t="str">
        <f>'PER TRIWULAN'!I293</f>
        <v xml:space="preserve"> Karangrayung </v>
      </c>
      <c r="D299" s="36" t="str">
        <f>'PER TRIWULAN'!B293</f>
        <v>SD NEGERI 3 MOJOAGUNG</v>
      </c>
      <c r="E299" s="71">
        <f>'PER TRIWULAN'!X293</f>
        <v>101500000</v>
      </c>
      <c r="F299" s="89">
        <v>101500000</v>
      </c>
      <c r="G299" s="62">
        <v>5500000</v>
      </c>
      <c r="H299" s="62">
        <v>342500</v>
      </c>
      <c r="I299" s="62">
        <v>14106700</v>
      </c>
      <c r="J299" s="62">
        <v>25795900</v>
      </c>
      <c r="K299" s="62">
        <v>8345000</v>
      </c>
      <c r="L299" s="62">
        <v>2898000</v>
      </c>
      <c r="M299" s="62">
        <v>6414500</v>
      </c>
      <c r="N299" s="62">
        <v>14700000</v>
      </c>
      <c r="O299" s="62">
        <v>9467000</v>
      </c>
      <c r="P299" s="62">
        <v>1298000</v>
      </c>
      <c r="Q299" s="62">
        <v>3425000</v>
      </c>
      <c r="R299" s="62">
        <v>9207400</v>
      </c>
      <c r="S299" s="62">
        <v>0</v>
      </c>
      <c r="T299" s="72">
        <f t="shared" si="21"/>
        <v>101500000</v>
      </c>
      <c r="U299" s="59">
        <f t="shared" si="22"/>
        <v>0</v>
      </c>
      <c r="V299" s="57">
        <f t="shared" si="23"/>
        <v>0</v>
      </c>
      <c r="X299" s="173">
        <f>'K8 SD Twl I 2013'!T298</f>
        <v>0</v>
      </c>
      <c r="Y299" s="173">
        <f>'K8 SD Twl II 2013'!T298</f>
        <v>0</v>
      </c>
      <c r="Z299" s="173">
        <f>'K8 SD Twl III 2013'!T298</f>
        <v>0</v>
      </c>
      <c r="AA299" s="173">
        <f>'K8 SD Twl IV 2013'!T298</f>
        <v>0</v>
      </c>
      <c r="AB299" s="173">
        <f t="shared" si="24"/>
        <v>0</v>
      </c>
      <c r="AC299" s="173">
        <f t="shared" si="20"/>
        <v>101500000</v>
      </c>
    </row>
    <row r="300" spans="2:29" hidden="1">
      <c r="B300" s="79">
        <f>'PER TRIWULAN'!A294</f>
        <v>289</v>
      </c>
      <c r="C300" s="54" t="str">
        <f>'PER TRIWULAN'!I294</f>
        <v xml:space="preserve"> Karangrayung </v>
      </c>
      <c r="D300" s="36" t="str">
        <f>'PER TRIWULAN'!B294</f>
        <v>SD NEGERI 3 SENDANGHARJO</v>
      </c>
      <c r="E300" s="71">
        <f>'PER TRIWULAN'!X294</f>
        <v>89175000</v>
      </c>
      <c r="F300" s="89">
        <v>89175000</v>
      </c>
      <c r="G300" s="62">
        <v>4861500</v>
      </c>
      <c r="H300" s="62">
        <v>625000</v>
      </c>
      <c r="I300" s="62">
        <v>9326450</v>
      </c>
      <c r="J300" s="62">
        <v>16303200</v>
      </c>
      <c r="K300" s="62">
        <v>16301550</v>
      </c>
      <c r="L300" s="62">
        <v>2282400</v>
      </c>
      <c r="M300" s="62">
        <v>2318000</v>
      </c>
      <c r="N300" s="62">
        <v>15750000</v>
      </c>
      <c r="O300" s="62">
        <v>2366900</v>
      </c>
      <c r="P300" s="62">
        <v>6240000</v>
      </c>
      <c r="Q300" s="62">
        <v>1700000</v>
      </c>
      <c r="R300" s="62">
        <v>1100000</v>
      </c>
      <c r="S300" s="62">
        <v>10000000</v>
      </c>
      <c r="T300" s="72">
        <f t="shared" si="21"/>
        <v>89175000</v>
      </c>
      <c r="U300" s="59">
        <f t="shared" si="22"/>
        <v>0</v>
      </c>
      <c r="V300" s="57">
        <f t="shared" si="23"/>
        <v>0</v>
      </c>
      <c r="X300" s="173">
        <f>'K8 SD Twl I 2013'!T299</f>
        <v>0</v>
      </c>
      <c r="Y300" s="173">
        <f>'K8 SD Twl II 2013'!T299</f>
        <v>0</v>
      </c>
      <c r="Z300" s="173">
        <f>'K8 SD Twl III 2013'!T299</f>
        <v>0</v>
      </c>
      <c r="AA300" s="173">
        <f>'K8 SD Twl IV 2013'!T299</f>
        <v>0</v>
      </c>
      <c r="AB300" s="173">
        <f t="shared" si="24"/>
        <v>0</v>
      </c>
      <c r="AC300" s="173">
        <f t="shared" si="20"/>
        <v>89175000</v>
      </c>
    </row>
    <row r="301" spans="2:29" hidden="1">
      <c r="B301" s="79">
        <f>'PER TRIWULAN'!A295</f>
        <v>290</v>
      </c>
      <c r="C301" s="54" t="str">
        <f>'PER TRIWULAN'!I295</f>
        <v xml:space="preserve"> Karangrayung </v>
      </c>
      <c r="D301" s="36" t="str">
        <f>'PER TRIWULAN'!B295</f>
        <v>SD NEGERI 4 KARANGRAYUNG</v>
      </c>
      <c r="E301" s="71">
        <f>'PER TRIWULAN'!X295</f>
        <v>126440000</v>
      </c>
      <c r="F301" s="89">
        <v>126440000</v>
      </c>
      <c r="G301" s="62">
        <v>6405000</v>
      </c>
      <c r="H301" s="62" t="s">
        <v>1906</v>
      </c>
      <c r="I301" s="62">
        <v>5902600</v>
      </c>
      <c r="J301" s="62">
        <v>27435000</v>
      </c>
      <c r="K301" s="62">
        <v>23609500</v>
      </c>
      <c r="L301" s="62">
        <v>5337000</v>
      </c>
      <c r="M301" s="62">
        <v>15712900</v>
      </c>
      <c r="N301" s="62">
        <v>21030000</v>
      </c>
      <c r="O301" s="62">
        <v>14763500</v>
      </c>
      <c r="P301" s="62" t="s">
        <v>1906</v>
      </c>
      <c r="Q301" s="62"/>
      <c r="R301" s="62">
        <v>6244500</v>
      </c>
      <c r="S301" s="62"/>
      <c r="T301" s="72">
        <f t="shared" si="21"/>
        <v>126440000</v>
      </c>
      <c r="U301" s="59">
        <f t="shared" si="22"/>
        <v>0</v>
      </c>
      <c r="V301" s="57">
        <f t="shared" si="23"/>
        <v>0</v>
      </c>
      <c r="X301" s="173">
        <f>'K8 SD Twl I 2013'!T300</f>
        <v>0</v>
      </c>
      <c r="Y301" s="173">
        <f>'K8 SD Twl II 2013'!T300</f>
        <v>0</v>
      </c>
      <c r="Z301" s="173">
        <f>'K8 SD Twl III 2013'!T300</f>
        <v>0</v>
      </c>
      <c r="AA301" s="173">
        <f>'K8 SD Twl IV 2013'!T300</f>
        <v>0</v>
      </c>
      <c r="AB301" s="173">
        <f t="shared" si="24"/>
        <v>0</v>
      </c>
      <c r="AC301" s="173">
        <f t="shared" si="20"/>
        <v>126440000</v>
      </c>
    </row>
    <row r="302" spans="2:29" hidden="1">
      <c r="B302" s="79">
        <f>'PER TRIWULAN'!A296</f>
        <v>291</v>
      </c>
      <c r="C302" s="54" t="str">
        <f>'PER TRIWULAN'!I296</f>
        <v xml:space="preserve"> Karangrayung </v>
      </c>
      <c r="D302" s="36" t="str">
        <f>'PER TRIWULAN'!B296</f>
        <v>SD NEGERI 4 KETRO</v>
      </c>
      <c r="E302" s="71">
        <f>'PER TRIWULAN'!X296</f>
        <v>102080000</v>
      </c>
      <c r="F302" s="89">
        <v>102080000</v>
      </c>
      <c r="G302" s="62">
        <v>2173000</v>
      </c>
      <c r="H302" s="62">
        <v>630500</v>
      </c>
      <c r="I302" s="62">
        <v>11650250</v>
      </c>
      <c r="J302" s="62">
        <v>23631150</v>
      </c>
      <c r="K302" s="62">
        <v>12466850</v>
      </c>
      <c r="L302" s="62">
        <v>1632600</v>
      </c>
      <c r="M302" s="62">
        <v>13041150</v>
      </c>
      <c r="N302" s="62">
        <v>18990000</v>
      </c>
      <c r="O302" s="62">
        <v>4180000</v>
      </c>
      <c r="P302" s="62">
        <v>200000</v>
      </c>
      <c r="Q302" s="62">
        <v>850000</v>
      </c>
      <c r="R302" s="62">
        <v>4500000</v>
      </c>
      <c r="S302" s="62">
        <v>8134500</v>
      </c>
      <c r="T302" s="72">
        <f t="shared" si="21"/>
        <v>102080000</v>
      </c>
      <c r="U302" s="59">
        <f t="shared" si="22"/>
        <v>0</v>
      </c>
      <c r="V302" s="57">
        <f t="shared" si="23"/>
        <v>0</v>
      </c>
      <c r="X302" s="173">
        <f>'K8 SD Twl I 2013'!T301</f>
        <v>0</v>
      </c>
      <c r="Y302" s="173">
        <f>'K8 SD Twl II 2013'!T301</f>
        <v>0</v>
      </c>
      <c r="Z302" s="173">
        <f>'K8 SD Twl III 2013'!T301</f>
        <v>0</v>
      </c>
      <c r="AA302" s="173">
        <f>'K8 SD Twl IV 2013'!T301</f>
        <v>0</v>
      </c>
      <c r="AB302" s="173">
        <f t="shared" si="24"/>
        <v>0</v>
      </c>
      <c r="AC302" s="173">
        <f t="shared" si="20"/>
        <v>102080000</v>
      </c>
    </row>
    <row r="303" spans="2:29" hidden="1">
      <c r="B303" s="79">
        <f>'PER TRIWULAN'!A297</f>
        <v>292</v>
      </c>
      <c r="C303" s="54" t="str">
        <f>'PER TRIWULAN'!I297</f>
        <v xml:space="preserve"> Karangrayung </v>
      </c>
      <c r="D303" s="36" t="str">
        <f>'PER TRIWULAN'!B297</f>
        <v>SD NEGERI 4 MANGIN</v>
      </c>
      <c r="E303" s="71">
        <f>'PER TRIWULAN'!X297</f>
        <v>64670000</v>
      </c>
      <c r="F303" s="89">
        <v>64670000</v>
      </c>
      <c r="G303" s="62">
        <v>3233500</v>
      </c>
      <c r="H303" s="62">
        <v>1514150</v>
      </c>
      <c r="I303" s="62">
        <v>1794000</v>
      </c>
      <c r="J303" s="62">
        <v>7296700</v>
      </c>
      <c r="K303" s="62">
        <v>20849750</v>
      </c>
      <c r="L303" s="62">
        <v>2326200</v>
      </c>
      <c r="M303" s="62">
        <v>2094450</v>
      </c>
      <c r="N303" s="62">
        <v>12000000</v>
      </c>
      <c r="O303" s="62">
        <v>235000</v>
      </c>
      <c r="P303" s="62"/>
      <c r="Q303" s="62">
        <v>2750500</v>
      </c>
      <c r="R303" s="62">
        <v>7272500</v>
      </c>
      <c r="S303" s="62">
        <v>3303250</v>
      </c>
      <c r="T303" s="72">
        <f t="shared" si="21"/>
        <v>64670000</v>
      </c>
      <c r="U303" s="59">
        <f t="shared" si="22"/>
        <v>0</v>
      </c>
      <c r="V303" s="57">
        <f t="shared" si="23"/>
        <v>0</v>
      </c>
      <c r="X303" s="173">
        <f>'K8 SD Twl I 2013'!T302</f>
        <v>0</v>
      </c>
      <c r="Y303" s="173">
        <f>'K8 SD Twl II 2013'!T302</f>
        <v>0</v>
      </c>
      <c r="Z303" s="173">
        <f>'K8 SD Twl III 2013'!T302</f>
        <v>0</v>
      </c>
      <c r="AA303" s="173">
        <f>'K8 SD Twl IV 2013'!T302</f>
        <v>0</v>
      </c>
      <c r="AB303" s="173">
        <f t="shared" si="24"/>
        <v>0</v>
      </c>
      <c r="AC303" s="173">
        <f t="shared" si="20"/>
        <v>64670000</v>
      </c>
    </row>
    <row r="304" spans="2:29" hidden="1">
      <c r="B304" s="79">
        <f>'PER TRIWULAN'!A298</f>
        <v>293</v>
      </c>
      <c r="C304" s="54" t="str">
        <f>'PER TRIWULAN'!I298</f>
        <v xml:space="preserve"> Karangrayung </v>
      </c>
      <c r="D304" s="36" t="str">
        <f>'PER TRIWULAN'!B298</f>
        <v>SD NEGERI 4 MOJOAGUNG</v>
      </c>
      <c r="E304" s="71">
        <f>'PER TRIWULAN'!X298</f>
        <v>125570000</v>
      </c>
      <c r="F304" s="89">
        <v>125570000</v>
      </c>
      <c r="G304" s="62">
        <v>6319200</v>
      </c>
      <c r="H304" s="62">
        <v>620000</v>
      </c>
      <c r="I304" s="62">
        <v>24032600</v>
      </c>
      <c r="J304" s="62">
        <v>12523000</v>
      </c>
      <c r="K304" s="62">
        <v>29247598</v>
      </c>
      <c r="L304" s="62">
        <v>7420412</v>
      </c>
      <c r="M304" s="62">
        <v>15806000</v>
      </c>
      <c r="N304" s="62">
        <v>21845000</v>
      </c>
      <c r="O304" s="62">
        <v>3868500</v>
      </c>
      <c r="P304" s="62">
        <v>0</v>
      </c>
      <c r="Q304" s="62">
        <v>1850000</v>
      </c>
      <c r="R304" s="62">
        <v>647690</v>
      </c>
      <c r="S304" s="62">
        <v>1390000</v>
      </c>
      <c r="T304" s="72">
        <f t="shared" si="21"/>
        <v>125570000</v>
      </c>
      <c r="U304" s="59">
        <f t="shared" si="22"/>
        <v>0</v>
      </c>
      <c r="V304" s="57">
        <f t="shared" si="23"/>
        <v>0</v>
      </c>
      <c r="X304" s="173">
        <f>'K8 SD Twl I 2013'!T303</f>
        <v>0</v>
      </c>
      <c r="Y304" s="173">
        <f>'K8 SD Twl II 2013'!T303</f>
        <v>0</v>
      </c>
      <c r="Z304" s="173">
        <f>'K8 SD Twl III 2013'!T303</f>
        <v>0</v>
      </c>
      <c r="AA304" s="173">
        <f>'K8 SD Twl IV 2013'!T303</f>
        <v>0</v>
      </c>
      <c r="AB304" s="173">
        <f t="shared" si="24"/>
        <v>0</v>
      </c>
      <c r="AC304" s="173">
        <f t="shared" si="20"/>
        <v>125570000</v>
      </c>
    </row>
    <row r="305" spans="2:29" hidden="1">
      <c r="B305" s="79">
        <f>'PER TRIWULAN'!A299</f>
        <v>294</v>
      </c>
      <c r="C305" s="54" t="str">
        <f>'PER TRIWULAN'!I299</f>
        <v xml:space="preserve"> Karangrayung </v>
      </c>
      <c r="D305" s="36" t="str">
        <f>'PER TRIWULAN'!B299</f>
        <v>SD NEGERI 4 SENDANGHARJO</v>
      </c>
      <c r="E305" s="71">
        <f>'PER TRIWULAN'!X299</f>
        <v>88160000</v>
      </c>
      <c r="F305" s="89">
        <v>88160000</v>
      </c>
      <c r="G305" s="62">
        <v>9024000</v>
      </c>
      <c r="H305" s="62">
        <v>300000</v>
      </c>
      <c r="I305" s="62">
        <v>12802408</v>
      </c>
      <c r="J305" s="62">
        <v>11438400</v>
      </c>
      <c r="K305" s="62">
        <v>11708268</v>
      </c>
      <c r="L305" s="62">
        <v>2561800</v>
      </c>
      <c r="M305" s="62">
        <v>13310000</v>
      </c>
      <c r="N305" s="62">
        <v>17350000</v>
      </c>
      <c r="O305" s="62">
        <v>6000000</v>
      </c>
      <c r="P305" s="62">
        <v>0</v>
      </c>
      <c r="Q305" s="62">
        <v>1985000</v>
      </c>
      <c r="R305" s="62">
        <v>0</v>
      </c>
      <c r="S305" s="62"/>
      <c r="T305" s="72">
        <f t="shared" si="21"/>
        <v>86479876</v>
      </c>
      <c r="U305" s="59">
        <f t="shared" si="22"/>
        <v>0</v>
      </c>
      <c r="V305" s="57">
        <f t="shared" si="23"/>
        <v>1680124</v>
      </c>
      <c r="X305" s="173">
        <f>'K8 SD Twl I 2013'!T304</f>
        <v>0</v>
      </c>
      <c r="Y305" s="173">
        <f>'K8 SD Twl II 2013'!T304</f>
        <v>0</v>
      </c>
      <c r="Z305" s="173">
        <f>'K8 SD Twl III 2013'!T304</f>
        <v>0</v>
      </c>
      <c r="AA305" s="173">
        <f>'K8 SD Twl IV 2013'!T304</f>
        <v>0</v>
      </c>
      <c r="AB305" s="173">
        <f t="shared" si="24"/>
        <v>0</v>
      </c>
      <c r="AC305" s="173">
        <f t="shared" si="20"/>
        <v>86479876</v>
      </c>
    </row>
    <row r="306" spans="2:29" hidden="1">
      <c r="B306" s="79">
        <f>'PER TRIWULAN'!A300</f>
        <v>295</v>
      </c>
      <c r="C306" s="54" t="str">
        <f>'PER TRIWULAN'!I300</f>
        <v xml:space="preserve"> Karangrayung </v>
      </c>
      <c r="D306" s="36" t="str">
        <f>'PER TRIWULAN'!B300</f>
        <v>SD NEGERI 5 KARANGRAYUNG</v>
      </c>
      <c r="E306" s="71">
        <f>'PER TRIWULAN'!X300</f>
        <v>126440000</v>
      </c>
      <c r="F306" s="89">
        <v>126440000</v>
      </c>
      <c r="G306" s="62">
        <v>1653000</v>
      </c>
      <c r="H306" s="62">
        <v>4550000</v>
      </c>
      <c r="I306" s="62">
        <v>17438500</v>
      </c>
      <c r="J306" s="62">
        <v>12688000</v>
      </c>
      <c r="K306" s="62">
        <v>23119000</v>
      </c>
      <c r="L306" s="62">
        <v>900000</v>
      </c>
      <c r="M306" s="62">
        <v>1800000</v>
      </c>
      <c r="N306" s="62">
        <v>18600000</v>
      </c>
      <c r="O306" s="62">
        <v>19226000</v>
      </c>
      <c r="P306" s="62">
        <v>0</v>
      </c>
      <c r="Q306" s="62">
        <v>6380000</v>
      </c>
      <c r="R306" s="62">
        <v>9000000</v>
      </c>
      <c r="S306" s="62">
        <v>11085500</v>
      </c>
      <c r="T306" s="72">
        <f t="shared" si="21"/>
        <v>126440000</v>
      </c>
      <c r="U306" s="59">
        <f t="shared" si="22"/>
        <v>0</v>
      </c>
      <c r="V306" s="57">
        <f t="shared" si="23"/>
        <v>0</v>
      </c>
      <c r="X306" s="173">
        <f>'K8 SD Twl I 2013'!T305</f>
        <v>0</v>
      </c>
      <c r="Y306" s="173">
        <f>'K8 SD Twl II 2013'!T305</f>
        <v>0</v>
      </c>
      <c r="Z306" s="173">
        <f>'K8 SD Twl III 2013'!T305</f>
        <v>0</v>
      </c>
      <c r="AA306" s="173">
        <f>'K8 SD Twl IV 2013'!T305</f>
        <v>0</v>
      </c>
      <c r="AB306" s="173">
        <f t="shared" si="24"/>
        <v>0</v>
      </c>
      <c r="AC306" s="173">
        <f t="shared" si="20"/>
        <v>126440000</v>
      </c>
    </row>
    <row r="307" spans="2:29" hidden="1">
      <c r="B307" s="79">
        <f>'PER TRIWULAN'!A301</f>
        <v>296</v>
      </c>
      <c r="C307" s="54" t="str">
        <f>'PER TRIWULAN'!I301</f>
        <v xml:space="preserve"> Karangrayung </v>
      </c>
      <c r="D307" s="36" t="str">
        <f>'PER TRIWULAN'!B301</f>
        <v>SD NEGERI 5 KETRO</v>
      </c>
      <c r="E307" s="71">
        <f>'PER TRIWULAN'!X301</f>
        <v>93670000</v>
      </c>
      <c r="F307" s="89">
        <v>93670000</v>
      </c>
      <c r="G307" s="62">
        <v>8841800</v>
      </c>
      <c r="H307" s="62">
        <v>725000</v>
      </c>
      <c r="I307" s="62">
        <v>11992450</v>
      </c>
      <c r="J307" s="62">
        <v>16476000</v>
      </c>
      <c r="K307" s="62">
        <v>16473195</v>
      </c>
      <c r="L307" s="62">
        <v>4041220</v>
      </c>
      <c r="M307" s="62">
        <v>5326000</v>
      </c>
      <c r="N307" s="62">
        <v>18633000</v>
      </c>
      <c r="O307" s="62">
        <v>4980000</v>
      </c>
      <c r="P307" s="62" t="s">
        <v>1906</v>
      </c>
      <c r="Q307" s="62">
        <v>2475000</v>
      </c>
      <c r="R307" s="62">
        <v>3495000</v>
      </c>
      <c r="S307" s="62" t="s">
        <v>1906</v>
      </c>
      <c r="T307" s="72">
        <f t="shared" si="21"/>
        <v>93458665</v>
      </c>
      <c r="U307" s="59">
        <f t="shared" si="22"/>
        <v>0</v>
      </c>
      <c r="V307" s="57">
        <f t="shared" si="23"/>
        <v>211335</v>
      </c>
      <c r="X307" s="173">
        <f>'K8 SD Twl I 2013'!T306</f>
        <v>0</v>
      </c>
      <c r="Y307" s="173">
        <f>'K8 SD Twl II 2013'!T306</f>
        <v>0</v>
      </c>
      <c r="Z307" s="173">
        <f>'K8 SD Twl III 2013'!T306</f>
        <v>0</v>
      </c>
      <c r="AA307" s="173">
        <f>'K8 SD Twl IV 2013'!T306</f>
        <v>0</v>
      </c>
      <c r="AB307" s="173">
        <f t="shared" si="24"/>
        <v>0</v>
      </c>
      <c r="AC307" s="173">
        <f t="shared" si="20"/>
        <v>93458665</v>
      </c>
    </row>
    <row r="308" spans="2:29" hidden="1">
      <c r="B308" s="79">
        <f>'PER TRIWULAN'!A302</f>
        <v>297</v>
      </c>
      <c r="C308" s="54" t="str">
        <f>'PER TRIWULAN'!I302</f>
        <v xml:space="preserve"> Karangrayung </v>
      </c>
      <c r="D308" s="36" t="str">
        <f>'PER TRIWULAN'!B302</f>
        <v>SD NEGERI 6 KARANGRAYUNG</v>
      </c>
      <c r="E308" s="71">
        <f>'PER TRIWULAN'!X302</f>
        <v>124120000</v>
      </c>
      <c r="F308" s="89">
        <v>124120000</v>
      </c>
      <c r="G308" s="62">
        <v>7396250</v>
      </c>
      <c r="H308" s="62">
        <v>2425000</v>
      </c>
      <c r="I308" s="62">
        <v>12160050</v>
      </c>
      <c r="J308" s="62">
        <v>16309800</v>
      </c>
      <c r="K308" s="62">
        <v>38811314</v>
      </c>
      <c r="L308" s="62">
        <v>13483586</v>
      </c>
      <c r="M308" s="62">
        <v>3265000</v>
      </c>
      <c r="N308" s="62">
        <v>21150000</v>
      </c>
      <c r="O308" s="62">
        <v>5095000</v>
      </c>
      <c r="P308" s="62"/>
      <c r="Q308" s="62"/>
      <c r="R308" s="62">
        <v>4024000</v>
      </c>
      <c r="S308" s="62"/>
      <c r="T308" s="72">
        <f t="shared" si="21"/>
        <v>124120000</v>
      </c>
      <c r="U308" s="59">
        <f t="shared" si="22"/>
        <v>0</v>
      </c>
      <c r="V308" s="57">
        <f t="shared" si="23"/>
        <v>0</v>
      </c>
      <c r="X308" s="173">
        <f>'K8 SD Twl I 2013'!T307</f>
        <v>0</v>
      </c>
      <c r="Y308" s="173">
        <f>'K8 SD Twl II 2013'!T307</f>
        <v>0</v>
      </c>
      <c r="Z308" s="173">
        <f>'K8 SD Twl III 2013'!T307</f>
        <v>0</v>
      </c>
      <c r="AA308" s="173">
        <f>'K8 SD Twl IV 2013'!T307</f>
        <v>0</v>
      </c>
      <c r="AB308" s="173">
        <f t="shared" si="24"/>
        <v>0</v>
      </c>
      <c r="AC308" s="173">
        <f t="shared" si="20"/>
        <v>124120000</v>
      </c>
    </row>
    <row r="309" spans="2:29" hidden="1">
      <c r="B309" s="79">
        <f>'PER TRIWULAN'!A303</f>
        <v>298</v>
      </c>
      <c r="C309" s="54" t="str">
        <f>'PER TRIWULAN'!I303</f>
        <v xml:space="preserve"> Karangrayung </v>
      </c>
      <c r="D309" s="36" t="str">
        <f>'PER TRIWULAN'!B303</f>
        <v>SD NEGERI 6 NAMPU</v>
      </c>
      <c r="E309" s="71">
        <f>'PER TRIWULAN'!X303</f>
        <v>79460000</v>
      </c>
      <c r="F309" s="89">
        <v>79460000</v>
      </c>
      <c r="G309" s="62">
        <v>5000000</v>
      </c>
      <c r="H309" s="62">
        <v>310000</v>
      </c>
      <c r="I309" s="62">
        <v>8135400</v>
      </c>
      <c r="J309" s="62">
        <v>14213000</v>
      </c>
      <c r="K309" s="62">
        <v>12049570</v>
      </c>
      <c r="L309" s="62">
        <v>3147030</v>
      </c>
      <c r="M309" s="62">
        <v>5652000</v>
      </c>
      <c r="N309" s="62">
        <v>15800000</v>
      </c>
      <c r="O309" s="62">
        <v>10135000</v>
      </c>
      <c r="P309" s="62">
        <v>1113000</v>
      </c>
      <c r="Q309" s="62">
        <v>3425000</v>
      </c>
      <c r="R309" s="62">
        <v>480000</v>
      </c>
      <c r="S309" s="62"/>
      <c r="T309" s="72">
        <f t="shared" si="21"/>
        <v>79460000</v>
      </c>
      <c r="U309" s="59">
        <f t="shared" si="22"/>
        <v>0</v>
      </c>
      <c r="V309" s="57">
        <f t="shared" si="23"/>
        <v>0</v>
      </c>
      <c r="X309" s="173">
        <f>'K8 SD Twl I 2013'!T308</f>
        <v>0</v>
      </c>
      <c r="Y309" s="173">
        <f>'K8 SD Twl II 2013'!T308</f>
        <v>0</v>
      </c>
      <c r="Z309" s="173">
        <f>'K8 SD Twl III 2013'!T308</f>
        <v>0</v>
      </c>
      <c r="AA309" s="173">
        <f>'K8 SD Twl IV 2013'!T308</f>
        <v>0</v>
      </c>
      <c r="AB309" s="173">
        <f t="shared" si="24"/>
        <v>0</v>
      </c>
      <c r="AC309" s="173">
        <f t="shared" si="20"/>
        <v>79460000</v>
      </c>
    </row>
    <row r="310" spans="2:29" hidden="1">
      <c r="B310" s="79">
        <f>'PER TRIWULAN'!A304</f>
        <v>299</v>
      </c>
      <c r="C310" s="54" t="str">
        <f>'PER TRIWULAN'!I304</f>
        <v xml:space="preserve"> Karangrayung </v>
      </c>
      <c r="D310" s="36" t="str">
        <f>'PER TRIWULAN'!B304</f>
        <v>SD NEGERI 7 KARANGRAYUNG</v>
      </c>
      <c r="E310" s="71">
        <f>'PER TRIWULAN'!X304</f>
        <v>82070000</v>
      </c>
      <c r="F310" s="89">
        <v>82070000</v>
      </c>
      <c r="G310" s="62">
        <v>1065000</v>
      </c>
      <c r="H310" s="62">
        <v>500000</v>
      </c>
      <c r="I310" s="62">
        <v>28382600</v>
      </c>
      <c r="J310" s="62">
        <v>10467400</v>
      </c>
      <c r="K310" s="62">
        <v>11636400</v>
      </c>
      <c r="L310" s="62">
        <v>1251600</v>
      </c>
      <c r="M310" s="62">
        <v>7482000</v>
      </c>
      <c r="N310" s="62">
        <v>14900000</v>
      </c>
      <c r="O310" s="62">
        <v>4140000</v>
      </c>
      <c r="P310" s="62">
        <v>720000</v>
      </c>
      <c r="Q310" s="62">
        <v>900000</v>
      </c>
      <c r="R310" s="62">
        <v>625000</v>
      </c>
      <c r="S310" s="62"/>
      <c r="T310" s="72">
        <f t="shared" si="21"/>
        <v>82070000</v>
      </c>
      <c r="U310" s="59">
        <f t="shared" si="22"/>
        <v>0</v>
      </c>
      <c r="V310" s="57">
        <f t="shared" si="23"/>
        <v>0</v>
      </c>
      <c r="X310" s="173">
        <f>'K8 SD Twl I 2013'!T309</f>
        <v>0</v>
      </c>
      <c r="Y310" s="173">
        <f>'K8 SD Twl II 2013'!T309</f>
        <v>0</v>
      </c>
      <c r="Z310" s="173">
        <f>'K8 SD Twl III 2013'!T309</f>
        <v>0</v>
      </c>
      <c r="AA310" s="173">
        <f>'K8 SD Twl IV 2013'!T309</f>
        <v>0</v>
      </c>
      <c r="AB310" s="173">
        <f t="shared" si="24"/>
        <v>0</v>
      </c>
      <c r="AC310" s="173">
        <f t="shared" si="20"/>
        <v>82070000</v>
      </c>
    </row>
    <row r="311" spans="2:29" hidden="1">
      <c r="B311" s="79">
        <f>'PER TRIWULAN'!A305</f>
        <v>300</v>
      </c>
      <c r="C311" s="54" t="str">
        <f>'PER TRIWULAN'!I305</f>
        <v xml:space="preserve"> Karangrayung </v>
      </c>
      <c r="D311" s="36" t="str">
        <f>'PER TRIWULAN'!B305</f>
        <v>SD NEGERI 1 CEKEL</v>
      </c>
      <c r="E311" s="71">
        <f>'PER TRIWULAN'!X305</f>
        <v>88740000</v>
      </c>
      <c r="F311" s="89">
        <v>88740000</v>
      </c>
      <c r="G311" s="62">
        <v>7990000</v>
      </c>
      <c r="H311" s="62">
        <v>960000</v>
      </c>
      <c r="I311" s="62">
        <v>12455950</v>
      </c>
      <c r="J311" s="62">
        <v>19195000</v>
      </c>
      <c r="K311" s="62">
        <v>12533050</v>
      </c>
      <c r="L311" s="62">
        <v>3632000</v>
      </c>
      <c r="M311" s="62">
        <v>8565000</v>
      </c>
      <c r="N311" s="62">
        <v>11400000</v>
      </c>
      <c r="O311" s="62">
        <v>2550000</v>
      </c>
      <c r="P311" s="62">
        <v>660000</v>
      </c>
      <c r="Q311" s="62">
        <v>2300000</v>
      </c>
      <c r="R311" s="62">
        <v>350000</v>
      </c>
      <c r="S311" s="62">
        <v>6149000</v>
      </c>
      <c r="T311" s="72">
        <f t="shared" si="21"/>
        <v>88740000</v>
      </c>
      <c r="U311" s="59">
        <f t="shared" si="22"/>
        <v>0</v>
      </c>
      <c r="V311" s="57">
        <f t="shared" si="23"/>
        <v>0</v>
      </c>
      <c r="X311" s="173">
        <f>'K8 SD Twl I 2013'!T310</f>
        <v>0</v>
      </c>
      <c r="Y311" s="173">
        <f>'K8 SD Twl II 2013'!T310</f>
        <v>0</v>
      </c>
      <c r="Z311" s="173">
        <f>'K8 SD Twl III 2013'!T310</f>
        <v>0</v>
      </c>
      <c r="AA311" s="173">
        <f>'K8 SD Twl IV 2013'!T310</f>
        <v>0</v>
      </c>
      <c r="AB311" s="173">
        <f t="shared" si="24"/>
        <v>0</v>
      </c>
      <c r="AC311" s="173">
        <f t="shared" si="20"/>
        <v>88740000</v>
      </c>
    </row>
    <row r="312" spans="2:29" hidden="1">
      <c r="B312" s="79">
        <f>'PER TRIWULAN'!A306</f>
        <v>301</v>
      </c>
      <c r="C312" s="54" t="str">
        <f>'PER TRIWULAN'!I306</f>
        <v xml:space="preserve"> Karangrayung </v>
      </c>
      <c r="D312" s="36" t="str">
        <f>'PER TRIWULAN'!B306</f>
        <v>SD NEGERI 2 CEKEL</v>
      </c>
      <c r="E312" s="71">
        <f>'PER TRIWULAN'!X306</f>
        <v>71340000</v>
      </c>
      <c r="F312" s="89">
        <v>71340000</v>
      </c>
      <c r="G312" s="62">
        <v>3478800</v>
      </c>
      <c r="H312" s="62">
        <v>500000</v>
      </c>
      <c r="I312" s="62">
        <v>3690500</v>
      </c>
      <c r="J312" s="62">
        <v>8852000</v>
      </c>
      <c r="K312" s="62">
        <v>13381850</v>
      </c>
      <c r="L312" s="62">
        <v>705494</v>
      </c>
      <c r="M312" s="62">
        <v>18684006</v>
      </c>
      <c r="N312" s="62">
        <v>11300000</v>
      </c>
      <c r="O312" s="62">
        <v>3960000</v>
      </c>
      <c r="P312" s="62"/>
      <c r="Q312" s="62">
        <v>2777350</v>
      </c>
      <c r="R312" s="62">
        <v>1160000</v>
      </c>
      <c r="S312" s="62">
        <v>2850000</v>
      </c>
      <c r="T312" s="72">
        <f t="shared" si="21"/>
        <v>71340000</v>
      </c>
      <c r="U312" s="59">
        <f t="shared" si="22"/>
        <v>0</v>
      </c>
      <c r="V312" s="57">
        <f t="shared" si="23"/>
        <v>0</v>
      </c>
      <c r="X312" s="173">
        <f>'K8 SD Twl I 2013'!T311</f>
        <v>0</v>
      </c>
      <c r="Y312" s="173">
        <f>'K8 SD Twl II 2013'!T311</f>
        <v>0</v>
      </c>
      <c r="Z312" s="173">
        <f>'K8 SD Twl III 2013'!T311</f>
        <v>0</v>
      </c>
      <c r="AA312" s="173">
        <f>'K8 SD Twl IV 2013'!T311</f>
        <v>0</v>
      </c>
      <c r="AB312" s="173">
        <f t="shared" si="24"/>
        <v>0</v>
      </c>
      <c r="AC312" s="173">
        <f t="shared" si="20"/>
        <v>71340000</v>
      </c>
    </row>
    <row r="313" spans="2:29" hidden="1">
      <c r="B313" s="79">
        <f>'PER TRIWULAN'!A307</f>
        <v>302</v>
      </c>
      <c r="C313" s="54" t="str">
        <f>'PER TRIWULAN'!I307</f>
        <v xml:space="preserve"> Karangrayung </v>
      </c>
      <c r="D313" s="36" t="str">
        <f>'PER TRIWULAN'!B307</f>
        <v>SD NEGERI 1 GUNUNG TUMPENG</v>
      </c>
      <c r="E313" s="71">
        <f>'PER TRIWULAN'!X307</f>
        <v>87870000</v>
      </c>
      <c r="F313" s="89">
        <v>87870000</v>
      </c>
      <c r="G313" s="62">
        <v>6672550</v>
      </c>
      <c r="H313" s="62">
        <v>0</v>
      </c>
      <c r="I313" s="62">
        <v>2615550</v>
      </c>
      <c r="J313" s="62">
        <v>13205000</v>
      </c>
      <c r="K313" s="62">
        <v>11263800</v>
      </c>
      <c r="L313" s="62">
        <v>1368568</v>
      </c>
      <c r="M313" s="62">
        <v>21963000</v>
      </c>
      <c r="N313" s="62">
        <v>17550000</v>
      </c>
      <c r="O313" s="62">
        <v>6750000</v>
      </c>
      <c r="P313" s="62">
        <v>0</v>
      </c>
      <c r="Q313" s="62">
        <v>2650000</v>
      </c>
      <c r="R313" s="62">
        <v>1117000</v>
      </c>
      <c r="S313" s="62">
        <v>2300000</v>
      </c>
      <c r="T313" s="72">
        <f t="shared" si="21"/>
        <v>87455468</v>
      </c>
      <c r="U313" s="59">
        <f t="shared" si="22"/>
        <v>0</v>
      </c>
      <c r="V313" s="57">
        <f t="shared" si="23"/>
        <v>414532</v>
      </c>
      <c r="X313" s="173">
        <f>'K8 SD Twl I 2013'!T312</f>
        <v>0</v>
      </c>
      <c r="Y313" s="173">
        <f>'K8 SD Twl II 2013'!T312</f>
        <v>0</v>
      </c>
      <c r="Z313" s="173">
        <f>'K8 SD Twl III 2013'!T312</f>
        <v>0</v>
      </c>
      <c r="AA313" s="173">
        <f>'K8 SD Twl IV 2013'!T312</f>
        <v>0</v>
      </c>
      <c r="AB313" s="173">
        <f t="shared" si="24"/>
        <v>0</v>
      </c>
      <c r="AC313" s="173">
        <f t="shared" si="20"/>
        <v>87455468</v>
      </c>
    </row>
    <row r="314" spans="2:29" hidden="1">
      <c r="B314" s="79">
        <f>'PER TRIWULAN'!A308</f>
        <v>303</v>
      </c>
      <c r="C314" s="54" t="str">
        <f>'PER TRIWULAN'!I308</f>
        <v xml:space="preserve"> Karangrayung </v>
      </c>
      <c r="D314" s="36" t="str">
        <f>'PER TRIWULAN'!B308</f>
        <v>SD NEGERI 2 GUNUNG TUMPENG</v>
      </c>
      <c r="E314" s="71">
        <f>'PER TRIWULAN'!X308</f>
        <v>73080000</v>
      </c>
      <c r="F314" s="89">
        <v>73080000</v>
      </c>
      <c r="G314" s="62">
        <v>3713050</v>
      </c>
      <c r="H314" s="62">
        <v>350000</v>
      </c>
      <c r="I314" s="62">
        <v>11896000</v>
      </c>
      <c r="J314" s="62">
        <v>9103600</v>
      </c>
      <c r="K314" s="62">
        <v>15536930</v>
      </c>
      <c r="L314" s="62">
        <v>400000</v>
      </c>
      <c r="M314" s="62">
        <v>8150000</v>
      </c>
      <c r="N314" s="62">
        <v>15350000</v>
      </c>
      <c r="O314" s="62">
        <v>7042000</v>
      </c>
      <c r="P314" s="62">
        <v>0</v>
      </c>
      <c r="Q314" s="62">
        <v>500000</v>
      </c>
      <c r="R314" s="62">
        <v>0</v>
      </c>
      <c r="S314" s="62">
        <v>0</v>
      </c>
      <c r="T314" s="72">
        <f t="shared" si="21"/>
        <v>72041580</v>
      </c>
      <c r="U314" s="59">
        <f t="shared" si="22"/>
        <v>0</v>
      </c>
      <c r="V314" s="57">
        <f t="shared" si="23"/>
        <v>1038420</v>
      </c>
      <c r="X314" s="173">
        <f>'K8 SD Twl I 2013'!T313</f>
        <v>0</v>
      </c>
      <c r="Y314" s="173">
        <f>'K8 SD Twl II 2013'!T313</f>
        <v>0</v>
      </c>
      <c r="Z314" s="173">
        <f>'K8 SD Twl III 2013'!T313</f>
        <v>0</v>
      </c>
      <c r="AA314" s="173">
        <f>'K8 SD Twl IV 2013'!T313</f>
        <v>0</v>
      </c>
      <c r="AB314" s="173">
        <f t="shared" si="24"/>
        <v>0</v>
      </c>
      <c r="AC314" s="173">
        <f t="shared" si="20"/>
        <v>72041580</v>
      </c>
    </row>
    <row r="315" spans="2:29" hidden="1">
      <c r="B315" s="79">
        <f>'PER TRIWULAN'!A309</f>
        <v>304</v>
      </c>
      <c r="C315" s="54" t="str">
        <f>'PER TRIWULAN'!I309</f>
        <v xml:space="preserve"> Karangrayung </v>
      </c>
      <c r="D315" s="36" t="str">
        <f>'PER TRIWULAN'!B309</f>
        <v>SD NEGERI 3 GUNUNGTUNPENG</v>
      </c>
      <c r="E315" s="71">
        <f>'PER TRIWULAN'!X309</f>
        <v>52490000</v>
      </c>
      <c r="F315" s="89">
        <v>52490000</v>
      </c>
      <c r="G315" s="62">
        <v>2662800</v>
      </c>
      <c r="H315" s="62">
        <v>180000</v>
      </c>
      <c r="I315" s="62">
        <v>8347350</v>
      </c>
      <c r="J315" s="62">
        <v>5119400</v>
      </c>
      <c r="K315" s="62">
        <v>18166450</v>
      </c>
      <c r="L315" s="62">
        <v>250000</v>
      </c>
      <c r="M315" s="62">
        <v>3334000</v>
      </c>
      <c r="N315" s="62">
        <v>10200000</v>
      </c>
      <c r="O315" s="62">
        <v>3225000</v>
      </c>
      <c r="P315" s="62">
        <v>0</v>
      </c>
      <c r="Q315" s="62">
        <v>1005000</v>
      </c>
      <c r="R315" s="62">
        <v>0</v>
      </c>
      <c r="S315" s="62">
        <v>0</v>
      </c>
      <c r="T315" s="72">
        <f t="shared" si="21"/>
        <v>52490000</v>
      </c>
      <c r="U315" s="59">
        <f t="shared" si="22"/>
        <v>0</v>
      </c>
      <c r="V315" s="57">
        <f t="shared" si="23"/>
        <v>0</v>
      </c>
      <c r="X315" s="173">
        <f>'K8 SD Twl I 2013'!T314</f>
        <v>0</v>
      </c>
      <c r="Y315" s="173">
        <f>'K8 SD Twl II 2013'!T314</f>
        <v>0</v>
      </c>
      <c r="Z315" s="173">
        <f>'K8 SD Twl III 2013'!T314</f>
        <v>0</v>
      </c>
      <c r="AA315" s="173">
        <f>'K8 SD Twl IV 2013'!T314</f>
        <v>0</v>
      </c>
      <c r="AB315" s="173">
        <f t="shared" si="24"/>
        <v>0</v>
      </c>
      <c r="AC315" s="173">
        <f t="shared" si="20"/>
        <v>52490000</v>
      </c>
    </row>
    <row r="316" spans="2:29" hidden="1">
      <c r="B316" s="79">
        <f>'PER TRIWULAN'!A310</f>
        <v>305</v>
      </c>
      <c r="C316" s="54" t="str">
        <f>'PER TRIWULAN'!I310</f>
        <v xml:space="preserve"> Karangrayung </v>
      </c>
      <c r="D316" s="36" t="str">
        <f>'PER TRIWULAN'!B310</f>
        <v>SD NEGERI JETIS</v>
      </c>
      <c r="E316" s="71">
        <f>'PER TRIWULAN'!X310</f>
        <v>108750000</v>
      </c>
      <c r="F316" s="89">
        <v>108750000</v>
      </c>
      <c r="G316" s="62">
        <v>5168880</v>
      </c>
      <c r="H316" s="62">
        <v>748000</v>
      </c>
      <c r="I316" s="62">
        <v>8770650</v>
      </c>
      <c r="J316" s="62">
        <v>9770100</v>
      </c>
      <c r="K316" s="62">
        <v>33129350</v>
      </c>
      <c r="L316" s="62">
        <v>641306</v>
      </c>
      <c r="M316" s="62">
        <v>11551714</v>
      </c>
      <c r="N316" s="62">
        <v>21735000</v>
      </c>
      <c r="O316" s="62">
        <v>5095000</v>
      </c>
      <c r="P316" s="62">
        <v>0</v>
      </c>
      <c r="Q316" s="62">
        <v>1800000</v>
      </c>
      <c r="R316" s="62">
        <v>1340000</v>
      </c>
      <c r="S316" s="62">
        <v>9000000</v>
      </c>
      <c r="T316" s="72">
        <f t="shared" si="21"/>
        <v>108750000</v>
      </c>
      <c r="U316" s="59">
        <f t="shared" si="22"/>
        <v>0</v>
      </c>
      <c r="V316" s="57">
        <f t="shared" si="23"/>
        <v>0</v>
      </c>
      <c r="X316" s="173">
        <f>'K8 SD Twl I 2013'!T315</f>
        <v>0</v>
      </c>
      <c r="Y316" s="173">
        <f>'K8 SD Twl II 2013'!T315</f>
        <v>0</v>
      </c>
      <c r="Z316" s="173">
        <f>'K8 SD Twl III 2013'!T315</f>
        <v>0</v>
      </c>
      <c r="AA316" s="173">
        <f>'K8 SD Twl IV 2013'!T315</f>
        <v>0</v>
      </c>
      <c r="AB316" s="173">
        <f t="shared" si="24"/>
        <v>0</v>
      </c>
      <c r="AC316" s="173">
        <f t="shared" si="20"/>
        <v>108750000</v>
      </c>
    </row>
    <row r="317" spans="2:29" hidden="1">
      <c r="B317" s="79">
        <f>'PER TRIWULAN'!A311</f>
        <v>306</v>
      </c>
      <c r="C317" s="54" t="str">
        <f>'PER TRIWULAN'!I311</f>
        <v xml:space="preserve"> Karangrayung </v>
      </c>
      <c r="D317" s="36" t="str">
        <f>'PER TRIWULAN'!B311</f>
        <v>SD NEGERI 1 KARANGANYAR</v>
      </c>
      <c r="E317" s="71">
        <f>'PER TRIWULAN'!X311</f>
        <v>88740000</v>
      </c>
      <c r="F317" s="89">
        <v>88740000</v>
      </c>
      <c r="G317" s="62">
        <v>6401800</v>
      </c>
      <c r="H317" s="62">
        <v>1035000</v>
      </c>
      <c r="I317" s="62">
        <v>11506650</v>
      </c>
      <c r="J317" s="62">
        <v>11414500</v>
      </c>
      <c r="K317" s="62">
        <v>26003550</v>
      </c>
      <c r="L317" s="62">
        <v>2618500</v>
      </c>
      <c r="M317" s="62">
        <v>3710000</v>
      </c>
      <c r="N317" s="62">
        <v>15780000</v>
      </c>
      <c r="O317" s="62">
        <v>7510000</v>
      </c>
      <c r="P317" s="62"/>
      <c r="Q317" s="62">
        <v>2600000</v>
      </c>
      <c r="R317" s="62">
        <v>160000</v>
      </c>
      <c r="S317" s="62"/>
      <c r="T317" s="72">
        <f t="shared" si="21"/>
        <v>88740000</v>
      </c>
      <c r="U317" s="59">
        <f t="shared" si="22"/>
        <v>0</v>
      </c>
      <c r="V317" s="57">
        <f t="shared" si="23"/>
        <v>0</v>
      </c>
      <c r="X317" s="173">
        <f>'K8 SD Twl I 2013'!T316</f>
        <v>0</v>
      </c>
      <c r="Y317" s="173">
        <f>'K8 SD Twl II 2013'!T316</f>
        <v>0</v>
      </c>
      <c r="Z317" s="173">
        <f>'K8 SD Twl III 2013'!T316</f>
        <v>0</v>
      </c>
      <c r="AA317" s="173">
        <f>'K8 SD Twl IV 2013'!T316</f>
        <v>0</v>
      </c>
      <c r="AB317" s="173">
        <f t="shared" si="24"/>
        <v>0</v>
      </c>
      <c r="AC317" s="173">
        <f t="shared" si="20"/>
        <v>88740000</v>
      </c>
    </row>
    <row r="318" spans="2:29" hidden="1">
      <c r="B318" s="79">
        <f>'PER TRIWULAN'!A312</f>
        <v>307</v>
      </c>
      <c r="C318" s="54" t="str">
        <f>'PER TRIWULAN'!I312</f>
        <v xml:space="preserve"> Karangrayung </v>
      </c>
      <c r="D318" s="36" t="str">
        <f>'PER TRIWULAN'!B312</f>
        <v>SD NEGERI 2 KARANGANYAR</v>
      </c>
      <c r="E318" s="71">
        <f>'PER TRIWULAN'!X312</f>
        <v>88450000</v>
      </c>
      <c r="F318" s="89">
        <v>88450000</v>
      </c>
      <c r="G318" s="62">
        <v>4677500</v>
      </c>
      <c r="H318" s="62">
        <v>927000</v>
      </c>
      <c r="I318" s="62">
        <v>13688800</v>
      </c>
      <c r="J318" s="62">
        <v>16488400</v>
      </c>
      <c r="K318" s="62">
        <v>12544900</v>
      </c>
      <c r="L318" s="62">
        <v>697400</v>
      </c>
      <c r="M318" s="62">
        <v>8011000</v>
      </c>
      <c r="N318" s="62">
        <v>17100000</v>
      </c>
      <c r="O318" s="62">
        <v>7695000</v>
      </c>
      <c r="P318" s="62"/>
      <c r="Q318" s="62">
        <v>2200000</v>
      </c>
      <c r="R318" s="62">
        <v>4420000</v>
      </c>
      <c r="S318" s="62"/>
      <c r="T318" s="72">
        <f t="shared" si="21"/>
        <v>88450000</v>
      </c>
      <c r="U318" s="59">
        <f t="shared" si="22"/>
        <v>0</v>
      </c>
      <c r="V318" s="57">
        <f t="shared" si="23"/>
        <v>0</v>
      </c>
      <c r="X318" s="173">
        <f>'K8 SD Twl I 2013'!T317</f>
        <v>0</v>
      </c>
      <c r="Y318" s="173">
        <f>'K8 SD Twl II 2013'!T317</f>
        <v>0</v>
      </c>
      <c r="Z318" s="173">
        <f>'K8 SD Twl III 2013'!T317</f>
        <v>0</v>
      </c>
      <c r="AA318" s="173">
        <f>'K8 SD Twl IV 2013'!T317</f>
        <v>0</v>
      </c>
      <c r="AB318" s="173">
        <f t="shared" si="24"/>
        <v>0</v>
      </c>
      <c r="AC318" s="173">
        <f t="shared" si="20"/>
        <v>88450000</v>
      </c>
    </row>
    <row r="319" spans="2:29" hidden="1">
      <c r="B319" s="79">
        <f>'PER TRIWULAN'!A313</f>
        <v>308</v>
      </c>
      <c r="C319" s="54" t="str">
        <f>'PER TRIWULAN'!I313</f>
        <v xml:space="preserve"> Karangrayung </v>
      </c>
      <c r="D319" s="36" t="str">
        <f>'PER TRIWULAN'!B313</f>
        <v>SD NEGERI 1 KARANGSONO</v>
      </c>
      <c r="E319" s="71">
        <f>'PER TRIWULAN'!X313</f>
        <v>81780000</v>
      </c>
      <c r="F319" s="89">
        <v>81780000</v>
      </c>
      <c r="G319" s="62">
        <v>6636500</v>
      </c>
      <c r="H319" s="62">
        <v>780000</v>
      </c>
      <c r="I319" s="62">
        <v>11717550</v>
      </c>
      <c r="J319" s="62">
        <v>10849000</v>
      </c>
      <c r="K319" s="62">
        <v>15514400</v>
      </c>
      <c r="L319" s="62">
        <v>2054500</v>
      </c>
      <c r="M319" s="62">
        <v>7249000</v>
      </c>
      <c r="N319" s="62">
        <v>16350000</v>
      </c>
      <c r="O319" s="62">
        <v>8115000</v>
      </c>
      <c r="P319" s="62">
        <v>100000</v>
      </c>
      <c r="Q319" s="62">
        <v>2100000</v>
      </c>
      <c r="R319" s="62">
        <v>290000</v>
      </c>
      <c r="S319" s="62">
        <v>0</v>
      </c>
      <c r="T319" s="72">
        <f t="shared" si="21"/>
        <v>81755950</v>
      </c>
      <c r="U319" s="59">
        <f t="shared" si="22"/>
        <v>0</v>
      </c>
      <c r="V319" s="57">
        <f t="shared" si="23"/>
        <v>24050</v>
      </c>
      <c r="X319" s="173">
        <f>'K8 SD Twl I 2013'!T318</f>
        <v>0</v>
      </c>
      <c r="Y319" s="173">
        <f>'K8 SD Twl II 2013'!T318</f>
        <v>0</v>
      </c>
      <c r="Z319" s="173">
        <f>'K8 SD Twl III 2013'!T318</f>
        <v>0</v>
      </c>
      <c r="AA319" s="173">
        <f>'K8 SD Twl IV 2013'!T318</f>
        <v>0</v>
      </c>
      <c r="AB319" s="173">
        <f t="shared" si="24"/>
        <v>0</v>
      </c>
      <c r="AC319" s="173">
        <f t="shared" si="20"/>
        <v>81755950</v>
      </c>
    </row>
    <row r="320" spans="2:29" hidden="1">
      <c r="B320" s="79">
        <f>'PER TRIWULAN'!A314</f>
        <v>309</v>
      </c>
      <c r="C320" s="54" t="str">
        <f>'PER TRIWULAN'!I314</f>
        <v xml:space="preserve"> Karangrayung </v>
      </c>
      <c r="D320" s="36" t="str">
        <f>'PER TRIWULAN'!B314</f>
        <v>SD NEGERI 2 KARANGSONO</v>
      </c>
      <c r="E320" s="71">
        <f>'PER TRIWULAN'!X314</f>
        <v>51620000</v>
      </c>
      <c r="F320" s="89">
        <v>51620000</v>
      </c>
      <c r="G320" s="62">
        <v>1027000</v>
      </c>
      <c r="H320" s="62">
        <v>550000</v>
      </c>
      <c r="I320" s="62">
        <v>3683650</v>
      </c>
      <c r="J320" s="62">
        <v>5426400</v>
      </c>
      <c r="K320" s="62">
        <v>20244000</v>
      </c>
      <c r="L320" s="62">
        <v>70000</v>
      </c>
      <c r="M320" s="62">
        <v>3295000</v>
      </c>
      <c r="N320" s="62">
        <v>10350000</v>
      </c>
      <c r="O320" s="62">
        <v>3450000</v>
      </c>
      <c r="P320" s="62">
        <v>0</v>
      </c>
      <c r="Q320" s="62">
        <v>2200000</v>
      </c>
      <c r="R320" s="62">
        <v>1260000</v>
      </c>
      <c r="S320" s="62">
        <v>0</v>
      </c>
      <c r="T320" s="72">
        <f t="shared" si="21"/>
        <v>51556050</v>
      </c>
      <c r="U320" s="59">
        <f t="shared" si="22"/>
        <v>0</v>
      </c>
      <c r="V320" s="57">
        <f t="shared" si="23"/>
        <v>63950</v>
      </c>
      <c r="X320" s="173">
        <f>'K8 SD Twl I 2013'!T319</f>
        <v>0</v>
      </c>
      <c r="Y320" s="173">
        <f>'K8 SD Twl II 2013'!T319</f>
        <v>0</v>
      </c>
      <c r="Z320" s="173">
        <f>'K8 SD Twl III 2013'!T319</f>
        <v>0</v>
      </c>
      <c r="AA320" s="173">
        <f>'K8 SD Twl IV 2013'!T319</f>
        <v>0</v>
      </c>
      <c r="AB320" s="173">
        <f t="shared" si="24"/>
        <v>0</v>
      </c>
      <c r="AC320" s="173">
        <f t="shared" si="20"/>
        <v>51556050</v>
      </c>
    </row>
    <row r="321" spans="2:29" hidden="1">
      <c r="B321" s="79">
        <f>'PER TRIWULAN'!A315</f>
        <v>310</v>
      </c>
      <c r="C321" s="54" t="str">
        <f>'PER TRIWULAN'!I315</f>
        <v xml:space="preserve"> Karangrayung </v>
      </c>
      <c r="D321" s="36" t="str">
        <f>'PER TRIWULAN'!B315</f>
        <v>SD NEGERI 3 KARANGSONO</v>
      </c>
      <c r="E321" s="71">
        <f>'PER TRIWULAN'!X315</f>
        <v>115710000</v>
      </c>
      <c r="F321" s="89">
        <v>115710000</v>
      </c>
      <c r="G321" s="62">
        <v>12036450</v>
      </c>
      <c r="H321" s="62">
        <v>670000</v>
      </c>
      <c r="I321" s="62">
        <v>17990000</v>
      </c>
      <c r="J321" s="62">
        <v>16429250</v>
      </c>
      <c r="K321" s="62">
        <v>28106300</v>
      </c>
      <c r="L321" s="62">
        <v>778000</v>
      </c>
      <c r="M321" s="62">
        <v>10330000</v>
      </c>
      <c r="N321" s="62">
        <v>22200000</v>
      </c>
      <c r="O321" s="62">
        <v>5740000</v>
      </c>
      <c r="P321" s="62">
        <v>0</v>
      </c>
      <c r="Q321" s="62">
        <v>920000</v>
      </c>
      <c r="R321" s="62">
        <v>510000</v>
      </c>
      <c r="S321" s="62">
        <v>0</v>
      </c>
      <c r="T321" s="72">
        <f t="shared" si="21"/>
        <v>115710000</v>
      </c>
      <c r="U321" s="59">
        <f t="shared" si="22"/>
        <v>0</v>
      </c>
      <c r="V321" s="57">
        <f t="shared" si="23"/>
        <v>0</v>
      </c>
      <c r="X321" s="173">
        <f>'K8 SD Twl I 2013'!T320</f>
        <v>0</v>
      </c>
      <c r="Y321" s="173">
        <f>'K8 SD Twl II 2013'!T320</f>
        <v>0</v>
      </c>
      <c r="Z321" s="173">
        <f>'K8 SD Twl III 2013'!T320</f>
        <v>0</v>
      </c>
      <c r="AA321" s="173">
        <f>'K8 SD Twl IV 2013'!T320</f>
        <v>0</v>
      </c>
      <c r="AB321" s="173">
        <f t="shared" si="24"/>
        <v>0</v>
      </c>
      <c r="AC321" s="173">
        <f t="shared" si="20"/>
        <v>115710000</v>
      </c>
    </row>
    <row r="322" spans="2:29" hidden="1">
      <c r="B322" s="79">
        <f>'PER TRIWULAN'!A316</f>
        <v>311</v>
      </c>
      <c r="C322" s="54" t="str">
        <f>'PER TRIWULAN'!I316</f>
        <v xml:space="preserve"> Karangrayung </v>
      </c>
      <c r="D322" s="36" t="str">
        <f>'PER TRIWULAN'!B316</f>
        <v>SD NEGERI 4 KARANGSONO</v>
      </c>
      <c r="E322" s="71">
        <f>'PER TRIWULAN'!X316</f>
        <v>71920000</v>
      </c>
      <c r="F322" s="89">
        <v>71920000</v>
      </c>
      <c r="G322" s="62">
        <v>5000000</v>
      </c>
      <c r="H322" s="62">
        <v>785000</v>
      </c>
      <c r="I322" s="62">
        <v>18130000</v>
      </c>
      <c r="J322" s="62">
        <v>10730000</v>
      </c>
      <c r="K322" s="62">
        <v>6742000</v>
      </c>
      <c r="L322" s="62">
        <v>1256000</v>
      </c>
      <c r="M322" s="62">
        <v>7935000</v>
      </c>
      <c r="N322" s="62">
        <v>14000000</v>
      </c>
      <c r="O322" s="62">
        <v>6516000</v>
      </c>
      <c r="P322" s="62" t="s">
        <v>1906</v>
      </c>
      <c r="Q322" s="62">
        <v>826000</v>
      </c>
      <c r="R322" s="62" t="s">
        <v>1906</v>
      </c>
      <c r="S322" s="62" t="s">
        <v>1906</v>
      </c>
      <c r="T322" s="72">
        <f t="shared" si="21"/>
        <v>71920000</v>
      </c>
      <c r="U322" s="59">
        <f t="shared" si="22"/>
        <v>0</v>
      </c>
      <c r="V322" s="57">
        <f t="shared" si="23"/>
        <v>0</v>
      </c>
      <c r="X322" s="173">
        <f>'K8 SD Twl I 2013'!T321</f>
        <v>0</v>
      </c>
      <c r="Y322" s="173">
        <f>'K8 SD Twl II 2013'!T321</f>
        <v>0</v>
      </c>
      <c r="Z322" s="173">
        <f>'K8 SD Twl III 2013'!T321</f>
        <v>0</v>
      </c>
      <c r="AA322" s="173">
        <f>'K8 SD Twl IV 2013'!T321</f>
        <v>0</v>
      </c>
      <c r="AB322" s="173">
        <f t="shared" si="24"/>
        <v>0</v>
      </c>
      <c r="AC322" s="173">
        <f t="shared" si="20"/>
        <v>71920000</v>
      </c>
    </row>
    <row r="323" spans="2:29" hidden="1">
      <c r="B323" s="79">
        <f>'PER TRIWULAN'!A317</f>
        <v>312</v>
      </c>
      <c r="C323" s="54" t="str">
        <f>'PER TRIWULAN'!I317</f>
        <v xml:space="preserve"> Karangrayung </v>
      </c>
      <c r="D323" s="36" t="str">
        <f>'PER TRIWULAN'!B317</f>
        <v>SD NEGERI LB MOJOAGUNG</v>
      </c>
      <c r="E323" s="71">
        <f>'PER TRIWULAN'!X317</f>
        <v>34800000</v>
      </c>
      <c r="F323" s="89">
        <v>34800000</v>
      </c>
      <c r="G323" s="62">
        <v>2230000</v>
      </c>
      <c r="H323" s="62">
        <v>890000</v>
      </c>
      <c r="I323" s="62">
        <v>979000</v>
      </c>
      <c r="J323" s="62">
        <v>4226500</v>
      </c>
      <c r="K323" s="62">
        <v>6842350</v>
      </c>
      <c r="L323" s="62">
        <v>2431950</v>
      </c>
      <c r="M323" s="62">
        <v>2776200</v>
      </c>
      <c r="N323" s="62">
        <v>6500000</v>
      </c>
      <c r="O323" s="62">
        <v>2424000</v>
      </c>
      <c r="P323" s="62">
        <v>0</v>
      </c>
      <c r="Q323" s="62">
        <v>1600000</v>
      </c>
      <c r="R323" s="62">
        <v>3900000</v>
      </c>
      <c r="S323" s="62">
        <v>0</v>
      </c>
      <c r="T323" s="72">
        <f t="shared" si="21"/>
        <v>34800000</v>
      </c>
      <c r="U323" s="59">
        <f t="shared" si="22"/>
        <v>0</v>
      </c>
      <c r="V323" s="57">
        <f t="shared" si="23"/>
        <v>0</v>
      </c>
      <c r="X323" s="173">
        <f>'K8 SD Twl I 2013'!T322</f>
        <v>0</v>
      </c>
      <c r="Y323" s="173">
        <f>'K8 SD Twl II 2013'!T322</f>
        <v>0</v>
      </c>
      <c r="Z323" s="173">
        <f>'K8 SD Twl III 2013'!T322</f>
        <v>0</v>
      </c>
      <c r="AA323" s="173">
        <f>'K8 SD Twl IV 2013'!T322</f>
        <v>0</v>
      </c>
      <c r="AB323" s="173">
        <f t="shared" si="24"/>
        <v>0</v>
      </c>
      <c r="AC323" s="173">
        <f t="shared" si="20"/>
        <v>34800000</v>
      </c>
    </row>
    <row r="324" spans="2:29" hidden="1">
      <c r="B324" s="79">
        <f>'PER TRIWULAN'!A318</f>
        <v>313</v>
      </c>
      <c r="C324" s="54" t="str">
        <f>'PER TRIWULAN'!I318</f>
        <v xml:space="preserve"> Karangrayung </v>
      </c>
      <c r="D324" s="36" t="str">
        <f>'PER TRIWULAN'!B318</f>
        <v>SD NEGERI 1 NAMPU</v>
      </c>
      <c r="E324" s="71">
        <f>'PER TRIWULAN'!X318</f>
        <v>80330000</v>
      </c>
      <c r="F324" s="89">
        <v>80330000</v>
      </c>
      <c r="G324" s="62">
        <v>6996250</v>
      </c>
      <c r="H324" s="62">
        <v>1000000</v>
      </c>
      <c r="I324" s="62">
        <v>8643300</v>
      </c>
      <c r="J324" s="62">
        <v>10796100</v>
      </c>
      <c r="K324" s="62">
        <v>21213050</v>
      </c>
      <c r="L324" s="62">
        <v>1147500</v>
      </c>
      <c r="M324" s="62">
        <v>12163800</v>
      </c>
      <c r="N324" s="62">
        <v>12900000</v>
      </c>
      <c r="O324" s="62">
        <v>2835000</v>
      </c>
      <c r="P324" s="62">
        <v>0</v>
      </c>
      <c r="Q324" s="62">
        <v>2375000</v>
      </c>
      <c r="R324" s="62">
        <v>200000</v>
      </c>
      <c r="S324" s="62"/>
      <c r="T324" s="72">
        <f t="shared" si="21"/>
        <v>80270000</v>
      </c>
      <c r="U324" s="59">
        <f t="shared" si="22"/>
        <v>0</v>
      </c>
      <c r="V324" s="57">
        <f t="shared" si="23"/>
        <v>60000</v>
      </c>
      <c r="X324" s="173">
        <f>'K8 SD Twl I 2013'!T323</f>
        <v>0</v>
      </c>
      <c r="Y324" s="173">
        <f>'K8 SD Twl II 2013'!T323</f>
        <v>0</v>
      </c>
      <c r="Z324" s="173">
        <f>'K8 SD Twl III 2013'!T323</f>
        <v>0</v>
      </c>
      <c r="AA324" s="173">
        <f>'K8 SD Twl IV 2013'!T323</f>
        <v>0</v>
      </c>
      <c r="AB324" s="173">
        <f t="shared" si="24"/>
        <v>0</v>
      </c>
      <c r="AC324" s="173">
        <f t="shared" si="20"/>
        <v>80270000</v>
      </c>
    </row>
    <row r="325" spans="2:29" hidden="1">
      <c r="B325" s="79">
        <f>'PER TRIWULAN'!A319</f>
        <v>314</v>
      </c>
      <c r="C325" s="54" t="str">
        <f>'PER TRIWULAN'!I319</f>
        <v xml:space="preserve"> Karangrayung </v>
      </c>
      <c r="D325" s="36" t="str">
        <f>'PER TRIWULAN'!B319</f>
        <v>SD NEGERI 3 NAMPU</v>
      </c>
      <c r="E325" s="71">
        <f>'PER TRIWULAN'!X319</f>
        <v>144420000</v>
      </c>
      <c r="F325" s="89">
        <v>144420000</v>
      </c>
      <c r="G325" s="62">
        <v>10612250</v>
      </c>
      <c r="H325" s="62">
        <v>930500</v>
      </c>
      <c r="I325" s="62">
        <v>26891300</v>
      </c>
      <c r="J325" s="62">
        <v>24146000</v>
      </c>
      <c r="K325" s="62">
        <v>17904703</v>
      </c>
      <c r="L325" s="62">
        <v>6213747</v>
      </c>
      <c r="M325" s="62">
        <v>13481000</v>
      </c>
      <c r="N325" s="62">
        <v>21000000</v>
      </c>
      <c r="O325" s="62">
        <v>11958500</v>
      </c>
      <c r="P325" s="62">
        <v>250000</v>
      </c>
      <c r="Q325" s="62">
        <v>2400000</v>
      </c>
      <c r="R325" s="62">
        <v>8632000</v>
      </c>
      <c r="S325" s="62">
        <v>0</v>
      </c>
      <c r="T325" s="72">
        <f t="shared" si="21"/>
        <v>144420000</v>
      </c>
      <c r="U325" s="59">
        <f t="shared" si="22"/>
        <v>0</v>
      </c>
      <c r="V325" s="57">
        <f t="shared" si="23"/>
        <v>0</v>
      </c>
      <c r="X325" s="173">
        <f>'K8 SD Twl I 2013'!T324</f>
        <v>0</v>
      </c>
      <c r="Y325" s="173">
        <f>'K8 SD Twl II 2013'!T324</f>
        <v>0</v>
      </c>
      <c r="Z325" s="173">
        <f>'K8 SD Twl III 2013'!T324</f>
        <v>0</v>
      </c>
      <c r="AA325" s="173">
        <f>'K8 SD Twl IV 2013'!T324</f>
        <v>0</v>
      </c>
      <c r="AB325" s="173">
        <f t="shared" si="24"/>
        <v>0</v>
      </c>
      <c r="AC325" s="173">
        <f t="shared" si="20"/>
        <v>144420000</v>
      </c>
    </row>
    <row r="326" spans="2:29" hidden="1">
      <c r="B326" s="79">
        <f>'PER TRIWULAN'!A320</f>
        <v>315</v>
      </c>
      <c r="C326" s="54" t="str">
        <f>'PER TRIWULAN'!I320</f>
        <v xml:space="preserve"> Karangrayung </v>
      </c>
      <c r="D326" s="36" t="str">
        <f>'PER TRIWULAN'!B320</f>
        <v>SD NEGERI 4 NAMPU</v>
      </c>
      <c r="E326" s="71">
        <f>'PER TRIWULAN'!X320</f>
        <v>34800000</v>
      </c>
      <c r="F326" s="89">
        <v>34800000</v>
      </c>
      <c r="G326" s="62">
        <v>3005500</v>
      </c>
      <c r="H326" s="62">
        <v>785000</v>
      </c>
      <c r="I326" s="62">
        <v>4639500</v>
      </c>
      <c r="J326" s="62">
        <v>3843200</v>
      </c>
      <c r="K326" s="62">
        <v>5931600</v>
      </c>
      <c r="L326" s="62">
        <v>400600</v>
      </c>
      <c r="M326" s="62">
        <v>2464600</v>
      </c>
      <c r="N326" s="62">
        <v>6960000</v>
      </c>
      <c r="O326" s="62">
        <v>2687500</v>
      </c>
      <c r="P326" s="62">
        <v>525000</v>
      </c>
      <c r="Q326" s="62">
        <v>1180000</v>
      </c>
      <c r="R326" s="62">
        <v>950000</v>
      </c>
      <c r="S326" s="62">
        <v>1427500</v>
      </c>
      <c r="T326" s="72">
        <f t="shared" si="21"/>
        <v>34800000</v>
      </c>
      <c r="U326" s="59">
        <f t="shared" si="22"/>
        <v>0</v>
      </c>
      <c r="V326" s="57">
        <f t="shared" si="23"/>
        <v>0</v>
      </c>
      <c r="X326" s="173">
        <f>'K8 SD Twl I 2013'!T325</f>
        <v>0</v>
      </c>
      <c r="Y326" s="173">
        <f>'K8 SD Twl II 2013'!T325</f>
        <v>0</v>
      </c>
      <c r="Z326" s="173">
        <f>'K8 SD Twl III 2013'!T325</f>
        <v>0</v>
      </c>
      <c r="AA326" s="173">
        <f>'K8 SD Twl IV 2013'!T325</f>
        <v>0</v>
      </c>
      <c r="AB326" s="173">
        <f t="shared" si="24"/>
        <v>0</v>
      </c>
      <c r="AC326" s="173">
        <f t="shared" si="20"/>
        <v>34800000</v>
      </c>
    </row>
    <row r="327" spans="2:29" hidden="1">
      <c r="B327" s="79">
        <f>'PER TRIWULAN'!A321</f>
        <v>316</v>
      </c>
      <c r="C327" s="54" t="str">
        <f>'PER TRIWULAN'!I321</f>
        <v xml:space="preserve"> Karangrayung </v>
      </c>
      <c r="D327" s="36" t="str">
        <f>'PER TRIWULAN'!B321</f>
        <v>SD NEGERI 5 NAMPU</v>
      </c>
      <c r="E327" s="71">
        <f>'PER TRIWULAN'!X321</f>
        <v>42630000</v>
      </c>
      <c r="F327" s="89">
        <v>42630000</v>
      </c>
      <c r="G327" s="62">
        <v>2500000</v>
      </c>
      <c r="H327" s="62">
        <v>60000</v>
      </c>
      <c r="I327" s="62">
        <v>6032842</v>
      </c>
      <c r="J327" s="62">
        <v>5957500</v>
      </c>
      <c r="K327" s="62">
        <v>3729558</v>
      </c>
      <c r="L327" s="62">
        <v>460000</v>
      </c>
      <c r="M327" s="62">
        <v>7815100</v>
      </c>
      <c r="N327" s="62">
        <v>8500000</v>
      </c>
      <c r="O327" s="62">
        <v>4865000</v>
      </c>
      <c r="P327" s="62">
        <v>200000</v>
      </c>
      <c r="Q327" s="62">
        <v>2210000</v>
      </c>
      <c r="R327" s="62"/>
      <c r="S327" s="62">
        <v>300000</v>
      </c>
      <c r="T327" s="72">
        <f t="shared" si="21"/>
        <v>42630000</v>
      </c>
      <c r="U327" s="59">
        <f t="shared" si="22"/>
        <v>0</v>
      </c>
      <c r="V327" s="57">
        <f t="shared" si="23"/>
        <v>0</v>
      </c>
      <c r="X327" s="173">
        <f>'K8 SD Twl I 2013'!T326</f>
        <v>0</v>
      </c>
      <c r="Y327" s="173">
        <f>'K8 SD Twl II 2013'!T326</f>
        <v>0</v>
      </c>
      <c r="Z327" s="173">
        <f>'K8 SD Twl III 2013'!T326</f>
        <v>0</v>
      </c>
      <c r="AA327" s="173">
        <f>'K8 SD Twl IV 2013'!T326</f>
        <v>0</v>
      </c>
      <c r="AB327" s="173">
        <f t="shared" si="24"/>
        <v>0</v>
      </c>
      <c r="AC327" s="173">
        <f t="shared" si="20"/>
        <v>42630000</v>
      </c>
    </row>
    <row r="328" spans="2:29" hidden="1">
      <c r="B328" s="79">
        <f>'PER TRIWULAN'!A322</f>
        <v>317</v>
      </c>
      <c r="C328" s="54" t="str">
        <f>'PER TRIWULAN'!I322</f>
        <v xml:space="preserve"> Karangrayung </v>
      </c>
      <c r="D328" s="36" t="str">
        <f>'PER TRIWULAN'!B322</f>
        <v>SD NEGERI 7 NAMPU</v>
      </c>
      <c r="E328" s="71">
        <f>'PER TRIWULAN'!X322</f>
        <v>50750000</v>
      </c>
      <c r="F328" s="89">
        <v>50750000</v>
      </c>
      <c r="G328" s="62">
        <v>3826000</v>
      </c>
      <c r="H328" s="62">
        <v>170000</v>
      </c>
      <c r="I328" s="62">
        <v>4806100</v>
      </c>
      <c r="J328" s="62">
        <v>7479000</v>
      </c>
      <c r="K328" s="62">
        <v>8389400</v>
      </c>
      <c r="L328" s="62">
        <v>1145000</v>
      </c>
      <c r="M328" s="62">
        <v>10811500</v>
      </c>
      <c r="N328" s="62">
        <v>8800000</v>
      </c>
      <c r="O328" s="62">
        <v>3135000</v>
      </c>
      <c r="P328" s="62">
        <v>520000</v>
      </c>
      <c r="Q328" s="62">
        <v>800000</v>
      </c>
      <c r="R328" s="62">
        <v>868000</v>
      </c>
      <c r="S328" s="62"/>
      <c r="T328" s="72">
        <f t="shared" si="21"/>
        <v>50750000</v>
      </c>
      <c r="U328" s="59">
        <f t="shared" si="22"/>
        <v>0</v>
      </c>
      <c r="V328" s="57">
        <f t="shared" si="23"/>
        <v>0</v>
      </c>
      <c r="X328" s="173">
        <f>'K8 SD Twl I 2013'!T327</f>
        <v>0</v>
      </c>
      <c r="Y328" s="173">
        <f>'K8 SD Twl II 2013'!T327</f>
        <v>0</v>
      </c>
      <c r="Z328" s="173">
        <f>'K8 SD Twl III 2013'!T327</f>
        <v>0</v>
      </c>
      <c r="AA328" s="173">
        <f>'K8 SD Twl IV 2013'!T327</f>
        <v>0</v>
      </c>
      <c r="AB328" s="173">
        <f t="shared" si="24"/>
        <v>0</v>
      </c>
      <c r="AC328" s="173">
        <f t="shared" si="20"/>
        <v>50750000</v>
      </c>
    </row>
    <row r="329" spans="2:29" hidden="1">
      <c r="B329" s="79">
        <f>'PER TRIWULAN'!A323</f>
        <v>318</v>
      </c>
      <c r="C329" s="54" t="str">
        <f>'PER TRIWULAN'!I323</f>
        <v xml:space="preserve"> Karangrayung </v>
      </c>
      <c r="D329" s="36" t="str">
        <f>'PER TRIWULAN'!B323</f>
        <v>SD NEGERI PARAKAN</v>
      </c>
      <c r="E329" s="71">
        <f>'PER TRIWULAN'!X323</f>
        <v>125860000</v>
      </c>
      <c r="F329" s="89">
        <v>125860000</v>
      </c>
      <c r="G329" s="62">
        <v>6412500</v>
      </c>
      <c r="H329" s="62">
        <v>981500</v>
      </c>
      <c r="I329" s="62">
        <v>12987650</v>
      </c>
      <c r="J329" s="62">
        <v>16813950</v>
      </c>
      <c r="K329" s="62">
        <v>16160100</v>
      </c>
      <c r="L329" s="62"/>
      <c r="M329" s="62">
        <v>7401000</v>
      </c>
      <c r="N329" s="62">
        <v>22800000</v>
      </c>
      <c r="O329" s="62">
        <v>5900800</v>
      </c>
      <c r="P329" s="62"/>
      <c r="Q329" s="62">
        <v>3000000</v>
      </c>
      <c r="R329" s="62">
        <v>25282500</v>
      </c>
      <c r="S329" s="62"/>
      <c r="T329" s="72">
        <f t="shared" si="21"/>
        <v>117740000</v>
      </c>
      <c r="U329" s="59">
        <f t="shared" si="22"/>
        <v>0</v>
      </c>
      <c r="V329" s="57">
        <f t="shared" si="23"/>
        <v>8120000</v>
      </c>
      <c r="X329" s="173">
        <f>'K8 SD Twl I 2013'!T328</f>
        <v>0</v>
      </c>
      <c r="Y329" s="173">
        <f>'K8 SD Twl II 2013'!T328</f>
        <v>0</v>
      </c>
      <c r="Z329" s="173">
        <f>'K8 SD Twl III 2013'!T328</f>
        <v>0</v>
      </c>
      <c r="AA329" s="173">
        <f>'K8 SD Twl IV 2013'!T328</f>
        <v>0</v>
      </c>
      <c r="AB329" s="173">
        <f t="shared" si="24"/>
        <v>0</v>
      </c>
      <c r="AC329" s="173">
        <f t="shared" si="20"/>
        <v>117740000</v>
      </c>
    </row>
    <row r="330" spans="2:29" hidden="1">
      <c r="B330" s="79">
        <f>'PER TRIWULAN'!A324</f>
        <v>319</v>
      </c>
      <c r="C330" s="54" t="str">
        <f>'PER TRIWULAN'!I324</f>
        <v xml:space="preserve"> Karangrayung </v>
      </c>
      <c r="D330" s="36" t="str">
        <f>'PER TRIWULAN'!B324</f>
        <v>SD NEGERI 5 SENDANGHARJO</v>
      </c>
      <c r="E330" s="71">
        <f>'PER TRIWULAN'!X324</f>
        <v>55390000</v>
      </c>
      <c r="F330" s="89">
        <v>55390000</v>
      </c>
      <c r="G330" s="62">
        <v>2769500</v>
      </c>
      <c r="H330" s="62">
        <v>757250</v>
      </c>
      <c r="I330" s="62">
        <v>5282300</v>
      </c>
      <c r="J330" s="62">
        <v>9258000</v>
      </c>
      <c r="K330" s="62">
        <v>14822898</v>
      </c>
      <c r="L330" s="62">
        <v>491938</v>
      </c>
      <c r="M330" s="62">
        <v>2271500</v>
      </c>
      <c r="N330" s="62">
        <v>11172000</v>
      </c>
      <c r="O330" s="62">
        <v>5618000</v>
      </c>
      <c r="P330" s="62">
        <v>0</v>
      </c>
      <c r="Q330" s="62">
        <v>987114</v>
      </c>
      <c r="R330" s="62">
        <v>1959500</v>
      </c>
      <c r="S330" s="62">
        <v>0</v>
      </c>
      <c r="T330" s="72">
        <f t="shared" si="21"/>
        <v>55390000</v>
      </c>
      <c r="U330" s="59">
        <f t="shared" si="22"/>
        <v>0</v>
      </c>
      <c r="V330" s="57">
        <f t="shared" si="23"/>
        <v>0</v>
      </c>
      <c r="X330" s="173">
        <f>'K8 SD Twl I 2013'!T329</f>
        <v>0</v>
      </c>
      <c r="Y330" s="173">
        <f>'K8 SD Twl II 2013'!T329</f>
        <v>0</v>
      </c>
      <c r="Z330" s="173">
        <f>'K8 SD Twl III 2013'!T329</f>
        <v>0</v>
      </c>
      <c r="AA330" s="173">
        <f>'K8 SD Twl IV 2013'!T329</f>
        <v>0</v>
      </c>
      <c r="AB330" s="173">
        <f t="shared" si="24"/>
        <v>0</v>
      </c>
      <c r="AC330" s="173">
        <f t="shared" si="20"/>
        <v>55390000</v>
      </c>
    </row>
    <row r="331" spans="2:29" hidden="1">
      <c r="B331" s="79">
        <f>'PER TRIWULAN'!A325</f>
        <v>320</v>
      </c>
      <c r="C331" s="54" t="str">
        <f>'PER TRIWULAN'!I325</f>
        <v xml:space="preserve"> Karangrayung </v>
      </c>
      <c r="D331" s="36" t="str">
        <f>'PER TRIWULAN'!B325</f>
        <v>SD NEGERI 1 TELAWAH</v>
      </c>
      <c r="E331" s="71">
        <f>'PER TRIWULAN'!X325</f>
        <v>71050000</v>
      </c>
      <c r="F331" s="89">
        <v>71050000</v>
      </c>
      <c r="G331" s="62">
        <v>4898950</v>
      </c>
      <c r="H331" s="62">
        <v>250000</v>
      </c>
      <c r="I331" s="62">
        <v>17057900</v>
      </c>
      <c r="J331" s="62">
        <v>8666300</v>
      </c>
      <c r="K331" s="62">
        <v>4704550</v>
      </c>
      <c r="L331" s="62">
        <v>581800</v>
      </c>
      <c r="M331" s="62">
        <v>4260500</v>
      </c>
      <c r="N331" s="62">
        <v>12600000</v>
      </c>
      <c r="O331" s="62">
        <v>6100000</v>
      </c>
      <c r="P331" s="62" t="s">
        <v>1906</v>
      </c>
      <c r="Q331" s="62">
        <v>4000000</v>
      </c>
      <c r="R331" s="62">
        <v>2170000</v>
      </c>
      <c r="S331" s="62">
        <v>5760000</v>
      </c>
      <c r="T331" s="72">
        <f t="shared" si="21"/>
        <v>71050000</v>
      </c>
      <c r="U331" s="59">
        <f t="shared" si="22"/>
        <v>0</v>
      </c>
      <c r="V331" s="57">
        <f t="shared" si="23"/>
        <v>0</v>
      </c>
      <c r="X331" s="173">
        <f>'K8 SD Twl I 2013'!T330</f>
        <v>0</v>
      </c>
      <c r="Y331" s="173">
        <f>'K8 SD Twl II 2013'!T330</f>
        <v>0</v>
      </c>
      <c r="Z331" s="173">
        <f>'K8 SD Twl III 2013'!T330</f>
        <v>0</v>
      </c>
      <c r="AA331" s="173">
        <f>'K8 SD Twl IV 2013'!T330</f>
        <v>0</v>
      </c>
      <c r="AB331" s="173">
        <f t="shared" si="24"/>
        <v>0</v>
      </c>
      <c r="AC331" s="173">
        <f t="shared" si="20"/>
        <v>71050000</v>
      </c>
    </row>
    <row r="332" spans="2:29" hidden="1">
      <c r="B332" s="79">
        <f>'PER TRIWULAN'!A326</f>
        <v>321</v>
      </c>
      <c r="C332" s="54" t="str">
        <f>'PER TRIWULAN'!I326</f>
        <v xml:space="preserve"> Karangrayung </v>
      </c>
      <c r="D332" s="36" t="str">
        <f>'PER TRIWULAN'!B326</f>
        <v>SD NEGERI 2 TELAWAH</v>
      </c>
      <c r="E332" s="71">
        <f>'PER TRIWULAN'!X326</f>
        <v>92510000</v>
      </c>
      <c r="F332" s="89">
        <v>92510000</v>
      </c>
      <c r="G332" s="62">
        <v>4650000</v>
      </c>
      <c r="H332" s="62">
        <v>212500</v>
      </c>
      <c r="I332" s="62">
        <v>7700250</v>
      </c>
      <c r="J332" s="62">
        <v>11763000</v>
      </c>
      <c r="K332" s="62">
        <v>11827350</v>
      </c>
      <c r="L332" s="62">
        <v>719400</v>
      </c>
      <c r="M332" s="62">
        <v>24684000</v>
      </c>
      <c r="N332" s="62">
        <v>18500000</v>
      </c>
      <c r="O332" s="62">
        <v>9173500</v>
      </c>
      <c r="P332" s="62">
        <v>0</v>
      </c>
      <c r="Q332" s="62">
        <v>2400000</v>
      </c>
      <c r="R332" s="62">
        <v>270000</v>
      </c>
      <c r="S332" s="62">
        <v>0</v>
      </c>
      <c r="T332" s="72">
        <f t="shared" si="21"/>
        <v>91900000</v>
      </c>
      <c r="U332" s="59">
        <f t="shared" si="22"/>
        <v>0</v>
      </c>
      <c r="V332" s="57">
        <f t="shared" si="23"/>
        <v>610000</v>
      </c>
      <c r="X332" s="173">
        <f>'K8 SD Twl I 2013'!T331</f>
        <v>0</v>
      </c>
      <c r="Y332" s="173">
        <f>'K8 SD Twl II 2013'!T331</f>
        <v>0</v>
      </c>
      <c r="Z332" s="173">
        <f>'K8 SD Twl III 2013'!T331</f>
        <v>0</v>
      </c>
      <c r="AA332" s="173">
        <f>'K8 SD Twl IV 2013'!T331</f>
        <v>0</v>
      </c>
      <c r="AB332" s="173">
        <f t="shared" si="24"/>
        <v>0</v>
      </c>
      <c r="AC332" s="173">
        <f t="shared" ref="AC332:AC395" si="25">T332-AB332</f>
        <v>91900000</v>
      </c>
    </row>
    <row r="333" spans="2:29" hidden="1">
      <c r="B333" s="79">
        <f>'PER TRIWULAN'!A327</f>
        <v>322</v>
      </c>
      <c r="C333" s="54" t="str">
        <f>'PER TRIWULAN'!I327</f>
        <v xml:space="preserve"> Karangrayung </v>
      </c>
      <c r="D333" s="36" t="str">
        <f>'PER TRIWULAN'!B327</f>
        <v>SD NEGERI 3 TELAWAH</v>
      </c>
      <c r="E333" s="71">
        <f>'PER TRIWULAN'!X327</f>
        <v>50460000</v>
      </c>
      <c r="F333" s="89">
        <v>50460000</v>
      </c>
      <c r="G333" s="62">
        <v>2169000</v>
      </c>
      <c r="H333" s="62">
        <v>1856000</v>
      </c>
      <c r="I333" s="62">
        <v>9143250</v>
      </c>
      <c r="J333" s="62">
        <v>5072200</v>
      </c>
      <c r="K333" s="62">
        <v>8426550</v>
      </c>
      <c r="L333" s="62">
        <v>733000</v>
      </c>
      <c r="M333" s="62">
        <v>710000</v>
      </c>
      <c r="N333" s="62">
        <v>11450000</v>
      </c>
      <c r="O333" s="62">
        <v>8410000</v>
      </c>
      <c r="P333" s="62">
        <v>0</v>
      </c>
      <c r="Q333" s="62">
        <v>2490000</v>
      </c>
      <c r="R333" s="62">
        <v>0</v>
      </c>
      <c r="S333" s="62">
        <v>0</v>
      </c>
      <c r="T333" s="72">
        <f t="shared" ref="T333:T394" si="26">SUM(G333:S333)</f>
        <v>50460000</v>
      </c>
      <c r="U333" s="59">
        <f t="shared" ref="U333:U396" si="27">E333-F333</f>
        <v>0</v>
      </c>
      <c r="V333" s="57">
        <f t="shared" ref="V333:V396" si="28">F333-T333</f>
        <v>0</v>
      </c>
      <c r="X333" s="173">
        <f>'K8 SD Twl I 2013'!T332</f>
        <v>0</v>
      </c>
      <c r="Y333" s="173">
        <f>'K8 SD Twl II 2013'!T332</f>
        <v>0</v>
      </c>
      <c r="Z333" s="173">
        <f>'K8 SD Twl III 2013'!T332</f>
        <v>0</v>
      </c>
      <c r="AA333" s="173">
        <f>'K8 SD Twl IV 2013'!T332</f>
        <v>0</v>
      </c>
      <c r="AB333" s="173">
        <f t="shared" ref="AB333:AB396" si="29">X333+Y333+Z333+AA333</f>
        <v>0</v>
      </c>
      <c r="AC333" s="173">
        <f t="shared" si="25"/>
        <v>50460000</v>
      </c>
    </row>
    <row r="334" spans="2:29" hidden="1">
      <c r="B334" s="79">
        <f>'PER TRIWULAN'!A328</f>
        <v>323</v>
      </c>
      <c r="C334" s="54" t="str">
        <f>'PER TRIWULAN'!I328</f>
        <v xml:space="preserve"> Karangrayung </v>
      </c>
      <c r="D334" s="36" t="str">
        <f>'PER TRIWULAN'!B328</f>
        <v>SD NEGERI 2 Dempel</v>
      </c>
      <c r="E334" s="71">
        <f>'PER TRIWULAN'!X328</f>
        <v>115710000</v>
      </c>
      <c r="F334" s="89">
        <v>115710000</v>
      </c>
      <c r="G334" s="62">
        <v>8613000</v>
      </c>
      <c r="H334" s="62">
        <v>1310000</v>
      </c>
      <c r="I334" s="62">
        <v>30079150</v>
      </c>
      <c r="J334" s="62">
        <v>20404800</v>
      </c>
      <c r="K334" s="62">
        <v>22759000</v>
      </c>
      <c r="L334" s="62">
        <v>3029128</v>
      </c>
      <c r="M334" s="62">
        <v>500000</v>
      </c>
      <c r="N334" s="62">
        <v>20750000</v>
      </c>
      <c r="O334" s="62">
        <v>3642500</v>
      </c>
      <c r="P334" s="62">
        <v>0</v>
      </c>
      <c r="Q334" s="62">
        <v>4622422</v>
      </c>
      <c r="R334" s="62">
        <v>0</v>
      </c>
      <c r="S334" s="62">
        <v>0</v>
      </c>
      <c r="T334" s="72">
        <f t="shared" si="26"/>
        <v>115710000</v>
      </c>
      <c r="U334" s="59">
        <f t="shared" si="27"/>
        <v>0</v>
      </c>
      <c r="V334" s="57">
        <f t="shared" si="28"/>
        <v>0</v>
      </c>
      <c r="X334" s="173">
        <f>'K8 SD Twl I 2013'!T333</f>
        <v>0</v>
      </c>
      <c r="Y334" s="173">
        <f>'K8 SD Twl II 2013'!T333</f>
        <v>0</v>
      </c>
      <c r="Z334" s="173">
        <f>'K8 SD Twl III 2013'!T333</f>
        <v>0</v>
      </c>
      <c r="AA334" s="173">
        <f>'K8 SD Twl IV 2013'!T333</f>
        <v>0</v>
      </c>
      <c r="AB334" s="173">
        <f t="shared" si="29"/>
        <v>0</v>
      </c>
      <c r="AC334" s="173">
        <f t="shared" si="25"/>
        <v>115710000</v>
      </c>
    </row>
    <row r="335" spans="2:29" hidden="1">
      <c r="B335" s="79">
        <f>'PER TRIWULAN'!A329</f>
        <v>324</v>
      </c>
      <c r="C335" s="54" t="str">
        <f>'PER TRIWULAN'!I329</f>
        <v xml:space="preserve"> Karangrayung </v>
      </c>
      <c r="D335" s="36" t="str">
        <f>'PER TRIWULAN'!B329</f>
        <v>SD NEGERI 3 Putatnganten</v>
      </c>
      <c r="E335" s="71">
        <f>'PER TRIWULAN'!X329</f>
        <v>147320000</v>
      </c>
      <c r="F335" s="89">
        <v>147320000</v>
      </c>
      <c r="G335" s="62">
        <v>7610000</v>
      </c>
      <c r="H335" s="62">
        <v>300000</v>
      </c>
      <c r="I335" s="62">
        <v>600000</v>
      </c>
      <c r="J335" s="62">
        <v>17628375</v>
      </c>
      <c r="K335" s="62">
        <v>7162000</v>
      </c>
      <c r="L335" s="62">
        <v>7490000</v>
      </c>
      <c r="M335" s="62">
        <v>40148000</v>
      </c>
      <c r="N335" s="62">
        <v>28800000</v>
      </c>
      <c r="O335" s="62">
        <v>5700000</v>
      </c>
      <c r="P335" s="62">
        <v>2640000</v>
      </c>
      <c r="Q335" s="62">
        <v>2000000</v>
      </c>
      <c r="R335" s="62">
        <v>2795000</v>
      </c>
      <c r="S335" s="62">
        <v>24446625</v>
      </c>
      <c r="T335" s="72">
        <f t="shared" si="26"/>
        <v>147320000</v>
      </c>
      <c r="U335" s="59">
        <f t="shared" si="27"/>
        <v>0</v>
      </c>
      <c r="V335" s="57">
        <f t="shared" si="28"/>
        <v>0</v>
      </c>
      <c r="X335" s="173">
        <f>'K8 SD Twl I 2013'!T334</f>
        <v>0</v>
      </c>
      <c r="Y335" s="173">
        <f>'K8 SD Twl II 2013'!T334</f>
        <v>0</v>
      </c>
      <c r="Z335" s="173">
        <f>'K8 SD Twl III 2013'!T334</f>
        <v>0</v>
      </c>
      <c r="AA335" s="173">
        <f>'K8 SD Twl IV 2013'!T334</f>
        <v>0</v>
      </c>
      <c r="AB335" s="173">
        <f t="shared" si="29"/>
        <v>0</v>
      </c>
      <c r="AC335" s="173">
        <f t="shared" si="25"/>
        <v>147320000</v>
      </c>
    </row>
    <row r="336" spans="2:29" hidden="1">
      <c r="B336" s="79">
        <f>'PER TRIWULAN'!A330</f>
        <v>325</v>
      </c>
      <c r="C336" s="54" t="str">
        <f>'PER TRIWULAN'!I330</f>
        <v xml:space="preserve"> Karangrayung </v>
      </c>
      <c r="D336" s="36" t="str">
        <f>'PER TRIWULAN'!B330</f>
        <v>SD NEGERI 6 Sendangharjo</v>
      </c>
      <c r="E336" s="71">
        <f>'PER TRIWULAN'!X330</f>
        <v>132240000</v>
      </c>
      <c r="F336" s="89">
        <v>132240000</v>
      </c>
      <c r="G336" s="62">
        <v>13383750</v>
      </c>
      <c r="H336" s="62">
        <v>2418500</v>
      </c>
      <c r="I336" s="62">
        <v>15981500</v>
      </c>
      <c r="J336" s="62">
        <v>23335900</v>
      </c>
      <c r="K336" s="62">
        <v>15077820</v>
      </c>
      <c r="L336" s="62">
        <v>2682530</v>
      </c>
      <c r="M336" s="62">
        <v>18250000</v>
      </c>
      <c r="N336" s="62">
        <v>22800000</v>
      </c>
      <c r="O336" s="62">
        <v>4135000</v>
      </c>
      <c r="P336" s="62">
        <v>4900000</v>
      </c>
      <c r="Q336" s="62">
        <v>2300000</v>
      </c>
      <c r="R336" s="62">
        <v>975000</v>
      </c>
      <c r="S336" s="62">
        <v>6000000</v>
      </c>
      <c r="T336" s="72">
        <f t="shared" si="26"/>
        <v>132240000</v>
      </c>
      <c r="U336" s="59">
        <f t="shared" si="27"/>
        <v>0</v>
      </c>
      <c r="V336" s="57">
        <f t="shared" si="28"/>
        <v>0</v>
      </c>
      <c r="X336" s="173">
        <f>'K8 SD Twl I 2013'!T335</f>
        <v>0</v>
      </c>
      <c r="Y336" s="173">
        <f>'K8 SD Twl II 2013'!T335</f>
        <v>0</v>
      </c>
      <c r="Z336" s="173">
        <f>'K8 SD Twl III 2013'!T335</f>
        <v>0</v>
      </c>
      <c r="AA336" s="173">
        <f>'K8 SD Twl IV 2013'!T335</f>
        <v>0</v>
      </c>
      <c r="AB336" s="173">
        <f t="shared" si="29"/>
        <v>0</v>
      </c>
      <c r="AC336" s="173">
        <f t="shared" si="25"/>
        <v>132240000</v>
      </c>
    </row>
    <row r="337" spans="2:29" hidden="1">
      <c r="B337" s="79">
        <f>'PER TRIWULAN'!A331</f>
        <v>326</v>
      </c>
      <c r="C337" s="54" t="str">
        <f>'PER TRIWULAN'!I331</f>
        <v xml:space="preserve"> Karangrayung </v>
      </c>
      <c r="D337" s="36" t="str">
        <f>'PER TRIWULAN'!B331</f>
        <v>SD NEGERI 2 Nampu</v>
      </c>
      <c r="E337" s="71">
        <f>'PER TRIWULAN'!X331</f>
        <v>87000000</v>
      </c>
      <c r="F337" s="89">
        <v>87000000</v>
      </c>
      <c r="G337" s="62">
        <v>5000000</v>
      </c>
      <c r="H337" s="62">
        <v>500000</v>
      </c>
      <c r="I337" s="62">
        <v>14532300</v>
      </c>
      <c r="J337" s="62">
        <v>11277900</v>
      </c>
      <c r="K337" s="62">
        <v>14864200</v>
      </c>
      <c r="L337" s="62">
        <v>1999270</v>
      </c>
      <c r="M337" s="62">
        <v>11162330</v>
      </c>
      <c r="N337" s="62">
        <v>16370000</v>
      </c>
      <c r="O337" s="62">
        <v>3980000</v>
      </c>
      <c r="P337" s="62">
        <v>0</v>
      </c>
      <c r="Q337" s="62">
        <v>2495000</v>
      </c>
      <c r="R337" s="62">
        <v>4819000</v>
      </c>
      <c r="S337" s="62">
        <v>0</v>
      </c>
      <c r="T337" s="72">
        <f t="shared" si="26"/>
        <v>87000000</v>
      </c>
      <c r="U337" s="59">
        <f t="shared" si="27"/>
        <v>0</v>
      </c>
      <c r="V337" s="57">
        <f t="shared" si="28"/>
        <v>0</v>
      </c>
      <c r="X337" s="173">
        <f>'K8 SD Twl I 2013'!T336</f>
        <v>0</v>
      </c>
      <c r="Y337" s="173">
        <f>'K8 SD Twl II 2013'!T336</f>
        <v>0</v>
      </c>
      <c r="Z337" s="173">
        <f>'K8 SD Twl III 2013'!T336</f>
        <v>0</v>
      </c>
      <c r="AA337" s="173">
        <f>'K8 SD Twl IV 2013'!T336</f>
        <v>0</v>
      </c>
      <c r="AB337" s="173">
        <f t="shared" si="29"/>
        <v>0</v>
      </c>
      <c r="AC337" s="173">
        <f t="shared" si="25"/>
        <v>87000000</v>
      </c>
    </row>
    <row r="338" spans="2:29" hidden="1">
      <c r="B338" s="79">
        <f>'PER TRIWULAN'!A332</f>
        <v>327</v>
      </c>
      <c r="C338" s="54" t="str">
        <f>'PER TRIWULAN'!I332</f>
        <v xml:space="preserve"> Kedungjati </v>
      </c>
      <c r="D338" s="36" t="str">
        <f>'PER TRIWULAN'!B332</f>
        <v>SD NEGERI 1 DERAS</v>
      </c>
      <c r="E338" s="71">
        <f>'PER TRIWULAN'!X332</f>
        <v>82650000</v>
      </c>
      <c r="F338" s="89">
        <v>82650000</v>
      </c>
      <c r="G338" s="62">
        <v>4339500</v>
      </c>
      <c r="H338" s="62">
        <v>625000</v>
      </c>
      <c r="I338" s="62">
        <v>14587500</v>
      </c>
      <c r="J338" s="62">
        <v>10417525</v>
      </c>
      <c r="K338" s="62">
        <v>20475850</v>
      </c>
      <c r="L338" s="62">
        <v>1540075</v>
      </c>
      <c r="M338" s="62">
        <v>5184000</v>
      </c>
      <c r="N338" s="62">
        <v>12600000</v>
      </c>
      <c r="O338" s="62">
        <v>8085000</v>
      </c>
      <c r="P338" s="62">
        <v>9000</v>
      </c>
      <c r="Q338" s="62">
        <v>2773400</v>
      </c>
      <c r="R338" s="62">
        <v>445000</v>
      </c>
      <c r="S338" s="62">
        <v>1568150</v>
      </c>
      <c r="T338" s="72">
        <f t="shared" si="26"/>
        <v>82650000</v>
      </c>
      <c r="U338" s="59">
        <f t="shared" si="27"/>
        <v>0</v>
      </c>
      <c r="V338" s="57">
        <f t="shared" si="28"/>
        <v>0</v>
      </c>
      <c r="X338" s="173">
        <f>'K8 SD Twl I 2013'!T337</f>
        <v>0</v>
      </c>
      <c r="Y338" s="173">
        <f>'K8 SD Twl II 2013'!T337</f>
        <v>0</v>
      </c>
      <c r="Z338" s="173">
        <f>'K8 SD Twl III 2013'!T337</f>
        <v>0</v>
      </c>
      <c r="AA338" s="173">
        <f>'K8 SD Twl IV 2013'!T337</f>
        <v>0</v>
      </c>
      <c r="AB338" s="173">
        <f t="shared" si="29"/>
        <v>0</v>
      </c>
      <c r="AC338" s="173">
        <f t="shared" si="25"/>
        <v>82650000</v>
      </c>
    </row>
    <row r="339" spans="2:29" hidden="1">
      <c r="B339" s="79">
        <f>'PER TRIWULAN'!A333</f>
        <v>328</v>
      </c>
      <c r="C339" s="54" t="str">
        <f>'PER TRIWULAN'!I333</f>
        <v xml:space="preserve"> Kedungjati </v>
      </c>
      <c r="D339" s="36" t="str">
        <f>'PER TRIWULAN'!B333</f>
        <v>SD NEGERI 1 KALIMARO</v>
      </c>
      <c r="E339" s="71">
        <f>'PER TRIWULAN'!X333</f>
        <v>67570000</v>
      </c>
      <c r="F339" s="89">
        <v>67570000</v>
      </c>
      <c r="G339" s="62">
        <v>4155000</v>
      </c>
      <c r="H339" s="62">
        <v>210000</v>
      </c>
      <c r="I339" s="62">
        <v>21161000</v>
      </c>
      <c r="J339" s="62">
        <v>10550500</v>
      </c>
      <c r="K339" s="62">
        <v>11473916</v>
      </c>
      <c r="L339" s="62">
        <v>3178984</v>
      </c>
      <c r="M339" s="62">
        <v>907000</v>
      </c>
      <c r="N339" s="62">
        <v>10350000</v>
      </c>
      <c r="O339" s="62">
        <v>3433600</v>
      </c>
      <c r="P339" s="62"/>
      <c r="Q339" s="62">
        <v>1400000</v>
      </c>
      <c r="R339" s="62">
        <v>750000</v>
      </c>
      <c r="S339" s="62"/>
      <c r="T339" s="72">
        <f t="shared" si="26"/>
        <v>67570000</v>
      </c>
      <c r="U339" s="59">
        <f t="shared" si="27"/>
        <v>0</v>
      </c>
      <c r="V339" s="57">
        <f t="shared" si="28"/>
        <v>0</v>
      </c>
      <c r="X339" s="173">
        <f>'K8 SD Twl I 2013'!T338</f>
        <v>0</v>
      </c>
      <c r="Y339" s="173">
        <f>'K8 SD Twl II 2013'!T338</f>
        <v>0</v>
      </c>
      <c r="Z339" s="173">
        <f>'K8 SD Twl III 2013'!T338</f>
        <v>0</v>
      </c>
      <c r="AA339" s="173">
        <f>'K8 SD Twl IV 2013'!T338</f>
        <v>0</v>
      </c>
      <c r="AB339" s="173">
        <f t="shared" si="29"/>
        <v>0</v>
      </c>
      <c r="AC339" s="173">
        <f t="shared" si="25"/>
        <v>67570000</v>
      </c>
    </row>
    <row r="340" spans="2:29" hidden="1">
      <c r="B340" s="79">
        <f>'PER TRIWULAN'!A334</f>
        <v>329</v>
      </c>
      <c r="C340" s="54" t="str">
        <f>'PER TRIWULAN'!I334</f>
        <v xml:space="preserve"> Kedungjati </v>
      </c>
      <c r="D340" s="36" t="str">
        <f>'PER TRIWULAN'!B334</f>
        <v>SD NEGERI 1 KARANGLANGU</v>
      </c>
      <c r="E340" s="71">
        <f>'PER TRIWULAN'!X334</f>
        <v>96860000</v>
      </c>
      <c r="F340" s="89">
        <v>96860000</v>
      </c>
      <c r="G340" s="62">
        <v>11378000</v>
      </c>
      <c r="H340" s="62">
        <v>977000</v>
      </c>
      <c r="I340" s="62">
        <v>20907000</v>
      </c>
      <c r="J340" s="62">
        <v>19438750</v>
      </c>
      <c r="K340" s="62">
        <v>15875350</v>
      </c>
      <c r="L340" s="62">
        <v>1070000</v>
      </c>
      <c r="M340" s="62">
        <v>716000</v>
      </c>
      <c r="N340" s="62">
        <v>17100000</v>
      </c>
      <c r="O340" s="62">
        <v>2475000</v>
      </c>
      <c r="P340" s="62">
        <v>0</v>
      </c>
      <c r="Q340" s="62">
        <v>1347900</v>
      </c>
      <c r="R340" s="62">
        <v>5575000</v>
      </c>
      <c r="S340" s="62">
        <v>0</v>
      </c>
      <c r="T340" s="72">
        <f t="shared" si="26"/>
        <v>96860000</v>
      </c>
      <c r="U340" s="59">
        <f t="shared" si="27"/>
        <v>0</v>
      </c>
      <c r="V340" s="57">
        <f t="shared" si="28"/>
        <v>0</v>
      </c>
      <c r="X340" s="173">
        <f>'K8 SD Twl I 2013'!T339</f>
        <v>0</v>
      </c>
      <c r="Y340" s="173">
        <f>'K8 SD Twl II 2013'!T339</f>
        <v>0</v>
      </c>
      <c r="Z340" s="173">
        <f>'K8 SD Twl III 2013'!T339</f>
        <v>0</v>
      </c>
      <c r="AA340" s="173">
        <f>'K8 SD Twl IV 2013'!T339</f>
        <v>0</v>
      </c>
      <c r="AB340" s="173">
        <f t="shared" si="29"/>
        <v>0</v>
      </c>
      <c r="AC340" s="173">
        <f t="shared" si="25"/>
        <v>96860000</v>
      </c>
    </row>
    <row r="341" spans="2:29" hidden="1">
      <c r="B341" s="79">
        <f>'PER TRIWULAN'!A335</f>
        <v>330</v>
      </c>
      <c r="C341" s="54" t="str">
        <f>'PER TRIWULAN'!I335</f>
        <v xml:space="preserve"> Kedungjati </v>
      </c>
      <c r="D341" s="36" t="str">
        <f>'PER TRIWULAN'!B335</f>
        <v>SD NEGERI 1 KEDUNGJATI</v>
      </c>
      <c r="E341" s="71">
        <f>'PER TRIWULAN'!X335</f>
        <v>114550000</v>
      </c>
      <c r="F341" s="89">
        <v>114550000</v>
      </c>
      <c r="G341" s="62">
        <v>5075550</v>
      </c>
      <c r="H341" s="62">
        <v>435000</v>
      </c>
      <c r="I341" s="62">
        <v>15368500</v>
      </c>
      <c r="J341" s="62">
        <v>11191400</v>
      </c>
      <c r="K341" s="62">
        <v>29976200</v>
      </c>
      <c r="L341" s="62">
        <v>3370880</v>
      </c>
      <c r="M341" s="62">
        <v>13832250</v>
      </c>
      <c r="N341" s="62">
        <v>22800000</v>
      </c>
      <c r="O341" s="62">
        <v>7495200</v>
      </c>
      <c r="P341" s="62">
        <v>500000</v>
      </c>
      <c r="Q341" s="62">
        <v>4505000</v>
      </c>
      <c r="R341" s="62">
        <v>0</v>
      </c>
      <c r="S341" s="62">
        <v>0</v>
      </c>
      <c r="T341" s="72">
        <f t="shared" si="26"/>
        <v>114549980</v>
      </c>
      <c r="U341" s="59">
        <f t="shared" si="27"/>
        <v>0</v>
      </c>
      <c r="V341" s="57">
        <f t="shared" si="28"/>
        <v>20</v>
      </c>
      <c r="X341" s="173">
        <f>'K8 SD Twl I 2013'!T340</f>
        <v>0</v>
      </c>
      <c r="Y341" s="173">
        <f>'K8 SD Twl II 2013'!T340</f>
        <v>0</v>
      </c>
      <c r="Z341" s="173">
        <f>'K8 SD Twl III 2013'!T340</f>
        <v>0</v>
      </c>
      <c r="AA341" s="173">
        <f>'K8 SD Twl IV 2013'!T340</f>
        <v>0</v>
      </c>
      <c r="AB341" s="173">
        <f t="shared" si="29"/>
        <v>0</v>
      </c>
      <c r="AC341" s="173">
        <f t="shared" si="25"/>
        <v>114549980</v>
      </c>
    </row>
    <row r="342" spans="2:29" hidden="1">
      <c r="B342" s="79">
        <f>'PER TRIWULAN'!A336</f>
        <v>331</v>
      </c>
      <c r="C342" s="54" t="str">
        <f>'PER TRIWULAN'!I336</f>
        <v xml:space="preserve"> Kedungjati </v>
      </c>
      <c r="D342" s="36" t="str">
        <f>'PER TRIWULAN'!B336</f>
        <v>SD NEGERI 1 KENTENGSARI</v>
      </c>
      <c r="E342" s="71">
        <f>'PER TRIWULAN'!X336</f>
        <v>47560000</v>
      </c>
      <c r="F342" s="89">
        <v>47560000</v>
      </c>
      <c r="G342" s="62">
        <v>2025000</v>
      </c>
      <c r="H342" s="62">
        <v>71600</v>
      </c>
      <c r="I342" s="62">
        <v>5432750</v>
      </c>
      <c r="J342" s="62">
        <v>5599600</v>
      </c>
      <c r="K342" s="62">
        <v>14298800</v>
      </c>
      <c r="L342" s="62">
        <v>2448000</v>
      </c>
      <c r="M342" s="62">
        <v>2565250</v>
      </c>
      <c r="N342" s="62">
        <v>9300000</v>
      </c>
      <c r="O342" s="62">
        <v>3189000</v>
      </c>
      <c r="P342" s="62">
        <v>0</v>
      </c>
      <c r="Q342" s="62">
        <v>1900000</v>
      </c>
      <c r="R342" s="62">
        <v>550000</v>
      </c>
      <c r="S342" s="62">
        <v>180000</v>
      </c>
      <c r="T342" s="72">
        <f t="shared" si="26"/>
        <v>47560000</v>
      </c>
      <c r="U342" s="59">
        <f t="shared" si="27"/>
        <v>0</v>
      </c>
      <c r="V342" s="57">
        <f t="shared" si="28"/>
        <v>0</v>
      </c>
      <c r="X342" s="173">
        <f>'K8 SD Twl I 2013'!T341</f>
        <v>0</v>
      </c>
      <c r="Y342" s="173">
        <f>'K8 SD Twl II 2013'!T341</f>
        <v>0</v>
      </c>
      <c r="Z342" s="173">
        <f>'K8 SD Twl III 2013'!T341</f>
        <v>0</v>
      </c>
      <c r="AA342" s="173">
        <f>'K8 SD Twl IV 2013'!T341</f>
        <v>0</v>
      </c>
      <c r="AB342" s="173">
        <f t="shared" si="29"/>
        <v>0</v>
      </c>
      <c r="AC342" s="173">
        <f t="shared" si="25"/>
        <v>47560000</v>
      </c>
    </row>
    <row r="343" spans="2:29" hidden="1">
      <c r="B343" s="79">
        <f>'PER TRIWULAN'!A337</f>
        <v>332</v>
      </c>
      <c r="C343" s="54" t="str">
        <f>'PER TRIWULAN'!I337</f>
        <v xml:space="preserve"> Kedungjati </v>
      </c>
      <c r="D343" s="36" t="str">
        <f>'PER TRIWULAN'!B337</f>
        <v>SD NEGERI 1 NGOMBAK</v>
      </c>
      <c r="E343" s="71">
        <f>'PER TRIWULAN'!X337</f>
        <v>97150000</v>
      </c>
      <c r="F343" s="89">
        <v>97150000</v>
      </c>
      <c r="G343" s="62">
        <v>5822000</v>
      </c>
      <c r="H343" s="62">
        <v>550000</v>
      </c>
      <c r="I343" s="62">
        <v>17280450</v>
      </c>
      <c r="J343" s="62">
        <v>9929000</v>
      </c>
      <c r="K343" s="62">
        <v>19715355</v>
      </c>
      <c r="L343" s="62">
        <v>3534695</v>
      </c>
      <c r="M343" s="62">
        <v>10699000</v>
      </c>
      <c r="N343" s="62">
        <v>19200000</v>
      </c>
      <c r="O343" s="62">
        <v>5193500</v>
      </c>
      <c r="P343" s="62">
        <v>90000</v>
      </c>
      <c r="Q343" s="62">
        <v>5011000</v>
      </c>
      <c r="R343" s="62">
        <v>125000</v>
      </c>
      <c r="S343" s="62">
        <v>0</v>
      </c>
      <c r="T343" s="72">
        <f t="shared" si="26"/>
        <v>97150000</v>
      </c>
      <c r="U343" s="59">
        <f t="shared" si="27"/>
        <v>0</v>
      </c>
      <c r="V343" s="57">
        <f t="shared" si="28"/>
        <v>0</v>
      </c>
      <c r="X343" s="173">
        <f>'K8 SD Twl I 2013'!T342</f>
        <v>0</v>
      </c>
      <c r="Y343" s="173">
        <f>'K8 SD Twl II 2013'!T342</f>
        <v>0</v>
      </c>
      <c r="Z343" s="173">
        <f>'K8 SD Twl III 2013'!T342</f>
        <v>0</v>
      </c>
      <c r="AA343" s="173">
        <f>'K8 SD Twl IV 2013'!T342</f>
        <v>0</v>
      </c>
      <c r="AB343" s="173">
        <f t="shared" si="29"/>
        <v>0</v>
      </c>
      <c r="AC343" s="173">
        <f t="shared" si="25"/>
        <v>97150000</v>
      </c>
    </row>
    <row r="344" spans="2:29" hidden="1">
      <c r="B344" s="79">
        <f>'PER TRIWULAN'!A338</f>
        <v>333</v>
      </c>
      <c r="C344" s="54" t="str">
        <f>'PER TRIWULAN'!I338</f>
        <v xml:space="preserve"> Kedungjati </v>
      </c>
      <c r="D344" s="36" t="str">
        <f>'PER TRIWULAN'!B338</f>
        <v>SD NEGERI 1 PADAS</v>
      </c>
      <c r="E344" s="71">
        <f>'PER TRIWULAN'!X338</f>
        <v>64380000</v>
      </c>
      <c r="F344" s="89">
        <v>64380000</v>
      </c>
      <c r="G344" s="62">
        <v>1529200</v>
      </c>
      <c r="H344" s="62">
        <v>0</v>
      </c>
      <c r="I344" s="62">
        <v>10285800</v>
      </c>
      <c r="J344" s="62">
        <v>10362500</v>
      </c>
      <c r="K344" s="62">
        <v>7241250</v>
      </c>
      <c r="L344" s="62">
        <v>1309500</v>
      </c>
      <c r="M344" s="62">
        <v>4814200</v>
      </c>
      <c r="N344" s="62">
        <v>12876000</v>
      </c>
      <c r="O344" s="62">
        <v>3093850</v>
      </c>
      <c r="P344" s="62">
        <v>2088000</v>
      </c>
      <c r="Q344" s="62">
        <v>7119100</v>
      </c>
      <c r="R344" s="62">
        <v>161000</v>
      </c>
      <c r="S344" s="62">
        <v>3499600</v>
      </c>
      <c r="T344" s="72">
        <f t="shared" si="26"/>
        <v>64380000</v>
      </c>
      <c r="U344" s="59">
        <f t="shared" si="27"/>
        <v>0</v>
      </c>
      <c r="V344" s="57">
        <f t="shared" si="28"/>
        <v>0</v>
      </c>
      <c r="X344" s="173">
        <f>'K8 SD Twl I 2013'!T343</f>
        <v>0</v>
      </c>
      <c r="Y344" s="173">
        <f>'K8 SD Twl II 2013'!T343</f>
        <v>0</v>
      </c>
      <c r="Z344" s="173">
        <f>'K8 SD Twl III 2013'!T343</f>
        <v>0</v>
      </c>
      <c r="AA344" s="173">
        <f>'K8 SD Twl IV 2013'!T343</f>
        <v>0</v>
      </c>
      <c r="AB344" s="173">
        <f t="shared" si="29"/>
        <v>0</v>
      </c>
      <c r="AC344" s="173">
        <f t="shared" si="25"/>
        <v>64380000</v>
      </c>
    </row>
    <row r="345" spans="2:29" hidden="1">
      <c r="B345" s="79">
        <f>'PER TRIWULAN'!A339</f>
        <v>334</v>
      </c>
      <c r="C345" s="54" t="str">
        <f>'PER TRIWULAN'!I339</f>
        <v xml:space="preserve"> Kedungjati </v>
      </c>
      <c r="D345" s="36" t="str">
        <f>'PER TRIWULAN'!B339</f>
        <v>SD NEGERI 1 PANIMBO</v>
      </c>
      <c r="E345" s="71">
        <f>'PER TRIWULAN'!X339</f>
        <v>92510000</v>
      </c>
      <c r="F345" s="89">
        <v>92510000</v>
      </c>
      <c r="G345" s="62">
        <v>3865000</v>
      </c>
      <c r="H345" s="62">
        <v>750000</v>
      </c>
      <c r="I345" s="62">
        <v>13538000</v>
      </c>
      <c r="J345" s="62">
        <v>13421500</v>
      </c>
      <c r="K345" s="62">
        <v>23480650</v>
      </c>
      <c r="L345" s="62">
        <v>1428145</v>
      </c>
      <c r="M345" s="62">
        <v>1100000</v>
      </c>
      <c r="N345" s="62">
        <v>18000000</v>
      </c>
      <c r="O345" s="62">
        <v>8092600</v>
      </c>
      <c r="P345" s="62">
        <v>750000</v>
      </c>
      <c r="Q345" s="62">
        <v>1240000</v>
      </c>
      <c r="R345" s="62">
        <v>6269000</v>
      </c>
      <c r="S345" s="62">
        <v>575000</v>
      </c>
      <c r="T345" s="72">
        <f t="shared" si="26"/>
        <v>92509895</v>
      </c>
      <c r="U345" s="59">
        <f t="shared" si="27"/>
        <v>0</v>
      </c>
      <c r="V345" s="57">
        <f t="shared" si="28"/>
        <v>105</v>
      </c>
      <c r="X345" s="173">
        <f>'K8 SD Twl I 2013'!T344</f>
        <v>0</v>
      </c>
      <c r="Y345" s="173">
        <f>'K8 SD Twl II 2013'!T344</f>
        <v>0</v>
      </c>
      <c r="Z345" s="173">
        <f>'K8 SD Twl III 2013'!T344</f>
        <v>0</v>
      </c>
      <c r="AA345" s="173">
        <f>'K8 SD Twl IV 2013'!T344</f>
        <v>0</v>
      </c>
      <c r="AB345" s="173">
        <f t="shared" si="29"/>
        <v>0</v>
      </c>
      <c r="AC345" s="173">
        <f t="shared" si="25"/>
        <v>92509895</v>
      </c>
    </row>
    <row r="346" spans="2:29" hidden="1">
      <c r="B346" s="79">
        <f>'PER TRIWULAN'!A340</f>
        <v>335</v>
      </c>
      <c r="C346" s="54" t="str">
        <f>'PER TRIWULAN'!I340</f>
        <v xml:space="preserve"> Kedungjati </v>
      </c>
      <c r="D346" s="36" t="str">
        <f>'PER TRIWULAN'!B340</f>
        <v>SD NEGERI 1 PRIGI</v>
      </c>
      <c r="E346" s="71">
        <f>'PER TRIWULAN'!X340</f>
        <v>64380000</v>
      </c>
      <c r="F346" s="89">
        <v>64380000</v>
      </c>
      <c r="G346" s="62">
        <v>2738000</v>
      </c>
      <c r="H346" s="62">
        <v>1075600</v>
      </c>
      <c r="I346" s="62">
        <v>10216050</v>
      </c>
      <c r="J346" s="62">
        <v>7965639</v>
      </c>
      <c r="K346" s="62">
        <v>7222900</v>
      </c>
      <c r="L346" s="62">
        <v>1558761</v>
      </c>
      <c r="M346" s="62">
        <v>4463050</v>
      </c>
      <c r="N346" s="62">
        <v>12876000</v>
      </c>
      <c r="O346" s="62">
        <v>5585000</v>
      </c>
      <c r="P346" s="62">
        <v>0</v>
      </c>
      <c r="Q346" s="62">
        <v>2809000</v>
      </c>
      <c r="R346" s="62">
        <v>870000</v>
      </c>
      <c r="S346" s="62">
        <v>3520000</v>
      </c>
      <c r="T346" s="72">
        <f t="shared" si="26"/>
        <v>60900000</v>
      </c>
      <c r="U346" s="59">
        <f t="shared" si="27"/>
        <v>0</v>
      </c>
      <c r="V346" s="57">
        <f t="shared" si="28"/>
        <v>3480000</v>
      </c>
      <c r="X346" s="173">
        <f>'K8 SD Twl I 2013'!T345</f>
        <v>0</v>
      </c>
      <c r="Y346" s="173">
        <f>'K8 SD Twl II 2013'!T345</f>
        <v>0</v>
      </c>
      <c r="Z346" s="173">
        <f>'K8 SD Twl III 2013'!T345</f>
        <v>0</v>
      </c>
      <c r="AA346" s="173">
        <f>'K8 SD Twl IV 2013'!T345</f>
        <v>0</v>
      </c>
      <c r="AB346" s="173">
        <f t="shared" si="29"/>
        <v>0</v>
      </c>
      <c r="AC346" s="173">
        <f t="shared" si="25"/>
        <v>60900000</v>
      </c>
    </row>
    <row r="347" spans="2:29" hidden="1">
      <c r="B347" s="79">
        <f>'PER TRIWULAN'!A341</f>
        <v>336</v>
      </c>
      <c r="C347" s="54" t="str">
        <f>'PER TRIWULAN'!I341</f>
        <v xml:space="preserve"> Kedungjati </v>
      </c>
      <c r="D347" s="36" t="str">
        <f>'PER TRIWULAN'!B341</f>
        <v>SD NEGERI 1 WATES</v>
      </c>
      <c r="E347" s="71">
        <f>'PER TRIWULAN'!X341</f>
        <v>96860000</v>
      </c>
      <c r="F347" s="89">
        <v>96860000</v>
      </c>
      <c r="G347" s="62">
        <v>2895000</v>
      </c>
      <c r="H347" s="62">
        <v>631000</v>
      </c>
      <c r="I347" s="62">
        <v>12317150</v>
      </c>
      <c r="J347" s="62">
        <v>10776600</v>
      </c>
      <c r="K347" s="62">
        <v>39349250</v>
      </c>
      <c r="L347" s="62">
        <v>1935700</v>
      </c>
      <c r="M347" s="62">
        <v>3946000</v>
      </c>
      <c r="N347" s="62">
        <v>19172000</v>
      </c>
      <c r="O347" s="62">
        <v>1160000</v>
      </c>
      <c r="P347" s="62">
        <v>0</v>
      </c>
      <c r="Q347" s="62">
        <v>4004300</v>
      </c>
      <c r="R347" s="62">
        <v>673000</v>
      </c>
      <c r="S347" s="62">
        <v>0</v>
      </c>
      <c r="T347" s="72">
        <f t="shared" si="26"/>
        <v>96860000</v>
      </c>
      <c r="U347" s="59">
        <f t="shared" si="27"/>
        <v>0</v>
      </c>
      <c r="V347" s="57">
        <f t="shared" si="28"/>
        <v>0</v>
      </c>
      <c r="X347" s="173">
        <f>'K8 SD Twl I 2013'!T346</f>
        <v>0</v>
      </c>
      <c r="Y347" s="173">
        <f>'K8 SD Twl II 2013'!T346</f>
        <v>0</v>
      </c>
      <c r="Z347" s="173">
        <f>'K8 SD Twl III 2013'!T346</f>
        <v>0</v>
      </c>
      <c r="AA347" s="173">
        <f>'K8 SD Twl IV 2013'!T346</f>
        <v>0</v>
      </c>
      <c r="AB347" s="173">
        <f t="shared" si="29"/>
        <v>0</v>
      </c>
      <c r="AC347" s="173">
        <f t="shared" si="25"/>
        <v>96860000</v>
      </c>
    </row>
    <row r="348" spans="2:29" hidden="1">
      <c r="B348" s="79">
        <f>'PER TRIWULAN'!A342</f>
        <v>337</v>
      </c>
      <c r="C348" s="54" t="str">
        <f>'PER TRIWULAN'!I342</f>
        <v xml:space="preserve"> Kedungjati </v>
      </c>
      <c r="D348" s="36" t="str">
        <f>'PER TRIWULAN'!B342</f>
        <v>SD NEGERI 2 DERAS</v>
      </c>
      <c r="E348" s="71">
        <f>'PER TRIWULAN'!X342</f>
        <v>93380000</v>
      </c>
      <c r="F348" s="89">
        <v>93380000</v>
      </c>
      <c r="G348" s="62">
        <v>5198000</v>
      </c>
      <c r="H348" s="62">
        <v>850000</v>
      </c>
      <c r="I348" s="62">
        <v>16622900</v>
      </c>
      <c r="J348" s="62">
        <v>6471600</v>
      </c>
      <c r="K348" s="62">
        <v>14505000</v>
      </c>
      <c r="L348" s="62">
        <v>1334500</v>
      </c>
      <c r="M348" s="62">
        <v>14986000</v>
      </c>
      <c r="N348" s="62">
        <v>14971000</v>
      </c>
      <c r="O348" s="62">
        <v>3588000</v>
      </c>
      <c r="P348" s="62">
        <v>3118000</v>
      </c>
      <c r="Q348" s="62">
        <v>988000</v>
      </c>
      <c r="R348" s="62">
        <v>7165000</v>
      </c>
      <c r="S348" s="62">
        <v>3582000</v>
      </c>
      <c r="T348" s="72">
        <f t="shared" si="26"/>
        <v>93380000</v>
      </c>
      <c r="U348" s="59">
        <f t="shared" si="27"/>
        <v>0</v>
      </c>
      <c r="V348" s="57">
        <f t="shared" si="28"/>
        <v>0</v>
      </c>
      <c r="X348" s="173">
        <f>'K8 SD Twl I 2013'!T347</f>
        <v>0</v>
      </c>
      <c r="Y348" s="173">
        <f>'K8 SD Twl II 2013'!T347</f>
        <v>0</v>
      </c>
      <c r="Z348" s="173">
        <f>'K8 SD Twl III 2013'!T347</f>
        <v>0</v>
      </c>
      <c r="AA348" s="173">
        <f>'K8 SD Twl IV 2013'!T347</f>
        <v>0</v>
      </c>
      <c r="AB348" s="173">
        <f t="shared" si="29"/>
        <v>0</v>
      </c>
      <c r="AC348" s="173">
        <f t="shared" si="25"/>
        <v>93380000</v>
      </c>
    </row>
    <row r="349" spans="2:29" hidden="1">
      <c r="B349" s="79">
        <f>'PER TRIWULAN'!A343</f>
        <v>338</v>
      </c>
      <c r="C349" s="54" t="str">
        <f>'PER TRIWULAN'!I343</f>
        <v xml:space="preserve"> Kedungjati </v>
      </c>
      <c r="D349" s="36" t="str">
        <f>'PER TRIWULAN'!B343</f>
        <v>SD NEGERI 2 JUMO</v>
      </c>
      <c r="E349" s="71">
        <f>'PER TRIWULAN'!X343</f>
        <v>93670000</v>
      </c>
      <c r="F349" s="89">
        <v>93670000</v>
      </c>
      <c r="G349" s="62">
        <v>3942700</v>
      </c>
      <c r="H349" s="62">
        <v>250000</v>
      </c>
      <c r="I349" s="62">
        <v>13193000</v>
      </c>
      <c r="J349" s="62">
        <v>13552225</v>
      </c>
      <c r="K349" s="62">
        <v>29223300</v>
      </c>
      <c r="L349" s="62">
        <v>2978775</v>
      </c>
      <c r="M349" s="62">
        <v>3960000</v>
      </c>
      <c r="N349" s="62">
        <v>18600000</v>
      </c>
      <c r="O349" s="62">
        <v>3120000</v>
      </c>
      <c r="P349" s="62">
        <v>0</v>
      </c>
      <c r="Q349" s="62">
        <v>2450000</v>
      </c>
      <c r="R349" s="62">
        <v>2400000</v>
      </c>
      <c r="S349" s="62"/>
      <c r="T349" s="72">
        <f t="shared" si="26"/>
        <v>93670000</v>
      </c>
      <c r="U349" s="59">
        <f t="shared" si="27"/>
        <v>0</v>
      </c>
      <c r="V349" s="57">
        <f t="shared" si="28"/>
        <v>0</v>
      </c>
      <c r="X349" s="173">
        <f>'K8 SD Twl I 2013'!T348</f>
        <v>0</v>
      </c>
      <c r="Y349" s="173">
        <f>'K8 SD Twl II 2013'!T348</f>
        <v>0</v>
      </c>
      <c r="Z349" s="173">
        <f>'K8 SD Twl III 2013'!T348</f>
        <v>0</v>
      </c>
      <c r="AA349" s="173">
        <f>'K8 SD Twl IV 2013'!T348</f>
        <v>0</v>
      </c>
      <c r="AB349" s="173">
        <f t="shared" si="29"/>
        <v>0</v>
      </c>
      <c r="AC349" s="173">
        <f t="shared" si="25"/>
        <v>93670000</v>
      </c>
    </row>
    <row r="350" spans="2:29" hidden="1">
      <c r="B350" s="79">
        <f>'PER TRIWULAN'!A344</f>
        <v>339</v>
      </c>
      <c r="C350" s="54" t="str">
        <f>'PER TRIWULAN'!I344</f>
        <v xml:space="preserve"> Kedungjati </v>
      </c>
      <c r="D350" s="36" t="str">
        <f>'PER TRIWULAN'!B344</f>
        <v>SD NEGERI 2 KALIMORO</v>
      </c>
      <c r="E350" s="71">
        <f>'PER TRIWULAN'!X344</f>
        <v>89610000</v>
      </c>
      <c r="F350" s="89">
        <v>89610000</v>
      </c>
      <c r="G350" s="62">
        <v>5872690</v>
      </c>
      <c r="H350" s="62">
        <v>774000</v>
      </c>
      <c r="I350" s="62">
        <v>23198800</v>
      </c>
      <c r="J350" s="62">
        <v>6255210</v>
      </c>
      <c r="K350" s="62">
        <v>13638550</v>
      </c>
      <c r="L350" s="62">
        <v>8809500</v>
      </c>
      <c r="M350" s="62">
        <v>4930000</v>
      </c>
      <c r="N350" s="62">
        <v>12000000</v>
      </c>
      <c r="O350" s="62">
        <v>3390000</v>
      </c>
      <c r="P350" s="62">
        <v>0</v>
      </c>
      <c r="Q350" s="62">
        <v>2828050</v>
      </c>
      <c r="R350" s="62">
        <v>0</v>
      </c>
      <c r="S350" s="62">
        <v>7913200</v>
      </c>
      <c r="T350" s="72">
        <f t="shared" si="26"/>
        <v>89610000</v>
      </c>
      <c r="U350" s="59">
        <f t="shared" si="27"/>
        <v>0</v>
      </c>
      <c r="V350" s="57">
        <f t="shared" si="28"/>
        <v>0</v>
      </c>
      <c r="X350" s="173">
        <f>'K8 SD Twl I 2013'!T349</f>
        <v>0</v>
      </c>
      <c r="Y350" s="173">
        <f>'K8 SD Twl II 2013'!T349</f>
        <v>0</v>
      </c>
      <c r="Z350" s="173">
        <f>'K8 SD Twl III 2013'!T349</f>
        <v>0</v>
      </c>
      <c r="AA350" s="173">
        <f>'K8 SD Twl IV 2013'!T349</f>
        <v>0</v>
      </c>
      <c r="AB350" s="173">
        <f t="shared" si="29"/>
        <v>0</v>
      </c>
      <c r="AC350" s="173">
        <f t="shared" si="25"/>
        <v>89610000</v>
      </c>
    </row>
    <row r="351" spans="2:29" hidden="1">
      <c r="B351" s="79">
        <f>'PER TRIWULAN'!A345</f>
        <v>340</v>
      </c>
      <c r="C351" s="54" t="str">
        <f>'PER TRIWULAN'!I345</f>
        <v xml:space="preserve"> Kedungjati </v>
      </c>
      <c r="D351" s="36" t="str">
        <f>'PER TRIWULAN'!B345</f>
        <v>SD NEGERI 2 KARANGLANGU</v>
      </c>
      <c r="E351" s="71">
        <f>'PER TRIWULAN'!X345</f>
        <v>63510000</v>
      </c>
      <c r="F351" s="89">
        <v>63510000</v>
      </c>
      <c r="G351" s="62">
        <v>4143000</v>
      </c>
      <c r="H351" s="62">
        <v>300000</v>
      </c>
      <c r="I351" s="62">
        <v>22441429</v>
      </c>
      <c r="J351" s="62">
        <v>7567000</v>
      </c>
      <c r="K351" s="62">
        <v>6085500</v>
      </c>
      <c r="L351" s="62">
        <v>4481071</v>
      </c>
      <c r="M351" s="62">
        <v>1080000</v>
      </c>
      <c r="N351" s="62">
        <v>9600000</v>
      </c>
      <c r="O351" s="62">
        <v>4697000</v>
      </c>
      <c r="P351" s="62">
        <v>0</v>
      </c>
      <c r="Q351" s="62">
        <v>2000000</v>
      </c>
      <c r="R351" s="62">
        <v>1100000</v>
      </c>
      <c r="S351" s="62"/>
      <c r="T351" s="72">
        <f t="shared" si="26"/>
        <v>63495000</v>
      </c>
      <c r="U351" s="59">
        <f t="shared" si="27"/>
        <v>0</v>
      </c>
      <c r="V351" s="57">
        <f t="shared" si="28"/>
        <v>15000</v>
      </c>
      <c r="X351" s="173">
        <f>'K8 SD Twl I 2013'!T350</f>
        <v>0</v>
      </c>
      <c r="Y351" s="173">
        <f>'K8 SD Twl II 2013'!T350</f>
        <v>0</v>
      </c>
      <c r="Z351" s="173">
        <f>'K8 SD Twl III 2013'!T350</f>
        <v>0</v>
      </c>
      <c r="AA351" s="173">
        <f>'K8 SD Twl IV 2013'!T350</f>
        <v>0</v>
      </c>
      <c r="AB351" s="173">
        <f t="shared" si="29"/>
        <v>0</v>
      </c>
      <c r="AC351" s="173">
        <f t="shared" si="25"/>
        <v>63495000</v>
      </c>
    </row>
    <row r="352" spans="2:29" hidden="1">
      <c r="B352" s="79">
        <f>'PER TRIWULAN'!A346</f>
        <v>341</v>
      </c>
      <c r="C352" s="54" t="str">
        <f>'PER TRIWULAN'!I346</f>
        <v xml:space="preserve"> Kedungjati </v>
      </c>
      <c r="D352" s="36" t="str">
        <f>'PER TRIWULAN'!B346</f>
        <v>SD NEGERI 2 KEDUNGJATI</v>
      </c>
      <c r="E352" s="71">
        <f>'PER TRIWULAN'!X346</f>
        <v>129630000</v>
      </c>
      <c r="F352" s="89">
        <v>129630000</v>
      </c>
      <c r="G352" s="62">
        <v>4463000</v>
      </c>
      <c r="H352" s="62">
        <v>579500</v>
      </c>
      <c r="I352" s="62">
        <v>32320000</v>
      </c>
      <c r="J352" s="62">
        <v>19694300</v>
      </c>
      <c r="K352" s="62">
        <v>22432450</v>
      </c>
      <c r="L352" s="62">
        <v>2354780</v>
      </c>
      <c r="M352" s="62">
        <v>1336415</v>
      </c>
      <c r="N352" s="62">
        <v>25900000</v>
      </c>
      <c r="O352" s="62">
        <v>3020000</v>
      </c>
      <c r="P352" s="62">
        <v>3380500</v>
      </c>
      <c r="Q352" s="62">
        <v>3949000</v>
      </c>
      <c r="R352" s="62">
        <v>8550000</v>
      </c>
      <c r="S352" s="62">
        <v>1650000</v>
      </c>
      <c r="T352" s="72">
        <f t="shared" si="26"/>
        <v>129629945</v>
      </c>
      <c r="U352" s="59">
        <f t="shared" si="27"/>
        <v>0</v>
      </c>
      <c r="V352" s="57">
        <f t="shared" si="28"/>
        <v>55</v>
      </c>
      <c r="X352" s="173">
        <f>'K8 SD Twl I 2013'!T351</f>
        <v>0</v>
      </c>
      <c r="Y352" s="173">
        <f>'K8 SD Twl II 2013'!T351</f>
        <v>0</v>
      </c>
      <c r="Z352" s="173">
        <f>'K8 SD Twl III 2013'!T351</f>
        <v>0</v>
      </c>
      <c r="AA352" s="173">
        <f>'K8 SD Twl IV 2013'!T351</f>
        <v>0</v>
      </c>
      <c r="AB352" s="173">
        <f t="shared" si="29"/>
        <v>0</v>
      </c>
      <c r="AC352" s="173">
        <f t="shared" si="25"/>
        <v>129629945</v>
      </c>
    </row>
    <row r="353" spans="2:29" hidden="1">
      <c r="B353" s="79">
        <f>'PER TRIWULAN'!A347</f>
        <v>342</v>
      </c>
      <c r="C353" s="54" t="str">
        <f>'PER TRIWULAN'!I347</f>
        <v xml:space="preserve"> Kedungjati </v>
      </c>
      <c r="D353" s="36" t="str">
        <f>'PER TRIWULAN'!B347</f>
        <v>SD NEGERI 2 NGOMBAK</v>
      </c>
      <c r="E353" s="71">
        <f>'PER TRIWULAN'!X347</f>
        <v>73080000</v>
      </c>
      <c r="F353" s="89">
        <v>73080000</v>
      </c>
      <c r="G353" s="62">
        <v>2363500</v>
      </c>
      <c r="H353" s="62">
        <v>952324</v>
      </c>
      <c r="I353" s="62">
        <v>12449000</v>
      </c>
      <c r="J353" s="62">
        <v>12055701</v>
      </c>
      <c r="K353" s="62">
        <v>14248975</v>
      </c>
      <c r="L353" s="62">
        <v>3677250</v>
      </c>
      <c r="M353" s="62">
        <v>7391500</v>
      </c>
      <c r="N353" s="62">
        <v>13200000</v>
      </c>
      <c r="O353" s="62">
        <v>3574800</v>
      </c>
      <c r="P353" s="62">
        <v>0</v>
      </c>
      <c r="Q353" s="62">
        <v>3166950</v>
      </c>
      <c r="R353" s="62">
        <v>0</v>
      </c>
      <c r="S353" s="62">
        <v>0</v>
      </c>
      <c r="T353" s="72">
        <f t="shared" si="26"/>
        <v>73080000</v>
      </c>
      <c r="U353" s="59">
        <f t="shared" si="27"/>
        <v>0</v>
      </c>
      <c r="V353" s="57">
        <f t="shared" si="28"/>
        <v>0</v>
      </c>
      <c r="X353" s="173">
        <f>'K8 SD Twl I 2013'!T352</f>
        <v>0</v>
      </c>
      <c r="Y353" s="173">
        <f>'K8 SD Twl II 2013'!T352</f>
        <v>0</v>
      </c>
      <c r="Z353" s="173">
        <f>'K8 SD Twl III 2013'!T352</f>
        <v>0</v>
      </c>
      <c r="AA353" s="173">
        <f>'K8 SD Twl IV 2013'!T352</f>
        <v>0</v>
      </c>
      <c r="AB353" s="173">
        <f t="shared" si="29"/>
        <v>0</v>
      </c>
      <c r="AC353" s="173">
        <f t="shared" si="25"/>
        <v>73080000</v>
      </c>
    </row>
    <row r="354" spans="2:29" hidden="1">
      <c r="B354" s="79">
        <f>'PER TRIWULAN'!A348</f>
        <v>343</v>
      </c>
      <c r="C354" s="54" t="str">
        <f>'PER TRIWULAN'!I348</f>
        <v xml:space="preserve"> Kedungjati </v>
      </c>
      <c r="D354" s="36" t="str">
        <f>'PER TRIWULAN'!B348</f>
        <v>SD NEGERI 2 PADAS</v>
      </c>
      <c r="E354" s="71">
        <f>'PER TRIWULAN'!X348</f>
        <v>74240000</v>
      </c>
      <c r="F354" s="89">
        <v>74240000</v>
      </c>
      <c r="G354" s="62">
        <v>2788000</v>
      </c>
      <c r="H354" s="62">
        <v>855000</v>
      </c>
      <c r="I354" s="62">
        <v>8159500</v>
      </c>
      <c r="J354" s="62">
        <v>14886300</v>
      </c>
      <c r="K354" s="62">
        <v>19580850</v>
      </c>
      <c r="L354" s="62">
        <v>4252350</v>
      </c>
      <c r="M354" s="62">
        <v>5963000</v>
      </c>
      <c r="N354" s="62">
        <v>12000000</v>
      </c>
      <c r="O354" s="62">
        <v>1100000</v>
      </c>
      <c r="P354" s="62"/>
      <c r="Q354" s="62">
        <v>2300000</v>
      </c>
      <c r="R354" s="62">
        <v>2355000</v>
      </c>
      <c r="S354" s="62"/>
      <c r="T354" s="72">
        <f t="shared" si="26"/>
        <v>74240000</v>
      </c>
      <c r="U354" s="59">
        <f t="shared" si="27"/>
        <v>0</v>
      </c>
      <c r="V354" s="57">
        <f t="shared" si="28"/>
        <v>0</v>
      </c>
      <c r="X354" s="173">
        <f>'K8 SD Twl I 2013'!T353</f>
        <v>0</v>
      </c>
      <c r="Y354" s="173">
        <f>'K8 SD Twl II 2013'!T353</f>
        <v>0</v>
      </c>
      <c r="Z354" s="173">
        <f>'K8 SD Twl III 2013'!T353</f>
        <v>0</v>
      </c>
      <c r="AA354" s="173">
        <f>'K8 SD Twl IV 2013'!T353</f>
        <v>0</v>
      </c>
      <c r="AB354" s="173">
        <f t="shared" si="29"/>
        <v>0</v>
      </c>
      <c r="AC354" s="173">
        <f t="shared" si="25"/>
        <v>74240000</v>
      </c>
    </row>
    <row r="355" spans="2:29" hidden="1">
      <c r="B355" s="79">
        <f>'PER TRIWULAN'!A349</f>
        <v>344</v>
      </c>
      <c r="C355" s="54" t="str">
        <f>'PER TRIWULAN'!I349</f>
        <v xml:space="preserve"> Kedungjati </v>
      </c>
      <c r="D355" s="36" t="str">
        <f>'PER TRIWULAN'!B349</f>
        <v>SD NEGERI 2 PANIMBO</v>
      </c>
      <c r="E355" s="71">
        <f>'PER TRIWULAN'!X349</f>
        <v>80910000</v>
      </c>
      <c r="F355" s="89">
        <v>80910000</v>
      </c>
      <c r="G355" s="62">
        <v>3823000</v>
      </c>
      <c r="H355" s="62">
        <v>1550000</v>
      </c>
      <c r="I355" s="62">
        <v>12233050</v>
      </c>
      <c r="J355" s="62">
        <v>17955900</v>
      </c>
      <c r="K355" s="62">
        <v>6272500</v>
      </c>
      <c r="L355" s="62">
        <v>317500</v>
      </c>
      <c r="M355" s="62">
        <v>5606000</v>
      </c>
      <c r="N355" s="62">
        <v>16200000</v>
      </c>
      <c r="O355" s="62">
        <v>5238000</v>
      </c>
      <c r="P355" s="62">
        <v>0</v>
      </c>
      <c r="Q355" s="62">
        <v>3900000</v>
      </c>
      <c r="R355" s="62">
        <v>613000</v>
      </c>
      <c r="S355" s="62">
        <v>7200000</v>
      </c>
      <c r="T355" s="72">
        <f t="shared" si="26"/>
        <v>80908950</v>
      </c>
      <c r="U355" s="59">
        <f t="shared" si="27"/>
        <v>0</v>
      </c>
      <c r="V355" s="57">
        <f t="shared" si="28"/>
        <v>1050</v>
      </c>
      <c r="X355" s="173">
        <f>'K8 SD Twl I 2013'!T354</f>
        <v>0</v>
      </c>
      <c r="Y355" s="173">
        <f>'K8 SD Twl II 2013'!T354</f>
        <v>0</v>
      </c>
      <c r="Z355" s="173">
        <f>'K8 SD Twl III 2013'!T354</f>
        <v>0</v>
      </c>
      <c r="AA355" s="173">
        <f>'K8 SD Twl IV 2013'!T354</f>
        <v>0</v>
      </c>
      <c r="AB355" s="173">
        <f t="shared" si="29"/>
        <v>0</v>
      </c>
      <c r="AC355" s="173">
        <f t="shared" si="25"/>
        <v>80908950</v>
      </c>
    </row>
    <row r="356" spans="2:29" hidden="1">
      <c r="B356" s="79">
        <f>'PER TRIWULAN'!A350</f>
        <v>345</v>
      </c>
      <c r="C356" s="54" t="str">
        <f>'PER TRIWULAN'!I350</f>
        <v xml:space="preserve"> Kedungjati </v>
      </c>
      <c r="D356" s="36" t="str">
        <f>'PER TRIWULAN'!B350</f>
        <v>SD NEGERI 2 PRIGI</v>
      </c>
      <c r="E356" s="71">
        <f>'PER TRIWULAN'!X350</f>
        <v>16965000</v>
      </c>
      <c r="F356" s="89">
        <v>16965000</v>
      </c>
      <c r="G356" s="62">
        <v>0</v>
      </c>
      <c r="H356" s="62">
        <v>0</v>
      </c>
      <c r="I356" s="62">
        <v>1317000</v>
      </c>
      <c r="J356" s="62">
        <v>1798105</v>
      </c>
      <c r="K356" s="62">
        <v>3309300</v>
      </c>
      <c r="L356" s="62">
        <v>169045</v>
      </c>
      <c r="M356" s="62">
        <v>0</v>
      </c>
      <c r="N356" s="62">
        <v>3200000</v>
      </c>
      <c r="O356" s="62">
        <v>2200000</v>
      </c>
      <c r="P356" s="62">
        <v>0</v>
      </c>
      <c r="Q356" s="62">
        <v>1693800</v>
      </c>
      <c r="R356" s="62">
        <v>675000</v>
      </c>
      <c r="S356" s="62">
        <v>2602750</v>
      </c>
      <c r="T356" s="72">
        <f t="shared" si="26"/>
        <v>16965000</v>
      </c>
      <c r="U356" s="59">
        <f t="shared" si="27"/>
        <v>0</v>
      </c>
      <c r="V356" s="57">
        <f t="shared" si="28"/>
        <v>0</v>
      </c>
      <c r="X356" s="173">
        <f>'K8 SD Twl I 2013'!T355</f>
        <v>0</v>
      </c>
      <c r="Y356" s="173">
        <f>'K8 SD Twl II 2013'!T355</f>
        <v>0</v>
      </c>
      <c r="Z356" s="173">
        <f>'K8 SD Twl III 2013'!T355</f>
        <v>0</v>
      </c>
      <c r="AA356" s="173">
        <f>'K8 SD Twl IV 2013'!T355</f>
        <v>0</v>
      </c>
      <c r="AB356" s="173">
        <f t="shared" si="29"/>
        <v>0</v>
      </c>
      <c r="AC356" s="173">
        <f t="shared" si="25"/>
        <v>16965000</v>
      </c>
    </row>
    <row r="357" spans="2:29" hidden="1">
      <c r="B357" s="79">
        <f>'PER TRIWULAN'!A351</f>
        <v>346</v>
      </c>
      <c r="C357" s="54" t="str">
        <f>'PER TRIWULAN'!I351</f>
        <v xml:space="preserve"> Kedungjati </v>
      </c>
      <c r="D357" s="36" t="str">
        <f>'PER TRIWULAN'!B351</f>
        <v>SD NEGERI 2 WATES</v>
      </c>
      <c r="E357" s="71">
        <f>'PER TRIWULAN'!X351</f>
        <v>110200000</v>
      </c>
      <c r="F357" s="89">
        <v>110200000</v>
      </c>
      <c r="G357" s="62">
        <v>4350000</v>
      </c>
      <c r="H357" s="62">
        <v>3175000</v>
      </c>
      <c r="I357" s="62">
        <v>13151000</v>
      </c>
      <c r="J357" s="62">
        <v>22492900</v>
      </c>
      <c r="K357" s="62">
        <v>14497450</v>
      </c>
      <c r="L357" s="62">
        <v>1346300</v>
      </c>
      <c r="M357" s="62">
        <v>2463750</v>
      </c>
      <c r="N357" s="62">
        <v>21365000</v>
      </c>
      <c r="O357" s="62">
        <v>9003600</v>
      </c>
      <c r="P357" s="62">
        <v>30000</v>
      </c>
      <c r="Q357" s="62">
        <v>4791000</v>
      </c>
      <c r="R357" s="62">
        <v>970000</v>
      </c>
      <c r="S357" s="62">
        <v>12564000</v>
      </c>
      <c r="T357" s="72">
        <f t="shared" si="26"/>
        <v>110200000</v>
      </c>
      <c r="U357" s="59">
        <f t="shared" si="27"/>
        <v>0</v>
      </c>
      <c r="V357" s="57">
        <f t="shared" si="28"/>
        <v>0</v>
      </c>
      <c r="X357" s="173">
        <f>'K8 SD Twl I 2013'!T356</f>
        <v>0</v>
      </c>
      <c r="Y357" s="173">
        <f>'K8 SD Twl II 2013'!T356</f>
        <v>0</v>
      </c>
      <c r="Z357" s="173">
        <f>'K8 SD Twl III 2013'!T356</f>
        <v>0</v>
      </c>
      <c r="AA357" s="173">
        <f>'K8 SD Twl IV 2013'!T356</f>
        <v>0</v>
      </c>
      <c r="AB357" s="173">
        <f t="shared" si="29"/>
        <v>0</v>
      </c>
      <c r="AC357" s="173">
        <f t="shared" si="25"/>
        <v>110200000</v>
      </c>
    </row>
    <row r="358" spans="2:29" hidden="1">
      <c r="B358" s="79">
        <f>'PER TRIWULAN'!A352</f>
        <v>347</v>
      </c>
      <c r="C358" s="54" t="str">
        <f>'PER TRIWULAN'!I352</f>
        <v xml:space="preserve"> Kedungjati </v>
      </c>
      <c r="D358" s="36" t="str">
        <f>'PER TRIWULAN'!B352</f>
        <v>SD NEGERI 3 JUMO</v>
      </c>
      <c r="E358" s="71">
        <f>'PER TRIWULAN'!X352</f>
        <v>55970000</v>
      </c>
      <c r="F358" s="89">
        <v>55970000</v>
      </c>
      <c r="G358" s="62">
        <v>2553500</v>
      </c>
      <c r="H358" s="62">
        <v>164500</v>
      </c>
      <c r="I358" s="62">
        <v>6382450</v>
      </c>
      <c r="J358" s="62">
        <v>6398750</v>
      </c>
      <c r="K358" s="62">
        <v>12776600</v>
      </c>
      <c r="L358" s="62">
        <v>3249359</v>
      </c>
      <c r="M358" s="62">
        <v>1578000</v>
      </c>
      <c r="N358" s="62">
        <v>11060000</v>
      </c>
      <c r="O358" s="62">
        <v>5671100</v>
      </c>
      <c r="P358" s="62">
        <v>250000</v>
      </c>
      <c r="Q358" s="62">
        <v>3185000</v>
      </c>
      <c r="R358" s="62">
        <v>0</v>
      </c>
      <c r="S358" s="62">
        <v>2700700</v>
      </c>
      <c r="T358" s="72">
        <f t="shared" si="26"/>
        <v>55969959</v>
      </c>
      <c r="U358" s="59">
        <f t="shared" si="27"/>
        <v>0</v>
      </c>
      <c r="V358" s="57">
        <f t="shared" si="28"/>
        <v>41</v>
      </c>
      <c r="X358" s="173">
        <f>'K8 SD Twl I 2013'!T357</f>
        <v>0</v>
      </c>
      <c r="Y358" s="173">
        <f>'K8 SD Twl II 2013'!T357</f>
        <v>0</v>
      </c>
      <c r="Z358" s="173">
        <f>'K8 SD Twl III 2013'!T357</f>
        <v>0</v>
      </c>
      <c r="AA358" s="173">
        <f>'K8 SD Twl IV 2013'!T357</f>
        <v>0</v>
      </c>
      <c r="AB358" s="173">
        <f t="shared" si="29"/>
        <v>0</v>
      </c>
      <c r="AC358" s="173">
        <f t="shared" si="25"/>
        <v>55969959</v>
      </c>
    </row>
    <row r="359" spans="2:29" hidden="1">
      <c r="B359" s="79">
        <f>'PER TRIWULAN'!A353</f>
        <v>348</v>
      </c>
      <c r="C359" s="54" t="str">
        <f>'PER TRIWULAN'!I353</f>
        <v xml:space="preserve"> Kedungjati </v>
      </c>
      <c r="D359" s="36" t="str">
        <f>'PER TRIWULAN'!B353</f>
        <v>SD NEGERI 3 KALIMORO</v>
      </c>
      <c r="E359" s="71">
        <f>'PER TRIWULAN'!X353</f>
        <v>73370000</v>
      </c>
      <c r="F359" s="89">
        <v>73370000</v>
      </c>
      <c r="G359" s="62">
        <v>3582000</v>
      </c>
      <c r="H359" s="62">
        <v>300000</v>
      </c>
      <c r="I359" s="62">
        <v>13493250</v>
      </c>
      <c r="J359" s="62">
        <v>12184500</v>
      </c>
      <c r="K359" s="62">
        <v>14415550</v>
      </c>
      <c r="L359" s="62">
        <v>493000</v>
      </c>
      <c r="M359" s="62">
        <v>1818000</v>
      </c>
      <c r="N359" s="62">
        <v>14400000</v>
      </c>
      <c r="O359" s="62">
        <v>7103700</v>
      </c>
      <c r="P359" s="62">
        <v>0</v>
      </c>
      <c r="Q359" s="62">
        <v>2200000</v>
      </c>
      <c r="R359" s="62">
        <v>3380000</v>
      </c>
      <c r="S359" s="62">
        <v>0</v>
      </c>
      <c r="T359" s="72">
        <f t="shared" si="26"/>
        <v>73370000</v>
      </c>
      <c r="U359" s="59">
        <f t="shared" si="27"/>
        <v>0</v>
      </c>
      <c r="V359" s="57">
        <f t="shared" si="28"/>
        <v>0</v>
      </c>
      <c r="X359" s="173">
        <f>'K8 SD Twl I 2013'!T358</f>
        <v>0</v>
      </c>
      <c r="Y359" s="173">
        <f>'K8 SD Twl II 2013'!T358</f>
        <v>0</v>
      </c>
      <c r="Z359" s="173">
        <f>'K8 SD Twl III 2013'!T358</f>
        <v>0</v>
      </c>
      <c r="AA359" s="173">
        <f>'K8 SD Twl IV 2013'!T358</f>
        <v>0</v>
      </c>
      <c r="AB359" s="173">
        <f t="shared" si="29"/>
        <v>0</v>
      </c>
      <c r="AC359" s="173">
        <f t="shared" si="25"/>
        <v>73370000</v>
      </c>
    </row>
    <row r="360" spans="2:29" hidden="1">
      <c r="B360" s="79">
        <f>'PER TRIWULAN'!A354</f>
        <v>349</v>
      </c>
      <c r="C360" s="54" t="str">
        <f>'PER TRIWULAN'!I354</f>
        <v xml:space="preserve"> Kedungjati </v>
      </c>
      <c r="D360" s="36" t="str">
        <f>'PER TRIWULAN'!B354</f>
        <v>SD NEGERI 3 KARANGLANGU</v>
      </c>
      <c r="E360" s="71">
        <f>'PER TRIWULAN'!X354</f>
        <v>91350000</v>
      </c>
      <c r="F360" s="89">
        <v>91350000</v>
      </c>
      <c r="G360" s="62">
        <v>1711250</v>
      </c>
      <c r="H360" s="62">
        <v>493000</v>
      </c>
      <c r="I360" s="62">
        <v>15752000</v>
      </c>
      <c r="J360" s="62">
        <v>20623000</v>
      </c>
      <c r="K360" s="62">
        <v>18511250</v>
      </c>
      <c r="L360" s="62">
        <v>1131500</v>
      </c>
      <c r="M360" s="62">
        <v>3325000</v>
      </c>
      <c r="N360" s="62">
        <v>15810000</v>
      </c>
      <c r="O360" s="62">
        <v>4610000</v>
      </c>
      <c r="P360" s="62">
        <v>2370000</v>
      </c>
      <c r="Q360" s="62">
        <v>4358000</v>
      </c>
      <c r="R360" s="62">
        <v>2155000</v>
      </c>
      <c r="S360" s="62">
        <v>500000</v>
      </c>
      <c r="T360" s="72">
        <f t="shared" si="26"/>
        <v>91350000</v>
      </c>
      <c r="U360" s="59">
        <f t="shared" si="27"/>
        <v>0</v>
      </c>
      <c r="V360" s="57">
        <f t="shared" si="28"/>
        <v>0</v>
      </c>
      <c r="X360" s="173">
        <f>'K8 SD Twl I 2013'!T359</f>
        <v>0</v>
      </c>
      <c r="Y360" s="173">
        <f>'K8 SD Twl II 2013'!T359</f>
        <v>0</v>
      </c>
      <c r="Z360" s="173">
        <f>'K8 SD Twl III 2013'!T359</f>
        <v>0</v>
      </c>
      <c r="AA360" s="173">
        <f>'K8 SD Twl IV 2013'!T359</f>
        <v>0</v>
      </c>
      <c r="AB360" s="173">
        <f t="shared" si="29"/>
        <v>0</v>
      </c>
      <c r="AC360" s="173">
        <f t="shared" si="25"/>
        <v>91350000</v>
      </c>
    </row>
    <row r="361" spans="2:29" hidden="1">
      <c r="B361" s="79">
        <f>'PER TRIWULAN'!A355</f>
        <v>350</v>
      </c>
      <c r="C361" s="54" t="str">
        <f>'PER TRIWULAN'!I355</f>
        <v xml:space="preserve"> Kedungjati </v>
      </c>
      <c r="D361" s="36" t="str">
        <f>'PER TRIWULAN'!B355</f>
        <v>SD NEGERI 3 KEDUNGJATI</v>
      </c>
      <c r="E361" s="71">
        <f>'PER TRIWULAN'!X355</f>
        <v>58580000</v>
      </c>
      <c r="F361" s="89">
        <v>58580000</v>
      </c>
      <c r="G361" s="62">
        <v>1868000</v>
      </c>
      <c r="H361" s="62">
        <v>450000</v>
      </c>
      <c r="I361" s="62">
        <v>9732800</v>
      </c>
      <c r="J361" s="62">
        <v>10042350</v>
      </c>
      <c r="K361" s="62">
        <v>14284150</v>
      </c>
      <c r="L361" s="62">
        <v>847626</v>
      </c>
      <c r="M361" s="62">
        <v>4523600</v>
      </c>
      <c r="N361" s="62">
        <v>11540000</v>
      </c>
      <c r="O361" s="62">
        <v>3150000</v>
      </c>
      <c r="P361" s="62">
        <v>0</v>
      </c>
      <c r="Q361" s="62">
        <v>1690950</v>
      </c>
      <c r="R361" s="62">
        <v>450000</v>
      </c>
      <c r="S361" s="62"/>
      <c r="T361" s="72">
        <f t="shared" si="26"/>
        <v>58579476</v>
      </c>
      <c r="U361" s="59">
        <f t="shared" si="27"/>
        <v>0</v>
      </c>
      <c r="V361" s="57">
        <f t="shared" si="28"/>
        <v>524</v>
      </c>
      <c r="X361" s="173">
        <f>'K8 SD Twl I 2013'!T360</f>
        <v>0</v>
      </c>
      <c r="Y361" s="173">
        <f>'K8 SD Twl II 2013'!T360</f>
        <v>0</v>
      </c>
      <c r="Z361" s="173">
        <f>'K8 SD Twl III 2013'!T360</f>
        <v>0</v>
      </c>
      <c r="AA361" s="173">
        <f>'K8 SD Twl IV 2013'!T360</f>
        <v>0</v>
      </c>
      <c r="AB361" s="173">
        <f t="shared" si="29"/>
        <v>0</v>
      </c>
      <c r="AC361" s="173">
        <f t="shared" si="25"/>
        <v>58579476</v>
      </c>
    </row>
    <row r="362" spans="2:29" hidden="1">
      <c r="B362" s="79">
        <f>'PER TRIWULAN'!A356</f>
        <v>351</v>
      </c>
      <c r="C362" s="54" t="str">
        <f>'PER TRIWULAN'!I356</f>
        <v xml:space="preserve"> Kedungjati </v>
      </c>
      <c r="D362" s="36" t="str">
        <f>'PER TRIWULAN'!B356</f>
        <v>SD NEGERI 3 KENTENGSARI</v>
      </c>
      <c r="E362" s="71">
        <f>'PER TRIWULAN'!X356</f>
        <v>44370000</v>
      </c>
      <c r="F362" s="89">
        <v>44370000</v>
      </c>
      <c r="G362" s="62">
        <v>417500</v>
      </c>
      <c r="H362" s="62">
        <v>300000</v>
      </c>
      <c r="I362" s="62">
        <v>2851600</v>
      </c>
      <c r="J362" s="62">
        <v>5473350</v>
      </c>
      <c r="K362" s="62">
        <v>9414100</v>
      </c>
      <c r="L362" s="62">
        <v>1140655</v>
      </c>
      <c r="M362" s="62">
        <v>2639895</v>
      </c>
      <c r="N362" s="62">
        <v>8874000</v>
      </c>
      <c r="O362" s="62">
        <v>4130700</v>
      </c>
      <c r="P362" s="62"/>
      <c r="Q362" s="62">
        <v>1040000</v>
      </c>
      <c r="R362" s="62">
        <v>4745000</v>
      </c>
      <c r="S362" s="62">
        <v>3343200</v>
      </c>
      <c r="T362" s="72">
        <f t="shared" si="26"/>
        <v>44370000</v>
      </c>
      <c r="U362" s="59">
        <f t="shared" si="27"/>
        <v>0</v>
      </c>
      <c r="V362" s="57">
        <f t="shared" si="28"/>
        <v>0</v>
      </c>
      <c r="X362" s="173">
        <f>'K8 SD Twl I 2013'!T361</f>
        <v>0</v>
      </c>
      <c r="Y362" s="173">
        <f>'K8 SD Twl II 2013'!T361</f>
        <v>0</v>
      </c>
      <c r="Z362" s="173">
        <f>'K8 SD Twl III 2013'!T361</f>
        <v>0</v>
      </c>
      <c r="AA362" s="173">
        <f>'K8 SD Twl IV 2013'!T361</f>
        <v>0</v>
      </c>
      <c r="AB362" s="173">
        <f t="shared" si="29"/>
        <v>0</v>
      </c>
      <c r="AC362" s="173">
        <f t="shared" si="25"/>
        <v>44370000</v>
      </c>
    </row>
    <row r="363" spans="2:29" hidden="1">
      <c r="B363" s="79">
        <f>'PER TRIWULAN'!A357</f>
        <v>352</v>
      </c>
      <c r="C363" s="54" t="str">
        <f>'PER TRIWULAN'!I357</f>
        <v xml:space="preserve"> Kedungjati </v>
      </c>
      <c r="D363" s="36" t="str">
        <f>'PER TRIWULAN'!B357</f>
        <v>SD NEGERI 3 PADAS</v>
      </c>
      <c r="E363" s="71">
        <f>'PER TRIWULAN'!X357</f>
        <v>10440000</v>
      </c>
      <c r="F363" s="89">
        <v>10440000</v>
      </c>
      <c r="G363" s="62">
        <v>0</v>
      </c>
      <c r="H363" s="62">
        <v>0</v>
      </c>
      <c r="I363" s="62">
        <v>648000</v>
      </c>
      <c r="J363" s="62">
        <v>1466400</v>
      </c>
      <c r="K363" s="62">
        <v>2139600</v>
      </c>
      <c r="L363" s="62">
        <v>986000</v>
      </c>
      <c r="M363" s="62">
        <v>0</v>
      </c>
      <c r="N363" s="62">
        <v>2000000</v>
      </c>
      <c r="O363" s="62">
        <v>150000</v>
      </c>
      <c r="P363" s="62">
        <v>0</v>
      </c>
      <c r="Q363" s="62">
        <v>500000</v>
      </c>
      <c r="R363" s="62">
        <v>2550000</v>
      </c>
      <c r="S363" s="62"/>
      <c r="T363" s="72">
        <f t="shared" si="26"/>
        <v>10440000</v>
      </c>
      <c r="U363" s="59">
        <f t="shared" si="27"/>
        <v>0</v>
      </c>
      <c r="V363" s="57">
        <f t="shared" si="28"/>
        <v>0</v>
      </c>
      <c r="X363" s="173">
        <f>'K8 SD Twl I 2013'!T362</f>
        <v>0</v>
      </c>
      <c r="Y363" s="173">
        <f>'K8 SD Twl II 2013'!T362</f>
        <v>0</v>
      </c>
      <c r="Z363" s="173">
        <f>'K8 SD Twl III 2013'!T362</f>
        <v>0</v>
      </c>
      <c r="AA363" s="173">
        <f>'K8 SD Twl IV 2013'!T362</f>
        <v>0</v>
      </c>
      <c r="AB363" s="173">
        <f t="shared" si="29"/>
        <v>0</v>
      </c>
      <c r="AC363" s="173">
        <f t="shared" si="25"/>
        <v>10440000</v>
      </c>
    </row>
    <row r="364" spans="2:29" hidden="1">
      <c r="B364" s="79">
        <f>'PER TRIWULAN'!A358</f>
        <v>353</v>
      </c>
      <c r="C364" s="54" t="str">
        <f>'PER TRIWULAN'!I358</f>
        <v xml:space="preserve"> Kedungjati </v>
      </c>
      <c r="D364" s="36" t="str">
        <f>'PER TRIWULAN'!B358</f>
        <v>SD NEGERI 3 PRIGI</v>
      </c>
      <c r="E364" s="71">
        <f>'PER TRIWULAN'!X358</f>
        <v>21460000</v>
      </c>
      <c r="F364" s="89">
        <v>21460000</v>
      </c>
      <c r="G364" s="62">
        <v>1985250</v>
      </c>
      <c r="H364" s="62">
        <v>119200</v>
      </c>
      <c r="I364" s="62">
        <v>829500</v>
      </c>
      <c r="J364" s="62">
        <v>3594250</v>
      </c>
      <c r="K364" s="62">
        <v>6016300</v>
      </c>
      <c r="L364" s="62">
        <v>778193</v>
      </c>
      <c r="M364" s="62">
        <v>1065000</v>
      </c>
      <c r="N364" s="62">
        <v>4300000</v>
      </c>
      <c r="O364" s="62">
        <v>1675000</v>
      </c>
      <c r="P364" s="62">
        <v>0</v>
      </c>
      <c r="Q364" s="62">
        <v>1097250</v>
      </c>
      <c r="R364" s="62">
        <v>0</v>
      </c>
      <c r="S364" s="62">
        <v>0</v>
      </c>
      <c r="T364" s="72">
        <f t="shared" si="26"/>
        <v>21459943</v>
      </c>
      <c r="U364" s="59">
        <f t="shared" si="27"/>
        <v>0</v>
      </c>
      <c r="V364" s="57">
        <f t="shared" si="28"/>
        <v>57</v>
      </c>
      <c r="X364" s="173">
        <f>'K8 SD Twl I 2013'!T363</f>
        <v>0</v>
      </c>
      <c r="Y364" s="173">
        <f>'K8 SD Twl II 2013'!T363</f>
        <v>0</v>
      </c>
      <c r="Z364" s="173">
        <f>'K8 SD Twl III 2013'!T363</f>
        <v>0</v>
      </c>
      <c r="AA364" s="173">
        <f>'K8 SD Twl IV 2013'!T363</f>
        <v>0</v>
      </c>
      <c r="AB364" s="173">
        <f t="shared" si="29"/>
        <v>0</v>
      </c>
      <c r="AC364" s="173">
        <f t="shared" si="25"/>
        <v>21459943</v>
      </c>
    </row>
    <row r="365" spans="2:29" hidden="1">
      <c r="B365" s="79">
        <f>'PER TRIWULAN'!A359</f>
        <v>354</v>
      </c>
      <c r="C365" s="54" t="str">
        <f>'PER TRIWULAN'!I359</f>
        <v xml:space="preserve"> Kedungjati </v>
      </c>
      <c r="D365" s="36" t="str">
        <f>'PER TRIWULAN'!B359</f>
        <v>SD NEGERI 4 PADAS</v>
      </c>
      <c r="E365" s="71">
        <f>'PER TRIWULAN'!X359</f>
        <v>58580000</v>
      </c>
      <c r="F365" s="89">
        <v>58580000</v>
      </c>
      <c r="G365" s="62">
        <v>3078000</v>
      </c>
      <c r="H365" s="62">
        <v>91000</v>
      </c>
      <c r="I365" s="62">
        <v>9149050</v>
      </c>
      <c r="J365" s="62">
        <v>8017950</v>
      </c>
      <c r="K365" s="62">
        <v>13713756</v>
      </c>
      <c r="L365" s="62">
        <v>2392085</v>
      </c>
      <c r="M365" s="62">
        <v>1979659</v>
      </c>
      <c r="N365" s="62">
        <v>11320000</v>
      </c>
      <c r="O365" s="62">
        <v>2100000</v>
      </c>
      <c r="P365" s="62">
        <v>0</v>
      </c>
      <c r="Q365" s="62">
        <v>2633500</v>
      </c>
      <c r="R365" s="62">
        <v>4105000</v>
      </c>
      <c r="S365" s="62">
        <v>0</v>
      </c>
      <c r="T365" s="72">
        <f t="shared" si="26"/>
        <v>58580000</v>
      </c>
      <c r="U365" s="59">
        <f t="shared" si="27"/>
        <v>0</v>
      </c>
      <c r="V365" s="57">
        <f t="shared" si="28"/>
        <v>0</v>
      </c>
      <c r="X365" s="173">
        <f>'K8 SD Twl I 2013'!T364</f>
        <v>0</v>
      </c>
      <c r="Y365" s="173">
        <f>'K8 SD Twl II 2013'!T364</f>
        <v>0</v>
      </c>
      <c r="Z365" s="173">
        <f>'K8 SD Twl III 2013'!T364</f>
        <v>0</v>
      </c>
      <c r="AA365" s="173">
        <f>'K8 SD Twl IV 2013'!T364</f>
        <v>0</v>
      </c>
      <c r="AB365" s="173">
        <f t="shared" si="29"/>
        <v>0</v>
      </c>
      <c r="AC365" s="173">
        <f t="shared" si="25"/>
        <v>58580000</v>
      </c>
    </row>
    <row r="366" spans="2:29" hidden="1">
      <c r="B366" s="79">
        <f>'PER TRIWULAN'!A360</f>
        <v>355</v>
      </c>
      <c r="C366" s="54" t="str">
        <f>'PER TRIWULAN'!I360</f>
        <v xml:space="preserve"> Kedungjati </v>
      </c>
      <c r="D366" s="36" t="str">
        <f>'PER TRIWULAN'!B360</f>
        <v>SD NEGERI 5 KEDUNGJATI</v>
      </c>
      <c r="E366" s="71">
        <f>'PER TRIWULAN'!X360</f>
        <v>51040000</v>
      </c>
      <c r="F366" s="89">
        <v>51040000</v>
      </c>
      <c r="G366" s="62">
        <v>2694000</v>
      </c>
      <c r="H366" s="62">
        <v>466000</v>
      </c>
      <c r="I366" s="62">
        <v>5566000</v>
      </c>
      <c r="J366" s="62">
        <v>6781900</v>
      </c>
      <c r="K366" s="62">
        <v>12692600</v>
      </c>
      <c r="L366" s="62">
        <v>1927500</v>
      </c>
      <c r="M366" s="62">
        <v>3981000</v>
      </c>
      <c r="N366" s="62">
        <v>9900000</v>
      </c>
      <c r="O366" s="62">
        <v>1758000</v>
      </c>
      <c r="P366" s="62"/>
      <c r="Q366" s="62">
        <v>4273000</v>
      </c>
      <c r="R366" s="62">
        <v>1000000</v>
      </c>
      <c r="S366" s="62"/>
      <c r="T366" s="72">
        <f t="shared" si="26"/>
        <v>51040000</v>
      </c>
      <c r="U366" s="59">
        <f t="shared" si="27"/>
        <v>0</v>
      </c>
      <c r="V366" s="57">
        <f t="shared" si="28"/>
        <v>0</v>
      </c>
      <c r="X366" s="173">
        <f>'K8 SD Twl I 2013'!T365</f>
        <v>0</v>
      </c>
      <c r="Y366" s="173">
        <f>'K8 SD Twl II 2013'!T365</f>
        <v>0</v>
      </c>
      <c r="Z366" s="173">
        <f>'K8 SD Twl III 2013'!T365</f>
        <v>0</v>
      </c>
      <c r="AA366" s="173">
        <f>'K8 SD Twl IV 2013'!T365</f>
        <v>0</v>
      </c>
      <c r="AB366" s="173">
        <f t="shared" si="29"/>
        <v>0</v>
      </c>
      <c r="AC366" s="173">
        <f t="shared" si="25"/>
        <v>51040000</v>
      </c>
    </row>
    <row r="367" spans="2:29" hidden="1">
      <c r="B367" s="79">
        <f>'PER TRIWULAN'!A361</f>
        <v>356</v>
      </c>
      <c r="C367" s="54" t="str">
        <f>'PER TRIWULAN'!I361</f>
        <v xml:space="preserve"> Kedungjati </v>
      </c>
      <c r="D367" s="36" t="str">
        <f>'PER TRIWULAN'!B361</f>
        <v>SD NEGERI KLITIKAN</v>
      </c>
      <c r="E367" s="71">
        <f>'PER TRIWULAN'!X361</f>
        <v>44080000</v>
      </c>
      <c r="F367" s="89">
        <v>44080000</v>
      </c>
      <c r="G367" s="62">
        <v>2345000</v>
      </c>
      <c r="H367" s="62">
        <v>180000</v>
      </c>
      <c r="I367" s="62">
        <v>3585000</v>
      </c>
      <c r="J367" s="62">
        <v>3660350</v>
      </c>
      <c r="K367" s="62">
        <v>20161550</v>
      </c>
      <c r="L367" s="62">
        <v>543700</v>
      </c>
      <c r="M367" s="62">
        <v>3114400</v>
      </c>
      <c r="N367" s="62">
        <v>8775000</v>
      </c>
      <c r="O367" s="62">
        <v>1165000</v>
      </c>
      <c r="P367" s="62">
        <v>0</v>
      </c>
      <c r="Q367" s="62">
        <v>550000</v>
      </c>
      <c r="R367" s="62">
        <v>0</v>
      </c>
      <c r="S367" s="62">
        <v>0</v>
      </c>
      <c r="T367" s="72">
        <f t="shared" si="26"/>
        <v>44080000</v>
      </c>
      <c r="U367" s="59">
        <f t="shared" si="27"/>
        <v>0</v>
      </c>
      <c r="V367" s="57">
        <f t="shared" si="28"/>
        <v>0</v>
      </c>
      <c r="X367" s="173">
        <f>'K8 SD Twl I 2013'!T366</f>
        <v>0</v>
      </c>
      <c r="Y367" s="173">
        <f>'K8 SD Twl II 2013'!T366</f>
        <v>0</v>
      </c>
      <c r="Z367" s="173">
        <f>'K8 SD Twl III 2013'!T366</f>
        <v>0</v>
      </c>
      <c r="AA367" s="173">
        <f>'K8 SD Twl IV 2013'!T366</f>
        <v>0</v>
      </c>
      <c r="AB367" s="173">
        <f t="shared" si="29"/>
        <v>0</v>
      </c>
      <c r="AC367" s="173">
        <f t="shared" si="25"/>
        <v>44080000</v>
      </c>
    </row>
    <row r="368" spans="2:29" hidden="1">
      <c r="B368" s="79">
        <f>'PER TRIWULAN'!A362</f>
        <v>357</v>
      </c>
      <c r="C368" s="54" t="str">
        <f>'PER TRIWULAN'!I362</f>
        <v xml:space="preserve"> Kedungjati </v>
      </c>
      <c r="D368" s="36" t="str">
        <f>'PER TRIWULAN'!B362</f>
        <v>SD NEGERI 1 JUMO</v>
      </c>
      <c r="E368" s="71">
        <f>'PER TRIWULAN'!X362</f>
        <v>117160000</v>
      </c>
      <c r="F368" s="89">
        <v>117160000</v>
      </c>
      <c r="G368" s="62">
        <v>5073000</v>
      </c>
      <c r="H368" s="62">
        <v>289000</v>
      </c>
      <c r="I368" s="62">
        <v>20448300</v>
      </c>
      <c r="J368" s="62">
        <v>23261650</v>
      </c>
      <c r="K368" s="62">
        <v>14849650</v>
      </c>
      <c r="L368" s="62">
        <v>15363800</v>
      </c>
      <c r="M368" s="62">
        <v>2095000</v>
      </c>
      <c r="N368" s="62">
        <v>19430000</v>
      </c>
      <c r="O368" s="62">
        <v>3245000</v>
      </c>
      <c r="P368" s="62">
        <v>1570000</v>
      </c>
      <c r="Q368" s="62">
        <v>5247600</v>
      </c>
      <c r="R368" s="62">
        <v>0</v>
      </c>
      <c r="S368" s="62">
        <v>6287000</v>
      </c>
      <c r="T368" s="72">
        <f t="shared" si="26"/>
        <v>117160000</v>
      </c>
      <c r="U368" s="59">
        <f t="shared" si="27"/>
        <v>0</v>
      </c>
      <c r="V368" s="57">
        <f t="shared" si="28"/>
        <v>0</v>
      </c>
      <c r="X368" s="173">
        <f>'K8 SD Twl I 2013'!T367</f>
        <v>0</v>
      </c>
      <c r="Y368" s="173">
        <f>'K8 SD Twl II 2013'!T367</f>
        <v>0</v>
      </c>
      <c r="Z368" s="173">
        <f>'K8 SD Twl III 2013'!T367</f>
        <v>0</v>
      </c>
      <c r="AA368" s="173">
        <f>'K8 SD Twl IV 2013'!T367</f>
        <v>0</v>
      </c>
      <c r="AB368" s="173">
        <f t="shared" si="29"/>
        <v>0</v>
      </c>
      <c r="AC368" s="173">
        <f t="shared" si="25"/>
        <v>117160000</v>
      </c>
    </row>
    <row r="369" spans="2:29" hidden="1">
      <c r="B369" s="79">
        <f>'PER TRIWULAN'!A363</f>
        <v>358</v>
      </c>
      <c r="C369" s="54" t="str">
        <f>'PER TRIWULAN'!I363</f>
        <v xml:space="preserve"> Klambu </v>
      </c>
      <c r="D369" s="36" t="str">
        <f>'PER TRIWULAN'!B363</f>
        <v>SD NEGERI 1 KLAMBU</v>
      </c>
      <c r="E369" s="71">
        <f>'PER TRIWULAN'!X363</f>
        <v>136010000</v>
      </c>
      <c r="F369" s="89">
        <v>136010000</v>
      </c>
      <c r="G369" s="62">
        <v>651000</v>
      </c>
      <c r="H369" s="62">
        <v>305000</v>
      </c>
      <c r="I369" s="62">
        <v>13441500</v>
      </c>
      <c r="J369" s="62">
        <v>21160575</v>
      </c>
      <c r="K369" s="62">
        <v>52614007</v>
      </c>
      <c r="L369" s="62">
        <v>2278493</v>
      </c>
      <c r="M369" s="62">
        <v>11979425</v>
      </c>
      <c r="N369" s="62">
        <v>25200000</v>
      </c>
      <c r="O369" s="62">
        <v>5630000</v>
      </c>
      <c r="P369" s="62">
        <v>0</v>
      </c>
      <c r="Q369" s="62">
        <v>2750000</v>
      </c>
      <c r="R369" s="62">
        <v>0</v>
      </c>
      <c r="S369" s="62">
        <v>0</v>
      </c>
      <c r="T369" s="72">
        <f t="shared" si="26"/>
        <v>136010000</v>
      </c>
      <c r="U369" s="59">
        <f t="shared" si="27"/>
        <v>0</v>
      </c>
      <c r="V369" s="57">
        <f t="shared" si="28"/>
        <v>0</v>
      </c>
      <c r="W369" s="25"/>
      <c r="X369" s="173">
        <f>'K8 SD Twl I 2013'!T368</f>
        <v>0</v>
      </c>
      <c r="Y369" s="173">
        <f>'K8 SD Twl II 2013'!T368</f>
        <v>0</v>
      </c>
      <c r="Z369" s="173">
        <f>'K8 SD Twl III 2013'!T368</f>
        <v>0</v>
      </c>
      <c r="AA369" s="173">
        <f>'K8 SD Twl IV 2013'!T368</f>
        <v>0</v>
      </c>
      <c r="AB369" s="173">
        <f t="shared" si="29"/>
        <v>0</v>
      </c>
      <c r="AC369" s="173">
        <f t="shared" si="25"/>
        <v>136010000</v>
      </c>
    </row>
    <row r="370" spans="2:29" hidden="1">
      <c r="B370" s="79">
        <f>'PER TRIWULAN'!A364</f>
        <v>359</v>
      </c>
      <c r="C370" s="54" t="str">
        <f>'PER TRIWULAN'!I364</f>
        <v xml:space="preserve"> Klambu </v>
      </c>
      <c r="D370" s="36" t="str">
        <f>'PER TRIWULAN'!B364</f>
        <v>SD NEGERI 1 MENAWAN</v>
      </c>
      <c r="E370" s="71">
        <f>'PER TRIWULAN'!X364</f>
        <v>82940000</v>
      </c>
      <c r="F370" s="89">
        <v>82940000</v>
      </c>
      <c r="G370" s="62">
        <v>2553700</v>
      </c>
      <c r="H370" s="62">
        <v>0</v>
      </c>
      <c r="I370" s="62">
        <v>5915900</v>
      </c>
      <c r="J370" s="62">
        <v>6801000</v>
      </c>
      <c r="K370" s="62">
        <v>33082162</v>
      </c>
      <c r="L370" s="62">
        <v>1585738</v>
      </c>
      <c r="M370" s="62">
        <v>3245500</v>
      </c>
      <c r="N370" s="62">
        <v>16380000</v>
      </c>
      <c r="O370" s="62">
        <v>3355000</v>
      </c>
      <c r="P370" s="62">
        <v>500000</v>
      </c>
      <c r="Q370" s="62">
        <v>1800000</v>
      </c>
      <c r="R370" s="62">
        <v>1471000</v>
      </c>
      <c r="S370" s="62">
        <v>6250000</v>
      </c>
      <c r="T370" s="72">
        <f t="shared" si="26"/>
        <v>82940000</v>
      </c>
      <c r="U370" s="59">
        <f t="shared" si="27"/>
        <v>0</v>
      </c>
      <c r="V370" s="57">
        <f t="shared" si="28"/>
        <v>0</v>
      </c>
      <c r="W370" s="25"/>
      <c r="X370" s="173">
        <f>'K8 SD Twl I 2013'!T369</f>
        <v>0</v>
      </c>
      <c r="Y370" s="173">
        <f>'K8 SD Twl II 2013'!T369</f>
        <v>0</v>
      </c>
      <c r="Z370" s="173">
        <f>'K8 SD Twl III 2013'!T369</f>
        <v>0</v>
      </c>
      <c r="AA370" s="173">
        <f>'K8 SD Twl IV 2013'!T369</f>
        <v>0</v>
      </c>
      <c r="AB370" s="173">
        <f t="shared" si="29"/>
        <v>0</v>
      </c>
      <c r="AC370" s="173">
        <f t="shared" si="25"/>
        <v>82940000</v>
      </c>
    </row>
    <row r="371" spans="2:29" hidden="1">
      <c r="B371" s="79">
        <f>'PER TRIWULAN'!A365</f>
        <v>360</v>
      </c>
      <c r="C371" s="54" t="str">
        <f>'PER TRIWULAN'!I365</f>
        <v xml:space="preserve"> Klambu </v>
      </c>
      <c r="D371" s="36" t="str">
        <f>'PER TRIWULAN'!B365</f>
        <v>SD NEGERI 1 PENGANTEN</v>
      </c>
      <c r="E371" s="71">
        <f>'PER TRIWULAN'!X365</f>
        <v>89320000</v>
      </c>
      <c r="F371" s="89">
        <v>89320000</v>
      </c>
      <c r="G371" s="62">
        <v>1304500</v>
      </c>
      <c r="H371" s="62">
        <v>1180000</v>
      </c>
      <c r="I371" s="62">
        <v>17733000</v>
      </c>
      <c r="J371" s="62">
        <v>10658800</v>
      </c>
      <c r="K371" s="62">
        <v>15911756</v>
      </c>
      <c r="L371" s="62">
        <v>5927944</v>
      </c>
      <c r="M371" s="62">
        <v>8857500</v>
      </c>
      <c r="N371" s="62">
        <v>14100000</v>
      </c>
      <c r="O371" s="62">
        <v>10111500</v>
      </c>
      <c r="P371" s="62">
        <v>1460000</v>
      </c>
      <c r="Q371" s="62">
        <v>2000000</v>
      </c>
      <c r="R371" s="62">
        <v>75000</v>
      </c>
      <c r="S371" s="62">
        <v>0</v>
      </c>
      <c r="T371" s="72">
        <f t="shared" si="26"/>
        <v>89320000</v>
      </c>
      <c r="U371" s="59">
        <f t="shared" si="27"/>
        <v>0</v>
      </c>
      <c r="V371" s="57">
        <f t="shared" si="28"/>
        <v>0</v>
      </c>
      <c r="W371" s="25"/>
      <c r="X371" s="173">
        <f>'K8 SD Twl I 2013'!T370</f>
        <v>0</v>
      </c>
      <c r="Y371" s="173">
        <f>'K8 SD Twl II 2013'!T370</f>
        <v>0</v>
      </c>
      <c r="Z371" s="173">
        <f>'K8 SD Twl III 2013'!T370</f>
        <v>0</v>
      </c>
      <c r="AA371" s="173">
        <f>'K8 SD Twl IV 2013'!T370</f>
        <v>0</v>
      </c>
      <c r="AB371" s="173">
        <f t="shared" si="29"/>
        <v>0</v>
      </c>
      <c r="AC371" s="173">
        <f t="shared" si="25"/>
        <v>89320000</v>
      </c>
    </row>
    <row r="372" spans="2:29" hidden="1">
      <c r="B372" s="79">
        <f>'PER TRIWULAN'!A366</f>
        <v>361</v>
      </c>
      <c r="C372" s="54" t="str">
        <f>'PER TRIWULAN'!I366</f>
        <v xml:space="preserve"> Klambu </v>
      </c>
      <c r="D372" s="36" t="str">
        <f>'PER TRIWULAN'!B366</f>
        <v>SD NEGERI 1 TARUMAN</v>
      </c>
      <c r="E372" s="71">
        <f>'PER TRIWULAN'!X366</f>
        <v>67570000</v>
      </c>
      <c r="F372" s="89">
        <v>67570000</v>
      </c>
      <c r="G372" s="62">
        <v>110000</v>
      </c>
      <c r="H372" s="62">
        <v>400000</v>
      </c>
      <c r="I372" s="62">
        <v>6882350</v>
      </c>
      <c r="J372" s="62">
        <v>1913500</v>
      </c>
      <c r="K372" s="62">
        <v>24368200</v>
      </c>
      <c r="L372" s="62">
        <v>5602750</v>
      </c>
      <c r="M372" s="62">
        <v>4679500</v>
      </c>
      <c r="N372" s="62">
        <v>12300000</v>
      </c>
      <c r="O372" s="62">
        <v>6349000</v>
      </c>
      <c r="P372" s="62">
        <v>0</v>
      </c>
      <c r="Q372" s="62">
        <v>1016500</v>
      </c>
      <c r="R372" s="62">
        <v>3948200</v>
      </c>
      <c r="S372" s="62">
        <v>0</v>
      </c>
      <c r="T372" s="72">
        <f t="shared" si="26"/>
        <v>67570000</v>
      </c>
      <c r="U372" s="59">
        <f t="shared" si="27"/>
        <v>0</v>
      </c>
      <c r="V372" s="57">
        <f t="shared" si="28"/>
        <v>0</v>
      </c>
      <c r="W372" s="25"/>
      <c r="X372" s="173">
        <f>'K8 SD Twl I 2013'!T371</f>
        <v>0</v>
      </c>
      <c r="Y372" s="173">
        <f>'K8 SD Twl II 2013'!T371</f>
        <v>0</v>
      </c>
      <c r="Z372" s="173">
        <f>'K8 SD Twl III 2013'!T371</f>
        <v>0</v>
      </c>
      <c r="AA372" s="173">
        <f>'K8 SD Twl IV 2013'!T371</f>
        <v>0</v>
      </c>
      <c r="AB372" s="173">
        <f t="shared" si="29"/>
        <v>0</v>
      </c>
      <c r="AC372" s="173">
        <f t="shared" si="25"/>
        <v>67570000</v>
      </c>
    </row>
    <row r="373" spans="2:29" hidden="1">
      <c r="B373" s="79">
        <f>'PER TRIWULAN'!A367</f>
        <v>362</v>
      </c>
      <c r="C373" s="54" t="str">
        <f>'PER TRIWULAN'!I367</f>
        <v xml:space="preserve"> Klambu </v>
      </c>
      <c r="D373" s="36" t="str">
        <f>'PER TRIWULAN'!B367</f>
        <v>SD NEGERI 1 TERKESI</v>
      </c>
      <c r="E373" s="71">
        <f>'PER TRIWULAN'!X367</f>
        <v>83230000</v>
      </c>
      <c r="F373" s="89">
        <v>83230000</v>
      </c>
      <c r="G373" s="62">
        <v>0</v>
      </c>
      <c r="H373" s="62">
        <v>1000000</v>
      </c>
      <c r="I373" s="62">
        <v>24024600</v>
      </c>
      <c r="J373" s="62">
        <v>9727900</v>
      </c>
      <c r="K373" s="62">
        <v>12918500</v>
      </c>
      <c r="L373" s="62">
        <v>2771500</v>
      </c>
      <c r="M373" s="62">
        <v>3315000</v>
      </c>
      <c r="N373" s="62">
        <v>16200000</v>
      </c>
      <c r="O373" s="62">
        <v>5267500</v>
      </c>
      <c r="P373" s="62">
        <v>0</v>
      </c>
      <c r="Q373" s="62">
        <v>2400000</v>
      </c>
      <c r="R373" s="62">
        <v>5605000</v>
      </c>
      <c r="S373" s="62">
        <v>0</v>
      </c>
      <c r="T373" s="72">
        <f t="shared" si="26"/>
        <v>83230000</v>
      </c>
      <c r="U373" s="59">
        <f t="shared" si="27"/>
        <v>0</v>
      </c>
      <c r="V373" s="57">
        <f t="shared" si="28"/>
        <v>0</v>
      </c>
      <c r="W373" s="25"/>
      <c r="X373" s="173">
        <f>'K8 SD Twl I 2013'!T372</f>
        <v>0</v>
      </c>
      <c r="Y373" s="173">
        <f>'K8 SD Twl II 2013'!T372</f>
        <v>0</v>
      </c>
      <c r="Z373" s="173">
        <f>'K8 SD Twl III 2013'!T372</f>
        <v>0</v>
      </c>
      <c r="AA373" s="173">
        <f>'K8 SD Twl IV 2013'!T372</f>
        <v>0</v>
      </c>
      <c r="AB373" s="173">
        <f t="shared" si="29"/>
        <v>0</v>
      </c>
      <c r="AC373" s="173">
        <f t="shared" si="25"/>
        <v>83230000</v>
      </c>
    </row>
    <row r="374" spans="2:29" hidden="1">
      <c r="B374" s="79">
        <f>'PER TRIWULAN'!A368</f>
        <v>363</v>
      </c>
      <c r="C374" s="54" t="str">
        <f>'PER TRIWULAN'!I368</f>
        <v xml:space="preserve"> Klambu </v>
      </c>
      <c r="D374" s="36" t="str">
        <f>'PER TRIWULAN'!B368</f>
        <v>SD NEGERI 2 KANDANGREJO</v>
      </c>
      <c r="E374" s="71">
        <f>'PER TRIWULAN'!X368</f>
        <v>63800000</v>
      </c>
      <c r="F374" s="89">
        <v>63800000</v>
      </c>
      <c r="G374" s="62">
        <v>1319000</v>
      </c>
      <c r="H374" s="62">
        <v>660000</v>
      </c>
      <c r="I374" s="62">
        <v>19985500</v>
      </c>
      <c r="J374" s="62">
        <v>16571200</v>
      </c>
      <c r="K374" s="62">
        <v>5498800</v>
      </c>
      <c r="L374" s="62">
        <v>1023500</v>
      </c>
      <c r="M374" s="62">
        <v>817000</v>
      </c>
      <c r="N374" s="62">
        <v>12450000</v>
      </c>
      <c r="O374" s="62">
        <v>3205000</v>
      </c>
      <c r="P374" s="62">
        <v>0</v>
      </c>
      <c r="Q374" s="62">
        <v>2270000</v>
      </c>
      <c r="R374" s="62">
        <v>0</v>
      </c>
      <c r="S374" s="62">
        <v>0</v>
      </c>
      <c r="T374" s="72">
        <f t="shared" si="26"/>
        <v>63800000</v>
      </c>
      <c r="U374" s="59">
        <f t="shared" si="27"/>
        <v>0</v>
      </c>
      <c r="V374" s="57">
        <f t="shared" si="28"/>
        <v>0</v>
      </c>
      <c r="W374" s="25"/>
      <c r="X374" s="173">
        <f>'K8 SD Twl I 2013'!T373</f>
        <v>0</v>
      </c>
      <c r="Y374" s="173">
        <f>'K8 SD Twl II 2013'!T373</f>
        <v>0</v>
      </c>
      <c r="Z374" s="173">
        <f>'K8 SD Twl III 2013'!T373</f>
        <v>0</v>
      </c>
      <c r="AA374" s="173">
        <f>'K8 SD Twl IV 2013'!T373</f>
        <v>0</v>
      </c>
      <c r="AB374" s="173">
        <f t="shared" si="29"/>
        <v>0</v>
      </c>
      <c r="AC374" s="173">
        <f t="shared" si="25"/>
        <v>63800000</v>
      </c>
    </row>
    <row r="375" spans="2:29" hidden="1">
      <c r="B375" s="79">
        <f>'PER TRIWULAN'!A369</f>
        <v>364</v>
      </c>
      <c r="C375" s="54" t="str">
        <f>'PER TRIWULAN'!I369</f>
        <v xml:space="preserve"> Klambu </v>
      </c>
      <c r="D375" s="36" t="str">
        <f>'PER TRIWULAN'!B369</f>
        <v>SD NEGERI 2 KLAMBU</v>
      </c>
      <c r="E375" s="71">
        <f>'PER TRIWULAN'!X369</f>
        <v>102660000</v>
      </c>
      <c r="F375" s="89">
        <v>102660000</v>
      </c>
      <c r="G375" s="62">
        <v>1006000</v>
      </c>
      <c r="H375" s="62">
        <v>0</v>
      </c>
      <c r="I375" s="62">
        <v>23864250</v>
      </c>
      <c r="J375" s="62">
        <v>14689700</v>
      </c>
      <c r="K375" s="62">
        <v>28494942</v>
      </c>
      <c r="L375" s="62">
        <v>1644308</v>
      </c>
      <c r="M375" s="62">
        <v>320000</v>
      </c>
      <c r="N375" s="62">
        <v>17700000</v>
      </c>
      <c r="O375" s="62">
        <v>7050800</v>
      </c>
      <c r="P375" s="62">
        <v>840000</v>
      </c>
      <c r="Q375" s="62">
        <v>2400000</v>
      </c>
      <c r="R375" s="62">
        <v>0</v>
      </c>
      <c r="S375" s="62">
        <v>4650000</v>
      </c>
      <c r="T375" s="72">
        <f t="shared" si="26"/>
        <v>102660000</v>
      </c>
      <c r="U375" s="59">
        <f t="shared" si="27"/>
        <v>0</v>
      </c>
      <c r="V375" s="57">
        <f t="shared" si="28"/>
        <v>0</v>
      </c>
      <c r="W375" s="25"/>
      <c r="X375" s="173">
        <f>'K8 SD Twl I 2013'!T374</f>
        <v>0</v>
      </c>
      <c r="Y375" s="173">
        <f>'K8 SD Twl II 2013'!T374</f>
        <v>0</v>
      </c>
      <c r="Z375" s="173">
        <f>'K8 SD Twl III 2013'!T374</f>
        <v>0</v>
      </c>
      <c r="AA375" s="173">
        <f>'K8 SD Twl IV 2013'!T374</f>
        <v>0</v>
      </c>
      <c r="AB375" s="173">
        <f t="shared" si="29"/>
        <v>0</v>
      </c>
      <c r="AC375" s="173">
        <f t="shared" si="25"/>
        <v>102660000</v>
      </c>
    </row>
    <row r="376" spans="2:29" hidden="1">
      <c r="B376" s="79">
        <f>'PER TRIWULAN'!A370</f>
        <v>365</v>
      </c>
      <c r="C376" s="54" t="str">
        <f>'PER TRIWULAN'!I370</f>
        <v xml:space="preserve"> Klambu </v>
      </c>
      <c r="D376" s="36" t="str">
        <f>'PER TRIWULAN'!B370</f>
        <v>SD NEGERI 2 MENAWAN</v>
      </c>
      <c r="E376" s="71">
        <f>'PER TRIWULAN'!X370</f>
        <v>97150000</v>
      </c>
      <c r="F376" s="89">
        <v>97150000</v>
      </c>
      <c r="G376" s="62">
        <v>2742000</v>
      </c>
      <c r="H376" s="62">
        <v>156000</v>
      </c>
      <c r="I376" s="62">
        <v>14640537</v>
      </c>
      <c r="J376" s="62">
        <v>9977300</v>
      </c>
      <c r="K376" s="62">
        <v>24022150</v>
      </c>
      <c r="L376" s="62">
        <v>1886613</v>
      </c>
      <c r="M376" s="62">
        <v>12075900</v>
      </c>
      <c r="N376" s="62">
        <v>19180000</v>
      </c>
      <c r="O376" s="62">
        <v>7844500</v>
      </c>
      <c r="P376" s="62">
        <v>0</v>
      </c>
      <c r="Q376" s="62">
        <v>850000</v>
      </c>
      <c r="R376" s="62">
        <v>0</v>
      </c>
      <c r="S376" s="62">
        <v>3775000</v>
      </c>
      <c r="T376" s="72">
        <f t="shared" si="26"/>
        <v>97150000</v>
      </c>
      <c r="U376" s="59">
        <f t="shared" si="27"/>
        <v>0</v>
      </c>
      <c r="V376" s="57">
        <f t="shared" si="28"/>
        <v>0</v>
      </c>
      <c r="W376" s="25"/>
      <c r="X376" s="173">
        <f>'K8 SD Twl I 2013'!T375</f>
        <v>0</v>
      </c>
      <c r="Y376" s="173">
        <f>'K8 SD Twl II 2013'!T375</f>
        <v>0</v>
      </c>
      <c r="Z376" s="173">
        <f>'K8 SD Twl III 2013'!T375</f>
        <v>0</v>
      </c>
      <c r="AA376" s="173">
        <f>'K8 SD Twl IV 2013'!T375</f>
        <v>0</v>
      </c>
      <c r="AB376" s="173">
        <f t="shared" si="29"/>
        <v>0</v>
      </c>
      <c r="AC376" s="173">
        <f t="shared" si="25"/>
        <v>97150000</v>
      </c>
    </row>
    <row r="377" spans="2:29" hidden="1">
      <c r="B377" s="79">
        <f>'PER TRIWULAN'!A371</f>
        <v>366</v>
      </c>
      <c r="C377" s="54" t="str">
        <f>'PER TRIWULAN'!I371</f>
        <v xml:space="preserve"> Klambu </v>
      </c>
      <c r="D377" s="36" t="str">
        <f>'PER TRIWULAN'!B371</f>
        <v>SD NEGERI 2 PENGANTEN</v>
      </c>
      <c r="E377" s="71">
        <f>'PER TRIWULAN'!X371</f>
        <v>62350000</v>
      </c>
      <c r="F377" s="89">
        <v>62350000</v>
      </c>
      <c r="G377" s="62">
        <v>1175200</v>
      </c>
      <c r="H377" s="62">
        <v>350000</v>
      </c>
      <c r="I377" s="62">
        <v>9392500</v>
      </c>
      <c r="J377" s="62">
        <v>5667050</v>
      </c>
      <c r="K377" s="62">
        <v>16730300</v>
      </c>
      <c r="L377" s="62">
        <v>2030700</v>
      </c>
      <c r="M377" s="62">
        <v>2875500</v>
      </c>
      <c r="N377" s="62">
        <v>12450000</v>
      </c>
      <c r="O377" s="62">
        <v>7482050</v>
      </c>
      <c r="P377" s="62">
        <v>0</v>
      </c>
      <c r="Q377" s="62">
        <v>3726700</v>
      </c>
      <c r="R377" s="62">
        <v>470000</v>
      </c>
      <c r="S377" s="62">
        <v>0</v>
      </c>
      <c r="T377" s="72">
        <f t="shared" si="26"/>
        <v>62350000</v>
      </c>
      <c r="U377" s="59">
        <f t="shared" si="27"/>
        <v>0</v>
      </c>
      <c r="V377" s="57">
        <f t="shared" si="28"/>
        <v>0</v>
      </c>
      <c r="W377" s="25"/>
      <c r="X377" s="173">
        <f>'K8 SD Twl I 2013'!T376</f>
        <v>0</v>
      </c>
      <c r="Y377" s="173">
        <f>'K8 SD Twl II 2013'!T376</f>
        <v>0</v>
      </c>
      <c r="Z377" s="173">
        <f>'K8 SD Twl III 2013'!T376</f>
        <v>0</v>
      </c>
      <c r="AA377" s="173">
        <f>'K8 SD Twl IV 2013'!T376</f>
        <v>0</v>
      </c>
      <c r="AB377" s="173">
        <f t="shared" si="29"/>
        <v>0</v>
      </c>
      <c r="AC377" s="173">
        <f t="shared" si="25"/>
        <v>62350000</v>
      </c>
    </row>
    <row r="378" spans="2:29" hidden="1">
      <c r="B378" s="79">
        <f>'PER TRIWULAN'!A372</f>
        <v>367</v>
      </c>
      <c r="C378" s="54" t="str">
        <f>'PER TRIWULAN'!I372</f>
        <v xml:space="preserve"> Klambu </v>
      </c>
      <c r="D378" s="36" t="str">
        <f>'PER TRIWULAN'!B372</f>
        <v>SD NEGERI 2 SELOJARI</v>
      </c>
      <c r="E378" s="71">
        <f>'PER TRIWULAN'!X372</f>
        <v>62640000</v>
      </c>
      <c r="F378" s="89">
        <v>62640000</v>
      </c>
      <c r="G378" s="62">
        <v>151000</v>
      </c>
      <c r="H378" s="62">
        <v>0</v>
      </c>
      <c r="I378" s="62">
        <v>13864950</v>
      </c>
      <c r="J378" s="62">
        <v>6078700</v>
      </c>
      <c r="K378" s="62">
        <v>17614093</v>
      </c>
      <c r="L378" s="62">
        <v>2619757</v>
      </c>
      <c r="M378" s="62">
        <v>1461500</v>
      </c>
      <c r="N378" s="62">
        <v>11400000</v>
      </c>
      <c r="O378" s="62">
        <v>3450000</v>
      </c>
      <c r="P378" s="62">
        <v>150000</v>
      </c>
      <c r="Q378" s="62">
        <v>750000</v>
      </c>
      <c r="R378" s="62">
        <v>5100000</v>
      </c>
      <c r="S378" s="62">
        <v>0</v>
      </c>
      <c r="T378" s="72">
        <f t="shared" si="26"/>
        <v>62640000</v>
      </c>
      <c r="U378" s="59">
        <f t="shared" si="27"/>
        <v>0</v>
      </c>
      <c r="V378" s="57">
        <f t="shared" si="28"/>
        <v>0</v>
      </c>
      <c r="W378" s="25"/>
      <c r="X378" s="173">
        <f>'K8 SD Twl I 2013'!T377</f>
        <v>0</v>
      </c>
      <c r="Y378" s="173">
        <f>'K8 SD Twl II 2013'!T377</f>
        <v>0</v>
      </c>
      <c r="Z378" s="173">
        <f>'K8 SD Twl III 2013'!T377</f>
        <v>0</v>
      </c>
      <c r="AA378" s="173">
        <f>'K8 SD Twl IV 2013'!T377</f>
        <v>0</v>
      </c>
      <c r="AB378" s="173">
        <f t="shared" si="29"/>
        <v>0</v>
      </c>
      <c r="AC378" s="173">
        <f t="shared" si="25"/>
        <v>62640000</v>
      </c>
    </row>
    <row r="379" spans="2:29" hidden="1">
      <c r="B379" s="79">
        <f>'PER TRIWULAN'!A373</f>
        <v>368</v>
      </c>
      <c r="C379" s="54" t="str">
        <f>'PER TRIWULAN'!I373</f>
        <v xml:space="preserve"> Klambu </v>
      </c>
      <c r="D379" s="36" t="str">
        <f>'PER TRIWULAN'!B373</f>
        <v>SD NEGERI 2 TARUMAN</v>
      </c>
      <c r="E379" s="71">
        <f>'PER TRIWULAN'!X373</f>
        <v>64380000</v>
      </c>
      <c r="F379" s="89">
        <v>64380000</v>
      </c>
      <c r="G379" s="62">
        <v>300000</v>
      </c>
      <c r="H379" s="62">
        <v>0</v>
      </c>
      <c r="I379" s="62">
        <v>13810500</v>
      </c>
      <c r="J379" s="62">
        <v>4607250</v>
      </c>
      <c r="K379" s="62">
        <v>25897250</v>
      </c>
      <c r="L379" s="62">
        <v>855000</v>
      </c>
      <c r="M379" s="62">
        <v>300000</v>
      </c>
      <c r="N379" s="62">
        <v>12800000</v>
      </c>
      <c r="O379" s="62">
        <v>2610000</v>
      </c>
      <c r="P379" s="62">
        <v>0</v>
      </c>
      <c r="Q379" s="62">
        <v>2400000</v>
      </c>
      <c r="R379" s="62">
        <v>800000</v>
      </c>
      <c r="S379" s="62">
        <v>0</v>
      </c>
      <c r="T379" s="72">
        <f t="shared" si="26"/>
        <v>64380000</v>
      </c>
      <c r="U379" s="59">
        <f t="shared" si="27"/>
        <v>0</v>
      </c>
      <c r="V379" s="57">
        <f t="shared" si="28"/>
        <v>0</v>
      </c>
      <c r="W379" s="25"/>
      <c r="X379" s="173">
        <f>'K8 SD Twl I 2013'!T378</f>
        <v>0</v>
      </c>
      <c r="Y379" s="173">
        <f>'K8 SD Twl II 2013'!T378</f>
        <v>0</v>
      </c>
      <c r="Z379" s="173">
        <f>'K8 SD Twl III 2013'!T378</f>
        <v>0</v>
      </c>
      <c r="AA379" s="173">
        <f>'K8 SD Twl IV 2013'!T378</f>
        <v>0</v>
      </c>
      <c r="AB379" s="173">
        <f t="shared" si="29"/>
        <v>0</v>
      </c>
      <c r="AC379" s="173">
        <f t="shared" si="25"/>
        <v>64380000</v>
      </c>
    </row>
    <row r="380" spans="2:29" hidden="1">
      <c r="B380" s="79">
        <f>'PER TRIWULAN'!A374</f>
        <v>369</v>
      </c>
      <c r="C380" s="54" t="str">
        <f>'PER TRIWULAN'!I374</f>
        <v xml:space="preserve"> Klambu </v>
      </c>
      <c r="D380" s="36" t="str">
        <f>'PER TRIWULAN'!B374</f>
        <v>SD NEGERI 3 KANDANGREJO</v>
      </c>
      <c r="E380" s="71">
        <f>'PER TRIWULAN'!X374</f>
        <v>70180000</v>
      </c>
      <c r="F380" s="89">
        <v>70180000</v>
      </c>
      <c r="G380" s="62">
        <v>3899500</v>
      </c>
      <c r="H380" s="62">
        <v>497500</v>
      </c>
      <c r="I380" s="62">
        <v>8221150</v>
      </c>
      <c r="J380" s="62">
        <v>10368000</v>
      </c>
      <c r="K380" s="62">
        <v>15233590</v>
      </c>
      <c r="L380" s="62">
        <v>702760</v>
      </c>
      <c r="M380" s="62">
        <v>9964700</v>
      </c>
      <c r="N380" s="62">
        <v>13800000</v>
      </c>
      <c r="O380" s="62">
        <v>4615300</v>
      </c>
      <c r="P380" s="62">
        <v>419000</v>
      </c>
      <c r="Q380" s="62">
        <v>1073500</v>
      </c>
      <c r="R380" s="62">
        <v>1135000</v>
      </c>
      <c r="S380" s="62">
        <v>250000</v>
      </c>
      <c r="T380" s="72">
        <f t="shared" si="26"/>
        <v>70180000</v>
      </c>
      <c r="U380" s="59">
        <f t="shared" si="27"/>
        <v>0</v>
      </c>
      <c r="V380" s="57">
        <f t="shared" si="28"/>
        <v>0</v>
      </c>
      <c r="W380" s="25"/>
      <c r="X380" s="173">
        <f>'K8 SD Twl I 2013'!T379</f>
        <v>0</v>
      </c>
      <c r="Y380" s="173">
        <f>'K8 SD Twl II 2013'!T379</f>
        <v>0</v>
      </c>
      <c r="Z380" s="173">
        <f>'K8 SD Twl III 2013'!T379</f>
        <v>0</v>
      </c>
      <c r="AA380" s="173">
        <f>'K8 SD Twl IV 2013'!T379</f>
        <v>0</v>
      </c>
      <c r="AB380" s="173">
        <f t="shared" si="29"/>
        <v>0</v>
      </c>
      <c r="AC380" s="173">
        <f t="shared" si="25"/>
        <v>70180000</v>
      </c>
    </row>
    <row r="381" spans="2:29" hidden="1">
      <c r="B381" s="79">
        <f>'PER TRIWULAN'!A375</f>
        <v>370</v>
      </c>
      <c r="C381" s="54" t="str">
        <f>'PER TRIWULAN'!I375</f>
        <v xml:space="preserve"> Klambu </v>
      </c>
      <c r="D381" s="36" t="str">
        <f>'PER TRIWULAN'!B375</f>
        <v>SD NEGERI 3 KLAMBU</v>
      </c>
      <c r="E381" s="71">
        <f>'PER TRIWULAN'!X375</f>
        <v>61770000</v>
      </c>
      <c r="F381" s="89">
        <v>61770000</v>
      </c>
      <c r="G381" s="62">
        <v>481000</v>
      </c>
      <c r="H381" s="62">
        <v>622800</v>
      </c>
      <c r="I381" s="62">
        <v>9169100</v>
      </c>
      <c r="J381" s="62">
        <v>6655500</v>
      </c>
      <c r="K381" s="62">
        <v>19092800</v>
      </c>
      <c r="L381" s="62">
        <v>3018800</v>
      </c>
      <c r="M381" s="62">
        <v>1680000</v>
      </c>
      <c r="N381" s="62">
        <v>12000000</v>
      </c>
      <c r="O381" s="62">
        <v>4700000</v>
      </c>
      <c r="P381" s="62">
        <v>0</v>
      </c>
      <c r="Q381" s="62">
        <v>1600000</v>
      </c>
      <c r="R381" s="62">
        <v>750000</v>
      </c>
      <c r="S381" s="62">
        <v>2000000</v>
      </c>
      <c r="T381" s="72">
        <f t="shared" si="26"/>
        <v>61770000</v>
      </c>
      <c r="U381" s="59">
        <f t="shared" si="27"/>
        <v>0</v>
      </c>
      <c r="V381" s="57">
        <f t="shared" si="28"/>
        <v>0</v>
      </c>
      <c r="W381" s="25"/>
      <c r="X381" s="173">
        <f>'K8 SD Twl I 2013'!T380</f>
        <v>0</v>
      </c>
      <c r="Y381" s="173">
        <f>'K8 SD Twl II 2013'!T380</f>
        <v>0</v>
      </c>
      <c r="Z381" s="173">
        <f>'K8 SD Twl III 2013'!T380</f>
        <v>0</v>
      </c>
      <c r="AA381" s="173">
        <f>'K8 SD Twl IV 2013'!T380</f>
        <v>0</v>
      </c>
      <c r="AB381" s="173">
        <f t="shared" si="29"/>
        <v>0</v>
      </c>
      <c r="AC381" s="173">
        <f t="shared" si="25"/>
        <v>61770000</v>
      </c>
    </row>
    <row r="382" spans="2:29" hidden="1">
      <c r="B382" s="79">
        <f>'PER TRIWULAN'!A376</f>
        <v>371</v>
      </c>
      <c r="C382" s="54" t="str">
        <f>'PER TRIWULAN'!I376</f>
        <v xml:space="preserve"> Klambu </v>
      </c>
      <c r="D382" s="36" t="str">
        <f>'PER TRIWULAN'!B376</f>
        <v>SD NEGERI 3 PENGANTEN</v>
      </c>
      <c r="E382" s="71">
        <f>'PER TRIWULAN'!X376</f>
        <v>91930000</v>
      </c>
      <c r="F382" s="89">
        <v>91930000</v>
      </c>
      <c r="G382" s="62">
        <v>151000</v>
      </c>
      <c r="H382" s="62">
        <v>1100000</v>
      </c>
      <c r="I382" s="62">
        <v>25692400</v>
      </c>
      <c r="J382" s="62">
        <v>12032450</v>
      </c>
      <c r="K382" s="62">
        <v>15569150</v>
      </c>
      <c r="L382" s="62">
        <v>2418000</v>
      </c>
      <c r="M382" s="62">
        <v>6543000</v>
      </c>
      <c r="N382" s="62">
        <v>14400000</v>
      </c>
      <c r="O382" s="62">
        <v>1740000</v>
      </c>
      <c r="P382" s="62">
        <v>3344000</v>
      </c>
      <c r="Q382" s="62">
        <v>5150000</v>
      </c>
      <c r="R382" s="62">
        <v>440000</v>
      </c>
      <c r="S382" s="62">
        <v>3350000</v>
      </c>
      <c r="T382" s="72">
        <f t="shared" si="26"/>
        <v>91930000</v>
      </c>
      <c r="U382" s="59">
        <f t="shared" si="27"/>
        <v>0</v>
      </c>
      <c r="V382" s="57">
        <f t="shared" si="28"/>
        <v>0</v>
      </c>
      <c r="W382" s="25"/>
      <c r="X382" s="173">
        <f>'K8 SD Twl I 2013'!T381</f>
        <v>0</v>
      </c>
      <c r="Y382" s="173">
        <f>'K8 SD Twl II 2013'!T381</f>
        <v>0</v>
      </c>
      <c r="Z382" s="173">
        <f>'K8 SD Twl III 2013'!T381</f>
        <v>0</v>
      </c>
      <c r="AA382" s="173">
        <f>'K8 SD Twl IV 2013'!T381</f>
        <v>0</v>
      </c>
      <c r="AB382" s="173">
        <f t="shared" si="29"/>
        <v>0</v>
      </c>
      <c r="AC382" s="173">
        <f t="shared" si="25"/>
        <v>91930000</v>
      </c>
    </row>
    <row r="383" spans="2:29" hidden="1">
      <c r="B383" s="79">
        <f>'PER TRIWULAN'!A377</f>
        <v>372</v>
      </c>
      <c r="C383" s="54" t="str">
        <f>'PER TRIWULAN'!I377</f>
        <v xml:space="preserve"> Klambu </v>
      </c>
      <c r="D383" s="36" t="str">
        <f>'PER TRIWULAN'!B377</f>
        <v>SD NEGERI 3 TARUMAN</v>
      </c>
      <c r="E383" s="71">
        <f>'PER TRIWULAN'!X377</f>
        <v>63510000</v>
      </c>
      <c r="F383" s="89">
        <v>63510000</v>
      </c>
      <c r="G383" s="62">
        <v>1021000</v>
      </c>
      <c r="H383" s="62">
        <v>455000</v>
      </c>
      <c r="I383" s="62">
        <v>11011000</v>
      </c>
      <c r="J383" s="62">
        <v>10864750</v>
      </c>
      <c r="K383" s="62">
        <v>14653800</v>
      </c>
      <c r="L383" s="62">
        <v>1941800</v>
      </c>
      <c r="M383" s="62">
        <v>3676000</v>
      </c>
      <c r="N383" s="62">
        <v>12000000</v>
      </c>
      <c r="O383" s="62">
        <v>4035000</v>
      </c>
      <c r="P383" s="62">
        <v>0</v>
      </c>
      <c r="Q383" s="62">
        <v>3451650</v>
      </c>
      <c r="R383" s="62">
        <v>400000</v>
      </c>
      <c r="S383" s="62">
        <v>0</v>
      </c>
      <c r="T383" s="72">
        <f t="shared" si="26"/>
        <v>63510000</v>
      </c>
      <c r="U383" s="59">
        <f t="shared" si="27"/>
        <v>0</v>
      </c>
      <c r="V383" s="57">
        <f t="shared" si="28"/>
        <v>0</v>
      </c>
      <c r="W383" s="25"/>
      <c r="X383" s="173">
        <f>'K8 SD Twl I 2013'!T382</f>
        <v>0</v>
      </c>
      <c r="Y383" s="173">
        <f>'K8 SD Twl II 2013'!T382</f>
        <v>0</v>
      </c>
      <c r="Z383" s="173">
        <f>'K8 SD Twl III 2013'!T382</f>
        <v>0</v>
      </c>
      <c r="AA383" s="173">
        <f>'K8 SD Twl IV 2013'!T382</f>
        <v>0</v>
      </c>
      <c r="AB383" s="173">
        <f t="shared" si="29"/>
        <v>0</v>
      </c>
      <c r="AC383" s="173">
        <f t="shared" si="25"/>
        <v>63510000</v>
      </c>
    </row>
    <row r="384" spans="2:29" hidden="1">
      <c r="B384" s="79">
        <f>'PER TRIWULAN'!A378</f>
        <v>373</v>
      </c>
      <c r="C384" s="54" t="str">
        <f>'PER TRIWULAN'!I378</f>
        <v xml:space="preserve"> Klambu </v>
      </c>
      <c r="D384" s="36" t="str">
        <f>'PER TRIWULAN'!B378</f>
        <v>SD NEGERI 3 TERKESI</v>
      </c>
      <c r="E384" s="71">
        <f>'PER TRIWULAN'!X378</f>
        <v>111070000</v>
      </c>
      <c r="F384" s="89">
        <v>111070000</v>
      </c>
      <c r="G384" s="62">
        <v>985000</v>
      </c>
      <c r="H384" s="62">
        <v>325000</v>
      </c>
      <c r="I384" s="62">
        <v>3079250</v>
      </c>
      <c r="J384" s="62">
        <v>10894100</v>
      </c>
      <c r="K384" s="62">
        <v>63942519</v>
      </c>
      <c r="L384" s="62">
        <v>860782</v>
      </c>
      <c r="M384" s="62">
        <v>2825000</v>
      </c>
      <c r="N384" s="62">
        <v>19800000</v>
      </c>
      <c r="O384" s="62">
        <v>1955000</v>
      </c>
      <c r="P384" s="62">
        <v>700000</v>
      </c>
      <c r="Q384" s="62">
        <v>1953349</v>
      </c>
      <c r="R384" s="62">
        <v>0</v>
      </c>
      <c r="S384" s="62">
        <v>3750000</v>
      </c>
      <c r="T384" s="72">
        <f t="shared" si="26"/>
        <v>111070000</v>
      </c>
      <c r="U384" s="59">
        <f t="shared" si="27"/>
        <v>0</v>
      </c>
      <c r="V384" s="57">
        <f t="shared" si="28"/>
        <v>0</v>
      </c>
      <c r="W384" s="25"/>
      <c r="X384" s="173">
        <f>'K8 SD Twl I 2013'!T383</f>
        <v>0</v>
      </c>
      <c r="Y384" s="173">
        <f>'K8 SD Twl II 2013'!T383</f>
        <v>0</v>
      </c>
      <c r="Z384" s="173">
        <f>'K8 SD Twl III 2013'!T383</f>
        <v>0</v>
      </c>
      <c r="AA384" s="173">
        <f>'K8 SD Twl IV 2013'!T383</f>
        <v>0</v>
      </c>
      <c r="AB384" s="173">
        <f t="shared" si="29"/>
        <v>0</v>
      </c>
      <c r="AC384" s="173">
        <f t="shared" si="25"/>
        <v>111070000</v>
      </c>
    </row>
    <row r="385" spans="2:29" hidden="1">
      <c r="B385" s="79">
        <f>'PER TRIWULAN'!A379</f>
        <v>374</v>
      </c>
      <c r="C385" s="54" t="str">
        <f>'PER TRIWULAN'!I379</f>
        <v xml:space="preserve"> Klambu </v>
      </c>
      <c r="D385" s="36" t="str">
        <f>'PER TRIWULAN'!B379</f>
        <v>SD NEGERI 4 KLAMBU</v>
      </c>
      <c r="E385" s="71">
        <f>'PER TRIWULAN'!X379</f>
        <v>79170000</v>
      </c>
      <c r="F385" s="89">
        <v>79170000</v>
      </c>
      <c r="G385" s="62">
        <v>3973300</v>
      </c>
      <c r="H385" s="62">
        <v>250000</v>
      </c>
      <c r="I385" s="62">
        <v>9433650</v>
      </c>
      <c r="J385" s="62">
        <v>6657800</v>
      </c>
      <c r="K385" s="62">
        <v>25122400</v>
      </c>
      <c r="L385" s="62">
        <v>1659000</v>
      </c>
      <c r="M385" s="62">
        <v>1280750</v>
      </c>
      <c r="N385" s="62">
        <v>19364600</v>
      </c>
      <c r="O385" s="62">
        <v>5973750</v>
      </c>
      <c r="P385" s="62">
        <v>0</v>
      </c>
      <c r="Q385" s="62">
        <v>3754750</v>
      </c>
      <c r="R385" s="62">
        <v>1700000</v>
      </c>
      <c r="S385" s="62">
        <v>0</v>
      </c>
      <c r="T385" s="72">
        <f t="shared" si="26"/>
        <v>79170000</v>
      </c>
      <c r="U385" s="59">
        <f t="shared" si="27"/>
        <v>0</v>
      </c>
      <c r="V385" s="57">
        <f t="shared" si="28"/>
        <v>0</v>
      </c>
      <c r="W385" s="25"/>
      <c r="X385" s="173">
        <f>'K8 SD Twl I 2013'!T384</f>
        <v>0</v>
      </c>
      <c r="Y385" s="173">
        <f>'K8 SD Twl II 2013'!T384</f>
        <v>0</v>
      </c>
      <c r="Z385" s="173">
        <f>'K8 SD Twl III 2013'!T384</f>
        <v>0</v>
      </c>
      <c r="AA385" s="173">
        <f>'K8 SD Twl IV 2013'!T384</f>
        <v>0</v>
      </c>
      <c r="AB385" s="173">
        <f t="shared" si="29"/>
        <v>0</v>
      </c>
      <c r="AC385" s="173">
        <f t="shared" si="25"/>
        <v>79170000</v>
      </c>
    </row>
    <row r="386" spans="2:29" hidden="1">
      <c r="B386" s="79">
        <f>'PER TRIWULAN'!A380</f>
        <v>375</v>
      </c>
      <c r="C386" s="54" t="str">
        <f>'PER TRIWULAN'!I380</f>
        <v xml:space="preserve"> Klambu </v>
      </c>
      <c r="D386" s="36" t="str">
        <f>'PER TRIWULAN'!B380</f>
        <v>SD NEGERI 4 TARUMAN</v>
      </c>
      <c r="E386" s="71">
        <f>'PER TRIWULAN'!X380</f>
        <v>57130000</v>
      </c>
      <c r="F386" s="89">
        <v>57130000</v>
      </c>
      <c r="G386" s="62">
        <v>0</v>
      </c>
      <c r="H386" s="62">
        <v>960000</v>
      </c>
      <c r="I386" s="62">
        <v>9094800</v>
      </c>
      <c r="J386" s="62">
        <v>12733100</v>
      </c>
      <c r="K386" s="62">
        <v>10015900</v>
      </c>
      <c r="L386" s="62">
        <v>2983200</v>
      </c>
      <c r="M386" s="62">
        <v>923000</v>
      </c>
      <c r="N386" s="62">
        <v>10800000</v>
      </c>
      <c r="O386" s="62">
        <v>6220000</v>
      </c>
      <c r="P386" s="62">
        <v>0</v>
      </c>
      <c r="Q386" s="62">
        <v>3400000</v>
      </c>
      <c r="R386" s="62">
        <v>0</v>
      </c>
      <c r="S386" s="62">
        <v>0</v>
      </c>
      <c r="T386" s="72">
        <f t="shared" si="26"/>
        <v>57130000</v>
      </c>
      <c r="U386" s="59">
        <f t="shared" si="27"/>
        <v>0</v>
      </c>
      <c r="V386" s="57">
        <f t="shared" si="28"/>
        <v>0</v>
      </c>
      <c r="W386" s="25"/>
      <c r="X386" s="173">
        <f>'K8 SD Twl I 2013'!T385</f>
        <v>0</v>
      </c>
      <c r="Y386" s="173">
        <f>'K8 SD Twl II 2013'!T385</f>
        <v>0</v>
      </c>
      <c r="Z386" s="173">
        <f>'K8 SD Twl III 2013'!T385</f>
        <v>0</v>
      </c>
      <c r="AA386" s="173">
        <f>'K8 SD Twl IV 2013'!T385</f>
        <v>0</v>
      </c>
      <c r="AB386" s="173">
        <f t="shared" si="29"/>
        <v>0</v>
      </c>
      <c r="AC386" s="173">
        <f t="shared" si="25"/>
        <v>57130000</v>
      </c>
    </row>
    <row r="387" spans="2:29" hidden="1">
      <c r="B387" s="79">
        <f>'PER TRIWULAN'!A381</f>
        <v>376</v>
      </c>
      <c r="C387" s="54" t="str">
        <f>'PER TRIWULAN'!I381</f>
        <v xml:space="preserve"> Klambu </v>
      </c>
      <c r="D387" s="36" t="str">
        <f>'PER TRIWULAN'!B381</f>
        <v>SD NEGERI WANDANKEMIRI</v>
      </c>
      <c r="E387" s="71">
        <f>'PER TRIWULAN'!X381</f>
        <v>139490000</v>
      </c>
      <c r="F387" s="89">
        <v>139490000</v>
      </c>
      <c r="G387" s="62">
        <v>12714750</v>
      </c>
      <c r="H387" s="62">
        <v>777500</v>
      </c>
      <c r="I387" s="62">
        <v>24058050</v>
      </c>
      <c r="J387" s="62">
        <v>25253300</v>
      </c>
      <c r="K387" s="62">
        <v>8108700</v>
      </c>
      <c r="L387" s="62">
        <v>13138700</v>
      </c>
      <c r="M387" s="62">
        <v>11464500</v>
      </c>
      <c r="N387" s="62">
        <v>27600000</v>
      </c>
      <c r="O387" s="62">
        <v>5767500</v>
      </c>
      <c r="P387" s="62">
        <v>0</v>
      </c>
      <c r="Q387" s="62">
        <v>3000000</v>
      </c>
      <c r="R387" s="62">
        <v>2057000</v>
      </c>
      <c r="S387" s="62">
        <v>5550000</v>
      </c>
      <c r="T387" s="72">
        <f t="shared" si="26"/>
        <v>139490000</v>
      </c>
      <c r="U387" s="59">
        <f t="shared" si="27"/>
        <v>0</v>
      </c>
      <c r="V387" s="57">
        <f t="shared" si="28"/>
        <v>0</v>
      </c>
      <c r="W387" s="25"/>
      <c r="X387" s="173">
        <f>'K8 SD Twl I 2013'!T386</f>
        <v>0</v>
      </c>
      <c r="Y387" s="173">
        <f>'K8 SD Twl II 2013'!T386</f>
        <v>0</v>
      </c>
      <c r="Z387" s="173">
        <f>'K8 SD Twl III 2013'!T386</f>
        <v>0</v>
      </c>
      <c r="AA387" s="173">
        <f>'K8 SD Twl IV 2013'!T386</f>
        <v>0</v>
      </c>
      <c r="AB387" s="173">
        <f t="shared" si="29"/>
        <v>0</v>
      </c>
      <c r="AC387" s="173">
        <f t="shared" si="25"/>
        <v>139490000</v>
      </c>
    </row>
    <row r="388" spans="2:29" hidden="1">
      <c r="B388" s="79">
        <f>'PER TRIWULAN'!A382</f>
        <v>377</v>
      </c>
      <c r="C388" s="54" t="str">
        <f>'PER TRIWULAN'!I382</f>
        <v xml:space="preserve"> Klambu </v>
      </c>
      <c r="D388" s="36" t="str">
        <f>'PER TRIWULAN'!B382</f>
        <v>SD NEGERI 1 SELOJARI</v>
      </c>
      <c r="E388" s="71">
        <f>'PER TRIWULAN'!X382</f>
        <v>77430000</v>
      </c>
      <c r="F388" s="89">
        <v>77430000</v>
      </c>
      <c r="G388" s="62">
        <v>2465900</v>
      </c>
      <c r="H388" s="62">
        <v>0</v>
      </c>
      <c r="I388" s="62">
        <v>12623950</v>
      </c>
      <c r="J388" s="62">
        <v>6137100</v>
      </c>
      <c r="K388" s="62">
        <v>28958716</v>
      </c>
      <c r="L388" s="62">
        <v>1614356</v>
      </c>
      <c r="M388" s="62">
        <v>7112000</v>
      </c>
      <c r="N388" s="62">
        <v>14400000</v>
      </c>
      <c r="O388" s="62">
        <v>435000</v>
      </c>
      <c r="P388" s="62">
        <v>0</v>
      </c>
      <c r="Q388" s="62">
        <v>1450000</v>
      </c>
      <c r="R388" s="62">
        <v>2232978</v>
      </c>
      <c r="S388" s="62">
        <v>0</v>
      </c>
      <c r="T388" s="72">
        <f t="shared" si="26"/>
        <v>77430000</v>
      </c>
      <c r="U388" s="59">
        <f t="shared" si="27"/>
        <v>0</v>
      </c>
      <c r="V388" s="57">
        <f t="shared" si="28"/>
        <v>0</v>
      </c>
      <c r="W388" s="25"/>
      <c r="X388" s="173">
        <f>'K8 SD Twl I 2013'!T387</f>
        <v>0</v>
      </c>
      <c r="Y388" s="173">
        <f>'K8 SD Twl II 2013'!T387</f>
        <v>0</v>
      </c>
      <c r="Z388" s="173">
        <f>'K8 SD Twl III 2013'!T387</f>
        <v>0</v>
      </c>
      <c r="AA388" s="173">
        <f>'K8 SD Twl IV 2013'!T387</f>
        <v>0</v>
      </c>
      <c r="AB388" s="173">
        <f t="shared" si="29"/>
        <v>0</v>
      </c>
      <c r="AC388" s="173">
        <f t="shared" si="25"/>
        <v>77430000</v>
      </c>
    </row>
    <row r="389" spans="2:29" hidden="1">
      <c r="B389" s="79">
        <f>'PER TRIWULAN'!A383</f>
        <v>378</v>
      </c>
      <c r="C389" s="54" t="str">
        <f>'PER TRIWULAN'!I383</f>
        <v xml:space="preserve"> Klambu </v>
      </c>
      <c r="D389" s="36" t="str">
        <f>'PER TRIWULAN'!B383</f>
        <v>SD NEGERI 1 KANDANGREJO</v>
      </c>
      <c r="E389" s="71">
        <f>'PER TRIWULAN'!X383</f>
        <v>70760000</v>
      </c>
      <c r="F389" s="89">
        <v>70760000</v>
      </c>
      <c r="G389" s="62">
        <v>800226</v>
      </c>
      <c r="H389" s="62">
        <v>1350000</v>
      </c>
      <c r="I389" s="62">
        <v>8540570</v>
      </c>
      <c r="J389" s="62">
        <v>9195900</v>
      </c>
      <c r="K389" s="62">
        <v>31232617</v>
      </c>
      <c r="L389" s="62">
        <v>1280687</v>
      </c>
      <c r="M389" s="62">
        <v>0</v>
      </c>
      <c r="N389" s="62">
        <v>13800000</v>
      </c>
      <c r="O389" s="62">
        <v>1960000</v>
      </c>
      <c r="P389" s="62">
        <v>0</v>
      </c>
      <c r="Q389" s="62">
        <v>2600000</v>
      </c>
      <c r="R389" s="62">
        <v>0</v>
      </c>
      <c r="S389" s="62">
        <v>0</v>
      </c>
      <c r="T389" s="72">
        <f t="shared" si="26"/>
        <v>70760000</v>
      </c>
      <c r="U389" s="59">
        <f t="shared" si="27"/>
        <v>0</v>
      </c>
      <c r="V389" s="57">
        <f t="shared" si="28"/>
        <v>0</v>
      </c>
      <c r="W389" s="25"/>
      <c r="X389" s="173">
        <f>'K8 SD Twl I 2013'!T388</f>
        <v>0</v>
      </c>
      <c r="Y389" s="173">
        <f>'K8 SD Twl II 2013'!T388</f>
        <v>0</v>
      </c>
      <c r="Z389" s="173">
        <f>'K8 SD Twl III 2013'!T388</f>
        <v>0</v>
      </c>
      <c r="AA389" s="173">
        <f>'K8 SD Twl IV 2013'!T388</f>
        <v>0</v>
      </c>
      <c r="AB389" s="173">
        <f t="shared" si="29"/>
        <v>0</v>
      </c>
      <c r="AC389" s="173">
        <f t="shared" si="25"/>
        <v>70760000</v>
      </c>
    </row>
    <row r="390" spans="2:29" hidden="1">
      <c r="B390" s="79">
        <f>'PER TRIWULAN'!A384</f>
        <v>379</v>
      </c>
      <c r="C390" s="54" t="str">
        <f>'PER TRIWULAN'!I384</f>
        <v xml:space="preserve"> Klambu </v>
      </c>
      <c r="D390" s="36" t="str">
        <f>'PER TRIWULAN'!B384</f>
        <v>SD NEGERI 4 KANDANGREJO</v>
      </c>
      <c r="E390" s="71">
        <f>'PER TRIWULAN'!X384</f>
        <v>65830000</v>
      </c>
      <c r="F390" s="89">
        <v>65830000</v>
      </c>
      <c r="G390" s="62">
        <v>0</v>
      </c>
      <c r="H390" s="62">
        <v>936000</v>
      </c>
      <c r="I390" s="62">
        <v>21760850</v>
      </c>
      <c r="J390" s="62">
        <v>7159200</v>
      </c>
      <c r="K390" s="62">
        <v>17453000</v>
      </c>
      <c r="L390" s="62">
        <v>0</v>
      </c>
      <c r="M390" s="62">
        <v>0</v>
      </c>
      <c r="N390" s="62">
        <v>12600000</v>
      </c>
      <c r="O390" s="62">
        <v>3245000</v>
      </c>
      <c r="P390" s="62">
        <v>0</v>
      </c>
      <c r="Q390" s="62">
        <v>2675950</v>
      </c>
      <c r="R390" s="62">
        <v>0</v>
      </c>
      <c r="S390" s="62">
        <v>0</v>
      </c>
      <c r="T390" s="72">
        <f t="shared" si="26"/>
        <v>65830000</v>
      </c>
      <c r="U390" s="59">
        <f t="shared" si="27"/>
        <v>0</v>
      </c>
      <c r="V390" s="57">
        <f t="shared" si="28"/>
        <v>0</v>
      </c>
      <c r="W390" s="25"/>
      <c r="X390" s="173">
        <f>'K8 SD Twl I 2013'!T389</f>
        <v>0</v>
      </c>
      <c r="Y390" s="173">
        <f>'K8 SD Twl II 2013'!T389</f>
        <v>0</v>
      </c>
      <c r="Z390" s="173">
        <f>'K8 SD Twl III 2013'!T389</f>
        <v>0</v>
      </c>
      <c r="AA390" s="173">
        <f>'K8 SD Twl IV 2013'!T389</f>
        <v>0</v>
      </c>
      <c r="AB390" s="173">
        <f t="shared" si="29"/>
        <v>0</v>
      </c>
      <c r="AC390" s="173">
        <f t="shared" si="25"/>
        <v>65830000</v>
      </c>
    </row>
    <row r="391" spans="2:29" hidden="1">
      <c r="B391" s="79">
        <f>'PER TRIWULAN'!A385</f>
        <v>380</v>
      </c>
      <c r="C391" s="54" t="str">
        <f>'PER TRIWULAN'!I385</f>
        <v xml:space="preserve"> Klambu </v>
      </c>
      <c r="D391" s="36" t="str">
        <f>'PER TRIWULAN'!B385</f>
        <v>SD NEGERI 3 MENAWAN</v>
      </c>
      <c r="E391" s="71">
        <f>'PER TRIWULAN'!X385</f>
        <v>95990000</v>
      </c>
      <c r="F391" s="89">
        <v>95990000</v>
      </c>
      <c r="G391" s="62">
        <v>0</v>
      </c>
      <c r="H391" s="62">
        <v>750000</v>
      </c>
      <c r="I391" s="62">
        <v>20711500</v>
      </c>
      <c r="J391" s="62">
        <v>9177000</v>
      </c>
      <c r="K391" s="62">
        <v>24989157</v>
      </c>
      <c r="L391" s="62">
        <v>311950</v>
      </c>
      <c r="M391" s="62">
        <v>6206793</v>
      </c>
      <c r="N391" s="62">
        <v>14700000</v>
      </c>
      <c r="O391" s="62">
        <v>10583600</v>
      </c>
      <c r="P391" s="62">
        <v>0</v>
      </c>
      <c r="Q391" s="62">
        <v>2250000</v>
      </c>
      <c r="R391" s="62">
        <v>5560000</v>
      </c>
      <c r="S391" s="62">
        <v>750000</v>
      </c>
      <c r="T391" s="72">
        <f t="shared" si="26"/>
        <v>95990000</v>
      </c>
      <c r="U391" s="59">
        <f t="shared" si="27"/>
        <v>0</v>
      </c>
      <c r="V391" s="57">
        <f t="shared" si="28"/>
        <v>0</v>
      </c>
      <c r="W391" s="25"/>
      <c r="X391" s="173">
        <f>'K8 SD Twl I 2013'!T390</f>
        <v>0</v>
      </c>
      <c r="Y391" s="173">
        <f>'K8 SD Twl II 2013'!T390</f>
        <v>0</v>
      </c>
      <c r="Z391" s="173">
        <f>'K8 SD Twl III 2013'!T390</f>
        <v>0</v>
      </c>
      <c r="AA391" s="173">
        <f>'K8 SD Twl IV 2013'!T390</f>
        <v>0</v>
      </c>
      <c r="AB391" s="173">
        <f t="shared" si="29"/>
        <v>0</v>
      </c>
      <c r="AC391" s="173">
        <f t="shared" si="25"/>
        <v>95990000</v>
      </c>
    </row>
    <row r="392" spans="2:29" hidden="1">
      <c r="B392" s="79">
        <f>'PER TRIWULAN'!A386</f>
        <v>381</v>
      </c>
      <c r="C392" s="54" t="str">
        <f>'PER TRIWULAN'!I386</f>
        <v xml:space="preserve"> Klambu </v>
      </c>
      <c r="D392" s="36" t="str">
        <f>'PER TRIWULAN'!B386</f>
        <v>SD NEGERI 2 TERKESI</v>
      </c>
      <c r="E392" s="71">
        <f>'PER TRIWULAN'!X386</f>
        <v>145290000</v>
      </c>
      <c r="F392" s="89">
        <v>145290000</v>
      </c>
      <c r="G392" s="62">
        <v>0</v>
      </c>
      <c r="H392" s="62">
        <v>160000</v>
      </c>
      <c r="I392" s="62">
        <v>16897325</v>
      </c>
      <c r="J392" s="62">
        <v>16523200</v>
      </c>
      <c r="K392" s="62">
        <v>31496946</v>
      </c>
      <c r="L392" s="62">
        <v>6232380</v>
      </c>
      <c r="M392" s="62">
        <v>27117500</v>
      </c>
      <c r="N392" s="62">
        <v>29058000</v>
      </c>
      <c r="O392" s="62">
        <v>5800500</v>
      </c>
      <c r="P392" s="62">
        <v>0</v>
      </c>
      <c r="Q392" s="62">
        <v>2093349</v>
      </c>
      <c r="R392" s="62">
        <v>9910800</v>
      </c>
      <c r="S392" s="62">
        <v>0</v>
      </c>
      <c r="T392" s="72">
        <f t="shared" si="26"/>
        <v>145290000</v>
      </c>
      <c r="U392" s="59">
        <f t="shared" si="27"/>
        <v>0</v>
      </c>
      <c r="V392" s="57">
        <f t="shared" si="28"/>
        <v>0</v>
      </c>
      <c r="W392" s="25"/>
      <c r="X392" s="173">
        <f>'K8 SD Twl I 2013'!T391</f>
        <v>0</v>
      </c>
      <c r="Y392" s="173">
        <f>'K8 SD Twl II 2013'!T391</f>
        <v>0</v>
      </c>
      <c r="Z392" s="173">
        <f>'K8 SD Twl III 2013'!T391</f>
        <v>0</v>
      </c>
      <c r="AA392" s="173">
        <f>'K8 SD Twl IV 2013'!T391</f>
        <v>0</v>
      </c>
      <c r="AB392" s="173">
        <f t="shared" si="29"/>
        <v>0</v>
      </c>
      <c r="AC392" s="173">
        <f t="shared" si="25"/>
        <v>145290000</v>
      </c>
    </row>
    <row r="393" spans="2:29" hidden="1">
      <c r="B393" s="79">
        <f>'PER TRIWULAN'!A387</f>
        <v>382</v>
      </c>
      <c r="C393" s="54" t="str">
        <f>'PER TRIWULAN'!I387</f>
        <v xml:space="preserve"> Klambu </v>
      </c>
      <c r="D393" s="36" t="str">
        <f>'PER TRIWULAN'!B387</f>
        <v>SD NEGERI 1 JENENGAN</v>
      </c>
      <c r="E393" s="71">
        <f>'PER TRIWULAN'!X387</f>
        <v>103820000</v>
      </c>
      <c r="F393" s="89">
        <v>103820000</v>
      </c>
      <c r="G393" s="62">
        <v>2487550</v>
      </c>
      <c r="H393" s="62">
        <v>220000</v>
      </c>
      <c r="I393" s="62">
        <v>10020000</v>
      </c>
      <c r="J393" s="62">
        <v>12799751</v>
      </c>
      <c r="K393" s="62">
        <v>16132196</v>
      </c>
      <c r="L393" s="62">
        <v>11444703</v>
      </c>
      <c r="M393" s="62">
        <v>7766800</v>
      </c>
      <c r="N393" s="62">
        <v>19200000</v>
      </c>
      <c r="O393" s="62">
        <v>4072500</v>
      </c>
      <c r="P393" s="62">
        <v>867500</v>
      </c>
      <c r="Q393" s="62">
        <v>2400000</v>
      </c>
      <c r="R393" s="62">
        <v>3617000</v>
      </c>
      <c r="S393" s="62">
        <v>12792000</v>
      </c>
      <c r="T393" s="72">
        <f t="shared" si="26"/>
        <v>103820000</v>
      </c>
      <c r="U393" s="59">
        <f t="shared" si="27"/>
        <v>0</v>
      </c>
      <c r="V393" s="57">
        <f t="shared" si="28"/>
        <v>0</v>
      </c>
      <c r="W393" s="25"/>
      <c r="X393" s="173">
        <f>'K8 SD Twl I 2013'!T392</f>
        <v>0</v>
      </c>
      <c r="Y393" s="173">
        <f>'K8 SD Twl II 2013'!T392</f>
        <v>0</v>
      </c>
      <c r="Z393" s="173">
        <f>'K8 SD Twl III 2013'!T392</f>
        <v>0</v>
      </c>
      <c r="AA393" s="173">
        <f>'K8 SD Twl IV 2013'!T392</f>
        <v>0</v>
      </c>
      <c r="AB393" s="173">
        <f t="shared" si="29"/>
        <v>0</v>
      </c>
      <c r="AC393" s="173">
        <f t="shared" si="25"/>
        <v>103820000</v>
      </c>
    </row>
    <row r="394" spans="2:29" hidden="1">
      <c r="B394" s="79">
        <f>'PER TRIWULAN'!A388</f>
        <v>383</v>
      </c>
      <c r="C394" s="54" t="str">
        <f>'PER TRIWULAN'!I388</f>
        <v xml:space="preserve"> Klambu </v>
      </c>
      <c r="D394" s="36" t="str">
        <f>'PER TRIWULAN'!B388</f>
        <v>SD NEGERI 2 JENENGAN</v>
      </c>
      <c r="E394" s="71">
        <f>'PER TRIWULAN'!X388</f>
        <v>58580000</v>
      </c>
      <c r="F394" s="89">
        <v>58580000</v>
      </c>
      <c r="G394" s="62">
        <v>151000</v>
      </c>
      <c r="H394" s="62">
        <v>300000</v>
      </c>
      <c r="I394" s="62">
        <v>6622700</v>
      </c>
      <c r="J394" s="62">
        <v>5309600</v>
      </c>
      <c r="K394" s="62">
        <v>25195450</v>
      </c>
      <c r="L394" s="62">
        <v>2497950</v>
      </c>
      <c r="M394" s="62">
        <v>125000</v>
      </c>
      <c r="N394" s="62">
        <v>11550000</v>
      </c>
      <c r="O394" s="62">
        <v>3365000</v>
      </c>
      <c r="P394" s="62">
        <v>0</v>
      </c>
      <c r="Q394" s="62">
        <v>2873300</v>
      </c>
      <c r="R394" s="62">
        <v>590000</v>
      </c>
      <c r="S394" s="62">
        <v>0</v>
      </c>
      <c r="T394" s="72">
        <f t="shared" si="26"/>
        <v>58580000</v>
      </c>
      <c r="U394" s="59">
        <f t="shared" si="27"/>
        <v>0</v>
      </c>
      <c r="V394" s="57">
        <f t="shared" si="28"/>
        <v>0</v>
      </c>
      <c r="W394" s="25"/>
      <c r="X394" s="173">
        <f>'K8 SD Twl I 2013'!T393</f>
        <v>0</v>
      </c>
      <c r="Y394" s="173">
        <f>'K8 SD Twl II 2013'!T393</f>
        <v>0</v>
      </c>
      <c r="Z394" s="173">
        <f>'K8 SD Twl III 2013'!T393</f>
        <v>0</v>
      </c>
      <c r="AA394" s="173">
        <f>'K8 SD Twl IV 2013'!T393</f>
        <v>0</v>
      </c>
      <c r="AB394" s="173">
        <f t="shared" si="29"/>
        <v>0</v>
      </c>
      <c r="AC394" s="173">
        <f t="shared" si="25"/>
        <v>58580000</v>
      </c>
    </row>
    <row r="395" spans="2:29" hidden="1">
      <c r="B395" s="79">
        <f>'PER TRIWULAN'!A389</f>
        <v>384</v>
      </c>
      <c r="C395" s="54" t="str">
        <f>'PER TRIWULAN'!I389</f>
        <v xml:space="preserve"> Kradenan </v>
      </c>
      <c r="D395" s="167" t="str">
        <f>'PER TRIWULAN'!B389</f>
        <v>SD NEGERI 1 BAGO</v>
      </c>
      <c r="E395" s="71">
        <f>'PER TRIWULAN'!X389</f>
        <v>122380000</v>
      </c>
      <c r="F395" s="89">
        <v>122380000</v>
      </c>
      <c r="G395" s="62">
        <v>3903250</v>
      </c>
      <c r="H395" s="62"/>
      <c r="I395" s="62">
        <v>25377400</v>
      </c>
      <c r="J395" s="62">
        <v>31338550</v>
      </c>
      <c r="K395" s="62">
        <v>11027300</v>
      </c>
      <c r="L395" s="62">
        <v>631000</v>
      </c>
      <c r="M395" s="62">
        <v>10810500</v>
      </c>
      <c r="N395" s="62">
        <v>19425000</v>
      </c>
      <c r="O395" s="62">
        <v>8981000</v>
      </c>
      <c r="P395" s="62"/>
      <c r="Q395" s="62">
        <v>3886000</v>
      </c>
      <c r="R395" s="62">
        <v>7000000</v>
      </c>
      <c r="S395" s="62"/>
      <c r="T395" s="72">
        <f>SUM(G395:S395)</f>
        <v>122380000</v>
      </c>
      <c r="U395" s="59">
        <f t="shared" si="27"/>
        <v>0</v>
      </c>
      <c r="V395" s="57">
        <f t="shared" si="28"/>
        <v>0</v>
      </c>
      <c r="W395" s="25"/>
      <c r="X395" s="173">
        <f>'K8 SD Twl I 2013'!T394</f>
        <v>31175000</v>
      </c>
      <c r="Y395" s="173">
        <f>'K8 SD Twl II 2013'!T394</f>
        <v>31175000</v>
      </c>
      <c r="Z395" s="173">
        <f>'K8 SD Twl III 2013'!T394</f>
        <v>31175000</v>
      </c>
      <c r="AA395" s="173">
        <f>'K8 SD Twl IV 2013'!T394</f>
        <v>28855000</v>
      </c>
      <c r="AB395" s="173">
        <f t="shared" si="29"/>
        <v>122380000</v>
      </c>
      <c r="AC395" s="173">
        <f t="shared" si="25"/>
        <v>0</v>
      </c>
    </row>
    <row r="396" spans="2:29" hidden="1">
      <c r="B396" s="79">
        <f>'PER TRIWULAN'!A390</f>
        <v>385</v>
      </c>
      <c r="C396" s="54" t="str">
        <f>'PER TRIWULAN'!I390</f>
        <v xml:space="preserve"> Kradenan </v>
      </c>
      <c r="D396" s="167" t="str">
        <f>'PER TRIWULAN'!B390</f>
        <v>SD NEGERI 1 BANJARDOWO</v>
      </c>
      <c r="E396" s="71">
        <f>'PER TRIWULAN'!X390</f>
        <v>154570000</v>
      </c>
      <c r="F396" s="89">
        <v>154570000</v>
      </c>
      <c r="G396" s="62">
        <v>12610249</v>
      </c>
      <c r="H396" s="62">
        <v>1389500</v>
      </c>
      <c r="I396" s="62">
        <v>18699750</v>
      </c>
      <c r="J396" s="62">
        <v>14738410</v>
      </c>
      <c r="K396" s="62">
        <v>24790350</v>
      </c>
      <c r="L396" s="62">
        <v>4358401</v>
      </c>
      <c r="M396" s="62">
        <v>15737500</v>
      </c>
      <c r="N396" s="62">
        <v>46236000</v>
      </c>
      <c r="O396" s="62">
        <v>15209840</v>
      </c>
      <c r="P396" s="62">
        <v>0</v>
      </c>
      <c r="Q396" s="62">
        <v>800000</v>
      </c>
      <c r="R396" s="62">
        <v>0</v>
      </c>
      <c r="S396" s="62">
        <v>0</v>
      </c>
      <c r="T396" s="72">
        <f>SUM(G396:S396)</f>
        <v>154570000</v>
      </c>
      <c r="U396" s="59">
        <f t="shared" si="27"/>
        <v>0</v>
      </c>
      <c r="V396" s="57">
        <f t="shared" si="28"/>
        <v>0</v>
      </c>
      <c r="W396" s="25"/>
      <c r="X396" s="173">
        <f>'K8 SD Twl I 2013'!T395</f>
        <v>39005000</v>
      </c>
      <c r="Y396" s="173">
        <f>'K8 SD Twl II 2013'!T395</f>
        <v>39005000</v>
      </c>
      <c r="Z396" s="173">
        <f>'K8 SD Twl III 2013'!T395</f>
        <v>39005000</v>
      </c>
      <c r="AA396" s="173">
        <f>'K8 SD Twl IV 2013'!T395</f>
        <v>37555000</v>
      </c>
      <c r="AB396" s="173">
        <f t="shared" si="29"/>
        <v>154570000</v>
      </c>
      <c r="AC396" s="173">
        <f t="shared" ref="AC396:AC459" si="30">T396-AB396</f>
        <v>0</v>
      </c>
    </row>
    <row r="397" spans="2:29" hidden="1">
      <c r="B397" s="79">
        <f>'PER TRIWULAN'!A391</f>
        <v>386</v>
      </c>
      <c r="C397" s="54" t="str">
        <f>'PER TRIWULAN'!I391</f>
        <v xml:space="preserve"> Kradenan </v>
      </c>
      <c r="D397" s="167" t="str">
        <f>'PER TRIWULAN'!B391</f>
        <v>SD NEGERI 1 BANJARSARI</v>
      </c>
      <c r="E397" s="71">
        <f>'PER TRIWULAN'!X391</f>
        <v>108460000</v>
      </c>
      <c r="F397" s="89">
        <v>108460000</v>
      </c>
      <c r="G397" s="62">
        <v>5420500</v>
      </c>
      <c r="H397" s="62"/>
      <c r="I397" s="62">
        <v>22869800</v>
      </c>
      <c r="J397" s="62">
        <v>15669100</v>
      </c>
      <c r="K397" s="62">
        <v>18385700</v>
      </c>
      <c r="L397" s="62">
        <v>1130349</v>
      </c>
      <c r="M397" s="62">
        <v>7254500</v>
      </c>
      <c r="N397" s="62">
        <v>26125000</v>
      </c>
      <c r="O397" s="62">
        <v>7052800</v>
      </c>
      <c r="P397" s="62">
        <v>780000</v>
      </c>
      <c r="Q397" s="62">
        <v>3442251</v>
      </c>
      <c r="R397" s="62">
        <v>330000</v>
      </c>
      <c r="S397" s="62"/>
      <c r="T397" s="72">
        <f t="shared" ref="T397:T460" si="31">SUM(G397:S397)</f>
        <v>108460000</v>
      </c>
      <c r="U397" s="59">
        <f t="shared" ref="U397:U460" si="32">E397-F397</f>
        <v>0</v>
      </c>
      <c r="V397" s="57">
        <f t="shared" ref="V397:V460" si="33">F397-T397</f>
        <v>0</v>
      </c>
      <c r="W397" s="25"/>
      <c r="X397" s="173">
        <f>'K8 SD Twl I 2013'!T396</f>
        <v>27550000</v>
      </c>
      <c r="Y397" s="173">
        <f>'K8 SD Twl II 2013'!T396</f>
        <v>27550000</v>
      </c>
      <c r="Z397" s="173">
        <f>'K8 SD Twl III 2013'!T396</f>
        <v>27550000</v>
      </c>
      <c r="AA397" s="173">
        <f>'K8 SD Twl IV 2013'!T396</f>
        <v>25810000</v>
      </c>
      <c r="AB397" s="173">
        <f t="shared" ref="AB397:AB460" si="34">X397+Y397+Z397+AA397</f>
        <v>108460000</v>
      </c>
      <c r="AC397" s="173">
        <f t="shared" si="30"/>
        <v>0</v>
      </c>
    </row>
    <row r="398" spans="2:29" hidden="1">
      <c r="B398" s="79">
        <f>'PER TRIWULAN'!A392</f>
        <v>387</v>
      </c>
      <c r="C398" s="54" t="str">
        <f>'PER TRIWULAN'!I392</f>
        <v xml:space="preserve"> Kradenan </v>
      </c>
      <c r="D398" s="167" t="str">
        <f>'PER TRIWULAN'!B392</f>
        <v>SD NEGERI 1 GRABAGAN</v>
      </c>
      <c r="E398" s="71">
        <f>'PER TRIWULAN'!X392</f>
        <v>93380000</v>
      </c>
      <c r="F398" s="89">
        <v>93380000</v>
      </c>
      <c r="G398" s="62">
        <v>6730300</v>
      </c>
      <c r="H398" s="62">
        <v>1075000</v>
      </c>
      <c r="I398" s="62">
        <v>10904400</v>
      </c>
      <c r="J398" s="62">
        <v>10926100</v>
      </c>
      <c r="K398" s="62">
        <v>8960564</v>
      </c>
      <c r="L398" s="62">
        <v>1315836</v>
      </c>
      <c r="M398" s="62">
        <v>4481000</v>
      </c>
      <c r="N398" s="62">
        <v>23625000</v>
      </c>
      <c r="O398" s="62">
        <v>12062900</v>
      </c>
      <c r="P398" s="62">
        <v>0</v>
      </c>
      <c r="Q398" s="62">
        <v>5060000</v>
      </c>
      <c r="R398" s="62">
        <v>2343000</v>
      </c>
      <c r="S398" s="62">
        <v>5895900</v>
      </c>
      <c r="T398" s="72">
        <f t="shared" si="31"/>
        <v>93380000</v>
      </c>
      <c r="U398" s="59">
        <f t="shared" si="32"/>
        <v>0</v>
      </c>
      <c r="V398" s="57">
        <f t="shared" si="33"/>
        <v>0</v>
      </c>
      <c r="W398" s="25"/>
      <c r="X398" s="173">
        <f>'K8 SD Twl I 2013'!T397</f>
        <v>23345000</v>
      </c>
      <c r="Y398" s="173">
        <f>'K8 SD Twl II 2013'!T397</f>
        <v>23345000</v>
      </c>
      <c r="Z398" s="173">
        <f>'K8 SD Twl III 2013'!T397</f>
        <v>23345000</v>
      </c>
      <c r="AA398" s="173">
        <f>'K8 SD Twl IV 2013'!T397</f>
        <v>23345000</v>
      </c>
      <c r="AB398" s="173">
        <f t="shared" si="34"/>
        <v>93380000</v>
      </c>
      <c r="AC398" s="173">
        <f t="shared" si="30"/>
        <v>0</v>
      </c>
    </row>
    <row r="399" spans="2:29" hidden="1">
      <c r="B399" s="79">
        <f>'PER TRIWULAN'!A393</f>
        <v>388</v>
      </c>
      <c r="C399" s="54" t="str">
        <f>'PER TRIWULAN'!I393</f>
        <v xml:space="preserve"> Kradenan </v>
      </c>
      <c r="D399" s="167" t="str">
        <f>'PER TRIWULAN'!B393</f>
        <v>SD NEGERI 1 KALISARI</v>
      </c>
      <c r="E399" s="71">
        <f>'PER TRIWULAN'!X393</f>
        <v>91060000</v>
      </c>
      <c r="F399" s="89">
        <v>91060000</v>
      </c>
      <c r="G399" s="62">
        <v>550000</v>
      </c>
      <c r="H399" s="62">
        <v>0</v>
      </c>
      <c r="I399" s="62">
        <v>23007700</v>
      </c>
      <c r="J399" s="62">
        <v>7696138</v>
      </c>
      <c r="K399" s="62">
        <v>20629377</v>
      </c>
      <c r="L399" s="62">
        <v>259571</v>
      </c>
      <c r="M399" s="62">
        <v>8224000</v>
      </c>
      <c r="N399" s="62">
        <v>22050000</v>
      </c>
      <c r="O399" s="62">
        <v>4665600</v>
      </c>
      <c r="P399" s="62">
        <v>0</v>
      </c>
      <c r="Q399" s="62">
        <v>3135114</v>
      </c>
      <c r="R399" s="62">
        <v>0</v>
      </c>
      <c r="S399" s="62">
        <v>842500</v>
      </c>
      <c r="T399" s="72">
        <f t="shared" si="31"/>
        <v>91060000</v>
      </c>
      <c r="U399" s="59">
        <f t="shared" si="32"/>
        <v>0</v>
      </c>
      <c r="V399" s="57">
        <f t="shared" si="33"/>
        <v>0</v>
      </c>
      <c r="W399" s="25"/>
      <c r="X399" s="173">
        <f>'K8 SD Twl I 2013'!T398</f>
        <v>24070000</v>
      </c>
      <c r="Y399" s="173">
        <f>'K8 SD Twl II 2013'!T398</f>
        <v>24070000</v>
      </c>
      <c r="Z399" s="173">
        <f>'K8 SD Twl III 2013'!T398</f>
        <v>24070000</v>
      </c>
      <c r="AA399" s="173">
        <f>'K8 SD Twl IV 2013'!T398</f>
        <v>18850000</v>
      </c>
      <c r="AB399" s="173">
        <f t="shared" si="34"/>
        <v>91060000</v>
      </c>
      <c r="AC399" s="173">
        <f t="shared" si="30"/>
        <v>0</v>
      </c>
    </row>
    <row r="400" spans="2:29" hidden="1">
      <c r="B400" s="79">
        <f>'PER TRIWULAN'!A394</f>
        <v>389</v>
      </c>
      <c r="C400" s="54" t="str">
        <f>'PER TRIWULAN'!I394</f>
        <v xml:space="preserve"> Kradenan </v>
      </c>
      <c r="D400" s="167" t="str">
        <f>'PER TRIWULAN'!B394</f>
        <v>SD NEGERI 1 KRADENAN</v>
      </c>
      <c r="E400" s="71">
        <f>'PER TRIWULAN'!X394</f>
        <v>138330000</v>
      </c>
      <c r="F400" s="89">
        <v>138330000</v>
      </c>
      <c r="G400" s="62">
        <v>258000</v>
      </c>
      <c r="H400" s="62">
        <v>1950000</v>
      </c>
      <c r="I400" s="62">
        <v>14163500</v>
      </c>
      <c r="J400" s="62">
        <v>27340150</v>
      </c>
      <c r="K400" s="62">
        <v>27145103</v>
      </c>
      <c r="L400" s="62">
        <v>3180247</v>
      </c>
      <c r="M400" s="62">
        <v>16091000</v>
      </c>
      <c r="N400" s="62">
        <v>24780000</v>
      </c>
      <c r="O400" s="62">
        <v>13381000</v>
      </c>
      <c r="P400" s="62">
        <v>440000</v>
      </c>
      <c r="Q400" s="62">
        <v>600000</v>
      </c>
      <c r="R400" s="62">
        <v>0</v>
      </c>
      <c r="S400" s="62">
        <v>9001000</v>
      </c>
      <c r="T400" s="72">
        <f t="shared" si="31"/>
        <v>138330000</v>
      </c>
      <c r="U400" s="59">
        <f t="shared" si="32"/>
        <v>0</v>
      </c>
      <c r="V400" s="57">
        <f t="shared" si="33"/>
        <v>0</v>
      </c>
      <c r="W400" s="25"/>
      <c r="X400" s="173">
        <f>'K8 SD Twl I 2013'!T399</f>
        <v>34655000</v>
      </c>
      <c r="Y400" s="173">
        <f>'K8 SD Twl II 2013'!T399</f>
        <v>34655000</v>
      </c>
      <c r="Z400" s="173">
        <f>'K8 SD Twl III 2013'!T399</f>
        <v>34655000</v>
      </c>
      <c r="AA400" s="173">
        <f>'K8 SD Twl IV 2013'!T399</f>
        <v>34365000</v>
      </c>
      <c r="AB400" s="173">
        <f t="shared" si="34"/>
        <v>138330000</v>
      </c>
      <c r="AC400" s="173">
        <f t="shared" si="30"/>
        <v>0</v>
      </c>
    </row>
    <row r="401" spans="2:29" hidden="1">
      <c r="B401" s="79">
        <f>'PER TRIWULAN'!A395</f>
        <v>390</v>
      </c>
      <c r="C401" s="54" t="str">
        <f>'PER TRIWULAN'!I395</f>
        <v xml:space="preserve"> Kradenan </v>
      </c>
      <c r="D401" s="167" t="str">
        <f>'PER TRIWULAN'!B395</f>
        <v>SD NEGERI 1 KUWU</v>
      </c>
      <c r="E401" s="71">
        <f>'PER TRIWULAN'!X395</f>
        <v>130210000</v>
      </c>
      <c r="F401" s="89">
        <v>130210000</v>
      </c>
      <c r="G401" s="62">
        <v>0</v>
      </c>
      <c r="H401" s="62">
        <v>0</v>
      </c>
      <c r="I401" s="62">
        <v>20168380</v>
      </c>
      <c r="J401" s="62">
        <v>16040300</v>
      </c>
      <c r="K401" s="62">
        <v>22351600</v>
      </c>
      <c r="L401" s="62">
        <v>4371750</v>
      </c>
      <c r="M401" s="62">
        <v>18122500</v>
      </c>
      <c r="N401" s="62">
        <v>19250000</v>
      </c>
      <c r="O401" s="62">
        <v>22994000</v>
      </c>
      <c r="P401" s="62">
        <v>0</v>
      </c>
      <c r="Q401" s="62">
        <v>3930000</v>
      </c>
      <c r="R401" s="62">
        <v>837500</v>
      </c>
      <c r="S401" s="62">
        <v>2143970</v>
      </c>
      <c r="T401" s="72">
        <f t="shared" si="31"/>
        <v>130210000</v>
      </c>
      <c r="U401" s="59">
        <f t="shared" si="32"/>
        <v>0</v>
      </c>
      <c r="V401" s="57">
        <f t="shared" si="33"/>
        <v>0</v>
      </c>
      <c r="W401" s="25"/>
      <c r="X401" s="173">
        <f>'K8 SD Twl I 2013'!T400</f>
        <v>31610000</v>
      </c>
      <c r="Y401" s="173">
        <f>'K8 SD Twl II 2013'!T400</f>
        <v>31610000</v>
      </c>
      <c r="Z401" s="173">
        <f>'K8 SD Twl III 2013'!T400</f>
        <v>31610000</v>
      </c>
      <c r="AA401" s="173">
        <f>'K8 SD Twl IV 2013'!T400</f>
        <v>35380000</v>
      </c>
      <c r="AB401" s="173">
        <f t="shared" si="34"/>
        <v>130210000</v>
      </c>
      <c r="AC401" s="173">
        <f t="shared" si="30"/>
        <v>0</v>
      </c>
    </row>
    <row r="402" spans="2:29" hidden="1">
      <c r="B402" s="79">
        <f>'PER TRIWULAN'!A396</f>
        <v>391</v>
      </c>
      <c r="C402" s="54" t="str">
        <f>'PER TRIWULAN'!I396</f>
        <v xml:space="preserve"> Kradenan </v>
      </c>
      <c r="D402" s="167" t="str">
        <f>'PER TRIWULAN'!B396</f>
        <v>SD NEGERI 1 PAKIS</v>
      </c>
      <c r="E402" s="71">
        <f>'PER TRIWULAN'!X396</f>
        <v>123540000</v>
      </c>
      <c r="F402" s="89">
        <v>123540000</v>
      </c>
      <c r="G402" s="62">
        <v>8799500</v>
      </c>
      <c r="H402" s="62">
        <v>1400000</v>
      </c>
      <c r="I402" s="62">
        <v>18537800</v>
      </c>
      <c r="J402" s="62">
        <v>16394500</v>
      </c>
      <c r="K402" s="62">
        <v>20009100</v>
      </c>
      <c r="L402" s="62">
        <v>1505400</v>
      </c>
      <c r="M402" s="62">
        <v>10038500</v>
      </c>
      <c r="N402" s="62">
        <v>23260000</v>
      </c>
      <c r="O402" s="62">
        <v>12335200</v>
      </c>
      <c r="P402" s="62" t="s">
        <v>1906</v>
      </c>
      <c r="Q402" s="62">
        <v>4810000</v>
      </c>
      <c r="R402" s="62">
        <v>4575000</v>
      </c>
      <c r="S402" s="62">
        <v>1875000</v>
      </c>
      <c r="T402" s="72">
        <f t="shared" si="31"/>
        <v>123540000</v>
      </c>
      <c r="U402" s="59">
        <f t="shared" si="32"/>
        <v>0</v>
      </c>
      <c r="V402" s="57">
        <f t="shared" si="33"/>
        <v>0</v>
      </c>
      <c r="W402" s="25"/>
      <c r="X402" s="173">
        <f>'K8 SD Twl I 2013'!T401</f>
        <v>30740000</v>
      </c>
      <c r="Y402" s="173">
        <f>'K8 SD Twl II 2013'!T401</f>
        <v>30740000</v>
      </c>
      <c r="Z402" s="173">
        <f>'K8 SD Twl III 2013'!T401</f>
        <v>30740000</v>
      </c>
      <c r="AA402" s="173">
        <f>'K8 SD Twl IV 2013'!T401</f>
        <v>31320000</v>
      </c>
      <c r="AB402" s="173">
        <f t="shared" si="34"/>
        <v>123540000</v>
      </c>
      <c r="AC402" s="173">
        <f t="shared" si="30"/>
        <v>0</v>
      </c>
    </row>
    <row r="403" spans="2:29" hidden="1">
      <c r="B403" s="79">
        <f>'PER TRIWULAN'!A397</f>
        <v>392</v>
      </c>
      <c r="C403" s="54" t="str">
        <f>'PER TRIWULAN'!I397</f>
        <v xml:space="preserve"> Kradenan </v>
      </c>
      <c r="D403" s="167" t="str">
        <f>'PER TRIWULAN'!B397</f>
        <v>SD NEGERI 1 SAMBONG BANGI</v>
      </c>
      <c r="E403" s="71">
        <f>'PER TRIWULAN'!X397</f>
        <v>76270000</v>
      </c>
      <c r="F403" s="89">
        <v>76270000</v>
      </c>
      <c r="G403" s="62">
        <v>856250</v>
      </c>
      <c r="H403" s="62">
        <v>240000</v>
      </c>
      <c r="I403" s="62">
        <v>12104000</v>
      </c>
      <c r="J403" s="62">
        <v>14054000</v>
      </c>
      <c r="K403" s="62">
        <v>15295538</v>
      </c>
      <c r="L403" s="62">
        <v>567609</v>
      </c>
      <c r="M403" s="62">
        <v>0</v>
      </c>
      <c r="N403" s="62">
        <v>19790000</v>
      </c>
      <c r="O403" s="62">
        <v>8481800</v>
      </c>
      <c r="P403" s="62">
        <v>0</v>
      </c>
      <c r="Q403" s="62">
        <v>3080803</v>
      </c>
      <c r="R403" s="62">
        <v>0</v>
      </c>
      <c r="S403" s="62">
        <v>1800000</v>
      </c>
      <c r="T403" s="72">
        <f t="shared" si="31"/>
        <v>76270000</v>
      </c>
      <c r="U403" s="59">
        <f t="shared" si="32"/>
        <v>0</v>
      </c>
      <c r="V403" s="57">
        <f t="shared" si="33"/>
        <v>0</v>
      </c>
      <c r="W403" s="25"/>
      <c r="X403" s="173">
        <f>'K8 SD Twl I 2013'!T402</f>
        <v>19865000</v>
      </c>
      <c r="Y403" s="173">
        <f>'K8 SD Twl II 2013'!T402</f>
        <v>19865000</v>
      </c>
      <c r="Z403" s="173">
        <f>'K8 SD Twl III 2013'!T402</f>
        <v>19865000</v>
      </c>
      <c r="AA403" s="173">
        <f>'K8 SD Twl IV 2013'!T402</f>
        <v>16675000</v>
      </c>
      <c r="AB403" s="173">
        <f t="shared" si="34"/>
        <v>76270000</v>
      </c>
      <c r="AC403" s="173">
        <f t="shared" si="30"/>
        <v>0</v>
      </c>
    </row>
    <row r="404" spans="2:29" hidden="1">
      <c r="B404" s="79">
        <f>'PER TRIWULAN'!A398</f>
        <v>393</v>
      </c>
      <c r="C404" s="54" t="str">
        <f>'PER TRIWULAN'!I398</f>
        <v xml:space="preserve"> Kradenan </v>
      </c>
      <c r="D404" s="167" t="str">
        <f>'PER TRIWULAN'!B398</f>
        <v>SD NEGERI 1 SIMO</v>
      </c>
      <c r="E404" s="71">
        <f>'PER TRIWULAN'!X398</f>
        <v>115420000</v>
      </c>
      <c r="F404" s="89">
        <v>115420000</v>
      </c>
      <c r="G404" s="62">
        <v>6980500</v>
      </c>
      <c r="H404" s="62">
        <v>1211800</v>
      </c>
      <c r="I404" s="62">
        <v>12702200</v>
      </c>
      <c r="J404" s="62">
        <v>20773800</v>
      </c>
      <c r="K404" s="62">
        <v>16324200</v>
      </c>
      <c r="L404" s="62">
        <v>727700</v>
      </c>
      <c r="M404" s="62">
        <v>8058000</v>
      </c>
      <c r="N404" s="62">
        <v>26030000</v>
      </c>
      <c r="O404" s="62">
        <v>10336800</v>
      </c>
      <c r="P404" s="62">
        <v>0</v>
      </c>
      <c r="Q404" s="62">
        <v>5368000</v>
      </c>
      <c r="R404" s="62">
        <v>2075000</v>
      </c>
      <c r="S404" s="62">
        <v>4832000</v>
      </c>
      <c r="T404" s="72">
        <f t="shared" si="31"/>
        <v>115420000</v>
      </c>
      <c r="U404" s="59">
        <f t="shared" si="32"/>
        <v>0</v>
      </c>
      <c r="V404" s="57">
        <f t="shared" si="33"/>
        <v>0</v>
      </c>
      <c r="W404" s="25"/>
      <c r="X404" s="173">
        <f>'K8 SD Twl I 2013'!T403</f>
        <v>28130000</v>
      </c>
      <c r="Y404" s="173">
        <f>'K8 SD Twl II 2013'!T403</f>
        <v>28130000</v>
      </c>
      <c r="Z404" s="173">
        <f>'K8 SD Twl III 2013'!T403</f>
        <v>28130000</v>
      </c>
      <c r="AA404" s="173">
        <f>'K8 SD Twl IV 2013'!T403</f>
        <v>31030000</v>
      </c>
      <c r="AB404" s="173">
        <f t="shared" si="34"/>
        <v>115420000</v>
      </c>
      <c r="AC404" s="173">
        <f t="shared" si="30"/>
        <v>0</v>
      </c>
    </row>
    <row r="405" spans="2:29" hidden="1">
      <c r="B405" s="79">
        <f>'PER TRIWULAN'!A399</f>
        <v>394</v>
      </c>
      <c r="C405" s="54" t="str">
        <f>'PER TRIWULAN'!I399</f>
        <v xml:space="preserve"> Kradenan </v>
      </c>
      <c r="D405" s="167" t="str">
        <f>'PER TRIWULAN'!B399</f>
        <v>SD NEGERI 1 TANJUNGSARI</v>
      </c>
      <c r="E405" s="71">
        <f>'PER TRIWULAN'!X399</f>
        <v>111070000</v>
      </c>
      <c r="F405" s="89">
        <v>111070000</v>
      </c>
      <c r="G405" s="62">
        <v>3459500</v>
      </c>
      <c r="H405" s="62">
        <v>200000</v>
      </c>
      <c r="I405" s="62">
        <v>13016500</v>
      </c>
      <c r="J405" s="62">
        <v>14893400</v>
      </c>
      <c r="K405" s="62">
        <v>20240991</v>
      </c>
      <c r="L405" s="62">
        <v>1633924</v>
      </c>
      <c r="M405" s="62">
        <v>10716000</v>
      </c>
      <c r="N405" s="62">
        <v>22283000</v>
      </c>
      <c r="O405" s="62">
        <v>13402600</v>
      </c>
      <c r="P405" s="62">
        <v>0</v>
      </c>
      <c r="Q405" s="62">
        <v>4220035</v>
      </c>
      <c r="R405" s="62">
        <v>950000</v>
      </c>
      <c r="S405" s="62">
        <v>6054050</v>
      </c>
      <c r="T405" s="72">
        <f t="shared" si="31"/>
        <v>111070000</v>
      </c>
      <c r="U405" s="59">
        <f t="shared" si="32"/>
        <v>0</v>
      </c>
      <c r="V405" s="57">
        <f t="shared" si="33"/>
        <v>0</v>
      </c>
      <c r="W405" s="25"/>
      <c r="X405" s="173">
        <f>'K8 SD Twl I 2013'!T404</f>
        <v>27985000</v>
      </c>
      <c r="Y405" s="173">
        <f>'K8 SD Twl II 2013'!T404</f>
        <v>27985000</v>
      </c>
      <c r="Z405" s="173">
        <f>'K8 SD Twl III 2013'!T404</f>
        <v>27985000</v>
      </c>
      <c r="AA405" s="173">
        <f>'K8 SD Twl IV 2013'!T404</f>
        <v>27115000</v>
      </c>
      <c r="AB405" s="173">
        <f t="shared" si="34"/>
        <v>111070000</v>
      </c>
      <c r="AC405" s="173">
        <f t="shared" si="30"/>
        <v>0</v>
      </c>
    </row>
    <row r="406" spans="2:29" hidden="1">
      <c r="B406" s="79">
        <f>'PER TRIWULAN'!A400</f>
        <v>395</v>
      </c>
      <c r="C406" s="54" t="str">
        <f>'PER TRIWULAN'!I400</f>
        <v xml:space="preserve"> Kradenan </v>
      </c>
      <c r="D406" s="167" t="str">
        <f>'PER TRIWULAN'!B400</f>
        <v>SD NEGERI 2 BAGO</v>
      </c>
      <c r="E406" s="71">
        <f>'PER TRIWULAN'!X400</f>
        <v>100340000</v>
      </c>
      <c r="F406" s="89">
        <v>100340000</v>
      </c>
      <c r="G406" s="62">
        <v>3197000</v>
      </c>
      <c r="H406" s="62">
        <v>0</v>
      </c>
      <c r="I406" s="62">
        <v>10927050</v>
      </c>
      <c r="J406" s="62">
        <v>15635200</v>
      </c>
      <c r="K406" s="62">
        <v>10490650</v>
      </c>
      <c r="L406" s="62">
        <v>8282500</v>
      </c>
      <c r="M406" s="62">
        <v>10427000</v>
      </c>
      <c r="N406" s="62">
        <v>15400000</v>
      </c>
      <c r="O406" s="62">
        <v>14131100</v>
      </c>
      <c r="P406" s="62">
        <v>0</v>
      </c>
      <c r="Q406" s="62">
        <v>2570000</v>
      </c>
      <c r="R406" s="62">
        <v>530500</v>
      </c>
      <c r="S406" s="62">
        <v>8749000</v>
      </c>
      <c r="T406" s="72">
        <f t="shared" si="31"/>
        <v>100340000</v>
      </c>
      <c r="U406" s="59">
        <f t="shared" si="32"/>
        <v>0</v>
      </c>
      <c r="V406" s="57">
        <f t="shared" si="33"/>
        <v>0</v>
      </c>
      <c r="W406" s="25"/>
      <c r="X406" s="173">
        <f>'K8 SD Twl I 2013'!T405</f>
        <v>25810000</v>
      </c>
      <c r="Y406" s="173">
        <f>'K8 SD Twl II 2013'!T405</f>
        <v>25810000</v>
      </c>
      <c r="Z406" s="173">
        <f>'K8 SD Twl III 2013'!T405</f>
        <v>25810000</v>
      </c>
      <c r="AA406" s="173">
        <f>'K8 SD Twl IV 2013'!T405</f>
        <v>22910000</v>
      </c>
      <c r="AB406" s="173">
        <f t="shared" si="34"/>
        <v>100340000</v>
      </c>
      <c r="AC406" s="173">
        <f t="shared" si="30"/>
        <v>0</v>
      </c>
    </row>
    <row r="407" spans="2:29" hidden="1">
      <c r="B407" s="79">
        <f>'PER TRIWULAN'!A401</f>
        <v>396</v>
      </c>
      <c r="C407" s="54" t="str">
        <f>'PER TRIWULAN'!I401</f>
        <v xml:space="preserve"> Kradenan </v>
      </c>
      <c r="D407" s="167" t="str">
        <f>'PER TRIWULAN'!B401</f>
        <v>SD NEGERI 2 BANJARSARI</v>
      </c>
      <c r="E407" s="71">
        <f>'PER TRIWULAN'!X401</f>
        <v>128470000</v>
      </c>
      <c r="F407" s="89">
        <v>128470000</v>
      </c>
      <c r="G407" s="62">
        <v>12168750</v>
      </c>
      <c r="H407" s="62">
        <v>425000</v>
      </c>
      <c r="I407" s="62">
        <v>4826000</v>
      </c>
      <c r="J407" s="62">
        <v>15492300</v>
      </c>
      <c r="K407" s="62">
        <v>16665050</v>
      </c>
      <c r="L407" s="62">
        <v>7023050</v>
      </c>
      <c r="M407" s="62">
        <v>2822500</v>
      </c>
      <c r="N407" s="62">
        <v>25200000</v>
      </c>
      <c r="O407" s="62">
        <v>8406400</v>
      </c>
      <c r="P407" s="62">
        <v>0</v>
      </c>
      <c r="Q407" s="62">
        <v>2986000</v>
      </c>
      <c r="R407" s="62">
        <v>1975000</v>
      </c>
      <c r="S407" s="62">
        <v>30479950</v>
      </c>
      <c r="T407" s="72">
        <f t="shared" si="31"/>
        <v>128470000</v>
      </c>
      <c r="U407" s="59">
        <f t="shared" si="32"/>
        <v>0</v>
      </c>
      <c r="V407" s="57">
        <f t="shared" si="33"/>
        <v>0</v>
      </c>
      <c r="W407" s="25"/>
      <c r="X407" s="173">
        <f>'K8 SD Twl I 2013'!T406</f>
        <v>33785000</v>
      </c>
      <c r="Y407" s="173">
        <f>'K8 SD Twl II 2013'!T406</f>
        <v>33785000</v>
      </c>
      <c r="Z407" s="173">
        <f>'K8 SD Twl III 2013'!T406</f>
        <v>33785000</v>
      </c>
      <c r="AA407" s="173">
        <f>'K8 SD Twl IV 2013'!T406</f>
        <v>27115000</v>
      </c>
      <c r="AB407" s="173">
        <f t="shared" si="34"/>
        <v>128470000</v>
      </c>
      <c r="AC407" s="173">
        <f t="shared" si="30"/>
        <v>0</v>
      </c>
    </row>
    <row r="408" spans="2:29" hidden="1">
      <c r="B408" s="79">
        <f>'PER TRIWULAN'!A402</f>
        <v>397</v>
      </c>
      <c r="C408" s="54" t="str">
        <f>'PER TRIWULAN'!I402</f>
        <v xml:space="preserve"> Kradenan </v>
      </c>
      <c r="D408" s="167" t="str">
        <f>'PER TRIWULAN'!B402</f>
        <v>SD NEGERI 2 CREWEK</v>
      </c>
      <c r="E408" s="71">
        <f>'PER TRIWULAN'!X402</f>
        <v>78880000</v>
      </c>
      <c r="F408" s="89">
        <v>78880000</v>
      </c>
      <c r="G408" s="62">
        <v>3799000</v>
      </c>
      <c r="H408" s="62">
        <v>775000</v>
      </c>
      <c r="I408" s="62">
        <v>10411750</v>
      </c>
      <c r="J408" s="62">
        <v>10254400</v>
      </c>
      <c r="K408" s="62">
        <v>9874400</v>
      </c>
      <c r="L408" s="62">
        <v>100000</v>
      </c>
      <c r="M408" s="62">
        <v>647000</v>
      </c>
      <c r="N408" s="62">
        <v>19200000</v>
      </c>
      <c r="O408" s="62">
        <v>12393400</v>
      </c>
      <c r="P408" s="62">
        <v>0</v>
      </c>
      <c r="Q408" s="62">
        <v>3600000</v>
      </c>
      <c r="R408" s="62">
        <v>5495000</v>
      </c>
      <c r="S408" s="62">
        <v>2330050</v>
      </c>
      <c r="T408" s="72">
        <f t="shared" si="31"/>
        <v>78880000</v>
      </c>
      <c r="U408" s="59">
        <f t="shared" si="32"/>
        <v>0</v>
      </c>
      <c r="V408" s="57">
        <f t="shared" si="33"/>
        <v>0</v>
      </c>
      <c r="W408" s="25"/>
      <c r="X408" s="173">
        <f>'K8 SD Twl I 2013'!T407</f>
        <v>20445000</v>
      </c>
      <c r="Y408" s="173">
        <f>'K8 SD Twl II 2013'!T407</f>
        <v>20445000</v>
      </c>
      <c r="Z408" s="173">
        <f>'K8 SD Twl III 2013'!T407</f>
        <v>20445000</v>
      </c>
      <c r="AA408" s="173">
        <f>'K8 SD Twl IV 2013'!T407</f>
        <v>17545000</v>
      </c>
      <c r="AB408" s="173">
        <f t="shared" si="34"/>
        <v>78880000</v>
      </c>
      <c r="AC408" s="173">
        <f t="shared" si="30"/>
        <v>0</v>
      </c>
    </row>
    <row r="409" spans="2:29" hidden="1">
      <c r="B409" s="79">
        <f>'PER TRIWULAN'!A403</f>
        <v>398</v>
      </c>
      <c r="C409" s="54" t="str">
        <f>'PER TRIWULAN'!I403</f>
        <v xml:space="preserve"> Kradenan </v>
      </c>
      <c r="D409" s="167" t="str">
        <f>'PER TRIWULAN'!B403</f>
        <v>SD NEGERI 2 GRABAGAN</v>
      </c>
      <c r="E409" s="71">
        <f>'PER TRIWULAN'!X403</f>
        <v>74820000</v>
      </c>
      <c r="F409" s="89">
        <v>74820000</v>
      </c>
      <c r="G409" s="62">
        <v>3436000</v>
      </c>
      <c r="H409" s="62">
        <v>725000</v>
      </c>
      <c r="I409" s="62">
        <v>8290300</v>
      </c>
      <c r="J409" s="62">
        <v>13200200</v>
      </c>
      <c r="K409" s="62">
        <v>6919848</v>
      </c>
      <c r="L409" s="62">
        <v>1049052</v>
      </c>
      <c r="M409" s="62">
        <v>2372000</v>
      </c>
      <c r="N409" s="62">
        <v>21000000</v>
      </c>
      <c r="O409" s="62">
        <v>10227600</v>
      </c>
      <c r="P409" s="62">
        <v>0</v>
      </c>
      <c r="Q409" s="62">
        <v>1950000</v>
      </c>
      <c r="R409" s="62">
        <v>0</v>
      </c>
      <c r="S409" s="62">
        <v>5650000</v>
      </c>
      <c r="T409" s="72">
        <f t="shared" si="31"/>
        <v>74820000</v>
      </c>
      <c r="U409" s="59">
        <f t="shared" si="32"/>
        <v>0</v>
      </c>
      <c r="V409" s="57">
        <f t="shared" si="33"/>
        <v>0</v>
      </c>
      <c r="W409" s="25"/>
      <c r="X409" s="173">
        <f>'K8 SD Twl I 2013'!T408</f>
        <v>19140000</v>
      </c>
      <c r="Y409" s="173">
        <f>'K8 SD Twl II 2013'!T408</f>
        <v>19140000</v>
      </c>
      <c r="Z409" s="173">
        <f>'K8 SD Twl III 2013'!T408</f>
        <v>19140000</v>
      </c>
      <c r="AA409" s="173">
        <f>'K8 SD Twl IV 2013'!T408</f>
        <v>17400000</v>
      </c>
      <c r="AB409" s="173">
        <f t="shared" si="34"/>
        <v>74820000</v>
      </c>
      <c r="AC409" s="173">
        <f t="shared" si="30"/>
        <v>0</v>
      </c>
    </row>
    <row r="410" spans="2:29" hidden="1">
      <c r="B410" s="79">
        <f>'PER TRIWULAN'!A404</f>
        <v>399</v>
      </c>
      <c r="C410" s="54" t="str">
        <f>'PER TRIWULAN'!I404</f>
        <v xml:space="preserve"> Kradenan </v>
      </c>
      <c r="D410" s="167" t="str">
        <f>'PER TRIWULAN'!B404</f>
        <v>SD NEGERI 2 KALISARI</v>
      </c>
      <c r="E410" s="71">
        <f>'PER TRIWULAN'!X404</f>
        <v>75690000</v>
      </c>
      <c r="F410" s="89">
        <v>75690000</v>
      </c>
      <c r="G410" s="62">
        <v>3004000</v>
      </c>
      <c r="H410" s="62">
        <v>199500</v>
      </c>
      <c r="I410" s="62">
        <v>12417300</v>
      </c>
      <c r="J410" s="62">
        <v>12564550</v>
      </c>
      <c r="K410" s="62">
        <v>13334350</v>
      </c>
      <c r="L410" s="62">
        <v>747600</v>
      </c>
      <c r="M410" s="62"/>
      <c r="N410" s="62">
        <v>18750000</v>
      </c>
      <c r="O410" s="62">
        <v>8516700</v>
      </c>
      <c r="P410" s="62"/>
      <c r="Q410" s="62">
        <v>2000000</v>
      </c>
      <c r="R410" s="62">
        <v>4156000</v>
      </c>
      <c r="S410" s="62"/>
      <c r="T410" s="72">
        <f t="shared" si="31"/>
        <v>75690000</v>
      </c>
      <c r="U410" s="59">
        <f t="shared" si="32"/>
        <v>0</v>
      </c>
      <c r="V410" s="57">
        <f t="shared" si="33"/>
        <v>0</v>
      </c>
      <c r="W410" s="25"/>
      <c r="X410" s="173">
        <f>'K8 SD Twl I 2013'!T409</f>
        <v>19720000</v>
      </c>
      <c r="Y410" s="173">
        <f>'K8 SD Twl II 2013'!T409</f>
        <v>22125000</v>
      </c>
      <c r="Z410" s="173">
        <f>'K8 SD Twl III 2013'!T409</f>
        <v>17315000</v>
      </c>
      <c r="AA410" s="173">
        <f>'K8 SD Twl IV 2013'!T409</f>
        <v>16530000</v>
      </c>
      <c r="AB410" s="173">
        <f t="shared" si="34"/>
        <v>75690000</v>
      </c>
      <c r="AC410" s="173">
        <f t="shared" si="30"/>
        <v>0</v>
      </c>
    </row>
    <row r="411" spans="2:29" hidden="1">
      <c r="B411" s="79">
        <f>'PER TRIWULAN'!A405</f>
        <v>400</v>
      </c>
      <c r="C411" s="54" t="str">
        <f>'PER TRIWULAN'!I405</f>
        <v xml:space="preserve"> Kradenan </v>
      </c>
      <c r="D411" s="167" t="str">
        <f>'PER TRIWULAN'!B405</f>
        <v>SD NEGERI 2 KRADENAN</v>
      </c>
      <c r="E411" s="71">
        <f>'PER TRIWULAN'!X405</f>
        <v>104400000</v>
      </c>
      <c r="F411" s="89">
        <v>104400000</v>
      </c>
      <c r="G411" s="62">
        <v>3388000</v>
      </c>
      <c r="H411" s="62">
        <v>784000</v>
      </c>
      <c r="I411" s="62">
        <v>15241050</v>
      </c>
      <c r="J411" s="62">
        <v>13258550</v>
      </c>
      <c r="K411" s="62">
        <v>16798000</v>
      </c>
      <c r="L411" s="62">
        <v>2681787</v>
      </c>
      <c r="M411" s="62">
        <v>8089500</v>
      </c>
      <c r="N411" s="62">
        <v>19580600</v>
      </c>
      <c r="O411" s="62">
        <v>9324000</v>
      </c>
      <c r="P411" s="62">
        <v>0</v>
      </c>
      <c r="Q411" s="62">
        <v>4822513</v>
      </c>
      <c r="R411" s="62">
        <v>295000</v>
      </c>
      <c r="S411" s="62">
        <v>10137000</v>
      </c>
      <c r="T411" s="72">
        <f t="shared" si="31"/>
        <v>104400000</v>
      </c>
      <c r="U411" s="59">
        <f t="shared" si="32"/>
        <v>0</v>
      </c>
      <c r="V411" s="57">
        <f t="shared" si="33"/>
        <v>0</v>
      </c>
      <c r="W411" s="25"/>
      <c r="X411" s="173">
        <f>'K8 SD Twl I 2013'!T410</f>
        <v>27115000</v>
      </c>
      <c r="Y411" s="173">
        <f>'K8 SD Twl II 2013'!T410</f>
        <v>27115000</v>
      </c>
      <c r="Z411" s="173">
        <f>'K8 SD Twl III 2013'!T410</f>
        <v>27115000</v>
      </c>
      <c r="AA411" s="173">
        <f>'K8 SD Twl IV 2013'!T410</f>
        <v>23055000</v>
      </c>
      <c r="AB411" s="173">
        <f t="shared" si="34"/>
        <v>104400000</v>
      </c>
      <c r="AC411" s="173">
        <f t="shared" si="30"/>
        <v>0</v>
      </c>
    </row>
    <row r="412" spans="2:29" hidden="1">
      <c r="B412" s="79">
        <f>'PER TRIWULAN'!A406</f>
        <v>401</v>
      </c>
      <c r="C412" s="54" t="str">
        <f>'PER TRIWULAN'!I406</f>
        <v xml:space="preserve"> Kradenan </v>
      </c>
      <c r="D412" s="167" t="str">
        <f>'PER TRIWULAN'!B406</f>
        <v>SD NEGERI 2 PAKIS</v>
      </c>
      <c r="E412" s="71">
        <f>'PER TRIWULAN'!X406</f>
        <v>111070000</v>
      </c>
      <c r="F412" s="89">
        <v>111070000</v>
      </c>
      <c r="G412" s="62">
        <v>3939550</v>
      </c>
      <c r="H412" s="62">
        <v>750000</v>
      </c>
      <c r="I412" s="62">
        <v>14975550</v>
      </c>
      <c r="J412" s="62">
        <v>17614300</v>
      </c>
      <c r="K412" s="62">
        <v>22988142</v>
      </c>
      <c r="L412" s="62">
        <v>4677558</v>
      </c>
      <c r="M412" s="62">
        <v>3112000</v>
      </c>
      <c r="N412" s="62">
        <v>24050000</v>
      </c>
      <c r="O412" s="62">
        <v>16092900</v>
      </c>
      <c r="P412" s="62">
        <v>0</v>
      </c>
      <c r="Q412" s="62">
        <v>2140000</v>
      </c>
      <c r="R412" s="62">
        <v>580000</v>
      </c>
      <c r="S412" s="62">
        <v>150000</v>
      </c>
      <c r="T412" s="72">
        <f t="shared" si="31"/>
        <v>111070000</v>
      </c>
      <c r="U412" s="59">
        <f t="shared" si="32"/>
        <v>0</v>
      </c>
      <c r="V412" s="57">
        <f t="shared" si="33"/>
        <v>0</v>
      </c>
      <c r="W412" s="25"/>
      <c r="X412" s="173">
        <f>'K8 SD Twl I 2013'!T411</f>
        <v>28565000</v>
      </c>
      <c r="Y412" s="173">
        <f>'K8 SD Twl II 2013'!T411</f>
        <v>28565000</v>
      </c>
      <c r="Z412" s="173">
        <f>'K8 SD Twl III 2013'!T411</f>
        <v>28565000</v>
      </c>
      <c r="AA412" s="173">
        <f>'K8 SD Twl IV 2013'!T411</f>
        <v>25375000</v>
      </c>
      <c r="AB412" s="173">
        <f t="shared" si="34"/>
        <v>111070000</v>
      </c>
      <c r="AC412" s="173">
        <f t="shared" si="30"/>
        <v>0</v>
      </c>
    </row>
    <row r="413" spans="2:29" hidden="1">
      <c r="B413" s="79">
        <f>'PER TRIWULAN'!A407</f>
        <v>402</v>
      </c>
      <c r="C413" s="54" t="str">
        <f>'PER TRIWULAN'!I407</f>
        <v xml:space="preserve"> Kradenan </v>
      </c>
      <c r="D413" s="167" t="str">
        <f>'PER TRIWULAN'!B407</f>
        <v>SD NEGERI 2 SAMBONGBANGI</v>
      </c>
      <c r="E413" s="71">
        <f>'PER TRIWULAN'!X407</f>
        <v>115420000</v>
      </c>
      <c r="F413" s="89">
        <v>115420000</v>
      </c>
      <c r="G413" s="62">
        <v>7398400</v>
      </c>
      <c r="H413" s="62">
        <v>3554050</v>
      </c>
      <c r="I413" s="62">
        <v>15601250</v>
      </c>
      <c r="J413" s="62">
        <v>22438300</v>
      </c>
      <c r="K413" s="62">
        <v>14056700</v>
      </c>
      <c r="L413" s="62">
        <v>5227300</v>
      </c>
      <c r="M413" s="62">
        <v>4115000</v>
      </c>
      <c r="N413" s="62">
        <v>30338000</v>
      </c>
      <c r="O413" s="62">
        <v>5577000</v>
      </c>
      <c r="P413" s="62" t="s">
        <v>1908</v>
      </c>
      <c r="Q413" s="62">
        <v>6904000</v>
      </c>
      <c r="R413" s="62">
        <v>210000</v>
      </c>
      <c r="S413" s="62" t="s">
        <v>1905</v>
      </c>
      <c r="T413" s="72">
        <f t="shared" si="31"/>
        <v>115420000</v>
      </c>
      <c r="U413" s="59">
        <f t="shared" si="32"/>
        <v>0</v>
      </c>
      <c r="V413" s="57">
        <f t="shared" si="33"/>
        <v>0</v>
      </c>
      <c r="W413" s="25"/>
      <c r="X413" s="173">
        <f>'K8 SD Twl I 2013'!T412</f>
        <v>29725000</v>
      </c>
      <c r="Y413" s="173">
        <f>'K8 SD Twl II 2013'!T412</f>
        <v>29725000</v>
      </c>
      <c r="Z413" s="173">
        <f>'K8 SD Twl III 2013'!T412</f>
        <v>29725000</v>
      </c>
      <c r="AA413" s="173">
        <f>'K8 SD Twl IV 2013'!T412</f>
        <v>26245000</v>
      </c>
      <c r="AB413" s="173">
        <f t="shared" si="34"/>
        <v>115420000</v>
      </c>
      <c r="AC413" s="173">
        <f t="shared" si="30"/>
        <v>0</v>
      </c>
    </row>
    <row r="414" spans="2:29" hidden="1">
      <c r="B414" s="79">
        <f>'PER TRIWULAN'!A408</f>
        <v>403</v>
      </c>
      <c r="C414" s="54" t="str">
        <f>'PER TRIWULAN'!I408</f>
        <v xml:space="preserve"> Kradenan </v>
      </c>
      <c r="D414" s="167" t="str">
        <f>'PER TRIWULAN'!B408</f>
        <v>SD NEGERI 2 SENGON WETAN</v>
      </c>
      <c r="E414" s="71">
        <f>'PER TRIWULAN'!X408</f>
        <v>84970000</v>
      </c>
      <c r="F414" s="89">
        <v>84970000</v>
      </c>
      <c r="G414" s="62">
        <v>1300000</v>
      </c>
      <c r="H414" s="62">
        <v>300000</v>
      </c>
      <c r="I414" s="62">
        <v>1650000</v>
      </c>
      <c r="J414" s="62">
        <v>17540600</v>
      </c>
      <c r="K414" s="62">
        <v>38678823</v>
      </c>
      <c r="L414" s="62">
        <v>154208</v>
      </c>
      <c r="M414" s="62">
        <v>4753500</v>
      </c>
      <c r="N414" s="62">
        <v>10800000</v>
      </c>
      <c r="O414" s="62">
        <v>8300900</v>
      </c>
      <c r="P414" s="62">
        <v>0</v>
      </c>
      <c r="Q414" s="62">
        <v>1491969</v>
      </c>
      <c r="R414" s="62">
        <v>0</v>
      </c>
      <c r="S414" s="62">
        <v>0</v>
      </c>
      <c r="T414" s="72">
        <f t="shared" si="31"/>
        <v>84970000</v>
      </c>
      <c r="U414" s="59">
        <f t="shared" si="32"/>
        <v>0</v>
      </c>
      <c r="V414" s="57">
        <f t="shared" si="33"/>
        <v>0</v>
      </c>
      <c r="W414" s="25"/>
      <c r="X414" s="173">
        <f>'K8 SD Twl I 2013'!T413</f>
        <v>21025000</v>
      </c>
      <c r="Y414" s="173">
        <f>'K8 SD Twl II 2013'!T413</f>
        <v>21025000</v>
      </c>
      <c r="Z414" s="173">
        <f>'K8 SD Twl III 2013'!T413</f>
        <v>21025000</v>
      </c>
      <c r="AA414" s="173">
        <f>'K8 SD Twl IV 2013'!T413</f>
        <v>21895000</v>
      </c>
      <c r="AB414" s="173">
        <f t="shared" si="34"/>
        <v>84970000</v>
      </c>
      <c r="AC414" s="173">
        <f t="shared" si="30"/>
        <v>0</v>
      </c>
    </row>
    <row r="415" spans="2:29" hidden="1">
      <c r="B415" s="79">
        <f>'PER TRIWULAN'!A409</f>
        <v>404</v>
      </c>
      <c r="C415" s="54" t="str">
        <f>'PER TRIWULAN'!I409</f>
        <v xml:space="preserve"> Kradenan </v>
      </c>
      <c r="D415" s="167" t="str">
        <f>'PER TRIWULAN'!B409</f>
        <v>SD NEGERI 2 TANJUNGSARI</v>
      </c>
      <c r="E415" s="71">
        <f>'PER TRIWULAN'!X409</f>
        <v>98020000</v>
      </c>
      <c r="F415" s="89">
        <v>98020000</v>
      </c>
      <c r="G415" s="62">
        <v>5470700</v>
      </c>
      <c r="H415" s="62">
        <v>3850000</v>
      </c>
      <c r="I415" s="62">
        <v>12262000</v>
      </c>
      <c r="J415" s="62">
        <v>7110000</v>
      </c>
      <c r="K415" s="62">
        <v>27191300</v>
      </c>
      <c r="L415" s="62">
        <v>4529300</v>
      </c>
      <c r="M415" s="62">
        <v>5251700</v>
      </c>
      <c r="N415" s="62">
        <v>19650000</v>
      </c>
      <c r="O415" s="62">
        <v>7555000</v>
      </c>
      <c r="P415" s="62">
        <v>0</v>
      </c>
      <c r="Q415" s="62">
        <v>3650000</v>
      </c>
      <c r="R415" s="62">
        <v>1500000</v>
      </c>
      <c r="S415" s="62"/>
      <c r="T415" s="72">
        <f t="shared" si="31"/>
        <v>98020000</v>
      </c>
      <c r="U415" s="59">
        <f t="shared" si="32"/>
        <v>0</v>
      </c>
      <c r="V415" s="57">
        <f t="shared" si="33"/>
        <v>0</v>
      </c>
      <c r="W415" s="25"/>
      <c r="X415" s="173">
        <f>'K8 SD Twl I 2013'!T414</f>
        <v>25520000</v>
      </c>
      <c r="Y415" s="173">
        <f>'K8 SD Twl II 2013'!T414</f>
        <v>25520000</v>
      </c>
      <c r="Z415" s="173">
        <f>'K8 SD Twl III 2013'!T414</f>
        <v>25520000</v>
      </c>
      <c r="AA415" s="173">
        <f>'K8 SD Twl IV 2013'!T414</f>
        <v>21460000</v>
      </c>
      <c r="AB415" s="173">
        <f t="shared" si="34"/>
        <v>98020000</v>
      </c>
      <c r="AC415" s="173">
        <f t="shared" si="30"/>
        <v>0</v>
      </c>
    </row>
    <row r="416" spans="2:29" hidden="1">
      <c r="B416" s="79">
        <f>'PER TRIWULAN'!A410</f>
        <v>405</v>
      </c>
      <c r="C416" s="54" t="str">
        <f>'PER TRIWULAN'!I410</f>
        <v xml:space="preserve"> Kradenan </v>
      </c>
      <c r="D416" s="167" t="str">
        <f>'PER TRIWULAN'!B410</f>
        <v>SD NEGERI 3 BANJARDOWO</v>
      </c>
      <c r="E416" s="71">
        <f>'PER TRIWULAN'!X410</f>
        <v>104690000</v>
      </c>
      <c r="F416" s="89">
        <v>104690000</v>
      </c>
      <c r="G416" s="62">
        <v>7591039</v>
      </c>
      <c r="H416" s="62">
        <v>450000</v>
      </c>
      <c r="I416" s="62">
        <v>5632200</v>
      </c>
      <c r="J416" s="62">
        <v>5005425</v>
      </c>
      <c r="K416" s="62">
        <v>6556496</v>
      </c>
      <c r="L416" s="62">
        <v>1795738</v>
      </c>
      <c r="M416" s="62">
        <v>17263042</v>
      </c>
      <c r="N416" s="62">
        <v>21600000</v>
      </c>
      <c r="O416" s="62">
        <v>11684100</v>
      </c>
      <c r="P416" s="62" t="s">
        <v>1906</v>
      </c>
      <c r="Q416" s="62">
        <v>2400000</v>
      </c>
      <c r="R416" s="62" t="s">
        <v>1906</v>
      </c>
      <c r="S416" s="62">
        <v>24711960</v>
      </c>
      <c r="T416" s="72">
        <f t="shared" si="31"/>
        <v>104690000</v>
      </c>
      <c r="U416" s="59">
        <f t="shared" si="32"/>
        <v>0</v>
      </c>
      <c r="V416" s="57">
        <f t="shared" si="33"/>
        <v>0</v>
      </c>
      <c r="W416" s="25"/>
      <c r="X416" s="173">
        <f>'K8 SD Twl I 2013'!T415</f>
        <v>25810000</v>
      </c>
      <c r="Y416" s="173">
        <f>'K8 SD Twl II 2013'!T415</f>
        <v>25810000</v>
      </c>
      <c r="Z416" s="173">
        <f>'K8 SD Twl III 2013'!T415</f>
        <v>25810000</v>
      </c>
      <c r="AA416" s="173">
        <f>'K8 SD Twl IV 2013'!T415</f>
        <v>27260000</v>
      </c>
      <c r="AB416" s="173">
        <f t="shared" si="34"/>
        <v>104690000</v>
      </c>
      <c r="AC416" s="173">
        <f t="shared" si="30"/>
        <v>0</v>
      </c>
    </row>
    <row r="417" spans="2:29" hidden="1">
      <c r="B417" s="79">
        <f>'PER TRIWULAN'!A411</f>
        <v>406</v>
      </c>
      <c r="C417" s="54" t="str">
        <f>'PER TRIWULAN'!I411</f>
        <v xml:space="preserve"> Kradenan </v>
      </c>
      <c r="D417" s="167" t="str">
        <f>'PER TRIWULAN'!B411</f>
        <v>SD NEGERI 3 BANJARSARI</v>
      </c>
      <c r="E417" s="71">
        <f>'PER TRIWULAN'!X411</f>
        <v>104110000</v>
      </c>
      <c r="F417" s="89">
        <v>104110000</v>
      </c>
      <c r="G417" s="62">
        <v>5000000</v>
      </c>
      <c r="H417" s="62">
        <v>1914400</v>
      </c>
      <c r="I417" s="62">
        <v>10753300</v>
      </c>
      <c r="J417" s="62">
        <v>16426250</v>
      </c>
      <c r="K417" s="62">
        <v>14446850</v>
      </c>
      <c r="L417" s="62">
        <v>2323225</v>
      </c>
      <c r="M417" s="62">
        <v>10547500</v>
      </c>
      <c r="N417" s="62">
        <v>25225000</v>
      </c>
      <c r="O417" s="62">
        <v>10750800</v>
      </c>
      <c r="P417" s="62">
        <v>1597500</v>
      </c>
      <c r="Q417" s="62">
        <v>5125175</v>
      </c>
      <c r="R417" s="62">
        <v>0</v>
      </c>
      <c r="S417" s="62">
        <v>0</v>
      </c>
      <c r="T417" s="72">
        <f t="shared" si="31"/>
        <v>104110000</v>
      </c>
      <c r="U417" s="59">
        <f t="shared" si="32"/>
        <v>0</v>
      </c>
      <c r="V417" s="57">
        <f t="shared" si="33"/>
        <v>0</v>
      </c>
      <c r="W417" s="25"/>
      <c r="X417" s="173">
        <f>'K8 SD Twl I 2013'!T416</f>
        <v>26390000</v>
      </c>
      <c r="Y417" s="173">
        <f>'K8 SD Twl II 2013'!T416</f>
        <v>26390000</v>
      </c>
      <c r="Z417" s="173">
        <f>'K8 SD Twl III 2013'!T416</f>
        <v>26390000</v>
      </c>
      <c r="AA417" s="173">
        <f>'K8 SD Twl IV 2013'!T416</f>
        <v>24940000</v>
      </c>
      <c r="AB417" s="173">
        <f t="shared" si="34"/>
        <v>104110000</v>
      </c>
      <c r="AC417" s="173">
        <f t="shared" si="30"/>
        <v>0</v>
      </c>
    </row>
    <row r="418" spans="2:29" hidden="1">
      <c r="B418" s="79">
        <f>'PER TRIWULAN'!A412</f>
        <v>407</v>
      </c>
      <c r="C418" s="54" t="str">
        <f>'PER TRIWULAN'!I412</f>
        <v xml:space="preserve"> Kradenan </v>
      </c>
      <c r="D418" s="167" t="str">
        <f>'PER TRIWULAN'!B412</f>
        <v>SD NEGERI 3 CREWEK</v>
      </c>
      <c r="E418" s="71">
        <f>'PER TRIWULAN'!X412</f>
        <v>50170000</v>
      </c>
      <c r="F418" s="89">
        <v>50170000</v>
      </c>
      <c r="G418" s="62">
        <v>0</v>
      </c>
      <c r="H418" s="62">
        <v>450000</v>
      </c>
      <c r="I418" s="62">
        <v>4533200</v>
      </c>
      <c r="J418" s="62">
        <v>6934638</v>
      </c>
      <c r="K418" s="62">
        <v>13139900</v>
      </c>
      <c r="L418" s="62">
        <v>345562</v>
      </c>
      <c r="M418" s="62">
        <v>1118100</v>
      </c>
      <c r="N418" s="62">
        <v>10830000</v>
      </c>
      <c r="O418" s="62">
        <v>9983600</v>
      </c>
      <c r="P418" s="62">
        <v>0</v>
      </c>
      <c r="Q418" s="62">
        <v>1800000</v>
      </c>
      <c r="R418" s="62">
        <v>1035000</v>
      </c>
      <c r="S418" s="62">
        <v>0</v>
      </c>
      <c r="T418" s="72">
        <f t="shared" si="31"/>
        <v>50170000</v>
      </c>
      <c r="U418" s="59">
        <f t="shared" si="32"/>
        <v>0</v>
      </c>
      <c r="V418" s="57">
        <f t="shared" si="33"/>
        <v>0</v>
      </c>
      <c r="W418" s="25"/>
      <c r="X418" s="173">
        <f>'K8 SD Twl I 2013'!T417</f>
        <v>13340000</v>
      </c>
      <c r="Y418" s="173">
        <f>'K8 SD Twl II 2013'!T417</f>
        <v>13340000</v>
      </c>
      <c r="Z418" s="173">
        <f>'K8 SD Twl III 2013'!T417</f>
        <v>13340000</v>
      </c>
      <c r="AA418" s="173">
        <f>'K8 SD Twl IV 2013'!T417</f>
        <v>10150000</v>
      </c>
      <c r="AB418" s="173">
        <f t="shared" si="34"/>
        <v>50170000</v>
      </c>
      <c r="AC418" s="173">
        <f t="shared" si="30"/>
        <v>0</v>
      </c>
    </row>
    <row r="419" spans="2:29" hidden="1">
      <c r="B419" s="79">
        <f>'PER TRIWULAN'!A413</f>
        <v>408</v>
      </c>
      <c r="C419" s="54" t="str">
        <f>'PER TRIWULAN'!I413</f>
        <v xml:space="preserve"> Kradenan </v>
      </c>
      <c r="D419" s="167" t="str">
        <f>'PER TRIWULAN'!B413</f>
        <v>SD NEGERI 3 GRABAGAN</v>
      </c>
      <c r="E419" s="71">
        <f>'PER TRIWULAN'!X413</f>
        <v>79750000</v>
      </c>
      <c r="F419" s="89">
        <v>79750000</v>
      </c>
      <c r="G419" s="62">
        <v>555000</v>
      </c>
      <c r="H419" s="62">
        <v>250000</v>
      </c>
      <c r="I419" s="62">
        <v>9673000</v>
      </c>
      <c r="J419" s="62">
        <v>13038800</v>
      </c>
      <c r="K419" s="62">
        <v>11019800</v>
      </c>
      <c r="L419" s="62">
        <v>2177000</v>
      </c>
      <c r="M419" s="62">
        <v>4191800</v>
      </c>
      <c r="N419" s="62">
        <v>18400000</v>
      </c>
      <c r="O419" s="62">
        <v>10296800</v>
      </c>
      <c r="P419" s="62">
        <v>1302000</v>
      </c>
      <c r="Q419" s="62">
        <v>8319800</v>
      </c>
      <c r="R419" s="62">
        <v>271000</v>
      </c>
      <c r="S419" s="62">
        <v>255000</v>
      </c>
      <c r="T419" s="72">
        <f t="shared" si="31"/>
        <v>79750000</v>
      </c>
      <c r="U419" s="59">
        <f t="shared" si="32"/>
        <v>0</v>
      </c>
      <c r="V419" s="57">
        <f t="shared" si="33"/>
        <v>0</v>
      </c>
      <c r="W419" s="25"/>
      <c r="X419" s="173">
        <f>'K8 SD Twl I 2013'!T418</f>
        <v>20010000</v>
      </c>
      <c r="Y419" s="173">
        <f>'K8 SD Twl II 2013'!T418</f>
        <v>20010000</v>
      </c>
      <c r="Z419" s="173">
        <f>'K8 SD Twl III 2013'!T418</f>
        <v>20010000</v>
      </c>
      <c r="AA419" s="173">
        <f>'K8 SD Twl IV 2013'!T418</f>
        <v>19720000</v>
      </c>
      <c r="AB419" s="173">
        <f t="shared" si="34"/>
        <v>79750000</v>
      </c>
      <c r="AC419" s="173">
        <f t="shared" si="30"/>
        <v>0</v>
      </c>
    </row>
    <row r="420" spans="2:29" hidden="1">
      <c r="B420" s="79">
        <f>'PER TRIWULAN'!A414</f>
        <v>409</v>
      </c>
      <c r="C420" s="54" t="str">
        <f>'PER TRIWULAN'!I414</f>
        <v xml:space="preserve"> Kradenan </v>
      </c>
      <c r="D420" s="167" t="str">
        <f>'PER TRIWULAN'!B414</f>
        <v>SD NEGERI 3 KALISARI</v>
      </c>
      <c r="E420" s="71">
        <f>'PER TRIWULAN'!X414</f>
        <v>117740000</v>
      </c>
      <c r="F420" s="89">
        <v>117740000</v>
      </c>
      <c r="G420" s="62">
        <v>14075250</v>
      </c>
      <c r="H420" s="62">
        <v>325000</v>
      </c>
      <c r="I420" s="62">
        <v>15873800</v>
      </c>
      <c r="J420" s="62">
        <v>23548250</v>
      </c>
      <c r="K420" s="62">
        <v>18298598</v>
      </c>
      <c r="L420" s="62">
        <v>1596702</v>
      </c>
      <c r="M420" s="62">
        <v>922700</v>
      </c>
      <c r="N420" s="62">
        <v>24500000</v>
      </c>
      <c r="O420" s="62">
        <v>8499700</v>
      </c>
      <c r="P420" s="62">
        <v>0</v>
      </c>
      <c r="Q420" s="62">
        <v>1950000</v>
      </c>
      <c r="R420" s="62">
        <v>150000</v>
      </c>
      <c r="S420" s="62">
        <v>8000000</v>
      </c>
      <c r="T420" s="72">
        <f t="shared" si="31"/>
        <v>117740000</v>
      </c>
      <c r="U420" s="59">
        <f t="shared" si="32"/>
        <v>0</v>
      </c>
      <c r="V420" s="57">
        <f t="shared" si="33"/>
        <v>0</v>
      </c>
      <c r="W420" s="25"/>
      <c r="X420" s="173">
        <f>'K8 SD Twl I 2013'!T419</f>
        <v>29580000</v>
      </c>
      <c r="Y420" s="173">
        <f>'K8 SD Twl II 2013'!T419</f>
        <v>29580000</v>
      </c>
      <c r="Z420" s="173">
        <f>'K8 SD Twl III 2013'!T419</f>
        <v>29580000</v>
      </c>
      <c r="AA420" s="173">
        <f>'K8 SD Twl IV 2013'!T419</f>
        <v>29000000</v>
      </c>
      <c r="AB420" s="173">
        <f t="shared" si="34"/>
        <v>117740000</v>
      </c>
      <c r="AC420" s="173">
        <f t="shared" si="30"/>
        <v>0</v>
      </c>
    </row>
    <row r="421" spans="2:29" hidden="1">
      <c r="B421" s="79">
        <f>'PER TRIWULAN'!A415</f>
        <v>410</v>
      </c>
      <c r="C421" s="54" t="str">
        <f>'PER TRIWULAN'!I415</f>
        <v xml:space="preserve"> Kradenan </v>
      </c>
      <c r="D421" s="167" t="str">
        <f>'PER TRIWULAN'!B415</f>
        <v>SD NEGERI 3 KRADENAN</v>
      </c>
      <c r="E421" s="71">
        <f>'PER TRIWULAN'!X415</f>
        <v>122670000</v>
      </c>
      <c r="F421" s="89">
        <v>122670000</v>
      </c>
      <c r="G421" s="62">
        <v>7727000</v>
      </c>
      <c r="H421" s="62">
        <v>300000</v>
      </c>
      <c r="I421" s="62">
        <v>10275100</v>
      </c>
      <c r="J421" s="62">
        <v>22023000</v>
      </c>
      <c r="K421" s="62">
        <v>20769699</v>
      </c>
      <c r="L421" s="62">
        <v>2268901</v>
      </c>
      <c r="M421" s="62">
        <v>4965000</v>
      </c>
      <c r="N421" s="62">
        <v>27400000</v>
      </c>
      <c r="O421" s="62">
        <v>13637800</v>
      </c>
      <c r="P421" s="62"/>
      <c r="Q421" s="62">
        <v>2700000</v>
      </c>
      <c r="R421" s="62">
        <v>630000</v>
      </c>
      <c r="S421" s="62">
        <v>9973500</v>
      </c>
      <c r="T421" s="72">
        <f t="shared" si="31"/>
        <v>122670000</v>
      </c>
      <c r="U421" s="59">
        <f t="shared" si="32"/>
        <v>0</v>
      </c>
      <c r="V421" s="57">
        <f t="shared" si="33"/>
        <v>0</v>
      </c>
      <c r="W421" s="25"/>
      <c r="X421" s="173">
        <f>'K8 SD Twl I 2013'!T420</f>
        <v>31755000</v>
      </c>
      <c r="Y421" s="173">
        <f>'K8 SD Twl II 2013'!T420</f>
        <v>31755000</v>
      </c>
      <c r="Z421" s="173">
        <f>'K8 SD Twl III 2013'!T420</f>
        <v>31755000</v>
      </c>
      <c r="AA421" s="173">
        <f>'K8 SD Twl IV 2013'!T420</f>
        <v>27405000</v>
      </c>
      <c r="AB421" s="173">
        <f t="shared" si="34"/>
        <v>122670000</v>
      </c>
      <c r="AC421" s="173">
        <f t="shared" si="30"/>
        <v>0</v>
      </c>
    </row>
    <row r="422" spans="2:29" hidden="1">
      <c r="B422" s="79">
        <f>'PER TRIWULAN'!A416</f>
        <v>411</v>
      </c>
      <c r="C422" s="54" t="str">
        <f>'PER TRIWULAN'!I416</f>
        <v xml:space="preserve"> Kradenan </v>
      </c>
      <c r="D422" s="167" t="str">
        <f>'PER TRIWULAN'!B416</f>
        <v>SD NEGERI 3 KUWU</v>
      </c>
      <c r="E422" s="71">
        <f>'PER TRIWULAN'!X416</f>
        <v>127600000</v>
      </c>
      <c r="F422" s="89">
        <v>127600000</v>
      </c>
      <c r="G422" s="62">
        <v>7234000</v>
      </c>
      <c r="H422" s="62">
        <v>873000</v>
      </c>
      <c r="I422" s="62">
        <v>19329150</v>
      </c>
      <c r="J422" s="62">
        <v>23360350</v>
      </c>
      <c r="K422" s="62">
        <v>32944208</v>
      </c>
      <c r="L422" s="62">
        <v>1273492</v>
      </c>
      <c r="M422" s="62">
        <v>3180200</v>
      </c>
      <c r="N422" s="62">
        <v>21600000</v>
      </c>
      <c r="O422" s="62">
        <v>11033600</v>
      </c>
      <c r="P422" s="62">
        <v>0</v>
      </c>
      <c r="Q422" s="62">
        <v>4892000</v>
      </c>
      <c r="R422" s="62">
        <v>1400000</v>
      </c>
      <c r="S422" s="62">
        <v>480000</v>
      </c>
      <c r="T422" s="72">
        <f t="shared" si="31"/>
        <v>127600000</v>
      </c>
      <c r="U422" s="59">
        <f t="shared" si="32"/>
        <v>0</v>
      </c>
      <c r="V422" s="57">
        <f t="shared" si="33"/>
        <v>0</v>
      </c>
      <c r="W422" s="25"/>
      <c r="X422" s="173">
        <f>'K8 SD Twl I 2013'!T421</f>
        <v>32190000</v>
      </c>
      <c r="Y422" s="173">
        <f>'K8 SD Twl II 2013'!T421</f>
        <v>32190000</v>
      </c>
      <c r="Z422" s="173">
        <f>'K8 SD Twl III 2013'!T421</f>
        <v>31610000</v>
      </c>
      <c r="AA422" s="173">
        <f>'K8 SD Twl IV 2013'!T421</f>
        <v>31610000</v>
      </c>
      <c r="AB422" s="173">
        <f t="shared" si="34"/>
        <v>127600000</v>
      </c>
      <c r="AC422" s="173">
        <f t="shared" si="30"/>
        <v>0</v>
      </c>
    </row>
    <row r="423" spans="2:29" hidden="1">
      <c r="B423" s="79">
        <f>'PER TRIWULAN'!A417</f>
        <v>412</v>
      </c>
      <c r="C423" s="54" t="str">
        <f>'PER TRIWULAN'!I417</f>
        <v xml:space="preserve"> Kradenan </v>
      </c>
      <c r="D423" s="167" t="str">
        <f>'PER TRIWULAN'!B417</f>
        <v>SD NEGERI 3 PAKIS</v>
      </c>
      <c r="E423" s="71">
        <f>'PER TRIWULAN'!X417</f>
        <v>162980000</v>
      </c>
      <c r="F423" s="89">
        <v>162980000</v>
      </c>
      <c r="G423" s="62">
        <v>7914800</v>
      </c>
      <c r="H423" s="62">
        <v>2835000</v>
      </c>
      <c r="I423" s="62">
        <v>37044700</v>
      </c>
      <c r="J423" s="62">
        <v>23088500</v>
      </c>
      <c r="K423" s="62">
        <v>18131650</v>
      </c>
      <c r="L423" s="62">
        <v>2951500</v>
      </c>
      <c r="M423" s="62">
        <v>2325000</v>
      </c>
      <c r="N423" s="62">
        <v>31100000</v>
      </c>
      <c r="O423" s="62">
        <v>12480000</v>
      </c>
      <c r="P423" s="62">
        <v>300000</v>
      </c>
      <c r="Q423" s="62">
        <v>4495000</v>
      </c>
      <c r="R423" s="62">
        <v>250000</v>
      </c>
      <c r="S423" s="62">
        <v>20063850</v>
      </c>
      <c r="T423" s="72">
        <f t="shared" si="31"/>
        <v>162980000</v>
      </c>
      <c r="U423" s="59">
        <f t="shared" si="32"/>
        <v>0</v>
      </c>
      <c r="V423" s="57">
        <f t="shared" si="33"/>
        <v>0</v>
      </c>
      <c r="W423" s="25"/>
      <c r="X423" s="173">
        <f>'K8 SD Twl I 2013'!T422</f>
        <v>41760000</v>
      </c>
      <c r="Y423" s="173">
        <f>'K8 SD Twl II 2013'!T422</f>
        <v>41760000</v>
      </c>
      <c r="Z423" s="173">
        <f>'K8 SD Twl III 2013'!T422</f>
        <v>41760000</v>
      </c>
      <c r="AA423" s="173">
        <f>'K8 SD Twl IV 2013'!T422</f>
        <v>37700000</v>
      </c>
      <c r="AB423" s="173">
        <f t="shared" si="34"/>
        <v>162980000</v>
      </c>
      <c r="AC423" s="173">
        <f t="shared" si="30"/>
        <v>0</v>
      </c>
    </row>
    <row r="424" spans="2:29" hidden="1">
      <c r="B424" s="79">
        <f>'PER TRIWULAN'!A418</f>
        <v>413</v>
      </c>
      <c r="C424" s="54" t="str">
        <f>'PER TRIWULAN'!I418</f>
        <v xml:space="preserve"> Kradenan </v>
      </c>
      <c r="D424" s="167" t="str">
        <f>'PER TRIWULAN'!B418</f>
        <v>SD NEGERI 3 SAMBONGBANGI</v>
      </c>
      <c r="E424" s="71">
        <f>'PER TRIWULAN'!X418</f>
        <v>68730000</v>
      </c>
      <c r="F424" s="89">
        <v>68730000</v>
      </c>
      <c r="G424" s="62">
        <v>787500</v>
      </c>
      <c r="H424" s="62">
        <v>220000</v>
      </c>
      <c r="I424" s="62">
        <v>12320300</v>
      </c>
      <c r="J424" s="62">
        <v>14026500</v>
      </c>
      <c r="K424" s="62">
        <v>11411600</v>
      </c>
      <c r="L424" s="62">
        <v>1535000</v>
      </c>
      <c r="M424" s="62">
        <v>800000</v>
      </c>
      <c r="N424" s="62">
        <v>15000000</v>
      </c>
      <c r="O424" s="62">
        <v>6549900</v>
      </c>
      <c r="P424" s="62"/>
      <c r="Q424" s="62">
        <v>5889200</v>
      </c>
      <c r="R424" s="62">
        <v>190000</v>
      </c>
      <c r="S424" s="62"/>
      <c r="T424" s="72">
        <f t="shared" si="31"/>
        <v>68730000</v>
      </c>
      <c r="U424" s="59">
        <f t="shared" si="32"/>
        <v>0</v>
      </c>
      <c r="V424" s="57">
        <f t="shared" si="33"/>
        <v>0</v>
      </c>
      <c r="W424" s="25"/>
      <c r="X424" s="173">
        <f>'K8 SD Twl I 2013'!T423</f>
        <v>17400000</v>
      </c>
      <c r="Y424" s="173">
        <f>'K8 SD Twl II 2013'!T423</f>
        <v>17400000</v>
      </c>
      <c r="Z424" s="173">
        <f>'K8 SD Twl III 2013'!T423</f>
        <v>17400000</v>
      </c>
      <c r="AA424" s="173">
        <f>'K8 SD Twl IV 2013'!T423</f>
        <v>16530000</v>
      </c>
      <c r="AB424" s="173">
        <f t="shared" si="34"/>
        <v>68730000</v>
      </c>
      <c r="AC424" s="173">
        <f t="shared" si="30"/>
        <v>0</v>
      </c>
    </row>
    <row r="425" spans="2:29" hidden="1">
      <c r="B425" s="79">
        <f>'PER TRIWULAN'!A419</f>
        <v>414</v>
      </c>
      <c r="C425" s="54" t="str">
        <f>'PER TRIWULAN'!I419</f>
        <v xml:space="preserve"> Kradenan </v>
      </c>
      <c r="D425" s="167" t="str">
        <f>'PER TRIWULAN'!B419</f>
        <v>SD NEGERI 3 SIMO</v>
      </c>
      <c r="E425" s="71">
        <f>'PER TRIWULAN'!X419</f>
        <v>98310000</v>
      </c>
      <c r="F425" s="89">
        <v>98310000</v>
      </c>
      <c r="G425" s="62">
        <v>6054250</v>
      </c>
      <c r="H425" s="62">
        <v>0</v>
      </c>
      <c r="I425" s="62">
        <v>14720100</v>
      </c>
      <c r="J425" s="62">
        <v>16834900</v>
      </c>
      <c r="K425" s="62">
        <v>11277400</v>
      </c>
      <c r="L425" s="62">
        <v>2068200</v>
      </c>
      <c r="M425" s="62">
        <v>4161600</v>
      </c>
      <c r="N425" s="62">
        <v>22950000</v>
      </c>
      <c r="O425" s="62">
        <v>11873800</v>
      </c>
      <c r="P425" s="62">
        <v>600000</v>
      </c>
      <c r="Q425" s="62">
        <v>2766000</v>
      </c>
      <c r="R425" s="62">
        <v>441000</v>
      </c>
      <c r="S425" s="62">
        <v>4562750</v>
      </c>
      <c r="T425" s="72">
        <f t="shared" si="31"/>
        <v>98310000</v>
      </c>
      <c r="U425" s="59">
        <f t="shared" si="32"/>
        <v>0</v>
      </c>
      <c r="V425" s="57">
        <f t="shared" si="33"/>
        <v>0</v>
      </c>
      <c r="W425" s="25"/>
      <c r="X425" s="173">
        <f>'K8 SD Twl I 2013'!T424</f>
        <v>24505000</v>
      </c>
      <c r="Y425" s="173">
        <f>'K8 SD Twl II 2013'!T424</f>
        <v>24505000</v>
      </c>
      <c r="Z425" s="173">
        <f>'K8 SD Twl III 2013'!T424</f>
        <v>24505000</v>
      </c>
      <c r="AA425" s="173">
        <f>'K8 SD Twl IV 2013'!T424</f>
        <v>24795000</v>
      </c>
      <c r="AB425" s="173">
        <f t="shared" si="34"/>
        <v>98310000</v>
      </c>
      <c r="AC425" s="173">
        <f t="shared" si="30"/>
        <v>0</v>
      </c>
    </row>
    <row r="426" spans="2:29" hidden="1">
      <c r="B426" s="79">
        <f>'PER TRIWULAN'!A420</f>
        <v>415</v>
      </c>
      <c r="C426" s="54" t="str">
        <f>'PER TRIWULAN'!I420</f>
        <v xml:space="preserve"> Kradenan </v>
      </c>
      <c r="D426" s="167" t="str">
        <f>'PER TRIWULAN'!B420</f>
        <v>SD NEGERI 4 KALISARI</v>
      </c>
      <c r="E426" s="71">
        <f>'PER TRIWULAN'!X420</f>
        <v>93090000</v>
      </c>
      <c r="F426" s="89">
        <v>93090000</v>
      </c>
      <c r="G426" s="62">
        <v>25000</v>
      </c>
      <c r="H426" s="62">
        <v>0</v>
      </c>
      <c r="I426" s="62">
        <v>11811150</v>
      </c>
      <c r="J426" s="62">
        <v>5635000</v>
      </c>
      <c r="K426" s="62">
        <v>38882750</v>
      </c>
      <c r="L426" s="62">
        <v>1370200</v>
      </c>
      <c r="M426" s="62">
        <v>5742250</v>
      </c>
      <c r="N426" s="62">
        <v>12175000</v>
      </c>
      <c r="O426" s="62">
        <v>8339000</v>
      </c>
      <c r="P426" s="62">
        <v>0</v>
      </c>
      <c r="Q426" s="62">
        <v>3559650</v>
      </c>
      <c r="R426" s="62">
        <v>0</v>
      </c>
      <c r="S426" s="62">
        <v>5550000</v>
      </c>
      <c r="T426" s="72">
        <f t="shared" si="31"/>
        <v>93090000</v>
      </c>
      <c r="U426" s="59">
        <f t="shared" si="32"/>
        <v>0</v>
      </c>
      <c r="V426" s="57">
        <f t="shared" si="33"/>
        <v>0</v>
      </c>
      <c r="W426" s="25"/>
      <c r="X426" s="173">
        <f>'K8 SD Twl I 2013'!T425</f>
        <v>24215000</v>
      </c>
      <c r="Y426" s="173">
        <f>'K8 SD Twl II 2013'!T425</f>
        <v>24215000</v>
      </c>
      <c r="Z426" s="173">
        <f>'K8 SD Twl III 2013'!T425</f>
        <v>24215000</v>
      </c>
      <c r="AA426" s="173">
        <f>'K8 SD Twl IV 2013'!T425</f>
        <v>20445000</v>
      </c>
      <c r="AB426" s="173">
        <f t="shared" si="34"/>
        <v>93090000</v>
      </c>
      <c r="AC426" s="173">
        <f t="shared" si="30"/>
        <v>0</v>
      </c>
    </row>
    <row r="427" spans="2:29" hidden="1">
      <c r="B427" s="79">
        <f>'PER TRIWULAN'!A421</f>
        <v>416</v>
      </c>
      <c r="C427" s="54" t="str">
        <f>'PER TRIWULAN'!I421</f>
        <v xml:space="preserve"> Kradenan </v>
      </c>
      <c r="D427" s="167" t="str">
        <f>'PER TRIWULAN'!B421</f>
        <v>SD NEGERI 4 KRADENAN</v>
      </c>
      <c r="E427" s="71">
        <f>'PER TRIWULAN'!X421</f>
        <v>99470000</v>
      </c>
      <c r="F427" s="89">
        <v>99470000</v>
      </c>
      <c r="G427" s="62">
        <v>433000</v>
      </c>
      <c r="H427" s="62">
        <v>374000</v>
      </c>
      <c r="I427" s="62">
        <v>19108600</v>
      </c>
      <c r="J427" s="62">
        <v>5796000</v>
      </c>
      <c r="K427" s="62">
        <v>26338301</v>
      </c>
      <c r="L427" s="62">
        <v>2933949</v>
      </c>
      <c r="M427" s="62">
        <v>9222200</v>
      </c>
      <c r="N427" s="62">
        <v>20550000</v>
      </c>
      <c r="O427" s="62">
        <v>12926950</v>
      </c>
      <c r="P427" s="62">
        <v>0</v>
      </c>
      <c r="Q427" s="62">
        <v>787000</v>
      </c>
      <c r="R427" s="62">
        <v>1000000</v>
      </c>
      <c r="S427" s="62">
        <v>0</v>
      </c>
      <c r="T427" s="72">
        <f t="shared" si="31"/>
        <v>99470000</v>
      </c>
      <c r="U427" s="59">
        <f t="shared" si="32"/>
        <v>0</v>
      </c>
      <c r="V427" s="57">
        <f t="shared" si="33"/>
        <v>0</v>
      </c>
      <c r="W427" s="25"/>
      <c r="X427" s="173">
        <f>'K8 SD Twl I 2013'!T426</f>
        <v>26390000</v>
      </c>
      <c r="Y427" s="173">
        <f>'K8 SD Twl II 2013'!T426</f>
        <v>26390000</v>
      </c>
      <c r="Z427" s="173">
        <f>'K8 SD Twl III 2013'!T426</f>
        <v>26390000</v>
      </c>
      <c r="AA427" s="173">
        <f>'K8 SD Twl IV 2013'!T426</f>
        <v>20300000</v>
      </c>
      <c r="AB427" s="173">
        <f t="shared" si="34"/>
        <v>99470000</v>
      </c>
      <c r="AC427" s="173">
        <f t="shared" si="30"/>
        <v>0</v>
      </c>
    </row>
    <row r="428" spans="2:29" hidden="1">
      <c r="B428" s="79">
        <f>'PER TRIWULAN'!A422</f>
        <v>417</v>
      </c>
      <c r="C428" s="54" t="str">
        <f>'PER TRIWULAN'!I422</f>
        <v xml:space="preserve"> Kradenan </v>
      </c>
      <c r="D428" s="167" t="str">
        <f>'PER TRIWULAN'!B422</f>
        <v>SD NEGERI 4 PAKIS</v>
      </c>
      <c r="E428" s="71">
        <f>'PER TRIWULAN'!X422</f>
        <v>64090000</v>
      </c>
      <c r="F428" s="89">
        <v>64090000</v>
      </c>
      <c r="G428" s="62">
        <v>3509382</v>
      </c>
      <c r="H428" s="62">
        <v>1500000</v>
      </c>
      <c r="I428" s="62">
        <v>11292606</v>
      </c>
      <c r="J428" s="62">
        <v>4981128</v>
      </c>
      <c r="K428" s="62">
        <v>13390800</v>
      </c>
      <c r="L428" s="62">
        <v>197684</v>
      </c>
      <c r="M428" s="62">
        <v>0</v>
      </c>
      <c r="N428" s="62">
        <v>15600000</v>
      </c>
      <c r="O428" s="62">
        <v>8673400</v>
      </c>
      <c r="P428" s="62">
        <v>0</v>
      </c>
      <c r="Q428" s="62">
        <v>4200000</v>
      </c>
      <c r="R428" s="62">
        <v>625000</v>
      </c>
      <c r="S428" s="62">
        <v>120000</v>
      </c>
      <c r="T428" s="72">
        <f t="shared" si="31"/>
        <v>64090000</v>
      </c>
      <c r="U428" s="59">
        <f t="shared" si="32"/>
        <v>0</v>
      </c>
      <c r="V428" s="57">
        <f t="shared" si="33"/>
        <v>0</v>
      </c>
      <c r="W428" s="25"/>
      <c r="X428" s="173">
        <f>'K8 SD Twl I 2013'!T427</f>
        <v>17110000</v>
      </c>
      <c r="Y428" s="173">
        <f>'K8 SD Twl II 2013'!T427</f>
        <v>17110000</v>
      </c>
      <c r="Z428" s="173">
        <f>'K8 SD Twl III 2013'!T427</f>
        <v>17110000</v>
      </c>
      <c r="AA428" s="173">
        <f>'K8 SD Twl IV 2013'!T427</f>
        <v>12760000</v>
      </c>
      <c r="AB428" s="173">
        <f t="shared" si="34"/>
        <v>64090000</v>
      </c>
      <c r="AC428" s="173">
        <f t="shared" si="30"/>
        <v>0</v>
      </c>
    </row>
    <row r="429" spans="2:29" hidden="1">
      <c r="B429" s="79">
        <f>'PER TRIWULAN'!A423</f>
        <v>418</v>
      </c>
      <c r="C429" s="54" t="str">
        <f>'PER TRIWULAN'!I423</f>
        <v xml:space="preserve"> Kradenan </v>
      </c>
      <c r="D429" s="167" t="str">
        <f>'PER TRIWULAN'!B423</f>
        <v>SD NEGERI 4 REJOSARI</v>
      </c>
      <c r="E429" s="71">
        <f>'PER TRIWULAN'!X423</f>
        <v>68730000</v>
      </c>
      <c r="F429" s="89">
        <v>68730000</v>
      </c>
      <c r="G429" s="62">
        <v>1877550</v>
      </c>
      <c r="H429" s="62">
        <v>0</v>
      </c>
      <c r="I429" s="62">
        <v>8433250</v>
      </c>
      <c r="J429" s="62">
        <v>8172900</v>
      </c>
      <c r="K429" s="62">
        <v>18380200</v>
      </c>
      <c r="L429" s="62">
        <v>1262400</v>
      </c>
      <c r="M429" s="62">
        <v>1468000</v>
      </c>
      <c r="N429" s="62">
        <v>17895000</v>
      </c>
      <c r="O429" s="62">
        <v>8088200</v>
      </c>
      <c r="P429" s="62">
        <v>0</v>
      </c>
      <c r="Q429" s="62">
        <v>2050000</v>
      </c>
      <c r="R429" s="62">
        <v>593000</v>
      </c>
      <c r="S429" s="62">
        <v>509500</v>
      </c>
      <c r="T429" s="72">
        <f t="shared" si="31"/>
        <v>68730000</v>
      </c>
      <c r="U429" s="59">
        <f t="shared" si="32"/>
        <v>0</v>
      </c>
      <c r="V429" s="57">
        <f t="shared" si="33"/>
        <v>0</v>
      </c>
      <c r="W429" s="25"/>
      <c r="X429" s="173">
        <f>'K8 SD Twl I 2013'!T428</f>
        <v>17400000</v>
      </c>
      <c r="Y429" s="173">
        <f>'K8 SD Twl II 2013'!T428</f>
        <v>17400000</v>
      </c>
      <c r="Z429" s="173">
        <f>'K8 SD Twl III 2013'!T428</f>
        <v>17400000</v>
      </c>
      <c r="AA429" s="173">
        <f>'K8 SD Twl IV 2013'!T428</f>
        <v>16530000</v>
      </c>
      <c r="AB429" s="173">
        <f t="shared" si="34"/>
        <v>68730000</v>
      </c>
      <c r="AC429" s="173">
        <f t="shared" si="30"/>
        <v>0</v>
      </c>
    </row>
    <row r="430" spans="2:29" hidden="1">
      <c r="B430" s="79">
        <f>'PER TRIWULAN'!A424</f>
        <v>419</v>
      </c>
      <c r="C430" s="54" t="str">
        <f>'PER TRIWULAN'!I424</f>
        <v xml:space="preserve"> Kradenan </v>
      </c>
      <c r="D430" s="167" t="str">
        <f>'PER TRIWULAN'!B424</f>
        <v>SD NEGERI 4 SAMBONGBANGI</v>
      </c>
      <c r="E430" s="71">
        <f>'PER TRIWULAN'!X424</f>
        <v>58290000</v>
      </c>
      <c r="F430" s="89">
        <v>58290000</v>
      </c>
      <c r="G430" s="62">
        <v>1155600</v>
      </c>
      <c r="H430" s="62">
        <v>576500</v>
      </c>
      <c r="I430" s="62">
        <v>10188200</v>
      </c>
      <c r="J430" s="62">
        <v>8171800</v>
      </c>
      <c r="K430" s="62">
        <v>9231150</v>
      </c>
      <c r="L430" s="62">
        <v>630050</v>
      </c>
      <c r="M430" s="62">
        <v>1105000</v>
      </c>
      <c r="N430" s="62">
        <v>11400000</v>
      </c>
      <c r="O430" s="62">
        <v>9539500</v>
      </c>
      <c r="P430" s="62">
        <v>0</v>
      </c>
      <c r="Q430" s="62">
        <v>2844700</v>
      </c>
      <c r="R430" s="62">
        <v>3447500</v>
      </c>
      <c r="S430" s="62">
        <v>0</v>
      </c>
      <c r="T430" s="72">
        <f t="shared" si="31"/>
        <v>58290000</v>
      </c>
      <c r="U430" s="59">
        <f t="shared" si="32"/>
        <v>0</v>
      </c>
      <c r="V430" s="57">
        <f t="shared" si="33"/>
        <v>0</v>
      </c>
      <c r="W430" s="25"/>
      <c r="X430" s="173">
        <f>'K8 SD Twl I 2013'!T429</f>
        <v>14935000</v>
      </c>
      <c r="Y430" s="173">
        <f>'K8 SD Twl II 2013'!T429</f>
        <v>14935000</v>
      </c>
      <c r="Z430" s="173">
        <f>'K8 SD Twl III 2013'!T429</f>
        <v>14935000</v>
      </c>
      <c r="AA430" s="173">
        <f>'K8 SD Twl IV 2013'!T429</f>
        <v>13485000</v>
      </c>
      <c r="AB430" s="173">
        <f t="shared" si="34"/>
        <v>58290000</v>
      </c>
      <c r="AC430" s="173">
        <f t="shared" si="30"/>
        <v>0</v>
      </c>
    </row>
    <row r="431" spans="2:29" hidden="1">
      <c r="B431" s="79">
        <f>'PER TRIWULAN'!A425</f>
        <v>420</v>
      </c>
      <c r="C431" s="54" t="str">
        <f>'PER TRIWULAN'!I425</f>
        <v xml:space="preserve"> Kradenan </v>
      </c>
      <c r="D431" s="167" t="str">
        <f>'PER TRIWULAN'!B425</f>
        <v>SD NEGERI 5 BANJARDOWO</v>
      </c>
      <c r="E431" s="71">
        <f>'PER TRIWULAN'!X425</f>
        <v>40310000</v>
      </c>
      <c r="F431" s="89">
        <v>40310000</v>
      </c>
      <c r="G431" s="62">
        <v>1314000</v>
      </c>
      <c r="H431" s="62">
        <v>0</v>
      </c>
      <c r="I431" s="62">
        <v>10335012</v>
      </c>
      <c r="J431" s="62">
        <v>3751300</v>
      </c>
      <c r="K431" s="62">
        <v>3985369</v>
      </c>
      <c r="L431" s="62">
        <v>326719</v>
      </c>
      <c r="M431" s="62">
        <v>280000</v>
      </c>
      <c r="N431" s="62">
        <v>11535000</v>
      </c>
      <c r="O431" s="62">
        <v>8632600</v>
      </c>
      <c r="P431" s="62">
        <v>0</v>
      </c>
      <c r="Q431" s="62">
        <v>150000</v>
      </c>
      <c r="R431" s="62">
        <v>0</v>
      </c>
      <c r="S431" s="62">
        <v>0</v>
      </c>
      <c r="T431" s="72">
        <f t="shared" si="31"/>
        <v>40310000</v>
      </c>
      <c r="U431" s="59">
        <f t="shared" si="32"/>
        <v>0</v>
      </c>
      <c r="V431" s="57">
        <f t="shared" si="33"/>
        <v>0</v>
      </c>
      <c r="W431" s="25"/>
      <c r="X431" s="173">
        <f>'K8 SD Twl I 2013'!T430</f>
        <v>10440000</v>
      </c>
      <c r="Y431" s="173">
        <f>'K8 SD Twl II 2013'!T430</f>
        <v>10500000</v>
      </c>
      <c r="Z431" s="173">
        <f>'K8 SD Twl III 2013'!T430</f>
        <v>10500000</v>
      </c>
      <c r="AA431" s="173">
        <f>'K8 SD Twl IV 2013'!T430</f>
        <v>8870000</v>
      </c>
      <c r="AB431" s="173">
        <f t="shared" si="34"/>
        <v>40310000</v>
      </c>
      <c r="AC431" s="173">
        <f t="shared" si="30"/>
        <v>0</v>
      </c>
    </row>
    <row r="432" spans="2:29" hidden="1">
      <c r="B432" s="79">
        <f>'PER TRIWULAN'!A426</f>
        <v>421</v>
      </c>
      <c r="C432" s="54" t="str">
        <f>'PER TRIWULAN'!I426</f>
        <v xml:space="preserve"> Kradenan </v>
      </c>
      <c r="D432" s="167" t="str">
        <f>'PER TRIWULAN'!B426</f>
        <v>SD NEGERI 2 KUWU</v>
      </c>
      <c r="E432" s="71">
        <f>'PER TRIWULAN'!X426</f>
        <v>84100000</v>
      </c>
      <c r="F432" s="89">
        <v>84100000</v>
      </c>
      <c r="G432" s="62">
        <v>3897258</v>
      </c>
      <c r="H432" s="62">
        <v>0</v>
      </c>
      <c r="I432" s="62">
        <v>19197000</v>
      </c>
      <c r="J432" s="62">
        <v>15169800</v>
      </c>
      <c r="K432" s="62">
        <v>12768106</v>
      </c>
      <c r="L432" s="62">
        <v>3144034</v>
      </c>
      <c r="M432" s="62">
        <v>5948000</v>
      </c>
      <c r="N432" s="62">
        <v>15000000</v>
      </c>
      <c r="O432" s="62">
        <v>8975802</v>
      </c>
      <c r="P432" s="62">
        <v>0</v>
      </c>
      <c r="Q432" s="62">
        <v>0</v>
      </c>
      <c r="R432" s="62">
        <v>0</v>
      </c>
      <c r="S432" s="62">
        <v>0</v>
      </c>
      <c r="T432" s="72">
        <f t="shared" si="31"/>
        <v>84100000</v>
      </c>
      <c r="U432" s="59">
        <f t="shared" si="32"/>
        <v>0</v>
      </c>
      <c r="V432" s="57">
        <f t="shared" si="33"/>
        <v>0</v>
      </c>
      <c r="W432" s="25"/>
      <c r="X432" s="173">
        <f>'K8 SD Twl I 2013'!T431</f>
        <v>22475000</v>
      </c>
      <c r="Y432" s="173">
        <f>'K8 SD Twl II 2013'!T431</f>
        <v>22475000</v>
      </c>
      <c r="Z432" s="173">
        <f>'K8 SD Twl III 2013'!T431</f>
        <v>22475000</v>
      </c>
      <c r="AA432" s="173">
        <f>'K8 SD Twl IV 2013'!T431</f>
        <v>16675000</v>
      </c>
      <c r="AB432" s="173">
        <f t="shared" si="34"/>
        <v>84100000</v>
      </c>
      <c r="AC432" s="173">
        <f t="shared" si="30"/>
        <v>0</v>
      </c>
    </row>
    <row r="433" spans="2:29" hidden="1">
      <c r="B433" s="79">
        <f>'PER TRIWULAN'!A427</f>
        <v>422</v>
      </c>
      <c r="C433" s="54" t="str">
        <f>'PER TRIWULAN'!I427</f>
        <v xml:space="preserve"> Kradenan </v>
      </c>
      <c r="D433" s="167" t="str">
        <f>'PER TRIWULAN'!B427</f>
        <v>SD NEGERI 1 CREWEK</v>
      </c>
      <c r="E433" s="71">
        <f>'PER TRIWULAN'!X427</f>
        <v>97150000</v>
      </c>
      <c r="F433" s="89">
        <v>97150000</v>
      </c>
      <c r="G433" s="62">
        <v>8878000</v>
      </c>
      <c r="H433" s="62">
        <v>3208000</v>
      </c>
      <c r="I433" s="62">
        <v>13203750</v>
      </c>
      <c r="J433" s="62">
        <v>15289000</v>
      </c>
      <c r="K433" s="62">
        <v>10026000</v>
      </c>
      <c r="L433" s="62">
        <v>1395200</v>
      </c>
      <c r="M433" s="62">
        <v>4410500</v>
      </c>
      <c r="N433" s="62">
        <v>26100000</v>
      </c>
      <c r="O433" s="62">
        <v>10001000</v>
      </c>
      <c r="P433" s="62">
        <v>0</v>
      </c>
      <c r="Q433" s="62">
        <v>2780000</v>
      </c>
      <c r="R433" s="62">
        <v>792500</v>
      </c>
      <c r="S433" s="62">
        <v>1066050</v>
      </c>
      <c r="T433" s="72">
        <f t="shared" si="31"/>
        <v>97150000</v>
      </c>
      <c r="U433" s="59">
        <f t="shared" si="32"/>
        <v>0</v>
      </c>
      <c r="V433" s="57">
        <f t="shared" si="33"/>
        <v>0</v>
      </c>
      <c r="W433" s="25"/>
      <c r="X433" s="173">
        <f>'K8 SD Twl I 2013'!T432</f>
        <v>24360000</v>
      </c>
      <c r="Y433" s="173">
        <f>'K8 SD Twl II 2013'!T432</f>
        <v>24360000</v>
      </c>
      <c r="Z433" s="173">
        <f>'K8 SD Twl III 2013'!T432</f>
        <v>24360000</v>
      </c>
      <c r="AA433" s="173">
        <f>'K8 SD Twl IV 2013'!T432</f>
        <v>24070000</v>
      </c>
      <c r="AB433" s="173">
        <f t="shared" si="34"/>
        <v>97150000</v>
      </c>
      <c r="AC433" s="173">
        <f t="shared" si="30"/>
        <v>0</v>
      </c>
    </row>
    <row r="434" spans="2:29" hidden="1">
      <c r="B434" s="79">
        <f>'PER TRIWULAN'!A428</f>
        <v>423</v>
      </c>
      <c r="C434" s="54" t="str">
        <f>'PER TRIWULAN'!I428</f>
        <v xml:space="preserve"> Kradenan </v>
      </c>
      <c r="D434" s="167" t="str">
        <f>'PER TRIWULAN'!B428</f>
        <v>SD NEGERI 2 BANJARDOWO</v>
      </c>
      <c r="E434" s="71">
        <f>'PER TRIWULAN'!X428</f>
        <v>132820000</v>
      </c>
      <c r="F434" s="89">
        <v>132820000</v>
      </c>
      <c r="G434" s="62">
        <v>7952750</v>
      </c>
      <c r="H434" s="62">
        <v>0</v>
      </c>
      <c r="I434" s="62">
        <v>21889200</v>
      </c>
      <c r="J434" s="62">
        <v>30785750</v>
      </c>
      <c r="K434" s="62">
        <v>21320400</v>
      </c>
      <c r="L434" s="62">
        <v>7292200</v>
      </c>
      <c r="M434" s="62">
        <v>8347000</v>
      </c>
      <c r="N434" s="62">
        <v>23850000</v>
      </c>
      <c r="O434" s="62">
        <v>9017700</v>
      </c>
      <c r="P434" s="62"/>
      <c r="Q434" s="62">
        <v>2365000</v>
      </c>
      <c r="R434" s="62"/>
      <c r="S434" s="62"/>
      <c r="T434" s="72">
        <f t="shared" si="31"/>
        <v>132820000</v>
      </c>
      <c r="U434" s="59">
        <f t="shared" si="32"/>
        <v>0</v>
      </c>
      <c r="V434" s="57">
        <f t="shared" si="33"/>
        <v>0</v>
      </c>
      <c r="W434" s="25"/>
      <c r="X434" s="173">
        <f>'K8 SD Twl I 2013'!T433</f>
        <v>33785000</v>
      </c>
      <c r="Y434" s="173">
        <f>'K8 SD Twl II 2013'!T433</f>
        <v>33785000</v>
      </c>
      <c r="Z434" s="173">
        <f>'K8 SD Twl III 2013'!T433</f>
        <v>33785000</v>
      </c>
      <c r="AA434" s="173">
        <f>'K8 SD Twl IV 2013'!T433</f>
        <v>31465000</v>
      </c>
      <c r="AB434" s="173">
        <f t="shared" si="34"/>
        <v>132820000</v>
      </c>
      <c r="AC434" s="173">
        <f t="shared" si="30"/>
        <v>0</v>
      </c>
    </row>
    <row r="435" spans="2:29" hidden="1">
      <c r="B435" s="79">
        <f>'PER TRIWULAN'!A429</f>
        <v>424</v>
      </c>
      <c r="C435" s="54" t="str">
        <f>'PER TRIWULAN'!I429</f>
        <v xml:space="preserve"> Kradenan </v>
      </c>
      <c r="D435" s="167" t="str">
        <f>'PER TRIWULAN'!B429</f>
        <v>SD NEGERI 2 SIMO</v>
      </c>
      <c r="E435" s="71">
        <f>'PER TRIWULAN'!X429</f>
        <v>101790000</v>
      </c>
      <c r="F435" s="89">
        <v>101790000</v>
      </c>
      <c r="G435" s="62">
        <v>4546000</v>
      </c>
      <c r="H435" s="62">
        <v>335000</v>
      </c>
      <c r="I435" s="62">
        <v>23455400</v>
      </c>
      <c r="J435" s="62">
        <v>20870700</v>
      </c>
      <c r="K435" s="62">
        <v>12974250</v>
      </c>
      <c r="L435" s="62">
        <v>345700</v>
      </c>
      <c r="M435" s="62">
        <v>5291250</v>
      </c>
      <c r="N435" s="62">
        <v>18850000</v>
      </c>
      <c r="O435" s="62">
        <v>11530000</v>
      </c>
      <c r="P435" s="62">
        <v>0</v>
      </c>
      <c r="Q435" s="62">
        <v>2450700</v>
      </c>
      <c r="R435" s="62">
        <v>1045000</v>
      </c>
      <c r="S435" s="62">
        <v>96000</v>
      </c>
      <c r="T435" s="72">
        <f t="shared" si="31"/>
        <v>101790000</v>
      </c>
      <c r="U435" s="59">
        <f t="shared" si="32"/>
        <v>0</v>
      </c>
      <c r="V435" s="57">
        <f t="shared" si="33"/>
        <v>0</v>
      </c>
      <c r="W435" s="25"/>
      <c r="X435" s="173">
        <f>'K8 SD Twl I 2013'!T434</f>
        <v>26390000</v>
      </c>
      <c r="Y435" s="173">
        <f>'K8 SD Twl II 2013'!T434</f>
        <v>26390000</v>
      </c>
      <c r="Z435" s="173">
        <f>'K8 SD Twl III 2013'!T434</f>
        <v>26390000</v>
      </c>
      <c r="AA435" s="173">
        <f>'K8 SD Twl IV 2013'!T434</f>
        <v>22620000</v>
      </c>
      <c r="AB435" s="173">
        <f t="shared" si="34"/>
        <v>101790000</v>
      </c>
      <c r="AC435" s="173">
        <f t="shared" si="30"/>
        <v>0</v>
      </c>
    </row>
    <row r="436" spans="2:29" hidden="1">
      <c r="B436" s="79">
        <f>'PER TRIWULAN'!A430</f>
        <v>425</v>
      </c>
      <c r="C436" s="54" t="str">
        <f>'PER TRIWULAN'!I430</f>
        <v xml:space="preserve"> Kradenan </v>
      </c>
      <c r="D436" s="167" t="str">
        <f>'PER TRIWULAN'!B430</f>
        <v>SD NEGERI 1 REJOSARI</v>
      </c>
      <c r="E436" s="71">
        <f>'PER TRIWULAN'!X430</f>
        <v>116000000</v>
      </c>
      <c r="F436" s="89">
        <v>117160000</v>
      </c>
      <c r="G436" s="62">
        <v>5661250</v>
      </c>
      <c r="H436" s="62">
        <v>720000</v>
      </c>
      <c r="I436" s="62">
        <v>5318000</v>
      </c>
      <c r="J436" s="62">
        <v>27907883</v>
      </c>
      <c r="K436" s="62">
        <v>43975434</v>
      </c>
      <c r="L436" s="62">
        <v>149233</v>
      </c>
      <c r="M436" s="62">
        <v>3042000</v>
      </c>
      <c r="N436" s="62">
        <v>17250000</v>
      </c>
      <c r="O436" s="62">
        <v>10136200</v>
      </c>
      <c r="P436" s="62">
        <v>0</v>
      </c>
      <c r="Q436" s="62">
        <v>3000000</v>
      </c>
      <c r="R436" s="62">
        <v>0</v>
      </c>
      <c r="S436" s="62">
        <v>0</v>
      </c>
      <c r="T436" s="72">
        <f t="shared" si="31"/>
        <v>117160000</v>
      </c>
      <c r="U436" s="59">
        <f t="shared" si="32"/>
        <v>-1160000</v>
      </c>
      <c r="V436" s="57">
        <f t="shared" si="33"/>
        <v>0</v>
      </c>
      <c r="W436" s="25"/>
      <c r="X436" s="173">
        <f>'K8 SD Twl I 2013'!T435</f>
        <v>30305000</v>
      </c>
      <c r="Y436" s="173">
        <f>'K8 SD Twl II 2013'!T435</f>
        <v>30305000</v>
      </c>
      <c r="Z436" s="173">
        <f>'K8 SD Twl III 2013'!T435</f>
        <v>30305000</v>
      </c>
      <c r="AA436" s="173">
        <f>'K8 SD Twl IV 2013'!T435</f>
        <v>26245000</v>
      </c>
      <c r="AB436" s="173">
        <f t="shared" si="34"/>
        <v>117160000</v>
      </c>
      <c r="AC436" s="173">
        <f t="shared" si="30"/>
        <v>0</v>
      </c>
    </row>
    <row r="437" spans="2:29" hidden="1">
      <c r="B437" s="79">
        <f>'PER TRIWULAN'!A431</f>
        <v>426</v>
      </c>
      <c r="C437" s="54" t="str">
        <f>'PER TRIWULAN'!I431</f>
        <v xml:space="preserve"> Kradenan </v>
      </c>
      <c r="D437" s="167" t="str">
        <f>'PER TRIWULAN'!B431</f>
        <v>SD NEGERI 2 REJOSARI</v>
      </c>
      <c r="E437" s="71">
        <f>'PER TRIWULAN'!X431</f>
        <v>88450000</v>
      </c>
      <c r="F437" s="89">
        <v>88450000</v>
      </c>
      <c r="G437" s="62">
        <v>645000</v>
      </c>
      <c r="H437" s="62">
        <v>500000</v>
      </c>
      <c r="I437" s="62">
        <v>9267500</v>
      </c>
      <c r="J437" s="62">
        <v>16734750</v>
      </c>
      <c r="K437" s="62">
        <v>2370450</v>
      </c>
      <c r="L437" s="62">
        <v>672000</v>
      </c>
      <c r="M437" s="62">
        <v>3257500</v>
      </c>
      <c r="N437" s="62">
        <v>25370000</v>
      </c>
      <c r="O437" s="62">
        <v>9133400</v>
      </c>
      <c r="P437" s="62">
        <v>0</v>
      </c>
      <c r="Q437" s="62">
        <v>2450000</v>
      </c>
      <c r="R437" s="62">
        <v>4640000</v>
      </c>
      <c r="S437" s="62">
        <v>13409400</v>
      </c>
      <c r="T437" s="72">
        <f t="shared" si="31"/>
        <v>88450000</v>
      </c>
      <c r="U437" s="59">
        <f t="shared" si="32"/>
        <v>0</v>
      </c>
      <c r="V437" s="57">
        <f t="shared" si="33"/>
        <v>0</v>
      </c>
      <c r="W437" s="25"/>
      <c r="X437" s="173">
        <f>'K8 SD Twl I 2013'!T436</f>
        <v>23055000</v>
      </c>
      <c r="Y437" s="173">
        <f>'K8 SD Twl II 2013'!T436</f>
        <v>23055000</v>
      </c>
      <c r="Z437" s="173">
        <f>'K8 SD Twl III 2013'!T436</f>
        <v>23055000</v>
      </c>
      <c r="AA437" s="173">
        <f>'K8 SD Twl IV 2013'!T436</f>
        <v>19285000</v>
      </c>
      <c r="AB437" s="173">
        <f t="shared" si="34"/>
        <v>88450000</v>
      </c>
      <c r="AC437" s="173">
        <f t="shared" si="30"/>
        <v>0</v>
      </c>
    </row>
    <row r="438" spans="2:29" hidden="1">
      <c r="B438" s="79">
        <f>'PER TRIWULAN'!A432</f>
        <v>427</v>
      </c>
      <c r="C438" s="54" t="str">
        <f>'PER TRIWULAN'!I432</f>
        <v xml:space="preserve"> Kradenan </v>
      </c>
      <c r="D438" s="167" t="str">
        <f>'PER TRIWULAN'!B432</f>
        <v>SD NEGERI3 REJOSARI</v>
      </c>
      <c r="E438" s="71">
        <f>'PER TRIWULAN'!X432</f>
        <v>91930000</v>
      </c>
      <c r="F438" s="89">
        <v>91930000</v>
      </c>
      <c r="G438" s="62">
        <v>12401500</v>
      </c>
      <c r="H438" s="62">
        <v>0</v>
      </c>
      <c r="I438" s="62">
        <v>9618350</v>
      </c>
      <c r="J438" s="62">
        <v>19613300</v>
      </c>
      <c r="K438" s="62">
        <v>4568550</v>
      </c>
      <c r="L438" s="62">
        <v>200000</v>
      </c>
      <c r="M438" s="62">
        <v>6794000</v>
      </c>
      <c r="N438" s="62">
        <v>23650000</v>
      </c>
      <c r="O438" s="62">
        <v>9964300</v>
      </c>
      <c r="P438" s="62">
        <v>0</v>
      </c>
      <c r="Q438" s="62">
        <v>2400000</v>
      </c>
      <c r="R438" s="62">
        <v>0</v>
      </c>
      <c r="S438" s="62">
        <v>2720000</v>
      </c>
      <c r="T438" s="72">
        <f t="shared" si="31"/>
        <v>91930000</v>
      </c>
      <c r="U438" s="59">
        <f t="shared" si="32"/>
        <v>0</v>
      </c>
      <c r="V438" s="57">
        <f t="shared" si="33"/>
        <v>0</v>
      </c>
      <c r="W438" s="25"/>
      <c r="X438" s="173">
        <f>'K8 SD Twl I 2013'!T437</f>
        <v>24360000</v>
      </c>
      <c r="Y438" s="173">
        <f>'K8 SD Twl II 2013'!T437</f>
        <v>24360000</v>
      </c>
      <c r="Z438" s="173">
        <f>'K8 SD Twl III 2013'!T437</f>
        <v>24360000</v>
      </c>
      <c r="AA438" s="173">
        <f>'K8 SD Twl IV 2013'!T437</f>
        <v>18850000</v>
      </c>
      <c r="AB438" s="173">
        <f t="shared" si="34"/>
        <v>91930000</v>
      </c>
      <c r="AC438" s="173">
        <f t="shared" si="30"/>
        <v>0</v>
      </c>
    </row>
    <row r="439" spans="2:29" hidden="1">
      <c r="B439" s="79">
        <f>'PER TRIWULAN'!A433</f>
        <v>428</v>
      </c>
      <c r="C439" s="54" t="str">
        <f>'PER TRIWULAN'!I433</f>
        <v xml:space="preserve"> Kradenan </v>
      </c>
      <c r="D439" s="167" t="str">
        <f>'PER TRIWULAN'!B433</f>
        <v>SD NEGERI 3 SENGONWETAN</v>
      </c>
      <c r="E439" s="71">
        <f>'PER TRIWULAN'!X433</f>
        <v>113100000</v>
      </c>
      <c r="F439" s="89">
        <v>113100000</v>
      </c>
      <c r="G439" s="62">
        <v>510000</v>
      </c>
      <c r="H439" s="62">
        <v>0</v>
      </c>
      <c r="I439" s="62">
        <v>14620050</v>
      </c>
      <c r="J439" s="62">
        <v>21661950</v>
      </c>
      <c r="K439" s="62">
        <v>29749800</v>
      </c>
      <c r="L439" s="62">
        <v>327000</v>
      </c>
      <c r="M439" s="62">
        <v>6940000</v>
      </c>
      <c r="N439" s="62">
        <v>26400000</v>
      </c>
      <c r="O439" s="62">
        <v>11176200</v>
      </c>
      <c r="P439" s="62">
        <v>915000</v>
      </c>
      <c r="Q439" s="62">
        <v>800000</v>
      </c>
      <c r="R439" s="62">
        <v>0</v>
      </c>
      <c r="S439" s="62">
        <v>0</v>
      </c>
      <c r="T439" s="72">
        <f t="shared" si="31"/>
        <v>113100000</v>
      </c>
      <c r="U439" s="59">
        <f t="shared" si="32"/>
        <v>0</v>
      </c>
      <c r="V439" s="57">
        <f t="shared" si="33"/>
        <v>0</v>
      </c>
      <c r="W439" s="25"/>
      <c r="X439" s="173">
        <f>'K8 SD Twl I 2013'!T438</f>
        <v>29145000</v>
      </c>
      <c r="Y439" s="173">
        <f>'K8 SD Twl II 2013'!T438</f>
        <v>29145000</v>
      </c>
      <c r="Z439" s="173">
        <f>'K8 SD Twl III 2013'!T438</f>
        <v>29145000</v>
      </c>
      <c r="AA439" s="173">
        <f>'K8 SD Twl IV 2013'!T438</f>
        <v>25665000</v>
      </c>
      <c r="AB439" s="173">
        <f t="shared" si="34"/>
        <v>113100000</v>
      </c>
      <c r="AC439" s="173">
        <f t="shared" si="30"/>
        <v>0</v>
      </c>
    </row>
    <row r="440" spans="2:29" hidden="1">
      <c r="B440" s="79">
        <f>'PER TRIWULAN'!A434</f>
        <v>429</v>
      </c>
      <c r="C440" s="54" t="str">
        <f>'PER TRIWULAN'!I434</f>
        <v xml:space="preserve"> Ngaringan </v>
      </c>
      <c r="D440" s="36" t="str">
        <f>'PER TRIWULAN'!B434</f>
        <v>SD NEGERI 2 SUMBERAGUNG</v>
      </c>
      <c r="E440" s="71">
        <f>'PER TRIWULAN'!X434</f>
        <v>82940000</v>
      </c>
      <c r="F440" s="89">
        <v>82940000</v>
      </c>
      <c r="G440" s="62">
        <v>6944000</v>
      </c>
      <c r="H440" s="62">
        <v>500000</v>
      </c>
      <c r="I440" s="62">
        <v>12142950</v>
      </c>
      <c r="J440" s="62">
        <v>14446368</v>
      </c>
      <c r="K440" s="62">
        <v>4867000</v>
      </c>
      <c r="L440" s="62">
        <v>4515000</v>
      </c>
      <c r="M440" s="62">
        <v>13150000</v>
      </c>
      <c r="N440" s="62">
        <v>19800000</v>
      </c>
      <c r="O440" s="62">
        <v>5774500</v>
      </c>
      <c r="P440" s="62"/>
      <c r="Q440" s="62">
        <v>800000</v>
      </c>
      <c r="R440" s="62"/>
      <c r="S440" s="62"/>
      <c r="T440" s="72">
        <f t="shared" si="31"/>
        <v>82939818</v>
      </c>
      <c r="U440" s="59">
        <f t="shared" si="32"/>
        <v>0</v>
      </c>
      <c r="V440" s="57">
        <f t="shared" si="33"/>
        <v>182</v>
      </c>
      <c r="W440" s="25"/>
      <c r="X440" s="173">
        <f>'K8 SD Twl I 2013'!T439</f>
        <v>0</v>
      </c>
      <c r="Y440" s="173">
        <f>'K8 SD Twl II 2013'!T439</f>
        <v>0</v>
      </c>
      <c r="Z440" s="173">
        <f>'K8 SD Twl III 2013'!T439</f>
        <v>0</v>
      </c>
      <c r="AA440" s="173">
        <f>'K8 SD Twl IV 2013'!T439</f>
        <v>0</v>
      </c>
      <c r="AB440" s="173">
        <f t="shared" si="34"/>
        <v>0</v>
      </c>
      <c r="AC440" s="173">
        <f t="shared" si="30"/>
        <v>82939818</v>
      </c>
    </row>
    <row r="441" spans="2:29" hidden="1">
      <c r="B441" s="79">
        <f>'PER TRIWULAN'!A435</f>
        <v>430</v>
      </c>
      <c r="C441" s="54" t="str">
        <f>'PER TRIWULAN'!I435</f>
        <v xml:space="preserve"> Ngaringan </v>
      </c>
      <c r="D441" s="36" t="str">
        <f>'PER TRIWULAN'!B435</f>
        <v>SD NEGERI 2 TRUWOLU</v>
      </c>
      <c r="E441" s="71">
        <f>'PER TRIWULAN'!X435</f>
        <v>116580000</v>
      </c>
      <c r="F441" s="89">
        <v>116580000</v>
      </c>
      <c r="G441" s="62">
        <v>13784350</v>
      </c>
      <c r="H441" s="62">
        <v>3075500</v>
      </c>
      <c r="I441" s="62">
        <v>27446400</v>
      </c>
      <c r="J441" s="62">
        <v>15087600</v>
      </c>
      <c r="K441" s="62">
        <v>13861876</v>
      </c>
      <c r="L441" s="62">
        <v>2386274</v>
      </c>
      <c r="M441" s="62">
        <v>9040500</v>
      </c>
      <c r="N441" s="62">
        <v>21920000</v>
      </c>
      <c r="O441" s="62">
        <v>6787500</v>
      </c>
      <c r="P441" s="62">
        <v>925000</v>
      </c>
      <c r="Q441" s="62">
        <v>1830000</v>
      </c>
      <c r="R441" s="62">
        <v>435000</v>
      </c>
      <c r="S441" s="62"/>
      <c r="T441" s="72">
        <f t="shared" si="31"/>
        <v>116580000</v>
      </c>
      <c r="U441" s="59">
        <f t="shared" si="32"/>
        <v>0</v>
      </c>
      <c r="V441" s="57">
        <f t="shared" si="33"/>
        <v>0</v>
      </c>
      <c r="W441" s="25"/>
      <c r="X441" s="173">
        <f>'K8 SD Twl I 2013'!T440</f>
        <v>0</v>
      </c>
      <c r="Y441" s="173">
        <f>'K8 SD Twl II 2013'!T440</f>
        <v>0</v>
      </c>
      <c r="Z441" s="173">
        <f>'K8 SD Twl III 2013'!T440</f>
        <v>0</v>
      </c>
      <c r="AA441" s="173">
        <f>'K8 SD Twl IV 2013'!T440</f>
        <v>0</v>
      </c>
      <c r="AB441" s="173">
        <f t="shared" si="34"/>
        <v>0</v>
      </c>
      <c r="AC441" s="173">
        <f t="shared" si="30"/>
        <v>116580000</v>
      </c>
    </row>
    <row r="442" spans="2:29" hidden="1">
      <c r="B442" s="79">
        <f>'PER TRIWULAN'!A436</f>
        <v>431</v>
      </c>
      <c r="C442" s="54" t="str">
        <f>'PER TRIWULAN'!I436</f>
        <v xml:space="preserve"> Ngaringan </v>
      </c>
      <c r="D442" s="36" t="str">
        <f>'PER TRIWULAN'!B436</f>
        <v>SD NEGERI 1 BANDUNGSARI</v>
      </c>
      <c r="E442" s="71">
        <f>'PER TRIWULAN'!X436</f>
        <v>77140000</v>
      </c>
      <c r="F442" s="89">
        <v>77140000</v>
      </c>
      <c r="G442" s="62">
        <v>14201290</v>
      </c>
      <c r="H442" s="62">
        <v>350000</v>
      </c>
      <c r="I442" s="62">
        <v>2886500</v>
      </c>
      <c r="J442" s="62">
        <v>2904635</v>
      </c>
      <c r="K442" s="62">
        <v>7760934</v>
      </c>
      <c r="L442" s="62">
        <v>3231053</v>
      </c>
      <c r="M442" s="62">
        <v>335000</v>
      </c>
      <c r="N442" s="62">
        <v>13800000</v>
      </c>
      <c r="O442" s="62">
        <v>1574500</v>
      </c>
      <c r="P442" s="62"/>
      <c r="Q442" s="62">
        <v>2840850</v>
      </c>
      <c r="R442" s="62"/>
      <c r="S442" s="62">
        <v>27255238</v>
      </c>
      <c r="T442" s="72">
        <f t="shared" si="31"/>
        <v>77140000</v>
      </c>
      <c r="U442" s="59">
        <f t="shared" si="32"/>
        <v>0</v>
      </c>
      <c r="V442" s="57">
        <f t="shared" si="33"/>
        <v>0</v>
      </c>
      <c r="W442" s="25"/>
      <c r="X442" s="173">
        <f>'K8 SD Twl I 2013'!T441</f>
        <v>0</v>
      </c>
      <c r="Y442" s="173">
        <f>'K8 SD Twl II 2013'!T441</f>
        <v>0</v>
      </c>
      <c r="Z442" s="173">
        <f>'K8 SD Twl III 2013'!T441</f>
        <v>0</v>
      </c>
      <c r="AA442" s="173">
        <f>'K8 SD Twl IV 2013'!T441</f>
        <v>0</v>
      </c>
      <c r="AB442" s="173">
        <f t="shared" si="34"/>
        <v>0</v>
      </c>
      <c r="AC442" s="173">
        <f t="shared" si="30"/>
        <v>77140000</v>
      </c>
    </row>
    <row r="443" spans="2:29" hidden="1">
      <c r="B443" s="79">
        <f>'PER TRIWULAN'!A437</f>
        <v>432</v>
      </c>
      <c r="C443" s="54" t="str">
        <f>'PER TRIWULAN'!I437</f>
        <v xml:space="preserve"> Ngaringan </v>
      </c>
      <c r="D443" s="36" t="str">
        <f>'PER TRIWULAN'!B437</f>
        <v>SD NEGERI 1 BELOR</v>
      </c>
      <c r="E443" s="71">
        <f>'PER TRIWULAN'!X437</f>
        <v>90190000</v>
      </c>
      <c r="F443" s="89">
        <v>90190000</v>
      </c>
      <c r="G443" s="62">
        <v>13629250</v>
      </c>
      <c r="H443" s="62">
        <v>0</v>
      </c>
      <c r="I443" s="62">
        <v>14559850</v>
      </c>
      <c r="J443" s="62">
        <v>14035050</v>
      </c>
      <c r="K443" s="62">
        <v>10779750</v>
      </c>
      <c r="L443" s="62">
        <v>4108500</v>
      </c>
      <c r="M443" s="62">
        <v>7116500</v>
      </c>
      <c r="N443" s="62">
        <v>15850000</v>
      </c>
      <c r="O443" s="62">
        <v>3210000</v>
      </c>
      <c r="P443" s="62"/>
      <c r="Q443" s="62">
        <v>2651100</v>
      </c>
      <c r="R443" s="62">
        <v>4250000</v>
      </c>
      <c r="S443" s="62"/>
      <c r="T443" s="72">
        <f t="shared" si="31"/>
        <v>90190000</v>
      </c>
      <c r="U443" s="59">
        <f t="shared" si="32"/>
        <v>0</v>
      </c>
      <c r="V443" s="57">
        <f t="shared" si="33"/>
        <v>0</v>
      </c>
      <c r="W443" s="25"/>
      <c r="X443" s="173">
        <f>'K8 SD Twl I 2013'!T442</f>
        <v>0</v>
      </c>
      <c r="Y443" s="173">
        <f>'K8 SD Twl II 2013'!T442</f>
        <v>0</v>
      </c>
      <c r="Z443" s="173">
        <f>'K8 SD Twl III 2013'!T442</f>
        <v>0</v>
      </c>
      <c r="AA443" s="173">
        <f>'K8 SD Twl IV 2013'!T442</f>
        <v>0</v>
      </c>
      <c r="AB443" s="173">
        <f t="shared" si="34"/>
        <v>0</v>
      </c>
      <c r="AC443" s="173">
        <f t="shared" si="30"/>
        <v>90190000</v>
      </c>
    </row>
    <row r="444" spans="2:29" hidden="1">
      <c r="B444" s="79">
        <f>'PER TRIWULAN'!A438</f>
        <v>433</v>
      </c>
      <c r="C444" s="54" t="str">
        <f>'PER TRIWULAN'!I438</f>
        <v xml:space="preserve"> Ngaringan </v>
      </c>
      <c r="D444" s="36" t="str">
        <f>'PER TRIWULAN'!B438</f>
        <v>SD NEGERI 1 KALANGLUNDO</v>
      </c>
      <c r="E444" s="71">
        <f>'PER TRIWULAN'!X438</f>
        <v>85260000</v>
      </c>
      <c r="F444" s="89">
        <v>85260000</v>
      </c>
      <c r="G444" s="62">
        <v>9123000</v>
      </c>
      <c r="H444" s="62">
        <v>745000</v>
      </c>
      <c r="I444" s="62">
        <v>22448100</v>
      </c>
      <c r="J444" s="62">
        <v>12218750</v>
      </c>
      <c r="K444" s="62">
        <v>11013850</v>
      </c>
      <c r="L444" s="62">
        <v>2182000</v>
      </c>
      <c r="M444" s="62">
        <v>346000</v>
      </c>
      <c r="N444" s="62">
        <v>19200000</v>
      </c>
      <c r="O444" s="62">
        <v>3883300</v>
      </c>
      <c r="P444" s="62"/>
      <c r="Q444" s="62">
        <v>3600000</v>
      </c>
      <c r="R444" s="62">
        <v>500000</v>
      </c>
      <c r="S444" s="62"/>
      <c r="T444" s="72">
        <f t="shared" si="31"/>
        <v>85260000</v>
      </c>
      <c r="U444" s="59">
        <f t="shared" si="32"/>
        <v>0</v>
      </c>
      <c r="V444" s="57">
        <f t="shared" si="33"/>
        <v>0</v>
      </c>
      <c r="W444" s="25"/>
      <c r="X444" s="173">
        <f>'K8 SD Twl I 2013'!T443</f>
        <v>0</v>
      </c>
      <c r="Y444" s="173">
        <f>'K8 SD Twl II 2013'!T443</f>
        <v>0</v>
      </c>
      <c r="Z444" s="173">
        <f>'K8 SD Twl III 2013'!T443</f>
        <v>0</v>
      </c>
      <c r="AA444" s="173">
        <f>'K8 SD Twl IV 2013'!T443</f>
        <v>0</v>
      </c>
      <c r="AB444" s="173">
        <f t="shared" si="34"/>
        <v>0</v>
      </c>
      <c r="AC444" s="173">
        <f t="shared" si="30"/>
        <v>85260000</v>
      </c>
    </row>
    <row r="445" spans="2:29" hidden="1">
      <c r="B445" s="79">
        <f>'PER TRIWULAN'!A439</f>
        <v>434</v>
      </c>
      <c r="C445" s="54" t="str">
        <f>'PER TRIWULAN'!I439</f>
        <v xml:space="preserve"> Ngaringan </v>
      </c>
      <c r="D445" s="36" t="str">
        <f>'PER TRIWULAN'!B439</f>
        <v>SD NEGERI 1 NGARAP-ARAP</v>
      </c>
      <c r="E445" s="71">
        <f>'PER TRIWULAN'!X439</f>
        <v>106720000</v>
      </c>
      <c r="F445" s="89">
        <v>106720000</v>
      </c>
      <c r="G445" s="62">
        <v>2695000</v>
      </c>
      <c r="H445" s="62">
        <v>777000</v>
      </c>
      <c r="I445" s="62">
        <v>23181750</v>
      </c>
      <c r="J445" s="62">
        <v>12917800</v>
      </c>
      <c r="K445" s="62">
        <v>5602000</v>
      </c>
      <c r="L445" s="62">
        <v>6751660</v>
      </c>
      <c r="M445" s="62">
        <v>4052500</v>
      </c>
      <c r="N445" s="62">
        <v>20265000</v>
      </c>
      <c r="O445" s="62">
        <v>7007750</v>
      </c>
      <c r="P445" s="62"/>
      <c r="Q445" s="62">
        <v>3917600</v>
      </c>
      <c r="R445" s="62">
        <v>1795000</v>
      </c>
      <c r="S445" s="62">
        <v>17756940</v>
      </c>
      <c r="T445" s="72">
        <f t="shared" si="31"/>
        <v>106720000</v>
      </c>
      <c r="U445" s="59">
        <f t="shared" si="32"/>
        <v>0</v>
      </c>
      <c r="V445" s="57">
        <f t="shared" si="33"/>
        <v>0</v>
      </c>
      <c r="W445" s="25"/>
      <c r="X445" s="173">
        <f>'K8 SD Twl I 2013'!T444</f>
        <v>0</v>
      </c>
      <c r="Y445" s="173">
        <f>'K8 SD Twl II 2013'!T444</f>
        <v>0</v>
      </c>
      <c r="Z445" s="173">
        <f>'K8 SD Twl III 2013'!T444</f>
        <v>0</v>
      </c>
      <c r="AA445" s="173">
        <f>'K8 SD Twl IV 2013'!T444</f>
        <v>0</v>
      </c>
      <c r="AB445" s="173">
        <f t="shared" si="34"/>
        <v>0</v>
      </c>
      <c r="AC445" s="173">
        <f t="shared" si="30"/>
        <v>106720000</v>
      </c>
    </row>
    <row r="446" spans="2:29" hidden="1">
      <c r="B446" s="79">
        <f>'PER TRIWULAN'!A440</f>
        <v>435</v>
      </c>
      <c r="C446" s="54" t="str">
        <f>'PER TRIWULAN'!I440</f>
        <v xml:space="preserve"> Ngaringan </v>
      </c>
      <c r="D446" s="36" t="str">
        <f>'PER TRIWULAN'!B440</f>
        <v>SD NEGERI 1 NGARINGAN</v>
      </c>
      <c r="E446" s="71">
        <f>'PER TRIWULAN'!X440</f>
        <v>130210000</v>
      </c>
      <c r="F446" s="89">
        <v>130210000</v>
      </c>
      <c r="G446" s="62">
        <v>10254000</v>
      </c>
      <c r="H446" s="62">
        <v>750000</v>
      </c>
      <c r="I446" s="62">
        <v>16051400</v>
      </c>
      <c r="J446" s="62">
        <v>33826606</v>
      </c>
      <c r="K446" s="62">
        <v>14594728</v>
      </c>
      <c r="L446" s="62">
        <v>2663329</v>
      </c>
      <c r="M446" s="62">
        <v>5338500</v>
      </c>
      <c r="N446" s="62">
        <v>25600000</v>
      </c>
      <c r="O446" s="62">
        <v>7494500</v>
      </c>
      <c r="P446" s="62"/>
      <c r="Q446" s="62">
        <v>3306700</v>
      </c>
      <c r="R446" s="62">
        <v>650000</v>
      </c>
      <c r="S446" s="62">
        <v>9680237</v>
      </c>
      <c r="T446" s="72">
        <f t="shared" si="31"/>
        <v>130210000</v>
      </c>
      <c r="U446" s="59">
        <f t="shared" si="32"/>
        <v>0</v>
      </c>
      <c r="V446" s="57">
        <f t="shared" si="33"/>
        <v>0</v>
      </c>
      <c r="W446" s="25"/>
      <c r="X446" s="173">
        <f>'K8 SD Twl I 2013'!T445</f>
        <v>0</v>
      </c>
      <c r="Y446" s="173">
        <f>'K8 SD Twl II 2013'!T445</f>
        <v>0</v>
      </c>
      <c r="Z446" s="173">
        <f>'K8 SD Twl III 2013'!T445</f>
        <v>0</v>
      </c>
      <c r="AA446" s="173">
        <f>'K8 SD Twl IV 2013'!T445</f>
        <v>0</v>
      </c>
      <c r="AB446" s="173">
        <f t="shared" si="34"/>
        <v>0</v>
      </c>
      <c r="AC446" s="173">
        <f t="shared" si="30"/>
        <v>130210000</v>
      </c>
    </row>
    <row r="447" spans="2:29" hidden="1">
      <c r="B447" s="79">
        <f>'PER TRIWULAN'!A441</f>
        <v>436</v>
      </c>
      <c r="C447" s="54" t="str">
        <f>'PER TRIWULAN'!I441</f>
        <v xml:space="preserve"> Ngaringan </v>
      </c>
      <c r="D447" s="36" t="str">
        <f>'PER TRIWULAN'!B441</f>
        <v>SD NEGERI 1 SARIREJO</v>
      </c>
      <c r="E447" s="71">
        <f>'PER TRIWULAN'!X441</f>
        <v>100340000</v>
      </c>
      <c r="F447" s="89">
        <v>100340000</v>
      </c>
      <c r="G447" s="62">
        <v>9966500</v>
      </c>
      <c r="H447" s="62">
        <v>5649000</v>
      </c>
      <c r="I447" s="62">
        <v>20782700</v>
      </c>
      <c r="J447" s="62">
        <v>21449565</v>
      </c>
      <c r="K447" s="62">
        <v>6859980</v>
      </c>
      <c r="L447" s="62">
        <v>3213000</v>
      </c>
      <c r="M447" s="62">
        <v>3981500</v>
      </c>
      <c r="N447" s="62">
        <v>13770000</v>
      </c>
      <c r="O447" s="62"/>
      <c r="P447" s="62"/>
      <c r="Q447" s="62">
        <v>1750000</v>
      </c>
      <c r="R447" s="62">
        <v>695000</v>
      </c>
      <c r="S447" s="62">
        <v>12222755</v>
      </c>
      <c r="T447" s="72">
        <f t="shared" si="31"/>
        <v>100340000</v>
      </c>
      <c r="U447" s="59">
        <f t="shared" si="32"/>
        <v>0</v>
      </c>
      <c r="V447" s="57">
        <f t="shared" si="33"/>
        <v>0</v>
      </c>
      <c r="W447" s="25"/>
      <c r="X447" s="173">
        <f>'K8 SD Twl I 2013'!T446</f>
        <v>0</v>
      </c>
      <c r="Y447" s="173">
        <f>'K8 SD Twl II 2013'!T446</f>
        <v>0</v>
      </c>
      <c r="Z447" s="173">
        <f>'K8 SD Twl III 2013'!T446</f>
        <v>0</v>
      </c>
      <c r="AA447" s="173">
        <f>'K8 SD Twl IV 2013'!T446</f>
        <v>0</v>
      </c>
      <c r="AB447" s="173">
        <f t="shared" si="34"/>
        <v>0</v>
      </c>
      <c r="AC447" s="173">
        <f t="shared" si="30"/>
        <v>100340000</v>
      </c>
    </row>
    <row r="448" spans="2:29" hidden="1">
      <c r="B448" s="79">
        <f>'PER TRIWULAN'!A442</f>
        <v>437</v>
      </c>
      <c r="C448" s="54" t="str">
        <f>'PER TRIWULAN'!I442</f>
        <v xml:space="preserve"> Ngaringan </v>
      </c>
      <c r="D448" s="36" t="str">
        <f>'PER TRIWULAN'!B442</f>
        <v>SD NEGERI 1 SENDANGREJO</v>
      </c>
      <c r="E448" s="71">
        <f>'PER TRIWULAN'!X442</f>
        <v>156890000</v>
      </c>
      <c r="F448" s="89">
        <v>156890000</v>
      </c>
      <c r="G448" s="62">
        <v>7557500</v>
      </c>
      <c r="H448" s="62">
        <v>22000</v>
      </c>
      <c r="I448" s="62">
        <v>35868600</v>
      </c>
      <c r="J448" s="62">
        <v>20215400</v>
      </c>
      <c r="K448" s="62">
        <v>18894850</v>
      </c>
      <c r="L448" s="62">
        <v>545300</v>
      </c>
      <c r="M448" s="62">
        <v>18073000</v>
      </c>
      <c r="N448" s="62">
        <v>33600000</v>
      </c>
      <c r="O448" s="62">
        <v>7003750</v>
      </c>
      <c r="P448" s="62"/>
      <c r="Q448" s="62">
        <v>4709600</v>
      </c>
      <c r="R448" s="62">
        <v>7600000</v>
      </c>
      <c r="S448" s="62">
        <v>2800000</v>
      </c>
      <c r="T448" s="72">
        <f t="shared" si="31"/>
        <v>156890000</v>
      </c>
      <c r="U448" s="59">
        <f t="shared" si="32"/>
        <v>0</v>
      </c>
      <c r="V448" s="57">
        <f t="shared" si="33"/>
        <v>0</v>
      </c>
      <c r="W448" s="25"/>
      <c r="X448" s="173">
        <f>'K8 SD Twl I 2013'!T447</f>
        <v>0</v>
      </c>
      <c r="Y448" s="173">
        <f>'K8 SD Twl II 2013'!T447</f>
        <v>0</v>
      </c>
      <c r="Z448" s="173">
        <f>'K8 SD Twl III 2013'!T447</f>
        <v>0</v>
      </c>
      <c r="AA448" s="173">
        <f>'K8 SD Twl IV 2013'!T447</f>
        <v>0</v>
      </c>
      <c r="AB448" s="173">
        <f t="shared" si="34"/>
        <v>0</v>
      </c>
      <c r="AC448" s="173">
        <f t="shared" si="30"/>
        <v>156890000</v>
      </c>
    </row>
    <row r="449" spans="2:29" hidden="1">
      <c r="B449" s="79">
        <f>'PER TRIWULAN'!A443</f>
        <v>438</v>
      </c>
      <c r="C449" s="54" t="str">
        <f>'PER TRIWULAN'!I443</f>
        <v xml:space="preserve"> Ngaringan </v>
      </c>
      <c r="D449" s="36" t="str">
        <f>'PER TRIWULAN'!B443</f>
        <v>SD NEGERI 1 SUMBERAGUNG</v>
      </c>
      <c r="E449" s="71">
        <f>'PER TRIWULAN'!X443</f>
        <v>117450000</v>
      </c>
      <c r="F449" s="89">
        <v>117450000</v>
      </c>
      <c r="G449" s="62">
        <v>7537000</v>
      </c>
      <c r="H449" s="62">
        <v>2730000</v>
      </c>
      <c r="I449" s="62">
        <v>32396250</v>
      </c>
      <c r="J449" s="62">
        <v>17011850</v>
      </c>
      <c r="K449" s="62">
        <v>11805050</v>
      </c>
      <c r="L449" s="62">
        <v>4877550</v>
      </c>
      <c r="M449" s="62">
        <v>5750000</v>
      </c>
      <c r="N449" s="62">
        <v>27780000</v>
      </c>
      <c r="O449" s="62">
        <v>550000</v>
      </c>
      <c r="P449" s="62">
        <v>1320800</v>
      </c>
      <c r="Q449" s="62">
        <v>3536500</v>
      </c>
      <c r="R449" s="62">
        <v>680000</v>
      </c>
      <c r="S449" s="62">
        <v>1475000</v>
      </c>
      <c r="T449" s="72">
        <f t="shared" si="31"/>
        <v>117450000</v>
      </c>
      <c r="U449" s="59">
        <f t="shared" si="32"/>
        <v>0</v>
      </c>
      <c r="V449" s="57">
        <f t="shared" si="33"/>
        <v>0</v>
      </c>
      <c r="W449" s="25"/>
      <c r="X449" s="173">
        <f>'K8 SD Twl I 2013'!T448</f>
        <v>0</v>
      </c>
      <c r="Y449" s="173">
        <f>'K8 SD Twl II 2013'!T448</f>
        <v>0</v>
      </c>
      <c r="Z449" s="173">
        <f>'K8 SD Twl III 2013'!T448</f>
        <v>0</v>
      </c>
      <c r="AA449" s="173">
        <f>'K8 SD Twl IV 2013'!T448</f>
        <v>0</v>
      </c>
      <c r="AB449" s="173">
        <f t="shared" si="34"/>
        <v>0</v>
      </c>
      <c r="AC449" s="173">
        <f t="shared" si="30"/>
        <v>117450000</v>
      </c>
    </row>
    <row r="450" spans="2:29" hidden="1">
      <c r="B450" s="79">
        <f>'PER TRIWULAN'!A444</f>
        <v>439</v>
      </c>
      <c r="C450" s="54" t="str">
        <f>'PER TRIWULAN'!I444</f>
        <v xml:space="preserve"> Ngaringan </v>
      </c>
      <c r="D450" s="36" t="str">
        <f>'PER TRIWULAN'!B444</f>
        <v>SD NEGERI 1 TANJUNGHARJO</v>
      </c>
      <c r="E450" s="71">
        <f>'PER TRIWULAN'!X444</f>
        <v>65540000</v>
      </c>
      <c r="F450" s="89" t="s">
        <v>1910</v>
      </c>
      <c r="G450" s="62">
        <v>1034000</v>
      </c>
      <c r="H450" s="62">
        <v>765000</v>
      </c>
      <c r="I450" s="62">
        <v>14926250</v>
      </c>
      <c r="J450" s="62">
        <v>9993600</v>
      </c>
      <c r="K450" s="62">
        <v>12349700</v>
      </c>
      <c r="L450" s="62">
        <v>250978</v>
      </c>
      <c r="M450" s="62">
        <v>275000</v>
      </c>
      <c r="N450" s="62">
        <v>18381500</v>
      </c>
      <c r="O450" s="62">
        <v>3001972</v>
      </c>
      <c r="P450" s="62"/>
      <c r="Q450" s="62">
        <v>3447000</v>
      </c>
      <c r="R450" s="62"/>
      <c r="S450" s="62">
        <v>1115000</v>
      </c>
      <c r="T450" s="72">
        <f t="shared" si="31"/>
        <v>65540000</v>
      </c>
      <c r="U450" s="59">
        <f t="shared" si="32"/>
        <v>0</v>
      </c>
      <c r="V450" s="57">
        <f t="shared" si="33"/>
        <v>0</v>
      </c>
      <c r="W450" s="25"/>
      <c r="X450" s="173">
        <f>'K8 SD Twl I 2013'!T449</f>
        <v>0</v>
      </c>
      <c r="Y450" s="173">
        <f>'K8 SD Twl II 2013'!T449</f>
        <v>0</v>
      </c>
      <c r="Z450" s="173">
        <f>'K8 SD Twl III 2013'!T449</f>
        <v>0</v>
      </c>
      <c r="AA450" s="173">
        <f>'K8 SD Twl IV 2013'!T449</f>
        <v>0</v>
      </c>
      <c r="AB450" s="173">
        <f t="shared" si="34"/>
        <v>0</v>
      </c>
      <c r="AC450" s="173">
        <f t="shared" si="30"/>
        <v>65540000</v>
      </c>
    </row>
    <row r="451" spans="2:29" hidden="1">
      <c r="B451" s="79">
        <f>'PER TRIWULAN'!A445</f>
        <v>440</v>
      </c>
      <c r="C451" s="54" t="str">
        <f>'PER TRIWULAN'!I445</f>
        <v xml:space="preserve"> Ngaringan </v>
      </c>
      <c r="D451" s="36" t="str">
        <f>'PER TRIWULAN'!B445</f>
        <v>SD NEGERI 1 TRUWOLU</v>
      </c>
      <c r="E451" s="71">
        <f>'PER TRIWULAN'!X445</f>
        <v>161240000</v>
      </c>
      <c r="F451" s="89">
        <v>161240000</v>
      </c>
      <c r="G451" s="62">
        <v>33724278</v>
      </c>
      <c r="H451" s="62">
        <v>500000</v>
      </c>
      <c r="I451" s="62">
        <v>24960000</v>
      </c>
      <c r="J451" s="62">
        <v>21616648</v>
      </c>
      <c r="K451" s="62">
        <v>7045296</v>
      </c>
      <c r="L451" s="62">
        <v>3626000</v>
      </c>
      <c r="M451" s="62">
        <v>4871500</v>
      </c>
      <c r="N451" s="62">
        <v>36150000</v>
      </c>
      <c r="O451" s="62">
        <v>16530000</v>
      </c>
      <c r="P451" s="62">
        <v>3600000</v>
      </c>
      <c r="Q451" s="62">
        <v>3560000</v>
      </c>
      <c r="R451" s="62"/>
      <c r="S451" s="62">
        <v>4560000</v>
      </c>
      <c r="T451" s="72">
        <f t="shared" si="31"/>
        <v>160743722</v>
      </c>
      <c r="U451" s="59">
        <f t="shared" si="32"/>
        <v>0</v>
      </c>
      <c r="V451" s="57">
        <f t="shared" si="33"/>
        <v>496278</v>
      </c>
      <c r="W451" s="25"/>
      <c r="X451" s="173">
        <f>'K8 SD Twl I 2013'!T450</f>
        <v>0</v>
      </c>
      <c r="Y451" s="173">
        <f>'K8 SD Twl II 2013'!T450</f>
        <v>0</v>
      </c>
      <c r="Z451" s="173">
        <f>'K8 SD Twl III 2013'!T450</f>
        <v>0</v>
      </c>
      <c r="AA451" s="173">
        <f>'K8 SD Twl IV 2013'!T450</f>
        <v>0</v>
      </c>
      <c r="AB451" s="173">
        <f t="shared" si="34"/>
        <v>0</v>
      </c>
      <c r="AC451" s="173">
        <f t="shared" si="30"/>
        <v>160743722</v>
      </c>
    </row>
    <row r="452" spans="2:29" hidden="1">
      <c r="B452" s="79">
        <f>'PER TRIWULAN'!A446</f>
        <v>441</v>
      </c>
      <c r="C452" s="54" t="str">
        <f>'PER TRIWULAN'!I446</f>
        <v xml:space="preserve"> Ngaringan </v>
      </c>
      <c r="D452" s="36" t="str">
        <f>'PER TRIWULAN'!B446</f>
        <v>SD NEGERI 2 BELOR</v>
      </c>
      <c r="E452" s="71">
        <f>'PER TRIWULAN'!X446</f>
        <v>119190000</v>
      </c>
      <c r="F452" s="89">
        <v>119190000</v>
      </c>
      <c r="G452" s="62">
        <v>2199000</v>
      </c>
      <c r="H452" s="62">
        <v>776000</v>
      </c>
      <c r="I452" s="62">
        <v>22101300</v>
      </c>
      <c r="J452" s="62">
        <v>17189850</v>
      </c>
      <c r="K452" s="62">
        <v>4441400</v>
      </c>
      <c r="L452" s="62">
        <v>2918882</v>
      </c>
      <c r="M452" s="62">
        <v>9445000</v>
      </c>
      <c r="N452" s="62">
        <v>29025000</v>
      </c>
      <c r="O452" s="62">
        <v>5962000</v>
      </c>
      <c r="P452" s="62"/>
      <c r="Q452" s="62">
        <v>2582000</v>
      </c>
      <c r="R452" s="62">
        <v>1325000</v>
      </c>
      <c r="S452" s="62">
        <v>21224568</v>
      </c>
      <c r="T452" s="72">
        <f t="shared" si="31"/>
        <v>119190000</v>
      </c>
      <c r="U452" s="59">
        <f t="shared" si="32"/>
        <v>0</v>
      </c>
      <c r="V452" s="57">
        <f t="shared" si="33"/>
        <v>0</v>
      </c>
      <c r="W452" s="25"/>
      <c r="X452" s="173">
        <f>'K8 SD Twl I 2013'!T451</f>
        <v>0</v>
      </c>
      <c r="Y452" s="173">
        <f>'K8 SD Twl II 2013'!T451</f>
        <v>0</v>
      </c>
      <c r="Z452" s="173">
        <f>'K8 SD Twl III 2013'!T451</f>
        <v>0</v>
      </c>
      <c r="AA452" s="173">
        <f>'K8 SD Twl IV 2013'!T451</f>
        <v>0</v>
      </c>
      <c r="AB452" s="173">
        <f t="shared" si="34"/>
        <v>0</v>
      </c>
      <c r="AC452" s="173">
        <f t="shared" si="30"/>
        <v>119190000</v>
      </c>
    </row>
    <row r="453" spans="2:29" hidden="1">
      <c r="B453" s="79">
        <f>'PER TRIWULAN'!A447</f>
        <v>442</v>
      </c>
      <c r="C453" s="54" t="str">
        <f>'PER TRIWULAN'!I447</f>
        <v xml:space="preserve"> Ngaringan </v>
      </c>
      <c r="D453" s="36" t="str">
        <f>'PER TRIWULAN'!B447</f>
        <v>SD NEGERI 2 KALANGDOSARI</v>
      </c>
      <c r="E453" s="71">
        <f>'PER TRIWULAN'!X447</f>
        <v>91640000</v>
      </c>
      <c r="F453" s="89">
        <v>91640000</v>
      </c>
      <c r="G453" s="62">
        <v>7026000</v>
      </c>
      <c r="H453" s="62"/>
      <c r="I453" s="62">
        <v>17619200</v>
      </c>
      <c r="J453" s="62">
        <v>13635600</v>
      </c>
      <c r="K453" s="62">
        <v>7422700</v>
      </c>
      <c r="L453" s="62">
        <v>2036409</v>
      </c>
      <c r="M453" s="62">
        <v>8663841</v>
      </c>
      <c r="N453" s="62">
        <v>26900000</v>
      </c>
      <c r="O453" s="62">
        <v>2561250</v>
      </c>
      <c r="P453" s="62"/>
      <c r="Q453" s="62">
        <v>450000</v>
      </c>
      <c r="R453" s="62">
        <v>4975000</v>
      </c>
      <c r="S453" s="62">
        <v>350000</v>
      </c>
      <c r="T453" s="72">
        <f t="shared" si="31"/>
        <v>91640000</v>
      </c>
      <c r="U453" s="59">
        <f t="shared" si="32"/>
        <v>0</v>
      </c>
      <c r="V453" s="57">
        <f t="shared" si="33"/>
        <v>0</v>
      </c>
      <c r="W453" s="25"/>
      <c r="X453" s="173">
        <f>'K8 SD Twl I 2013'!T452</f>
        <v>0</v>
      </c>
      <c r="Y453" s="173">
        <f>'K8 SD Twl II 2013'!T452</f>
        <v>0</v>
      </c>
      <c r="Z453" s="173">
        <f>'K8 SD Twl III 2013'!T452</f>
        <v>0</v>
      </c>
      <c r="AA453" s="173">
        <f>'K8 SD Twl IV 2013'!T452</f>
        <v>0</v>
      </c>
      <c r="AB453" s="173">
        <f t="shared" si="34"/>
        <v>0</v>
      </c>
      <c r="AC453" s="173">
        <f t="shared" si="30"/>
        <v>91640000</v>
      </c>
    </row>
    <row r="454" spans="2:29" hidden="1">
      <c r="B454" s="79">
        <f>'PER TRIWULAN'!A448</f>
        <v>443</v>
      </c>
      <c r="C454" s="54" t="str">
        <f>'PER TRIWULAN'!I448</f>
        <v xml:space="preserve"> Ngaringan </v>
      </c>
      <c r="D454" s="36" t="str">
        <f>'PER TRIWULAN'!B448</f>
        <v>SD NEGERI 2 KALANGLUNDO</v>
      </c>
      <c r="E454" s="71">
        <f>'PER TRIWULAN'!X448</f>
        <v>91060000</v>
      </c>
      <c r="F454" s="89">
        <v>72210000</v>
      </c>
      <c r="G454" s="62">
        <v>5972100</v>
      </c>
      <c r="H454" s="62"/>
      <c r="I454" s="62">
        <v>14005050</v>
      </c>
      <c r="J454" s="62">
        <v>10684900</v>
      </c>
      <c r="K454" s="62">
        <v>12192300</v>
      </c>
      <c r="L454" s="62">
        <v>711750</v>
      </c>
      <c r="M454" s="62">
        <v>607000</v>
      </c>
      <c r="N454" s="62">
        <v>19850000</v>
      </c>
      <c r="O454" s="62">
        <v>5744000</v>
      </c>
      <c r="P454" s="62">
        <v>11000</v>
      </c>
      <c r="Q454" s="62">
        <v>2431900</v>
      </c>
      <c r="R454" s="62"/>
      <c r="S454" s="62"/>
      <c r="T454" s="72">
        <f t="shared" si="31"/>
        <v>72210000</v>
      </c>
      <c r="U454" s="59">
        <f t="shared" si="32"/>
        <v>18850000</v>
      </c>
      <c r="V454" s="57">
        <f t="shared" si="33"/>
        <v>0</v>
      </c>
      <c r="W454" s="25"/>
      <c r="X454" s="173">
        <f>'K8 SD Twl I 2013'!T453</f>
        <v>0</v>
      </c>
      <c r="Y454" s="173">
        <f>'K8 SD Twl II 2013'!T453</f>
        <v>0</v>
      </c>
      <c r="Z454" s="173">
        <f>'K8 SD Twl III 2013'!T453</f>
        <v>0</v>
      </c>
      <c r="AA454" s="173">
        <f>'K8 SD Twl IV 2013'!T453</f>
        <v>0</v>
      </c>
      <c r="AB454" s="173">
        <f t="shared" si="34"/>
        <v>0</v>
      </c>
      <c r="AC454" s="173">
        <f t="shared" si="30"/>
        <v>72210000</v>
      </c>
    </row>
    <row r="455" spans="2:29" hidden="1">
      <c r="B455" s="79">
        <f>'PER TRIWULAN'!A449</f>
        <v>444</v>
      </c>
      <c r="C455" s="54" t="str">
        <f>'PER TRIWULAN'!I449</f>
        <v xml:space="preserve"> Ngaringan </v>
      </c>
      <c r="D455" s="36" t="str">
        <f>'PER TRIWULAN'!B449</f>
        <v>SD NEGERI 2 NGARAP ARAP</v>
      </c>
      <c r="E455" s="71">
        <f>'PER TRIWULAN'!X449</f>
        <v>130210000</v>
      </c>
      <c r="F455" s="89">
        <v>130210000</v>
      </c>
      <c r="G455" s="62">
        <v>2575000</v>
      </c>
      <c r="H455" s="62">
        <v>450000</v>
      </c>
      <c r="I455" s="62">
        <v>46552250</v>
      </c>
      <c r="J455" s="62">
        <v>19463600</v>
      </c>
      <c r="K455" s="62">
        <v>3257000</v>
      </c>
      <c r="L455" s="62">
        <v>8610750</v>
      </c>
      <c r="M455" s="62">
        <v>14536100</v>
      </c>
      <c r="N455" s="62">
        <v>29150000</v>
      </c>
      <c r="O455" s="62">
        <v>2061250</v>
      </c>
      <c r="P455" s="62">
        <v>0</v>
      </c>
      <c r="Q455" s="62">
        <v>2704050</v>
      </c>
      <c r="R455" s="62">
        <v>850000</v>
      </c>
      <c r="S455" s="62">
        <v>0</v>
      </c>
      <c r="T455" s="72">
        <f t="shared" si="31"/>
        <v>130210000</v>
      </c>
      <c r="U455" s="59">
        <f t="shared" si="32"/>
        <v>0</v>
      </c>
      <c r="V455" s="57">
        <f t="shared" si="33"/>
        <v>0</v>
      </c>
      <c r="W455" s="25"/>
      <c r="X455" s="173">
        <f>'K8 SD Twl I 2013'!T454</f>
        <v>0</v>
      </c>
      <c r="Y455" s="173">
        <f>'K8 SD Twl II 2013'!T454</f>
        <v>0</v>
      </c>
      <c r="Z455" s="173">
        <f>'K8 SD Twl III 2013'!T454</f>
        <v>0</v>
      </c>
      <c r="AA455" s="173">
        <f>'K8 SD Twl IV 2013'!T454</f>
        <v>0</v>
      </c>
      <c r="AB455" s="173">
        <f t="shared" si="34"/>
        <v>0</v>
      </c>
      <c r="AC455" s="173">
        <f t="shared" si="30"/>
        <v>130210000</v>
      </c>
    </row>
    <row r="456" spans="2:29" hidden="1">
      <c r="B456" s="79">
        <f>'PER TRIWULAN'!A450</f>
        <v>445</v>
      </c>
      <c r="C456" s="54" t="str">
        <f>'PER TRIWULAN'!I450</f>
        <v xml:space="preserve"> Ngaringan </v>
      </c>
      <c r="D456" s="36" t="str">
        <f>'PER TRIWULAN'!B450</f>
        <v>SD NEGERI 2 NGARINGAN</v>
      </c>
      <c r="E456" s="71">
        <f>'PER TRIWULAN'!X450</f>
        <v>99760000</v>
      </c>
      <c r="F456" s="89">
        <v>99760000</v>
      </c>
      <c r="G456" s="62">
        <v>7130750</v>
      </c>
      <c r="H456" s="62">
        <v>717500</v>
      </c>
      <c r="I456" s="62">
        <v>19899150</v>
      </c>
      <c r="J456" s="62">
        <v>14811700</v>
      </c>
      <c r="K456" s="62">
        <v>12994105</v>
      </c>
      <c r="L456" s="62">
        <v>5015906</v>
      </c>
      <c r="M456" s="62">
        <v>7112500</v>
      </c>
      <c r="N456" s="62">
        <v>23400000</v>
      </c>
      <c r="O456" s="62">
        <v>4980750</v>
      </c>
      <c r="P456" s="62"/>
      <c r="Q456" s="62">
        <v>1972244</v>
      </c>
      <c r="R456" s="62">
        <v>680000</v>
      </c>
      <c r="S456" s="62">
        <v>1044995</v>
      </c>
      <c r="T456" s="72">
        <f t="shared" si="31"/>
        <v>99759600</v>
      </c>
      <c r="U456" s="59">
        <f t="shared" si="32"/>
        <v>0</v>
      </c>
      <c r="V456" s="57">
        <f t="shared" si="33"/>
        <v>400</v>
      </c>
      <c r="W456" s="25"/>
      <c r="X456" s="173">
        <f>'K8 SD Twl I 2013'!T455</f>
        <v>0</v>
      </c>
      <c r="Y456" s="173">
        <f>'K8 SD Twl II 2013'!T455</f>
        <v>0</v>
      </c>
      <c r="Z456" s="173">
        <f>'K8 SD Twl III 2013'!T455</f>
        <v>0</v>
      </c>
      <c r="AA456" s="173">
        <f>'K8 SD Twl IV 2013'!T455</f>
        <v>0</v>
      </c>
      <c r="AB456" s="173">
        <f t="shared" si="34"/>
        <v>0</v>
      </c>
      <c r="AC456" s="173">
        <f t="shared" si="30"/>
        <v>99759600</v>
      </c>
    </row>
    <row r="457" spans="2:29" hidden="1">
      <c r="B457" s="79">
        <f>'PER TRIWULAN'!A451</f>
        <v>446</v>
      </c>
      <c r="C457" s="54" t="str">
        <f>'PER TRIWULAN'!I451</f>
        <v xml:space="preserve"> Ngaringan </v>
      </c>
      <c r="D457" s="36" t="str">
        <f>'PER TRIWULAN'!B451</f>
        <v>SD NEGERI 2 SARIREJO</v>
      </c>
      <c r="E457" s="71">
        <f>'PER TRIWULAN'!X451</f>
        <v>114840000</v>
      </c>
      <c r="F457" s="89">
        <v>114840000</v>
      </c>
      <c r="G457" s="62">
        <v>2082000</v>
      </c>
      <c r="H457" s="62">
        <v>624500</v>
      </c>
      <c r="I457" s="62">
        <v>25907800</v>
      </c>
      <c r="J457" s="62">
        <v>22989425</v>
      </c>
      <c r="K457" s="62">
        <v>17928500</v>
      </c>
      <c r="L457" s="62">
        <v>1023275</v>
      </c>
      <c r="M457" s="62">
        <v>4818000</v>
      </c>
      <c r="N457" s="62">
        <v>27260000</v>
      </c>
      <c r="O457" s="62">
        <v>7731500</v>
      </c>
      <c r="P457" s="62"/>
      <c r="Q457" s="62">
        <v>4115000</v>
      </c>
      <c r="R457" s="62">
        <v>360000</v>
      </c>
      <c r="S457" s="62"/>
      <c r="T457" s="72">
        <f t="shared" si="31"/>
        <v>114840000</v>
      </c>
      <c r="U457" s="59">
        <f t="shared" si="32"/>
        <v>0</v>
      </c>
      <c r="V457" s="57">
        <f t="shared" si="33"/>
        <v>0</v>
      </c>
      <c r="W457" s="25"/>
      <c r="X457" s="173">
        <f>'K8 SD Twl I 2013'!T456</f>
        <v>0</v>
      </c>
      <c r="Y457" s="173">
        <f>'K8 SD Twl II 2013'!T456</f>
        <v>0</v>
      </c>
      <c r="Z457" s="173">
        <f>'K8 SD Twl III 2013'!T456</f>
        <v>0</v>
      </c>
      <c r="AA457" s="173">
        <f>'K8 SD Twl IV 2013'!T456</f>
        <v>0</v>
      </c>
      <c r="AB457" s="173">
        <f t="shared" si="34"/>
        <v>0</v>
      </c>
      <c r="AC457" s="173">
        <f t="shared" si="30"/>
        <v>114840000</v>
      </c>
    </row>
    <row r="458" spans="2:29" hidden="1">
      <c r="B458" s="79">
        <f>'PER TRIWULAN'!A452</f>
        <v>447</v>
      </c>
      <c r="C458" s="54" t="str">
        <f>'PER TRIWULAN'!I452</f>
        <v xml:space="preserve"> Ngaringan </v>
      </c>
      <c r="D458" s="36" t="str">
        <f>'PER TRIWULAN'!B452</f>
        <v>SD NEGERI 2 TANJUNGHARJO</v>
      </c>
      <c r="E458" s="71">
        <f>'PER TRIWULAN'!X452</f>
        <v>155440000</v>
      </c>
      <c r="F458" s="89">
        <v>155440000</v>
      </c>
      <c r="G458" s="62">
        <v>8251500</v>
      </c>
      <c r="H458" s="62">
        <v>995000</v>
      </c>
      <c r="I458" s="62">
        <v>29300484</v>
      </c>
      <c r="J458" s="62">
        <v>26206650</v>
      </c>
      <c r="K458" s="62">
        <v>24508028</v>
      </c>
      <c r="L458" s="62">
        <v>5257161</v>
      </c>
      <c r="M458" s="62">
        <v>6403750</v>
      </c>
      <c r="N458" s="62">
        <v>34200000</v>
      </c>
      <c r="O458" s="62">
        <v>5725000</v>
      </c>
      <c r="P458" s="62">
        <v>226000</v>
      </c>
      <c r="Q458" s="62">
        <v>2996427</v>
      </c>
      <c r="R458" s="62">
        <v>850000</v>
      </c>
      <c r="S458" s="62">
        <v>10520000</v>
      </c>
      <c r="T458" s="72">
        <f t="shared" si="31"/>
        <v>155440000</v>
      </c>
      <c r="U458" s="59">
        <f t="shared" si="32"/>
        <v>0</v>
      </c>
      <c r="V458" s="57">
        <f t="shared" si="33"/>
        <v>0</v>
      </c>
      <c r="W458" s="25"/>
      <c r="X458" s="173">
        <f>'K8 SD Twl I 2013'!T457</f>
        <v>0</v>
      </c>
      <c r="Y458" s="173">
        <f>'K8 SD Twl II 2013'!T457</f>
        <v>0</v>
      </c>
      <c r="Z458" s="173">
        <f>'K8 SD Twl III 2013'!T457</f>
        <v>0</v>
      </c>
      <c r="AA458" s="173">
        <f>'K8 SD Twl IV 2013'!T457</f>
        <v>0</v>
      </c>
      <c r="AB458" s="173">
        <f t="shared" si="34"/>
        <v>0</v>
      </c>
      <c r="AC458" s="173">
        <f t="shared" si="30"/>
        <v>155440000</v>
      </c>
    </row>
    <row r="459" spans="2:29" hidden="1">
      <c r="B459" s="79">
        <f>'PER TRIWULAN'!A453</f>
        <v>448</v>
      </c>
      <c r="C459" s="54" t="str">
        <f>'PER TRIWULAN'!I453</f>
        <v xml:space="preserve"> Ngaringan </v>
      </c>
      <c r="D459" s="36" t="str">
        <f>'PER TRIWULAN'!B453</f>
        <v>SD NEGERI 3 BANDUNGSARI</v>
      </c>
      <c r="E459" s="71">
        <f>'PER TRIWULAN'!X453</f>
        <v>164720000</v>
      </c>
      <c r="F459" s="89">
        <v>164720000</v>
      </c>
      <c r="G459" s="62">
        <v>5018600</v>
      </c>
      <c r="H459" s="62">
        <v>750000</v>
      </c>
      <c r="I459" s="62">
        <v>10729000</v>
      </c>
      <c r="J459" s="62">
        <v>23267300</v>
      </c>
      <c r="K459" s="62">
        <v>38276994</v>
      </c>
      <c r="L459" s="62">
        <v>6848606</v>
      </c>
      <c r="M459" s="62">
        <v>8663000</v>
      </c>
      <c r="N459" s="62">
        <v>31300000</v>
      </c>
      <c r="O459" s="62">
        <v>12144500</v>
      </c>
      <c r="P459" s="62"/>
      <c r="Q459" s="62">
        <v>3650000</v>
      </c>
      <c r="R459" s="62">
        <v>1023000</v>
      </c>
      <c r="S459" s="62">
        <v>23049000</v>
      </c>
      <c r="T459" s="72">
        <f t="shared" si="31"/>
        <v>164720000</v>
      </c>
      <c r="U459" s="59">
        <f t="shared" si="32"/>
        <v>0</v>
      </c>
      <c r="V459" s="57">
        <f t="shared" si="33"/>
        <v>0</v>
      </c>
      <c r="W459" s="25"/>
      <c r="X459" s="173">
        <f>'K8 SD Twl I 2013'!T458</f>
        <v>0</v>
      </c>
      <c r="Y459" s="173">
        <f>'K8 SD Twl II 2013'!T458</f>
        <v>0</v>
      </c>
      <c r="Z459" s="173">
        <f>'K8 SD Twl III 2013'!T458</f>
        <v>0</v>
      </c>
      <c r="AA459" s="173">
        <f>'K8 SD Twl IV 2013'!T458</f>
        <v>0</v>
      </c>
      <c r="AB459" s="173">
        <f t="shared" si="34"/>
        <v>0</v>
      </c>
      <c r="AC459" s="173">
        <f t="shared" si="30"/>
        <v>164720000</v>
      </c>
    </row>
    <row r="460" spans="2:29" hidden="1">
      <c r="B460" s="79">
        <f>'PER TRIWULAN'!A454</f>
        <v>449</v>
      </c>
      <c r="C460" s="54" t="str">
        <f>'PER TRIWULAN'!I454</f>
        <v xml:space="preserve"> Ngaringan </v>
      </c>
      <c r="D460" s="36" t="str">
        <f>'PER TRIWULAN'!B454</f>
        <v>SD NEGERI 3 BELOR</v>
      </c>
      <c r="E460" s="71">
        <f>'PER TRIWULAN'!X454</f>
        <v>92510000</v>
      </c>
      <c r="F460" s="89">
        <v>92510000</v>
      </c>
      <c r="G460" s="62">
        <v>10538050</v>
      </c>
      <c r="H460" s="62">
        <v>250000</v>
      </c>
      <c r="I460" s="62">
        <v>20224450</v>
      </c>
      <c r="J460" s="62">
        <v>15752850</v>
      </c>
      <c r="K460" s="62">
        <v>10535400</v>
      </c>
      <c r="L460" s="62">
        <v>2775000</v>
      </c>
      <c r="M460" s="62">
        <v>2719750</v>
      </c>
      <c r="N460" s="62">
        <v>19900000</v>
      </c>
      <c r="O460" s="62">
        <v>4031000</v>
      </c>
      <c r="P460" s="62"/>
      <c r="Q460" s="62">
        <v>3254000</v>
      </c>
      <c r="R460" s="62">
        <v>87500</v>
      </c>
      <c r="S460" s="62">
        <v>2442000</v>
      </c>
      <c r="T460" s="72">
        <f t="shared" si="31"/>
        <v>92510000</v>
      </c>
      <c r="U460" s="59">
        <f t="shared" si="32"/>
        <v>0</v>
      </c>
      <c r="V460" s="57">
        <f t="shared" si="33"/>
        <v>0</v>
      </c>
      <c r="W460" s="25"/>
      <c r="X460" s="173">
        <f>'K8 SD Twl I 2013'!T459</f>
        <v>0</v>
      </c>
      <c r="Y460" s="173">
        <f>'K8 SD Twl II 2013'!T459</f>
        <v>0</v>
      </c>
      <c r="Z460" s="173">
        <f>'K8 SD Twl III 2013'!T459</f>
        <v>0</v>
      </c>
      <c r="AA460" s="173">
        <f>'K8 SD Twl IV 2013'!T459</f>
        <v>0</v>
      </c>
      <c r="AB460" s="173">
        <f t="shared" si="34"/>
        <v>0</v>
      </c>
      <c r="AC460" s="173">
        <f t="shared" ref="AC460:AC523" si="35">T460-AB460</f>
        <v>92510000</v>
      </c>
    </row>
    <row r="461" spans="2:29" hidden="1">
      <c r="B461" s="79">
        <f>'PER TRIWULAN'!A455</f>
        <v>450</v>
      </c>
      <c r="C461" s="54" t="str">
        <f>'PER TRIWULAN'!I455</f>
        <v xml:space="preserve"> Ngaringan </v>
      </c>
      <c r="D461" s="36" t="str">
        <f>'PER TRIWULAN'!B455</f>
        <v>SD NEGERI 3 KALANG LUNDO</v>
      </c>
      <c r="E461" s="71">
        <f>'PER TRIWULAN'!X455</f>
        <v>118610000</v>
      </c>
      <c r="F461" s="89">
        <v>118610000</v>
      </c>
      <c r="G461" s="62">
        <v>4968000</v>
      </c>
      <c r="H461" s="62">
        <v>850000</v>
      </c>
      <c r="I461" s="62">
        <v>35941250</v>
      </c>
      <c r="J461" s="62">
        <v>13541800</v>
      </c>
      <c r="K461" s="62">
        <v>27858946</v>
      </c>
      <c r="L461" s="62">
        <v>1853504</v>
      </c>
      <c r="M461" s="62">
        <v>6305500</v>
      </c>
      <c r="N461" s="62">
        <v>20700000</v>
      </c>
      <c r="O461" s="62">
        <v>5079000</v>
      </c>
      <c r="P461" s="62"/>
      <c r="Q461" s="62">
        <v>1512000</v>
      </c>
      <c r="R461" s="62"/>
      <c r="S461" s="62"/>
      <c r="T461" s="72">
        <f t="shared" ref="T461:T524" si="36">SUM(G461:S461)</f>
        <v>118610000</v>
      </c>
      <c r="U461" s="59">
        <f t="shared" ref="U461:U524" si="37">E461-F461</f>
        <v>0</v>
      </c>
      <c r="V461" s="57">
        <f t="shared" ref="V461:V524" si="38">F461-T461</f>
        <v>0</v>
      </c>
      <c r="W461" s="25"/>
      <c r="X461" s="173">
        <f>'K8 SD Twl I 2013'!T460</f>
        <v>0</v>
      </c>
      <c r="Y461" s="173">
        <f>'K8 SD Twl II 2013'!T460</f>
        <v>0</v>
      </c>
      <c r="Z461" s="173">
        <f>'K8 SD Twl III 2013'!T460</f>
        <v>0</v>
      </c>
      <c r="AA461" s="173">
        <f>'K8 SD Twl IV 2013'!T460</f>
        <v>0</v>
      </c>
      <c r="AB461" s="173">
        <f t="shared" ref="AB461:AB524" si="39">X461+Y461+Z461+AA461</f>
        <v>0</v>
      </c>
      <c r="AC461" s="173">
        <f t="shared" si="35"/>
        <v>118610000</v>
      </c>
    </row>
    <row r="462" spans="2:29" hidden="1">
      <c r="B462" s="79">
        <f>'PER TRIWULAN'!A456</f>
        <v>451</v>
      </c>
      <c r="C462" s="54" t="str">
        <f>'PER TRIWULAN'!I456</f>
        <v xml:space="preserve"> Ngaringan </v>
      </c>
      <c r="D462" s="36" t="str">
        <f>'PER TRIWULAN'!B456</f>
        <v>SD NEGERI 3 KALANGDOSARI</v>
      </c>
      <c r="E462" s="71">
        <f>'PER TRIWULAN'!X456</f>
        <v>77720000</v>
      </c>
      <c r="F462" s="89">
        <v>77720000</v>
      </c>
      <c r="G462" s="62">
        <v>9281000</v>
      </c>
      <c r="H462" s="62">
        <v>1988700</v>
      </c>
      <c r="I462" s="62">
        <v>8000700</v>
      </c>
      <c r="J462" s="62">
        <v>4587600</v>
      </c>
      <c r="K462" s="62">
        <v>3239700</v>
      </c>
      <c r="L462" s="62">
        <v>121000</v>
      </c>
      <c r="M462" s="62">
        <v>2756000</v>
      </c>
      <c r="N462" s="62">
        <v>36972300</v>
      </c>
      <c r="O462" s="62">
        <v>3770750</v>
      </c>
      <c r="P462" s="62">
        <v>6000</v>
      </c>
      <c r="Q462" s="62">
        <v>200000</v>
      </c>
      <c r="R462" s="62">
        <v>1235000</v>
      </c>
      <c r="S462" s="62">
        <v>5461250</v>
      </c>
      <c r="T462" s="72">
        <f t="shared" si="36"/>
        <v>77620000</v>
      </c>
      <c r="U462" s="59">
        <f t="shared" si="37"/>
        <v>0</v>
      </c>
      <c r="V462" s="57">
        <f t="shared" si="38"/>
        <v>100000</v>
      </c>
      <c r="W462" s="25"/>
      <c r="X462" s="173">
        <f>'K8 SD Twl I 2013'!T461</f>
        <v>0</v>
      </c>
      <c r="Y462" s="173">
        <f>'K8 SD Twl II 2013'!T461</f>
        <v>0</v>
      </c>
      <c r="Z462" s="173">
        <f>'K8 SD Twl III 2013'!T461</f>
        <v>0</v>
      </c>
      <c r="AA462" s="173">
        <f>'K8 SD Twl IV 2013'!T461</f>
        <v>0</v>
      </c>
      <c r="AB462" s="173">
        <f t="shared" si="39"/>
        <v>0</v>
      </c>
      <c r="AC462" s="173">
        <f t="shared" si="35"/>
        <v>77620000</v>
      </c>
    </row>
    <row r="463" spans="2:29" hidden="1">
      <c r="B463" s="79">
        <f>'PER TRIWULAN'!A457</f>
        <v>452</v>
      </c>
      <c r="C463" s="54" t="str">
        <f>'PER TRIWULAN'!I457</f>
        <v xml:space="preserve"> Ngaringan </v>
      </c>
      <c r="D463" s="36" t="str">
        <f>'PER TRIWULAN'!B457</f>
        <v>SD NEGERI 3 NGARAP-ARAP</v>
      </c>
      <c r="E463" s="71">
        <f>'PER TRIWULAN'!X457</f>
        <v>51330000</v>
      </c>
      <c r="F463" s="89">
        <v>51330000</v>
      </c>
      <c r="G463" s="62">
        <v>2336000</v>
      </c>
      <c r="H463" s="62">
        <v>300000</v>
      </c>
      <c r="I463" s="62">
        <v>6874000</v>
      </c>
      <c r="J463" s="62">
        <v>4456600</v>
      </c>
      <c r="K463" s="62">
        <v>12063400</v>
      </c>
      <c r="L463" s="62">
        <v>2530000</v>
      </c>
      <c r="M463" s="62">
        <v>200000</v>
      </c>
      <c r="N463" s="62">
        <v>19200000</v>
      </c>
      <c r="O463" s="62">
        <v>650000</v>
      </c>
      <c r="P463" s="62"/>
      <c r="Q463" s="62">
        <v>1200000</v>
      </c>
      <c r="R463" s="62">
        <v>1520000</v>
      </c>
      <c r="S463" s="62"/>
      <c r="T463" s="72">
        <f t="shared" si="36"/>
        <v>51330000</v>
      </c>
      <c r="U463" s="59">
        <f t="shared" si="37"/>
        <v>0</v>
      </c>
      <c r="V463" s="57">
        <f t="shared" si="38"/>
        <v>0</v>
      </c>
      <c r="W463" s="25"/>
      <c r="X463" s="173">
        <f>'K8 SD Twl I 2013'!T462</f>
        <v>0</v>
      </c>
      <c r="Y463" s="173">
        <f>'K8 SD Twl II 2013'!T462</f>
        <v>0</v>
      </c>
      <c r="Z463" s="173">
        <f>'K8 SD Twl III 2013'!T462</f>
        <v>0</v>
      </c>
      <c r="AA463" s="173">
        <f>'K8 SD Twl IV 2013'!T462</f>
        <v>0</v>
      </c>
      <c r="AB463" s="173">
        <f t="shared" si="39"/>
        <v>0</v>
      </c>
      <c r="AC463" s="173">
        <f t="shared" si="35"/>
        <v>51330000</v>
      </c>
    </row>
    <row r="464" spans="2:29" hidden="1">
      <c r="B464" s="79">
        <f>'PER TRIWULAN'!A458</f>
        <v>453</v>
      </c>
      <c r="C464" s="54" t="str">
        <f>'PER TRIWULAN'!I458</f>
        <v xml:space="preserve"> Ngaringan </v>
      </c>
      <c r="D464" s="36" t="str">
        <f>'PER TRIWULAN'!B458</f>
        <v>SD NEGERI 3 NGARINGAN</v>
      </c>
      <c r="E464" s="71">
        <f>'PER TRIWULAN'!X458</f>
        <v>87290000</v>
      </c>
      <c r="F464" s="89">
        <v>87290000</v>
      </c>
      <c r="G464" s="62">
        <v>12623300</v>
      </c>
      <c r="H464" s="62">
        <v>350000</v>
      </c>
      <c r="I464" s="62">
        <v>6926300</v>
      </c>
      <c r="J464" s="62">
        <v>13515900</v>
      </c>
      <c r="K464" s="62">
        <v>3432500</v>
      </c>
      <c r="L464" s="62">
        <v>2465914</v>
      </c>
      <c r="M464" s="62"/>
      <c r="N464" s="62">
        <v>18000000</v>
      </c>
      <c r="O464" s="62">
        <v>5016000</v>
      </c>
      <c r="P464" s="62"/>
      <c r="Q464" s="62">
        <v>1109386</v>
      </c>
      <c r="R464" s="62">
        <v>1920000</v>
      </c>
      <c r="S464" s="62">
        <v>21930700</v>
      </c>
      <c r="T464" s="72">
        <f t="shared" si="36"/>
        <v>87290000</v>
      </c>
      <c r="U464" s="59">
        <f t="shared" si="37"/>
        <v>0</v>
      </c>
      <c r="V464" s="57">
        <f t="shared" si="38"/>
        <v>0</v>
      </c>
      <c r="W464" s="25"/>
      <c r="X464" s="173">
        <f>'K8 SD Twl I 2013'!T463</f>
        <v>0</v>
      </c>
      <c r="Y464" s="173">
        <f>'K8 SD Twl II 2013'!T463</f>
        <v>0</v>
      </c>
      <c r="Z464" s="173">
        <f>'K8 SD Twl III 2013'!T463</f>
        <v>0</v>
      </c>
      <c r="AA464" s="173">
        <f>'K8 SD Twl IV 2013'!T463</f>
        <v>0</v>
      </c>
      <c r="AB464" s="173">
        <f t="shared" si="39"/>
        <v>0</v>
      </c>
      <c r="AC464" s="173">
        <f t="shared" si="35"/>
        <v>87290000</v>
      </c>
    </row>
    <row r="465" spans="2:29" hidden="1">
      <c r="B465" s="79">
        <f>'PER TRIWULAN'!A459</f>
        <v>454</v>
      </c>
      <c r="C465" s="54" t="str">
        <f>'PER TRIWULAN'!I459</f>
        <v xml:space="preserve"> Ngaringan </v>
      </c>
      <c r="D465" s="36" t="str">
        <f>'PER TRIWULAN'!B459</f>
        <v>SD NEGERI 3 TANJUNGHARJO</v>
      </c>
      <c r="E465" s="71">
        <f>'PER TRIWULAN'!X459</f>
        <v>77720000</v>
      </c>
      <c r="F465" s="89">
        <v>77720000</v>
      </c>
      <c r="G465" s="62">
        <v>9571300</v>
      </c>
      <c r="H465" s="62">
        <v>750000</v>
      </c>
      <c r="I465" s="62">
        <v>13511600</v>
      </c>
      <c r="J465" s="62">
        <v>9929200</v>
      </c>
      <c r="K465" s="62">
        <v>12539910</v>
      </c>
      <c r="L465" s="62">
        <v>1832990</v>
      </c>
      <c r="M465" s="62">
        <v>9243500</v>
      </c>
      <c r="N465" s="62">
        <v>12466500</v>
      </c>
      <c r="O465" s="62">
        <v>4649500</v>
      </c>
      <c r="P465" s="62"/>
      <c r="Q465" s="62">
        <v>2925500</v>
      </c>
      <c r="R465" s="62"/>
      <c r="S465" s="62">
        <v>300000</v>
      </c>
      <c r="T465" s="72">
        <f t="shared" si="36"/>
        <v>77720000</v>
      </c>
      <c r="U465" s="59">
        <f t="shared" si="37"/>
        <v>0</v>
      </c>
      <c r="V465" s="57">
        <f t="shared" si="38"/>
        <v>0</v>
      </c>
      <c r="W465" s="25"/>
      <c r="X465" s="173">
        <f>'K8 SD Twl I 2013'!T464</f>
        <v>0</v>
      </c>
      <c r="Y465" s="173">
        <f>'K8 SD Twl II 2013'!T464</f>
        <v>0</v>
      </c>
      <c r="Z465" s="173">
        <f>'K8 SD Twl III 2013'!T464</f>
        <v>0</v>
      </c>
      <c r="AA465" s="173">
        <f>'K8 SD Twl IV 2013'!T464</f>
        <v>0</v>
      </c>
      <c r="AB465" s="173">
        <f t="shared" si="39"/>
        <v>0</v>
      </c>
      <c r="AC465" s="173">
        <f t="shared" si="35"/>
        <v>77720000</v>
      </c>
    </row>
    <row r="466" spans="2:29" hidden="1">
      <c r="B466" s="79">
        <f>'PER TRIWULAN'!A460</f>
        <v>455</v>
      </c>
      <c r="C466" s="54" t="str">
        <f>'PER TRIWULAN'!I460</f>
        <v xml:space="preserve"> Ngaringan </v>
      </c>
      <c r="D466" s="36" t="str">
        <f>'PER TRIWULAN'!B460</f>
        <v>SD NEGERI 4 BANDUNGSARI</v>
      </c>
      <c r="E466" s="71">
        <f>'PER TRIWULAN'!X460</f>
        <v>162400000</v>
      </c>
      <c r="F466" s="89">
        <v>162400000</v>
      </c>
      <c r="G466" s="62">
        <v>13764000</v>
      </c>
      <c r="H466" s="62">
        <v>500000</v>
      </c>
      <c r="I466" s="62">
        <v>28735100</v>
      </c>
      <c r="J466" s="62">
        <v>30538600</v>
      </c>
      <c r="K466" s="62">
        <v>36450800</v>
      </c>
      <c r="L466" s="62">
        <v>4133000</v>
      </c>
      <c r="M466" s="62">
        <v>8305000</v>
      </c>
      <c r="N466" s="62">
        <v>18900000</v>
      </c>
      <c r="O466" s="62">
        <v>9452500</v>
      </c>
      <c r="P466" s="62">
        <v>1370000</v>
      </c>
      <c r="Q466" s="62">
        <v>3600000</v>
      </c>
      <c r="R466" s="62">
        <v>1860000</v>
      </c>
      <c r="S466" s="62">
        <v>4791000</v>
      </c>
      <c r="T466" s="72">
        <f t="shared" si="36"/>
        <v>162400000</v>
      </c>
      <c r="U466" s="59">
        <f t="shared" si="37"/>
        <v>0</v>
      </c>
      <c r="V466" s="57">
        <f t="shared" si="38"/>
        <v>0</v>
      </c>
      <c r="W466" s="25"/>
      <c r="X466" s="173">
        <f>'K8 SD Twl I 2013'!T465</f>
        <v>0</v>
      </c>
      <c r="Y466" s="173">
        <f>'K8 SD Twl II 2013'!T465</f>
        <v>0</v>
      </c>
      <c r="Z466" s="173">
        <f>'K8 SD Twl III 2013'!T465</f>
        <v>0</v>
      </c>
      <c r="AA466" s="173">
        <f>'K8 SD Twl IV 2013'!T465</f>
        <v>0</v>
      </c>
      <c r="AB466" s="173">
        <f t="shared" si="39"/>
        <v>0</v>
      </c>
      <c r="AC466" s="173">
        <f t="shared" si="35"/>
        <v>162400000</v>
      </c>
    </row>
    <row r="467" spans="2:29" hidden="1">
      <c r="B467" s="79">
        <f>'PER TRIWULAN'!A461</f>
        <v>456</v>
      </c>
      <c r="C467" s="54" t="str">
        <f>'PER TRIWULAN'!I461</f>
        <v xml:space="preserve"> Ngaringan </v>
      </c>
      <c r="D467" s="36" t="str">
        <f>'PER TRIWULAN'!B461</f>
        <v>SD NEGERI 4 KALANGLUNDO</v>
      </c>
      <c r="E467" s="71">
        <f>'PER TRIWULAN'!X461</f>
        <v>55680000</v>
      </c>
      <c r="F467" s="89">
        <v>55680000</v>
      </c>
      <c r="G467" s="62">
        <v>1769000</v>
      </c>
      <c r="H467" s="62">
        <v>600000</v>
      </c>
      <c r="I467" s="62">
        <v>11625450</v>
      </c>
      <c r="J467" s="62">
        <v>8143600</v>
      </c>
      <c r="K467" s="62">
        <v>7377900</v>
      </c>
      <c r="L467" s="62">
        <v>997450</v>
      </c>
      <c r="M467" s="62">
        <v>1121000</v>
      </c>
      <c r="N467" s="62">
        <v>16717500</v>
      </c>
      <c r="O467" s="62">
        <v>4807000</v>
      </c>
      <c r="P467" s="62">
        <v>345000</v>
      </c>
      <c r="Q467" s="62">
        <v>2176100</v>
      </c>
      <c r="R467" s="62"/>
      <c r="S467" s="62"/>
      <c r="T467" s="72">
        <f t="shared" si="36"/>
        <v>55680000</v>
      </c>
      <c r="U467" s="59">
        <f t="shared" si="37"/>
        <v>0</v>
      </c>
      <c r="V467" s="57">
        <f t="shared" si="38"/>
        <v>0</v>
      </c>
      <c r="W467" s="25"/>
      <c r="X467" s="173">
        <f>'K8 SD Twl I 2013'!T466</f>
        <v>0</v>
      </c>
      <c r="Y467" s="173">
        <f>'K8 SD Twl II 2013'!T466</f>
        <v>0</v>
      </c>
      <c r="Z467" s="173">
        <f>'K8 SD Twl III 2013'!T466</f>
        <v>0</v>
      </c>
      <c r="AA467" s="173">
        <f>'K8 SD Twl IV 2013'!T466</f>
        <v>0</v>
      </c>
      <c r="AB467" s="173">
        <f t="shared" si="39"/>
        <v>0</v>
      </c>
      <c r="AC467" s="173">
        <f t="shared" si="35"/>
        <v>55680000</v>
      </c>
    </row>
    <row r="468" spans="2:29" hidden="1">
      <c r="B468" s="79">
        <f>'PER TRIWULAN'!A462</f>
        <v>457</v>
      </c>
      <c r="C468" s="54" t="str">
        <f>'PER TRIWULAN'!I462</f>
        <v xml:space="preserve"> Ngaringan </v>
      </c>
      <c r="D468" s="36" t="str">
        <f>'PER TRIWULAN'!B462</f>
        <v>SD NEGERI 4 SUMBERAGUNG</v>
      </c>
      <c r="E468" s="71">
        <f>'PER TRIWULAN'!X462</f>
        <v>123540000</v>
      </c>
      <c r="F468" s="89">
        <v>123540000</v>
      </c>
      <c r="G468" s="62">
        <v>7755000</v>
      </c>
      <c r="H468" s="62">
        <v>2550500</v>
      </c>
      <c r="I468" s="62">
        <v>4700000</v>
      </c>
      <c r="J468" s="62">
        <v>22470000</v>
      </c>
      <c r="K468" s="62">
        <v>27728544</v>
      </c>
      <c r="L468" s="62">
        <v>6525000</v>
      </c>
      <c r="M468" s="62">
        <v>10575000</v>
      </c>
      <c r="N468" s="62">
        <v>27000000</v>
      </c>
      <c r="O468" s="62">
        <v>7305000</v>
      </c>
      <c r="P468" s="62"/>
      <c r="Q468" s="62">
        <v>1200000</v>
      </c>
      <c r="R468" s="62">
        <v>5700000</v>
      </c>
      <c r="S468" s="62"/>
      <c r="T468" s="72">
        <f t="shared" si="36"/>
        <v>123509044</v>
      </c>
      <c r="U468" s="59">
        <f t="shared" si="37"/>
        <v>0</v>
      </c>
      <c r="V468" s="57">
        <f t="shared" si="38"/>
        <v>30956</v>
      </c>
      <c r="W468" s="25"/>
      <c r="X468" s="173">
        <f>'K8 SD Twl I 2013'!T467</f>
        <v>0</v>
      </c>
      <c r="Y468" s="173">
        <f>'K8 SD Twl II 2013'!T467</f>
        <v>0</v>
      </c>
      <c r="Z468" s="173">
        <f>'K8 SD Twl III 2013'!T467</f>
        <v>0</v>
      </c>
      <c r="AA468" s="173">
        <f>'K8 SD Twl IV 2013'!T467</f>
        <v>0</v>
      </c>
      <c r="AB468" s="173">
        <f t="shared" si="39"/>
        <v>0</v>
      </c>
      <c r="AC468" s="173">
        <f t="shared" si="35"/>
        <v>123509044</v>
      </c>
    </row>
    <row r="469" spans="2:29" hidden="1">
      <c r="B469" s="79">
        <f>'PER TRIWULAN'!A463</f>
        <v>458</v>
      </c>
      <c r="C469" s="54" t="str">
        <f>'PER TRIWULAN'!I463</f>
        <v xml:space="preserve"> Ngaringan </v>
      </c>
      <c r="D469" s="36" t="str">
        <f>'PER TRIWULAN'!B463</f>
        <v>SD NEGERI 5 SUMBERAGUNG</v>
      </c>
      <c r="E469" s="71">
        <f>'PER TRIWULAN'!X463</f>
        <v>60030000</v>
      </c>
      <c r="F469" s="89">
        <v>60030000</v>
      </c>
      <c r="G469" s="62">
        <v>3862138</v>
      </c>
      <c r="H469" s="62">
        <v>300000</v>
      </c>
      <c r="I469" s="62">
        <v>9630500</v>
      </c>
      <c r="J469" s="62">
        <v>5930450</v>
      </c>
      <c r="K469" s="62">
        <v>2693500</v>
      </c>
      <c r="L469" s="62">
        <v>6729412</v>
      </c>
      <c r="M469" s="62">
        <v>2402500</v>
      </c>
      <c r="N469" s="62">
        <v>19750000</v>
      </c>
      <c r="O469" s="62">
        <v>1726500</v>
      </c>
      <c r="P469" s="62"/>
      <c r="Q469" s="62">
        <v>450000</v>
      </c>
      <c r="R469" s="62">
        <v>2155000</v>
      </c>
      <c r="S469" s="62">
        <v>4400000</v>
      </c>
      <c r="T469" s="72">
        <f t="shared" si="36"/>
        <v>60030000</v>
      </c>
      <c r="U469" s="59">
        <f t="shared" si="37"/>
        <v>0</v>
      </c>
      <c r="V469" s="57">
        <f t="shared" si="38"/>
        <v>0</v>
      </c>
      <c r="W469" s="25"/>
      <c r="X469" s="173">
        <f>'K8 SD Twl I 2013'!T468</f>
        <v>0</v>
      </c>
      <c r="Y469" s="173">
        <f>'K8 SD Twl II 2013'!T468</f>
        <v>0</v>
      </c>
      <c r="Z469" s="173">
        <f>'K8 SD Twl III 2013'!T468</f>
        <v>0</v>
      </c>
      <c r="AA469" s="173">
        <f>'K8 SD Twl IV 2013'!T468</f>
        <v>0</v>
      </c>
      <c r="AB469" s="173">
        <f t="shared" si="39"/>
        <v>0</v>
      </c>
      <c r="AC469" s="173">
        <f t="shared" si="35"/>
        <v>60030000</v>
      </c>
    </row>
    <row r="470" spans="2:29" hidden="1">
      <c r="B470" s="79">
        <f>'PER TRIWULAN'!A464</f>
        <v>459</v>
      </c>
      <c r="C470" s="54" t="str">
        <f>'PER TRIWULAN'!I464</f>
        <v xml:space="preserve"> Ngaringan </v>
      </c>
      <c r="D470" s="36" t="str">
        <f>'PER TRIWULAN'!B464</f>
        <v>SD NEGERI 1 KALANGDOSARI</v>
      </c>
      <c r="E470" s="71">
        <f>'PER TRIWULAN'!X464</f>
        <v>107880000</v>
      </c>
      <c r="F470" s="89">
        <v>107880000</v>
      </c>
      <c r="G470" s="62">
        <v>10343500</v>
      </c>
      <c r="H470" s="62">
        <v>700000</v>
      </c>
      <c r="I470" s="62">
        <v>9887000</v>
      </c>
      <c r="J470" s="62">
        <v>31336000</v>
      </c>
      <c r="K470" s="62">
        <v>8221500</v>
      </c>
      <c r="L470" s="62">
        <v>3617500</v>
      </c>
      <c r="M470" s="62">
        <v>8648500</v>
      </c>
      <c r="N470" s="62">
        <v>25450000</v>
      </c>
      <c r="O470" s="62">
        <v>5311000</v>
      </c>
      <c r="P470" s="62"/>
      <c r="Q470" s="62">
        <v>3365000</v>
      </c>
      <c r="R470" s="62">
        <v>1000000</v>
      </c>
      <c r="S470" s="62"/>
      <c r="T470" s="72">
        <f t="shared" si="36"/>
        <v>107880000</v>
      </c>
      <c r="U470" s="59">
        <f t="shared" si="37"/>
        <v>0</v>
      </c>
      <c r="V470" s="57">
        <f t="shared" si="38"/>
        <v>0</v>
      </c>
      <c r="W470" s="25"/>
      <c r="X470" s="173">
        <f>'K8 SD Twl I 2013'!T469</f>
        <v>0</v>
      </c>
      <c r="Y470" s="173">
        <f>'K8 SD Twl II 2013'!T469</f>
        <v>0</v>
      </c>
      <c r="Z470" s="173">
        <f>'K8 SD Twl III 2013'!T469</f>
        <v>0</v>
      </c>
      <c r="AA470" s="173">
        <f>'K8 SD Twl IV 2013'!T469</f>
        <v>0</v>
      </c>
      <c r="AB470" s="173">
        <f t="shared" si="39"/>
        <v>0</v>
      </c>
      <c r="AC470" s="173">
        <f t="shared" si="35"/>
        <v>107880000</v>
      </c>
    </row>
    <row r="471" spans="2:29" hidden="1">
      <c r="B471" s="79">
        <f>'PER TRIWULAN'!A465</f>
        <v>460</v>
      </c>
      <c r="C471" s="54" t="str">
        <f>'PER TRIWULAN'!I465</f>
        <v xml:space="preserve"> Ngaringan </v>
      </c>
      <c r="D471" s="36" t="str">
        <f>'PER TRIWULAN'!B465</f>
        <v>SD NEGERI 3 TRUWOLU</v>
      </c>
      <c r="E471" s="71">
        <f>'PER TRIWULAN'!X465</f>
        <v>89030000</v>
      </c>
      <c r="F471" s="89">
        <v>89030000</v>
      </c>
      <c r="G471" s="62">
        <v>13376550</v>
      </c>
      <c r="H471" s="62">
        <v>250000</v>
      </c>
      <c r="I471" s="62">
        <v>12079400</v>
      </c>
      <c r="J471" s="62">
        <v>11350700</v>
      </c>
      <c r="K471" s="62">
        <v>13269252</v>
      </c>
      <c r="L471" s="62">
        <v>688598</v>
      </c>
      <c r="M471" s="62">
        <v>6736000</v>
      </c>
      <c r="N471" s="62">
        <v>22350000</v>
      </c>
      <c r="O471" s="62">
        <v>6529500</v>
      </c>
      <c r="P471" s="62">
        <v>1700000</v>
      </c>
      <c r="Q471" s="62">
        <v>700000</v>
      </c>
      <c r="R471" s="62"/>
      <c r="S471" s="62"/>
      <c r="T471" s="72">
        <f t="shared" si="36"/>
        <v>89030000</v>
      </c>
      <c r="U471" s="59">
        <f t="shared" si="37"/>
        <v>0</v>
      </c>
      <c r="V471" s="57">
        <f t="shared" si="38"/>
        <v>0</v>
      </c>
      <c r="W471" s="25"/>
      <c r="X471" s="173">
        <f>'K8 SD Twl I 2013'!T470</f>
        <v>0</v>
      </c>
      <c r="Y471" s="173">
        <f>'K8 SD Twl II 2013'!T470</f>
        <v>0</v>
      </c>
      <c r="Z471" s="173">
        <f>'K8 SD Twl III 2013'!T470</f>
        <v>0</v>
      </c>
      <c r="AA471" s="173">
        <f>'K8 SD Twl IV 2013'!T470</f>
        <v>0</v>
      </c>
      <c r="AB471" s="173">
        <f t="shared" si="39"/>
        <v>0</v>
      </c>
      <c r="AC471" s="173">
        <f t="shared" si="35"/>
        <v>89030000</v>
      </c>
    </row>
    <row r="472" spans="2:29" hidden="1">
      <c r="B472" s="79">
        <f>'PER TRIWULAN'!A466</f>
        <v>461</v>
      </c>
      <c r="C472" s="54" t="str">
        <f>'PER TRIWULAN'!I466</f>
        <v xml:space="preserve"> Ngaringan </v>
      </c>
      <c r="D472" s="36" t="str">
        <f>'PER TRIWULAN'!B466</f>
        <v>SD NEGERI 4 TRUWOLU</v>
      </c>
      <c r="E472" s="71">
        <f>'PER TRIWULAN'!X466</f>
        <v>100920000</v>
      </c>
      <c r="F472" s="89">
        <v>100920000</v>
      </c>
      <c r="G472" s="62">
        <v>9324000</v>
      </c>
      <c r="H472" s="62">
        <v>200000</v>
      </c>
      <c r="I472" s="62">
        <v>13941720</v>
      </c>
      <c r="J472" s="62">
        <v>13412200</v>
      </c>
      <c r="K472" s="62">
        <v>11979675</v>
      </c>
      <c r="L472" s="62">
        <v>2977699</v>
      </c>
      <c r="M472" s="62">
        <v>6067500</v>
      </c>
      <c r="N472" s="62">
        <v>23800000</v>
      </c>
      <c r="O472" s="62">
        <v>6051500</v>
      </c>
      <c r="P472" s="62">
        <v>500000</v>
      </c>
      <c r="Q472" s="62">
        <v>1620000</v>
      </c>
      <c r="R472" s="62">
        <v>3750000</v>
      </c>
      <c r="S472" s="62">
        <v>7295706</v>
      </c>
      <c r="T472" s="72">
        <f t="shared" si="36"/>
        <v>100920000</v>
      </c>
      <c r="U472" s="59">
        <f t="shared" si="37"/>
        <v>0</v>
      </c>
      <c r="V472" s="57">
        <f t="shared" si="38"/>
        <v>0</v>
      </c>
      <c r="W472" s="25"/>
      <c r="X472" s="173">
        <f>'K8 SD Twl I 2013'!T471</f>
        <v>0</v>
      </c>
      <c r="Y472" s="173">
        <f>'K8 SD Twl II 2013'!T471</f>
        <v>0</v>
      </c>
      <c r="Z472" s="173">
        <f>'K8 SD Twl III 2013'!T471</f>
        <v>0</v>
      </c>
      <c r="AA472" s="173">
        <f>'K8 SD Twl IV 2013'!T471</f>
        <v>0</v>
      </c>
      <c r="AB472" s="173">
        <f t="shared" si="39"/>
        <v>0</v>
      </c>
      <c r="AC472" s="173">
        <f t="shared" si="35"/>
        <v>100920000</v>
      </c>
    </row>
    <row r="473" spans="2:29" hidden="1">
      <c r="B473" s="79">
        <f>'PER TRIWULAN'!A467</f>
        <v>462</v>
      </c>
      <c r="C473" s="54" t="str">
        <f>'PER TRIWULAN'!I467</f>
        <v xml:space="preserve"> Ngaringan </v>
      </c>
      <c r="D473" s="36" t="str">
        <f>'PER TRIWULAN'!B467</f>
        <v>SD NEGERI 1 PENDEM</v>
      </c>
      <c r="E473" s="71">
        <f>'PER TRIWULAN'!X467</f>
        <v>106430000</v>
      </c>
      <c r="F473" s="89">
        <v>106430000</v>
      </c>
      <c r="G473" s="62">
        <v>11936800</v>
      </c>
      <c r="H473" s="62">
        <v>455000</v>
      </c>
      <c r="I473" s="62">
        <v>17777800</v>
      </c>
      <c r="J473" s="62">
        <v>12122000</v>
      </c>
      <c r="K473" s="62">
        <v>8957400</v>
      </c>
      <c r="L473" s="62">
        <v>5243500</v>
      </c>
      <c r="M473" s="62">
        <v>6299800</v>
      </c>
      <c r="N473" s="62">
        <v>22500000</v>
      </c>
      <c r="O473" s="62">
        <v>4750000</v>
      </c>
      <c r="P473" s="62"/>
      <c r="Q473" s="62">
        <v>3200000</v>
      </c>
      <c r="R473" s="62"/>
      <c r="S473" s="62">
        <v>13187700</v>
      </c>
      <c r="T473" s="72">
        <f t="shared" si="36"/>
        <v>106430000</v>
      </c>
      <c r="U473" s="59">
        <f t="shared" si="37"/>
        <v>0</v>
      </c>
      <c r="V473" s="57">
        <f t="shared" si="38"/>
        <v>0</v>
      </c>
      <c r="W473" s="25"/>
      <c r="X473" s="173">
        <f>'K8 SD Twl I 2013'!T472</f>
        <v>0</v>
      </c>
      <c r="Y473" s="173">
        <f>'K8 SD Twl II 2013'!T472</f>
        <v>0</v>
      </c>
      <c r="Z473" s="173">
        <f>'K8 SD Twl III 2013'!T472</f>
        <v>0</v>
      </c>
      <c r="AA473" s="173">
        <f>'K8 SD Twl IV 2013'!T472</f>
        <v>0</v>
      </c>
      <c r="AB473" s="173">
        <f t="shared" si="39"/>
        <v>0</v>
      </c>
      <c r="AC473" s="173">
        <f t="shared" si="35"/>
        <v>106430000</v>
      </c>
    </row>
    <row r="474" spans="2:29" hidden="1">
      <c r="B474" s="79">
        <f>'PER TRIWULAN'!A468</f>
        <v>463</v>
      </c>
      <c r="C474" s="54" t="str">
        <f>'PER TRIWULAN'!I468</f>
        <v xml:space="preserve"> Ngaringan </v>
      </c>
      <c r="D474" s="36" t="str">
        <f>'PER TRIWULAN'!B468</f>
        <v>SD NEGERI 2 PENDEM</v>
      </c>
      <c r="E474" s="71">
        <f>'PER TRIWULAN'!X468</f>
        <v>156600000</v>
      </c>
      <c r="F474" s="89">
        <v>156600000</v>
      </c>
      <c r="G474" s="62">
        <v>19686000</v>
      </c>
      <c r="H474" s="62">
        <v>750000</v>
      </c>
      <c r="I474" s="62">
        <v>15928100</v>
      </c>
      <c r="J474" s="62">
        <v>14984671</v>
      </c>
      <c r="K474" s="62">
        <v>36787600</v>
      </c>
      <c r="L474" s="62">
        <v>2060879</v>
      </c>
      <c r="M474" s="62">
        <v>15537000</v>
      </c>
      <c r="N474" s="62">
        <v>30150000</v>
      </c>
      <c r="O474" s="62">
        <v>6758750</v>
      </c>
      <c r="P474" s="62"/>
      <c r="Q474" s="62">
        <v>1365000</v>
      </c>
      <c r="R474" s="62">
        <v>272000</v>
      </c>
      <c r="S474" s="62">
        <v>12320000</v>
      </c>
      <c r="T474" s="72">
        <f t="shared" si="36"/>
        <v>156600000</v>
      </c>
      <c r="U474" s="59">
        <f t="shared" si="37"/>
        <v>0</v>
      </c>
      <c r="V474" s="57">
        <f t="shared" si="38"/>
        <v>0</v>
      </c>
      <c r="W474" s="25"/>
      <c r="X474" s="173">
        <f>'K8 SD Twl I 2013'!T473</f>
        <v>0</v>
      </c>
      <c r="Y474" s="173">
        <f>'K8 SD Twl II 2013'!T473</f>
        <v>0</v>
      </c>
      <c r="Z474" s="173">
        <f>'K8 SD Twl III 2013'!T473</f>
        <v>0</v>
      </c>
      <c r="AA474" s="173">
        <f>'K8 SD Twl IV 2013'!T473</f>
        <v>0</v>
      </c>
      <c r="AB474" s="173">
        <f t="shared" si="39"/>
        <v>0</v>
      </c>
      <c r="AC474" s="173">
        <f t="shared" si="35"/>
        <v>156600000</v>
      </c>
    </row>
    <row r="475" spans="2:29" hidden="1">
      <c r="B475" s="79">
        <f>'PER TRIWULAN'!A469</f>
        <v>464</v>
      </c>
      <c r="C475" s="54" t="str">
        <f>'PER TRIWULAN'!I469</f>
        <v xml:space="preserve"> Ngaringan </v>
      </c>
      <c r="D475" s="36" t="str">
        <f>'PER TRIWULAN'!B469</f>
        <v>SD NEGERI2 BANDUNGSARI</v>
      </c>
      <c r="E475" s="71">
        <f>'PER TRIWULAN'!X469</f>
        <v>137460000</v>
      </c>
      <c r="F475" s="89">
        <v>137460000</v>
      </c>
      <c r="G475" s="62">
        <v>12112250</v>
      </c>
      <c r="H475" s="62">
        <v>365000</v>
      </c>
      <c r="I475" s="62">
        <v>43033550</v>
      </c>
      <c r="J475" s="62">
        <v>19451500</v>
      </c>
      <c r="K475" s="62">
        <v>7938685</v>
      </c>
      <c r="L475" s="62">
        <v>1643508</v>
      </c>
      <c r="M475" s="62">
        <v>210000</v>
      </c>
      <c r="N475" s="62">
        <v>27000000</v>
      </c>
      <c r="O475" s="62">
        <v>4326250</v>
      </c>
      <c r="P475" s="62" t="s">
        <v>1906</v>
      </c>
      <c r="Q475" s="62">
        <v>16826757</v>
      </c>
      <c r="R475" s="62">
        <v>4552500</v>
      </c>
      <c r="S475" s="62" t="s">
        <v>1906</v>
      </c>
      <c r="T475" s="72">
        <f t="shared" si="36"/>
        <v>137460000</v>
      </c>
      <c r="U475" s="59">
        <f t="shared" si="37"/>
        <v>0</v>
      </c>
      <c r="V475" s="57">
        <f t="shared" si="38"/>
        <v>0</v>
      </c>
      <c r="W475" s="25"/>
      <c r="X475" s="173">
        <f>'K8 SD Twl I 2013'!T474</f>
        <v>0</v>
      </c>
      <c r="Y475" s="173">
        <f>'K8 SD Twl II 2013'!T474</f>
        <v>0</v>
      </c>
      <c r="Z475" s="173">
        <f>'K8 SD Twl III 2013'!T474</f>
        <v>0</v>
      </c>
      <c r="AA475" s="173">
        <f>'K8 SD Twl IV 2013'!T474</f>
        <v>0</v>
      </c>
      <c r="AB475" s="173">
        <f t="shared" si="39"/>
        <v>0</v>
      </c>
      <c r="AC475" s="173">
        <f t="shared" si="35"/>
        <v>137460000</v>
      </c>
    </row>
    <row r="476" spans="2:29" hidden="1">
      <c r="B476" s="79">
        <f>'PER TRIWULAN'!A470</f>
        <v>465</v>
      </c>
      <c r="C476" s="54" t="str">
        <f>'PER TRIWULAN'!I470</f>
        <v xml:space="preserve"> Ngaringan </v>
      </c>
      <c r="D476" s="36" t="str">
        <f>'PER TRIWULAN'!B470</f>
        <v>SD NEGERI 3 SUMBERAGUNG</v>
      </c>
      <c r="E476" s="71">
        <f>'PER TRIWULAN'!X470</f>
        <v>56840000</v>
      </c>
      <c r="F476" s="89">
        <v>56840000</v>
      </c>
      <c r="G476" s="62">
        <v>4750000</v>
      </c>
      <c r="H476" s="62">
        <v>350000</v>
      </c>
      <c r="I476" s="62">
        <v>1500000</v>
      </c>
      <c r="J476" s="62">
        <v>8100000</v>
      </c>
      <c r="K476" s="62">
        <v>8814846</v>
      </c>
      <c r="L476" s="62">
        <v>3600000</v>
      </c>
      <c r="M476" s="62">
        <v>1550000</v>
      </c>
      <c r="N476" s="62">
        <v>18000000</v>
      </c>
      <c r="O476" s="62">
        <v>7200000</v>
      </c>
      <c r="P476" s="62"/>
      <c r="Q476" s="62">
        <v>1200000</v>
      </c>
      <c r="R476" s="62">
        <v>1750000</v>
      </c>
      <c r="S476" s="62"/>
      <c r="T476" s="72">
        <f t="shared" si="36"/>
        <v>56814846</v>
      </c>
      <c r="U476" s="59">
        <f t="shared" si="37"/>
        <v>0</v>
      </c>
      <c r="V476" s="57">
        <f t="shared" si="38"/>
        <v>25154</v>
      </c>
      <c r="W476" s="25"/>
      <c r="X476" s="173">
        <f>'K8 SD Twl I 2013'!T475</f>
        <v>0</v>
      </c>
      <c r="Y476" s="173">
        <f>'K8 SD Twl II 2013'!T475</f>
        <v>0</v>
      </c>
      <c r="Z476" s="173">
        <f>'K8 SD Twl III 2013'!T475</f>
        <v>0</v>
      </c>
      <c r="AA476" s="173">
        <f>'K8 SD Twl IV 2013'!T475</f>
        <v>0</v>
      </c>
      <c r="AB476" s="173">
        <f t="shared" si="39"/>
        <v>0</v>
      </c>
      <c r="AC476" s="173">
        <f t="shared" si="35"/>
        <v>56814846</v>
      </c>
    </row>
    <row r="477" spans="2:29" hidden="1">
      <c r="B477" s="79">
        <f>'PER TRIWULAN'!A471</f>
        <v>466</v>
      </c>
      <c r="C477" s="54" t="str">
        <f>'PER TRIWULAN'!I471</f>
        <v xml:space="preserve"> Ngaringan </v>
      </c>
      <c r="D477" s="36" t="str">
        <f>'PER TRIWULAN'!B471</f>
        <v>SD NEGERI 2 SENDANGREJO</v>
      </c>
      <c r="E477" s="71">
        <f>'PER TRIWULAN'!X471</f>
        <v>106720000</v>
      </c>
      <c r="F477" s="89">
        <v>106720000</v>
      </c>
      <c r="G477" s="62">
        <v>9439500</v>
      </c>
      <c r="H477" s="62">
        <v>675000</v>
      </c>
      <c r="I477" s="62">
        <v>17617650</v>
      </c>
      <c r="J477" s="62">
        <v>20415350</v>
      </c>
      <c r="K477" s="62">
        <v>16310550</v>
      </c>
      <c r="L477" s="62">
        <v>551150</v>
      </c>
      <c r="M477" s="62">
        <v>8488000</v>
      </c>
      <c r="N477" s="62">
        <v>21970000</v>
      </c>
      <c r="O477" s="62">
        <v>5498300</v>
      </c>
      <c r="P477" s="62"/>
      <c r="Q477" s="62">
        <v>4261000</v>
      </c>
      <c r="R477" s="62">
        <v>1493500</v>
      </c>
      <c r="S477" s="62"/>
      <c r="T477" s="72">
        <f t="shared" si="36"/>
        <v>106720000</v>
      </c>
      <c r="U477" s="59">
        <f t="shared" si="37"/>
        <v>0</v>
      </c>
      <c r="V477" s="57">
        <f t="shared" si="38"/>
        <v>0</v>
      </c>
      <c r="W477" s="25"/>
      <c r="X477" s="173">
        <f>'K8 SD Twl I 2013'!T476</f>
        <v>0</v>
      </c>
      <c r="Y477" s="173">
        <f>'K8 SD Twl II 2013'!T476</f>
        <v>0</v>
      </c>
      <c r="Z477" s="173">
        <f>'K8 SD Twl III 2013'!T476</f>
        <v>0</v>
      </c>
      <c r="AA477" s="173">
        <f>'K8 SD Twl IV 2013'!T476</f>
        <v>0</v>
      </c>
      <c r="AB477" s="173">
        <f t="shared" si="39"/>
        <v>0</v>
      </c>
      <c r="AC477" s="173">
        <f t="shared" si="35"/>
        <v>106720000</v>
      </c>
    </row>
    <row r="478" spans="2:29">
      <c r="B478" s="79">
        <f>'PER TRIWULAN'!A472</f>
        <v>467</v>
      </c>
      <c r="C478" s="54" t="str">
        <f>'PER TRIWULAN'!I472</f>
        <v xml:space="preserve"> Penawangan </v>
      </c>
      <c r="D478" s="36" t="str">
        <f>'PER TRIWULAN'!B472</f>
        <v>SD NEGERI 1 BOLOGARANG</v>
      </c>
      <c r="E478" s="71">
        <f>'PER TRIWULAN'!X472</f>
        <v>118320000</v>
      </c>
      <c r="F478" s="89">
        <v>118320000</v>
      </c>
      <c r="G478" s="62">
        <v>15431750</v>
      </c>
      <c r="H478" s="62">
        <v>300000</v>
      </c>
      <c r="I478" s="62">
        <v>12506500</v>
      </c>
      <c r="J478" s="62">
        <v>16353200</v>
      </c>
      <c r="K478" s="62">
        <v>26987100</v>
      </c>
      <c r="L478" s="62">
        <v>2851125</v>
      </c>
      <c r="M478" s="62">
        <v>11660000</v>
      </c>
      <c r="N478" s="62">
        <v>19500000</v>
      </c>
      <c r="O478" s="62">
        <v>6715000</v>
      </c>
      <c r="P478" s="62"/>
      <c r="Q478" s="62">
        <v>4925000</v>
      </c>
      <c r="R478" s="62">
        <v>800000</v>
      </c>
      <c r="S478" s="62">
        <v>200000</v>
      </c>
      <c r="T478" s="72">
        <f t="shared" si="36"/>
        <v>118229675</v>
      </c>
      <c r="U478" s="59">
        <f t="shared" si="37"/>
        <v>0</v>
      </c>
      <c r="V478" s="57">
        <f t="shared" si="38"/>
        <v>90325</v>
      </c>
      <c r="X478" s="173">
        <f>'K8 SD Twl I 2013'!T477</f>
        <v>0</v>
      </c>
      <c r="Y478" s="173">
        <f>'K8 SD Twl II 2013'!T477</f>
        <v>0</v>
      </c>
      <c r="Z478" s="173">
        <f>'K8 SD Twl III 2013'!T477</f>
        <v>0</v>
      </c>
      <c r="AA478" s="173">
        <f>'K8 SD Twl IV 2013'!T477</f>
        <v>0</v>
      </c>
      <c r="AB478" s="173">
        <f t="shared" si="39"/>
        <v>0</v>
      </c>
      <c r="AC478" s="173">
        <f t="shared" si="35"/>
        <v>118229675</v>
      </c>
    </row>
    <row r="479" spans="2:29">
      <c r="B479" s="79">
        <f>'PER TRIWULAN'!A473</f>
        <v>468</v>
      </c>
      <c r="C479" s="54" t="str">
        <f>'PER TRIWULAN'!I473</f>
        <v xml:space="preserve"> Penawangan </v>
      </c>
      <c r="D479" s="36" t="str">
        <f>'PER TRIWULAN'!B473</f>
        <v>SD NEGERI 1 CURUT</v>
      </c>
      <c r="E479" s="71">
        <f>'PER TRIWULAN'!X473</f>
        <v>75690000</v>
      </c>
      <c r="F479" s="89">
        <v>75690000</v>
      </c>
      <c r="G479" s="62">
        <v>2515000</v>
      </c>
      <c r="H479" s="62">
        <v>208000</v>
      </c>
      <c r="I479" s="62">
        <v>11443450</v>
      </c>
      <c r="J479" s="62">
        <v>16993700</v>
      </c>
      <c r="K479" s="62">
        <v>8843500</v>
      </c>
      <c r="L479" s="62">
        <v>3687850</v>
      </c>
      <c r="M479" s="62">
        <v>2738000</v>
      </c>
      <c r="N479" s="62">
        <v>15000000</v>
      </c>
      <c r="O479" s="62">
        <v>9130500</v>
      </c>
      <c r="P479" s="62">
        <v>0</v>
      </c>
      <c r="Q479" s="62">
        <v>4950000</v>
      </c>
      <c r="R479" s="62">
        <v>0</v>
      </c>
      <c r="S479" s="62">
        <v>180000</v>
      </c>
      <c r="T479" s="72">
        <f t="shared" si="36"/>
        <v>75690000</v>
      </c>
      <c r="U479" s="59">
        <f t="shared" si="37"/>
        <v>0</v>
      </c>
      <c r="V479" s="57">
        <f t="shared" si="38"/>
        <v>0</v>
      </c>
      <c r="X479" s="173">
        <f>'K8 SD Twl I 2013'!T478</f>
        <v>0</v>
      </c>
      <c r="Y479" s="173">
        <f>'K8 SD Twl II 2013'!T478</f>
        <v>0</v>
      </c>
      <c r="Z479" s="173">
        <f>'K8 SD Twl III 2013'!T478</f>
        <v>0</v>
      </c>
      <c r="AA479" s="173">
        <f>'K8 SD Twl IV 2013'!T478</f>
        <v>0</v>
      </c>
      <c r="AB479" s="173">
        <f t="shared" si="39"/>
        <v>0</v>
      </c>
      <c r="AC479" s="173">
        <f t="shared" si="35"/>
        <v>75690000</v>
      </c>
    </row>
    <row r="480" spans="2:29">
      <c r="B480" s="79">
        <f>'PER TRIWULAN'!A474</f>
        <v>469</v>
      </c>
      <c r="C480" s="54" t="str">
        <f>'PER TRIWULAN'!I474</f>
        <v xml:space="preserve"> Penawangan </v>
      </c>
      <c r="D480" s="36" t="str">
        <f>'PER TRIWULAN'!B474</f>
        <v>SD NEGERI 1 JIPANG</v>
      </c>
      <c r="E480" s="71">
        <f>'PER TRIWULAN'!X474</f>
        <v>88160000</v>
      </c>
      <c r="F480" s="89">
        <v>88160000</v>
      </c>
      <c r="G480" s="62">
        <v>470000</v>
      </c>
      <c r="H480" s="62">
        <v>0</v>
      </c>
      <c r="I480" s="62">
        <v>11939000</v>
      </c>
      <c r="J480" s="62">
        <v>8453900</v>
      </c>
      <c r="K480" s="62">
        <v>18891220</v>
      </c>
      <c r="L480" s="62">
        <v>1744880</v>
      </c>
      <c r="M480" s="62">
        <v>9268500</v>
      </c>
      <c r="N480" s="62">
        <v>10075000</v>
      </c>
      <c r="O480" s="62">
        <v>3417500</v>
      </c>
      <c r="P480" s="62">
        <v>0</v>
      </c>
      <c r="Q480" s="62">
        <v>700000</v>
      </c>
      <c r="R480" s="62">
        <v>0</v>
      </c>
      <c r="S480" s="62">
        <v>0</v>
      </c>
      <c r="T480" s="72">
        <f t="shared" si="36"/>
        <v>64960000</v>
      </c>
      <c r="U480" s="59">
        <f t="shared" si="37"/>
        <v>0</v>
      </c>
      <c r="V480" s="57">
        <f t="shared" si="38"/>
        <v>23200000</v>
      </c>
      <c r="X480" s="173">
        <f>'K8 SD Twl I 2013'!T479</f>
        <v>0</v>
      </c>
      <c r="Y480" s="173">
        <f>'K8 SD Twl II 2013'!T479</f>
        <v>0</v>
      </c>
      <c r="Z480" s="173">
        <f>'K8 SD Twl III 2013'!T479</f>
        <v>0</v>
      </c>
      <c r="AA480" s="173">
        <f>'K8 SD Twl IV 2013'!T479</f>
        <v>0</v>
      </c>
      <c r="AB480" s="173">
        <f t="shared" si="39"/>
        <v>0</v>
      </c>
      <c r="AC480" s="173">
        <f t="shared" si="35"/>
        <v>64960000</v>
      </c>
    </row>
    <row r="481" spans="2:29">
      <c r="B481" s="79">
        <f>'PER TRIWULAN'!A475</f>
        <v>470</v>
      </c>
      <c r="C481" s="54" t="str">
        <f>'PER TRIWULAN'!I475</f>
        <v xml:space="preserve"> Penawangan </v>
      </c>
      <c r="D481" s="36" t="str">
        <f>'PER TRIWULAN'!B475</f>
        <v>SD NEGERI 1 KARANGWADER</v>
      </c>
      <c r="E481" s="71">
        <f>'PER TRIWULAN'!X475</f>
        <v>100920000</v>
      </c>
      <c r="F481" s="89">
        <v>100920000</v>
      </c>
      <c r="G481" s="62">
        <v>3364250</v>
      </c>
      <c r="H481" s="62">
        <v>374000</v>
      </c>
      <c r="I481" s="62">
        <v>25911050</v>
      </c>
      <c r="J481" s="62">
        <v>19303000</v>
      </c>
      <c r="K481" s="62">
        <v>10279650</v>
      </c>
      <c r="L481" s="62">
        <v>2622000</v>
      </c>
      <c r="M481" s="62">
        <v>2384000</v>
      </c>
      <c r="N481" s="62">
        <v>14400000</v>
      </c>
      <c r="O481" s="62">
        <v>10331450</v>
      </c>
      <c r="P481" s="62">
        <v>0</v>
      </c>
      <c r="Q481" s="62">
        <v>5500000</v>
      </c>
      <c r="R481" s="62">
        <v>995600</v>
      </c>
      <c r="S481" s="62">
        <v>5455000</v>
      </c>
      <c r="T481" s="72">
        <f t="shared" si="36"/>
        <v>100920000</v>
      </c>
      <c r="U481" s="59">
        <f t="shared" si="37"/>
        <v>0</v>
      </c>
      <c r="V481" s="57">
        <f t="shared" si="38"/>
        <v>0</v>
      </c>
      <c r="X481" s="173">
        <f>'K8 SD Twl I 2013'!T480</f>
        <v>0</v>
      </c>
      <c r="Y481" s="173">
        <f>'K8 SD Twl II 2013'!T480</f>
        <v>0</v>
      </c>
      <c r="Z481" s="173">
        <f>'K8 SD Twl III 2013'!T480</f>
        <v>0</v>
      </c>
      <c r="AA481" s="173">
        <f>'K8 SD Twl IV 2013'!T480</f>
        <v>0</v>
      </c>
      <c r="AB481" s="173">
        <f t="shared" si="39"/>
        <v>0</v>
      </c>
      <c r="AC481" s="173">
        <f t="shared" si="35"/>
        <v>100920000</v>
      </c>
    </row>
    <row r="482" spans="2:29">
      <c r="B482" s="79">
        <f>'PER TRIWULAN'!A476</f>
        <v>471</v>
      </c>
      <c r="C482" s="54" t="str">
        <f>'PER TRIWULAN'!I476</f>
        <v xml:space="preserve"> Penawangan </v>
      </c>
      <c r="D482" s="36" t="str">
        <f>'PER TRIWULAN'!B476</f>
        <v>SD NEGERI 1 KLUWAN</v>
      </c>
      <c r="E482" s="71">
        <f>'PER TRIWULAN'!X476</f>
        <v>77720000</v>
      </c>
      <c r="F482" s="89">
        <v>77720000</v>
      </c>
      <c r="G482" s="62">
        <v>1500000</v>
      </c>
      <c r="H482" s="62">
        <v>545000</v>
      </c>
      <c r="I482" s="62">
        <v>16844900</v>
      </c>
      <c r="J482" s="62">
        <v>9483500</v>
      </c>
      <c r="K482" s="62">
        <v>3198941</v>
      </c>
      <c r="L482" s="62">
        <v>1401408</v>
      </c>
      <c r="M482" s="62">
        <v>6680500</v>
      </c>
      <c r="N482" s="62">
        <v>14400000</v>
      </c>
      <c r="O482" s="62">
        <v>3220620</v>
      </c>
      <c r="P482" s="62"/>
      <c r="Q482" s="62">
        <v>2650000</v>
      </c>
      <c r="R482" s="62">
        <v>554000</v>
      </c>
      <c r="S482" s="62">
        <v>17159550</v>
      </c>
      <c r="T482" s="72">
        <f t="shared" si="36"/>
        <v>77638419</v>
      </c>
      <c r="U482" s="59">
        <f t="shared" si="37"/>
        <v>0</v>
      </c>
      <c r="V482" s="57">
        <f t="shared" si="38"/>
        <v>81581</v>
      </c>
      <c r="X482" s="173">
        <f>'K8 SD Twl I 2013'!T481</f>
        <v>0</v>
      </c>
      <c r="Y482" s="173">
        <f>'K8 SD Twl II 2013'!T481</f>
        <v>0</v>
      </c>
      <c r="Z482" s="173">
        <f>'K8 SD Twl III 2013'!T481</f>
        <v>0</v>
      </c>
      <c r="AA482" s="173">
        <f>'K8 SD Twl IV 2013'!T481</f>
        <v>0</v>
      </c>
      <c r="AB482" s="173">
        <f t="shared" si="39"/>
        <v>0</v>
      </c>
      <c r="AC482" s="173">
        <f t="shared" si="35"/>
        <v>77638419</v>
      </c>
    </row>
    <row r="483" spans="2:29">
      <c r="B483" s="79">
        <f>'PER TRIWULAN'!A477</f>
        <v>472</v>
      </c>
      <c r="C483" s="54" t="str">
        <f>'PER TRIWULAN'!I477</f>
        <v xml:space="preserve"> Penawangan </v>
      </c>
      <c r="D483" s="36" t="str">
        <f>'PER TRIWULAN'!B477</f>
        <v>SD NEGERI 1 KRAMAT</v>
      </c>
      <c r="E483" s="71">
        <f>'PER TRIWULAN'!X477</f>
        <v>82360000</v>
      </c>
      <c r="F483" s="89">
        <v>82360000</v>
      </c>
      <c r="G483" s="62">
        <v>2101500</v>
      </c>
      <c r="H483" s="62">
        <v>324000</v>
      </c>
      <c r="I483" s="62">
        <v>19905550</v>
      </c>
      <c r="J483" s="62">
        <v>17900750</v>
      </c>
      <c r="K483" s="62">
        <v>10342700</v>
      </c>
      <c r="L483" s="62">
        <v>905500</v>
      </c>
      <c r="M483" s="62">
        <v>620000</v>
      </c>
      <c r="N483" s="62">
        <v>15300000</v>
      </c>
      <c r="O483" s="62">
        <v>7940000</v>
      </c>
      <c r="P483" s="62">
        <v>0</v>
      </c>
      <c r="Q483" s="62">
        <v>5600000</v>
      </c>
      <c r="R483" s="62">
        <v>740000</v>
      </c>
      <c r="S483" s="62">
        <v>600000</v>
      </c>
      <c r="T483" s="72">
        <f t="shared" si="36"/>
        <v>82280000</v>
      </c>
      <c r="U483" s="59">
        <f t="shared" si="37"/>
        <v>0</v>
      </c>
      <c r="V483" s="57">
        <f t="shared" si="38"/>
        <v>80000</v>
      </c>
      <c r="X483" s="173">
        <f>'K8 SD Twl I 2013'!T482</f>
        <v>0</v>
      </c>
      <c r="Y483" s="173">
        <f>'K8 SD Twl II 2013'!T482</f>
        <v>0</v>
      </c>
      <c r="Z483" s="173">
        <f>'K8 SD Twl III 2013'!T482</f>
        <v>0</v>
      </c>
      <c r="AA483" s="173">
        <f>'K8 SD Twl IV 2013'!T482</f>
        <v>0</v>
      </c>
      <c r="AB483" s="173">
        <f t="shared" si="39"/>
        <v>0</v>
      </c>
      <c r="AC483" s="173">
        <f t="shared" si="35"/>
        <v>82280000</v>
      </c>
    </row>
    <row r="484" spans="2:29">
      <c r="B484" s="79">
        <f>'PER TRIWULAN'!A478</f>
        <v>473</v>
      </c>
      <c r="C484" s="54" t="str">
        <f>'PER TRIWULAN'!I478</f>
        <v xml:space="preserve"> Penawangan </v>
      </c>
      <c r="D484" s="36" t="str">
        <f>'PER TRIWULAN'!B478</f>
        <v>SD NEGERI 1 LAJER</v>
      </c>
      <c r="E484" s="71">
        <f>'PER TRIWULAN'!X478</f>
        <v>127020000</v>
      </c>
      <c r="F484" s="89">
        <v>127020000</v>
      </c>
      <c r="G484" s="62">
        <v>11694000</v>
      </c>
      <c r="H484" s="62">
        <v>454000</v>
      </c>
      <c r="I484" s="62">
        <v>26709550</v>
      </c>
      <c r="J484" s="62">
        <v>22240800</v>
      </c>
      <c r="K484" s="62">
        <v>9132400</v>
      </c>
      <c r="L484" s="62">
        <v>4072750</v>
      </c>
      <c r="M484" s="62">
        <v>1478000</v>
      </c>
      <c r="N484" s="62">
        <v>23400000</v>
      </c>
      <c r="O484" s="62">
        <v>12106000</v>
      </c>
      <c r="P484" s="62">
        <v>0</v>
      </c>
      <c r="Q484" s="62">
        <v>4900000</v>
      </c>
      <c r="R484" s="62">
        <v>650000</v>
      </c>
      <c r="S484" s="62">
        <v>10022500</v>
      </c>
      <c r="T484" s="72">
        <f t="shared" si="36"/>
        <v>126860000</v>
      </c>
      <c r="U484" s="59">
        <f t="shared" si="37"/>
        <v>0</v>
      </c>
      <c r="V484" s="57">
        <f t="shared" si="38"/>
        <v>160000</v>
      </c>
      <c r="X484" s="173">
        <f>'K8 SD Twl I 2013'!T483</f>
        <v>0</v>
      </c>
      <c r="Y484" s="173">
        <f>'K8 SD Twl II 2013'!T483</f>
        <v>0</v>
      </c>
      <c r="Z484" s="173">
        <f>'K8 SD Twl III 2013'!T483</f>
        <v>0</v>
      </c>
      <c r="AA484" s="173">
        <f>'K8 SD Twl IV 2013'!T483</f>
        <v>0</v>
      </c>
      <c r="AB484" s="173">
        <f t="shared" si="39"/>
        <v>0</v>
      </c>
      <c r="AC484" s="173">
        <f t="shared" si="35"/>
        <v>126860000</v>
      </c>
    </row>
    <row r="485" spans="2:29">
      <c r="B485" s="79">
        <f>'PER TRIWULAN'!A479</f>
        <v>474</v>
      </c>
      <c r="C485" s="54" t="str">
        <f>'PER TRIWULAN'!I479</f>
        <v xml:space="preserve"> Penawangan </v>
      </c>
      <c r="D485" s="36" t="str">
        <f>'PER TRIWULAN'!B479</f>
        <v>SD NEGERI 1 LEYANGAN</v>
      </c>
      <c r="E485" s="71">
        <f>'PER TRIWULAN'!X479</f>
        <v>81200000</v>
      </c>
      <c r="F485" s="89">
        <v>81200000</v>
      </c>
      <c r="G485" s="62">
        <v>5265250</v>
      </c>
      <c r="H485" s="62">
        <v>419000</v>
      </c>
      <c r="I485" s="62">
        <v>11626000</v>
      </c>
      <c r="J485" s="62">
        <v>14878300</v>
      </c>
      <c r="K485" s="62">
        <v>23817150</v>
      </c>
      <c r="L485" s="62">
        <v>1175000</v>
      </c>
      <c r="M485" s="62">
        <v>3207700</v>
      </c>
      <c r="N485" s="62">
        <v>8850000</v>
      </c>
      <c r="O485" s="62">
        <v>6405000</v>
      </c>
      <c r="P485" s="62">
        <v>30000</v>
      </c>
      <c r="Q485" s="62">
        <v>2930000</v>
      </c>
      <c r="R485" s="62">
        <v>600000</v>
      </c>
      <c r="S485" s="62">
        <v>1996600</v>
      </c>
      <c r="T485" s="72">
        <f t="shared" si="36"/>
        <v>81200000</v>
      </c>
      <c r="U485" s="59">
        <f t="shared" si="37"/>
        <v>0</v>
      </c>
      <c r="V485" s="57">
        <f t="shared" si="38"/>
        <v>0</v>
      </c>
      <c r="X485" s="173">
        <f>'K8 SD Twl I 2013'!T484</f>
        <v>0</v>
      </c>
      <c r="Y485" s="173">
        <f>'K8 SD Twl II 2013'!T484</f>
        <v>0</v>
      </c>
      <c r="Z485" s="173">
        <f>'K8 SD Twl III 2013'!T484</f>
        <v>0</v>
      </c>
      <c r="AA485" s="173">
        <f>'K8 SD Twl IV 2013'!T484</f>
        <v>0</v>
      </c>
      <c r="AB485" s="173">
        <f t="shared" si="39"/>
        <v>0</v>
      </c>
      <c r="AC485" s="173">
        <f t="shared" si="35"/>
        <v>81200000</v>
      </c>
    </row>
    <row r="486" spans="2:29">
      <c r="B486" s="79">
        <f>'PER TRIWULAN'!A480</f>
        <v>475</v>
      </c>
      <c r="C486" s="54" t="str">
        <f>'PER TRIWULAN'!I480</f>
        <v xml:space="preserve"> Penawangan </v>
      </c>
      <c r="D486" s="36" t="str">
        <f>'PER TRIWULAN'!B480</f>
        <v>SD NEGERI 1 NGELUK</v>
      </c>
      <c r="E486" s="71">
        <f>'PER TRIWULAN'!X480</f>
        <v>79750000</v>
      </c>
      <c r="F486" s="89">
        <v>79750000</v>
      </c>
      <c r="G486" s="62">
        <v>5600500</v>
      </c>
      <c r="H486" s="62">
        <v>0</v>
      </c>
      <c r="I486" s="62">
        <v>19600040</v>
      </c>
      <c r="J486" s="62">
        <v>10214600</v>
      </c>
      <c r="K486" s="62">
        <v>11505414</v>
      </c>
      <c r="L486" s="62">
        <v>3457446</v>
      </c>
      <c r="M486" s="62">
        <v>11170000</v>
      </c>
      <c r="N486" s="62">
        <v>8300000</v>
      </c>
      <c r="O486" s="62">
        <v>2755000</v>
      </c>
      <c r="P486" s="62">
        <v>0</v>
      </c>
      <c r="Q486" s="62">
        <v>1687000</v>
      </c>
      <c r="R486" s="62">
        <v>4825000</v>
      </c>
      <c r="S486" s="62">
        <v>635000</v>
      </c>
      <c r="T486" s="72">
        <f t="shared" si="36"/>
        <v>79750000</v>
      </c>
      <c r="U486" s="59">
        <f t="shared" si="37"/>
        <v>0</v>
      </c>
      <c r="V486" s="57">
        <f t="shared" si="38"/>
        <v>0</v>
      </c>
      <c r="X486" s="173">
        <f>'K8 SD Twl I 2013'!T485</f>
        <v>0</v>
      </c>
      <c r="Y486" s="173">
        <f>'K8 SD Twl II 2013'!T485</f>
        <v>0</v>
      </c>
      <c r="Z486" s="173">
        <f>'K8 SD Twl III 2013'!T485</f>
        <v>0</v>
      </c>
      <c r="AA486" s="173">
        <f>'K8 SD Twl IV 2013'!T485</f>
        <v>0</v>
      </c>
      <c r="AB486" s="173">
        <f t="shared" si="39"/>
        <v>0</v>
      </c>
      <c r="AC486" s="173">
        <f t="shared" si="35"/>
        <v>79750000</v>
      </c>
    </row>
    <row r="487" spans="2:29">
      <c r="B487" s="79">
        <f>'PER TRIWULAN'!A481</f>
        <v>476</v>
      </c>
      <c r="C487" s="54" t="str">
        <f>'PER TRIWULAN'!I481</f>
        <v xml:space="preserve"> Penawangan </v>
      </c>
      <c r="D487" s="36" t="str">
        <f>'PER TRIWULAN'!B481</f>
        <v>SD NEGERI 1 PENAWANGAN</v>
      </c>
      <c r="E487" s="71">
        <f>'PER TRIWULAN'!X481</f>
        <v>105270000</v>
      </c>
      <c r="F487" s="89">
        <v>105270000</v>
      </c>
      <c r="G487" s="62">
        <v>13346053</v>
      </c>
      <c r="H487" s="62">
        <v>792000</v>
      </c>
      <c r="I487" s="62">
        <v>7067400</v>
      </c>
      <c r="J487" s="62">
        <v>19629500</v>
      </c>
      <c r="K487" s="62">
        <v>15367250</v>
      </c>
      <c r="L487" s="62">
        <v>4234385</v>
      </c>
      <c r="M487" s="62">
        <v>13413512</v>
      </c>
      <c r="N487" s="62">
        <v>21600000</v>
      </c>
      <c r="O487" s="62">
        <v>5210000</v>
      </c>
      <c r="P487" s="62"/>
      <c r="Q487" s="62">
        <v>2944900</v>
      </c>
      <c r="R487" s="62">
        <v>1665000</v>
      </c>
      <c r="S487" s="62">
        <v>0</v>
      </c>
      <c r="T487" s="72">
        <f t="shared" si="36"/>
        <v>105270000</v>
      </c>
      <c r="U487" s="59">
        <f t="shared" si="37"/>
        <v>0</v>
      </c>
      <c r="V487" s="57">
        <f t="shared" si="38"/>
        <v>0</v>
      </c>
      <c r="X487" s="173">
        <f>'K8 SD Twl I 2013'!T486</f>
        <v>0</v>
      </c>
      <c r="Y487" s="173">
        <f>'K8 SD Twl II 2013'!T486</f>
        <v>0</v>
      </c>
      <c r="Z487" s="173">
        <f>'K8 SD Twl III 2013'!T486</f>
        <v>0</v>
      </c>
      <c r="AA487" s="173">
        <f>'K8 SD Twl IV 2013'!T486</f>
        <v>0</v>
      </c>
      <c r="AB487" s="173">
        <f t="shared" si="39"/>
        <v>0</v>
      </c>
      <c r="AC487" s="173">
        <f t="shared" si="35"/>
        <v>105270000</v>
      </c>
    </row>
    <row r="488" spans="2:29">
      <c r="B488" s="79">
        <f>'PER TRIWULAN'!A482</f>
        <v>477</v>
      </c>
      <c r="C488" s="54" t="str">
        <f>'PER TRIWULAN'!I482</f>
        <v xml:space="preserve"> Penawangan </v>
      </c>
      <c r="D488" s="36" t="str">
        <f>'PER TRIWULAN'!B482</f>
        <v>SD NEGERI 1 PENGKOL</v>
      </c>
      <c r="E488" s="71">
        <f>'PER TRIWULAN'!X482</f>
        <v>108170000</v>
      </c>
      <c r="F488" s="89">
        <v>108170000</v>
      </c>
      <c r="G488" s="62">
        <v>3761250</v>
      </c>
      <c r="H488" s="62">
        <v>700000</v>
      </c>
      <c r="I488" s="62">
        <v>14679400</v>
      </c>
      <c r="J488" s="62">
        <v>16854400</v>
      </c>
      <c r="K488" s="62">
        <v>7919713</v>
      </c>
      <c r="L488" s="62">
        <v>3261737</v>
      </c>
      <c r="M488" s="62">
        <v>7207000</v>
      </c>
      <c r="N488" s="62">
        <v>18000000</v>
      </c>
      <c r="O488" s="62">
        <v>4765000</v>
      </c>
      <c r="P488" s="62">
        <v>0</v>
      </c>
      <c r="Q488" s="62">
        <v>1800000</v>
      </c>
      <c r="R488" s="62">
        <v>6375000</v>
      </c>
      <c r="S488" s="62">
        <v>22846500</v>
      </c>
      <c r="T488" s="72">
        <f t="shared" si="36"/>
        <v>108170000</v>
      </c>
      <c r="U488" s="59">
        <f t="shared" si="37"/>
        <v>0</v>
      </c>
      <c r="V488" s="57">
        <f t="shared" si="38"/>
        <v>0</v>
      </c>
      <c r="X488" s="173">
        <f>'K8 SD Twl I 2013'!T487</f>
        <v>0</v>
      </c>
      <c r="Y488" s="173">
        <f>'K8 SD Twl II 2013'!T487</f>
        <v>0</v>
      </c>
      <c r="Z488" s="173">
        <f>'K8 SD Twl III 2013'!T487</f>
        <v>0</v>
      </c>
      <c r="AA488" s="173">
        <f>'K8 SD Twl IV 2013'!T487</f>
        <v>0</v>
      </c>
      <c r="AB488" s="173">
        <f t="shared" si="39"/>
        <v>0</v>
      </c>
      <c r="AC488" s="173">
        <f t="shared" si="35"/>
        <v>108170000</v>
      </c>
    </row>
    <row r="489" spans="2:29">
      <c r="B489" s="79">
        <f>'PER TRIWULAN'!A483</f>
        <v>478</v>
      </c>
      <c r="C489" s="54" t="str">
        <f>'PER TRIWULAN'!I483</f>
        <v xml:space="preserve"> Penawangan </v>
      </c>
      <c r="D489" s="36" t="str">
        <f>'PER TRIWULAN'!B483</f>
        <v>SD NEGERI 1 PULUTAN</v>
      </c>
      <c r="E489" s="71">
        <f>'PER TRIWULAN'!X483</f>
        <v>108750000</v>
      </c>
      <c r="F489" s="89">
        <v>108750000</v>
      </c>
      <c r="G489" s="62">
        <v>4982420</v>
      </c>
      <c r="H489" s="62">
        <v>300000</v>
      </c>
      <c r="I489" s="62">
        <v>10332000</v>
      </c>
      <c r="J489" s="62">
        <v>18416400</v>
      </c>
      <c r="K489" s="62">
        <v>29429000</v>
      </c>
      <c r="L489" s="62">
        <v>1993500</v>
      </c>
      <c r="M489" s="62">
        <v>14229725</v>
      </c>
      <c r="N489" s="62">
        <v>15000000</v>
      </c>
      <c r="O489" s="62">
        <v>2855000</v>
      </c>
      <c r="P489" s="62"/>
      <c r="Q489" s="62">
        <v>2851300</v>
      </c>
      <c r="R489" s="62">
        <v>4220000</v>
      </c>
      <c r="S489" s="62">
        <v>4093000</v>
      </c>
      <c r="T489" s="72">
        <f t="shared" si="36"/>
        <v>108702345</v>
      </c>
      <c r="U489" s="59">
        <f t="shared" si="37"/>
        <v>0</v>
      </c>
      <c r="V489" s="57">
        <f t="shared" si="38"/>
        <v>47655</v>
      </c>
      <c r="X489" s="173">
        <f>'K8 SD Twl I 2013'!T488</f>
        <v>0</v>
      </c>
      <c r="Y489" s="173">
        <f>'K8 SD Twl II 2013'!T488</f>
        <v>0</v>
      </c>
      <c r="Z489" s="173">
        <f>'K8 SD Twl III 2013'!T488</f>
        <v>0</v>
      </c>
      <c r="AA489" s="173">
        <f>'K8 SD Twl IV 2013'!T488</f>
        <v>0</v>
      </c>
      <c r="AB489" s="173">
        <f t="shared" si="39"/>
        <v>0</v>
      </c>
      <c r="AC489" s="173">
        <f t="shared" si="35"/>
        <v>108702345</v>
      </c>
    </row>
    <row r="490" spans="2:29">
      <c r="B490" s="79">
        <f>'PER TRIWULAN'!A484</f>
        <v>479</v>
      </c>
      <c r="C490" s="54" t="str">
        <f>'PER TRIWULAN'!I484</f>
        <v xml:space="preserve"> Penawangan </v>
      </c>
      <c r="D490" s="36" t="str">
        <f>'PER TRIWULAN'!B484</f>
        <v>SD NEGERI 1 SEDADI</v>
      </c>
      <c r="E490" s="71">
        <f>'PER TRIWULAN'!X484</f>
        <v>90190000</v>
      </c>
      <c r="F490" s="89">
        <v>90190000</v>
      </c>
      <c r="G490" s="62">
        <v>4581200</v>
      </c>
      <c r="H490" s="62">
        <v>300000</v>
      </c>
      <c r="I490" s="62">
        <v>2048650</v>
      </c>
      <c r="J490" s="62">
        <v>10081050</v>
      </c>
      <c r="K490" s="62">
        <v>9953600</v>
      </c>
      <c r="L490" s="62">
        <v>2946274</v>
      </c>
      <c r="M490" s="62">
        <v>11019300</v>
      </c>
      <c r="N490" s="62">
        <v>21949000</v>
      </c>
      <c r="O490" s="62">
        <v>5353000</v>
      </c>
      <c r="P490" s="62">
        <v>600000</v>
      </c>
      <c r="Q490" s="62">
        <v>2675000</v>
      </c>
      <c r="R490" s="62">
        <v>1613000</v>
      </c>
      <c r="S490" s="62">
        <v>16969242</v>
      </c>
      <c r="T490" s="72">
        <f t="shared" si="36"/>
        <v>90089316</v>
      </c>
      <c r="U490" s="59">
        <f t="shared" si="37"/>
        <v>0</v>
      </c>
      <c r="V490" s="57">
        <f t="shared" si="38"/>
        <v>100684</v>
      </c>
      <c r="X490" s="173">
        <f>'K8 SD Twl I 2013'!T489</f>
        <v>0</v>
      </c>
      <c r="Y490" s="173">
        <f>'K8 SD Twl II 2013'!T489</f>
        <v>0</v>
      </c>
      <c r="Z490" s="173">
        <f>'K8 SD Twl III 2013'!T489</f>
        <v>0</v>
      </c>
      <c r="AA490" s="173">
        <f>'K8 SD Twl IV 2013'!T489</f>
        <v>0</v>
      </c>
      <c r="AB490" s="173">
        <f t="shared" si="39"/>
        <v>0</v>
      </c>
      <c r="AC490" s="173">
        <f t="shared" si="35"/>
        <v>90089316</v>
      </c>
    </row>
    <row r="491" spans="2:29">
      <c r="B491" s="79">
        <f>'PER TRIWULAN'!A485</f>
        <v>480</v>
      </c>
      <c r="C491" s="54" t="str">
        <f>'PER TRIWULAN'!I485</f>
        <v xml:space="preserve"> Penawangan </v>
      </c>
      <c r="D491" s="36" t="str">
        <f>'PER TRIWULAN'!B485</f>
        <v>SD NEGERI 1 TOKO</v>
      </c>
      <c r="E491" s="71">
        <f>'PER TRIWULAN'!X485</f>
        <v>104400000</v>
      </c>
      <c r="F491" s="89">
        <v>104400000</v>
      </c>
      <c r="G491" s="62">
        <v>2567500</v>
      </c>
      <c r="H491" s="62">
        <v>282000</v>
      </c>
      <c r="I491" s="62">
        <v>21432550</v>
      </c>
      <c r="J491" s="62">
        <v>21981500</v>
      </c>
      <c r="K491" s="62">
        <v>9799150</v>
      </c>
      <c r="L491" s="62">
        <v>2872800</v>
      </c>
      <c r="M491" s="62">
        <v>1433000</v>
      </c>
      <c r="N491" s="62">
        <v>15000000</v>
      </c>
      <c r="O491" s="62">
        <v>9990500</v>
      </c>
      <c r="P491" s="62">
        <v>0</v>
      </c>
      <c r="Q491" s="62">
        <v>4950000</v>
      </c>
      <c r="R491" s="62">
        <v>12591000</v>
      </c>
      <c r="S491" s="62">
        <v>1500000</v>
      </c>
      <c r="T491" s="72">
        <f t="shared" si="36"/>
        <v>104400000</v>
      </c>
      <c r="U491" s="59">
        <f t="shared" si="37"/>
        <v>0</v>
      </c>
      <c r="V491" s="57">
        <f t="shared" si="38"/>
        <v>0</v>
      </c>
      <c r="X491" s="173">
        <f>'K8 SD Twl I 2013'!T490</f>
        <v>0</v>
      </c>
      <c r="Y491" s="173">
        <f>'K8 SD Twl II 2013'!T490</f>
        <v>0</v>
      </c>
      <c r="Z491" s="173">
        <f>'K8 SD Twl III 2013'!T490</f>
        <v>0</v>
      </c>
      <c r="AA491" s="173">
        <f>'K8 SD Twl IV 2013'!T490</f>
        <v>0</v>
      </c>
      <c r="AB491" s="173">
        <f t="shared" si="39"/>
        <v>0</v>
      </c>
      <c r="AC491" s="173">
        <f t="shared" si="35"/>
        <v>104400000</v>
      </c>
    </row>
    <row r="492" spans="2:29">
      <c r="B492" s="79">
        <f>'PER TRIWULAN'!A486</f>
        <v>481</v>
      </c>
      <c r="C492" s="54" t="str">
        <f>'PER TRIWULAN'!I486</f>
        <v xml:space="preserve"> Penawangan </v>
      </c>
      <c r="D492" s="36" t="str">
        <f>'PER TRIWULAN'!B486</f>
        <v>SD NEGERI 1 WOLO</v>
      </c>
      <c r="E492" s="71">
        <f>'PER TRIWULAN'!X486</f>
        <v>117740000</v>
      </c>
      <c r="F492" s="89">
        <v>117740000</v>
      </c>
      <c r="G492" s="62">
        <v>3245000</v>
      </c>
      <c r="H492" s="62">
        <v>287000</v>
      </c>
      <c r="I492" s="62">
        <v>29472250</v>
      </c>
      <c r="J492" s="62">
        <v>20037400</v>
      </c>
      <c r="K492" s="62">
        <v>16033000</v>
      </c>
      <c r="L492" s="62">
        <v>2080918</v>
      </c>
      <c r="M492" s="62">
        <v>5885800</v>
      </c>
      <c r="N492" s="62">
        <v>18600000</v>
      </c>
      <c r="O492" s="62">
        <v>12542500</v>
      </c>
      <c r="P492" s="62">
        <v>0</v>
      </c>
      <c r="Q492" s="62">
        <v>6650000</v>
      </c>
      <c r="R492" s="62">
        <v>0</v>
      </c>
      <c r="S492" s="62">
        <v>2775000</v>
      </c>
      <c r="T492" s="72">
        <f t="shared" si="36"/>
        <v>117608868</v>
      </c>
      <c r="U492" s="59">
        <f t="shared" si="37"/>
        <v>0</v>
      </c>
      <c r="V492" s="57">
        <f t="shared" si="38"/>
        <v>131132</v>
      </c>
      <c r="X492" s="173">
        <f>'K8 SD Twl I 2013'!T491</f>
        <v>0</v>
      </c>
      <c r="Y492" s="173">
        <f>'K8 SD Twl II 2013'!T491</f>
        <v>0</v>
      </c>
      <c r="Z492" s="173">
        <f>'K8 SD Twl III 2013'!T491</f>
        <v>0</v>
      </c>
      <c r="AA492" s="173">
        <f>'K8 SD Twl IV 2013'!T491</f>
        <v>0</v>
      </c>
      <c r="AB492" s="173">
        <f t="shared" si="39"/>
        <v>0</v>
      </c>
      <c r="AC492" s="173">
        <f t="shared" si="35"/>
        <v>117608868</v>
      </c>
    </row>
    <row r="493" spans="2:29">
      <c r="B493" s="79">
        <f>'PER TRIWULAN'!A487</f>
        <v>482</v>
      </c>
      <c r="C493" s="54" t="str">
        <f>'PER TRIWULAN'!I487</f>
        <v xml:space="preserve"> Penawangan </v>
      </c>
      <c r="D493" s="36" t="str">
        <f>'PER TRIWULAN'!B487</f>
        <v>SD NEGERI 2 BOLOGARANG</v>
      </c>
      <c r="E493" s="71">
        <f>'PER TRIWULAN'!X487</f>
        <v>83230000</v>
      </c>
      <c r="F493" s="89">
        <v>83230000</v>
      </c>
      <c r="G493" s="62">
        <v>3595500</v>
      </c>
      <c r="H493" s="62">
        <v>176000</v>
      </c>
      <c r="I493" s="62">
        <v>19727550</v>
      </c>
      <c r="J493" s="62">
        <v>18740400</v>
      </c>
      <c r="K493" s="62">
        <v>9459100</v>
      </c>
      <c r="L493" s="62">
        <v>939650</v>
      </c>
      <c r="M493" s="62">
        <v>753000</v>
      </c>
      <c r="N493" s="62">
        <v>16650000</v>
      </c>
      <c r="O493" s="62">
        <v>8088800</v>
      </c>
      <c r="P493" s="62">
        <v>0</v>
      </c>
      <c r="Q493" s="62">
        <v>4900000</v>
      </c>
      <c r="R493" s="62">
        <v>0</v>
      </c>
      <c r="S493" s="62">
        <v>200000</v>
      </c>
      <c r="T493" s="72">
        <f t="shared" si="36"/>
        <v>83230000</v>
      </c>
      <c r="U493" s="59">
        <f t="shared" si="37"/>
        <v>0</v>
      </c>
      <c r="V493" s="57">
        <f t="shared" si="38"/>
        <v>0</v>
      </c>
      <c r="X493" s="173">
        <f>'K8 SD Twl I 2013'!T492</f>
        <v>0</v>
      </c>
      <c r="Y493" s="173">
        <f>'K8 SD Twl II 2013'!T492</f>
        <v>0</v>
      </c>
      <c r="Z493" s="173">
        <f>'K8 SD Twl III 2013'!T492</f>
        <v>0</v>
      </c>
      <c r="AA493" s="173">
        <f>'K8 SD Twl IV 2013'!T492</f>
        <v>0</v>
      </c>
      <c r="AB493" s="173">
        <f t="shared" si="39"/>
        <v>0</v>
      </c>
      <c r="AC493" s="173">
        <f t="shared" si="35"/>
        <v>83230000</v>
      </c>
    </row>
    <row r="494" spans="2:29">
      <c r="B494" s="79">
        <f>'PER TRIWULAN'!A488</f>
        <v>483</v>
      </c>
      <c r="C494" s="54" t="str">
        <f>'PER TRIWULAN'!I488</f>
        <v xml:space="preserve"> Penawangan </v>
      </c>
      <c r="D494" s="36" t="str">
        <f>'PER TRIWULAN'!B488</f>
        <v>SD NEGERI 2 JIPANG</v>
      </c>
      <c r="E494" s="71">
        <f>'PER TRIWULAN'!X488</f>
        <v>73950000</v>
      </c>
      <c r="F494" s="89">
        <v>73950000</v>
      </c>
      <c r="G494" s="62">
        <v>1000000</v>
      </c>
      <c r="H494" s="62">
        <v>356000</v>
      </c>
      <c r="I494" s="62">
        <v>3700150</v>
      </c>
      <c r="J494" s="62">
        <v>17534950</v>
      </c>
      <c r="K494" s="62">
        <v>25889741</v>
      </c>
      <c r="L494" s="62">
        <v>1136176</v>
      </c>
      <c r="M494" s="62">
        <v>6262983</v>
      </c>
      <c r="N494" s="62">
        <v>13025000</v>
      </c>
      <c r="O494" s="62">
        <v>4095000</v>
      </c>
      <c r="P494" s="62">
        <v>0</v>
      </c>
      <c r="Q494" s="62">
        <v>950000</v>
      </c>
      <c r="R494" s="62">
        <v>0</v>
      </c>
      <c r="S494" s="62">
        <v>0</v>
      </c>
      <c r="T494" s="72">
        <f t="shared" si="36"/>
        <v>73950000</v>
      </c>
      <c r="U494" s="59">
        <f t="shared" si="37"/>
        <v>0</v>
      </c>
      <c r="V494" s="57">
        <f t="shared" si="38"/>
        <v>0</v>
      </c>
      <c r="X494" s="173">
        <f>'K8 SD Twl I 2013'!T493</f>
        <v>0</v>
      </c>
      <c r="Y494" s="173">
        <f>'K8 SD Twl II 2013'!T493</f>
        <v>0</v>
      </c>
      <c r="Z494" s="173">
        <f>'K8 SD Twl III 2013'!T493</f>
        <v>0</v>
      </c>
      <c r="AA494" s="173">
        <f>'K8 SD Twl IV 2013'!T493</f>
        <v>0</v>
      </c>
      <c r="AB494" s="173">
        <f t="shared" si="39"/>
        <v>0</v>
      </c>
      <c r="AC494" s="173">
        <f t="shared" si="35"/>
        <v>73950000</v>
      </c>
    </row>
    <row r="495" spans="2:29">
      <c r="B495" s="79">
        <f>'PER TRIWULAN'!A489</f>
        <v>484</v>
      </c>
      <c r="C495" s="54" t="str">
        <f>'PER TRIWULAN'!I489</f>
        <v xml:space="preserve"> Penawangan </v>
      </c>
      <c r="D495" s="36" t="str">
        <f>'PER TRIWULAN'!B489</f>
        <v>SD NEGERI 2 KARANGWADER</v>
      </c>
      <c r="E495" s="71">
        <f>'PER TRIWULAN'!X489</f>
        <v>105560000</v>
      </c>
      <c r="F495" s="89">
        <v>105560000</v>
      </c>
      <c r="G495" s="62">
        <v>6731000</v>
      </c>
      <c r="H495" s="62">
        <v>327000</v>
      </c>
      <c r="I495" s="62">
        <v>23120050</v>
      </c>
      <c r="J495" s="62">
        <v>18583200</v>
      </c>
      <c r="K495" s="62">
        <v>14375950</v>
      </c>
      <c r="L495" s="62">
        <v>2922000</v>
      </c>
      <c r="M495" s="62">
        <v>5505000</v>
      </c>
      <c r="N495" s="62">
        <v>15600000</v>
      </c>
      <c r="O495" s="62">
        <v>10405800</v>
      </c>
      <c r="P495" s="62">
        <v>0</v>
      </c>
      <c r="Q495" s="62">
        <v>5325000</v>
      </c>
      <c r="R495" s="62">
        <v>1215000</v>
      </c>
      <c r="S495" s="62">
        <v>1450000</v>
      </c>
      <c r="T495" s="72">
        <f t="shared" si="36"/>
        <v>105560000</v>
      </c>
      <c r="U495" s="59">
        <f t="shared" si="37"/>
        <v>0</v>
      </c>
      <c r="V495" s="57">
        <f t="shared" si="38"/>
        <v>0</v>
      </c>
      <c r="X495" s="173">
        <f>'K8 SD Twl I 2013'!T494</f>
        <v>0</v>
      </c>
      <c r="Y495" s="173">
        <f>'K8 SD Twl II 2013'!T494</f>
        <v>0</v>
      </c>
      <c r="Z495" s="173">
        <f>'K8 SD Twl III 2013'!T494</f>
        <v>0</v>
      </c>
      <c r="AA495" s="173">
        <f>'K8 SD Twl IV 2013'!T494</f>
        <v>0</v>
      </c>
      <c r="AB495" s="173">
        <f t="shared" si="39"/>
        <v>0</v>
      </c>
      <c r="AC495" s="173">
        <f t="shared" si="35"/>
        <v>105560000</v>
      </c>
    </row>
    <row r="496" spans="2:29">
      <c r="B496" s="79">
        <f>'PER TRIWULAN'!A490</f>
        <v>485</v>
      </c>
      <c r="C496" s="54" t="str">
        <f>'PER TRIWULAN'!I490</f>
        <v xml:space="preserve"> Penawangan </v>
      </c>
      <c r="D496" s="36" t="str">
        <f>'PER TRIWULAN'!B490</f>
        <v>SD NEGERI 2 KLUWAN</v>
      </c>
      <c r="E496" s="71">
        <f>'PER TRIWULAN'!X490</f>
        <v>95990000</v>
      </c>
      <c r="F496" s="89">
        <v>95990000</v>
      </c>
      <c r="G496" s="62">
        <v>2600000</v>
      </c>
      <c r="H496" s="62">
        <v>0</v>
      </c>
      <c r="I496" s="62">
        <v>5777500</v>
      </c>
      <c r="J496" s="62">
        <v>27253500</v>
      </c>
      <c r="K496" s="62">
        <v>11602750</v>
      </c>
      <c r="L496" s="62">
        <v>1229000</v>
      </c>
      <c r="M496" s="62">
        <v>8248950</v>
      </c>
      <c r="N496" s="62">
        <v>19950000</v>
      </c>
      <c r="O496" s="62">
        <v>6390000</v>
      </c>
      <c r="P496" s="62">
        <v>0</v>
      </c>
      <c r="Q496" s="62">
        <v>3934800</v>
      </c>
      <c r="R496" s="62">
        <v>7880000</v>
      </c>
      <c r="S496" s="62">
        <v>1123500</v>
      </c>
      <c r="T496" s="72">
        <f t="shared" si="36"/>
        <v>95990000</v>
      </c>
      <c r="U496" s="59">
        <f t="shared" si="37"/>
        <v>0</v>
      </c>
      <c r="V496" s="57">
        <f t="shared" si="38"/>
        <v>0</v>
      </c>
      <c r="X496" s="173">
        <f>'K8 SD Twl I 2013'!T495</f>
        <v>0</v>
      </c>
      <c r="Y496" s="173">
        <f>'K8 SD Twl II 2013'!T495</f>
        <v>0</v>
      </c>
      <c r="Z496" s="173">
        <f>'K8 SD Twl III 2013'!T495</f>
        <v>0</v>
      </c>
      <c r="AA496" s="173">
        <f>'K8 SD Twl IV 2013'!T495</f>
        <v>0</v>
      </c>
      <c r="AB496" s="173">
        <f t="shared" si="39"/>
        <v>0</v>
      </c>
      <c r="AC496" s="173">
        <f t="shared" si="35"/>
        <v>95990000</v>
      </c>
    </row>
    <row r="497" spans="2:29">
      <c r="B497" s="79">
        <f>'PER TRIWULAN'!A491</f>
        <v>486</v>
      </c>
      <c r="C497" s="54" t="str">
        <f>'PER TRIWULAN'!I491</f>
        <v xml:space="preserve"> Penawangan </v>
      </c>
      <c r="D497" s="36" t="str">
        <f>'PER TRIWULAN'!B491</f>
        <v>SD NEGERI 2 KRAMAT</v>
      </c>
      <c r="E497" s="71">
        <f>'PER TRIWULAN'!X491</f>
        <v>88450000</v>
      </c>
      <c r="F497" s="89">
        <v>88450000</v>
      </c>
      <c r="G497" s="62">
        <v>6169000</v>
      </c>
      <c r="H497" s="62">
        <v>0</v>
      </c>
      <c r="I497" s="62">
        <v>3498500</v>
      </c>
      <c r="J497" s="62">
        <v>8304500</v>
      </c>
      <c r="K497" s="62">
        <v>14302875</v>
      </c>
      <c r="L497" s="62">
        <v>7707718</v>
      </c>
      <c r="M497" s="62">
        <v>16563589</v>
      </c>
      <c r="N497" s="62">
        <v>17000000</v>
      </c>
      <c r="O497" s="62">
        <v>7510000</v>
      </c>
      <c r="P497" s="62">
        <v>0</v>
      </c>
      <c r="Q497" s="62">
        <v>2812000</v>
      </c>
      <c r="R497" s="62">
        <v>4581818</v>
      </c>
      <c r="S497" s="62">
        <v>0</v>
      </c>
      <c r="T497" s="72">
        <f t="shared" si="36"/>
        <v>88450000</v>
      </c>
      <c r="U497" s="59">
        <f t="shared" si="37"/>
        <v>0</v>
      </c>
      <c r="V497" s="57">
        <f t="shared" si="38"/>
        <v>0</v>
      </c>
      <c r="X497" s="173">
        <f>'K8 SD Twl I 2013'!T496</f>
        <v>0</v>
      </c>
      <c r="Y497" s="173">
        <f>'K8 SD Twl II 2013'!T496</f>
        <v>0</v>
      </c>
      <c r="Z497" s="173">
        <f>'K8 SD Twl III 2013'!T496</f>
        <v>0</v>
      </c>
      <c r="AA497" s="173">
        <f>'K8 SD Twl IV 2013'!T496</f>
        <v>0</v>
      </c>
      <c r="AB497" s="173">
        <f t="shared" si="39"/>
        <v>0</v>
      </c>
      <c r="AC497" s="173">
        <f t="shared" si="35"/>
        <v>88450000</v>
      </c>
    </row>
    <row r="498" spans="2:29">
      <c r="B498" s="79">
        <f>'PER TRIWULAN'!A492</f>
        <v>487</v>
      </c>
      <c r="C498" s="54" t="str">
        <f>'PER TRIWULAN'!I492</f>
        <v xml:space="preserve"> Penawangan </v>
      </c>
      <c r="D498" s="36" t="str">
        <f>'PER TRIWULAN'!B492</f>
        <v>SD NEGERI 2 LAJER</v>
      </c>
      <c r="E498" s="71">
        <f>'PER TRIWULAN'!X492</f>
        <v>101500000</v>
      </c>
      <c r="F498" s="89">
        <v>101500000</v>
      </c>
      <c r="G498" s="62">
        <v>2587500</v>
      </c>
      <c r="H498" s="62">
        <v>271000</v>
      </c>
      <c r="I498" s="62">
        <v>23907550</v>
      </c>
      <c r="J498" s="62">
        <v>20221000</v>
      </c>
      <c r="K498" s="62">
        <v>13506600</v>
      </c>
      <c r="L498" s="62">
        <v>3357300</v>
      </c>
      <c r="M498" s="62">
        <v>650550</v>
      </c>
      <c r="N498" s="62">
        <v>18000000</v>
      </c>
      <c r="O498" s="62">
        <v>12283500</v>
      </c>
      <c r="P498" s="62">
        <v>0</v>
      </c>
      <c r="Q498" s="62">
        <v>6360000</v>
      </c>
      <c r="R498" s="62">
        <v>0</v>
      </c>
      <c r="S498" s="62">
        <v>355000</v>
      </c>
      <c r="T498" s="72">
        <f t="shared" si="36"/>
        <v>101500000</v>
      </c>
      <c r="U498" s="59">
        <f t="shared" si="37"/>
        <v>0</v>
      </c>
      <c r="V498" s="57">
        <f t="shared" si="38"/>
        <v>0</v>
      </c>
      <c r="X498" s="173">
        <f>'K8 SD Twl I 2013'!T497</f>
        <v>0</v>
      </c>
      <c r="Y498" s="173">
        <f>'K8 SD Twl II 2013'!T497</f>
        <v>0</v>
      </c>
      <c r="Z498" s="173">
        <f>'K8 SD Twl III 2013'!T497</f>
        <v>0</v>
      </c>
      <c r="AA498" s="173">
        <f>'K8 SD Twl IV 2013'!T497</f>
        <v>0</v>
      </c>
      <c r="AB498" s="173">
        <f t="shared" si="39"/>
        <v>0</v>
      </c>
      <c r="AC498" s="173">
        <f t="shared" si="35"/>
        <v>101500000</v>
      </c>
    </row>
    <row r="499" spans="2:29">
      <c r="B499" s="79">
        <f>'PER TRIWULAN'!A493</f>
        <v>488</v>
      </c>
      <c r="C499" s="54" t="str">
        <f>'PER TRIWULAN'!I493</f>
        <v xml:space="preserve"> Penawangan </v>
      </c>
      <c r="D499" s="36" t="str">
        <f>'PER TRIWULAN'!B493</f>
        <v>SD NEGERI 2 LEYANGAN</v>
      </c>
      <c r="E499" s="71">
        <f>'PER TRIWULAN'!X493</f>
        <v>82650000</v>
      </c>
      <c r="F499" s="89">
        <v>82650000</v>
      </c>
      <c r="G499" s="62">
        <v>6634000</v>
      </c>
      <c r="H499" s="62">
        <v>165000</v>
      </c>
      <c r="I499" s="62">
        <v>6988000</v>
      </c>
      <c r="J499" s="62">
        <v>15993100</v>
      </c>
      <c r="K499" s="62">
        <v>22169700</v>
      </c>
      <c r="L499" s="62">
        <v>2705200</v>
      </c>
      <c r="M499" s="62">
        <v>5311500</v>
      </c>
      <c r="N499" s="62">
        <v>14400000</v>
      </c>
      <c r="O499" s="62">
        <v>2340000</v>
      </c>
      <c r="P499" s="62"/>
      <c r="Q499" s="62">
        <v>2000000</v>
      </c>
      <c r="R499" s="62">
        <v>400000</v>
      </c>
      <c r="S499" s="62">
        <v>3543500</v>
      </c>
      <c r="T499" s="72">
        <f t="shared" si="36"/>
        <v>82650000</v>
      </c>
      <c r="U499" s="59">
        <f t="shared" si="37"/>
        <v>0</v>
      </c>
      <c r="V499" s="57">
        <f t="shared" si="38"/>
        <v>0</v>
      </c>
      <c r="X499" s="173">
        <f>'K8 SD Twl I 2013'!T498</f>
        <v>0</v>
      </c>
      <c r="Y499" s="173">
        <f>'K8 SD Twl II 2013'!T498</f>
        <v>0</v>
      </c>
      <c r="Z499" s="173">
        <f>'K8 SD Twl III 2013'!T498</f>
        <v>0</v>
      </c>
      <c r="AA499" s="173">
        <f>'K8 SD Twl IV 2013'!T498</f>
        <v>0</v>
      </c>
      <c r="AB499" s="173">
        <f t="shared" si="39"/>
        <v>0</v>
      </c>
      <c r="AC499" s="173">
        <f t="shared" si="35"/>
        <v>82650000</v>
      </c>
    </row>
    <row r="500" spans="2:29">
      <c r="B500" s="79">
        <f>'PER TRIWULAN'!A494</f>
        <v>489</v>
      </c>
      <c r="C500" s="54" t="str">
        <f>'PER TRIWULAN'!I494</f>
        <v xml:space="preserve"> Penawangan </v>
      </c>
      <c r="D500" s="36" t="str">
        <f>'PER TRIWULAN'!B494</f>
        <v>SD NEGERI 2 NGELUK</v>
      </c>
      <c r="E500" s="71">
        <f>'PER TRIWULAN'!X494</f>
        <v>69890000</v>
      </c>
      <c r="F500" s="89">
        <v>69890000</v>
      </c>
      <c r="G500" s="62">
        <v>4129450</v>
      </c>
      <c r="H500" s="62">
        <v>122000</v>
      </c>
      <c r="I500" s="62">
        <v>100000</v>
      </c>
      <c r="J500" s="62">
        <v>4300500</v>
      </c>
      <c r="K500" s="62">
        <v>18419200</v>
      </c>
      <c r="L500" s="62">
        <v>3540578</v>
      </c>
      <c r="M500" s="62">
        <v>350500</v>
      </c>
      <c r="N500" s="62">
        <v>13360000</v>
      </c>
      <c r="O500" s="62">
        <v>2410000</v>
      </c>
      <c r="P500" s="62">
        <v>0</v>
      </c>
      <c r="Q500" s="62">
        <v>1850000</v>
      </c>
      <c r="R500" s="62">
        <v>4909091</v>
      </c>
      <c r="S500" s="62">
        <v>16398600</v>
      </c>
      <c r="T500" s="72">
        <f t="shared" si="36"/>
        <v>69889919</v>
      </c>
      <c r="U500" s="59">
        <f t="shared" si="37"/>
        <v>0</v>
      </c>
      <c r="V500" s="57">
        <f t="shared" si="38"/>
        <v>81</v>
      </c>
      <c r="X500" s="173">
        <f>'K8 SD Twl I 2013'!T499</f>
        <v>0</v>
      </c>
      <c r="Y500" s="173">
        <f>'K8 SD Twl II 2013'!T499</f>
        <v>0</v>
      </c>
      <c r="Z500" s="173">
        <f>'K8 SD Twl III 2013'!T499</f>
        <v>0</v>
      </c>
      <c r="AA500" s="173">
        <f>'K8 SD Twl IV 2013'!T499</f>
        <v>0</v>
      </c>
      <c r="AB500" s="173">
        <f t="shared" si="39"/>
        <v>0</v>
      </c>
      <c r="AC500" s="173">
        <f t="shared" si="35"/>
        <v>69889919</v>
      </c>
    </row>
    <row r="501" spans="2:29">
      <c r="B501" s="79">
        <f>'PER TRIWULAN'!A495</f>
        <v>490</v>
      </c>
      <c r="C501" s="54" t="str">
        <f>'PER TRIWULAN'!I495</f>
        <v xml:space="preserve"> Penawangan </v>
      </c>
      <c r="D501" s="36" t="str">
        <f>'PER TRIWULAN'!B495</f>
        <v>SD NEGERI 2 PENAWANGAN</v>
      </c>
      <c r="E501" s="71">
        <f>'PER TRIWULAN'!X495</f>
        <v>89320000</v>
      </c>
      <c r="F501" s="89">
        <v>89320000</v>
      </c>
      <c r="G501" s="62">
        <v>11386250</v>
      </c>
      <c r="H501" s="62">
        <v>0</v>
      </c>
      <c r="I501" s="62">
        <v>10062000</v>
      </c>
      <c r="J501" s="62">
        <v>12371000</v>
      </c>
      <c r="K501" s="62">
        <v>24656309</v>
      </c>
      <c r="L501" s="62">
        <v>1418941</v>
      </c>
      <c r="M501" s="62">
        <v>3313000</v>
      </c>
      <c r="N501" s="62">
        <v>17925500</v>
      </c>
      <c r="O501" s="62">
        <v>4410000</v>
      </c>
      <c r="P501" s="62">
        <v>0</v>
      </c>
      <c r="Q501" s="62">
        <v>3080000</v>
      </c>
      <c r="R501" s="62">
        <v>0</v>
      </c>
      <c r="S501" s="62">
        <v>697000</v>
      </c>
      <c r="T501" s="72">
        <f t="shared" si="36"/>
        <v>89320000</v>
      </c>
      <c r="U501" s="59">
        <f t="shared" si="37"/>
        <v>0</v>
      </c>
      <c r="V501" s="57">
        <f t="shared" si="38"/>
        <v>0</v>
      </c>
      <c r="X501" s="173">
        <f>'K8 SD Twl I 2013'!T500</f>
        <v>0</v>
      </c>
      <c r="Y501" s="173">
        <f>'K8 SD Twl II 2013'!T500</f>
        <v>0</v>
      </c>
      <c r="Z501" s="173">
        <f>'K8 SD Twl III 2013'!T500</f>
        <v>0</v>
      </c>
      <c r="AA501" s="173">
        <f>'K8 SD Twl IV 2013'!T500</f>
        <v>0</v>
      </c>
      <c r="AB501" s="173">
        <f t="shared" si="39"/>
        <v>0</v>
      </c>
      <c r="AC501" s="173">
        <f t="shared" si="35"/>
        <v>89320000</v>
      </c>
    </row>
    <row r="502" spans="2:29">
      <c r="B502" s="79">
        <f>'PER TRIWULAN'!A496</f>
        <v>491</v>
      </c>
      <c r="C502" s="54" t="str">
        <f>'PER TRIWULAN'!I496</f>
        <v xml:space="preserve"> Penawangan </v>
      </c>
      <c r="D502" s="36" t="str">
        <f>'PER TRIWULAN'!B496</f>
        <v>SD NEGERI 2 PENGKOL</v>
      </c>
      <c r="E502" s="71">
        <f>'PER TRIWULAN'!X496</f>
        <v>99760000</v>
      </c>
      <c r="F502" s="89">
        <v>99760000</v>
      </c>
      <c r="G502" s="62">
        <v>9025800</v>
      </c>
      <c r="H502" s="62">
        <v>450000</v>
      </c>
      <c r="I502" s="62">
        <v>12482050</v>
      </c>
      <c r="J502" s="62">
        <v>21092100</v>
      </c>
      <c r="K502" s="62">
        <v>6596850</v>
      </c>
      <c r="L502" s="62">
        <v>3552000</v>
      </c>
      <c r="M502" s="62">
        <v>12275500</v>
      </c>
      <c r="N502" s="62">
        <v>21600000</v>
      </c>
      <c r="O502" s="62">
        <v>4946000</v>
      </c>
      <c r="P502" s="62">
        <v>0</v>
      </c>
      <c r="Q502" s="62">
        <v>2000000</v>
      </c>
      <c r="R502" s="62">
        <v>135000</v>
      </c>
      <c r="S502" s="62">
        <v>4650000</v>
      </c>
      <c r="T502" s="72">
        <f t="shared" si="36"/>
        <v>98805300</v>
      </c>
      <c r="U502" s="59">
        <f t="shared" si="37"/>
        <v>0</v>
      </c>
      <c r="V502" s="57">
        <f t="shared" si="38"/>
        <v>954700</v>
      </c>
      <c r="X502" s="173">
        <f>'K8 SD Twl I 2013'!T501</f>
        <v>0</v>
      </c>
      <c r="Y502" s="173">
        <f>'K8 SD Twl II 2013'!T501</f>
        <v>0</v>
      </c>
      <c r="Z502" s="173">
        <f>'K8 SD Twl III 2013'!T501</f>
        <v>0</v>
      </c>
      <c r="AA502" s="173">
        <f>'K8 SD Twl IV 2013'!T501</f>
        <v>0</v>
      </c>
      <c r="AB502" s="173">
        <f t="shared" si="39"/>
        <v>0</v>
      </c>
      <c r="AC502" s="173">
        <f t="shared" si="35"/>
        <v>98805300</v>
      </c>
    </row>
    <row r="503" spans="2:29">
      <c r="B503" s="79">
        <f>'PER TRIWULAN'!A497</f>
        <v>492</v>
      </c>
      <c r="C503" s="54" t="str">
        <f>'PER TRIWULAN'!I497</f>
        <v xml:space="preserve"> Penawangan </v>
      </c>
      <c r="D503" s="36" t="str">
        <f>'PER TRIWULAN'!B497</f>
        <v>SD NEGERI 2 PULUTAN</v>
      </c>
      <c r="E503" s="71">
        <f>'PER TRIWULAN'!X497</f>
        <v>69890000</v>
      </c>
      <c r="F503" s="89">
        <v>69890000</v>
      </c>
      <c r="G503" s="62">
        <v>2575000</v>
      </c>
      <c r="H503" s="62">
        <v>130000</v>
      </c>
      <c r="I503" s="62">
        <v>9110848</v>
      </c>
      <c r="J503" s="62">
        <v>19282500</v>
      </c>
      <c r="K503" s="62">
        <v>7874155</v>
      </c>
      <c r="L503" s="62"/>
      <c r="M503" s="62">
        <v>622500</v>
      </c>
      <c r="N503" s="62">
        <v>10800000</v>
      </c>
      <c r="O503" s="62">
        <v>5102500</v>
      </c>
      <c r="P503" s="62"/>
      <c r="Q503" s="62">
        <v>1200000</v>
      </c>
      <c r="R503" s="62">
        <v>1175000</v>
      </c>
      <c r="S503" s="62">
        <v>12017497</v>
      </c>
      <c r="T503" s="72">
        <f t="shared" si="36"/>
        <v>69890000</v>
      </c>
      <c r="U503" s="59">
        <f t="shared" si="37"/>
        <v>0</v>
      </c>
      <c r="V503" s="57">
        <f t="shared" si="38"/>
        <v>0</v>
      </c>
      <c r="X503" s="173">
        <f>'K8 SD Twl I 2013'!T502</f>
        <v>0</v>
      </c>
      <c r="Y503" s="173">
        <f>'K8 SD Twl II 2013'!T502</f>
        <v>0</v>
      </c>
      <c r="Z503" s="173">
        <f>'K8 SD Twl III 2013'!T502</f>
        <v>0</v>
      </c>
      <c r="AA503" s="173">
        <f>'K8 SD Twl IV 2013'!T502</f>
        <v>0</v>
      </c>
      <c r="AB503" s="173">
        <f t="shared" si="39"/>
        <v>0</v>
      </c>
      <c r="AC503" s="173">
        <f t="shared" si="35"/>
        <v>69890000</v>
      </c>
    </row>
    <row r="504" spans="2:29">
      <c r="B504" s="79">
        <f>'PER TRIWULAN'!A498</f>
        <v>493</v>
      </c>
      <c r="C504" s="54" t="str">
        <f>'PER TRIWULAN'!I498</f>
        <v xml:space="preserve"> Penawangan </v>
      </c>
      <c r="D504" s="36" t="str">
        <f>'PER TRIWULAN'!B498</f>
        <v>SD NEGERI 2 SEDADI</v>
      </c>
      <c r="E504" s="71">
        <f>'PER TRIWULAN'!X498</f>
        <v>92800000</v>
      </c>
      <c r="F504" s="89">
        <v>92800000</v>
      </c>
      <c r="G504" s="62">
        <v>6974300</v>
      </c>
      <c r="H504" s="62">
        <v>1991000</v>
      </c>
      <c r="I504" s="62">
        <v>14199250</v>
      </c>
      <c r="J504" s="62">
        <v>19746100</v>
      </c>
      <c r="K504" s="62">
        <v>17446728</v>
      </c>
      <c r="L504" s="62">
        <v>5348522</v>
      </c>
      <c r="M504" s="62">
        <v>1161600</v>
      </c>
      <c r="N504" s="62">
        <v>14800000</v>
      </c>
      <c r="O504" s="62">
        <v>6407500</v>
      </c>
      <c r="P504" s="62">
        <v>0</v>
      </c>
      <c r="Q504" s="62">
        <v>4025000</v>
      </c>
      <c r="R504" s="62">
        <v>0</v>
      </c>
      <c r="S504" s="62">
        <v>700000</v>
      </c>
      <c r="T504" s="72">
        <f t="shared" si="36"/>
        <v>92800000</v>
      </c>
      <c r="U504" s="59">
        <f t="shared" si="37"/>
        <v>0</v>
      </c>
      <c r="V504" s="57">
        <f t="shared" si="38"/>
        <v>0</v>
      </c>
      <c r="X504" s="173">
        <f>'K8 SD Twl I 2013'!T503</f>
        <v>0</v>
      </c>
      <c r="Y504" s="173">
        <f>'K8 SD Twl II 2013'!T503</f>
        <v>0</v>
      </c>
      <c r="Z504" s="173">
        <f>'K8 SD Twl III 2013'!T503</f>
        <v>0</v>
      </c>
      <c r="AA504" s="173">
        <f>'K8 SD Twl IV 2013'!T503</f>
        <v>0</v>
      </c>
      <c r="AB504" s="173">
        <f t="shared" si="39"/>
        <v>0</v>
      </c>
      <c r="AC504" s="173">
        <f t="shared" si="35"/>
        <v>92800000</v>
      </c>
    </row>
    <row r="505" spans="2:29">
      <c r="B505" s="79">
        <f>'PER TRIWULAN'!A499</f>
        <v>494</v>
      </c>
      <c r="C505" s="54" t="str">
        <f>'PER TRIWULAN'!I499</f>
        <v xml:space="preserve"> Penawangan </v>
      </c>
      <c r="D505" s="36" t="str">
        <f>'PER TRIWULAN'!B499</f>
        <v>SD NEGERI 2 WOLO</v>
      </c>
      <c r="E505" s="71">
        <f>'PER TRIWULAN'!X499</f>
        <v>70760000</v>
      </c>
      <c r="F505" s="89">
        <v>70760000</v>
      </c>
      <c r="G505" s="62">
        <v>3032000</v>
      </c>
      <c r="H505" s="62">
        <v>343500</v>
      </c>
      <c r="I505" s="62">
        <v>10248400</v>
      </c>
      <c r="J505" s="62">
        <v>5893000</v>
      </c>
      <c r="K505" s="62">
        <v>11199902</v>
      </c>
      <c r="L505" s="62">
        <v>1664109</v>
      </c>
      <c r="M505" s="62">
        <v>5496755</v>
      </c>
      <c r="N505" s="62">
        <v>13600000</v>
      </c>
      <c r="O505" s="62">
        <v>9505000</v>
      </c>
      <c r="P505" s="62">
        <v>0</v>
      </c>
      <c r="Q505" s="62">
        <v>3281334</v>
      </c>
      <c r="R505" s="62">
        <v>2100000</v>
      </c>
      <c r="S505" s="62">
        <v>4396000</v>
      </c>
      <c r="T505" s="72">
        <f t="shared" si="36"/>
        <v>70760000</v>
      </c>
      <c r="U505" s="59">
        <f t="shared" si="37"/>
        <v>0</v>
      </c>
      <c r="V505" s="57">
        <f t="shared" si="38"/>
        <v>0</v>
      </c>
      <c r="X505" s="173">
        <f>'K8 SD Twl I 2013'!T504</f>
        <v>0</v>
      </c>
      <c r="Y505" s="173">
        <f>'K8 SD Twl II 2013'!T504</f>
        <v>0</v>
      </c>
      <c r="Z505" s="173">
        <f>'K8 SD Twl III 2013'!T504</f>
        <v>0</v>
      </c>
      <c r="AA505" s="173">
        <f>'K8 SD Twl IV 2013'!T504</f>
        <v>0</v>
      </c>
      <c r="AB505" s="173">
        <f t="shared" si="39"/>
        <v>0</v>
      </c>
      <c r="AC505" s="173">
        <f t="shared" si="35"/>
        <v>70760000</v>
      </c>
    </row>
    <row r="506" spans="2:29">
      <c r="B506" s="79">
        <f>'PER TRIWULAN'!A500</f>
        <v>495</v>
      </c>
      <c r="C506" s="54" t="str">
        <f>'PER TRIWULAN'!I500</f>
        <v xml:space="preserve"> Penawangan </v>
      </c>
      <c r="D506" s="36" t="str">
        <f>'PER TRIWULAN'!B500</f>
        <v>SD NEGERI 3 LAJER</v>
      </c>
      <c r="E506" s="71">
        <f>'PER TRIWULAN'!X500</f>
        <v>195170000</v>
      </c>
      <c r="F506" s="89">
        <v>195170000</v>
      </c>
      <c r="G506" s="62">
        <v>3322250</v>
      </c>
      <c r="H506" s="62">
        <v>1500000</v>
      </c>
      <c r="I506" s="62">
        <v>40098500</v>
      </c>
      <c r="J506" s="62">
        <v>40220600</v>
      </c>
      <c r="K506" s="62">
        <v>23931500</v>
      </c>
      <c r="L506" s="62">
        <v>4453000</v>
      </c>
      <c r="M506" s="62">
        <v>12030000</v>
      </c>
      <c r="N506" s="62">
        <v>39300000</v>
      </c>
      <c r="O506" s="62">
        <v>3775000</v>
      </c>
      <c r="P506" s="62">
        <v>13191000</v>
      </c>
      <c r="Q506" s="62">
        <v>600000</v>
      </c>
      <c r="R506" s="62">
        <v>3800000</v>
      </c>
      <c r="S506" s="62">
        <v>8948150</v>
      </c>
      <c r="T506" s="72">
        <f t="shared" si="36"/>
        <v>195170000</v>
      </c>
      <c r="U506" s="59">
        <f t="shared" si="37"/>
        <v>0</v>
      </c>
      <c r="V506" s="57">
        <f t="shared" si="38"/>
        <v>0</v>
      </c>
      <c r="X506" s="173">
        <f>'K8 SD Twl I 2013'!T505</f>
        <v>0</v>
      </c>
      <c r="Y506" s="173">
        <f>'K8 SD Twl II 2013'!T505</f>
        <v>0</v>
      </c>
      <c r="Z506" s="173">
        <f>'K8 SD Twl III 2013'!T505</f>
        <v>0</v>
      </c>
      <c r="AA506" s="173">
        <f>'K8 SD Twl IV 2013'!T505</f>
        <v>0</v>
      </c>
      <c r="AB506" s="173">
        <f t="shared" si="39"/>
        <v>0</v>
      </c>
      <c r="AC506" s="173">
        <f t="shared" si="35"/>
        <v>195170000</v>
      </c>
    </row>
    <row r="507" spans="2:29">
      <c r="B507" s="79">
        <f>'PER TRIWULAN'!A501</f>
        <v>496</v>
      </c>
      <c r="C507" s="54" t="str">
        <f>'PER TRIWULAN'!I501</f>
        <v xml:space="preserve"> Penawangan </v>
      </c>
      <c r="D507" s="36" t="str">
        <f>'PER TRIWULAN'!B501</f>
        <v>SD NEGERI 3 PENGKOL</v>
      </c>
      <c r="E507" s="71">
        <f>'PER TRIWULAN'!X501</f>
        <v>66990000</v>
      </c>
      <c r="F507" s="89">
        <v>66990000</v>
      </c>
      <c r="G507" s="62">
        <v>5496000</v>
      </c>
      <c r="H507" s="62">
        <v>313500</v>
      </c>
      <c r="I507" s="62">
        <v>15107850</v>
      </c>
      <c r="J507" s="62">
        <v>7538100</v>
      </c>
      <c r="K507" s="62">
        <v>4444906</v>
      </c>
      <c r="L507" s="62">
        <v>2820604</v>
      </c>
      <c r="M507" s="62">
        <v>8744000</v>
      </c>
      <c r="N507" s="62">
        <v>13650000</v>
      </c>
      <c r="O507" s="62">
        <v>8035040</v>
      </c>
      <c r="P507" s="62">
        <v>0</v>
      </c>
      <c r="Q507" s="62">
        <v>810000</v>
      </c>
      <c r="R507" s="62">
        <v>30000</v>
      </c>
      <c r="S507" s="62">
        <v>0</v>
      </c>
      <c r="T507" s="72">
        <f t="shared" si="36"/>
        <v>66990000</v>
      </c>
      <c r="U507" s="59">
        <f t="shared" si="37"/>
        <v>0</v>
      </c>
      <c r="V507" s="57">
        <f t="shared" si="38"/>
        <v>0</v>
      </c>
      <c r="X507" s="173">
        <f>'K8 SD Twl I 2013'!T506</f>
        <v>0</v>
      </c>
      <c r="Y507" s="173">
        <f>'K8 SD Twl II 2013'!T506</f>
        <v>0</v>
      </c>
      <c r="Z507" s="173">
        <f>'K8 SD Twl III 2013'!T506</f>
        <v>0</v>
      </c>
      <c r="AA507" s="173">
        <f>'K8 SD Twl IV 2013'!T506</f>
        <v>0</v>
      </c>
      <c r="AB507" s="173">
        <f t="shared" si="39"/>
        <v>0</v>
      </c>
      <c r="AC507" s="173">
        <f t="shared" si="35"/>
        <v>66990000</v>
      </c>
    </row>
    <row r="508" spans="2:29">
      <c r="B508" s="79">
        <f>'PER TRIWULAN'!A502</f>
        <v>497</v>
      </c>
      <c r="C508" s="54" t="str">
        <f>'PER TRIWULAN'!I502</f>
        <v xml:space="preserve"> Penawangan </v>
      </c>
      <c r="D508" s="36" t="str">
        <f>'PER TRIWULAN'!B502</f>
        <v>SD NEGERI 3 SEDADI</v>
      </c>
      <c r="E508" s="71">
        <f>'PER TRIWULAN'!X502</f>
        <v>72210000</v>
      </c>
      <c r="F508" s="89">
        <v>72210000</v>
      </c>
      <c r="G508" s="62">
        <v>10725000</v>
      </c>
      <c r="H508" s="62">
        <v>120500</v>
      </c>
      <c r="I508" s="62">
        <v>13424350</v>
      </c>
      <c r="J508" s="62">
        <v>14582000</v>
      </c>
      <c r="K508" s="62">
        <v>5480300</v>
      </c>
      <c r="L508" s="62">
        <v>2649350</v>
      </c>
      <c r="M508" s="62">
        <v>164500</v>
      </c>
      <c r="N508" s="62">
        <v>13500000</v>
      </c>
      <c r="O508" s="62">
        <v>6101000</v>
      </c>
      <c r="P508" s="62">
        <v>0</v>
      </c>
      <c r="Q508" s="62">
        <v>4850000</v>
      </c>
      <c r="R508" s="62">
        <v>0</v>
      </c>
      <c r="S508" s="62">
        <v>393000</v>
      </c>
      <c r="T508" s="72">
        <f t="shared" si="36"/>
        <v>71990000</v>
      </c>
      <c r="U508" s="59">
        <f t="shared" si="37"/>
        <v>0</v>
      </c>
      <c r="V508" s="57">
        <f t="shared" si="38"/>
        <v>220000</v>
      </c>
      <c r="X508" s="173">
        <f>'K8 SD Twl I 2013'!T507</f>
        <v>0</v>
      </c>
      <c r="Y508" s="173">
        <f>'K8 SD Twl II 2013'!T507</f>
        <v>0</v>
      </c>
      <c r="Z508" s="173">
        <f>'K8 SD Twl III 2013'!T507</f>
        <v>0</v>
      </c>
      <c r="AA508" s="173">
        <f>'K8 SD Twl IV 2013'!T507</f>
        <v>0</v>
      </c>
      <c r="AB508" s="173">
        <f t="shared" si="39"/>
        <v>0</v>
      </c>
      <c r="AC508" s="173">
        <f t="shared" si="35"/>
        <v>71990000</v>
      </c>
    </row>
    <row r="509" spans="2:29">
      <c r="B509" s="79">
        <f>'PER TRIWULAN'!A503</f>
        <v>498</v>
      </c>
      <c r="C509" s="54" t="str">
        <f>'PER TRIWULAN'!I503</f>
        <v xml:space="preserve"> Penawangan </v>
      </c>
      <c r="D509" s="36" t="str">
        <f>'PER TRIWULAN'!B503</f>
        <v>SD NEGERI 4 LAJER</v>
      </c>
      <c r="E509" s="71">
        <f>'PER TRIWULAN'!X503</f>
        <v>13050000</v>
      </c>
      <c r="F509" s="89">
        <v>13050000</v>
      </c>
      <c r="G509" s="62">
        <v>733500</v>
      </c>
      <c r="H509" s="62">
        <v>82500</v>
      </c>
      <c r="I509" s="62">
        <v>821000</v>
      </c>
      <c r="J509" s="62">
        <v>5445600</v>
      </c>
      <c r="K509" s="62">
        <v>1180000</v>
      </c>
      <c r="L509" s="62">
        <v>0</v>
      </c>
      <c r="M509" s="62">
        <v>0</v>
      </c>
      <c r="N509" s="62">
        <v>2250000</v>
      </c>
      <c r="O509" s="62">
        <v>697400</v>
      </c>
      <c r="P509" s="62">
        <v>0</v>
      </c>
      <c r="Q509" s="62">
        <v>1500000</v>
      </c>
      <c r="R509" s="62"/>
      <c r="S509" s="62">
        <v>340000</v>
      </c>
      <c r="T509" s="72">
        <f t="shared" si="36"/>
        <v>13050000</v>
      </c>
      <c r="U509" s="59">
        <f t="shared" si="37"/>
        <v>0</v>
      </c>
      <c r="V509" s="57">
        <f t="shared" si="38"/>
        <v>0</v>
      </c>
      <c r="X509" s="173">
        <f>'K8 SD Twl I 2013'!T508</f>
        <v>0</v>
      </c>
      <c r="Y509" s="173">
        <f>'K8 SD Twl II 2013'!T508</f>
        <v>0</v>
      </c>
      <c r="Z509" s="173">
        <f>'K8 SD Twl III 2013'!T508</f>
        <v>0</v>
      </c>
      <c r="AA509" s="173">
        <f>'K8 SD Twl IV 2013'!T508</f>
        <v>0</v>
      </c>
      <c r="AB509" s="173">
        <f t="shared" si="39"/>
        <v>0</v>
      </c>
      <c r="AC509" s="173">
        <f t="shared" si="35"/>
        <v>13050000</v>
      </c>
    </row>
    <row r="510" spans="2:29">
      <c r="B510" s="79">
        <f>'PER TRIWULAN'!A504</f>
        <v>499</v>
      </c>
      <c r="C510" s="54" t="str">
        <f>'PER TRIWULAN'!I504</f>
        <v xml:space="preserve"> Penawangan </v>
      </c>
      <c r="D510" s="36" t="str">
        <f>'PER TRIWULAN'!B504</f>
        <v>SD NEGERI KARANGPAING</v>
      </c>
      <c r="E510" s="71">
        <f>'PER TRIWULAN'!X504</f>
        <v>66410000</v>
      </c>
      <c r="F510" s="89">
        <v>66410000</v>
      </c>
      <c r="G510" s="62">
        <v>6125000</v>
      </c>
      <c r="H510" s="62">
        <v>578000</v>
      </c>
      <c r="I510" s="62">
        <v>12384700</v>
      </c>
      <c r="J510" s="62">
        <v>12725300</v>
      </c>
      <c r="K510" s="62">
        <v>9595100</v>
      </c>
      <c r="L510" s="62">
        <v>2308236</v>
      </c>
      <c r="M510" s="62">
        <v>2907500</v>
      </c>
      <c r="N510" s="62">
        <v>12750000</v>
      </c>
      <c r="O510" s="62">
        <v>4961550</v>
      </c>
      <c r="P510" s="62"/>
      <c r="Q510" s="62">
        <v>600000</v>
      </c>
      <c r="R510" s="62">
        <v>380000</v>
      </c>
      <c r="S510" s="62"/>
      <c r="T510" s="72">
        <f t="shared" si="36"/>
        <v>65315386</v>
      </c>
      <c r="U510" s="59">
        <f t="shared" si="37"/>
        <v>0</v>
      </c>
      <c r="V510" s="57">
        <f t="shared" si="38"/>
        <v>1094614</v>
      </c>
      <c r="X510" s="173">
        <f>'K8 SD Twl I 2013'!T509</f>
        <v>0</v>
      </c>
      <c r="Y510" s="173">
        <f>'K8 SD Twl II 2013'!T509</f>
        <v>0</v>
      </c>
      <c r="Z510" s="173">
        <f>'K8 SD Twl III 2013'!T509</f>
        <v>0</v>
      </c>
      <c r="AA510" s="173">
        <f>'K8 SD Twl IV 2013'!T509</f>
        <v>0</v>
      </c>
      <c r="AB510" s="173">
        <f t="shared" si="39"/>
        <v>0</v>
      </c>
      <c r="AC510" s="173">
        <f t="shared" si="35"/>
        <v>65315386</v>
      </c>
    </row>
    <row r="511" spans="2:29">
      <c r="B511" s="79">
        <f>'PER TRIWULAN'!A505</f>
        <v>500</v>
      </c>
      <c r="C511" s="54" t="str">
        <f>'PER TRIWULAN'!I505</f>
        <v xml:space="preserve"> Penawangan </v>
      </c>
      <c r="D511" s="36" t="str">
        <f>'PER TRIWULAN'!B505</f>
        <v>SD NEGERI TUNGGU</v>
      </c>
      <c r="E511" s="71">
        <f>'PER TRIWULAN'!X505</f>
        <v>95700000</v>
      </c>
      <c r="F511" s="89">
        <v>95700000</v>
      </c>
      <c r="G511" s="62">
        <v>4540750</v>
      </c>
      <c r="H511" s="62">
        <v>291000</v>
      </c>
      <c r="I511" s="62">
        <v>25989550</v>
      </c>
      <c r="J511" s="62">
        <v>19096400</v>
      </c>
      <c r="K511" s="62">
        <v>8910800</v>
      </c>
      <c r="L511" s="62">
        <v>2481500</v>
      </c>
      <c r="M511" s="62">
        <v>1520000</v>
      </c>
      <c r="N511" s="62">
        <v>12000000</v>
      </c>
      <c r="O511" s="62">
        <v>8827600</v>
      </c>
      <c r="P511" s="62">
        <v>0</v>
      </c>
      <c r="Q511" s="62">
        <v>4800400</v>
      </c>
      <c r="R511" s="62">
        <v>6767000</v>
      </c>
      <c r="S511" s="62">
        <v>475000</v>
      </c>
      <c r="T511" s="72">
        <f t="shared" si="36"/>
        <v>95700000</v>
      </c>
      <c r="U511" s="59">
        <f t="shared" si="37"/>
        <v>0</v>
      </c>
      <c r="V511" s="57">
        <f t="shared" si="38"/>
        <v>0</v>
      </c>
      <c r="X511" s="173">
        <f>'K8 SD Twl I 2013'!T510</f>
        <v>0</v>
      </c>
      <c r="Y511" s="173">
        <f>'K8 SD Twl II 2013'!T510</f>
        <v>0</v>
      </c>
      <c r="Z511" s="173">
        <f>'K8 SD Twl III 2013'!T510</f>
        <v>0</v>
      </c>
      <c r="AA511" s="173">
        <f>'K8 SD Twl IV 2013'!T510</f>
        <v>0</v>
      </c>
      <c r="AB511" s="173">
        <f t="shared" si="39"/>
        <v>0</v>
      </c>
      <c r="AC511" s="173">
        <f t="shared" si="35"/>
        <v>95700000</v>
      </c>
    </row>
    <row r="512" spans="2:29">
      <c r="B512" s="79">
        <f>'PER TRIWULAN'!A506</f>
        <v>501</v>
      </c>
      <c r="C512" s="54" t="str">
        <f>'PER TRIWULAN'!I506</f>
        <v xml:space="preserve"> Penawangan </v>
      </c>
      <c r="D512" s="36" t="str">
        <f>'PER TRIWULAN'!B506</f>
        <v>SD NEGERI WATUPAWON</v>
      </c>
      <c r="E512" s="71">
        <f>'PER TRIWULAN'!X506</f>
        <v>98890000</v>
      </c>
      <c r="F512" s="89">
        <v>98890000</v>
      </c>
      <c r="G512" s="62">
        <v>3046250</v>
      </c>
      <c r="H512" s="62">
        <v>331000</v>
      </c>
      <c r="I512" s="62">
        <v>25438550</v>
      </c>
      <c r="J512" s="62">
        <v>20021100</v>
      </c>
      <c r="K512" s="62">
        <v>9649400</v>
      </c>
      <c r="L512" s="62">
        <v>2197000</v>
      </c>
      <c r="M512" s="62">
        <v>3448000</v>
      </c>
      <c r="N512" s="62">
        <v>15000000</v>
      </c>
      <c r="O512" s="62">
        <v>12745950</v>
      </c>
      <c r="P512" s="62">
        <v>0</v>
      </c>
      <c r="Q512" s="62">
        <v>5300000</v>
      </c>
      <c r="R512" s="62">
        <v>1000000</v>
      </c>
      <c r="S512" s="62">
        <v>625000</v>
      </c>
      <c r="T512" s="72">
        <f t="shared" si="36"/>
        <v>98802250</v>
      </c>
      <c r="U512" s="59">
        <f t="shared" si="37"/>
        <v>0</v>
      </c>
      <c r="V512" s="57">
        <f t="shared" si="38"/>
        <v>87750</v>
      </c>
      <c r="X512" s="173">
        <f>'K8 SD Twl I 2013'!T511</f>
        <v>0</v>
      </c>
      <c r="Y512" s="173">
        <f>'K8 SD Twl II 2013'!T511</f>
        <v>0</v>
      </c>
      <c r="Z512" s="173">
        <f>'K8 SD Twl III 2013'!T511</f>
        <v>0</v>
      </c>
      <c r="AA512" s="173">
        <f>'K8 SD Twl IV 2013'!T511</f>
        <v>0</v>
      </c>
      <c r="AB512" s="173">
        <f t="shared" si="39"/>
        <v>0</v>
      </c>
      <c r="AC512" s="173">
        <f t="shared" si="35"/>
        <v>98802250</v>
      </c>
    </row>
    <row r="513" spans="2:29">
      <c r="B513" s="79">
        <f>'PER TRIWULAN'!A507</f>
        <v>502</v>
      </c>
      <c r="C513" s="54" t="str">
        <f>'PER TRIWULAN'!I507</f>
        <v xml:space="preserve"> Penawangan </v>
      </c>
      <c r="D513" s="36" t="str">
        <f>'PER TRIWULAN'!B507</f>
        <v>SD NEGERI WEDORO</v>
      </c>
      <c r="E513" s="71">
        <f>'PER TRIWULAN'!X507</f>
        <v>107880000</v>
      </c>
      <c r="F513" s="89">
        <v>107880000</v>
      </c>
      <c r="G513" s="62">
        <v>4083250</v>
      </c>
      <c r="H513" s="62">
        <v>960000</v>
      </c>
      <c r="I513" s="62">
        <v>17246000</v>
      </c>
      <c r="J513" s="62">
        <v>18097200</v>
      </c>
      <c r="K513" s="62">
        <v>15763750</v>
      </c>
      <c r="L513" s="62">
        <v>3323500</v>
      </c>
      <c r="M513" s="62">
        <v>2237240</v>
      </c>
      <c r="N513" s="62">
        <v>15600010</v>
      </c>
      <c r="O513" s="62">
        <v>2405000</v>
      </c>
      <c r="P513" s="62"/>
      <c r="Q513" s="62">
        <v>1895050</v>
      </c>
      <c r="R513" s="62">
        <v>11881000</v>
      </c>
      <c r="S513" s="62">
        <v>14388000</v>
      </c>
      <c r="T513" s="72">
        <f t="shared" si="36"/>
        <v>107880000</v>
      </c>
      <c r="U513" s="59">
        <f t="shared" si="37"/>
        <v>0</v>
      </c>
      <c r="V513" s="57">
        <f t="shared" si="38"/>
        <v>0</v>
      </c>
      <c r="X513" s="173">
        <f>'K8 SD Twl I 2013'!T512</f>
        <v>0</v>
      </c>
      <c r="Y513" s="173">
        <f>'K8 SD Twl II 2013'!T512</f>
        <v>0</v>
      </c>
      <c r="Z513" s="173">
        <f>'K8 SD Twl III 2013'!T512</f>
        <v>0</v>
      </c>
      <c r="AA513" s="173">
        <f>'K8 SD Twl IV 2013'!T512</f>
        <v>0</v>
      </c>
      <c r="AB513" s="173">
        <f t="shared" si="39"/>
        <v>0</v>
      </c>
      <c r="AC513" s="173">
        <f t="shared" si="35"/>
        <v>107880000</v>
      </c>
    </row>
    <row r="514" spans="2:29">
      <c r="B514" s="79">
        <f>'PER TRIWULAN'!A508</f>
        <v>503</v>
      </c>
      <c r="C514" s="54" t="str">
        <f>'PER TRIWULAN'!I508</f>
        <v xml:space="preserve"> Penawangan </v>
      </c>
      <c r="D514" s="36" t="str">
        <f>'PER TRIWULAN'!B508</f>
        <v>SD NEGERI WINONG</v>
      </c>
      <c r="E514" s="71">
        <f>'PER TRIWULAN'!X508</f>
        <v>113680000</v>
      </c>
      <c r="F514" s="89">
        <v>113680000</v>
      </c>
      <c r="G514" s="62">
        <v>7972000</v>
      </c>
      <c r="H514" s="62">
        <v>520000</v>
      </c>
      <c r="I514" s="62">
        <v>10249400</v>
      </c>
      <c r="J514" s="62">
        <v>25458300</v>
      </c>
      <c r="K514" s="62">
        <v>7905750</v>
      </c>
      <c r="L514" s="62">
        <v>3172300</v>
      </c>
      <c r="M514" s="62">
        <v>9362680</v>
      </c>
      <c r="N514" s="62">
        <v>25225000</v>
      </c>
      <c r="O514" s="62">
        <v>5700500</v>
      </c>
      <c r="P514" s="62" t="s">
        <v>1909</v>
      </c>
      <c r="Q514" s="62">
        <v>3267500</v>
      </c>
      <c r="R514" s="62">
        <v>7208000</v>
      </c>
      <c r="S514" s="62">
        <v>7488258</v>
      </c>
      <c r="T514" s="72">
        <f t="shared" si="36"/>
        <v>113529688</v>
      </c>
      <c r="U514" s="59">
        <f t="shared" si="37"/>
        <v>0</v>
      </c>
      <c r="V514" s="57">
        <f t="shared" si="38"/>
        <v>150312</v>
      </c>
      <c r="X514" s="173">
        <f>'K8 SD Twl I 2013'!T513</f>
        <v>0</v>
      </c>
      <c r="Y514" s="173">
        <f>'K8 SD Twl II 2013'!T513</f>
        <v>0</v>
      </c>
      <c r="Z514" s="173">
        <f>'K8 SD Twl III 2013'!T513</f>
        <v>0</v>
      </c>
      <c r="AA514" s="173">
        <f>'K8 SD Twl IV 2013'!T513</f>
        <v>0</v>
      </c>
      <c r="AB514" s="173">
        <f t="shared" si="39"/>
        <v>0</v>
      </c>
      <c r="AC514" s="173">
        <f t="shared" si="35"/>
        <v>113529688</v>
      </c>
    </row>
    <row r="515" spans="2:29" hidden="1">
      <c r="B515" s="79">
        <f>'PER TRIWULAN'!A509</f>
        <v>504</v>
      </c>
      <c r="C515" s="54" t="str">
        <f>'PER TRIWULAN'!I509</f>
        <v xml:space="preserve"> Pulokulon </v>
      </c>
      <c r="D515" s="36" t="str">
        <f>'PER TRIWULAN'!B509</f>
        <v>SD NEGERI 1 JAMBON</v>
      </c>
      <c r="E515" s="71">
        <f>'PER TRIWULAN'!X509</f>
        <v>165300000</v>
      </c>
      <c r="F515" s="89">
        <v>165300000</v>
      </c>
      <c r="G515" s="62">
        <v>0</v>
      </c>
      <c r="H515" s="62">
        <v>555500</v>
      </c>
      <c r="I515" s="62">
        <v>8006900</v>
      </c>
      <c r="J515" s="62">
        <v>28910100</v>
      </c>
      <c r="K515" s="62">
        <v>60732800</v>
      </c>
      <c r="L515" s="62">
        <v>1512400</v>
      </c>
      <c r="M515" s="62">
        <v>6560000</v>
      </c>
      <c r="N515" s="62">
        <v>29100000</v>
      </c>
      <c r="O515" s="62">
        <v>5192000</v>
      </c>
      <c r="P515" s="62">
        <v>0</v>
      </c>
      <c r="Q515" s="62">
        <v>1950000</v>
      </c>
      <c r="R515" s="62">
        <v>0</v>
      </c>
      <c r="S515" s="62">
        <v>2480300</v>
      </c>
      <c r="T515" s="72">
        <f t="shared" si="36"/>
        <v>145000000</v>
      </c>
      <c r="U515" s="59">
        <f t="shared" si="37"/>
        <v>0</v>
      </c>
      <c r="V515" s="57">
        <f t="shared" si="38"/>
        <v>20300000</v>
      </c>
      <c r="X515" s="173">
        <f>'K8 SD Twl I 2013'!T514</f>
        <v>0</v>
      </c>
      <c r="Y515" s="173">
        <f>'K8 SD Twl II 2013'!T514</f>
        <v>0</v>
      </c>
      <c r="Z515" s="173">
        <f>'K8 SD Twl III 2013'!T514</f>
        <v>0</v>
      </c>
      <c r="AA515" s="173">
        <f>'K8 SD Twl IV 2013'!T514</f>
        <v>0</v>
      </c>
      <c r="AB515" s="173">
        <f t="shared" si="39"/>
        <v>0</v>
      </c>
      <c r="AC515" s="173">
        <f t="shared" si="35"/>
        <v>145000000</v>
      </c>
    </row>
    <row r="516" spans="2:29" hidden="1">
      <c r="B516" s="79">
        <f>'PER TRIWULAN'!A510</f>
        <v>505</v>
      </c>
      <c r="C516" s="54" t="str">
        <f>'PER TRIWULAN'!I510</f>
        <v xml:space="preserve"> Pulokulon </v>
      </c>
      <c r="D516" s="36" t="str">
        <f>'PER TRIWULAN'!B510</f>
        <v>SD NEGERI 1 JATIHARJO</v>
      </c>
      <c r="E516" s="71">
        <f>'PER TRIWULAN'!X510</f>
        <v>198360000</v>
      </c>
      <c r="F516" s="89">
        <v>198360000</v>
      </c>
      <c r="G516" s="62">
        <v>8071000</v>
      </c>
      <c r="H516" s="62">
        <v>460000</v>
      </c>
      <c r="I516" s="62">
        <v>19867650</v>
      </c>
      <c r="J516" s="62">
        <v>19976450</v>
      </c>
      <c r="K516" s="62">
        <v>24063500</v>
      </c>
      <c r="L516" s="62">
        <v>4074071</v>
      </c>
      <c r="M516" s="62">
        <v>28685500</v>
      </c>
      <c r="N516" s="62">
        <v>51400000</v>
      </c>
      <c r="O516" s="62">
        <v>4214000</v>
      </c>
      <c r="P516" s="62">
        <v>0</v>
      </c>
      <c r="Q516" s="62">
        <v>5150000</v>
      </c>
      <c r="R516" s="62">
        <v>0</v>
      </c>
      <c r="S516" s="62">
        <v>32397829</v>
      </c>
      <c r="T516" s="72">
        <f t="shared" si="36"/>
        <v>198360000</v>
      </c>
      <c r="U516" s="59">
        <f t="shared" si="37"/>
        <v>0</v>
      </c>
      <c r="V516" s="57">
        <f t="shared" si="38"/>
        <v>0</v>
      </c>
      <c r="X516" s="173">
        <f>'K8 SD Twl I 2013'!T515</f>
        <v>0</v>
      </c>
      <c r="Y516" s="173">
        <f>'K8 SD Twl II 2013'!T515</f>
        <v>0</v>
      </c>
      <c r="Z516" s="173">
        <f>'K8 SD Twl III 2013'!T515</f>
        <v>0</v>
      </c>
      <c r="AA516" s="173">
        <f>'K8 SD Twl IV 2013'!T515</f>
        <v>0</v>
      </c>
      <c r="AB516" s="173">
        <f t="shared" si="39"/>
        <v>0</v>
      </c>
      <c r="AC516" s="173">
        <f t="shared" si="35"/>
        <v>198360000</v>
      </c>
    </row>
    <row r="517" spans="2:29" hidden="1">
      <c r="B517" s="79">
        <f>'PER TRIWULAN'!A511</f>
        <v>506</v>
      </c>
      <c r="C517" s="54" t="str">
        <f>'PER TRIWULAN'!I511</f>
        <v xml:space="preserve"> Pulokulon </v>
      </c>
      <c r="D517" s="36" t="str">
        <f>'PER TRIWULAN'!B511</f>
        <v>SD NEGERI 1 JETAKSARI</v>
      </c>
      <c r="E517" s="71">
        <f>'PER TRIWULAN'!X511</f>
        <v>84390000</v>
      </c>
      <c r="F517" s="89">
        <v>84390000</v>
      </c>
      <c r="G517" s="62">
        <v>3360000</v>
      </c>
      <c r="H517" s="62">
        <v>790250</v>
      </c>
      <c r="I517" s="62">
        <v>11960700</v>
      </c>
      <c r="J517" s="62">
        <v>17011138</v>
      </c>
      <c r="K517" s="62">
        <v>17263609</v>
      </c>
      <c r="L517" s="62">
        <v>2435303</v>
      </c>
      <c r="M517" s="62">
        <v>4771500</v>
      </c>
      <c r="N517" s="62">
        <v>17050000</v>
      </c>
      <c r="O517" s="62">
        <v>4998500</v>
      </c>
      <c r="P517" s="62">
        <v>0</v>
      </c>
      <c r="Q517" s="62">
        <v>4749000</v>
      </c>
      <c r="R517" s="62">
        <v>0</v>
      </c>
      <c r="S517" s="62">
        <v>0</v>
      </c>
      <c r="T517" s="72">
        <f t="shared" si="36"/>
        <v>84390000</v>
      </c>
      <c r="U517" s="59">
        <f t="shared" si="37"/>
        <v>0</v>
      </c>
      <c r="V517" s="57">
        <f t="shared" si="38"/>
        <v>0</v>
      </c>
      <c r="X517" s="173">
        <f>'K8 SD Twl I 2013'!T516</f>
        <v>0</v>
      </c>
      <c r="Y517" s="173">
        <f>'K8 SD Twl II 2013'!T516</f>
        <v>0</v>
      </c>
      <c r="Z517" s="173">
        <f>'K8 SD Twl III 2013'!T516</f>
        <v>0</v>
      </c>
      <c r="AA517" s="173">
        <f>'K8 SD Twl IV 2013'!T516</f>
        <v>0</v>
      </c>
      <c r="AB517" s="173">
        <f t="shared" si="39"/>
        <v>0</v>
      </c>
      <c r="AC517" s="173">
        <f t="shared" si="35"/>
        <v>84390000</v>
      </c>
    </row>
    <row r="518" spans="2:29" hidden="1">
      <c r="B518" s="79">
        <f>'PER TRIWULAN'!A512</f>
        <v>507</v>
      </c>
      <c r="C518" s="54" t="str">
        <f>'PER TRIWULAN'!I512</f>
        <v xml:space="preserve"> Pulokulon </v>
      </c>
      <c r="D518" s="36" t="str">
        <f>'PER TRIWULAN'!B512</f>
        <v>SD NEGERI 1 KARANGHARJO</v>
      </c>
      <c r="E518" s="71">
        <f>'PER TRIWULAN'!X512</f>
        <v>94250000</v>
      </c>
      <c r="F518" s="89">
        <v>94250000</v>
      </c>
      <c r="G518" s="62">
        <v>2973000</v>
      </c>
      <c r="H518" s="62">
        <v>500000</v>
      </c>
      <c r="I518" s="62">
        <v>8043350</v>
      </c>
      <c r="J518" s="62">
        <v>19563700</v>
      </c>
      <c r="K518" s="62">
        <v>15408529</v>
      </c>
      <c r="L518" s="62">
        <v>1641699</v>
      </c>
      <c r="M518" s="62">
        <v>12088222</v>
      </c>
      <c r="N518" s="62">
        <v>18000000</v>
      </c>
      <c r="O518" s="62">
        <v>12851500</v>
      </c>
      <c r="P518" s="62">
        <v>0</v>
      </c>
      <c r="Q518" s="62">
        <v>3180000</v>
      </c>
      <c r="R518" s="62">
        <v>0</v>
      </c>
      <c r="S518" s="62">
        <v>0</v>
      </c>
      <c r="T518" s="72">
        <f t="shared" si="36"/>
        <v>94250000</v>
      </c>
      <c r="U518" s="59">
        <f t="shared" si="37"/>
        <v>0</v>
      </c>
      <c r="V518" s="57">
        <f t="shared" si="38"/>
        <v>0</v>
      </c>
      <c r="X518" s="173">
        <f>'K8 SD Twl I 2013'!T517</f>
        <v>0</v>
      </c>
      <c r="Y518" s="173">
        <f>'K8 SD Twl II 2013'!T517</f>
        <v>0</v>
      </c>
      <c r="Z518" s="173">
        <f>'K8 SD Twl III 2013'!T517</f>
        <v>0</v>
      </c>
      <c r="AA518" s="173">
        <f>'K8 SD Twl IV 2013'!T517</f>
        <v>0</v>
      </c>
      <c r="AB518" s="173">
        <f t="shared" si="39"/>
        <v>0</v>
      </c>
      <c r="AC518" s="173">
        <f t="shared" si="35"/>
        <v>94250000</v>
      </c>
    </row>
    <row r="519" spans="2:29" hidden="1">
      <c r="B519" s="79">
        <f>'PER TRIWULAN'!A513</f>
        <v>508</v>
      </c>
      <c r="C519" s="54" t="str">
        <f>'PER TRIWULAN'!I513</f>
        <v xml:space="preserve"> Pulokulon </v>
      </c>
      <c r="D519" s="36" t="str">
        <f>'PER TRIWULAN'!B513</f>
        <v>SD NEGERI 1 MLOWO KARANGTALUN</v>
      </c>
      <c r="E519" s="71">
        <f>'PER TRIWULAN'!X513</f>
        <v>87000000</v>
      </c>
      <c r="F519" s="89">
        <v>87000000</v>
      </c>
      <c r="G519" s="62">
        <v>64500</v>
      </c>
      <c r="H519" s="62">
        <v>500000</v>
      </c>
      <c r="I519" s="62">
        <v>7438450</v>
      </c>
      <c r="J519" s="62">
        <v>15141600</v>
      </c>
      <c r="K519" s="62">
        <v>8319350</v>
      </c>
      <c r="L519" s="62">
        <v>557773</v>
      </c>
      <c r="M519" s="62">
        <v>15129000</v>
      </c>
      <c r="N519" s="62">
        <v>22200000</v>
      </c>
      <c r="O519" s="62">
        <v>11216250</v>
      </c>
      <c r="P519" s="62">
        <v>0</v>
      </c>
      <c r="Q519" s="62">
        <v>3118500</v>
      </c>
      <c r="R519" s="62">
        <v>1275000</v>
      </c>
      <c r="S519" s="62">
        <v>495000</v>
      </c>
      <c r="T519" s="72">
        <f t="shared" si="36"/>
        <v>85455423</v>
      </c>
      <c r="U519" s="59">
        <f t="shared" si="37"/>
        <v>0</v>
      </c>
      <c r="V519" s="57">
        <f t="shared" si="38"/>
        <v>1544577</v>
      </c>
      <c r="X519" s="173">
        <f>'K8 SD Twl I 2013'!T518</f>
        <v>0</v>
      </c>
      <c r="Y519" s="173">
        <f>'K8 SD Twl II 2013'!T518</f>
        <v>0</v>
      </c>
      <c r="Z519" s="173">
        <f>'K8 SD Twl III 2013'!T518</f>
        <v>0</v>
      </c>
      <c r="AA519" s="173">
        <f>'K8 SD Twl IV 2013'!T518</f>
        <v>0</v>
      </c>
      <c r="AB519" s="173">
        <f t="shared" si="39"/>
        <v>0</v>
      </c>
      <c r="AC519" s="173">
        <f t="shared" si="35"/>
        <v>85455423</v>
      </c>
    </row>
    <row r="520" spans="2:29" hidden="1">
      <c r="B520" s="79">
        <f>'PER TRIWULAN'!A514</f>
        <v>509</v>
      </c>
      <c r="C520" s="54" t="str">
        <f>'PER TRIWULAN'!I514</f>
        <v xml:space="preserve"> Pulokulon </v>
      </c>
      <c r="D520" s="36" t="str">
        <f>'PER TRIWULAN'!B514</f>
        <v>SD NEGERI 1 PANUNGGALAN</v>
      </c>
      <c r="E520" s="71">
        <f>'PER TRIWULAN'!X514</f>
        <v>194010000</v>
      </c>
      <c r="F520" s="89">
        <v>194010000</v>
      </c>
      <c r="G520" s="62">
        <v>12710000</v>
      </c>
      <c r="H520" s="62">
        <v>1400000</v>
      </c>
      <c r="I520" s="62">
        <v>22319200</v>
      </c>
      <c r="J520" s="62">
        <v>26787700</v>
      </c>
      <c r="K520" s="62">
        <v>14339090</v>
      </c>
      <c r="L520" s="62">
        <v>5146743</v>
      </c>
      <c r="M520" s="62">
        <v>34712000</v>
      </c>
      <c r="N520" s="62">
        <v>33000000</v>
      </c>
      <c r="O520" s="62">
        <v>9721017</v>
      </c>
      <c r="P520" s="62">
        <v>2750000</v>
      </c>
      <c r="Q520" s="62">
        <v>2850000</v>
      </c>
      <c r="R520" s="62">
        <v>2896000</v>
      </c>
      <c r="S520" s="62">
        <v>25378250</v>
      </c>
      <c r="T520" s="72">
        <f t="shared" si="36"/>
        <v>194010000</v>
      </c>
      <c r="U520" s="59">
        <f t="shared" si="37"/>
        <v>0</v>
      </c>
      <c r="V520" s="57">
        <f t="shared" si="38"/>
        <v>0</v>
      </c>
      <c r="X520" s="173">
        <f>'K8 SD Twl I 2013'!T519</f>
        <v>0</v>
      </c>
      <c r="Y520" s="173">
        <f>'K8 SD Twl II 2013'!T519</f>
        <v>0</v>
      </c>
      <c r="Z520" s="173">
        <f>'K8 SD Twl III 2013'!T519</f>
        <v>0</v>
      </c>
      <c r="AA520" s="173">
        <f>'K8 SD Twl IV 2013'!T519</f>
        <v>0</v>
      </c>
      <c r="AB520" s="173">
        <f t="shared" si="39"/>
        <v>0</v>
      </c>
      <c r="AC520" s="173">
        <f t="shared" si="35"/>
        <v>194010000</v>
      </c>
    </row>
    <row r="521" spans="2:29" hidden="1">
      <c r="B521" s="79">
        <f>'PER TRIWULAN'!A515</f>
        <v>510</v>
      </c>
      <c r="C521" s="54" t="str">
        <f>'PER TRIWULAN'!I515</f>
        <v xml:space="preserve"> Pulokulon </v>
      </c>
      <c r="D521" s="36" t="str">
        <f>'PER TRIWULAN'!B515</f>
        <v>SD NEGERI 1 POJOK</v>
      </c>
      <c r="E521" s="71">
        <f>'PER TRIWULAN'!X515</f>
        <v>124700000</v>
      </c>
      <c r="F521" s="89">
        <v>124700000</v>
      </c>
      <c r="G521" s="62">
        <v>5258500</v>
      </c>
      <c r="H521" s="62">
        <v>900000</v>
      </c>
      <c r="I521" s="62">
        <v>20010100</v>
      </c>
      <c r="J521" s="62">
        <v>28783700</v>
      </c>
      <c r="K521" s="62">
        <v>20810800</v>
      </c>
      <c r="L521" s="62">
        <v>1173000</v>
      </c>
      <c r="M521" s="62">
        <v>17503000</v>
      </c>
      <c r="N521" s="62">
        <v>22800000</v>
      </c>
      <c r="O521" s="62">
        <v>5104000</v>
      </c>
      <c r="P521" s="62"/>
      <c r="Q521" s="62">
        <v>1800000</v>
      </c>
      <c r="R521" s="62">
        <v>450000</v>
      </c>
      <c r="S521" s="62"/>
      <c r="T521" s="72">
        <f t="shared" si="36"/>
        <v>124593100</v>
      </c>
      <c r="U521" s="59">
        <f t="shared" si="37"/>
        <v>0</v>
      </c>
      <c r="V521" s="57">
        <f t="shared" si="38"/>
        <v>106900</v>
      </c>
      <c r="X521" s="173">
        <f>'K8 SD Twl I 2013'!T520</f>
        <v>0</v>
      </c>
      <c r="Y521" s="173">
        <f>'K8 SD Twl II 2013'!T520</f>
        <v>0</v>
      </c>
      <c r="Z521" s="173">
        <f>'K8 SD Twl III 2013'!T520</f>
        <v>0</v>
      </c>
      <c r="AA521" s="173">
        <f>'K8 SD Twl IV 2013'!T520</f>
        <v>0</v>
      </c>
      <c r="AB521" s="173">
        <f t="shared" si="39"/>
        <v>0</v>
      </c>
      <c r="AC521" s="173">
        <f t="shared" si="35"/>
        <v>124593100</v>
      </c>
    </row>
    <row r="522" spans="2:29" hidden="1">
      <c r="B522" s="79">
        <f>'PER TRIWULAN'!A516</f>
        <v>511</v>
      </c>
      <c r="C522" s="54" t="str">
        <f>'PER TRIWULAN'!I516</f>
        <v xml:space="preserve"> Pulokulon </v>
      </c>
      <c r="D522" s="36" t="str">
        <f>'PER TRIWULAN'!B516</f>
        <v>SD NEGERI 1 RANDUREJO</v>
      </c>
      <c r="E522" s="71">
        <f>'PER TRIWULAN'!X516</f>
        <v>148770000</v>
      </c>
      <c r="F522" s="89">
        <v>148770000</v>
      </c>
      <c r="G522" s="62">
        <v>95000</v>
      </c>
      <c r="H522" s="62">
        <v>1025000</v>
      </c>
      <c r="I522" s="62">
        <v>32578650</v>
      </c>
      <c r="J522" s="62">
        <v>25048750</v>
      </c>
      <c r="K522" s="62">
        <v>17353400</v>
      </c>
      <c r="L522" s="62">
        <v>21449000</v>
      </c>
      <c r="M522" s="62">
        <v>15400200</v>
      </c>
      <c r="N522" s="62">
        <v>21600000</v>
      </c>
      <c r="O522" s="62">
        <v>3051000</v>
      </c>
      <c r="P522" s="62">
        <v>1230000</v>
      </c>
      <c r="Q522" s="62">
        <v>6760000</v>
      </c>
      <c r="R522" s="62">
        <v>1205000</v>
      </c>
      <c r="S522" s="62">
        <v>1974000</v>
      </c>
      <c r="T522" s="72">
        <f t="shared" si="36"/>
        <v>148770000</v>
      </c>
      <c r="U522" s="59">
        <f t="shared" si="37"/>
        <v>0</v>
      </c>
      <c r="V522" s="57">
        <f t="shared" si="38"/>
        <v>0</v>
      </c>
      <c r="X522" s="173">
        <f>'K8 SD Twl I 2013'!T521</f>
        <v>0</v>
      </c>
      <c r="Y522" s="173">
        <f>'K8 SD Twl II 2013'!T521</f>
        <v>0</v>
      </c>
      <c r="Z522" s="173">
        <f>'K8 SD Twl III 2013'!T521</f>
        <v>0</v>
      </c>
      <c r="AA522" s="173">
        <f>'K8 SD Twl IV 2013'!T521</f>
        <v>0</v>
      </c>
      <c r="AB522" s="173">
        <f t="shared" si="39"/>
        <v>0</v>
      </c>
      <c r="AC522" s="173">
        <f t="shared" si="35"/>
        <v>148770000</v>
      </c>
    </row>
    <row r="523" spans="2:29" hidden="1">
      <c r="B523" s="79">
        <f>'PER TRIWULAN'!A517</f>
        <v>512</v>
      </c>
      <c r="C523" s="54" t="str">
        <f>'PER TRIWULAN'!I517</f>
        <v xml:space="preserve"> Pulokulon </v>
      </c>
      <c r="D523" s="36" t="str">
        <f>'PER TRIWULAN'!B517</f>
        <v>SD NEGERI 1 TUKO</v>
      </c>
      <c r="E523" s="71">
        <f>'PER TRIWULAN'!X517</f>
        <v>119770000</v>
      </c>
      <c r="F523" s="89">
        <v>119770000</v>
      </c>
      <c r="G523" s="62">
        <v>2125000</v>
      </c>
      <c r="H523" s="62">
        <v>370000</v>
      </c>
      <c r="I523" s="62">
        <v>26056400</v>
      </c>
      <c r="J523" s="62">
        <v>17061850</v>
      </c>
      <c r="K523" s="62">
        <v>24939900</v>
      </c>
      <c r="L523" s="62">
        <v>2575674</v>
      </c>
      <c r="M523" s="62">
        <v>14379000</v>
      </c>
      <c r="N523" s="62">
        <v>24000000</v>
      </c>
      <c r="O523" s="62">
        <v>4344400</v>
      </c>
      <c r="P523" s="62">
        <v>0</v>
      </c>
      <c r="Q523" s="62">
        <v>1377200</v>
      </c>
      <c r="R523" s="62">
        <v>1921000</v>
      </c>
      <c r="S523" s="62">
        <v>0</v>
      </c>
      <c r="T523" s="72">
        <f t="shared" si="36"/>
        <v>119150424</v>
      </c>
      <c r="U523" s="59">
        <f t="shared" si="37"/>
        <v>0</v>
      </c>
      <c r="V523" s="57">
        <f t="shared" si="38"/>
        <v>619576</v>
      </c>
      <c r="X523" s="173">
        <f>'K8 SD Twl I 2013'!T522</f>
        <v>0</v>
      </c>
      <c r="Y523" s="173">
        <f>'K8 SD Twl II 2013'!T522</f>
        <v>0</v>
      </c>
      <c r="Z523" s="173">
        <f>'K8 SD Twl III 2013'!T522</f>
        <v>0</v>
      </c>
      <c r="AA523" s="173">
        <f>'K8 SD Twl IV 2013'!T522</f>
        <v>0</v>
      </c>
      <c r="AB523" s="173">
        <f t="shared" si="39"/>
        <v>0</v>
      </c>
      <c r="AC523" s="173">
        <f t="shared" si="35"/>
        <v>119150424</v>
      </c>
    </row>
    <row r="524" spans="2:29" hidden="1">
      <c r="B524" s="79">
        <f>'PER TRIWULAN'!A518</f>
        <v>513</v>
      </c>
      <c r="C524" s="54" t="str">
        <f>'PER TRIWULAN'!I518</f>
        <v xml:space="preserve"> Pulokulon </v>
      </c>
      <c r="D524" s="36" t="str">
        <f>'PER TRIWULAN'!B518</f>
        <v>SD NEGERI 2 JAMBON</v>
      </c>
      <c r="E524" s="71">
        <f>'PER TRIWULAN'!X518</f>
        <v>66120000</v>
      </c>
      <c r="F524" s="89">
        <v>66120000</v>
      </c>
      <c r="G524" s="62">
        <v>0</v>
      </c>
      <c r="H524" s="62">
        <v>0</v>
      </c>
      <c r="I524" s="62">
        <v>5866700</v>
      </c>
      <c r="J524" s="62">
        <v>18272400</v>
      </c>
      <c r="K524" s="62">
        <v>15288650</v>
      </c>
      <c r="L524" s="62">
        <v>103500</v>
      </c>
      <c r="M524" s="62">
        <v>0</v>
      </c>
      <c r="N524" s="62">
        <v>16800000</v>
      </c>
      <c r="O524" s="62">
        <v>3964000</v>
      </c>
      <c r="P524" s="62">
        <v>0</v>
      </c>
      <c r="Q524" s="62">
        <v>2143150</v>
      </c>
      <c r="R524" s="62">
        <v>0</v>
      </c>
      <c r="S524" s="62">
        <v>3601600</v>
      </c>
      <c r="T524" s="72">
        <f t="shared" si="36"/>
        <v>66040000</v>
      </c>
      <c r="U524" s="59">
        <f t="shared" si="37"/>
        <v>0</v>
      </c>
      <c r="V524" s="57">
        <f t="shared" si="38"/>
        <v>80000</v>
      </c>
      <c r="X524" s="173">
        <f>'K8 SD Twl I 2013'!T523</f>
        <v>0</v>
      </c>
      <c r="Y524" s="173">
        <f>'K8 SD Twl II 2013'!T523</f>
        <v>0</v>
      </c>
      <c r="Z524" s="173">
        <f>'K8 SD Twl III 2013'!T523</f>
        <v>0</v>
      </c>
      <c r="AA524" s="173">
        <f>'K8 SD Twl IV 2013'!T523</f>
        <v>0</v>
      </c>
      <c r="AB524" s="173">
        <f t="shared" si="39"/>
        <v>0</v>
      </c>
      <c r="AC524" s="173">
        <f t="shared" ref="AC524:AC587" si="40">T524-AB524</f>
        <v>66040000</v>
      </c>
    </row>
    <row r="525" spans="2:29" hidden="1">
      <c r="B525" s="79">
        <f>'PER TRIWULAN'!A519</f>
        <v>514</v>
      </c>
      <c r="C525" s="54" t="str">
        <f>'PER TRIWULAN'!I519</f>
        <v xml:space="preserve"> Pulokulon </v>
      </c>
      <c r="D525" s="36" t="str">
        <f>'PER TRIWULAN'!B519</f>
        <v>SD NEGERI 2 JATI HARJO</v>
      </c>
      <c r="E525" s="71">
        <f>'PER TRIWULAN'!X519</f>
        <v>71340000</v>
      </c>
      <c r="F525" s="89">
        <v>71340000</v>
      </c>
      <c r="G525" s="62">
        <v>5962500</v>
      </c>
      <c r="H525" s="62">
        <v>1100000</v>
      </c>
      <c r="I525" s="62">
        <v>6859050</v>
      </c>
      <c r="J525" s="62">
        <v>8016500</v>
      </c>
      <c r="K525" s="62">
        <v>14773628</v>
      </c>
      <c r="L525" s="62">
        <v>831722</v>
      </c>
      <c r="M525" s="62">
        <v>1870000</v>
      </c>
      <c r="N525" s="62">
        <v>22500000</v>
      </c>
      <c r="O525" s="62">
        <v>5426600</v>
      </c>
      <c r="P525" s="62"/>
      <c r="Q525" s="62">
        <v>4000000</v>
      </c>
      <c r="R525" s="62"/>
      <c r="S525" s="62"/>
      <c r="T525" s="72">
        <f t="shared" ref="T525:T588" si="41">SUM(G525:S525)</f>
        <v>71340000</v>
      </c>
      <c r="U525" s="59">
        <f t="shared" ref="U525:U588" si="42">E525-F525</f>
        <v>0</v>
      </c>
      <c r="V525" s="57">
        <f t="shared" ref="V525:V588" si="43">F525-T525</f>
        <v>0</v>
      </c>
      <c r="X525" s="173">
        <f>'K8 SD Twl I 2013'!T524</f>
        <v>0</v>
      </c>
      <c r="Y525" s="173">
        <f>'K8 SD Twl II 2013'!T524</f>
        <v>0</v>
      </c>
      <c r="Z525" s="173">
        <f>'K8 SD Twl III 2013'!T524</f>
        <v>0</v>
      </c>
      <c r="AA525" s="173">
        <f>'K8 SD Twl IV 2013'!T524</f>
        <v>0</v>
      </c>
      <c r="AB525" s="173">
        <f t="shared" ref="AB525:AB588" si="44">X525+Y525+Z525+AA525</f>
        <v>0</v>
      </c>
      <c r="AC525" s="173">
        <f t="shared" si="40"/>
        <v>71340000</v>
      </c>
    </row>
    <row r="526" spans="2:29" hidden="1">
      <c r="B526" s="79">
        <f>'PER TRIWULAN'!A520</f>
        <v>515</v>
      </c>
      <c r="C526" s="54" t="str">
        <f>'PER TRIWULAN'!I520</f>
        <v xml:space="preserve"> Pulokulon </v>
      </c>
      <c r="D526" s="36" t="str">
        <f>'PER TRIWULAN'!B520</f>
        <v>SD NEGERI 2 KARANGHARJO</v>
      </c>
      <c r="E526" s="71">
        <f>'PER TRIWULAN'!X520</f>
        <v>115710000</v>
      </c>
      <c r="F526" s="89">
        <v>115710000</v>
      </c>
      <c r="G526" s="62">
        <v>5386000</v>
      </c>
      <c r="H526" s="62">
        <v>625000</v>
      </c>
      <c r="I526" s="62">
        <v>24953700</v>
      </c>
      <c r="J526" s="62">
        <v>25130750</v>
      </c>
      <c r="K526" s="62">
        <v>6019500</v>
      </c>
      <c r="L526" s="62">
        <v>108600</v>
      </c>
      <c r="M526" s="62">
        <v>11726000</v>
      </c>
      <c r="N526" s="62">
        <v>19650000</v>
      </c>
      <c r="O526" s="62">
        <v>3718500</v>
      </c>
      <c r="P526" s="62">
        <v>550000</v>
      </c>
      <c r="Q526" s="62">
        <v>3700000</v>
      </c>
      <c r="R526" s="62">
        <v>5000000</v>
      </c>
      <c r="S526" s="62">
        <v>9141950</v>
      </c>
      <c r="T526" s="72">
        <f t="shared" si="41"/>
        <v>115710000</v>
      </c>
      <c r="U526" s="59">
        <f t="shared" si="42"/>
        <v>0</v>
      </c>
      <c r="V526" s="57">
        <f t="shared" si="43"/>
        <v>0</v>
      </c>
      <c r="X526" s="173">
        <f>'K8 SD Twl I 2013'!T525</f>
        <v>0</v>
      </c>
      <c r="Y526" s="173">
        <f>'K8 SD Twl II 2013'!T525</f>
        <v>0</v>
      </c>
      <c r="Z526" s="173">
        <f>'K8 SD Twl III 2013'!T525</f>
        <v>0</v>
      </c>
      <c r="AA526" s="173">
        <f>'K8 SD Twl IV 2013'!T525</f>
        <v>0</v>
      </c>
      <c r="AB526" s="173">
        <f t="shared" si="44"/>
        <v>0</v>
      </c>
      <c r="AC526" s="173">
        <f t="shared" si="40"/>
        <v>115710000</v>
      </c>
    </row>
    <row r="527" spans="2:29" hidden="1">
      <c r="B527" s="79">
        <f>'PER TRIWULAN'!A521</f>
        <v>516</v>
      </c>
      <c r="C527" s="54" t="str">
        <f>'PER TRIWULAN'!I521</f>
        <v xml:space="preserve"> Pulokulon </v>
      </c>
      <c r="D527" s="36" t="str">
        <f>'PER TRIWULAN'!B521</f>
        <v>SD NEGERI 2 MLOWO KARANGTALUN</v>
      </c>
      <c r="E527" s="71">
        <f>'PER TRIWULAN'!X521</f>
        <v>68730000</v>
      </c>
      <c r="F527" s="89">
        <v>68730000</v>
      </c>
      <c r="G527" s="62">
        <v>60000</v>
      </c>
      <c r="H527" s="62">
        <v>14737150</v>
      </c>
      <c r="I527" s="62">
        <v>16625450</v>
      </c>
      <c r="J527" s="62">
        <v>8356400</v>
      </c>
      <c r="K527" s="62">
        <v>880000</v>
      </c>
      <c r="L527" s="62">
        <v>5321000</v>
      </c>
      <c r="M527" s="62">
        <v>18000000</v>
      </c>
      <c r="N527" s="62"/>
      <c r="O527" s="62"/>
      <c r="P527" s="62">
        <v>3480000</v>
      </c>
      <c r="Q527" s="62">
        <v>1240000</v>
      </c>
      <c r="R527" s="62"/>
      <c r="S527" s="62"/>
      <c r="T527" s="72">
        <f t="shared" si="41"/>
        <v>68700000</v>
      </c>
      <c r="U527" s="59">
        <f t="shared" si="42"/>
        <v>0</v>
      </c>
      <c r="V527" s="57">
        <f t="shared" si="43"/>
        <v>30000</v>
      </c>
      <c r="X527" s="173">
        <f>'K8 SD Twl I 2013'!T526</f>
        <v>0</v>
      </c>
      <c r="Y527" s="173">
        <f>'K8 SD Twl II 2013'!T526</f>
        <v>0</v>
      </c>
      <c r="Z527" s="173">
        <f>'K8 SD Twl III 2013'!T526</f>
        <v>0</v>
      </c>
      <c r="AA527" s="173">
        <f>'K8 SD Twl IV 2013'!T526</f>
        <v>0</v>
      </c>
      <c r="AB527" s="173">
        <f t="shared" si="44"/>
        <v>0</v>
      </c>
      <c r="AC527" s="173">
        <f t="shared" si="40"/>
        <v>68700000</v>
      </c>
    </row>
    <row r="528" spans="2:29" hidden="1">
      <c r="B528" s="79">
        <f>'PER TRIWULAN'!A522</f>
        <v>517</v>
      </c>
      <c r="C528" s="54" t="str">
        <f>'PER TRIWULAN'!I522</f>
        <v xml:space="preserve"> Pulokulon </v>
      </c>
      <c r="D528" s="36" t="str">
        <f>'PER TRIWULAN'!B522</f>
        <v>SD NEGERI 2 PANUNGGALAN</v>
      </c>
      <c r="E528" s="71">
        <f>'PER TRIWULAN'!X522</f>
        <v>105270000</v>
      </c>
      <c r="F528" s="89">
        <v>105270000</v>
      </c>
      <c r="G528" s="62">
        <v>1625000</v>
      </c>
      <c r="H528" s="62">
        <v>500000</v>
      </c>
      <c r="I528" s="62">
        <v>24610800</v>
      </c>
      <c r="J528" s="62">
        <v>21172600</v>
      </c>
      <c r="K528" s="62">
        <v>12440350</v>
      </c>
      <c r="L528" s="62">
        <v>5258140</v>
      </c>
      <c r="M528" s="62">
        <v>5441600</v>
      </c>
      <c r="N528" s="62">
        <v>16800000</v>
      </c>
      <c r="O528" s="62">
        <v>8466500</v>
      </c>
      <c r="P528" s="62">
        <v>0</v>
      </c>
      <c r="Q528" s="62">
        <v>1440000</v>
      </c>
      <c r="R528" s="62">
        <v>7515000</v>
      </c>
      <c r="S528" s="62">
        <v>0</v>
      </c>
      <c r="T528" s="72">
        <f t="shared" si="41"/>
        <v>105269990</v>
      </c>
      <c r="U528" s="59">
        <f t="shared" si="42"/>
        <v>0</v>
      </c>
      <c r="V528" s="57">
        <f t="shared" si="43"/>
        <v>10</v>
      </c>
      <c r="X528" s="173">
        <f>'K8 SD Twl I 2013'!T527</f>
        <v>0</v>
      </c>
      <c r="Y528" s="173">
        <f>'K8 SD Twl II 2013'!T527</f>
        <v>0</v>
      </c>
      <c r="Z528" s="173">
        <f>'K8 SD Twl III 2013'!T527</f>
        <v>0</v>
      </c>
      <c r="AA528" s="173">
        <f>'K8 SD Twl IV 2013'!T527</f>
        <v>0</v>
      </c>
      <c r="AB528" s="173">
        <f t="shared" si="44"/>
        <v>0</v>
      </c>
      <c r="AC528" s="173">
        <f t="shared" si="40"/>
        <v>105269990</v>
      </c>
    </row>
    <row r="529" spans="2:29" hidden="1">
      <c r="B529" s="79">
        <f>'PER TRIWULAN'!A523</f>
        <v>518</v>
      </c>
      <c r="C529" s="54" t="str">
        <f>'PER TRIWULAN'!I523</f>
        <v xml:space="preserve"> Pulokulon </v>
      </c>
      <c r="D529" s="36" t="str">
        <f>'PER TRIWULAN'!B523</f>
        <v>SD NEGERI 2 PULOKULON</v>
      </c>
      <c r="E529" s="71">
        <f>'PER TRIWULAN'!X523</f>
        <v>120350000</v>
      </c>
      <c r="F529" s="89">
        <v>120350000</v>
      </c>
      <c r="G529" s="62">
        <v>728000</v>
      </c>
      <c r="H529" s="62">
        <v>380000</v>
      </c>
      <c r="I529" s="62">
        <v>12966150</v>
      </c>
      <c r="J529" s="62">
        <v>23765200</v>
      </c>
      <c r="K529" s="62">
        <v>3664500</v>
      </c>
      <c r="L529" s="62">
        <v>1859000</v>
      </c>
      <c r="M529" s="62">
        <v>15298600</v>
      </c>
      <c r="N529" s="62">
        <v>21900000</v>
      </c>
      <c r="O529" s="62">
        <v>7945500</v>
      </c>
      <c r="P529" s="62">
        <v>824000</v>
      </c>
      <c r="Q529" s="62">
        <v>4101400</v>
      </c>
      <c r="R529" s="62">
        <v>8005000</v>
      </c>
      <c r="S529" s="62">
        <v>18442819</v>
      </c>
      <c r="T529" s="72">
        <f t="shared" si="41"/>
        <v>119880169</v>
      </c>
      <c r="U529" s="59">
        <f t="shared" si="42"/>
        <v>0</v>
      </c>
      <c r="V529" s="57">
        <f t="shared" si="43"/>
        <v>469831</v>
      </c>
      <c r="X529" s="173">
        <f>'K8 SD Twl I 2013'!T528</f>
        <v>0</v>
      </c>
      <c r="Y529" s="173">
        <f>'K8 SD Twl II 2013'!T528</f>
        <v>0</v>
      </c>
      <c r="Z529" s="173">
        <f>'K8 SD Twl III 2013'!T528</f>
        <v>0</v>
      </c>
      <c r="AA529" s="173">
        <f>'K8 SD Twl IV 2013'!T528</f>
        <v>0</v>
      </c>
      <c r="AB529" s="173">
        <f t="shared" si="44"/>
        <v>0</v>
      </c>
      <c r="AC529" s="173">
        <f t="shared" si="40"/>
        <v>119880169</v>
      </c>
    </row>
    <row r="530" spans="2:29" hidden="1">
      <c r="B530" s="79">
        <f>'PER TRIWULAN'!A524</f>
        <v>519</v>
      </c>
      <c r="C530" s="54" t="str">
        <f>'PER TRIWULAN'!I524</f>
        <v xml:space="preserve"> Pulokulon </v>
      </c>
      <c r="D530" s="36" t="str">
        <f>'PER TRIWULAN'!B524</f>
        <v>SD NEGERI 2 RANDUREJO</v>
      </c>
      <c r="E530" s="71">
        <f>'PER TRIWULAN'!X524</f>
        <v>67860000</v>
      </c>
      <c r="F530" s="89">
        <v>67860000</v>
      </c>
      <c r="G530" s="62">
        <v>1651800</v>
      </c>
      <c r="H530" s="62">
        <v>400000</v>
      </c>
      <c r="I530" s="62">
        <v>9080350</v>
      </c>
      <c r="J530" s="62">
        <v>10418550</v>
      </c>
      <c r="K530" s="62">
        <v>8863900</v>
      </c>
      <c r="L530" s="62">
        <v>3893400</v>
      </c>
      <c r="M530" s="62">
        <v>2213500</v>
      </c>
      <c r="N530" s="62">
        <v>13450000</v>
      </c>
      <c r="O530" s="62">
        <v>9907500</v>
      </c>
      <c r="P530" s="62">
        <v>0</v>
      </c>
      <c r="Q530" s="62">
        <v>6066000</v>
      </c>
      <c r="R530" s="62">
        <v>0</v>
      </c>
      <c r="S530" s="62">
        <v>950000</v>
      </c>
      <c r="T530" s="72">
        <f t="shared" si="41"/>
        <v>66895000</v>
      </c>
      <c r="U530" s="59">
        <f t="shared" si="42"/>
        <v>0</v>
      </c>
      <c r="V530" s="57">
        <f t="shared" si="43"/>
        <v>965000</v>
      </c>
      <c r="X530" s="173">
        <f>'K8 SD Twl I 2013'!T529</f>
        <v>0</v>
      </c>
      <c r="Y530" s="173">
        <f>'K8 SD Twl II 2013'!T529</f>
        <v>0</v>
      </c>
      <c r="Z530" s="173">
        <f>'K8 SD Twl III 2013'!T529</f>
        <v>0</v>
      </c>
      <c r="AA530" s="173">
        <f>'K8 SD Twl IV 2013'!T529</f>
        <v>0</v>
      </c>
      <c r="AB530" s="173">
        <f t="shared" si="44"/>
        <v>0</v>
      </c>
      <c r="AC530" s="173">
        <f t="shared" si="40"/>
        <v>66895000</v>
      </c>
    </row>
    <row r="531" spans="2:29" hidden="1">
      <c r="B531" s="79">
        <f>'PER TRIWULAN'!A525</f>
        <v>520</v>
      </c>
      <c r="C531" s="54" t="str">
        <f>'PER TRIWULAN'!I525</f>
        <v xml:space="preserve"> Pulokulon </v>
      </c>
      <c r="D531" s="36" t="str">
        <f>'PER TRIWULAN'!B525</f>
        <v>SD NEGERI 2 SIDOREJO</v>
      </c>
      <c r="E531" s="71">
        <f>'PER TRIWULAN'!X525</f>
        <v>122670000</v>
      </c>
      <c r="F531" s="89">
        <v>122670000</v>
      </c>
      <c r="G531" s="62">
        <v>0</v>
      </c>
      <c r="H531" s="62">
        <v>1500000</v>
      </c>
      <c r="I531" s="62">
        <v>39626300</v>
      </c>
      <c r="J531" s="62">
        <v>9140300</v>
      </c>
      <c r="K531" s="62">
        <v>14594550</v>
      </c>
      <c r="L531" s="62">
        <v>2548503</v>
      </c>
      <c r="M531" s="62">
        <v>13688500</v>
      </c>
      <c r="N531" s="62">
        <v>24000000</v>
      </c>
      <c r="O531" s="62">
        <v>3296500</v>
      </c>
      <c r="P531" s="62">
        <v>0</v>
      </c>
      <c r="Q531" s="62">
        <v>8659000</v>
      </c>
      <c r="R531" s="62">
        <v>885000</v>
      </c>
      <c r="S531" s="62">
        <v>4730000</v>
      </c>
      <c r="T531" s="72">
        <f t="shared" si="41"/>
        <v>122668653</v>
      </c>
      <c r="U531" s="59">
        <f t="shared" si="42"/>
        <v>0</v>
      </c>
      <c r="V531" s="57">
        <f t="shared" si="43"/>
        <v>1347</v>
      </c>
      <c r="X531" s="173">
        <f>'K8 SD Twl I 2013'!T530</f>
        <v>0</v>
      </c>
      <c r="Y531" s="173">
        <f>'K8 SD Twl II 2013'!T530</f>
        <v>0</v>
      </c>
      <c r="Z531" s="173">
        <f>'K8 SD Twl III 2013'!T530</f>
        <v>0</v>
      </c>
      <c r="AA531" s="173">
        <f>'K8 SD Twl IV 2013'!T530</f>
        <v>0</v>
      </c>
      <c r="AB531" s="173">
        <f t="shared" si="44"/>
        <v>0</v>
      </c>
      <c r="AC531" s="173">
        <f t="shared" si="40"/>
        <v>122668653</v>
      </c>
    </row>
    <row r="532" spans="2:29" hidden="1">
      <c r="B532" s="79">
        <f>'PER TRIWULAN'!A526</f>
        <v>521</v>
      </c>
      <c r="C532" s="54" t="str">
        <f>'PER TRIWULAN'!I526</f>
        <v xml:space="preserve"> Pulokulon </v>
      </c>
      <c r="D532" s="36" t="str">
        <f>'PER TRIWULAN'!B526</f>
        <v>SD NEGERI 2 TUKO</v>
      </c>
      <c r="E532" s="71">
        <f>'PER TRIWULAN'!X526</f>
        <v>126150000</v>
      </c>
      <c r="F532" s="89">
        <v>126150000</v>
      </c>
      <c r="G532" s="62">
        <v>19139150</v>
      </c>
      <c r="H532" s="62">
        <v>1100000</v>
      </c>
      <c r="I532" s="62">
        <v>8610350</v>
      </c>
      <c r="J532" s="62">
        <v>25153700</v>
      </c>
      <c r="K532" s="62">
        <v>6193500</v>
      </c>
      <c r="L532" s="62">
        <v>2781386</v>
      </c>
      <c r="M532" s="62">
        <v>17185112</v>
      </c>
      <c r="N532" s="62">
        <v>20610000</v>
      </c>
      <c r="O532" s="62">
        <v>6087800</v>
      </c>
      <c r="P532" s="62">
        <v>0</v>
      </c>
      <c r="Q532" s="62">
        <v>2598000</v>
      </c>
      <c r="R532" s="62">
        <v>550000</v>
      </c>
      <c r="S532" s="62">
        <v>16094200</v>
      </c>
      <c r="T532" s="72">
        <f t="shared" si="41"/>
        <v>126103198</v>
      </c>
      <c r="U532" s="59">
        <f t="shared" si="42"/>
        <v>0</v>
      </c>
      <c r="V532" s="57">
        <f t="shared" si="43"/>
        <v>46802</v>
      </c>
      <c r="X532" s="173">
        <f>'K8 SD Twl I 2013'!T531</f>
        <v>0</v>
      </c>
      <c r="Y532" s="173">
        <f>'K8 SD Twl II 2013'!T531</f>
        <v>0</v>
      </c>
      <c r="Z532" s="173">
        <f>'K8 SD Twl III 2013'!T531</f>
        <v>0</v>
      </c>
      <c r="AA532" s="173">
        <f>'K8 SD Twl IV 2013'!T531</f>
        <v>0</v>
      </c>
      <c r="AB532" s="173">
        <f t="shared" si="44"/>
        <v>0</v>
      </c>
      <c r="AC532" s="173">
        <f t="shared" si="40"/>
        <v>126103198</v>
      </c>
    </row>
    <row r="533" spans="2:29" hidden="1">
      <c r="B533" s="79">
        <f>'PER TRIWULAN'!A527</f>
        <v>522</v>
      </c>
      <c r="C533" s="54" t="str">
        <f>'PER TRIWULAN'!I527</f>
        <v xml:space="preserve"> Pulokulon </v>
      </c>
      <c r="D533" s="36" t="str">
        <f>'PER TRIWULAN'!B527</f>
        <v>SD NEGERI 3 JATIHARJO</v>
      </c>
      <c r="E533" s="71">
        <f>'PER TRIWULAN'!X527</f>
        <v>83230000</v>
      </c>
      <c r="F533" s="89">
        <v>83230000</v>
      </c>
      <c r="G533" s="62">
        <v>7772500</v>
      </c>
      <c r="H533" s="62">
        <v>480000</v>
      </c>
      <c r="I533" s="62">
        <v>15391769</v>
      </c>
      <c r="J533" s="62">
        <v>15006000</v>
      </c>
      <c r="K533" s="62">
        <v>13818400</v>
      </c>
      <c r="L533" s="62">
        <v>3020331</v>
      </c>
      <c r="M533" s="62">
        <v>3000000</v>
      </c>
      <c r="N533" s="62">
        <v>15750000</v>
      </c>
      <c r="O533" s="62">
        <v>6617000</v>
      </c>
      <c r="P533" s="62">
        <v>0</v>
      </c>
      <c r="Q533" s="62">
        <v>1045000</v>
      </c>
      <c r="R533" s="62">
        <v>0</v>
      </c>
      <c r="S533" s="62">
        <v>1329000</v>
      </c>
      <c r="T533" s="72">
        <f t="shared" si="41"/>
        <v>83230000</v>
      </c>
      <c r="U533" s="59">
        <f t="shared" si="42"/>
        <v>0</v>
      </c>
      <c r="V533" s="57">
        <f t="shared" si="43"/>
        <v>0</v>
      </c>
      <c r="X533" s="173">
        <f>'K8 SD Twl I 2013'!T532</f>
        <v>0</v>
      </c>
      <c r="Y533" s="173">
        <f>'K8 SD Twl II 2013'!T532</f>
        <v>0</v>
      </c>
      <c r="Z533" s="173">
        <f>'K8 SD Twl III 2013'!T532</f>
        <v>0</v>
      </c>
      <c r="AA533" s="173">
        <f>'K8 SD Twl IV 2013'!T532</f>
        <v>0</v>
      </c>
      <c r="AB533" s="173">
        <f t="shared" si="44"/>
        <v>0</v>
      </c>
      <c r="AC533" s="173">
        <f t="shared" si="40"/>
        <v>83230000</v>
      </c>
    </row>
    <row r="534" spans="2:29" hidden="1">
      <c r="B534" s="79">
        <f>'PER TRIWULAN'!A528</f>
        <v>523</v>
      </c>
      <c r="C534" s="54" t="str">
        <f>'PER TRIWULAN'!I528</f>
        <v xml:space="preserve"> Pulokulon </v>
      </c>
      <c r="D534" s="36" t="str">
        <f>'PER TRIWULAN'!B528</f>
        <v>SD NEGERI 3 JETAKSARI</v>
      </c>
      <c r="E534" s="71">
        <f>'PER TRIWULAN'!X528</f>
        <v>30160000</v>
      </c>
      <c r="F534" s="89">
        <v>30160000</v>
      </c>
      <c r="G534" s="62">
        <v>180500</v>
      </c>
      <c r="H534" s="62">
        <v>0</v>
      </c>
      <c r="I534" s="62">
        <v>3491300</v>
      </c>
      <c r="J534" s="62">
        <v>4952800</v>
      </c>
      <c r="K534" s="62">
        <v>4224750</v>
      </c>
      <c r="L534" s="62">
        <v>274642</v>
      </c>
      <c r="M534" s="62">
        <v>0</v>
      </c>
      <c r="N534" s="62">
        <v>7100000</v>
      </c>
      <c r="O534" s="62">
        <v>2653000</v>
      </c>
      <c r="P534" s="62">
        <v>0</v>
      </c>
      <c r="Q534" s="62">
        <v>2632000</v>
      </c>
      <c r="R534" s="62">
        <v>4651000</v>
      </c>
      <c r="S534" s="62">
        <v>0</v>
      </c>
      <c r="T534" s="72">
        <f t="shared" si="41"/>
        <v>30159992</v>
      </c>
      <c r="U534" s="59">
        <f t="shared" si="42"/>
        <v>0</v>
      </c>
      <c r="V534" s="57">
        <f t="shared" si="43"/>
        <v>8</v>
      </c>
      <c r="X534" s="173">
        <f>'K8 SD Twl I 2013'!T533</f>
        <v>0</v>
      </c>
      <c r="Y534" s="173">
        <f>'K8 SD Twl II 2013'!T533</f>
        <v>0</v>
      </c>
      <c r="Z534" s="173">
        <f>'K8 SD Twl III 2013'!T533</f>
        <v>0</v>
      </c>
      <c r="AA534" s="173">
        <f>'K8 SD Twl IV 2013'!T533</f>
        <v>0</v>
      </c>
      <c r="AB534" s="173">
        <f t="shared" si="44"/>
        <v>0</v>
      </c>
      <c r="AC534" s="173">
        <f t="shared" si="40"/>
        <v>30159992</v>
      </c>
    </row>
    <row r="535" spans="2:29" hidden="1">
      <c r="B535" s="79">
        <f>'PER TRIWULAN'!A529</f>
        <v>524</v>
      </c>
      <c r="C535" s="54" t="str">
        <f>'PER TRIWULAN'!I529</f>
        <v xml:space="preserve"> Pulokulon </v>
      </c>
      <c r="D535" s="36" t="str">
        <f>'PER TRIWULAN'!B529</f>
        <v>SD NEGERI 3 KARANG HARJO</v>
      </c>
      <c r="E535" s="71">
        <f>'PER TRIWULAN'!X529</f>
        <v>95120000</v>
      </c>
      <c r="F535" s="89">
        <v>95120000</v>
      </c>
      <c r="G535" s="62">
        <v>1345000</v>
      </c>
      <c r="H535" s="62">
        <v>1200000</v>
      </c>
      <c r="I535" s="62">
        <v>20103650</v>
      </c>
      <c r="J535" s="62">
        <v>15817000</v>
      </c>
      <c r="K535" s="62">
        <v>16622200</v>
      </c>
      <c r="L535" s="62">
        <v>1403000</v>
      </c>
      <c r="M535" s="62">
        <v>0</v>
      </c>
      <c r="N535" s="62">
        <v>21650000</v>
      </c>
      <c r="O535" s="62">
        <v>1239000</v>
      </c>
      <c r="P535" s="62">
        <v>0</v>
      </c>
      <c r="Q535" s="62">
        <v>6624900</v>
      </c>
      <c r="R535" s="62">
        <v>1940000</v>
      </c>
      <c r="S535" s="62">
        <v>7175250</v>
      </c>
      <c r="T535" s="72">
        <f t="shared" si="41"/>
        <v>95120000</v>
      </c>
      <c r="U535" s="59">
        <f t="shared" si="42"/>
        <v>0</v>
      </c>
      <c r="V535" s="57">
        <f t="shared" si="43"/>
        <v>0</v>
      </c>
      <c r="X535" s="173">
        <f>'K8 SD Twl I 2013'!T534</f>
        <v>0</v>
      </c>
      <c r="Y535" s="173">
        <f>'K8 SD Twl II 2013'!T534</f>
        <v>0</v>
      </c>
      <c r="Z535" s="173">
        <f>'K8 SD Twl III 2013'!T534</f>
        <v>0</v>
      </c>
      <c r="AA535" s="173">
        <f>'K8 SD Twl IV 2013'!T534</f>
        <v>0</v>
      </c>
      <c r="AB535" s="173">
        <f t="shared" si="44"/>
        <v>0</v>
      </c>
      <c r="AC535" s="173">
        <f t="shared" si="40"/>
        <v>95120000</v>
      </c>
    </row>
    <row r="536" spans="2:29" hidden="1">
      <c r="B536" s="79">
        <f>'PER TRIWULAN'!A530</f>
        <v>525</v>
      </c>
      <c r="C536" s="54" t="str">
        <f>'PER TRIWULAN'!I530</f>
        <v xml:space="preserve"> Pulokulon </v>
      </c>
      <c r="D536" s="36" t="str">
        <f>'PER TRIWULAN'!B530</f>
        <v>SD NEGERI 3 MANGUNREJO</v>
      </c>
      <c r="E536" s="71">
        <f>'PER TRIWULAN'!X530</f>
        <v>77430000</v>
      </c>
      <c r="F536" s="89">
        <v>77430000</v>
      </c>
      <c r="G536" s="62">
        <v>0</v>
      </c>
      <c r="H536" s="62">
        <v>1050000</v>
      </c>
      <c r="I536" s="62">
        <v>7781900</v>
      </c>
      <c r="J536" s="62">
        <v>18430350</v>
      </c>
      <c r="K536" s="62">
        <v>23841750</v>
      </c>
      <c r="L536" s="62">
        <v>2312000</v>
      </c>
      <c r="M536" s="62">
        <v>6131000</v>
      </c>
      <c r="N536" s="62">
        <v>10200000</v>
      </c>
      <c r="O536" s="62">
        <v>5183000</v>
      </c>
      <c r="P536" s="62">
        <v>0</v>
      </c>
      <c r="Q536" s="62">
        <v>2500000</v>
      </c>
      <c r="R536" s="62">
        <v>0</v>
      </c>
      <c r="S536" s="62">
        <v>0</v>
      </c>
      <c r="T536" s="72">
        <f t="shared" si="41"/>
        <v>77430000</v>
      </c>
      <c r="U536" s="59">
        <f t="shared" si="42"/>
        <v>0</v>
      </c>
      <c r="V536" s="57">
        <f t="shared" si="43"/>
        <v>0</v>
      </c>
      <c r="X536" s="173">
        <f>'K8 SD Twl I 2013'!T535</f>
        <v>0</v>
      </c>
      <c r="Y536" s="173">
        <f>'K8 SD Twl II 2013'!T535</f>
        <v>0</v>
      </c>
      <c r="Z536" s="173">
        <f>'K8 SD Twl III 2013'!T535</f>
        <v>0</v>
      </c>
      <c r="AA536" s="173">
        <f>'K8 SD Twl IV 2013'!T535</f>
        <v>0</v>
      </c>
      <c r="AB536" s="173">
        <f t="shared" si="44"/>
        <v>0</v>
      </c>
      <c r="AC536" s="173">
        <f t="shared" si="40"/>
        <v>77430000</v>
      </c>
    </row>
    <row r="537" spans="2:29" hidden="1">
      <c r="B537" s="79">
        <f>'PER TRIWULAN'!A531</f>
        <v>526</v>
      </c>
      <c r="C537" s="54" t="str">
        <f>'PER TRIWULAN'!I531</f>
        <v xml:space="preserve"> Pulokulon </v>
      </c>
      <c r="D537" s="36" t="str">
        <f>'PER TRIWULAN'!B531</f>
        <v>SD NEGERI 3 PANUNGGALAN</v>
      </c>
      <c r="E537" s="71">
        <f>'PER TRIWULAN'!X531</f>
        <v>81490000</v>
      </c>
      <c r="F537" s="89">
        <v>81490000</v>
      </c>
      <c r="G537" s="62">
        <v>128000</v>
      </c>
      <c r="H537" s="62">
        <v>750000</v>
      </c>
      <c r="I537" s="62">
        <v>7687950</v>
      </c>
      <c r="J537" s="62">
        <v>13843200</v>
      </c>
      <c r="K537" s="62">
        <v>21554000</v>
      </c>
      <c r="L537" s="62">
        <v>3298950</v>
      </c>
      <c r="M537" s="62">
        <v>11590000</v>
      </c>
      <c r="N537" s="62">
        <v>16200000</v>
      </c>
      <c r="O537" s="62">
        <v>3387900</v>
      </c>
      <c r="P537" s="62">
        <v>0</v>
      </c>
      <c r="Q537" s="62">
        <v>3050000</v>
      </c>
      <c r="R537" s="62">
        <v>0</v>
      </c>
      <c r="S537" s="62">
        <v>0</v>
      </c>
      <c r="T537" s="72">
        <f t="shared" si="41"/>
        <v>81490000</v>
      </c>
      <c r="U537" s="59">
        <f t="shared" si="42"/>
        <v>0</v>
      </c>
      <c r="V537" s="57">
        <f t="shared" si="43"/>
        <v>0</v>
      </c>
      <c r="X537" s="173">
        <f>'K8 SD Twl I 2013'!T536</f>
        <v>0</v>
      </c>
      <c r="Y537" s="173">
        <f>'K8 SD Twl II 2013'!T536</f>
        <v>0</v>
      </c>
      <c r="Z537" s="173">
        <f>'K8 SD Twl III 2013'!T536</f>
        <v>0</v>
      </c>
      <c r="AA537" s="173">
        <f>'K8 SD Twl IV 2013'!T536</f>
        <v>0</v>
      </c>
      <c r="AB537" s="173">
        <f t="shared" si="44"/>
        <v>0</v>
      </c>
      <c r="AC537" s="173">
        <f t="shared" si="40"/>
        <v>81490000</v>
      </c>
    </row>
    <row r="538" spans="2:29" hidden="1">
      <c r="B538" s="79">
        <f>'PER TRIWULAN'!A532</f>
        <v>527</v>
      </c>
      <c r="C538" s="54" t="str">
        <f>'PER TRIWULAN'!I532</f>
        <v xml:space="preserve"> Pulokulon </v>
      </c>
      <c r="D538" s="36" t="str">
        <f>'PER TRIWULAN'!B532</f>
        <v>SD NEGERI 3 PULO KULON</v>
      </c>
      <c r="E538" s="71">
        <f>'PER TRIWULAN'!X532</f>
        <v>152540000</v>
      </c>
      <c r="F538" s="89">
        <v>152540000</v>
      </c>
      <c r="G538" s="62">
        <v>9779750</v>
      </c>
      <c r="H538" s="62">
        <v>1458000</v>
      </c>
      <c r="I538" s="62">
        <v>10257500</v>
      </c>
      <c r="J538" s="62">
        <v>33519250</v>
      </c>
      <c r="K538" s="62">
        <v>29490800</v>
      </c>
      <c r="L538" s="62">
        <v>2235700</v>
      </c>
      <c r="M538" s="62">
        <v>20491000</v>
      </c>
      <c r="N538" s="62">
        <v>28650000</v>
      </c>
      <c r="O538" s="62">
        <v>12833000</v>
      </c>
      <c r="P538" s="62">
        <v>0</v>
      </c>
      <c r="Q538" s="62">
        <v>2300000</v>
      </c>
      <c r="R538" s="62">
        <v>625000</v>
      </c>
      <c r="S538" s="62">
        <v>900000</v>
      </c>
      <c r="T538" s="72">
        <f t="shared" si="41"/>
        <v>152540000</v>
      </c>
      <c r="U538" s="59">
        <f t="shared" si="42"/>
        <v>0</v>
      </c>
      <c r="V538" s="57">
        <f t="shared" si="43"/>
        <v>0</v>
      </c>
      <c r="X538" s="173">
        <f>'K8 SD Twl I 2013'!T537</f>
        <v>0</v>
      </c>
      <c r="Y538" s="173">
        <f>'K8 SD Twl II 2013'!T537</f>
        <v>0</v>
      </c>
      <c r="Z538" s="173">
        <f>'K8 SD Twl III 2013'!T537</f>
        <v>0</v>
      </c>
      <c r="AA538" s="173">
        <f>'K8 SD Twl IV 2013'!T537</f>
        <v>0</v>
      </c>
      <c r="AB538" s="173">
        <f t="shared" si="44"/>
        <v>0</v>
      </c>
      <c r="AC538" s="173">
        <f t="shared" si="40"/>
        <v>152540000</v>
      </c>
    </row>
    <row r="539" spans="2:29" hidden="1">
      <c r="B539" s="79">
        <f>'PER TRIWULAN'!A533</f>
        <v>528</v>
      </c>
      <c r="C539" s="54" t="str">
        <f>'PER TRIWULAN'!I533</f>
        <v xml:space="preserve"> Pulokulon </v>
      </c>
      <c r="D539" s="36" t="str">
        <f>'PER TRIWULAN'!B533</f>
        <v>SD NEGERI 3 RANDUREJO</v>
      </c>
      <c r="E539" s="71">
        <f>'PER TRIWULAN'!X533</f>
        <v>54810000</v>
      </c>
      <c r="F539" s="89">
        <v>54810000</v>
      </c>
      <c r="G539" s="62">
        <v>450000</v>
      </c>
      <c r="H539" s="62">
        <v>500000</v>
      </c>
      <c r="I539" s="62">
        <v>3292450</v>
      </c>
      <c r="J539" s="62">
        <v>7362800</v>
      </c>
      <c r="K539" s="62">
        <v>17339150</v>
      </c>
      <c r="L539" s="62">
        <v>713500</v>
      </c>
      <c r="M539" s="62">
        <v>2130000</v>
      </c>
      <c r="N539" s="62">
        <v>15300000</v>
      </c>
      <c r="O539" s="62">
        <v>3805500</v>
      </c>
      <c r="P539" s="62">
        <v>0</v>
      </c>
      <c r="Q539" s="62">
        <v>3100000</v>
      </c>
      <c r="R539" s="62">
        <v>0</v>
      </c>
      <c r="S539" s="62">
        <v>0</v>
      </c>
      <c r="T539" s="72">
        <f t="shared" si="41"/>
        <v>53993400</v>
      </c>
      <c r="U539" s="59">
        <f t="shared" si="42"/>
        <v>0</v>
      </c>
      <c r="V539" s="57">
        <f t="shared" si="43"/>
        <v>816600</v>
      </c>
      <c r="X539" s="173">
        <f>'K8 SD Twl I 2013'!T538</f>
        <v>0</v>
      </c>
      <c r="Y539" s="173">
        <f>'K8 SD Twl II 2013'!T538</f>
        <v>0</v>
      </c>
      <c r="Z539" s="173">
        <f>'K8 SD Twl III 2013'!T538</f>
        <v>0</v>
      </c>
      <c r="AA539" s="173">
        <f>'K8 SD Twl IV 2013'!T538</f>
        <v>0</v>
      </c>
      <c r="AB539" s="173">
        <f t="shared" si="44"/>
        <v>0</v>
      </c>
      <c r="AC539" s="173">
        <f t="shared" si="40"/>
        <v>53993400</v>
      </c>
    </row>
    <row r="540" spans="2:29" hidden="1">
      <c r="B540" s="79">
        <f>'PER TRIWULAN'!A534</f>
        <v>529</v>
      </c>
      <c r="C540" s="54" t="str">
        <f>'PER TRIWULAN'!I534</f>
        <v xml:space="preserve"> Pulokulon </v>
      </c>
      <c r="D540" s="36" t="str">
        <f>'PER TRIWULAN'!B534</f>
        <v>SD NEGERI 3 SIDOREJO</v>
      </c>
      <c r="E540" s="71">
        <f>'PER TRIWULAN'!X534</f>
        <v>73370000</v>
      </c>
      <c r="F540" s="89">
        <v>73370000</v>
      </c>
      <c r="G540" s="62">
        <v>0</v>
      </c>
      <c r="H540" s="62">
        <v>0</v>
      </c>
      <c r="I540" s="62">
        <v>9786400</v>
      </c>
      <c r="J540" s="62">
        <v>9549200</v>
      </c>
      <c r="K540" s="62">
        <v>14631550</v>
      </c>
      <c r="L540" s="62">
        <v>7224000</v>
      </c>
      <c r="M540" s="62">
        <v>3019000</v>
      </c>
      <c r="N540" s="62">
        <v>14400000</v>
      </c>
      <c r="O540" s="62">
        <v>2328000</v>
      </c>
      <c r="P540" s="62">
        <v>0</v>
      </c>
      <c r="Q540" s="62">
        <v>6114650</v>
      </c>
      <c r="R540" s="62">
        <v>5765000</v>
      </c>
      <c r="S540" s="62">
        <v>0</v>
      </c>
      <c r="T540" s="72">
        <f t="shared" si="41"/>
        <v>72817800</v>
      </c>
      <c r="U540" s="59">
        <f t="shared" si="42"/>
        <v>0</v>
      </c>
      <c r="V540" s="57">
        <f t="shared" si="43"/>
        <v>552200</v>
      </c>
      <c r="X540" s="173">
        <f>'K8 SD Twl I 2013'!T539</f>
        <v>0</v>
      </c>
      <c r="Y540" s="173">
        <f>'K8 SD Twl II 2013'!T539</f>
        <v>0</v>
      </c>
      <c r="Z540" s="173">
        <f>'K8 SD Twl III 2013'!T539</f>
        <v>0</v>
      </c>
      <c r="AA540" s="173">
        <f>'K8 SD Twl IV 2013'!T539</f>
        <v>0</v>
      </c>
      <c r="AB540" s="173">
        <f t="shared" si="44"/>
        <v>0</v>
      </c>
      <c r="AC540" s="173">
        <f t="shared" si="40"/>
        <v>72817800</v>
      </c>
    </row>
    <row r="541" spans="2:29" hidden="1">
      <c r="B541" s="79">
        <f>'PER TRIWULAN'!A535</f>
        <v>530</v>
      </c>
      <c r="C541" s="54" t="str">
        <f>'PER TRIWULAN'!I535</f>
        <v xml:space="preserve"> Pulokulon </v>
      </c>
      <c r="D541" s="36" t="str">
        <f>'PER TRIWULAN'!B535</f>
        <v>SD NEGERI 3 TUKO</v>
      </c>
      <c r="E541" s="71">
        <f>'PER TRIWULAN'!X535</f>
        <v>98890000</v>
      </c>
      <c r="F541" s="89">
        <v>98890000</v>
      </c>
      <c r="G541" s="62">
        <v>5920350</v>
      </c>
      <c r="H541" s="62">
        <v>958000</v>
      </c>
      <c r="I541" s="62">
        <v>17683950</v>
      </c>
      <c r="J541" s="62">
        <v>16505500</v>
      </c>
      <c r="K541" s="62">
        <v>9130500</v>
      </c>
      <c r="L541" s="62">
        <v>6150700</v>
      </c>
      <c r="M541" s="62">
        <v>16800000</v>
      </c>
      <c r="N541" s="62">
        <v>14700000</v>
      </c>
      <c r="O541" s="62">
        <v>3886000</v>
      </c>
      <c r="P541" s="62">
        <v>450000</v>
      </c>
      <c r="Q541" s="62">
        <v>3195000</v>
      </c>
      <c r="R541" s="62">
        <v>2380000</v>
      </c>
      <c r="S541" s="62">
        <v>1130000</v>
      </c>
      <c r="T541" s="72">
        <f t="shared" si="41"/>
        <v>98890000</v>
      </c>
      <c r="U541" s="59">
        <f t="shared" si="42"/>
        <v>0</v>
      </c>
      <c r="V541" s="57">
        <f t="shared" si="43"/>
        <v>0</v>
      </c>
      <c r="X541" s="173">
        <f>'K8 SD Twl I 2013'!T540</f>
        <v>0</v>
      </c>
      <c r="Y541" s="173">
        <f>'K8 SD Twl II 2013'!T540</f>
        <v>0</v>
      </c>
      <c r="Z541" s="173">
        <f>'K8 SD Twl III 2013'!T540</f>
        <v>0</v>
      </c>
      <c r="AA541" s="173">
        <f>'K8 SD Twl IV 2013'!T540</f>
        <v>0</v>
      </c>
      <c r="AB541" s="173">
        <f t="shared" si="44"/>
        <v>0</v>
      </c>
      <c r="AC541" s="173">
        <f t="shared" si="40"/>
        <v>98890000</v>
      </c>
    </row>
    <row r="542" spans="2:29" hidden="1">
      <c r="B542" s="79">
        <f>'PER TRIWULAN'!A536</f>
        <v>531</v>
      </c>
      <c r="C542" s="54" t="str">
        <f>'PER TRIWULAN'!I536</f>
        <v xml:space="preserve"> Pulokulon </v>
      </c>
      <c r="D542" s="36" t="str">
        <f>'PER TRIWULAN'!B536</f>
        <v>SD NEGERI 4 JAMBON</v>
      </c>
      <c r="E542" s="71">
        <f>'PER TRIWULAN'!X536</f>
        <v>87000000</v>
      </c>
      <c r="F542" s="89">
        <v>87000000</v>
      </c>
      <c r="G542" s="62">
        <v>3266250</v>
      </c>
      <c r="H542" s="62">
        <v>1002000</v>
      </c>
      <c r="I542" s="62">
        <v>12198750</v>
      </c>
      <c r="J542" s="62">
        <v>23771100</v>
      </c>
      <c r="K542" s="62">
        <v>9416050</v>
      </c>
      <c r="L542" s="62">
        <v>1206850</v>
      </c>
      <c r="M542" s="62">
        <v>4480000</v>
      </c>
      <c r="N542" s="62">
        <v>22800000</v>
      </c>
      <c r="O542" s="62">
        <v>5259000</v>
      </c>
      <c r="P542" s="62">
        <v>0</v>
      </c>
      <c r="Q542" s="62">
        <v>3600000</v>
      </c>
      <c r="R542" s="62">
        <v>0</v>
      </c>
      <c r="S542" s="62">
        <v>0</v>
      </c>
      <c r="T542" s="72">
        <f t="shared" si="41"/>
        <v>87000000</v>
      </c>
      <c r="U542" s="59">
        <f t="shared" si="42"/>
        <v>0</v>
      </c>
      <c r="V542" s="57">
        <f t="shared" si="43"/>
        <v>0</v>
      </c>
      <c r="X542" s="173">
        <f>'K8 SD Twl I 2013'!T541</f>
        <v>0</v>
      </c>
      <c r="Y542" s="173">
        <f>'K8 SD Twl II 2013'!T541</f>
        <v>0</v>
      </c>
      <c r="Z542" s="173">
        <f>'K8 SD Twl III 2013'!T541</f>
        <v>0</v>
      </c>
      <c r="AA542" s="173">
        <f>'K8 SD Twl IV 2013'!T541</f>
        <v>0</v>
      </c>
      <c r="AB542" s="173">
        <f t="shared" si="44"/>
        <v>0</v>
      </c>
      <c r="AC542" s="173">
        <f t="shared" si="40"/>
        <v>87000000</v>
      </c>
    </row>
    <row r="543" spans="2:29" hidden="1">
      <c r="B543" s="79">
        <f>'PER TRIWULAN'!A537</f>
        <v>532</v>
      </c>
      <c r="C543" s="54" t="str">
        <f>'PER TRIWULAN'!I537</f>
        <v xml:space="preserve"> Pulokulon </v>
      </c>
      <c r="D543" s="36" t="str">
        <f>'PER TRIWULAN'!B537</f>
        <v>SD NEGERI 4 JATIHARJO</v>
      </c>
      <c r="E543" s="71">
        <f>'PER TRIWULAN'!X537</f>
        <v>46545000</v>
      </c>
      <c r="F543" s="89">
        <v>46545000</v>
      </c>
      <c r="G543" s="62">
        <v>1835500</v>
      </c>
      <c r="H543" s="62">
        <v>0</v>
      </c>
      <c r="I543" s="62">
        <v>5313550</v>
      </c>
      <c r="J543" s="62">
        <v>6620600</v>
      </c>
      <c r="K543" s="62">
        <v>9964121</v>
      </c>
      <c r="L543" s="62">
        <v>884729</v>
      </c>
      <c r="M543" s="62">
        <v>795000</v>
      </c>
      <c r="N543" s="62">
        <v>17550000</v>
      </c>
      <c r="O543" s="62">
        <v>1081500</v>
      </c>
      <c r="P543" s="62">
        <v>0</v>
      </c>
      <c r="Q543" s="62">
        <v>2500000</v>
      </c>
      <c r="R543" s="62">
        <v>0</v>
      </c>
      <c r="S543" s="62">
        <v>0</v>
      </c>
      <c r="T543" s="72">
        <f t="shared" si="41"/>
        <v>46545000</v>
      </c>
      <c r="U543" s="59">
        <f t="shared" si="42"/>
        <v>0</v>
      </c>
      <c r="V543" s="57">
        <f t="shared" si="43"/>
        <v>0</v>
      </c>
      <c r="X543" s="173">
        <f>'K8 SD Twl I 2013'!T542</f>
        <v>0</v>
      </c>
      <c r="Y543" s="173">
        <f>'K8 SD Twl II 2013'!T542</f>
        <v>0</v>
      </c>
      <c r="Z543" s="173">
        <f>'K8 SD Twl III 2013'!T542</f>
        <v>0</v>
      </c>
      <c r="AA543" s="173">
        <f>'K8 SD Twl IV 2013'!T542</f>
        <v>0</v>
      </c>
      <c r="AB543" s="173">
        <f t="shared" si="44"/>
        <v>0</v>
      </c>
      <c r="AC543" s="173">
        <f t="shared" si="40"/>
        <v>46545000</v>
      </c>
    </row>
    <row r="544" spans="2:29" hidden="1">
      <c r="B544" s="79">
        <f>'PER TRIWULAN'!A538</f>
        <v>533</v>
      </c>
      <c r="C544" s="54" t="str">
        <f>'PER TRIWULAN'!I538</f>
        <v xml:space="preserve"> Pulokulon </v>
      </c>
      <c r="D544" s="36" t="str">
        <f>'PER TRIWULAN'!B538</f>
        <v>SD NEGERI 4 KARANG HARJO</v>
      </c>
      <c r="E544" s="71">
        <f>'PER TRIWULAN'!X538</f>
        <v>104980000</v>
      </c>
      <c r="F544" s="89">
        <v>104980000</v>
      </c>
      <c r="G544" s="62">
        <v>2677050</v>
      </c>
      <c r="H544" s="62">
        <v>1106000</v>
      </c>
      <c r="I544" s="62">
        <v>8503700</v>
      </c>
      <c r="J544" s="62">
        <v>17379900</v>
      </c>
      <c r="K544" s="62">
        <v>19269014</v>
      </c>
      <c r="L544" s="62">
        <v>3300736</v>
      </c>
      <c r="M544" s="62">
        <v>5725500</v>
      </c>
      <c r="N544" s="62">
        <v>23850000</v>
      </c>
      <c r="O544" s="62">
        <v>11797000</v>
      </c>
      <c r="P544" s="62">
        <v>1049600</v>
      </c>
      <c r="Q544" s="62">
        <v>2400000</v>
      </c>
      <c r="R544" s="62">
        <v>3050000</v>
      </c>
      <c r="S544" s="62">
        <v>4781500</v>
      </c>
      <c r="T544" s="72">
        <f t="shared" si="41"/>
        <v>104890000</v>
      </c>
      <c r="U544" s="59">
        <f t="shared" si="42"/>
        <v>0</v>
      </c>
      <c r="V544" s="57">
        <f t="shared" si="43"/>
        <v>90000</v>
      </c>
      <c r="X544" s="173">
        <f>'K8 SD Twl I 2013'!T543</f>
        <v>0</v>
      </c>
      <c r="Y544" s="173">
        <f>'K8 SD Twl II 2013'!T543</f>
        <v>0</v>
      </c>
      <c r="Z544" s="173">
        <f>'K8 SD Twl III 2013'!T543</f>
        <v>0</v>
      </c>
      <c r="AA544" s="173">
        <f>'K8 SD Twl IV 2013'!T543</f>
        <v>0</v>
      </c>
      <c r="AB544" s="173">
        <f t="shared" si="44"/>
        <v>0</v>
      </c>
      <c r="AC544" s="173">
        <f t="shared" si="40"/>
        <v>104890000</v>
      </c>
    </row>
    <row r="545" spans="2:29" hidden="1">
      <c r="B545" s="79">
        <f>'PER TRIWULAN'!A539</f>
        <v>534</v>
      </c>
      <c r="C545" s="54" t="str">
        <f>'PER TRIWULAN'!I539</f>
        <v xml:space="preserve"> Pulokulon </v>
      </c>
      <c r="D545" s="36" t="str">
        <f>'PER TRIWULAN'!B539</f>
        <v>SD NEGERI 4 MANGUN REJO</v>
      </c>
      <c r="E545" s="71">
        <f>'PER TRIWULAN'!X539</f>
        <v>66700000</v>
      </c>
      <c r="F545" s="89">
        <v>66700000</v>
      </c>
      <c r="G545" s="62">
        <v>0</v>
      </c>
      <c r="H545" s="62">
        <v>0</v>
      </c>
      <c r="I545" s="62">
        <v>8522400</v>
      </c>
      <c r="J545" s="62">
        <v>14263200</v>
      </c>
      <c r="K545" s="62">
        <v>23607701</v>
      </c>
      <c r="L545" s="62">
        <v>447199</v>
      </c>
      <c r="M545" s="62">
        <v>1910000</v>
      </c>
      <c r="N545" s="62">
        <v>12500000</v>
      </c>
      <c r="O545" s="62">
        <v>2949500</v>
      </c>
      <c r="P545" s="62">
        <v>0</v>
      </c>
      <c r="Q545" s="62">
        <v>2500000</v>
      </c>
      <c r="R545" s="62">
        <v>0</v>
      </c>
      <c r="S545" s="62">
        <v>0</v>
      </c>
      <c r="T545" s="72">
        <f t="shared" si="41"/>
        <v>66700000</v>
      </c>
      <c r="U545" s="59">
        <f t="shared" si="42"/>
        <v>0</v>
      </c>
      <c r="V545" s="57">
        <f t="shared" si="43"/>
        <v>0</v>
      </c>
      <c r="X545" s="173">
        <f>'K8 SD Twl I 2013'!T544</f>
        <v>0</v>
      </c>
      <c r="Y545" s="173">
        <f>'K8 SD Twl II 2013'!T544</f>
        <v>0</v>
      </c>
      <c r="Z545" s="173">
        <f>'K8 SD Twl III 2013'!T544</f>
        <v>0</v>
      </c>
      <c r="AA545" s="173">
        <f>'K8 SD Twl IV 2013'!T544</f>
        <v>0</v>
      </c>
      <c r="AB545" s="173">
        <f t="shared" si="44"/>
        <v>0</v>
      </c>
      <c r="AC545" s="173">
        <f t="shared" si="40"/>
        <v>66700000</v>
      </c>
    </row>
    <row r="546" spans="2:29" hidden="1">
      <c r="B546" s="79">
        <f>'PER TRIWULAN'!A540</f>
        <v>535</v>
      </c>
      <c r="C546" s="54" t="str">
        <f>'PER TRIWULAN'!I540</f>
        <v xml:space="preserve"> Pulokulon </v>
      </c>
      <c r="D546" s="36" t="str">
        <f>'PER TRIWULAN'!B540</f>
        <v>SD NEGERI 4 MLOWO KARANGTALUN</v>
      </c>
      <c r="E546" s="71">
        <f>'PER TRIWULAN'!X540</f>
        <v>44080000</v>
      </c>
      <c r="F546" s="89">
        <v>44080000</v>
      </c>
      <c r="G546" s="62">
        <v>983000</v>
      </c>
      <c r="H546" s="62">
        <v>900000</v>
      </c>
      <c r="I546" s="62">
        <v>4459050</v>
      </c>
      <c r="J546" s="62">
        <v>9838250</v>
      </c>
      <c r="K546" s="62">
        <v>5083200</v>
      </c>
      <c r="L546" s="62">
        <v>8941500</v>
      </c>
      <c r="M546" s="62">
        <v>1285000</v>
      </c>
      <c r="N546" s="62">
        <v>8700000</v>
      </c>
      <c r="O546" s="62">
        <v>2150000</v>
      </c>
      <c r="P546" s="62">
        <v>0</v>
      </c>
      <c r="Q546" s="62">
        <v>1650000</v>
      </c>
      <c r="R546" s="62">
        <v>0</v>
      </c>
      <c r="S546" s="62"/>
      <c r="T546" s="72">
        <f t="shared" si="41"/>
        <v>43990000</v>
      </c>
      <c r="U546" s="59">
        <f t="shared" si="42"/>
        <v>0</v>
      </c>
      <c r="V546" s="57">
        <f t="shared" si="43"/>
        <v>90000</v>
      </c>
      <c r="X546" s="173">
        <f>'K8 SD Twl I 2013'!T545</f>
        <v>0</v>
      </c>
      <c r="Y546" s="173">
        <f>'K8 SD Twl II 2013'!T545</f>
        <v>0</v>
      </c>
      <c r="Z546" s="173">
        <f>'K8 SD Twl III 2013'!T545</f>
        <v>0</v>
      </c>
      <c r="AA546" s="173">
        <f>'K8 SD Twl IV 2013'!T545</f>
        <v>0</v>
      </c>
      <c r="AB546" s="173">
        <f t="shared" si="44"/>
        <v>0</v>
      </c>
      <c r="AC546" s="173">
        <f t="shared" si="40"/>
        <v>43990000</v>
      </c>
    </row>
    <row r="547" spans="2:29" hidden="1">
      <c r="B547" s="79">
        <f>'PER TRIWULAN'!A541</f>
        <v>536</v>
      </c>
      <c r="C547" s="54" t="str">
        <f>'PER TRIWULAN'!I541</f>
        <v xml:space="preserve"> Pulokulon </v>
      </c>
      <c r="D547" s="36" t="str">
        <f>'PER TRIWULAN'!B541</f>
        <v>SD NEGERI 4 PANUNGGALAN</v>
      </c>
      <c r="E547" s="71">
        <f>'PER TRIWULAN'!X541</f>
        <v>85840000</v>
      </c>
      <c r="F547" s="89">
        <v>85840000</v>
      </c>
      <c r="G547" s="62">
        <v>9313500</v>
      </c>
      <c r="H547" s="62">
        <v>1032000</v>
      </c>
      <c r="I547" s="62">
        <v>10200900</v>
      </c>
      <c r="J547" s="62">
        <v>14847050</v>
      </c>
      <c r="K547" s="62">
        <v>8480400</v>
      </c>
      <c r="L547" s="62">
        <v>5223020</v>
      </c>
      <c r="M547" s="62">
        <v>1989700</v>
      </c>
      <c r="N547" s="62">
        <v>15600000</v>
      </c>
      <c r="O547" s="62">
        <v>3832600</v>
      </c>
      <c r="P547" s="62">
        <v>2380000</v>
      </c>
      <c r="Q547" s="62">
        <v>2500000</v>
      </c>
      <c r="R547" s="62">
        <v>4757500</v>
      </c>
      <c r="S547" s="62">
        <v>5651500</v>
      </c>
      <c r="T547" s="72">
        <f t="shared" si="41"/>
        <v>85808170</v>
      </c>
      <c r="U547" s="59">
        <f t="shared" si="42"/>
        <v>0</v>
      </c>
      <c r="V547" s="57">
        <f t="shared" si="43"/>
        <v>31830</v>
      </c>
      <c r="X547" s="173">
        <f>'K8 SD Twl I 2013'!T546</f>
        <v>0</v>
      </c>
      <c r="Y547" s="173">
        <f>'K8 SD Twl II 2013'!T546</f>
        <v>0</v>
      </c>
      <c r="Z547" s="173">
        <f>'K8 SD Twl III 2013'!T546</f>
        <v>0</v>
      </c>
      <c r="AA547" s="173">
        <f>'K8 SD Twl IV 2013'!T546</f>
        <v>0</v>
      </c>
      <c r="AB547" s="173">
        <f t="shared" si="44"/>
        <v>0</v>
      </c>
      <c r="AC547" s="173">
        <f t="shared" si="40"/>
        <v>85808170</v>
      </c>
    </row>
    <row r="548" spans="2:29" hidden="1">
      <c r="B548" s="79">
        <f>'PER TRIWULAN'!A542</f>
        <v>537</v>
      </c>
      <c r="C548" s="54" t="str">
        <f>'PER TRIWULAN'!I542</f>
        <v xml:space="preserve"> Pulokulon </v>
      </c>
      <c r="D548" s="36" t="str">
        <f>'PER TRIWULAN'!B542</f>
        <v>SD NEGERI 4 PULOKULON</v>
      </c>
      <c r="E548" s="71">
        <f>'PER TRIWULAN'!X542</f>
        <v>149060000</v>
      </c>
      <c r="F548" s="89">
        <v>149060000</v>
      </c>
      <c r="G548" s="62">
        <v>9450750</v>
      </c>
      <c r="H548" s="62">
        <v>1800000</v>
      </c>
      <c r="I548" s="62">
        <v>14118700</v>
      </c>
      <c r="J548" s="62">
        <v>30920600</v>
      </c>
      <c r="K548" s="62">
        <v>19274700</v>
      </c>
      <c r="L548" s="62">
        <v>628000</v>
      </c>
      <c r="M548" s="62">
        <v>17180000</v>
      </c>
      <c r="N548" s="62">
        <v>33600000</v>
      </c>
      <c r="O548" s="62">
        <v>12072000</v>
      </c>
      <c r="P548" s="62">
        <v>0</v>
      </c>
      <c r="Q548" s="62">
        <v>2250000</v>
      </c>
      <c r="R548" s="62">
        <v>685000</v>
      </c>
      <c r="S548" s="62">
        <v>7080250</v>
      </c>
      <c r="T548" s="72">
        <f t="shared" si="41"/>
        <v>149060000</v>
      </c>
      <c r="U548" s="59">
        <f t="shared" si="42"/>
        <v>0</v>
      </c>
      <c r="V548" s="57">
        <f t="shared" si="43"/>
        <v>0</v>
      </c>
      <c r="X548" s="173">
        <f>'K8 SD Twl I 2013'!T547</f>
        <v>0</v>
      </c>
      <c r="Y548" s="173">
        <f>'K8 SD Twl II 2013'!T547</f>
        <v>0</v>
      </c>
      <c r="Z548" s="173">
        <f>'K8 SD Twl III 2013'!T547</f>
        <v>0</v>
      </c>
      <c r="AA548" s="173">
        <f>'K8 SD Twl IV 2013'!T547</f>
        <v>0</v>
      </c>
      <c r="AB548" s="173">
        <f t="shared" si="44"/>
        <v>0</v>
      </c>
      <c r="AC548" s="173">
        <f t="shared" si="40"/>
        <v>149060000</v>
      </c>
    </row>
    <row r="549" spans="2:29" hidden="1">
      <c r="B549" s="79">
        <f>'PER TRIWULAN'!A543</f>
        <v>538</v>
      </c>
      <c r="C549" s="54" t="str">
        <f>'PER TRIWULAN'!I543</f>
        <v xml:space="preserve"> Pulokulon </v>
      </c>
      <c r="D549" s="36" t="str">
        <f>'PER TRIWULAN'!B543</f>
        <v>SD NEGERI 4 RANDUREJO</v>
      </c>
      <c r="E549" s="71">
        <f>'PER TRIWULAN'!X543</f>
        <v>59160000</v>
      </c>
      <c r="F549" s="89">
        <v>59160000</v>
      </c>
      <c r="G549" s="62">
        <v>0</v>
      </c>
      <c r="H549" s="62">
        <v>0</v>
      </c>
      <c r="I549" s="62">
        <v>2408700</v>
      </c>
      <c r="J549" s="62">
        <v>8223600</v>
      </c>
      <c r="K549" s="62">
        <v>19722050</v>
      </c>
      <c r="L549" s="62">
        <v>2708370</v>
      </c>
      <c r="M549" s="62">
        <v>3177000</v>
      </c>
      <c r="N549" s="62">
        <v>15200000</v>
      </c>
      <c r="O549" s="62">
        <v>6549000</v>
      </c>
      <c r="P549" s="62">
        <v>0</v>
      </c>
      <c r="Q549" s="62">
        <v>1170000</v>
      </c>
      <c r="R549" s="62">
        <v>0</v>
      </c>
      <c r="S549" s="62">
        <v>0</v>
      </c>
      <c r="T549" s="72">
        <f t="shared" si="41"/>
        <v>59158720</v>
      </c>
      <c r="U549" s="59">
        <f t="shared" si="42"/>
        <v>0</v>
      </c>
      <c r="V549" s="57">
        <f t="shared" si="43"/>
        <v>1280</v>
      </c>
      <c r="X549" s="173">
        <f>'K8 SD Twl I 2013'!T548</f>
        <v>0</v>
      </c>
      <c r="Y549" s="173">
        <f>'K8 SD Twl II 2013'!T548</f>
        <v>0</v>
      </c>
      <c r="Z549" s="173">
        <f>'K8 SD Twl III 2013'!T548</f>
        <v>0</v>
      </c>
      <c r="AA549" s="173">
        <f>'K8 SD Twl IV 2013'!T548</f>
        <v>0</v>
      </c>
      <c r="AB549" s="173">
        <f t="shared" si="44"/>
        <v>0</v>
      </c>
      <c r="AC549" s="173">
        <f t="shared" si="40"/>
        <v>59158720</v>
      </c>
    </row>
    <row r="550" spans="2:29" hidden="1">
      <c r="B550" s="79">
        <f>'PER TRIWULAN'!A544</f>
        <v>539</v>
      </c>
      <c r="C550" s="54" t="str">
        <f>'PER TRIWULAN'!I544</f>
        <v xml:space="preserve"> Pulokulon </v>
      </c>
      <c r="D550" s="36" t="str">
        <f>'PER TRIWULAN'!B544</f>
        <v>SD NEGERI 4 SEMBUNG HARJO</v>
      </c>
      <c r="E550" s="71">
        <f>'PER TRIWULAN'!X544</f>
        <v>148480000</v>
      </c>
      <c r="F550" s="89">
        <v>148480000</v>
      </c>
      <c r="G550" s="62">
        <v>5454618</v>
      </c>
      <c r="H550" s="62">
        <v>5682800</v>
      </c>
      <c r="I550" s="62">
        <v>24189146</v>
      </c>
      <c r="J550" s="62">
        <v>31474400</v>
      </c>
      <c r="K550" s="62">
        <v>13366373</v>
      </c>
      <c r="L550" s="62">
        <v>5645598</v>
      </c>
      <c r="M550" s="62">
        <v>15112361</v>
      </c>
      <c r="N550" s="62">
        <v>28600000</v>
      </c>
      <c r="O550" s="62">
        <v>14057000</v>
      </c>
      <c r="P550" s="62">
        <v>0</v>
      </c>
      <c r="Q550" s="62">
        <v>4147704</v>
      </c>
      <c r="R550" s="62">
        <v>750000</v>
      </c>
      <c r="S550" s="62">
        <v>0</v>
      </c>
      <c r="T550" s="72">
        <f t="shared" si="41"/>
        <v>148480000</v>
      </c>
      <c r="U550" s="59">
        <f t="shared" si="42"/>
        <v>0</v>
      </c>
      <c r="V550" s="57">
        <f t="shared" si="43"/>
        <v>0</v>
      </c>
      <c r="X550" s="173">
        <f>'K8 SD Twl I 2013'!T549</f>
        <v>0</v>
      </c>
      <c r="Y550" s="173">
        <f>'K8 SD Twl II 2013'!T549</f>
        <v>0</v>
      </c>
      <c r="Z550" s="173">
        <f>'K8 SD Twl III 2013'!T549</f>
        <v>0</v>
      </c>
      <c r="AA550" s="173">
        <f>'K8 SD Twl IV 2013'!T549</f>
        <v>0</v>
      </c>
      <c r="AB550" s="173">
        <f t="shared" si="44"/>
        <v>0</v>
      </c>
      <c r="AC550" s="173">
        <f t="shared" si="40"/>
        <v>148480000</v>
      </c>
    </row>
    <row r="551" spans="2:29" hidden="1">
      <c r="B551" s="79">
        <f>'PER TRIWULAN'!A545</f>
        <v>540</v>
      </c>
      <c r="C551" s="54" t="str">
        <f>'PER TRIWULAN'!I545</f>
        <v xml:space="preserve"> Pulokulon </v>
      </c>
      <c r="D551" s="36" t="str">
        <f>'PER TRIWULAN'!B545</f>
        <v>SD NEGERI 4 SIDOREJO</v>
      </c>
      <c r="E551" s="71">
        <f>'PER TRIWULAN'!X545</f>
        <v>73370000</v>
      </c>
      <c r="F551" s="89">
        <v>73370000</v>
      </c>
      <c r="G551" s="62">
        <v>1106037</v>
      </c>
      <c r="H551" s="62">
        <v>885000</v>
      </c>
      <c r="I551" s="62">
        <v>7109850</v>
      </c>
      <c r="J551" s="62">
        <v>17924000</v>
      </c>
      <c r="K551" s="62">
        <v>14797167</v>
      </c>
      <c r="L551" s="62">
        <v>3420446</v>
      </c>
      <c r="M551" s="62">
        <v>6187000</v>
      </c>
      <c r="N551" s="62">
        <v>13200000</v>
      </c>
      <c r="O551" s="62">
        <v>3125500</v>
      </c>
      <c r="P551" s="62">
        <v>0</v>
      </c>
      <c r="Q551" s="62">
        <v>3250000</v>
      </c>
      <c r="R551" s="62">
        <v>825000</v>
      </c>
      <c r="S551" s="62">
        <v>1500000</v>
      </c>
      <c r="T551" s="72">
        <f t="shared" si="41"/>
        <v>73330000</v>
      </c>
      <c r="U551" s="59">
        <f t="shared" si="42"/>
        <v>0</v>
      </c>
      <c r="V551" s="57">
        <f t="shared" si="43"/>
        <v>40000</v>
      </c>
      <c r="X551" s="173">
        <f>'K8 SD Twl I 2013'!T550</f>
        <v>0</v>
      </c>
      <c r="Y551" s="173">
        <f>'K8 SD Twl II 2013'!T550</f>
        <v>0</v>
      </c>
      <c r="Z551" s="173">
        <f>'K8 SD Twl III 2013'!T550</f>
        <v>0</v>
      </c>
      <c r="AA551" s="173">
        <f>'K8 SD Twl IV 2013'!T550</f>
        <v>0</v>
      </c>
      <c r="AB551" s="173">
        <f t="shared" si="44"/>
        <v>0</v>
      </c>
      <c r="AC551" s="173">
        <f t="shared" si="40"/>
        <v>73330000</v>
      </c>
    </row>
    <row r="552" spans="2:29" hidden="1">
      <c r="B552" s="79">
        <f>'PER TRIWULAN'!A546</f>
        <v>541</v>
      </c>
      <c r="C552" s="54" t="str">
        <f>'PER TRIWULAN'!I546</f>
        <v xml:space="preserve"> Pulokulon </v>
      </c>
      <c r="D552" s="36" t="str">
        <f>'PER TRIWULAN'!B546</f>
        <v>SD NEGERI 4 TUKO</v>
      </c>
      <c r="E552" s="71">
        <f>'PER TRIWULAN'!X546</f>
        <v>82940000</v>
      </c>
      <c r="F552" s="89">
        <v>82940000</v>
      </c>
      <c r="G552" s="62">
        <v>0</v>
      </c>
      <c r="H552" s="62">
        <v>640000</v>
      </c>
      <c r="I552" s="62">
        <v>8619300</v>
      </c>
      <c r="J552" s="62">
        <v>30033400</v>
      </c>
      <c r="K552" s="62">
        <v>11208000</v>
      </c>
      <c r="L552" s="62">
        <v>944500</v>
      </c>
      <c r="M552" s="62">
        <v>2300000</v>
      </c>
      <c r="N552" s="62">
        <v>18000000</v>
      </c>
      <c r="O552" s="62">
        <v>2625800</v>
      </c>
      <c r="P552" s="62"/>
      <c r="Q552" s="62">
        <v>8200000</v>
      </c>
      <c r="R552" s="62">
        <v>369000</v>
      </c>
      <c r="S552" s="62"/>
      <c r="T552" s="72">
        <f t="shared" si="41"/>
        <v>82940000</v>
      </c>
      <c r="U552" s="59">
        <f t="shared" si="42"/>
        <v>0</v>
      </c>
      <c r="V552" s="57">
        <f t="shared" si="43"/>
        <v>0</v>
      </c>
      <c r="X552" s="173">
        <f>'K8 SD Twl I 2013'!T551</f>
        <v>0</v>
      </c>
      <c r="Y552" s="173">
        <f>'K8 SD Twl II 2013'!T551</f>
        <v>0</v>
      </c>
      <c r="Z552" s="173">
        <f>'K8 SD Twl III 2013'!T551</f>
        <v>0</v>
      </c>
      <c r="AA552" s="173">
        <f>'K8 SD Twl IV 2013'!T551</f>
        <v>0</v>
      </c>
      <c r="AB552" s="173">
        <f t="shared" si="44"/>
        <v>0</v>
      </c>
      <c r="AC552" s="173">
        <f t="shared" si="40"/>
        <v>82940000</v>
      </c>
    </row>
    <row r="553" spans="2:29" hidden="1">
      <c r="B553" s="79">
        <f>'PER TRIWULAN'!A547</f>
        <v>542</v>
      </c>
      <c r="C553" s="54" t="str">
        <f>'PER TRIWULAN'!I547</f>
        <v xml:space="preserve"> Pulokulon </v>
      </c>
      <c r="D553" s="36" t="str">
        <f>'PER TRIWULAN'!B547</f>
        <v>SD NEGERI 5 PANUNGGALAN</v>
      </c>
      <c r="E553" s="71">
        <f>'PER TRIWULAN'!X547</f>
        <v>64090000</v>
      </c>
      <c r="F553" s="89">
        <v>64090000</v>
      </c>
      <c r="G553" s="62">
        <v>2351000</v>
      </c>
      <c r="H553" s="62">
        <v>372000</v>
      </c>
      <c r="I553" s="62">
        <v>9103850</v>
      </c>
      <c r="J553" s="62">
        <v>12477900</v>
      </c>
      <c r="K553" s="62">
        <v>15357050</v>
      </c>
      <c r="L553" s="62">
        <v>2275221</v>
      </c>
      <c r="M553" s="62">
        <v>2220000</v>
      </c>
      <c r="N553" s="62">
        <v>9800000</v>
      </c>
      <c r="O553" s="62">
        <v>5529900</v>
      </c>
      <c r="P553" s="62">
        <v>0</v>
      </c>
      <c r="Q553" s="62">
        <v>2800000</v>
      </c>
      <c r="R553" s="62">
        <v>1745000</v>
      </c>
      <c r="S553" s="62">
        <v>0</v>
      </c>
      <c r="T553" s="72">
        <f t="shared" si="41"/>
        <v>64031921</v>
      </c>
      <c r="U553" s="59">
        <f t="shared" si="42"/>
        <v>0</v>
      </c>
      <c r="V553" s="57">
        <f t="shared" si="43"/>
        <v>58079</v>
      </c>
      <c r="X553" s="173">
        <f>'K8 SD Twl I 2013'!T552</f>
        <v>0</v>
      </c>
      <c r="Y553" s="173">
        <f>'K8 SD Twl II 2013'!T552</f>
        <v>0</v>
      </c>
      <c r="Z553" s="173">
        <f>'K8 SD Twl III 2013'!T552</f>
        <v>0</v>
      </c>
      <c r="AA553" s="173">
        <f>'K8 SD Twl IV 2013'!T552</f>
        <v>0</v>
      </c>
      <c r="AB553" s="173">
        <f t="shared" si="44"/>
        <v>0</v>
      </c>
      <c r="AC553" s="173">
        <f t="shared" si="40"/>
        <v>64031921</v>
      </c>
    </row>
    <row r="554" spans="2:29" hidden="1">
      <c r="B554" s="79">
        <f>'PER TRIWULAN'!A548</f>
        <v>543</v>
      </c>
      <c r="C554" s="54" t="str">
        <f>'PER TRIWULAN'!I548</f>
        <v xml:space="preserve"> Pulokulon </v>
      </c>
      <c r="D554" s="36" t="str">
        <f>'PER TRIWULAN'!B548</f>
        <v>SD NEGERI 5 POJOK</v>
      </c>
      <c r="E554" s="71">
        <f>'PER TRIWULAN'!X548</f>
        <v>93380000</v>
      </c>
      <c r="F554" s="89">
        <v>93380000</v>
      </c>
      <c r="G554" s="62">
        <v>0</v>
      </c>
      <c r="H554" s="62">
        <v>630000</v>
      </c>
      <c r="I554" s="62">
        <v>4719650</v>
      </c>
      <c r="J554" s="62">
        <v>19177100</v>
      </c>
      <c r="K554" s="62">
        <v>33666150</v>
      </c>
      <c r="L554" s="62">
        <v>1156100</v>
      </c>
      <c r="M554" s="62">
        <v>5520000</v>
      </c>
      <c r="N554" s="62">
        <v>18600000</v>
      </c>
      <c r="O554" s="62">
        <v>5211000</v>
      </c>
      <c r="P554" s="62">
        <v>0</v>
      </c>
      <c r="Q554" s="62">
        <v>1200000</v>
      </c>
      <c r="R554" s="62">
        <v>3500000</v>
      </c>
      <c r="S554" s="62">
        <v>0</v>
      </c>
      <c r="T554" s="72">
        <f t="shared" si="41"/>
        <v>93380000</v>
      </c>
      <c r="U554" s="59">
        <f t="shared" si="42"/>
        <v>0</v>
      </c>
      <c r="V554" s="57">
        <f t="shared" si="43"/>
        <v>0</v>
      </c>
      <c r="X554" s="173">
        <f>'K8 SD Twl I 2013'!T553</f>
        <v>0</v>
      </c>
      <c r="Y554" s="173">
        <f>'K8 SD Twl II 2013'!T553</f>
        <v>0</v>
      </c>
      <c r="Z554" s="173">
        <f>'K8 SD Twl III 2013'!T553</f>
        <v>0</v>
      </c>
      <c r="AA554" s="173">
        <f>'K8 SD Twl IV 2013'!T553</f>
        <v>0</v>
      </c>
      <c r="AB554" s="173">
        <f t="shared" si="44"/>
        <v>0</v>
      </c>
      <c r="AC554" s="173">
        <f t="shared" si="40"/>
        <v>93380000</v>
      </c>
    </row>
    <row r="555" spans="2:29" hidden="1">
      <c r="B555" s="79">
        <f>'PER TRIWULAN'!A549</f>
        <v>544</v>
      </c>
      <c r="C555" s="54" t="str">
        <f>'PER TRIWULAN'!I549</f>
        <v xml:space="preserve"> Pulokulon </v>
      </c>
      <c r="D555" s="36" t="str">
        <f>'PER TRIWULAN'!B549</f>
        <v>SD NEGERI 5 PULOKULON</v>
      </c>
      <c r="E555" s="71">
        <f>'PER TRIWULAN'!X549</f>
        <v>138330000</v>
      </c>
      <c r="F555" s="89">
        <v>138330000</v>
      </c>
      <c r="G555" s="62">
        <v>3076250</v>
      </c>
      <c r="H555" s="62">
        <v>900000</v>
      </c>
      <c r="I555" s="62">
        <v>13014250</v>
      </c>
      <c r="J555" s="62">
        <v>32738650</v>
      </c>
      <c r="K555" s="62">
        <v>19355450</v>
      </c>
      <c r="L555" s="62">
        <v>762900</v>
      </c>
      <c r="M555" s="62">
        <v>16984000</v>
      </c>
      <c r="N555" s="62">
        <v>33680000</v>
      </c>
      <c r="O555" s="62">
        <v>8178500</v>
      </c>
      <c r="P555" s="62">
        <v>0</v>
      </c>
      <c r="Q555" s="62">
        <v>5075000</v>
      </c>
      <c r="R555" s="62">
        <v>4185000</v>
      </c>
      <c r="S555" s="62">
        <v>0</v>
      </c>
      <c r="T555" s="72">
        <f t="shared" si="41"/>
        <v>137950000</v>
      </c>
      <c r="U555" s="59">
        <f t="shared" si="42"/>
        <v>0</v>
      </c>
      <c r="V555" s="57">
        <f t="shared" si="43"/>
        <v>380000</v>
      </c>
      <c r="X555" s="173">
        <f>'K8 SD Twl I 2013'!T554</f>
        <v>0</v>
      </c>
      <c r="Y555" s="173">
        <f>'K8 SD Twl II 2013'!T554</f>
        <v>0</v>
      </c>
      <c r="Z555" s="173">
        <f>'K8 SD Twl III 2013'!T554</f>
        <v>0</v>
      </c>
      <c r="AA555" s="173">
        <f>'K8 SD Twl IV 2013'!T554</f>
        <v>0</v>
      </c>
      <c r="AB555" s="173">
        <f t="shared" si="44"/>
        <v>0</v>
      </c>
      <c r="AC555" s="173">
        <f t="shared" si="40"/>
        <v>137950000</v>
      </c>
    </row>
    <row r="556" spans="2:29" hidden="1">
      <c r="B556" s="79">
        <f>'PER TRIWULAN'!A550</f>
        <v>545</v>
      </c>
      <c r="C556" s="54" t="str">
        <f>'PER TRIWULAN'!I550</f>
        <v xml:space="preserve"> Pulokulon </v>
      </c>
      <c r="D556" s="36" t="str">
        <f>'PER TRIWULAN'!B550</f>
        <v>SD NEGERI 5 SEMBUNGHARJO</v>
      </c>
      <c r="E556" s="71">
        <f>'PER TRIWULAN'!X550</f>
        <v>80620000</v>
      </c>
      <c r="F556" s="89">
        <v>80620000</v>
      </c>
      <c r="G556" s="62">
        <v>900000</v>
      </c>
      <c r="H556" s="62">
        <v>125000</v>
      </c>
      <c r="I556" s="62">
        <v>6717950</v>
      </c>
      <c r="J556" s="62">
        <v>11145450</v>
      </c>
      <c r="K556" s="62">
        <v>9890500</v>
      </c>
      <c r="L556" s="62">
        <v>3283000</v>
      </c>
      <c r="M556" s="62">
        <v>21114000</v>
      </c>
      <c r="N556" s="62">
        <v>15400000</v>
      </c>
      <c r="O556" s="62">
        <v>9501100</v>
      </c>
      <c r="P556" s="62">
        <v>0</v>
      </c>
      <c r="Q556" s="62">
        <v>2543000</v>
      </c>
      <c r="R556" s="62">
        <v>0</v>
      </c>
      <c r="S556" s="62">
        <v>0</v>
      </c>
      <c r="T556" s="72">
        <f t="shared" si="41"/>
        <v>80620000</v>
      </c>
      <c r="U556" s="59">
        <f t="shared" si="42"/>
        <v>0</v>
      </c>
      <c r="V556" s="57">
        <f t="shared" si="43"/>
        <v>0</v>
      </c>
      <c r="X556" s="173">
        <f>'K8 SD Twl I 2013'!T555</f>
        <v>0</v>
      </c>
      <c r="Y556" s="173">
        <f>'K8 SD Twl II 2013'!T555</f>
        <v>0</v>
      </c>
      <c r="Z556" s="173">
        <f>'K8 SD Twl III 2013'!T555</f>
        <v>0</v>
      </c>
      <c r="AA556" s="173">
        <f>'K8 SD Twl IV 2013'!T555</f>
        <v>0</v>
      </c>
      <c r="AB556" s="173">
        <f t="shared" si="44"/>
        <v>0</v>
      </c>
      <c r="AC556" s="173">
        <f t="shared" si="40"/>
        <v>80620000</v>
      </c>
    </row>
    <row r="557" spans="2:29" hidden="1">
      <c r="B557" s="79">
        <f>'PER TRIWULAN'!A551</f>
        <v>546</v>
      </c>
      <c r="C557" s="54" t="str">
        <f>'PER TRIWULAN'!I551</f>
        <v xml:space="preserve"> Pulokulon </v>
      </c>
      <c r="D557" s="36" t="str">
        <f>'PER TRIWULAN'!B551</f>
        <v>SD NEGERI KECIL KARANGHARJO</v>
      </c>
      <c r="E557" s="71">
        <f>'PER TRIWULAN'!X551</f>
        <v>44080000</v>
      </c>
      <c r="F557" s="89">
        <v>44080000</v>
      </c>
      <c r="G557" s="62">
        <v>0</v>
      </c>
      <c r="H557" s="62">
        <v>950000</v>
      </c>
      <c r="I557" s="62">
        <v>360000</v>
      </c>
      <c r="J557" s="62">
        <v>4693400</v>
      </c>
      <c r="K557" s="62">
        <v>14460600</v>
      </c>
      <c r="L557" s="62">
        <v>1173000</v>
      </c>
      <c r="M557" s="62">
        <v>0</v>
      </c>
      <c r="N557" s="62">
        <v>14100000</v>
      </c>
      <c r="O557" s="62">
        <v>4644000</v>
      </c>
      <c r="P557" s="62">
        <v>0</v>
      </c>
      <c r="Q557" s="62">
        <v>400000</v>
      </c>
      <c r="R557" s="62">
        <v>3299000</v>
      </c>
      <c r="S557" s="62">
        <v>0</v>
      </c>
      <c r="T557" s="72">
        <f t="shared" si="41"/>
        <v>44080000</v>
      </c>
      <c r="U557" s="59">
        <f t="shared" si="42"/>
        <v>0</v>
      </c>
      <c r="V557" s="57">
        <f t="shared" si="43"/>
        <v>0</v>
      </c>
      <c r="X557" s="173">
        <f>'K8 SD Twl I 2013'!T556</f>
        <v>0</v>
      </c>
      <c r="Y557" s="173">
        <f>'K8 SD Twl II 2013'!T556</f>
        <v>0</v>
      </c>
      <c r="Z557" s="173">
        <f>'K8 SD Twl III 2013'!T556</f>
        <v>0</v>
      </c>
      <c r="AA557" s="173">
        <f>'K8 SD Twl IV 2013'!T556</f>
        <v>0</v>
      </c>
      <c r="AB557" s="173">
        <f t="shared" si="44"/>
        <v>0</v>
      </c>
      <c r="AC557" s="173">
        <f t="shared" si="40"/>
        <v>44080000</v>
      </c>
    </row>
    <row r="558" spans="2:29" hidden="1">
      <c r="B558" s="79">
        <f>'PER TRIWULAN'!A552</f>
        <v>547</v>
      </c>
      <c r="C558" s="54" t="str">
        <f>'PER TRIWULAN'!I552</f>
        <v xml:space="preserve"> Pulokulon </v>
      </c>
      <c r="D558" s="36" t="str">
        <f>'PER TRIWULAN'!B552</f>
        <v>SD NEGERI KECIL POJOK</v>
      </c>
      <c r="E558" s="71">
        <f>'PER TRIWULAN'!X552</f>
        <v>24940000</v>
      </c>
      <c r="F558" s="89">
        <v>24940000</v>
      </c>
      <c r="G558" s="62">
        <v>284500</v>
      </c>
      <c r="H558" s="62">
        <v>400000</v>
      </c>
      <c r="I558" s="62">
        <v>2132700</v>
      </c>
      <c r="J558" s="62">
        <v>1783500</v>
      </c>
      <c r="K558" s="62">
        <v>7808300</v>
      </c>
      <c r="L558" s="62">
        <v>509000</v>
      </c>
      <c r="M558" s="62">
        <v>748000</v>
      </c>
      <c r="N558" s="62">
        <v>6290000</v>
      </c>
      <c r="O558" s="62">
        <v>1876000</v>
      </c>
      <c r="P558" s="62">
        <v>0</v>
      </c>
      <c r="Q558" s="62">
        <v>2650000</v>
      </c>
      <c r="R558" s="62">
        <v>0</v>
      </c>
      <c r="S558" s="62">
        <v>458000</v>
      </c>
      <c r="T558" s="72">
        <f t="shared" si="41"/>
        <v>24940000</v>
      </c>
      <c r="U558" s="59">
        <f t="shared" si="42"/>
        <v>0</v>
      </c>
      <c r="V558" s="57">
        <f t="shared" si="43"/>
        <v>0</v>
      </c>
      <c r="X558" s="173">
        <f>'K8 SD Twl I 2013'!T557</f>
        <v>0</v>
      </c>
      <c r="Y558" s="173">
        <f>'K8 SD Twl II 2013'!T557</f>
        <v>0</v>
      </c>
      <c r="Z558" s="173">
        <f>'K8 SD Twl III 2013'!T557</f>
        <v>0</v>
      </c>
      <c r="AA558" s="173">
        <f>'K8 SD Twl IV 2013'!T557</f>
        <v>0</v>
      </c>
      <c r="AB558" s="173">
        <f t="shared" si="44"/>
        <v>0</v>
      </c>
      <c r="AC558" s="173">
        <f t="shared" si="40"/>
        <v>24940000</v>
      </c>
    </row>
    <row r="559" spans="2:29" hidden="1">
      <c r="B559" s="79">
        <f>'PER TRIWULAN'!A553</f>
        <v>548</v>
      </c>
      <c r="C559" s="54" t="str">
        <f>'PER TRIWULAN'!I553</f>
        <v xml:space="preserve"> Pulokulon </v>
      </c>
      <c r="D559" s="36" t="str">
        <f>'PER TRIWULAN'!B553</f>
        <v>SD NEGERI KECIL TUKO</v>
      </c>
      <c r="E559" s="71">
        <f>'PER TRIWULAN'!X553</f>
        <v>29580000</v>
      </c>
      <c r="F559" s="89">
        <v>29580000</v>
      </c>
      <c r="G559" s="62">
        <v>70000</v>
      </c>
      <c r="H559" s="62">
        <v>0</v>
      </c>
      <c r="I559" s="62">
        <v>2880150</v>
      </c>
      <c r="J559" s="62">
        <v>5501000</v>
      </c>
      <c r="K559" s="62">
        <v>7430050</v>
      </c>
      <c r="L559" s="62">
        <v>0</v>
      </c>
      <c r="M559" s="62">
        <v>800000</v>
      </c>
      <c r="N559" s="62">
        <v>6000000</v>
      </c>
      <c r="O559" s="62">
        <v>4758800</v>
      </c>
      <c r="P559" s="62">
        <v>0</v>
      </c>
      <c r="Q559" s="62">
        <v>1500000</v>
      </c>
      <c r="R559" s="62">
        <v>640000</v>
      </c>
      <c r="S559" s="62">
        <v>0</v>
      </c>
      <c r="T559" s="72">
        <f t="shared" si="41"/>
        <v>29580000</v>
      </c>
      <c r="U559" s="59">
        <f t="shared" si="42"/>
        <v>0</v>
      </c>
      <c r="V559" s="57">
        <f t="shared" si="43"/>
        <v>0</v>
      </c>
      <c r="X559" s="173">
        <f>'K8 SD Twl I 2013'!T558</f>
        <v>0</v>
      </c>
      <c r="Y559" s="173">
        <f>'K8 SD Twl II 2013'!T558</f>
        <v>0</v>
      </c>
      <c r="Z559" s="173">
        <f>'K8 SD Twl III 2013'!T558</f>
        <v>0</v>
      </c>
      <c r="AA559" s="173">
        <f>'K8 SD Twl IV 2013'!T558</f>
        <v>0</v>
      </c>
      <c r="AB559" s="173">
        <f t="shared" si="44"/>
        <v>0</v>
      </c>
      <c r="AC559" s="173">
        <f t="shared" si="40"/>
        <v>29580000</v>
      </c>
    </row>
    <row r="560" spans="2:29" hidden="1">
      <c r="B560" s="79">
        <f>'PER TRIWULAN'!A554</f>
        <v>549</v>
      </c>
      <c r="C560" s="54" t="str">
        <f>'PER TRIWULAN'!I554</f>
        <v xml:space="preserve"> Pulokulon </v>
      </c>
      <c r="D560" s="36" t="str">
        <f>'PER TRIWULAN'!B554</f>
        <v>SD NEGERI 5 TUKO</v>
      </c>
      <c r="E560" s="71">
        <f>'PER TRIWULAN'!X554</f>
        <v>115710000</v>
      </c>
      <c r="F560" s="89">
        <v>115710000</v>
      </c>
      <c r="G560" s="62">
        <v>9190000</v>
      </c>
      <c r="H560" s="62">
        <v>175000</v>
      </c>
      <c r="I560" s="62">
        <v>8500200</v>
      </c>
      <c r="J560" s="62">
        <v>11322000</v>
      </c>
      <c r="K560" s="62">
        <v>10794664</v>
      </c>
      <c r="L560" s="62">
        <v>4334263</v>
      </c>
      <c r="M560" s="62">
        <v>5990000</v>
      </c>
      <c r="N560" s="62">
        <v>27250000</v>
      </c>
      <c r="O560" s="62">
        <v>3925400</v>
      </c>
      <c r="P560" s="62">
        <v>0</v>
      </c>
      <c r="Q560" s="62">
        <v>2000000</v>
      </c>
      <c r="R560" s="62">
        <v>869000</v>
      </c>
      <c r="S560" s="62">
        <v>31359473</v>
      </c>
      <c r="T560" s="72">
        <f t="shared" si="41"/>
        <v>115710000</v>
      </c>
      <c r="U560" s="59">
        <f t="shared" si="42"/>
        <v>0</v>
      </c>
      <c r="V560" s="57">
        <f t="shared" si="43"/>
        <v>0</v>
      </c>
      <c r="X560" s="173">
        <f>'K8 SD Twl I 2013'!T559</f>
        <v>0</v>
      </c>
      <c r="Y560" s="173">
        <f>'K8 SD Twl II 2013'!T559</f>
        <v>0</v>
      </c>
      <c r="Z560" s="173">
        <f>'K8 SD Twl III 2013'!T559</f>
        <v>0</v>
      </c>
      <c r="AA560" s="173">
        <f>'K8 SD Twl IV 2013'!T559</f>
        <v>0</v>
      </c>
      <c r="AB560" s="173">
        <f t="shared" si="44"/>
        <v>0</v>
      </c>
      <c r="AC560" s="173">
        <f t="shared" si="40"/>
        <v>115710000</v>
      </c>
    </row>
    <row r="561" spans="2:29" hidden="1">
      <c r="B561" s="79">
        <f>'PER TRIWULAN'!A555</f>
        <v>550</v>
      </c>
      <c r="C561" s="54" t="str">
        <f>'PER TRIWULAN'!I555</f>
        <v xml:space="preserve"> Pulokulon </v>
      </c>
      <c r="D561" s="36" t="str">
        <f>'PER TRIWULAN'!B555</f>
        <v>SD NEGERI 1 MANGUNREJO</v>
      </c>
      <c r="E561" s="71">
        <f>'PER TRIWULAN'!X555</f>
        <v>92510000</v>
      </c>
      <c r="F561" s="89">
        <v>92510000</v>
      </c>
      <c r="G561" s="62">
        <v>0</v>
      </c>
      <c r="H561" s="62">
        <v>700000</v>
      </c>
      <c r="I561" s="62">
        <v>6080550</v>
      </c>
      <c r="J561" s="62">
        <v>14769300</v>
      </c>
      <c r="K561" s="62">
        <v>33722632</v>
      </c>
      <c r="L561" s="62">
        <v>126518</v>
      </c>
      <c r="M561" s="62">
        <v>3167000</v>
      </c>
      <c r="N561" s="62">
        <v>18925000</v>
      </c>
      <c r="O561" s="62">
        <v>7174000</v>
      </c>
      <c r="P561" s="62">
        <v>0</v>
      </c>
      <c r="Q561" s="62">
        <v>7650000</v>
      </c>
      <c r="R561" s="62">
        <v>195000</v>
      </c>
      <c r="S561" s="62">
        <v>0</v>
      </c>
      <c r="T561" s="72">
        <f t="shared" si="41"/>
        <v>92510000</v>
      </c>
      <c r="U561" s="59">
        <f t="shared" si="42"/>
        <v>0</v>
      </c>
      <c r="V561" s="57">
        <f t="shared" si="43"/>
        <v>0</v>
      </c>
      <c r="X561" s="173">
        <f>'K8 SD Twl I 2013'!T560</f>
        <v>0</v>
      </c>
      <c r="Y561" s="173">
        <f>'K8 SD Twl II 2013'!T560</f>
        <v>0</v>
      </c>
      <c r="Z561" s="173">
        <f>'K8 SD Twl III 2013'!T560</f>
        <v>0</v>
      </c>
      <c r="AA561" s="173">
        <f>'K8 SD Twl IV 2013'!T560</f>
        <v>0</v>
      </c>
      <c r="AB561" s="173">
        <f t="shared" si="44"/>
        <v>0</v>
      </c>
      <c r="AC561" s="173">
        <f t="shared" si="40"/>
        <v>92510000</v>
      </c>
    </row>
    <row r="562" spans="2:29" hidden="1">
      <c r="B562" s="79">
        <f>'PER TRIWULAN'!A556</f>
        <v>551</v>
      </c>
      <c r="C562" s="54" t="str">
        <f>'PER TRIWULAN'!I556</f>
        <v xml:space="preserve"> Pulokulon </v>
      </c>
      <c r="D562" s="36" t="str">
        <f>'PER TRIWULAN'!B556</f>
        <v>SD NEGERI 2 MANGUNREJO</v>
      </c>
      <c r="E562" s="71">
        <f>'PER TRIWULAN'!X556</f>
        <v>77720000</v>
      </c>
      <c r="F562" s="89">
        <v>77720000</v>
      </c>
      <c r="G562" s="62">
        <v>0</v>
      </c>
      <c r="H562" s="62">
        <v>200000</v>
      </c>
      <c r="I562" s="62">
        <v>4528700</v>
      </c>
      <c r="J562" s="62">
        <v>10112700</v>
      </c>
      <c r="K562" s="62">
        <v>28825100</v>
      </c>
      <c r="L562" s="62">
        <v>98000</v>
      </c>
      <c r="M562" s="62">
        <v>9060000</v>
      </c>
      <c r="N562" s="62">
        <v>15535000</v>
      </c>
      <c r="O562" s="62">
        <v>6240500</v>
      </c>
      <c r="P562" s="62">
        <v>0</v>
      </c>
      <c r="Q562" s="62">
        <v>2150000</v>
      </c>
      <c r="R562" s="62">
        <v>970000</v>
      </c>
      <c r="S562" s="62">
        <v>0</v>
      </c>
      <c r="T562" s="72">
        <f t="shared" si="41"/>
        <v>77720000</v>
      </c>
      <c r="U562" s="59">
        <f t="shared" si="42"/>
        <v>0</v>
      </c>
      <c r="V562" s="57">
        <f t="shared" si="43"/>
        <v>0</v>
      </c>
      <c r="X562" s="173">
        <f>'K8 SD Twl I 2013'!T561</f>
        <v>0</v>
      </c>
      <c r="Y562" s="173">
        <f>'K8 SD Twl II 2013'!T561</f>
        <v>0</v>
      </c>
      <c r="Z562" s="173">
        <f>'K8 SD Twl III 2013'!T561</f>
        <v>0</v>
      </c>
      <c r="AA562" s="173">
        <f>'K8 SD Twl IV 2013'!T561</f>
        <v>0</v>
      </c>
      <c r="AB562" s="173">
        <f t="shared" si="44"/>
        <v>0</v>
      </c>
      <c r="AC562" s="173">
        <f t="shared" si="40"/>
        <v>77720000</v>
      </c>
    </row>
    <row r="563" spans="2:29" hidden="1">
      <c r="B563" s="79">
        <f>'PER TRIWULAN'!A557</f>
        <v>552</v>
      </c>
      <c r="C563" s="54" t="str">
        <f>'PER TRIWULAN'!I557</f>
        <v xml:space="preserve"> Pulokulon </v>
      </c>
      <c r="D563" s="36" t="str">
        <f>'PER TRIWULAN'!B557</f>
        <v>SD NEGERI 2 JETAKSARI</v>
      </c>
      <c r="E563" s="71">
        <f>'PER TRIWULAN'!X557</f>
        <v>107880000</v>
      </c>
      <c r="F563" s="89">
        <v>107880000</v>
      </c>
      <c r="G563" s="62">
        <v>6396000</v>
      </c>
      <c r="H563" s="62">
        <v>625000</v>
      </c>
      <c r="I563" s="62">
        <v>16854900</v>
      </c>
      <c r="J563" s="62">
        <v>21781100</v>
      </c>
      <c r="K563" s="62">
        <v>18756300</v>
      </c>
      <c r="L563" s="62">
        <v>712768</v>
      </c>
      <c r="M563" s="62">
        <v>11013000</v>
      </c>
      <c r="N563" s="62">
        <v>15600000</v>
      </c>
      <c r="O563" s="62">
        <v>11592550</v>
      </c>
      <c r="P563" s="62" t="s">
        <v>1906</v>
      </c>
      <c r="Q563" s="62">
        <v>3250000</v>
      </c>
      <c r="R563" s="62">
        <v>1290000</v>
      </c>
      <c r="S563" s="62" t="s">
        <v>1906</v>
      </c>
      <c r="T563" s="72">
        <f t="shared" si="41"/>
        <v>107871618</v>
      </c>
      <c r="U563" s="59">
        <f t="shared" si="42"/>
        <v>0</v>
      </c>
      <c r="V563" s="57">
        <f t="shared" si="43"/>
        <v>8382</v>
      </c>
      <c r="X563" s="173">
        <f>'K8 SD Twl I 2013'!T562</f>
        <v>0</v>
      </c>
      <c r="Y563" s="173">
        <f>'K8 SD Twl II 2013'!T562</f>
        <v>0</v>
      </c>
      <c r="Z563" s="173">
        <f>'K8 SD Twl III 2013'!T562</f>
        <v>0</v>
      </c>
      <c r="AA563" s="173">
        <f>'K8 SD Twl IV 2013'!T562</f>
        <v>0</v>
      </c>
      <c r="AB563" s="173">
        <f t="shared" si="44"/>
        <v>0</v>
      </c>
      <c r="AC563" s="173">
        <f t="shared" si="40"/>
        <v>107871618</v>
      </c>
    </row>
    <row r="564" spans="2:29" hidden="1">
      <c r="B564" s="79">
        <f>'PER TRIWULAN'!A558</f>
        <v>553</v>
      </c>
      <c r="C564" s="54" t="str">
        <f>'PER TRIWULAN'!I558</f>
        <v xml:space="preserve"> Pulokulon </v>
      </c>
      <c r="D564" s="36" t="str">
        <f>'PER TRIWULAN'!B558</f>
        <v>SD NEGERI 1 PULOKULON</v>
      </c>
      <c r="E564" s="71">
        <f>'PER TRIWULAN'!X558</f>
        <v>81200000</v>
      </c>
      <c r="F564" s="89">
        <v>81200000</v>
      </c>
      <c r="G564" s="62">
        <v>498000</v>
      </c>
      <c r="H564" s="62">
        <v>760000</v>
      </c>
      <c r="I564" s="62">
        <v>9374325</v>
      </c>
      <c r="J564" s="62">
        <v>10773550</v>
      </c>
      <c r="K564" s="62">
        <v>28816500</v>
      </c>
      <c r="L564" s="62">
        <v>258625</v>
      </c>
      <c r="M564" s="62">
        <v>8866000</v>
      </c>
      <c r="N564" s="62">
        <v>12900000</v>
      </c>
      <c r="O564" s="62">
        <v>5533000</v>
      </c>
      <c r="P564" s="62">
        <v>1470000</v>
      </c>
      <c r="Q564" s="62">
        <v>1800000</v>
      </c>
      <c r="R564" s="62">
        <v>0</v>
      </c>
      <c r="S564" s="62">
        <v>0</v>
      </c>
      <c r="T564" s="72">
        <f t="shared" si="41"/>
        <v>81050000</v>
      </c>
      <c r="U564" s="59">
        <f t="shared" si="42"/>
        <v>0</v>
      </c>
      <c r="V564" s="57">
        <f t="shared" si="43"/>
        <v>150000</v>
      </c>
      <c r="X564" s="173">
        <f>'K8 SD Twl I 2013'!T563</f>
        <v>0</v>
      </c>
      <c r="Y564" s="173">
        <f>'K8 SD Twl II 2013'!T563</f>
        <v>0</v>
      </c>
      <c r="Z564" s="173">
        <f>'K8 SD Twl III 2013'!T563</f>
        <v>0</v>
      </c>
      <c r="AA564" s="173">
        <f>'K8 SD Twl IV 2013'!T563</f>
        <v>0</v>
      </c>
      <c r="AB564" s="173">
        <f t="shared" si="44"/>
        <v>0</v>
      </c>
      <c r="AC564" s="173">
        <f t="shared" si="40"/>
        <v>81050000</v>
      </c>
    </row>
    <row r="565" spans="2:29" hidden="1">
      <c r="B565" s="79">
        <f>'PER TRIWULAN'!A559</f>
        <v>554</v>
      </c>
      <c r="C565" s="54" t="str">
        <f>'PER TRIWULAN'!I559</f>
        <v xml:space="preserve"> Pulokulon </v>
      </c>
      <c r="D565" s="36" t="str">
        <f>'PER TRIWULAN'!B559</f>
        <v>SD NEGERI 1 SEMBUNGHARJO</v>
      </c>
      <c r="E565" s="71">
        <f>'PER TRIWULAN'!X559</f>
        <v>138330000</v>
      </c>
      <c r="F565" s="89">
        <v>138330000</v>
      </c>
      <c r="G565" s="62">
        <v>0</v>
      </c>
      <c r="H565" s="62">
        <v>150000</v>
      </c>
      <c r="I565" s="62">
        <v>15347126</v>
      </c>
      <c r="J565" s="62">
        <v>28708930</v>
      </c>
      <c r="K565" s="62">
        <v>26388750</v>
      </c>
      <c r="L565" s="62">
        <v>3620694</v>
      </c>
      <c r="M565" s="62">
        <v>10810000</v>
      </c>
      <c r="N565" s="62">
        <v>28900000</v>
      </c>
      <c r="O565" s="62">
        <v>14524500</v>
      </c>
      <c r="P565" s="62">
        <v>0</v>
      </c>
      <c r="Q565" s="62">
        <v>5280000</v>
      </c>
      <c r="R565" s="62">
        <v>4000000</v>
      </c>
      <c r="S565" s="62">
        <v>600000</v>
      </c>
      <c r="T565" s="72">
        <f t="shared" si="41"/>
        <v>138330000</v>
      </c>
      <c r="U565" s="59">
        <f t="shared" si="42"/>
        <v>0</v>
      </c>
      <c r="V565" s="57">
        <f t="shared" si="43"/>
        <v>0</v>
      </c>
      <c r="X565" s="173">
        <f>'K8 SD Twl I 2013'!T564</f>
        <v>0</v>
      </c>
      <c r="Y565" s="173">
        <f>'K8 SD Twl II 2013'!T564</f>
        <v>0</v>
      </c>
      <c r="Z565" s="173">
        <f>'K8 SD Twl III 2013'!T564</f>
        <v>0</v>
      </c>
      <c r="AA565" s="173">
        <f>'K8 SD Twl IV 2013'!T564</f>
        <v>0</v>
      </c>
      <c r="AB565" s="173">
        <f t="shared" si="44"/>
        <v>0</v>
      </c>
      <c r="AC565" s="173">
        <f t="shared" si="40"/>
        <v>138330000</v>
      </c>
    </row>
    <row r="566" spans="2:29" hidden="1">
      <c r="B566" s="79">
        <f>'PER TRIWULAN'!A560</f>
        <v>555</v>
      </c>
      <c r="C566" s="54" t="str">
        <f>'PER TRIWULAN'!I560</f>
        <v xml:space="preserve"> Pulokulon </v>
      </c>
      <c r="D566" s="36" t="str">
        <f>'PER TRIWULAN'!B560</f>
        <v>SD NEGERI 2 SEMBUNGHARJO</v>
      </c>
      <c r="E566" s="71">
        <f>'PER TRIWULAN'!X560</f>
        <v>136880000</v>
      </c>
      <c r="F566" s="89">
        <v>136880000</v>
      </c>
      <c r="G566" s="62">
        <v>1200000</v>
      </c>
      <c r="H566" s="62">
        <v>1400000</v>
      </c>
      <c r="I566" s="62">
        <v>11100000</v>
      </c>
      <c r="J566" s="62">
        <v>12517000</v>
      </c>
      <c r="K566" s="62">
        <v>46389500</v>
      </c>
      <c r="L566" s="62">
        <v>893500</v>
      </c>
      <c r="M566" s="62">
        <v>15464000</v>
      </c>
      <c r="N566" s="62">
        <v>33150000</v>
      </c>
      <c r="O566" s="62">
        <v>13416000</v>
      </c>
      <c r="P566" s="62">
        <v>0</v>
      </c>
      <c r="Q566" s="62">
        <v>1350000</v>
      </c>
      <c r="R566" s="62">
        <v>0</v>
      </c>
      <c r="S566" s="62">
        <v>0</v>
      </c>
      <c r="T566" s="72">
        <f t="shared" si="41"/>
        <v>136880000</v>
      </c>
      <c r="U566" s="59">
        <f t="shared" si="42"/>
        <v>0</v>
      </c>
      <c r="V566" s="57">
        <f t="shared" si="43"/>
        <v>0</v>
      </c>
      <c r="X566" s="173">
        <f>'K8 SD Twl I 2013'!T565</f>
        <v>0</v>
      </c>
      <c r="Y566" s="173">
        <f>'K8 SD Twl II 2013'!T565</f>
        <v>0</v>
      </c>
      <c r="Z566" s="173">
        <f>'K8 SD Twl III 2013'!T565</f>
        <v>0</v>
      </c>
      <c r="AA566" s="173">
        <f>'K8 SD Twl IV 2013'!T565</f>
        <v>0</v>
      </c>
      <c r="AB566" s="173">
        <f t="shared" si="44"/>
        <v>0</v>
      </c>
      <c r="AC566" s="173">
        <f t="shared" si="40"/>
        <v>136880000</v>
      </c>
    </row>
    <row r="567" spans="2:29" hidden="1">
      <c r="B567" s="79">
        <f>'PER TRIWULAN'!A561</f>
        <v>556</v>
      </c>
      <c r="C567" s="54" t="str">
        <f>'PER TRIWULAN'!I561</f>
        <v xml:space="preserve"> Pulokulon </v>
      </c>
      <c r="D567" s="36" t="str">
        <f>'PER TRIWULAN'!B561</f>
        <v>SD NEGERI 3 SEMBUNGHARJO</v>
      </c>
      <c r="E567" s="71">
        <f>'PER TRIWULAN'!X561</f>
        <v>101500000</v>
      </c>
      <c r="F567" s="89">
        <v>101500000</v>
      </c>
      <c r="G567" s="62">
        <v>1781750</v>
      </c>
      <c r="H567" s="62">
        <v>800000</v>
      </c>
      <c r="I567" s="62">
        <v>10737900</v>
      </c>
      <c r="J567" s="62">
        <v>15187200</v>
      </c>
      <c r="K567" s="62">
        <v>17773000</v>
      </c>
      <c r="L567" s="62">
        <v>240000</v>
      </c>
      <c r="M567" s="62">
        <v>6200000</v>
      </c>
      <c r="N567" s="62">
        <v>25594800</v>
      </c>
      <c r="O567" s="62">
        <v>10836000</v>
      </c>
      <c r="P567" s="62">
        <v>0</v>
      </c>
      <c r="Q567" s="62">
        <v>7732350</v>
      </c>
      <c r="R567" s="62">
        <v>2400000</v>
      </c>
      <c r="S567" s="62">
        <v>2217000</v>
      </c>
      <c r="T567" s="72">
        <f t="shared" si="41"/>
        <v>101500000</v>
      </c>
      <c r="U567" s="59">
        <f t="shared" si="42"/>
        <v>0</v>
      </c>
      <c r="V567" s="57">
        <f t="shared" si="43"/>
        <v>0</v>
      </c>
      <c r="X567" s="173">
        <f>'K8 SD Twl I 2013'!T566</f>
        <v>0</v>
      </c>
      <c r="Y567" s="173">
        <f>'K8 SD Twl II 2013'!T566</f>
        <v>0</v>
      </c>
      <c r="Z567" s="173">
        <f>'K8 SD Twl III 2013'!T566</f>
        <v>0</v>
      </c>
      <c r="AA567" s="173">
        <f>'K8 SD Twl IV 2013'!T566</f>
        <v>0</v>
      </c>
      <c r="AB567" s="173">
        <f t="shared" si="44"/>
        <v>0</v>
      </c>
      <c r="AC567" s="173">
        <f t="shared" si="40"/>
        <v>101500000</v>
      </c>
    </row>
    <row r="568" spans="2:29" hidden="1">
      <c r="B568" s="79">
        <f>'PER TRIWULAN'!A562</f>
        <v>557</v>
      </c>
      <c r="C568" s="54" t="str">
        <f>'PER TRIWULAN'!I562</f>
        <v xml:space="preserve"> Pulokulon </v>
      </c>
      <c r="D568" s="36" t="str">
        <f>'PER TRIWULAN'!B562</f>
        <v>SD NEGERI 3 JAMBON</v>
      </c>
      <c r="E568" s="71">
        <f>'PER TRIWULAN'!X562</f>
        <v>84390000</v>
      </c>
      <c r="F568" s="89">
        <v>84390000</v>
      </c>
      <c r="G568" s="62">
        <v>1084000</v>
      </c>
      <c r="H568" s="62">
        <v>153000</v>
      </c>
      <c r="I568" s="62">
        <v>660000</v>
      </c>
      <c r="J568" s="62">
        <v>5693700</v>
      </c>
      <c r="K568" s="62">
        <v>13409750</v>
      </c>
      <c r="L568" s="62">
        <v>4055300</v>
      </c>
      <c r="M568" s="62">
        <v>9780000</v>
      </c>
      <c r="N568" s="62">
        <v>11300000</v>
      </c>
      <c r="O568" s="62">
        <v>3630500</v>
      </c>
      <c r="P568" s="62">
        <v>1200000</v>
      </c>
      <c r="Q568" s="62">
        <v>2500000</v>
      </c>
      <c r="R568" s="62">
        <v>520000</v>
      </c>
      <c r="S568" s="62">
        <v>30403750</v>
      </c>
      <c r="T568" s="72">
        <f t="shared" si="41"/>
        <v>84390000</v>
      </c>
      <c r="U568" s="59">
        <f t="shared" si="42"/>
        <v>0</v>
      </c>
      <c r="V568" s="57">
        <f t="shared" si="43"/>
        <v>0</v>
      </c>
      <c r="X568" s="173">
        <f>'K8 SD Twl I 2013'!T567</f>
        <v>0</v>
      </c>
      <c r="Y568" s="173">
        <f>'K8 SD Twl II 2013'!T567</f>
        <v>0</v>
      </c>
      <c r="Z568" s="173">
        <f>'K8 SD Twl III 2013'!T567</f>
        <v>0</v>
      </c>
      <c r="AA568" s="173">
        <f>'K8 SD Twl IV 2013'!T567</f>
        <v>0</v>
      </c>
      <c r="AB568" s="173">
        <f t="shared" si="44"/>
        <v>0</v>
      </c>
      <c r="AC568" s="173">
        <f t="shared" si="40"/>
        <v>84390000</v>
      </c>
    </row>
    <row r="569" spans="2:29" hidden="1">
      <c r="B569" s="79">
        <f>'PER TRIWULAN'!A563</f>
        <v>558</v>
      </c>
      <c r="C569" s="54" t="str">
        <f>'PER TRIWULAN'!I563</f>
        <v xml:space="preserve"> Pulokulon </v>
      </c>
      <c r="D569" s="36" t="str">
        <f>'PER TRIWULAN'!B563</f>
        <v>SD NEGERI 3 POJOK</v>
      </c>
      <c r="E569" s="71">
        <f>'PER TRIWULAN'!X563</f>
        <v>48140000</v>
      </c>
      <c r="F569" s="89">
        <v>48140000</v>
      </c>
      <c r="G569" s="62">
        <v>2141000</v>
      </c>
      <c r="H569" s="62">
        <v>395000</v>
      </c>
      <c r="I569" s="62">
        <v>2517800</v>
      </c>
      <c r="J569" s="62">
        <v>6769800</v>
      </c>
      <c r="K569" s="62">
        <v>13879350</v>
      </c>
      <c r="L569" s="62">
        <v>1200000</v>
      </c>
      <c r="M569" s="62">
        <v>2125000</v>
      </c>
      <c r="N569" s="62">
        <v>9750000</v>
      </c>
      <c r="O569" s="62">
        <v>1958000</v>
      </c>
      <c r="P569" s="62">
        <v>0</v>
      </c>
      <c r="Q569" s="62">
        <v>7404050</v>
      </c>
      <c r="R569" s="62">
        <v>0</v>
      </c>
      <c r="S569" s="62">
        <v>0</v>
      </c>
      <c r="T569" s="72">
        <f t="shared" si="41"/>
        <v>48140000</v>
      </c>
      <c r="U569" s="59">
        <f t="shared" si="42"/>
        <v>0</v>
      </c>
      <c r="V569" s="57">
        <f t="shared" si="43"/>
        <v>0</v>
      </c>
      <c r="X569" s="173">
        <f>'K8 SD Twl I 2013'!T568</f>
        <v>0</v>
      </c>
      <c r="Y569" s="173">
        <f>'K8 SD Twl II 2013'!T568</f>
        <v>0</v>
      </c>
      <c r="Z569" s="173">
        <f>'K8 SD Twl III 2013'!T568</f>
        <v>0</v>
      </c>
      <c r="AA569" s="173">
        <f>'K8 SD Twl IV 2013'!T568</f>
        <v>0</v>
      </c>
      <c r="AB569" s="173">
        <f t="shared" si="44"/>
        <v>0</v>
      </c>
      <c r="AC569" s="173">
        <f t="shared" si="40"/>
        <v>48140000</v>
      </c>
    </row>
    <row r="570" spans="2:29" hidden="1">
      <c r="B570" s="79">
        <f>'PER TRIWULAN'!A564</f>
        <v>559</v>
      </c>
      <c r="C570" s="54" t="str">
        <f>'PER TRIWULAN'!I564</f>
        <v xml:space="preserve"> Pulokulon </v>
      </c>
      <c r="D570" s="36" t="str">
        <f>'PER TRIWULAN'!B564</f>
        <v>SD NEGERI 4 POJOK</v>
      </c>
      <c r="E570" s="71">
        <f>'PER TRIWULAN'!X564</f>
        <v>90190000</v>
      </c>
      <c r="F570" s="89">
        <v>90190000</v>
      </c>
      <c r="G570" s="62">
        <v>628000</v>
      </c>
      <c r="H570" s="62">
        <v>300000</v>
      </c>
      <c r="I570" s="62">
        <v>20851100</v>
      </c>
      <c r="J570" s="62">
        <v>16670550</v>
      </c>
      <c r="K570" s="62">
        <v>27964850</v>
      </c>
      <c r="L570" s="62">
        <v>2402500</v>
      </c>
      <c r="M570" s="62">
        <v>600000</v>
      </c>
      <c r="N570" s="62">
        <v>14400000</v>
      </c>
      <c r="O570" s="62">
        <v>2443000</v>
      </c>
      <c r="P570" s="62"/>
      <c r="Q570" s="62">
        <v>3300000</v>
      </c>
      <c r="R570" s="62">
        <v>630000</v>
      </c>
      <c r="S570" s="62">
        <v>0</v>
      </c>
      <c r="T570" s="72">
        <f t="shared" si="41"/>
        <v>90190000</v>
      </c>
      <c r="U570" s="59">
        <f t="shared" si="42"/>
        <v>0</v>
      </c>
      <c r="V570" s="57">
        <f t="shared" si="43"/>
        <v>0</v>
      </c>
      <c r="X570" s="173">
        <f>'K8 SD Twl I 2013'!T569</f>
        <v>0</v>
      </c>
      <c r="Y570" s="173">
        <f>'K8 SD Twl II 2013'!T569</f>
        <v>0</v>
      </c>
      <c r="Z570" s="173">
        <f>'K8 SD Twl III 2013'!T569</f>
        <v>0</v>
      </c>
      <c r="AA570" s="173">
        <f>'K8 SD Twl IV 2013'!T569</f>
        <v>0</v>
      </c>
      <c r="AB570" s="173">
        <f t="shared" si="44"/>
        <v>0</v>
      </c>
      <c r="AC570" s="173">
        <f t="shared" si="40"/>
        <v>90190000</v>
      </c>
    </row>
    <row r="571" spans="2:29" hidden="1">
      <c r="B571" s="79">
        <f>'PER TRIWULAN'!A565</f>
        <v>560</v>
      </c>
      <c r="C571" s="54" t="str">
        <f>'PER TRIWULAN'!I565</f>
        <v xml:space="preserve"> Pulokulon </v>
      </c>
      <c r="D571" s="36" t="str">
        <f>'PER TRIWULAN'!B565</f>
        <v>SD NEGERI 1 SIDOREJO</v>
      </c>
      <c r="E571" s="71">
        <f>'PER TRIWULAN'!X565</f>
        <v>118610000</v>
      </c>
      <c r="F571" s="89">
        <v>118610000</v>
      </c>
      <c r="G571" s="62">
        <v>1200000</v>
      </c>
      <c r="H571" s="62">
        <v>1118000</v>
      </c>
      <c r="I571" s="62">
        <v>6195970</v>
      </c>
      <c r="J571" s="62">
        <v>29471156</v>
      </c>
      <c r="K571" s="62">
        <v>21583122</v>
      </c>
      <c r="L571" s="62">
        <v>1877102</v>
      </c>
      <c r="M571" s="62">
        <v>22495000</v>
      </c>
      <c r="N571" s="62">
        <v>14400000</v>
      </c>
      <c r="O571" s="62">
        <v>11747900</v>
      </c>
      <c r="P571" s="62">
        <v>2064000</v>
      </c>
      <c r="Q571" s="62">
        <v>4887750</v>
      </c>
      <c r="R571" s="62">
        <v>0</v>
      </c>
      <c r="S571" s="62">
        <v>1570000</v>
      </c>
      <c r="T571" s="72">
        <f t="shared" si="41"/>
        <v>118610000</v>
      </c>
      <c r="U571" s="59">
        <f t="shared" si="42"/>
        <v>0</v>
      </c>
      <c r="V571" s="57">
        <f t="shared" si="43"/>
        <v>0</v>
      </c>
      <c r="X571" s="173">
        <f>'K8 SD Twl I 2013'!T570</f>
        <v>0</v>
      </c>
      <c r="Y571" s="173">
        <f>'K8 SD Twl II 2013'!T570</f>
        <v>0</v>
      </c>
      <c r="Z571" s="173">
        <f>'K8 SD Twl III 2013'!T570</f>
        <v>0</v>
      </c>
      <c r="AA571" s="173">
        <f>'K8 SD Twl IV 2013'!T570</f>
        <v>0</v>
      </c>
      <c r="AB571" s="173">
        <f t="shared" si="44"/>
        <v>0</v>
      </c>
      <c r="AC571" s="173">
        <f t="shared" si="40"/>
        <v>118610000</v>
      </c>
    </row>
    <row r="572" spans="2:29" hidden="1">
      <c r="B572" s="79">
        <f>'PER TRIWULAN'!A566</f>
        <v>561</v>
      </c>
      <c r="C572" s="54" t="str">
        <f>'PER TRIWULAN'!I566</f>
        <v xml:space="preserve"> Pulokulon </v>
      </c>
      <c r="D572" s="36" t="str">
        <f>'PER TRIWULAN'!B566</f>
        <v>SD NEGERI 5 SIDOREJO</v>
      </c>
      <c r="E572" s="71">
        <f>'PER TRIWULAN'!X566</f>
        <v>72500000</v>
      </c>
      <c r="F572" s="89">
        <v>72500000</v>
      </c>
      <c r="G572" s="62">
        <v>0</v>
      </c>
      <c r="H572" s="62">
        <v>1088000</v>
      </c>
      <c r="I572" s="62">
        <v>9631250</v>
      </c>
      <c r="J572" s="62">
        <v>12082600</v>
      </c>
      <c r="K572" s="62">
        <v>8981942</v>
      </c>
      <c r="L572" s="62">
        <v>2057000</v>
      </c>
      <c r="M572" s="62">
        <v>8567000</v>
      </c>
      <c r="N572" s="62">
        <v>17800000</v>
      </c>
      <c r="O572" s="62">
        <v>2067500</v>
      </c>
      <c r="P572" s="62">
        <v>0</v>
      </c>
      <c r="Q572" s="62">
        <v>7743000</v>
      </c>
      <c r="R572" s="62">
        <v>2350000</v>
      </c>
      <c r="S572" s="62">
        <v>0</v>
      </c>
      <c r="T572" s="72">
        <f t="shared" si="41"/>
        <v>72368292</v>
      </c>
      <c r="U572" s="59">
        <f t="shared" si="42"/>
        <v>0</v>
      </c>
      <c r="V572" s="57">
        <f t="shared" si="43"/>
        <v>131708</v>
      </c>
      <c r="X572" s="173">
        <f>'K8 SD Twl I 2013'!T571</f>
        <v>0</v>
      </c>
      <c r="Y572" s="173">
        <f>'K8 SD Twl II 2013'!T571</f>
        <v>0</v>
      </c>
      <c r="Z572" s="173">
        <f>'K8 SD Twl III 2013'!T571</f>
        <v>0</v>
      </c>
      <c r="AA572" s="173">
        <f>'K8 SD Twl IV 2013'!T571</f>
        <v>0</v>
      </c>
      <c r="AB572" s="173">
        <f t="shared" si="44"/>
        <v>0</v>
      </c>
      <c r="AC572" s="173">
        <f t="shared" si="40"/>
        <v>72368292</v>
      </c>
    </row>
    <row r="573" spans="2:29" hidden="1">
      <c r="B573" s="79">
        <f>'PER TRIWULAN'!A567</f>
        <v>562</v>
      </c>
      <c r="C573" s="54" t="str">
        <f>'PER TRIWULAN'!I567</f>
        <v xml:space="preserve"> Pulokulon </v>
      </c>
      <c r="D573" s="36" t="str">
        <f>'PER TRIWULAN'!B567</f>
        <v>SD NEGERI 3 MLOWO KARANGTALUN</v>
      </c>
      <c r="E573" s="71">
        <f>'PER TRIWULAN'!X567</f>
        <v>73370000</v>
      </c>
      <c r="F573" s="89">
        <v>73370000</v>
      </c>
      <c r="G573" s="62">
        <v>2500000</v>
      </c>
      <c r="H573" s="62">
        <v>12303400</v>
      </c>
      <c r="I573" s="62">
        <v>13804000</v>
      </c>
      <c r="J573" s="62">
        <v>10559000</v>
      </c>
      <c r="K573" s="62">
        <v>1401000</v>
      </c>
      <c r="L573" s="62">
        <v>3652000</v>
      </c>
      <c r="M573" s="62">
        <v>16200000</v>
      </c>
      <c r="N573" s="62">
        <v>5209100</v>
      </c>
      <c r="O573" s="62">
        <v>0</v>
      </c>
      <c r="P573" s="62">
        <v>1646500</v>
      </c>
      <c r="Q573" s="62">
        <v>6095000</v>
      </c>
      <c r="R573" s="62">
        <v>0</v>
      </c>
      <c r="S573" s="62"/>
      <c r="T573" s="72">
        <f t="shared" si="41"/>
        <v>73370000</v>
      </c>
      <c r="U573" s="59">
        <f t="shared" si="42"/>
        <v>0</v>
      </c>
      <c r="V573" s="57">
        <f t="shared" si="43"/>
        <v>0</v>
      </c>
      <c r="X573" s="173">
        <f>'K8 SD Twl I 2013'!T572</f>
        <v>0</v>
      </c>
      <c r="Y573" s="173">
        <f>'K8 SD Twl II 2013'!T572</f>
        <v>0</v>
      </c>
      <c r="Z573" s="173">
        <f>'K8 SD Twl III 2013'!T572</f>
        <v>0</v>
      </c>
      <c r="AA573" s="173">
        <f>'K8 SD Twl IV 2013'!T572</f>
        <v>0</v>
      </c>
      <c r="AB573" s="173">
        <f t="shared" si="44"/>
        <v>0</v>
      </c>
      <c r="AC573" s="173">
        <f t="shared" si="40"/>
        <v>73370000</v>
      </c>
    </row>
    <row r="574" spans="2:29" hidden="1">
      <c r="B574" s="79">
        <f>'PER TRIWULAN'!A568</f>
        <v>563</v>
      </c>
      <c r="C574" s="54" t="str">
        <f>'PER TRIWULAN'!I568</f>
        <v xml:space="preserve"> Purwodadi </v>
      </c>
      <c r="D574" s="36" t="str">
        <f>'PER TRIWULAN'!B568</f>
        <v>SD NEGERI 1 CANDISARI</v>
      </c>
      <c r="E574" s="71">
        <f>'PER TRIWULAN'!X568</f>
        <v>98020000</v>
      </c>
      <c r="F574" s="89">
        <v>98020000</v>
      </c>
      <c r="G574" s="62">
        <v>6603500</v>
      </c>
      <c r="H574" s="62">
        <v>230000</v>
      </c>
      <c r="I574" s="62">
        <v>11245950</v>
      </c>
      <c r="J574" s="62">
        <v>23703800</v>
      </c>
      <c r="K574" s="62">
        <v>11180675</v>
      </c>
      <c r="L574" s="62">
        <v>10635059</v>
      </c>
      <c r="M574" s="62">
        <v>978321</v>
      </c>
      <c r="N574" s="62">
        <v>13999200</v>
      </c>
      <c r="O574" s="62">
        <v>5753000</v>
      </c>
      <c r="P574" s="62">
        <v>0</v>
      </c>
      <c r="Q574" s="62">
        <v>4605000</v>
      </c>
      <c r="R574" s="62">
        <v>860000</v>
      </c>
      <c r="S574" s="62">
        <v>857500</v>
      </c>
      <c r="T574" s="72">
        <f t="shared" si="41"/>
        <v>90652005</v>
      </c>
      <c r="U574" s="59">
        <f t="shared" si="42"/>
        <v>0</v>
      </c>
      <c r="V574" s="57">
        <f t="shared" si="43"/>
        <v>7367995</v>
      </c>
      <c r="W574" s="25"/>
      <c r="X574" s="173">
        <f>'K8 SD Twl I 2013'!T573</f>
        <v>0</v>
      </c>
      <c r="Y574" s="173">
        <f>'K8 SD Twl II 2013'!T573</f>
        <v>0</v>
      </c>
      <c r="Z574" s="173">
        <f>'K8 SD Twl III 2013'!T573</f>
        <v>0</v>
      </c>
      <c r="AA574" s="173">
        <f>'K8 SD Twl IV 2013'!T573</f>
        <v>0</v>
      </c>
      <c r="AB574" s="173">
        <f t="shared" si="44"/>
        <v>0</v>
      </c>
      <c r="AC574" s="173">
        <f t="shared" si="40"/>
        <v>90652005</v>
      </c>
    </row>
    <row r="575" spans="2:29" hidden="1">
      <c r="B575" s="79">
        <f>'PER TRIWULAN'!A569</f>
        <v>564</v>
      </c>
      <c r="C575" s="54" t="str">
        <f>'PER TRIWULAN'!I569</f>
        <v xml:space="preserve"> Purwodadi </v>
      </c>
      <c r="D575" s="36" t="str">
        <f>'PER TRIWULAN'!B569</f>
        <v>SD NEGERI 1 CINGKRONG</v>
      </c>
      <c r="E575" s="71">
        <f>'PER TRIWULAN'!X569</f>
        <v>81200000</v>
      </c>
      <c r="F575" s="89">
        <v>81200000</v>
      </c>
      <c r="G575" s="62">
        <v>5335000</v>
      </c>
      <c r="H575" s="62">
        <v>657500</v>
      </c>
      <c r="I575" s="62">
        <v>18298900</v>
      </c>
      <c r="J575" s="62">
        <v>16203300</v>
      </c>
      <c r="K575" s="62">
        <v>9824250</v>
      </c>
      <c r="L575" s="62">
        <v>4794506</v>
      </c>
      <c r="M575" s="62">
        <v>9690000</v>
      </c>
      <c r="N575" s="62">
        <v>9300000</v>
      </c>
      <c r="O575" s="62">
        <v>3828300</v>
      </c>
      <c r="P575" s="62">
        <v>660000</v>
      </c>
      <c r="Q575" s="62">
        <v>2603750</v>
      </c>
      <c r="R575" s="62">
        <v>0</v>
      </c>
      <c r="S575" s="62">
        <v>0</v>
      </c>
      <c r="T575" s="72">
        <f t="shared" si="41"/>
        <v>81195506</v>
      </c>
      <c r="U575" s="59">
        <f t="shared" si="42"/>
        <v>0</v>
      </c>
      <c r="V575" s="57">
        <f t="shared" si="43"/>
        <v>4494</v>
      </c>
      <c r="W575" s="25"/>
      <c r="X575" s="173">
        <f>'K8 SD Twl I 2013'!T574</f>
        <v>0</v>
      </c>
      <c r="Y575" s="173">
        <f>'K8 SD Twl II 2013'!T574</f>
        <v>0</v>
      </c>
      <c r="Z575" s="173">
        <f>'K8 SD Twl III 2013'!T574</f>
        <v>0</v>
      </c>
      <c r="AA575" s="173">
        <f>'K8 SD Twl IV 2013'!T574</f>
        <v>0</v>
      </c>
      <c r="AB575" s="173">
        <f t="shared" si="44"/>
        <v>0</v>
      </c>
      <c r="AC575" s="173">
        <f t="shared" si="40"/>
        <v>81195506</v>
      </c>
    </row>
    <row r="576" spans="2:29" hidden="1">
      <c r="B576" s="79">
        <f>'PER TRIWULAN'!A570</f>
        <v>565</v>
      </c>
      <c r="C576" s="54" t="str">
        <f>'PER TRIWULAN'!I570</f>
        <v xml:space="preserve"> Purwodadi </v>
      </c>
      <c r="D576" s="36" t="str">
        <f>'PER TRIWULAN'!B570</f>
        <v>SD NEGERI 1 DANYANG</v>
      </c>
      <c r="E576" s="71">
        <f>'PER TRIWULAN'!X570</f>
        <v>110780000</v>
      </c>
      <c r="F576" s="89">
        <v>110780000</v>
      </c>
      <c r="G576" s="62">
        <v>2281800</v>
      </c>
      <c r="H576" s="62">
        <v>975000</v>
      </c>
      <c r="I576" s="62">
        <v>20334000</v>
      </c>
      <c r="J576" s="62">
        <v>13280050</v>
      </c>
      <c r="K576" s="62">
        <v>18856500</v>
      </c>
      <c r="L576" s="62">
        <v>2786127</v>
      </c>
      <c r="M576" s="62">
        <v>21124000</v>
      </c>
      <c r="N576" s="62">
        <v>16200000</v>
      </c>
      <c r="O576" s="62">
        <v>5267500</v>
      </c>
      <c r="P576" s="62">
        <v>0</v>
      </c>
      <c r="Q576" s="62">
        <v>0</v>
      </c>
      <c r="R576" s="62">
        <v>0</v>
      </c>
      <c r="S576" s="62">
        <v>9675000</v>
      </c>
      <c r="T576" s="72">
        <f t="shared" si="41"/>
        <v>110779977</v>
      </c>
      <c r="U576" s="59">
        <f t="shared" si="42"/>
        <v>0</v>
      </c>
      <c r="V576" s="57">
        <f t="shared" si="43"/>
        <v>23</v>
      </c>
      <c r="W576" s="25"/>
      <c r="X576" s="173">
        <f>'K8 SD Twl I 2013'!T575</f>
        <v>0</v>
      </c>
      <c r="Y576" s="173">
        <f>'K8 SD Twl II 2013'!T575</f>
        <v>0</v>
      </c>
      <c r="Z576" s="173">
        <f>'K8 SD Twl III 2013'!T575</f>
        <v>0</v>
      </c>
      <c r="AA576" s="173">
        <f>'K8 SD Twl IV 2013'!T575</f>
        <v>0</v>
      </c>
      <c r="AB576" s="173">
        <f t="shared" si="44"/>
        <v>0</v>
      </c>
      <c r="AC576" s="173">
        <f t="shared" si="40"/>
        <v>110779977</v>
      </c>
    </row>
    <row r="577" spans="2:29" hidden="1">
      <c r="B577" s="79">
        <f>'PER TRIWULAN'!A571</f>
        <v>566</v>
      </c>
      <c r="C577" s="54" t="str">
        <f>'PER TRIWULAN'!I571</f>
        <v xml:space="preserve"> Purwodadi </v>
      </c>
      <c r="D577" s="36" t="str">
        <f>'PER TRIWULAN'!B571</f>
        <v>SD NEGERI 1 GENUKSURAN</v>
      </c>
      <c r="E577" s="71">
        <f>'PER TRIWULAN'!X571</f>
        <v>136300000</v>
      </c>
      <c r="F577" s="89">
        <v>136300000</v>
      </c>
      <c r="G577" s="62">
        <v>0</v>
      </c>
      <c r="H577" s="62">
        <v>197500</v>
      </c>
      <c r="I577" s="62">
        <v>27029850</v>
      </c>
      <c r="J577" s="62">
        <v>12529400</v>
      </c>
      <c r="K577" s="62">
        <v>65745675</v>
      </c>
      <c r="L577" s="62">
        <v>1443565</v>
      </c>
      <c r="M577" s="62">
        <v>600000</v>
      </c>
      <c r="N577" s="62">
        <v>22200000</v>
      </c>
      <c r="O577" s="62">
        <v>4704000</v>
      </c>
      <c r="P577" s="62">
        <v>0</v>
      </c>
      <c r="Q577" s="62">
        <v>1850000</v>
      </c>
      <c r="R577" s="62">
        <v>0</v>
      </c>
      <c r="S577" s="62">
        <v>0</v>
      </c>
      <c r="T577" s="72">
        <f t="shared" si="41"/>
        <v>136299990</v>
      </c>
      <c r="U577" s="59">
        <f t="shared" si="42"/>
        <v>0</v>
      </c>
      <c r="V577" s="57">
        <f t="shared" si="43"/>
        <v>10</v>
      </c>
      <c r="W577" s="25"/>
      <c r="X577" s="173">
        <f>'K8 SD Twl I 2013'!T576</f>
        <v>0</v>
      </c>
      <c r="Y577" s="173">
        <f>'K8 SD Twl II 2013'!T576</f>
        <v>0</v>
      </c>
      <c r="Z577" s="173">
        <f>'K8 SD Twl III 2013'!T576</f>
        <v>0</v>
      </c>
      <c r="AA577" s="173">
        <f>'K8 SD Twl IV 2013'!T576</f>
        <v>0</v>
      </c>
      <c r="AB577" s="173">
        <f t="shared" si="44"/>
        <v>0</v>
      </c>
      <c r="AC577" s="173">
        <f t="shared" si="40"/>
        <v>136299990</v>
      </c>
    </row>
    <row r="578" spans="2:29" hidden="1">
      <c r="B578" s="79">
        <f>'PER TRIWULAN'!A572</f>
        <v>567</v>
      </c>
      <c r="C578" s="54" t="str">
        <f>'PER TRIWULAN'!I572</f>
        <v xml:space="preserve"> Purwodadi </v>
      </c>
      <c r="D578" s="36" t="str">
        <f>'PER TRIWULAN'!B572</f>
        <v>SD NEGERI 1 KALONGAN</v>
      </c>
      <c r="E578" s="71">
        <f>'PER TRIWULAN'!X572</f>
        <v>120930000</v>
      </c>
      <c r="F578" s="89">
        <v>120930000</v>
      </c>
      <c r="G578" s="62">
        <v>240000</v>
      </c>
      <c r="H578" s="62">
        <v>937000</v>
      </c>
      <c r="I578" s="62">
        <v>7829000</v>
      </c>
      <c r="J578" s="62">
        <v>22903250</v>
      </c>
      <c r="K578" s="62">
        <v>14920425</v>
      </c>
      <c r="L578" s="62">
        <v>8286902</v>
      </c>
      <c r="M578" s="62">
        <v>17883250</v>
      </c>
      <c r="N578" s="62">
        <v>12000000</v>
      </c>
      <c r="O578" s="62">
        <v>7559100</v>
      </c>
      <c r="P578" s="62">
        <v>2178000</v>
      </c>
      <c r="Q578" s="62">
        <v>1800000</v>
      </c>
      <c r="R578" s="62">
        <v>5540000</v>
      </c>
      <c r="S578" s="62">
        <v>18852750</v>
      </c>
      <c r="T578" s="72">
        <f t="shared" si="41"/>
        <v>120929677</v>
      </c>
      <c r="U578" s="59">
        <f t="shared" si="42"/>
        <v>0</v>
      </c>
      <c r="V578" s="57">
        <f t="shared" si="43"/>
        <v>323</v>
      </c>
      <c r="W578" s="25"/>
      <c r="X578" s="173">
        <f>'K8 SD Twl I 2013'!T577</f>
        <v>0</v>
      </c>
      <c r="Y578" s="173">
        <f>'K8 SD Twl II 2013'!T577</f>
        <v>0</v>
      </c>
      <c r="Z578" s="173">
        <f>'K8 SD Twl III 2013'!T577</f>
        <v>0</v>
      </c>
      <c r="AA578" s="173">
        <f>'K8 SD Twl IV 2013'!T577</f>
        <v>0</v>
      </c>
      <c r="AB578" s="173">
        <f t="shared" si="44"/>
        <v>0</v>
      </c>
      <c r="AC578" s="173">
        <f t="shared" si="40"/>
        <v>120929677</v>
      </c>
    </row>
    <row r="579" spans="2:29" hidden="1">
      <c r="B579" s="79">
        <f>'PER TRIWULAN'!A573</f>
        <v>568</v>
      </c>
      <c r="C579" s="54" t="str">
        <f>'PER TRIWULAN'!I573</f>
        <v xml:space="preserve"> Purwodadi </v>
      </c>
      <c r="D579" s="36" t="str">
        <f>'PER TRIWULAN'!B573</f>
        <v>SD NEGERI 1 KANDANGAN</v>
      </c>
      <c r="E579" s="71">
        <f>'PER TRIWULAN'!X573</f>
        <v>111940000</v>
      </c>
      <c r="F579" s="89">
        <v>111940000</v>
      </c>
      <c r="G579" s="62">
        <v>4666250</v>
      </c>
      <c r="H579" s="62">
        <v>398000</v>
      </c>
      <c r="I579" s="62">
        <v>27771250</v>
      </c>
      <c r="J579" s="62">
        <v>14404250</v>
      </c>
      <c r="K579" s="62">
        <v>14492750</v>
      </c>
      <c r="L579" s="62">
        <v>2602000</v>
      </c>
      <c r="M579" s="62">
        <v>28997400</v>
      </c>
      <c r="N579" s="62">
        <v>8400000</v>
      </c>
      <c r="O579" s="62">
        <v>6258550</v>
      </c>
      <c r="P579" s="62">
        <v>0</v>
      </c>
      <c r="Q579" s="62">
        <v>3949550</v>
      </c>
      <c r="R579" s="62"/>
      <c r="S579" s="62"/>
      <c r="T579" s="72">
        <f t="shared" si="41"/>
        <v>111940000</v>
      </c>
      <c r="U579" s="59">
        <f t="shared" si="42"/>
        <v>0</v>
      </c>
      <c r="V579" s="57">
        <f t="shared" si="43"/>
        <v>0</v>
      </c>
      <c r="W579" s="25"/>
      <c r="X579" s="173">
        <f>'K8 SD Twl I 2013'!T578</f>
        <v>0</v>
      </c>
      <c r="Y579" s="173">
        <f>'K8 SD Twl II 2013'!T578</f>
        <v>0</v>
      </c>
      <c r="Z579" s="173">
        <f>'K8 SD Twl III 2013'!T578</f>
        <v>0</v>
      </c>
      <c r="AA579" s="173">
        <f>'K8 SD Twl IV 2013'!T578</f>
        <v>0</v>
      </c>
      <c r="AB579" s="173">
        <f t="shared" si="44"/>
        <v>0</v>
      </c>
      <c r="AC579" s="173">
        <f t="shared" si="40"/>
        <v>111940000</v>
      </c>
    </row>
    <row r="580" spans="2:29" hidden="1">
      <c r="B580" s="79">
        <f>'PER TRIWULAN'!A574</f>
        <v>569</v>
      </c>
      <c r="C580" s="54" t="str">
        <f>'PER TRIWULAN'!I574</f>
        <v xml:space="preserve"> Purwodadi </v>
      </c>
      <c r="D580" s="36" t="str">
        <f>'PER TRIWULAN'!B574</f>
        <v>SD NEGERI 1 KEDUNGREJO</v>
      </c>
      <c r="E580" s="71">
        <f>'PER TRIWULAN'!X574</f>
        <v>130210000</v>
      </c>
      <c r="F580" s="89">
        <v>130210000</v>
      </c>
      <c r="G580" s="62">
        <v>7594600</v>
      </c>
      <c r="H580" s="62">
        <v>550000</v>
      </c>
      <c r="I580" s="62">
        <v>6109000</v>
      </c>
      <c r="J580" s="62">
        <v>22056050</v>
      </c>
      <c r="K580" s="62">
        <v>44529850</v>
      </c>
      <c r="L580" s="62">
        <v>1736879</v>
      </c>
      <c r="M580" s="62">
        <v>17547000</v>
      </c>
      <c r="N580" s="62">
        <v>24100000</v>
      </c>
      <c r="O580" s="62">
        <v>2541600</v>
      </c>
      <c r="P580" s="62">
        <v>750000</v>
      </c>
      <c r="Q580" s="62">
        <v>1300000</v>
      </c>
      <c r="R580" s="62">
        <v>0</v>
      </c>
      <c r="S580" s="62">
        <v>1395000</v>
      </c>
      <c r="T580" s="72">
        <f t="shared" si="41"/>
        <v>130209979</v>
      </c>
      <c r="U580" s="59">
        <f t="shared" si="42"/>
        <v>0</v>
      </c>
      <c r="V580" s="57">
        <f t="shared" si="43"/>
        <v>21</v>
      </c>
      <c r="W580" s="25"/>
      <c r="X580" s="173">
        <f>'K8 SD Twl I 2013'!T579</f>
        <v>0</v>
      </c>
      <c r="Y580" s="173">
        <f>'K8 SD Twl II 2013'!T579</f>
        <v>0</v>
      </c>
      <c r="Z580" s="173">
        <f>'K8 SD Twl III 2013'!T579</f>
        <v>0</v>
      </c>
      <c r="AA580" s="173">
        <f>'K8 SD Twl IV 2013'!T579</f>
        <v>0</v>
      </c>
      <c r="AB580" s="173">
        <f t="shared" si="44"/>
        <v>0</v>
      </c>
      <c r="AC580" s="173">
        <f t="shared" si="40"/>
        <v>130209979</v>
      </c>
    </row>
    <row r="581" spans="2:29" hidden="1">
      <c r="B581" s="79">
        <f>'PER TRIWULAN'!A575</f>
        <v>570</v>
      </c>
      <c r="C581" s="54" t="str">
        <f>'PER TRIWULAN'!I575</f>
        <v xml:space="preserve"> Purwodadi </v>
      </c>
      <c r="D581" s="36" t="str">
        <f>'PER TRIWULAN'!B575</f>
        <v>SD NEGERI 1 KURIPAN</v>
      </c>
      <c r="E581" s="71">
        <f>'PER TRIWULAN'!X575</f>
        <v>135430000</v>
      </c>
      <c r="F581" s="89">
        <v>135430000</v>
      </c>
      <c r="G581" s="62">
        <v>1904550</v>
      </c>
      <c r="H581" s="62">
        <v>553450</v>
      </c>
      <c r="I581" s="62">
        <v>47100875</v>
      </c>
      <c r="J581" s="62">
        <v>9147184</v>
      </c>
      <c r="K581" s="62">
        <v>53341376</v>
      </c>
      <c r="L581" s="62">
        <v>876963</v>
      </c>
      <c r="M581" s="62">
        <v>452000</v>
      </c>
      <c r="N581" s="62">
        <v>15100000</v>
      </c>
      <c r="O581" s="62">
        <v>2442500</v>
      </c>
      <c r="P581" s="62"/>
      <c r="Q581" s="62">
        <v>3672500</v>
      </c>
      <c r="R581" s="62">
        <v>822500</v>
      </c>
      <c r="S581" s="62"/>
      <c r="T581" s="72">
        <f t="shared" si="41"/>
        <v>135413898</v>
      </c>
      <c r="U581" s="59">
        <f t="shared" si="42"/>
        <v>0</v>
      </c>
      <c r="V581" s="57">
        <f t="shared" si="43"/>
        <v>16102</v>
      </c>
      <c r="W581" s="25"/>
      <c r="X581" s="173">
        <f>'K8 SD Twl I 2013'!T580</f>
        <v>0</v>
      </c>
      <c r="Y581" s="173">
        <f>'K8 SD Twl II 2013'!T580</f>
        <v>0</v>
      </c>
      <c r="Z581" s="173">
        <f>'K8 SD Twl III 2013'!T580</f>
        <v>0</v>
      </c>
      <c r="AA581" s="173">
        <f>'K8 SD Twl IV 2013'!T580</f>
        <v>0</v>
      </c>
      <c r="AB581" s="173">
        <f t="shared" si="44"/>
        <v>0</v>
      </c>
      <c r="AC581" s="173">
        <f t="shared" si="40"/>
        <v>135413898</v>
      </c>
    </row>
    <row r="582" spans="2:29" hidden="1">
      <c r="B582" s="79">
        <f>'PER TRIWULAN'!A576</f>
        <v>571</v>
      </c>
      <c r="C582" s="54" t="str">
        <f>'PER TRIWULAN'!I576</f>
        <v xml:space="preserve"> Purwodadi </v>
      </c>
      <c r="D582" s="36" t="str">
        <f>'PER TRIWULAN'!B576</f>
        <v>SD NEGERI 1 NAMBUHAN</v>
      </c>
      <c r="E582" s="71">
        <f>'PER TRIWULAN'!X576</f>
        <v>153120000</v>
      </c>
      <c r="F582" s="89">
        <v>153120000</v>
      </c>
      <c r="G582" s="62">
        <v>11122500</v>
      </c>
      <c r="H582" s="62">
        <v>3335500</v>
      </c>
      <c r="I582" s="62">
        <v>28216050</v>
      </c>
      <c r="J582" s="62">
        <v>11322350</v>
      </c>
      <c r="K582" s="62">
        <v>58667500</v>
      </c>
      <c r="L582" s="62">
        <v>1928000</v>
      </c>
      <c r="M582" s="62">
        <v>9324000</v>
      </c>
      <c r="N582" s="62">
        <v>17200000</v>
      </c>
      <c r="O582" s="62">
        <v>7554100</v>
      </c>
      <c r="P582" s="62">
        <v>450000</v>
      </c>
      <c r="Q582" s="62">
        <v>4000000</v>
      </c>
      <c r="R582" s="62">
        <v>0</v>
      </c>
      <c r="S582" s="62">
        <v>0</v>
      </c>
      <c r="T582" s="72">
        <f t="shared" si="41"/>
        <v>153120000</v>
      </c>
      <c r="U582" s="59">
        <f t="shared" si="42"/>
        <v>0</v>
      </c>
      <c r="V582" s="57">
        <f t="shared" si="43"/>
        <v>0</v>
      </c>
      <c r="W582" s="25"/>
      <c r="X582" s="173">
        <f>'K8 SD Twl I 2013'!T581</f>
        <v>0</v>
      </c>
      <c r="Y582" s="173">
        <f>'K8 SD Twl II 2013'!T581</f>
        <v>0</v>
      </c>
      <c r="Z582" s="173">
        <f>'K8 SD Twl III 2013'!T581</f>
        <v>0</v>
      </c>
      <c r="AA582" s="173">
        <f>'K8 SD Twl IV 2013'!T581</f>
        <v>0</v>
      </c>
      <c r="AB582" s="173">
        <f t="shared" si="44"/>
        <v>0</v>
      </c>
      <c r="AC582" s="173">
        <f t="shared" si="40"/>
        <v>153120000</v>
      </c>
    </row>
    <row r="583" spans="2:29" hidden="1">
      <c r="B583" s="79">
        <f>'PER TRIWULAN'!A577</f>
        <v>572</v>
      </c>
      <c r="C583" s="54" t="str">
        <f>'PER TRIWULAN'!I577</f>
        <v xml:space="preserve"> Purwodadi </v>
      </c>
      <c r="D583" s="36" t="str">
        <f>'PER TRIWULAN'!B577</f>
        <v>SD NEGERI 1 NGEMBAK</v>
      </c>
      <c r="E583" s="71">
        <f>'PER TRIWULAN'!X577</f>
        <v>98020000</v>
      </c>
      <c r="F583" s="89">
        <v>98020000</v>
      </c>
      <c r="G583" s="62">
        <v>590000</v>
      </c>
      <c r="H583" s="62">
        <v>0</v>
      </c>
      <c r="I583" s="62">
        <v>16213399</v>
      </c>
      <c r="J583" s="62">
        <v>9853500</v>
      </c>
      <c r="K583" s="62">
        <v>30678876</v>
      </c>
      <c r="L583" s="62">
        <v>260324</v>
      </c>
      <c r="M583" s="62">
        <v>10661500</v>
      </c>
      <c r="N583" s="62">
        <v>19025000</v>
      </c>
      <c r="O583" s="62">
        <v>961000</v>
      </c>
      <c r="P583" s="62">
        <v>1617000</v>
      </c>
      <c r="Q583" s="62">
        <v>8038000</v>
      </c>
      <c r="R583" s="62">
        <v>0</v>
      </c>
      <c r="S583" s="62">
        <v>0</v>
      </c>
      <c r="T583" s="72">
        <f t="shared" si="41"/>
        <v>97898599</v>
      </c>
      <c r="U583" s="59">
        <f t="shared" si="42"/>
        <v>0</v>
      </c>
      <c r="V583" s="57">
        <f t="shared" si="43"/>
        <v>121401</v>
      </c>
      <c r="W583" s="25"/>
      <c r="X583" s="173">
        <f>'K8 SD Twl I 2013'!T582</f>
        <v>0</v>
      </c>
      <c r="Y583" s="173">
        <f>'K8 SD Twl II 2013'!T582</f>
        <v>0</v>
      </c>
      <c r="Z583" s="173">
        <f>'K8 SD Twl III 2013'!T582</f>
        <v>0</v>
      </c>
      <c r="AA583" s="173">
        <f>'K8 SD Twl IV 2013'!T582</f>
        <v>0</v>
      </c>
      <c r="AB583" s="173">
        <f t="shared" si="44"/>
        <v>0</v>
      </c>
      <c r="AC583" s="173">
        <f t="shared" si="40"/>
        <v>97898599</v>
      </c>
    </row>
    <row r="584" spans="2:29" hidden="1">
      <c r="B584" s="79">
        <f>'PER TRIWULAN'!A578</f>
        <v>573</v>
      </c>
      <c r="C584" s="54" t="str">
        <f>'PER TRIWULAN'!I578</f>
        <v xml:space="preserve"> Purwodadi </v>
      </c>
      <c r="D584" s="36" t="str">
        <f>'PER TRIWULAN'!B578</f>
        <v>SD NEGERI 1 NGLOBAR</v>
      </c>
      <c r="E584" s="71">
        <f>'PER TRIWULAN'!X578</f>
        <v>75980000</v>
      </c>
      <c r="F584" s="89">
        <v>75980000</v>
      </c>
      <c r="G584" s="62">
        <v>305000</v>
      </c>
      <c r="H584" s="62">
        <v>1325000</v>
      </c>
      <c r="I584" s="62">
        <v>15201500</v>
      </c>
      <c r="J584" s="62">
        <v>15546800</v>
      </c>
      <c r="K584" s="62">
        <v>11749800</v>
      </c>
      <c r="L584" s="62">
        <v>1963700</v>
      </c>
      <c r="M584" s="62">
        <v>6461000</v>
      </c>
      <c r="N584" s="62">
        <v>12300000</v>
      </c>
      <c r="O584" s="62">
        <v>1301000</v>
      </c>
      <c r="P584" s="62"/>
      <c r="Q584" s="62">
        <v>5946200</v>
      </c>
      <c r="R584" s="62">
        <v>3600000</v>
      </c>
      <c r="S584" s="62"/>
      <c r="T584" s="72">
        <f t="shared" si="41"/>
        <v>75700000</v>
      </c>
      <c r="U584" s="59">
        <f t="shared" si="42"/>
        <v>0</v>
      </c>
      <c r="V584" s="57">
        <f t="shared" si="43"/>
        <v>280000</v>
      </c>
      <c r="W584" s="25"/>
      <c r="X584" s="173">
        <f>'K8 SD Twl I 2013'!T583</f>
        <v>0</v>
      </c>
      <c r="Y584" s="173">
        <f>'K8 SD Twl II 2013'!T583</f>
        <v>0</v>
      </c>
      <c r="Z584" s="173">
        <f>'K8 SD Twl III 2013'!T583</f>
        <v>0</v>
      </c>
      <c r="AA584" s="173">
        <f>'K8 SD Twl IV 2013'!T583</f>
        <v>0</v>
      </c>
      <c r="AB584" s="173">
        <f t="shared" si="44"/>
        <v>0</v>
      </c>
      <c r="AC584" s="173">
        <f t="shared" si="40"/>
        <v>75700000</v>
      </c>
    </row>
    <row r="585" spans="2:29" hidden="1">
      <c r="B585" s="79">
        <f>'PER TRIWULAN'!A579</f>
        <v>574</v>
      </c>
      <c r="C585" s="54" t="str">
        <f>'PER TRIWULAN'!I579</f>
        <v xml:space="preserve"> Purwodadi </v>
      </c>
      <c r="D585" s="36" t="str">
        <f>'PER TRIWULAN'!B579</f>
        <v>SD NEGERI 1 NGRAJI</v>
      </c>
      <c r="E585" s="71">
        <f>'PER TRIWULAN'!X579</f>
        <v>91350000</v>
      </c>
      <c r="F585" s="89">
        <v>91350000</v>
      </c>
      <c r="G585" s="62">
        <v>11894150</v>
      </c>
      <c r="H585" s="62">
        <v>1514000</v>
      </c>
      <c r="I585" s="62">
        <v>7181800</v>
      </c>
      <c r="J585" s="62">
        <v>12860875</v>
      </c>
      <c r="K585" s="62">
        <v>4981080</v>
      </c>
      <c r="L585" s="62">
        <v>3619045</v>
      </c>
      <c r="M585" s="62">
        <v>15551650</v>
      </c>
      <c r="N585" s="62">
        <v>23431000</v>
      </c>
      <c r="O585" s="62">
        <v>2084350</v>
      </c>
      <c r="P585" s="62">
        <v>0</v>
      </c>
      <c r="Q585" s="62">
        <v>2482550</v>
      </c>
      <c r="R585" s="62">
        <v>5749500</v>
      </c>
      <c r="S585" s="62">
        <v>0</v>
      </c>
      <c r="T585" s="72">
        <f t="shared" si="41"/>
        <v>91350000</v>
      </c>
      <c r="U585" s="59">
        <f t="shared" si="42"/>
        <v>0</v>
      </c>
      <c r="V585" s="57">
        <f t="shared" si="43"/>
        <v>0</v>
      </c>
      <c r="W585" s="25"/>
      <c r="X585" s="173">
        <f>'K8 SD Twl I 2013'!T584</f>
        <v>0</v>
      </c>
      <c r="Y585" s="173">
        <f>'K8 SD Twl II 2013'!T584</f>
        <v>0</v>
      </c>
      <c r="Z585" s="173">
        <f>'K8 SD Twl III 2013'!T584</f>
        <v>0</v>
      </c>
      <c r="AA585" s="173">
        <f>'K8 SD Twl IV 2013'!T584</f>
        <v>0</v>
      </c>
      <c r="AB585" s="173">
        <f t="shared" si="44"/>
        <v>0</v>
      </c>
      <c r="AC585" s="173">
        <f t="shared" si="40"/>
        <v>91350000</v>
      </c>
    </row>
    <row r="586" spans="2:29" hidden="1">
      <c r="B586" s="79">
        <f>'PER TRIWULAN'!A580</f>
        <v>575</v>
      </c>
      <c r="C586" s="54" t="str">
        <f>'PER TRIWULAN'!I580</f>
        <v xml:space="preserve"> Purwodadi </v>
      </c>
      <c r="D586" s="36" t="str">
        <f>'PER TRIWULAN'!B580</f>
        <v>SD NEGERI 1 PULOREJO</v>
      </c>
      <c r="E586" s="71">
        <f>'PER TRIWULAN'!X580</f>
        <v>102370000</v>
      </c>
      <c r="F586" s="89">
        <v>102370000</v>
      </c>
      <c r="G586" s="62">
        <v>0</v>
      </c>
      <c r="H586" s="62">
        <v>1257500</v>
      </c>
      <c r="I586" s="62">
        <v>26744450</v>
      </c>
      <c r="J586" s="62">
        <v>19691850</v>
      </c>
      <c r="K586" s="62">
        <v>16453221</v>
      </c>
      <c r="L586" s="62">
        <v>739779</v>
      </c>
      <c r="M586" s="62">
        <v>19666000</v>
      </c>
      <c r="N586" s="62">
        <v>11250000</v>
      </c>
      <c r="O586" s="62">
        <v>2646000</v>
      </c>
      <c r="P586" s="62">
        <v>0</v>
      </c>
      <c r="Q586" s="62">
        <v>3371200</v>
      </c>
      <c r="R586" s="62">
        <v>550000</v>
      </c>
      <c r="S586" s="62">
        <v>0</v>
      </c>
      <c r="T586" s="72">
        <f t="shared" si="41"/>
        <v>102370000</v>
      </c>
      <c r="U586" s="59">
        <f t="shared" si="42"/>
        <v>0</v>
      </c>
      <c r="V586" s="57">
        <f t="shared" si="43"/>
        <v>0</v>
      </c>
      <c r="W586" s="25"/>
      <c r="X586" s="173">
        <f>'K8 SD Twl I 2013'!T585</f>
        <v>0</v>
      </c>
      <c r="Y586" s="173">
        <f>'K8 SD Twl II 2013'!T585</f>
        <v>0</v>
      </c>
      <c r="Z586" s="173">
        <f>'K8 SD Twl III 2013'!T585</f>
        <v>0</v>
      </c>
      <c r="AA586" s="173">
        <f>'K8 SD Twl IV 2013'!T585</f>
        <v>0</v>
      </c>
      <c r="AB586" s="173">
        <f t="shared" si="44"/>
        <v>0</v>
      </c>
      <c r="AC586" s="173">
        <f t="shared" si="40"/>
        <v>102370000</v>
      </c>
    </row>
    <row r="587" spans="2:29" hidden="1">
      <c r="B587" s="79">
        <f>'PER TRIWULAN'!A581</f>
        <v>576</v>
      </c>
      <c r="C587" s="54" t="str">
        <f>'PER TRIWULAN'!I581</f>
        <v xml:space="preserve"> Purwodadi </v>
      </c>
      <c r="D587" s="36" t="str">
        <f>'PER TRIWULAN'!B581</f>
        <v>SD NEGERI 1 PURWODADI</v>
      </c>
      <c r="E587" s="71">
        <f>'PER TRIWULAN'!X581</f>
        <v>205030000</v>
      </c>
      <c r="F587" s="89">
        <v>205030000</v>
      </c>
      <c r="G587" s="62">
        <v>10172000</v>
      </c>
      <c r="H587" s="62">
        <v>1800000</v>
      </c>
      <c r="I587" s="62">
        <v>41256500</v>
      </c>
      <c r="J587" s="62">
        <v>30888000</v>
      </c>
      <c r="K587" s="62">
        <v>44941980</v>
      </c>
      <c r="L587" s="62">
        <v>4801700</v>
      </c>
      <c r="M587" s="62">
        <v>29002000</v>
      </c>
      <c r="N587" s="62">
        <v>34200000</v>
      </c>
      <c r="O587" s="62">
        <v>3762000</v>
      </c>
      <c r="P587" s="62">
        <v>0</v>
      </c>
      <c r="Q587" s="62">
        <v>1270000</v>
      </c>
      <c r="R587" s="62">
        <v>897500</v>
      </c>
      <c r="S587" s="62">
        <v>1454320</v>
      </c>
      <c r="T587" s="72">
        <f t="shared" si="41"/>
        <v>204446000</v>
      </c>
      <c r="U587" s="59">
        <f t="shared" si="42"/>
        <v>0</v>
      </c>
      <c r="V587" s="57">
        <f t="shared" si="43"/>
        <v>584000</v>
      </c>
      <c r="W587" s="25"/>
      <c r="X587" s="173">
        <f>'K8 SD Twl I 2013'!T586</f>
        <v>0</v>
      </c>
      <c r="Y587" s="173">
        <f>'K8 SD Twl II 2013'!T586</f>
        <v>0</v>
      </c>
      <c r="Z587" s="173">
        <f>'K8 SD Twl III 2013'!T586</f>
        <v>0</v>
      </c>
      <c r="AA587" s="173">
        <f>'K8 SD Twl IV 2013'!T586</f>
        <v>0</v>
      </c>
      <c r="AB587" s="173">
        <f t="shared" si="44"/>
        <v>0</v>
      </c>
      <c r="AC587" s="173">
        <f t="shared" si="40"/>
        <v>204446000</v>
      </c>
    </row>
    <row r="588" spans="2:29" hidden="1">
      <c r="B588" s="79">
        <f>'PER TRIWULAN'!A582</f>
        <v>577</v>
      </c>
      <c r="C588" s="54" t="str">
        <f>'PER TRIWULAN'!I582</f>
        <v xml:space="preserve"> Purwodadi </v>
      </c>
      <c r="D588" s="36" t="str">
        <f>'PER TRIWULAN'!B582</f>
        <v>SD NEGERI 1 PUTAT</v>
      </c>
      <c r="E588" s="71">
        <f>'PER TRIWULAN'!X582</f>
        <v>77140000</v>
      </c>
      <c r="F588" s="89">
        <v>77140000</v>
      </c>
      <c r="G588" s="62">
        <v>3900000</v>
      </c>
      <c r="H588" s="62">
        <v>823000</v>
      </c>
      <c r="I588" s="62">
        <v>8949000</v>
      </c>
      <c r="J588" s="62">
        <v>5250000</v>
      </c>
      <c r="K588" s="62">
        <v>34845468</v>
      </c>
      <c r="L588" s="62">
        <v>562361</v>
      </c>
      <c r="M588" s="62">
        <v>0</v>
      </c>
      <c r="N588" s="62">
        <v>15250000</v>
      </c>
      <c r="O588" s="62">
        <v>0</v>
      </c>
      <c r="P588" s="62">
        <v>0</v>
      </c>
      <c r="Q588" s="62">
        <v>2400000</v>
      </c>
      <c r="R588" s="62">
        <v>5095000</v>
      </c>
      <c r="S588" s="62">
        <v>0</v>
      </c>
      <c r="T588" s="72">
        <f t="shared" si="41"/>
        <v>77074829</v>
      </c>
      <c r="U588" s="59">
        <f t="shared" si="42"/>
        <v>0</v>
      </c>
      <c r="V588" s="57">
        <f t="shared" si="43"/>
        <v>65171</v>
      </c>
      <c r="W588" s="25"/>
      <c r="X588" s="173">
        <f>'K8 SD Twl I 2013'!T587</f>
        <v>0</v>
      </c>
      <c r="Y588" s="173">
        <f>'K8 SD Twl II 2013'!T587</f>
        <v>0</v>
      </c>
      <c r="Z588" s="173">
        <f>'K8 SD Twl III 2013'!T587</f>
        <v>0</v>
      </c>
      <c r="AA588" s="173">
        <f>'K8 SD Twl IV 2013'!T587</f>
        <v>0</v>
      </c>
      <c r="AB588" s="173">
        <f t="shared" si="44"/>
        <v>0</v>
      </c>
      <c r="AC588" s="173">
        <f t="shared" ref="AC588:AC651" si="45">T588-AB588</f>
        <v>77074829</v>
      </c>
    </row>
    <row r="589" spans="2:29" hidden="1">
      <c r="B589" s="79">
        <f>'PER TRIWULAN'!A583</f>
        <v>578</v>
      </c>
      <c r="C589" s="54" t="str">
        <f>'PER TRIWULAN'!I583</f>
        <v xml:space="preserve"> Purwodadi </v>
      </c>
      <c r="D589" s="36" t="str">
        <f>'PER TRIWULAN'!B583</f>
        <v>SD NEGERI 1 WARUKARANGANYAR</v>
      </c>
      <c r="E589" s="71">
        <f>'PER TRIWULAN'!X583</f>
        <v>92510000</v>
      </c>
      <c r="F589" s="89">
        <v>92510000</v>
      </c>
      <c r="G589" s="62">
        <v>7422350</v>
      </c>
      <c r="H589" s="62">
        <v>1675000</v>
      </c>
      <c r="I589" s="62">
        <v>13414150</v>
      </c>
      <c r="J589" s="62">
        <v>8134550</v>
      </c>
      <c r="K589" s="62">
        <v>25564350</v>
      </c>
      <c r="L589" s="62">
        <v>1938600</v>
      </c>
      <c r="M589" s="62">
        <v>14580800</v>
      </c>
      <c r="N589" s="62">
        <v>14880000</v>
      </c>
      <c r="O589" s="62">
        <v>3400200</v>
      </c>
      <c r="P589" s="62"/>
      <c r="Q589" s="62">
        <v>1500000</v>
      </c>
      <c r="R589" s="62"/>
      <c r="S589" s="62"/>
      <c r="T589" s="72">
        <f t="shared" ref="T589:T652" si="46">SUM(G589:S589)</f>
        <v>92510000</v>
      </c>
      <c r="U589" s="59">
        <f t="shared" ref="U589:U652" si="47">E589-F589</f>
        <v>0</v>
      </c>
      <c r="V589" s="57">
        <f t="shared" ref="V589:V652" si="48">F589-T589</f>
        <v>0</v>
      </c>
      <c r="W589" s="25"/>
      <c r="X589" s="173">
        <f>'K8 SD Twl I 2013'!T588</f>
        <v>0</v>
      </c>
      <c r="Y589" s="173">
        <f>'K8 SD Twl II 2013'!T588</f>
        <v>0</v>
      </c>
      <c r="Z589" s="173">
        <f>'K8 SD Twl III 2013'!T588</f>
        <v>0</v>
      </c>
      <c r="AA589" s="173">
        <f>'K8 SD Twl IV 2013'!T588</f>
        <v>0</v>
      </c>
      <c r="AB589" s="173">
        <f t="shared" ref="AB589:AB652" si="49">X589+Y589+Z589+AA589</f>
        <v>0</v>
      </c>
      <c r="AC589" s="173">
        <f t="shared" si="45"/>
        <v>92510000</v>
      </c>
    </row>
    <row r="590" spans="2:29" hidden="1">
      <c r="B590" s="79">
        <f>'PER TRIWULAN'!A584</f>
        <v>579</v>
      </c>
      <c r="C590" s="54" t="str">
        <f>'PER TRIWULAN'!I584</f>
        <v xml:space="preserve"> Purwodadi </v>
      </c>
      <c r="D590" s="36" t="str">
        <f>'PER TRIWULAN'!B584</f>
        <v>SD NEGERI 10 PURWODADI</v>
      </c>
      <c r="E590" s="71">
        <f>'PER TRIWULAN'!X584</f>
        <v>120060000</v>
      </c>
      <c r="F590" s="89">
        <v>120060000</v>
      </c>
      <c r="G590" s="62">
        <v>15752900</v>
      </c>
      <c r="H590" s="62">
        <v>777000</v>
      </c>
      <c r="I590" s="62">
        <v>7235800</v>
      </c>
      <c r="J590" s="62">
        <v>22665100</v>
      </c>
      <c r="K590" s="62">
        <v>10056400</v>
      </c>
      <c r="L590" s="62">
        <v>26095364</v>
      </c>
      <c r="M590" s="62">
        <v>11119570</v>
      </c>
      <c r="N590" s="62">
        <v>22830000</v>
      </c>
      <c r="O590" s="62">
        <v>1290350</v>
      </c>
      <c r="P590" s="62">
        <v>0</v>
      </c>
      <c r="Q590" s="62">
        <v>2187500</v>
      </c>
      <c r="R590" s="62">
        <v>50000</v>
      </c>
      <c r="S590" s="62">
        <v>0</v>
      </c>
      <c r="T590" s="72">
        <f t="shared" si="46"/>
        <v>120059984</v>
      </c>
      <c r="U590" s="59">
        <f t="shared" si="47"/>
        <v>0</v>
      </c>
      <c r="V590" s="57">
        <f t="shared" si="48"/>
        <v>16</v>
      </c>
      <c r="W590" s="25"/>
      <c r="X590" s="173">
        <f>'K8 SD Twl I 2013'!T589</f>
        <v>0</v>
      </c>
      <c r="Y590" s="173">
        <f>'K8 SD Twl II 2013'!T589</f>
        <v>0</v>
      </c>
      <c r="Z590" s="173">
        <f>'K8 SD Twl III 2013'!T589</f>
        <v>0</v>
      </c>
      <c r="AA590" s="173">
        <f>'K8 SD Twl IV 2013'!T589</f>
        <v>0</v>
      </c>
      <c r="AB590" s="173">
        <f t="shared" si="49"/>
        <v>0</v>
      </c>
      <c r="AC590" s="173">
        <f t="shared" si="45"/>
        <v>120059984</v>
      </c>
    </row>
    <row r="591" spans="2:29" hidden="1">
      <c r="B591" s="79">
        <f>'PER TRIWULAN'!A585</f>
        <v>580</v>
      </c>
      <c r="C591" s="54" t="str">
        <f>'PER TRIWULAN'!I585</f>
        <v xml:space="preserve"> Purwodadi </v>
      </c>
      <c r="D591" s="36" t="str">
        <f>'PER TRIWULAN'!B585</f>
        <v>SD NEGERI 11 PURWODADI</v>
      </c>
      <c r="E591" s="71">
        <f>'PER TRIWULAN'!X585</f>
        <v>80620000</v>
      </c>
      <c r="F591" s="89">
        <v>80620000</v>
      </c>
      <c r="G591" s="62">
        <v>662500</v>
      </c>
      <c r="H591" s="62">
        <v>995000</v>
      </c>
      <c r="I591" s="62">
        <v>14413800</v>
      </c>
      <c r="J591" s="62">
        <v>10350800</v>
      </c>
      <c r="K591" s="62">
        <v>33891850</v>
      </c>
      <c r="L591" s="62">
        <v>1252050</v>
      </c>
      <c r="M591" s="62">
        <v>1940000</v>
      </c>
      <c r="N591" s="62">
        <v>11332000</v>
      </c>
      <c r="O591" s="62">
        <v>3426000</v>
      </c>
      <c r="P591" s="62">
        <v>159300</v>
      </c>
      <c r="Q591" s="62">
        <v>2070000</v>
      </c>
      <c r="R591" s="62">
        <v>126700</v>
      </c>
      <c r="S591" s="62"/>
      <c r="T591" s="72">
        <f t="shared" si="46"/>
        <v>80620000</v>
      </c>
      <c r="U591" s="59">
        <f t="shared" si="47"/>
        <v>0</v>
      </c>
      <c r="V591" s="57">
        <f t="shared" si="48"/>
        <v>0</v>
      </c>
      <c r="W591" s="25"/>
      <c r="X591" s="173">
        <f>'K8 SD Twl I 2013'!T590</f>
        <v>0</v>
      </c>
      <c r="Y591" s="173">
        <f>'K8 SD Twl II 2013'!T590</f>
        <v>0</v>
      </c>
      <c r="Z591" s="173">
        <f>'K8 SD Twl III 2013'!T590</f>
        <v>0</v>
      </c>
      <c r="AA591" s="173">
        <f>'K8 SD Twl IV 2013'!T590</f>
        <v>0</v>
      </c>
      <c r="AB591" s="173">
        <f t="shared" si="49"/>
        <v>0</v>
      </c>
      <c r="AC591" s="173">
        <f t="shared" si="45"/>
        <v>80620000</v>
      </c>
    </row>
    <row r="592" spans="2:29" hidden="1">
      <c r="B592" s="79">
        <f>'PER TRIWULAN'!A586</f>
        <v>581</v>
      </c>
      <c r="C592" s="54" t="str">
        <f>'PER TRIWULAN'!I586</f>
        <v xml:space="preserve"> Purwodadi </v>
      </c>
      <c r="D592" s="36" t="str">
        <f>'PER TRIWULAN'!B586</f>
        <v>SD NEGERI 12 PURWODADI</v>
      </c>
      <c r="E592" s="71">
        <f>'PER TRIWULAN'!X586</f>
        <v>380480000</v>
      </c>
      <c r="F592" s="89">
        <v>380480000</v>
      </c>
      <c r="G592" s="62">
        <v>16502200</v>
      </c>
      <c r="H592" s="62">
        <v>7877890</v>
      </c>
      <c r="I592" s="62">
        <v>103959000</v>
      </c>
      <c r="J592" s="62">
        <v>55144345</v>
      </c>
      <c r="K592" s="62">
        <v>28517005</v>
      </c>
      <c r="L592" s="62">
        <v>22531384</v>
      </c>
      <c r="M592" s="62">
        <v>21910850</v>
      </c>
      <c r="N592" s="62">
        <v>47391000</v>
      </c>
      <c r="O592" s="62">
        <v>10022500</v>
      </c>
      <c r="P592" s="62">
        <v>112900</v>
      </c>
      <c r="Q592" s="62">
        <v>22259780</v>
      </c>
      <c r="R592" s="62">
        <v>4284000</v>
      </c>
      <c r="S592" s="62">
        <v>21838500</v>
      </c>
      <c r="T592" s="72">
        <f t="shared" si="46"/>
        <v>362351354</v>
      </c>
      <c r="U592" s="59">
        <f t="shared" si="47"/>
        <v>0</v>
      </c>
      <c r="V592" s="57">
        <f t="shared" si="48"/>
        <v>18128646</v>
      </c>
      <c r="W592" s="25"/>
      <c r="X592" s="173">
        <f>'K8 SD Twl I 2013'!T591</f>
        <v>0</v>
      </c>
      <c r="Y592" s="173">
        <f>'K8 SD Twl II 2013'!T591</f>
        <v>0</v>
      </c>
      <c r="Z592" s="173">
        <f>'K8 SD Twl III 2013'!T591</f>
        <v>0</v>
      </c>
      <c r="AA592" s="173">
        <f>'K8 SD Twl IV 2013'!T591</f>
        <v>0</v>
      </c>
      <c r="AB592" s="173">
        <f t="shared" si="49"/>
        <v>0</v>
      </c>
      <c r="AC592" s="173">
        <f t="shared" si="45"/>
        <v>362351354</v>
      </c>
    </row>
    <row r="593" spans="2:29" hidden="1">
      <c r="B593" s="79">
        <f>'PER TRIWULAN'!A587</f>
        <v>582</v>
      </c>
      <c r="C593" s="54" t="str">
        <f>'PER TRIWULAN'!I587</f>
        <v xml:space="preserve"> Purwodadi </v>
      </c>
      <c r="D593" s="36" t="str">
        <f>'PER TRIWULAN'!B587</f>
        <v>SD NEGERI 13 PURWODADI</v>
      </c>
      <c r="E593" s="71">
        <f>'PER TRIWULAN'!X587</f>
        <v>22185000</v>
      </c>
      <c r="F593" s="89">
        <v>22185000</v>
      </c>
      <c r="G593" s="62">
        <v>151000</v>
      </c>
      <c r="H593" s="62">
        <v>0</v>
      </c>
      <c r="I593" s="62">
        <v>2251450</v>
      </c>
      <c r="J593" s="62">
        <v>3819000</v>
      </c>
      <c r="K593" s="62">
        <v>4221050</v>
      </c>
      <c r="L593" s="62">
        <v>0</v>
      </c>
      <c r="M593" s="62">
        <v>0</v>
      </c>
      <c r="N593" s="62">
        <v>2400000</v>
      </c>
      <c r="O593" s="62">
        <v>410500</v>
      </c>
      <c r="P593" s="62">
        <v>0</v>
      </c>
      <c r="Q593" s="62">
        <v>1537000</v>
      </c>
      <c r="R593" s="62">
        <v>0</v>
      </c>
      <c r="S593" s="62">
        <v>0</v>
      </c>
      <c r="T593" s="72">
        <f t="shared" si="46"/>
        <v>14790000</v>
      </c>
      <c r="U593" s="59">
        <f t="shared" si="47"/>
        <v>0</v>
      </c>
      <c r="V593" s="57">
        <f t="shared" si="48"/>
        <v>7395000</v>
      </c>
      <c r="W593" s="25"/>
      <c r="X593" s="173">
        <f>'K8 SD Twl I 2013'!T592</f>
        <v>0</v>
      </c>
      <c r="Y593" s="173">
        <f>'K8 SD Twl II 2013'!T592</f>
        <v>0</v>
      </c>
      <c r="Z593" s="173">
        <f>'K8 SD Twl III 2013'!T592</f>
        <v>0</v>
      </c>
      <c r="AA593" s="173">
        <f>'K8 SD Twl IV 2013'!T592</f>
        <v>0</v>
      </c>
      <c r="AB593" s="173">
        <f t="shared" si="49"/>
        <v>0</v>
      </c>
      <c r="AC593" s="173">
        <f t="shared" si="45"/>
        <v>14790000</v>
      </c>
    </row>
    <row r="594" spans="2:29" hidden="1">
      <c r="B594" s="79">
        <f>'PER TRIWULAN'!A588</f>
        <v>583</v>
      </c>
      <c r="C594" s="54" t="str">
        <f>'PER TRIWULAN'!I588</f>
        <v xml:space="preserve"> Purwodadi </v>
      </c>
      <c r="D594" s="36" t="str">
        <f>'PER TRIWULAN'!B588</f>
        <v>SD NEGERI 14 PURWODADI</v>
      </c>
      <c r="E594" s="71">
        <f>'PER TRIWULAN'!X588</f>
        <v>77430000</v>
      </c>
      <c r="F594" s="89">
        <v>77430000</v>
      </c>
      <c r="G594" s="62">
        <v>3870000</v>
      </c>
      <c r="H594" s="62">
        <v>1169300</v>
      </c>
      <c r="I594" s="62">
        <v>15502950</v>
      </c>
      <c r="J594" s="62">
        <v>14690300</v>
      </c>
      <c r="K594" s="62">
        <v>15863600</v>
      </c>
      <c r="L594" s="62">
        <v>1830740</v>
      </c>
      <c r="M594" s="62">
        <v>2957100</v>
      </c>
      <c r="N594" s="62">
        <v>13350000</v>
      </c>
      <c r="O594" s="62">
        <v>422500</v>
      </c>
      <c r="P594" s="62">
        <v>567000</v>
      </c>
      <c r="Q594" s="62">
        <v>2776500</v>
      </c>
      <c r="R594" s="62">
        <v>0</v>
      </c>
      <c r="S594" s="62">
        <v>4300000</v>
      </c>
      <c r="T594" s="72">
        <f t="shared" si="46"/>
        <v>77299990</v>
      </c>
      <c r="U594" s="59">
        <f t="shared" si="47"/>
        <v>0</v>
      </c>
      <c r="V594" s="57">
        <f t="shared" si="48"/>
        <v>130010</v>
      </c>
      <c r="W594" s="25"/>
      <c r="X594" s="173">
        <f>'K8 SD Twl I 2013'!T593</f>
        <v>0</v>
      </c>
      <c r="Y594" s="173">
        <f>'K8 SD Twl II 2013'!T593</f>
        <v>0</v>
      </c>
      <c r="Z594" s="173">
        <f>'K8 SD Twl III 2013'!T593</f>
        <v>0</v>
      </c>
      <c r="AA594" s="173">
        <f>'K8 SD Twl IV 2013'!T593</f>
        <v>0</v>
      </c>
      <c r="AB594" s="173">
        <f t="shared" si="49"/>
        <v>0</v>
      </c>
      <c r="AC594" s="173">
        <f t="shared" si="45"/>
        <v>77299990</v>
      </c>
    </row>
    <row r="595" spans="2:29" hidden="1">
      <c r="B595" s="79">
        <f>'PER TRIWULAN'!A589</f>
        <v>584</v>
      </c>
      <c r="C595" s="54" t="str">
        <f>'PER TRIWULAN'!I589</f>
        <v xml:space="preserve"> Purwodadi </v>
      </c>
      <c r="D595" s="36" t="str">
        <f>'PER TRIWULAN'!B589</f>
        <v>SD NEGERI 16 PURWODADI</v>
      </c>
      <c r="E595" s="71">
        <f>'PER TRIWULAN'!X589</f>
        <v>192270000</v>
      </c>
      <c r="F595" s="89">
        <v>192270000</v>
      </c>
      <c r="G595" s="62">
        <v>3577986</v>
      </c>
      <c r="H595" s="62">
        <v>2588400</v>
      </c>
      <c r="I595" s="62">
        <v>45641300</v>
      </c>
      <c r="J595" s="62">
        <v>40785550</v>
      </c>
      <c r="K595" s="62">
        <v>44597439</v>
      </c>
      <c r="L595" s="62">
        <v>8495582</v>
      </c>
      <c r="M595" s="62">
        <v>10354400</v>
      </c>
      <c r="N595" s="62">
        <v>19500000</v>
      </c>
      <c r="O595" s="62">
        <v>4259650</v>
      </c>
      <c r="P595" s="62"/>
      <c r="Q595" s="62">
        <v>5311500</v>
      </c>
      <c r="R595" s="62">
        <v>7150000</v>
      </c>
      <c r="S595" s="62"/>
      <c r="T595" s="72">
        <f t="shared" si="46"/>
        <v>192261807</v>
      </c>
      <c r="U595" s="59">
        <f t="shared" si="47"/>
        <v>0</v>
      </c>
      <c r="V595" s="57">
        <f t="shared" si="48"/>
        <v>8193</v>
      </c>
      <c r="W595" s="25"/>
      <c r="X595" s="173">
        <f>'K8 SD Twl I 2013'!T594</f>
        <v>0</v>
      </c>
      <c r="Y595" s="173">
        <f>'K8 SD Twl II 2013'!T594</f>
        <v>0</v>
      </c>
      <c r="Z595" s="173">
        <f>'K8 SD Twl III 2013'!T594</f>
        <v>0</v>
      </c>
      <c r="AA595" s="173">
        <f>'K8 SD Twl IV 2013'!T594</f>
        <v>0</v>
      </c>
      <c r="AB595" s="173">
        <f t="shared" si="49"/>
        <v>0</v>
      </c>
      <c r="AC595" s="173">
        <f t="shared" si="45"/>
        <v>192261807</v>
      </c>
    </row>
    <row r="596" spans="2:29" hidden="1">
      <c r="B596" s="79">
        <f>'PER TRIWULAN'!A590</f>
        <v>585</v>
      </c>
      <c r="C596" s="54" t="str">
        <f>'PER TRIWULAN'!I590</f>
        <v xml:space="preserve"> Purwodadi </v>
      </c>
      <c r="D596" s="36" t="str">
        <f>'PER TRIWULAN'!B590</f>
        <v>SD NEGERI 2 CANDISARI</v>
      </c>
      <c r="E596" s="71">
        <f>'PER TRIWULAN'!X590</f>
        <v>60900000</v>
      </c>
      <c r="F596" s="89">
        <v>60900000</v>
      </c>
      <c r="G596" s="62">
        <v>270000</v>
      </c>
      <c r="H596" s="62">
        <v>2227500</v>
      </c>
      <c r="I596" s="62">
        <v>17524750</v>
      </c>
      <c r="J596" s="62">
        <v>11288100</v>
      </c>
      <c r="K596" s="62">
        <v>11518695</v>
      </c>
      <c r="L596" s="62">
        <v>1194955</v>
      </c>
      <c r="M596" s="62">
        <v>2814500</v>
      </c>
      <c r="N596" s="62">
        <v>8800000</v>
      </c>
      <c r="O596" s="62">
        <v>1902000</v>
      </c>
      <c r="P596" s="62">
        <v>840000</v>
      </c>
      <c r="Q596" s="62">
        <v>2094500</v>
      </c>
      <c r="R596" s="62">
        <v>425000</v>
      </c>
      <c r="S596" s="62">
        <v>0</v>
      </c>
      <c r="T596" s="72">
        <f t="shared" si="46"/>
        <v>60900000</v>
      </c>
      <c r="U596" s="59">
        <f t="shared" si="47"/>
        <v>0</v>
      </c>
      <c r="V596" s="57">
        <f t="shared" si="48"/>
        <v>0</v>
      </c>
      <c r="W596" s="25"/>
      <c r="X596" s="173">
        <f>'K8 SD Twl I 2013'!T595</f>
        <v>0</v>
      </c>
      <c r="Y596" s="173">
        <f>'K8 SD Twl II 2013'!T595</f>
        <v>0</v>
      </c>
      <c r="Z596" s="173">
        <f>'K8 SD Twl III 2013'!T595</f>
        <v>0</v>
      </c>
      <c r="AA596" s="173">
        <f>'K8 SD Twl IV 2013'!T595</f>
        <v>0</v>
      </c>
      <c r="AB596" s="173">
        <f t="shared" si="49"/>
        <v>0</v>
      </c>
      <c r="AC596" s="173">
        <f t="shared" si="45"/>
        <v>60900000</v>
      </c>
    </row>
    <row r="597" spans="2:29" hidden="1">
      <c r="B597" s="79">
        <f>'PER TRIWULAN'!A591</f>
        <v>586</v>
      </c>
      <c r="C597" s="54" t="str">
        <f>'PER TRIWULAN'!I591</f>
        <v xml:space="preserve"> Purwodadi </v>
      </c>
      <c r="D597" s="36" t="str">
        <f>'PER TRIWULAN'!B591</f>
        <v>SD NEGERI 2 CINGKRONG</v>
      </c>
      <c r="E597" s="71">
        <f>'PER TRIWULAN'!X591</f>
        <v>98310000</v>
      </c>
      <c r="F597" s="89">
        <v>98310000</v>
      </c>
      <c r="G597" s="62">
        <v>3196500</v>
      </c>
      <c r="H597" s="62">
        <v>0</v>
      </c>
      <c r="I597" s="62">
        <v>11797750</v>
      </c>
      <c r="J597" s="62">
        <v>6980300</v>
      </c>
      <c r="K597" s="62">
        <v>27633050</v>
      </c>
      <c r="L597" s="62">
        <v>4305381</v>
      </c>
      <c r="M597" s="62">
        <v>2076000</v>
      </c>
      <c r="N597" s="62">
        <v>14950000</v>
      </c>
      <c r="O597" s="62">
        <v>1556000</v>
      </c>
      <c r="P597" s="62">
        <v>0</v>
      </c>
      <c r="Q597" s="62">
        <v>225000</v>
      </c>
      <c r="R597" s="62">
        <v>5150000</v>
      </c>
      <c r="S597" s="62">
        <v>1300000</v>
      </c>
      <c r="T597" s="72">
        <f t="shared" si="46"/>
        <v>79169981</v>
      </c>
      <c r="U597" s="59">
        <f t="shared" si="47"/>
        <v>0</v>
      </c>
      <c r="V597" s="57">
        <f t="shared" si="48"/>
        <v>19140019</v>
      </c>
      <c r="W597" s="25"/>
      <c r="X597" s="173">
        <f>'K8 SD Twl I 2013'!T596</f>
        <v>0</v>
      </c>
      <c r="Y597" s="173">
        <f>'K8 SD Twl II 2013'!T596</f>
        <v>0</v>
      </c>
      <c r="Z597" s="173">
        <f>'K8 SD Twl III 2013'!T596</f>
        <v>0</v>
      </c>
      <c r="AA597" s="173">
        <f>'K8 SD Twl IV 2013'!T596</f>
        <v>0</v>
      </c>
      <c r="AB597" s="173">
        <f t="shared" si="49"/>
        <v>0</v>
      </c>
      <c r="AC597" s="173">
        <f t="shared" si="45"/>
        <v>79169981</v>
      </c>
    </row>
    <row r="598" spans="2:29" hidden="1">
      <c r="B598" s="79">
        <f>'PER TRIWULAN'!A592</f>
        <v>587</v>
      </c>
      <c r="C598" s="54" t="str">
        <f>'PER TRIWULAN'!I592</f>
        <v xml:space="preserve"> Purwodadi </v>
      </c>
      <c r="D598" s="36" t="str">
        <f>'PER TRIWULAN'!B592</f>
        <v>SD NEGERI 2 DANYANG</v>
      </c>
      <c r="E598" s="71">
        <f>'PER TRIWULAN'!X592</f>
        <v>174580000</v>
      </c>
      <c r="F598" s="89">
        <v>174580000</v>
      </c>
      <c r="G598" s="62">
        <v>14861000</v>
      </c>
      <c r="H598" s="62">
        <v>549000</v>
      </c>
      <c r="I598" s="62">
        <v>21791976</v>
      </c>
      <c r="J598" s="62">
        <v>19995748</v>
      </c>
      <c r="K598" s="62">
        <v>23179748</v>
      </c>
      <c r="L598" s="62">
        <v>6180734</v>
      </c>
      <c r="M598" s="62">
        <v>15194500</v>
      </c>
      <c r="N598" s="62">
        <v>22350000</v>
      </c>
      <c r="O598" s="62">
        <v>3081000</v>
      </c>
      <c r="P598" s="62">
        <v>1100000</v>
      </c>
      <c r="Q598" s="62">
        <v>3615000</v>
      </c>
      <c r="R598" s="62">
        <v>7336000</v>
      </c>
      <c r="S598" s="62">
        <v>35101669</v>
      </c>
      <c r="T598" s="72">
        <f t="shared" si="46"/>
        <v>174336375</v>
      </c>
      <c r="U598" s="59">
        <f t="shared" si="47"/>
        <v>0</v>
      </c>
      <c r="V598" s="57">
        <f t="shared" si="48"/>
        <v>243625</v>
      </c>
      <c r="W598" s="25"/>
      <c r="X598" s="173">
        <f>'K8 SD Twl I 2013'!T597</f>
        <v>0</v>
      </c>
      <c r="Y598" s="173">
        <f>'K8 SD Twl II 2013'!T597</f>
        <v>0</v>
      </c>
      <c r="Z598" s="173">
        <f>'K8 SD Twl III 2013'!T597</f>
        <v>0</v>
      </c>
      <c r="AA598" s="173">
        <f>'K8 SD Twl IV 2013'!T597</f>
        <v>0</v>
      </c>
      <c r="AB598" s="173">
        <f t="shared" si="49"/>
        <v>0</v>
      </c>
      <c r="AC598" s="173">
        <f t="shared" si="45"/>
        <v>174336375</v>
      </c>
    </row>
    <row r="599" spans="2:29" hidden="1">
      <c r="B599" s="79">
        <f>'PER TRIWULAN'!A593</f>
        <v>588</v>
      </c>
      <c r="C599" s="54" t="str">
        <f>'PER TRIWULAN'!I593</f>
        <v xml:space="preserve"> Purwodadi </v>
      </c>
      <c r="D599" s="36" t="str">
        <f>'PER TRIWULAN'!B593</f>
        <v>SD NEGERI 2 GENUKSURAN</v>
      </c>
      <c r="E599" s="71">
        <f>'PER TRIWULAN'!X593</f>
        <v>111650000</v>
      </c>
      <c r="F599" s="89">
        <v>111650000</v>
      </c>
      <c r="G599" s="62">
        <v>1373250</v>
      </c>
      <c r="H599" s="62">
        <v>945000</v>
      </c>
      <c r="I599" s="62">
        <v>12834200</v>
      </c>
      <c r="J599" s="62">
        <v>30278900</v>
      </c>
      <c r="K599" s="62">
        <v>17074995</v>
      </c>
      <c r="L599" s="62">
        <v>1396947</v>
      </c>
      <c r="M599" s="62">
        <v>4060000</v>
      </c>
      <c r="N599" s="62">
        <v>25650000</v>
      </c>
      <c r="O599" s="62">
        <v>6427200</v>
      </c>
      <c r="P599" s="62">
        <v>3150000</v>
      </c>
      <c r="Q599" s="62">
        <v>5150000</v>
      </c>
      <c r="R599" s="62">
        <v>0</v>
      </c>
      <c r="S599" s="62">
        <v>1134500</v>
      </c>
      <c r="T599" s="72">
        <f t="shared" si="46"/>
        <v>109474992</v>
      </c>
      <c r="U599" s="59">
        <f t="shared" si="47"/>
        <v>0</v>
      </c>
      <c r="V599" s="57">
        <f t="shared" si="48"/>
        <v>2175008</v>
      </c>
      <c r="W599" s="25"/>
      <c r="X599" s="173">
        <f>'K8 SD Twl I 2013'!T598</f>
        <v>0</v>
      </c>
      <c r="Y599" s="173">
        <f>'K8 SD Twl II 2013'!T598</f>
        <v>0</v>
      </c>
      <c r="Z599" s="173">
        <f>'K8 SD Twl III 2013'!T598</f>
        <v>0</v>
      </c>
      <c r="AA599" s="173">
        <f>'K8 SD Twl IV 2013'!T598</f>
        <v>0</v>
      </c>
      <c r="AB599" s="173">
        <f t="shared" si="49"/>
        <v>0</v>
      </c>
      <c r="AC599" s="173">
        <f t="shared" si="45"/>
        <v>109474992</v>
      </c>
    </row>
    <row r="600" spans="2:29" hidden="1">
      <c r="B600" s="79">
        <f>'PER TRIWULAN'!A594</f>
        <v>589</v>
      </c>
      <c r="C600" s="54" t="str">
        <f>'PER TRIWULAN'!I594</f>
        <v xml:space="preserve"> Purwodadi </v>
      </c>
      <c r="D600" s="36" t="str">
        <f>'PER TRIWULAN'!B594</f>
        <v>SD NEGERI 2 KALONGAN</v>
      </c>
      <c r="E600" s="71">
        <f>'PER TRIWULAN'!X594</f>
        <v>103530000</v>
      </c>
      <c r="F600" s="89">
        <v>103530000</v>
      </c>
      <c r="G600" s="62">
        <v>617500</v>
      </c>
      <c r="H600" s="62">
        <v>850000</v>
      </c>
      <c r="I600" s="62">
        <v>29791000</v>
      </c>
      <c r="J600" s="62">
        <v>22293750</v>
      </c>
      <c r="K600" s="62">
        <v>11324800</v>
      </c>
      <c r="L600" s="62">
        <v>6709251</v>
      </c>
      <c r="M600" s="62">
        <v>13009500</v>
      </c>
      <c r="N600" s="62">
        <v>9000000</v>
      </c>
      <c r="O600" s="62">
        <v>5262500</v>
      </c>
      <c r="P600" s="62">
        <v>1815000</v>
      </c>
      <c r="Q600" s="62">
        <v>2812000</v>
      </c>
      <c r="R600" s="62"/>
      <c r="S600" s="62"/>
      <c r="T600" s="72">
        <f t="shared" si="46"/>
        <v>103485301</v>
      </c>
      <c r="U600" s="59">
        <f t="shared" si="47"/>
        <v>0</v>
      </c>
      <c r="V600" s="57">
        <f t="shared" si="48"/>
        <v>44699</v>
      </c>
      <c r="W600" s="25"/>
      <c r="X600" s="173">
        <f>'K8 SD Twl I 2013'!T599</f>
        <v>0</v>
      </c>
      <c r="Y600" s="173">
        <f>'K8 SD Twl II 2013'!T599</f>
        <v>0</v>
      </c>
      <c r="Z600" s="173">
        <f>'K8 SD Twl III 2013'!T599</f>
        <v>0</v>
      </c>
      <c r="AA600" s="173">
        <f>'K8 SD Twl IV 2013'!T599</f>
        <v>0</v>
      </c>
      <c r="AB600" s="173">
        <f t="shared" si="49"/>
        <v>0</v>
      </c>
      <c r="AC600" s="173">
        <f t="shared" si="45"/>
        <v>103485301</v>
      </c>
    </row>
    <row r="601" spans="2:29" hidden="1">
      <c r="B601" s="79">
        <f>'PER TRIWULAN'!A595</f>
        <v>590</v>
      </c>
      <c r="C601" s="54" t="str">
        <f>'PER TRIWULAN'!I595</f>
        <v xml:space="preserve"> Purwodadi </v>
      </c>
      <c r="D601" s="36" t="str">
        <f>'PER TRIWULAN'!B595</f>
        <v>SD NEGERI 2 KANDANGAN</v>
      </c>
      <c r="E601" s="71">
        <f>'PER TRIWULAN'!X595</f>
        <v>109620000</v>
      </c>
      <c r="F601" s="89">
        <v>109620000</v>
      </c>
      <c r="G601" s="62">
        <v>658000</v>
      </c>
      <c r="H601" s="62">
        <v>1500000</v>
      </c>
      <c r="I601" s="62">
        <v>28973500</v>
      </c>
      <c r="J601" s="62">
        <v>12267467</v>
      </c>
      <c r="K601" s="62">
        <v>31122258</v>
      </c>
      <c r="L601" s="62">
        <v>980275</v>
      </c>
      <c r="M601" s="62">
        <v>10598000</v>
      </c>
      <c r="N601" s="62">
        <v>10594000</v>
      </c>
      <c r="O601" s="62">
        <v>4974500</v>
      </c>
      <c r="P601" s="62">
        <v>594000</v>
      </c>
      <c r="Q601" s="62">
        <v>3138000</v>
      </c>
      <c r="R601" s="62">
        <v>4220000</v>
      </c>
      <c r="S601" s="62"/>
      <c r="T601" s="72">
        <f t="shared" si="46"/>
        <v>109620000</v>
      </c>
      <c r="U601" s="59">
        <f t="shared" si="47"/>
        <v>0</v>
      </c>
      <c r="V601" s="57">
        <f t="shared" si="48"/>
        <v>0</v>
      </c>
      <c r="W601" s="25"/>
      <c r="X601" s="173">
        <f>'K8 SD Twl I 2013'!T600</f>
        <v>0</v>
      </c>
      <c r="Y601" s="173">
        <f>'K8 SD Twl II 2013'!T600</f>
        <v>0</v>
      </c>
      <c r="Z601" s="173">
        <f>'K8 SD Twl III 2013'!T600</f>
        <v>0</v>
      </c>
      <c r="AA601" s="173">
        <f>'K8 SD Twl IV 2013'!T600</f>
        <v>0</v>
      </c>
      <c r="AB601" s="173">
        <f t="shared" si="49"/>
        <v>0</v>
      </c>
      <c r="AC601" s="173">
        <f t="shared" si="45"/>
        <v>109620000</v>
      </c>
    </row>
    <row r="602" spans="2:29" hidden="1">
      <c r="B602" s="79">
        <f>'PER TRIWULAN'!A596</f>
        <v>591</v>
      </c>
      <c r="C602" s="54" t="str">
        <f>'PER TRIWULAN'!I596</f>
        <v xml:space="preserve"> Purwodadi </v>
      </c>
      <c r="D602" s="36" t="str">
        <f>'PER TRIWULAN'!B596</f>
        <v>SD NEGERI 2 KEDUNGREJO</v>
      </c>
      <c r="E602" s="71">
        <f>'PER TRIWULAN'!X596</f>
        <v>117740000</v>
      </c>
      <c r="F602" s="89">
        <v>117740000</v>
      </c>
      <c r="G602" s="62">
        <v>1400000</v>
      </c>
      <c r="H602" s="62">
        <v>1313000</v>
      </c>
      <c r="I602" s="62">
        <v>21421500</v>
      </c>
      <c r="J602" s="62">
        <v>17912800</v>
      </c>
      <c r="K602" s="62">
        <v>34418700</v>
      </c>
      <c r="L602" s="62">
        <v>8565500</v>
      </c>
      <c r="M602" s="62">
        <v>6945000</v>
      </c>
      <c r="N602" s="62">
        <v>18375000</v>
      </c>
      <c r="O602" s="62">
        <v>2748500</v>
      </c>
      <c r="P602" s="62">
        <v>200000</v>
      </c>
      <c r="Q602" s="62">
        <v>1200000</v>
      </c>
      <c r="R602" s="62">
        <v>3170000</v>
      </c>
      <c r="S602" s="62">
        <v>0</v>
      </c>
      <c r="T602" s="72">
        <f t="shared" si="46"/>
        <v>117670000</v>
      </c>
      <c r="U602" s="59">
        <f t="shared" si="47"/>
        <v>0</v>
      </c>
      <c r="V602" s="57">
        <f t="shared" si="48"/>
        <v>70000</v>
      </c>
      <c r="W602" s="25"/>
      <c r="X602" s="173">
        <f>'K8 SD Twl I 2013'!T601</f>
        <v>0</v>
      </c>
      <c r="Y602" s="173">
        <f>'K8 SD Twl II 2013'!T601</f>
        <v>0</v>
      </c>
      <c r="Z602" s="173">
        <f>'K8 SD Twl III 2013'!T601</f>
        <v>0</v>
      </c>
      <c r="AA602" s="173">
        <f>'K8 SD Twl IV 2013'!T601</f>
        <v>0</v>
      </c>
      <c r="AB602" s="173">
        <f t="shared" si="49"/>
        <v>0</v>
      </c>
      <c r="AC602" s="173">
        <f t="shared" si="45"/>
        <v>117670000</v>
      </c>
    </row>
    <row r="603" spans="2:29" hidden="1">
      <c r="B603" s="79">
        <f>'PER TRIWULAN'!A597</f>
        <v>592</v>
      </c>
      <c r="C603" s="54" t="str">
        <f>'PER TRIWULAN'!I597</f>
        <v xml:space="preserve"> Purwodadi </v>
      </c>
      <c r="D603" s="36" t="str">
        <f>'PER TRIWULAN'!B597</f>
        <v>SD NEGERI 2 KURIPAN</v>
      </c>
      <c r="E603" s="71">
        <f>'PER TRIWULAN'!X597</f>
        <v>101210000</v>
      </c>
      <c r="F603" s="89">
        <v>101210000</v>
      </c>
      <c r="G603" s="62">
        <v>4523250</v>
      </c>
      <c r="H603" s="62">
        <v>785000</v>
      </c>
      <c r="I603" s="62">
        <v>27954550</v>
      </c>
      <c r="J603" s="62">
        <v>9225500</v>
      </c>
      <c r="K603" s="62">
        <v>31809000</v>
      </c>
      <c r="L603" s="62">
        <v>2189500</v>
      </c>
      <c r="M603" s="62">
        <v>608000</v>
      </c>
      <c r="N603" s="62">
        <v>10275000</v>
      </c>
      <c r="O603" s="62">
        <v>5253700</v>
      </c>
      <c r="P603" s="62"/>
      <c r="Q603" s="62">
        <v>4075000</v>
      </c>
      <c r="R603" s="62"/>
      <c r="S603" s="62">
        <v>4511500</v>
      </c>
      <c r="T603" s="72">
        <f t="shared" si="46"/>
        <v>101210000</v>
      </c>
      <c r="U603" s="59">
        <f t="shared" si="47"/>
        <v>0</v>
      </c>
      <c r="V603" s="57">
        <f t="shared" si="48"/>
        <v>0</v>
      </c>
      <c r="W603" s="25"/>
      <c r="X603" s="173">
        <f>'K8 SD Twl I 2013'!T602</f>
        <v>0</v>
      </c>
      <c r="Y603" s="173">
        <f>'K8 SD Twl II 2013'!T602</f>
        <v>0</v>
      </c>
      <c r="Z603" s="173">
        <f>'K8 SD Twl III 2013'!T602</f>
        <v>0</v>
      </c>
      <c r="AA603" s="173">
        <f>'K8 SD Twl IV 2013'!T602</f>
        <v>0</v>
      </c>
      <c r="AB603" s="173">
        <f t="shared" si="49"/>
        <v>0</v>
      </c>
      <c r="AC603" s="173">
        <f t="shared" si="45"/>
        <v>101210000</v>
      </c>
    </row>
    <row r="604" spans="2:29" hidden="1">
      <c r="B604" s="79">
        <f>'PER TRIWULAN'!A598</f>
        <v>593</v>
      </c>
      <c r="C604" s="54" t="str">
        <f>'PER TRIWULAN'!I598</f>
        <v xml:space="preserve"> Purwodadi </v>
      </c>
      <c r="D604" s="36" t="str">
        <f>'PER TRIWULAN'!B598</f>
        <v>SD NEGERI 2 NAMBUHAN</v>
      </c>
      <c r="E604" s="71">
        <f>'PER TRIWULAN'!X598</f>
        <v>126730000</v>
      </c>
      <c r="F604" s="89">
        <v>126730000</v>
      </c>
      <c r="G604" s="62">
        <v>9832000</v>
      </c>
      <c r="H604" s="62">
        <v>1450000</v>
      </c>
      <c r="I604" s="62">
        <v>21413300</v>
      </c>
      <c r="J604" s="62">
        <v>19535900</v>
      </c>
      <c r="K604" s="62">
        <v>3690600</v>
      </c>
      <c r="L604" s="62">
        <v>34581550</v>
      </c>
      <c r="M604" s="62">
        <v>12654650</v>
      </c>
      <c r="N604" s="62">
        <v>14400000</v>
      </c>
      <c r="O604" s="62">
        <v>3572000</v>
      </c>
      <c r="P604" s="62">
        <v>0</v>
      </c>
      <c r="Q604" s="62">
        <v>2175000</v>
      </c>
      <c r="R604" s="62">
        <v>3425000</v>
      </c>
      <c r="S604" s="62">
        <v>0</v>
      </c>
      <c r="T604" s="72">
        <f t="shared" si="46"/>
        <v>126730000</v>
      </c>
      <c r="U604" s="59">
        <f t="shared" si="47"/>
        <v>0</v>
      </c>
      <c r="V604" s="57">
        <f t="shared" si="48"/>
        <v>0</v>
      </c>
      <c r="W604" s="25"/>
      <c r="X604" s="173">
        <f>'K8 SD Twl I 2013'!T603</f>
        <v>0</v>
      </c>
      <c r="Y604" s="173">
        <f>'K8 SD Twl II 2013'!T603</f>
        <v>0</v>
      </c>
      <c r="Z604" s="173">
        <f>'K8 SD Twl III 2013'!T603</f>
        <v>0</v>
      </c>
      <c r="AA604" s="173">
        <f>'K8 SD Twl IV 2013'!T603</f>
        <v>0</v>
      </c>
      <c r="AB604" s="173">
        <f t="shared" si="49"/>
        <v>0</v>
      </c>
      <c r="AC604" s="173">
        <f t="shared" si="45"/>
        <v>126730000</v>
      </c>
    </row>
    <row r="605" spans="2:29" hidden="1">
      <c r="B605" s="79">
        <f>'PER TRIWULAN'!A599</f>
        <v>594</v>
      </c>
      <c r="C605" s="54" t="str">
        <f>'PER TRIWULAN'!I599</f>
        <v xml:space="preserve"> Purwodadi </v>
      </c>
      <c r="D605" s="36" t="str">
        <f>'PER TRIWULAN'!B599</f>
        <v>SD NEGERI 2 NGEMBAK</v>
      </c>
      <c r="E605" s="71">
        <f>'PER TRIWULAN'!X599</f>
        <v>116000000</v>
      </c>
      <c r="F605" s="89">
        <v>116000000</v>
      </c>
      <c r="G605" s="62">
        <v>5065000</v>
      </c>
      <c r="H605" s="62">
        <v>1110000</v>
      </c>
      <c r="I605" s="62">
        <v>21447000</v>
      </c>
      <c r="J605" s="62">
        <v>20713550</v>
      </c>
      <c r="K605" s="62">
        <v>23117600</v>
      </c>
      <c r="L605" s="62">
        <v>4227000</v>
      </c>
      <c r="M605" s="62">
        <v>5587850</v>
      </c>
      <c r="N605" s="62">
        <v>21950000</v>
      </c>
      <c r="O605" s="62">
        <v>4500000</v>
      </c>
      <c r="P605" s="62">
        <v>1650000</v>
      </c>
      <c r="Q605" s="62">
        <v>3066000</v>
      </c>
      <c r="R605" s="62">
        <v>0</v>
      </c>
      <c r="S605" s="62">
        <v>3566000</v>
      </c>
      <c r="T605" s="72">
        <f t="shared" si="46"/>
        <v>116000000</v>
      </c>
      <c r="U605" s="59">
        <f t="shared" si="47"/>
        <v>0</v>
      </c>
      <c r="V605" s="57">
        <f t="shared" si="48"/>
        <v>0</v>
      </c>
      <c r="W605" s="25"/>
      <c r="X605" s="173">
        <f>'K8 SD Twl I 2013'!T604</f>
        <v>0</v>
      </c>
      <c r="Y605" s="173">
        <f>'K8 SD Twl II 2013'!T604</f>
        <v>0</v>
      </c>
      <c r="Z605" s="173">
        <f>'K8 SD Twl III 2013'!T604</f>
        <v>0</v>
      </c>
      <c r="AA605" s="173">
        <f>'K8 SD Twl IV 2013'!T604</f>
        <v>0</v>
      </c>
      <c r="AB605" s="173">
        <f t="shared" si="49"/>
        <v>0</v>
      </c>
      <c r="AC605" s="173">
        <f t="shared" si="45"/>
        <v>116000000</v>
      </c>
    </row>
    <row r="606" spans="2:29" hidden="1">
      <c r="B606" s="79">
        <f>'PER TRIWULAN'!A600</f>
        <v>595</v>
      </c>
      <c r="C606" s="54" t="str">
        <f>'PER TRIWULAN'!I600</f>
        <v xml:space="preserve"> Purwodadi </v>
      </c>
      <c r="D606" s="36" t="str">
        <f>'PER TRIWULAN'!B600</f>
        <v>SD NEGERI 2 NGLOBAR</v>
      </c>
      <c r="E606" s="71">
        <f>'PER TRIWULAN'!X600</f>
        <v>59450000</v>
      </c>
      <c r="F606" s="89">
        <v>59450000</v>
      </c>
      <c r="G606" s="62">
        <v>1221500</v>
      </c>
      <c r="H606" s="62">
        <v>975000</v>
      </c>
      <c r="I606" s="62">
        <v>14186000</v>
      </c>
      <c r="J606" s="62">
        <v>9551350</v>
      </c>
      <c r="K606" s="62">
        <v>14667750</v>
      </c>
      <c r="L606" s="62">
        <v>529000</v>
      </c>
      <c r="M606" s="62">
        <v>4083500</v>
      </c>
      <c r="N606" s="62">
        <v>9650000</v>
      </c>
      <c r="O606" s="62">
        <v>1694000</v>
      </c>
      <c r="P606" s="62">
        <v>0</v>
      </c>
      <c r="Q606" s="62">
        <v>2891900</v>
      </c>
      <c r="R606" s="62">
        <v>0</v>
      </c>
      <c r="S606" s="62">
        <v>0</v>
      </c>
      <c r="T606" s="72">
        <f t="shared" si="46"/>
        <v>59450000</v>
      </c>
      <c r="U606" s="59">
        <f t="shared" si="47"/>
        <v>0</v>
      </c>
      <c r="V606" s="57">
        <f t="shared" si="48"/>
        <v>0</v>
      </c>
      <c r="W606" s="25"/>
      <c r="X606" s="173">
        <f>'K8 SD Twl I 2013'!T605</f>
        <v>0</v>
      </c>
      <c r="Y606" s="173">
        <f>'K8 SD Twl II 2013'!T605</f>
        <v>0</v>
      </c>
      <c r="Z606" s="173">
        <f>'K8 SD Twl III 2013'!T605</f>
        <v>0</v>
      </c>
      <c r="AA606" s="173">
        <f>'K8 SD Twl IV 2013'!T605</f>
        <v>0</v>
      </c>
      <c r="AB606" s="173">
        <f t="shared" si="49"/>
        <v>0</v>
      </c>
      <c r="AC606" s="173">
        <f t="shared" si="45"/>
        <v>59450000</v>
      </c>
    </row>
    <row r="607" spans="2:29" hidden="1">
      <c r="B607" s="79">
        <f>'PER TRIWULAN'!A601</f>
        <v>596</v>
      </c>
      <c r="C607" s="54" t="str">
        <f>'PER TRIWULAN'!I601</f>
        <v xml:space="preserve"> Purwodadi </v>
      </c>
      <c r="D607" s="36" t="str">
        <f>'PER TRIWULAN'!B601</f>
        <v>SD NEGERI 2 NGRAJI</v>
      </c>
      <c r="E607" s="71">
        <f>'PER TRIWULAN'!X601</f>
        <v>86130000</v>
      </c>
      <c r="F607" s="89">
        <v>86130000</v>
      </c>
      <c r="G607" s="62">
        <v>1200500</v>
      </c>
      <c r="H607" s="62">
        <v>500000</v>
      </c>
      <c r="I607" s="62">
        <v>24123050</v>
      </c>
      <c r="J607" s="62">
        <v>14311500</v>
      </c>
      <c r="K607" s="62">
        <v>7305100</v>
      </c>
      <c r="L607" s="62">
        <v>951000</v>
      </c>
      <c r="M607" s="62">
        <v>7342250</v>
      </c>
      <c r="N607" s="62">
        <v>11500000</v>
      </c>
      <c r="O607" s="62">
        <v>0</v>
      </c>
      <c r="P607" s="62">
        <v>0</v>
      </c>
      <c r="Q607" s="62">
        <v>3280000</v>
      </c>
      <c r="R607" s="62">
        <v>4000000</v>
      </c>
      <c r="S607" s="62">
        <v>11616600</v>
      </c>
      <c r="T607" s="72">
        <f t="shared" si="46"/>
        <v>86130000</v>
      </c>
      <c r="U607" s="59">
        <f t="shared" si="47"/>
        <v>0</v>
      </c>
      <c r="V607" s="57">
        <f t="shared" si="48"/>
        <v>0</v>
      </c>
      <c r="W607" s="25"/>
      <c r="X607" s="173">
        <f>'K8 SD Twl I 2013'!T606</f>
        <v>0</v>
      </c>
      <c r="Y607" s="173">
        <f>'K8 SD Twl II 2013'!T606</f>
        <v>0</v>
      </c>
      <c r="Z607" s="173">
        <f>'K8 SD Twl III 2013'!T606</f>
        <v>0</v>
      </c>
      <c r="AA607" s="173">
        <f>'K8 SD Twl IV 2013'!T606</f>
        <v>0</v>
      </c>
      <c r="AB607" s="173">
        <f t="shared" si="49"/>
        <v>0</v>
      </c>
      <c r="AC607" s="173">
        <f t="shared" si="45"/>
        <v>86130000</v>
      </c>
    </row>
    <row r="608" spans="2:29" hidden="1">
      <c r="B608" s="79">
        <f>'PER TRIWULAN'!A602</f>
        <v>597</v>
      </c>
      <c r="C608" s="54" t="str">
        <f>'PER TRIWULAN'!I602</f>
        <v xml:space="preserve"> Purwodadi </v>
      </c>
      <c r="D608" s="36" t="str">
        <f>'PER TRIWULAN'!B602</f>
        <v>SD NEGERI 2 PULOREJO</v>
      </c>
      <c r="E608" s="71">
        <f>'PER TRIWULAN'!X602</f>
        <v>95990000</v>
      </c>
      <c r="F608" s="89">
        <v>95990000</v>
      </c>
      <c r="G608" s="62">
        <v>0</v>
      </c>
      <c r="H608" s="62">
        <v>0</v>
      </c>
      <c r="I608" s="62">
        <v>34717677</v>
      </c>
      <c r="J608" s="62">
        <v>9572450</v>
      </c>
      <c r="K608" s="62">
        <v>24656500</v>
      </c>
      <c r="L608" s="62">
        <v>3242349</v>
      </c>
      <c r="M608" s="62">
        <v>4029000</v>
      </c>
      <c r="N608" s="62">
        <v>14400000</v>
      </c>
      <c r="O608" s="62">
        <v>2607000</v>
      </c>
      <c r="P608" s="62">
        <v>365000</v>
      </c>
      <c r="Q608" s="62">
        <v>1800000</v>
      </c>
      <c r="R608" s="62">
        <v>600000</v>
      </c>
      <c r="S608" s="62">
        <v>0</v>
      </c>
      <c r="T608" s="72">
        <f t="shared" si="46"/>
        <v>95989976</v>
      </c>
      <c r="U608" s="59">
        <f t="shared" si="47"/>
        <v>0</v>
      </c>
      <c r="V608" s="57">
        <f t="shared" si="48"/>
        <v>24</v>
      </c>
      <c r="W608" s="25"/>
      <c r="X608" s="173">
        <f>'K8 SD Twl I 2013'!T607</f>
        <v>0</v>
      </c>
      <c r="Y608" s="173">
        <f>'K8 SD Twl II 2013'!T607</f>
        <v>0</v>
      </c>
      <c r="Z608" s="173">
        <f>'K8 SD Twl III 2013'!T607</f>
        <v>0</v>
      </c>
      <c r="AA608" s="173">
        <f>'K8 SD Twl IV 2013'!T607</f>
        <v>0</v>
      </c>
      <c r="AB608" s="173">
        <f t="shared" si="49"/>
        <v>0</v>
      </c>
      <c r="AC608" s="173">
        <f t="shared" si="45"/>
        <v>95989976</v>
      </c>
    </row>
    <row r="609" spans="2:29" hidden="1">
      <c r="B609" s="79">
        <f>'PER TRIWULAN'!A603</f>
        <v>598</v>
      </c>
      <c r="C609" s="54" t="str">
        <f>'PER TRIWULAN'!I603</f>
        <v xml:space="preserve"> Purwodadi </v>
      </c>
      <c r="D609" s="36" t="str">
        <f>'PER TRIWULAN'!B603</f>
        <v>SD NEGERI 2 PURWODADI</v>
      </c>
      <c r="E609" s="71">
        <f>'PER TRIWULAN'!X603</f>
        <v>169650000</v>
      </c>
      <c r="F609" s="89">
        <v>169650000</v>
      </c>
      <c r="G609" s="62">
        <v>17210000</v>
      </c>
      <c r="H609" s="62">
        <v>1827000</v>
      </c>
      <c r="I609" s="62">
        <v>47408271</v>
      </c>
      <c r="J609" s="62">
        <v>19252550</v>
      </c>
      <c r="K609" s="62">
        <v>22393241</v>
      </c>
      <c r="L609" s="62">
        <v>10704693</v>
      </c>
      <c r="M609" s="62">
        <v>8370800</v>
      </c>
      <c r="N609" s="62">
        <v>18446900</v>
      </c>
      <c r="O609" s="62">
        <v>3825000</v>
      </c>
      <c r="P609" s="62">
        <v>6360000</v>
      </c>
      <c r="Q609" s="62">
        <v>4423000</v>
      </c>
      <c r="R609" s="62">
        <v>9428500</v>
      </c>
      <c r="S609" s="62"/>
      <c r="T609" s="72">
        <f t="shared" si="46"/>
        <v>169649955</v>
      </c>
      <c r="U609" s="59">
        <f t="shared" si="47"/>
        <v>0</v>
      </c>
      <c r="V609" s="57">
        <f t="shared" si="48"/>
        <v>45</v>
      </c>
      <c r="W609" s="25"/>
      <c r="X609" s="173">
        <f>'K8 SD Twl I 2013'!T608</f>
        <v>0</v>
      </c>
      <c r="Y609" s="173">
        <f>'K8 SD Twl II 2013'!T608</f>
        <v>0</v>
      </c>
      <c r="Z609" s="173">
        <f>'K8 SD Twl III 2013'!T608</f>
        <v>0</v>
      </c>
      <c r="AA609" s="173">
        <f>'K8 SD Twl IV 2013'!T608</f>
        <v>0</v>
      </c>
      <c r="AB609" s="173">
        <f t="shared" si="49"/>
        <v>0</v>
      </c>
      <c r="AC609" s="173">
        <f t="shared" si="45"/>
        <v>169649955</v>
      </c>
    </row>
    <row r="610" spans="2:29" hidden="1">
      <c r="B610" s="79">
        <f>'PER TRIWULAN'!A604</f>
        <v>599</v>
      </c>
      <c r="C610" s="54" t="str">
        <f>'PER TRIWULAN'!I604</f>
        <v xml:space="preserve"> Purwodadi </v>
      </c>
      <c r="D610" s="36" t="str">
        <f>'PER TRIWULAN'!B604</f>
        <v>SD NEGERI 2 PUTAT</v>
      </c>
      <c r="E610" s="71">
        <f>'PER TRIWULAN'!X604</f>
        <v>43500000</v>
      </c>
      <c r="F610" s="89">
        <v>43499971</v>
      </c>
      <c r="G610" s="62">
        <v>2538600</v>
      </c>
      <c r="H610" s="62">
        <v>550000</v>
      </c>
      <c r="I610" s="62">
        <v>6086200</v>
      </c>
      <c r="J610" s="62">
        <v>7943450</v>
      </c>
      <c r="K610" s="62">
        <v>8211050</v>
      </c>
      <c r="L610" s="62">
        <v>2914771</v>
      </c>
      <c r="M610" s="62">
        <v>1000000</v>
      </c>
      <c r="N610" s="62">
        <v>4500000</v>
      </c>
      <c r="O610" s="62">
        <v>955000</v>
      </c>
      <c r="P610" s="62"/>
      <c r="Q610" s="62">
        <v>3740900</v>
      </c>
      <c r="R610" s="62">
        <v>560000</v>
      </c>
      <c r="S610" s="62">
        <v>4500000</v>
      </c>
      <c r="T610" s="72">
        <f t="shared" si="46"/>
        <v>43499971</v>
      </c>
      <c r="U610" s="59">
        <f t="shared" si="47"/>
        <v>29</v>
      </c>
      <c r="V610" s="57">
        <f t="shared" si="48"/>
        <v>0</v>
      </c>
      <c r="W610" s="25"/>
      <c r="X610" s="173">
        <f>'K8 SD Twl I 2013'!T609</f>
        <v>0</v>
      </c>
      <c r="Y610" s="173">
        <f>'K8 SD Twl II 2013'!T609</f>
        <v>0</v>
      </c>
      <c r="Z610" s="173">
        <f>'K8 SD Twl III 2013'!T609</f>
        <v>0</v>
      </c>
      <c r="AA610" s="173">
        <f>'K8 SD Twl IV 2013'!T609</f>
        <v>0</v>
      </c>
      <c r="AB610" s="173">
        <f t="shared" si="49"/>
        <v>0</v>
      </c>
      <c r="AC610" s="173">
        <f t="shared" si="45"/>
        <v>43499971</v>
      </c>
    </row>
    <row r="611" spans="2:29" hidden="1">
      <c r="B611" s="79">
        <f>'PER TRIWULAN'!A605</f>
        <v>600</v>
      </c>
      <c r="C611" s="54" t="str">
        <f>'PER TRIWULAN'!I605</f>
        <v xml:space="preserve"> Purwodadi </v>
      </c>
      <c r="D611" s="36" t="str">
        <f>'PER TRIWULAN'!B605</f>
        <v>SD NEGERI 2 WARUKARANGANYAR</v>
      </c>
      <c r="E611" s="71">
        <f>'PER TRIWULAN'!X605</f>
        <v>110780000</v>
      </c>
      <c r="F611" s="89">
        <v>110780000</v>
      </c>
      <c r="G611" s="62">
        <v>1593750</v>
      </c>
      <c r="H611" s="62">
        <v>726000</v>
      </c>
      <c r="I611" s="62">
        <v>22298400</v>
      </c>
      <c r="J611" s="62">
        <v>18322600</v>
      </c>
      <c r="K611" s="62">
        <v>29226650</v>
      </c>
      <c r="L611" s="62">
        <v>4724500</v>
      </c>
      <c r="M611" s="62">
        <v>5691000</v>
      </c>
      <c r="N611" s="62">
        <v>21850000</v>
      </c>
      <c r="O611" s="62">
        <v>5147100</v>
      </c>
      <c r="P611" s="62"/>
      <c r="Q611" s="62">
        <v>1200000</v>
      </c>
      <c r="R611" s="62"/>
      <c r="S611" s="62"/>
      <c r="T611" s="72">
        <f t="shared" si="46"/>
        <v>110780000</v>
      </c>
      <c r="U611" s="59">
        <f t="shared" si="47"/>
        <v>0</v>
      </c>
      <c r="V611" s="57">
        <f t="shared" si="48"/>
        <v>0</v>
      </c>
      <c r="W611" s="25"/>
      <c r="X611" s="173">
        <f>'K8 SD Twl I 2013'!T610</f>
        <v>0</v>
      </c>
      <c r="Y611" s="173">
        <f>'K8 SD Twl II 2013'!T610</f>
        <v>0</v>
      </c>
      <c r="Z611" s="173">
        <f>'K8 SD Twl III 2013'!T610</f>
        <v>0</v>
      </c>
      <c r="AA611" s="173">
        <f>'K8 SD Twl IV 2013'!T610</f>
        <v>0</v>
      </c>
      <c r="AB611" s="173">
        <f t="shared" si="49"/>
        <v>0</v>
      </c>
      <c r="AC611" s="173">
        <f t="shared" si="45"/>
        <v>110780000</v>
      </c>
    </row>
    <row r="612" spans="2:29" hidden="1">
      <c r="B612" s="79">
        <f>'PER TRIWULAN'!A606</f>
        <v>601</v>
      </c>
      <c r="C612" s="54" t="str">
        <f>'PER TRIWULAN'!I606</f>
        <v xml:space="preserve"> Purwodadi </v>
      </c>
      <c r="D612" s="36" t="str">
        <f>'PER TRIWULAN'!B606</f>
        <v>SD NEGERI 3 CANDISARI</v>
      </c>
      <c r="E612" s="71">
        <f>'PER TRIWULAN'!X606</f>
        <v>77720000</v>
      </c>
      <c r="F612" s="89">
        <v>77720000</v>
      </c>
      <c r="G612" s="62">
        <v>862500</v>
      </c>
      <c r="H612" s="62">
        <v>1556000</v>
      </c>
      <c r="I612" s="62">
        <v>40125639</v>
      </c>
      <c r="J612" s="62">
        <v>9074500</v>
      </c>
      <c r="K612" s="62">
        <v>3978361</v>
      </c>
      <c r="L612" s="62">
        <v>107352</v>
      </c>
      <c r="M612" s="62">
        <v>4836148</v>
      </c>
      <c r="N612" s="62">
        <v>12400000</v>
      </c>
      <c r="O612" s="62">
        <v>3379500</v>
      </c>
      <c r="P612" s="62">
        <v>0</v>
      </c>
      <c r="Q612" s="62">
        <v>1400000</v>
      </c>
      <c r="R612" s="62">
        <v>0</v>
      </c>
      <c r="S612" s="62">
        <v>0</v>
      </c>
      <c r="T612" s="72">
        <f t="shared" si="46"/>
        <v>77720000</v>
      </c>
      <c r="U612" s="59">
        <f t="shared" si="47"/>
        <v>0</v>
      </c>
      <c r="V612" s="57">
        <f t="shared" si="48"/>
        <v>0</v>
      </c>
      <c r="W612" s="25"/>
      <c r="X612" s="173">
        <f>'K8 SD Twl I 2013'!T611</f>
        <v>0</v>
      </c>
      <c r="Y612" s="173">
        <f>'K8 SD Twl II 2013'!T611</f>
        <v>0</v>
      </c>
      <c r="Z612" s="173">
        <f>'K8 SD Twl III 2013'!T611</f>
        <v>0</v>
      </c>
      <c r="AA612" s="173">
        <f>'K8 SD Twl IV 2013'!T611</f>
        <v>0</v>
      </c>
      <c r="AB612" s="173">
        <f t="shared" si="49"/>
        <v>0</v>
      </c>
      <c r="AC612" s="173">
        <f t="shared" si="45"/>
        <v>77720000</v>
      </c>
    </row>
    <row r="613" spans="2:29" hidden="1">
      <c r="B613" s="79">
        <f>'PER TRIWULAN'!A607</f>
        <v>602</v>
      </c>
      <c r="C613" s="54" t="str">
        <f>'PER TRIWULAN'!I607</f>
        <v xml:space="preserve"> Purwodadi </v>
      </c>
      <c r="D613" s="36" t="str">
        <f>'PER TRIWULAN'!B607</f>
        <v>SD NEGERI 3 CINGKRONG</v>
      </c>
      <c r="E613" s="71">
        <f>'PER TRIWULAN'!X607</f>
        <v>76125000</v>
      </c>
      <c r="F613" s="89">
        <v>76125000</v>
      </c>
      <c r="G613" s="62">
        <v>2763250</v>
      </c>
      <c r="H613" s="62">
        <v>0</v>
      </c>
      <c r="I613" s="62">
        <v>17745750</v>
      </c>
      <c r="J613" s="62">
        <v>9893850</v>
      </c>
      <c r="K613" s="62">
        <v>12993250</v>
      </c>
      <c r="L613" s="62">
        <v>814500</v>
      </c>
      <c r="M613" s="62">
        <v>5922500</v>
      </c>
      <c r="N613" s="62">
        <v>8250000</v>
      </c>
      <c r="O613" s="62">
        <v>6530000</v>
      </c>
      <c r="P613" s="62">
        <v>800000</v>
      </c>
      <c r="Q613" s="62">
        <v>1566900</v>
      </c>
      <c r="R613" s="62">
        <v>0</v>
      </c>
      <c r="S613" s="62">
        <v>0</v>
      </c>
      <c r="T613" s="72">
        <f t="shared" si="46"/>
        <v>67280000</v>
      </c>
      <c r="U613" s="59">
        <f t="shared" si="47"/>
        <v>0</v>
      </c>
      <c r="V613" s="57">
        <f t="shared" si="48"/>
        <v>8845000</v>
      </c>
      <c r="W613" s="25"/>
      <c r="X613" s="173">
        <f>'K8 SD Twl I 2013'!T612</f>
        <v>0</v>
      </c>
      <c r="Y613" s="173">
        <f>'K8 SD Twl II 2013'!T612</f>
        <v>0</v>
      </c>
      <c r="Z613" s="173">
        <f>'K8 SD Twl III 2013'!T612</f>
        <v>0</v>
      </c>
      <c r="AA613" s="173">
        <f>'K8 SD Twl IV 2013'!T612</f>
        <v>0</v>
      </c>
      <c r="AB613" s="173">
        <f t="shared" si="49"/>
        <v>0</v>
      </c>
      <c r="AC613" s="173">
        <f t="shared" si="45"/>
        <v>67280000</v>
      </c>
    </row>
    <row r="614" spans="2:29" hidden="1">
      <c r="B614" s="79">
        <f>'PER TRIWULAN'!A608</f>
        <v>603</v>
      </c>
      <c r="C614" s="54" t="str">
        <f>'PER TRIWULAN'!I608</f>
        <v xml:space="preserve"> Purwodadi </v>
      </c>
      <c r="D614" s="36" t="str">
        <f>'PER TRIWULAN'!B608</f>
        <v>SD NEGERI 3 DANYANG</v>
      </c>
      <c r="E614" s="71">
        <f>'PER TRIWULAN'!X608</f>
        <v>54230000</v>
      </c>
      <c r="F614" s="89">
        <v>54230000</v>
      </c>
      <c r="G614" s="62"/>
      <c r="H614" s="62"/>
      <c r="I614" s="62">
        <v>14563497</v>
      </c>
      <c r="J614" s="62">
        <v>5846100</v>
      </c>
      <c r="K614" s="62">
        <v>11649807</v>
      </c>
      <c r="L614" s="62">
        <v>1159696</v>
      </c>
      <c r="M614" s="62">
        <v>5793900</v>
      </c>
      <c r="N614" s="62">
        <v>10350000</v>
      </c>
      <c r="O614" s="62">
        <v>1362000</v>
      </c>
      <c r="P614" s="62"/>
      <c r="Q614" s="62">
        <v>1400000</v>
      </c>
      <c r="R614" s="62">
        <v>555000</v>
      </c>
      <c r="S614" s="62">
        <v>1550000</v>
      </c>
      <c r="T614" s="72">
        <f t="shared" si="46"/>
        <v>54230000</v>
      </c>
      <c r="U614" s="59">
        <f t="shared" si="47"/>
        <v>0</v>
      </c>
      <c r="V614" s="57">
        <f t="shared" si="48"/>
        <v>0</v>
      </c>
      <c r="W614" s="25"/>
      <c r="X614" s="173">
        <f>'K8 SD Twl I 2013'!T613</f>
        <v>0</v>
      </c>
      <c r="Y614" s="173">
        <f>'K8 SD Twl II 2013'!T613</f>
        <v>0</v>
      </c>
      <c r="Z614" s="173">
        <f>'K8 SD Twl III 2013'!T613</f>
        <v>0</v>
      </c>
      <c r="AA614" s="173">
        <f>'K8 SD Twl IV 2013'!T613</f>
        <v>0</v>
      </c>
      <c r="AB614" s="173">
        <f t="shared" si="49"/>
        <v>0</v>
      </c>
      <c r="AC614" s="173">
        <f t="shared" si="45"/>
        <v>54230000</v>
      </c>
    </row>
    <row r="615" spans="2:29" hidden="1">
      <c r="B615" s="79">
        <f>'PER TRIWULAN'!A609</f>
        <v>604</v>
      </c>
      <c r="C615" s="54" t="str">
        <f>'PER TRIWULAN'!I609</f>
        <v xml:space="preserve"> Purwodadi </v>
      </c>
      <c r="D615" s="36" t="str">
        <f>'PER TRIWULAN'!B609</f>
        <v>SD NEGERI 3 GENUKSURAN</v>
      </c>
      <c r="E615" s="71">
        <f>'PER TRIWULAN'!X609</f>
        <v>18705000</v>
      </c>
      <c r="F615" s="89">
        <v>18705000</v>
      </c>
      <c r="G615" s="62">
        <v>36000</v>
      </c>
      <c r="H615" s="62">
        <v>5298000</v>
      </c>
      <c r="I615" s="62">
        <v>687000</v>
      </c>
      <c r="J615" s="62">
        <v>77000</v>
      </c>
      <c r="K615" s="62">
        <v>0</v>
      </c>
      <c r="L615" s="62">
        <v>5400000</v>
      </c>
      <c r="M615" s="62">
        <v>872000</v>
      </c>
      <c r="N615" s="62">
        <v>0</v>
      </c>
      <c r="O615" s="62">
        <v>100000</v>
      </c>
      <c r="P615" s="62">
        <v>0</v>
      </c>
      <c r="Q615" s="62">
        <v>0</v>
      </c>
      <c r="R615" s="62">
        <v>0</v>
      </c>
      <c r="S615" s="62">
        <v>0</v>
      </c>
      <c r="T615" s="72">
        <f t="shared" si="46"/>
        <v>12470000</v>
      </c>
      <c r="U615" s="59">
        <f t="shared" si="47"/>
        <v>0</v>
      </c>
      <c r="V615" s="57">
        <f t="shared" si="48"/>
        <v>6235000</v>
      </c>
      <c r="W615" s="25"/>
      <c r="X615" s="173">
        <f>'K8 SD Twl I 2013'!T614</f>
        <v>0</v>
      </c>
      <c r="Y615" s="173">
        <f>'K8 SD Twl II 2013'!T614</f>
        <v>0</v>
      </c>
      <c r="Z615" s="173">
        <f>'K8 SD Twl III 2013'!T614</f>
        <v>0</v>
      </c>
      <c r="AA615" s="173">
        <f>'K8 SD Twl IV 2013'!T614</f>
        <v>0</v>
      </c>
      <c r="AB615" s="173">
        <f t="shared" si="49"/>
        <v>0</v>
      </c>
      <c r="AC615" s="173">
        <f t="shared" si="45"/>
        <v>12470000</v>
      </c>
    </row>
    <row r="616" spans="2:29" hidden="1">
      <c r="B616" s="79">
        <f>'PER TRIWULAN'!A610</f>
        <v>605</v>
      </c>
      <c r="C616" s="54" t="str">
        <f>'PER TRIWULAN'!I610</f>
        <v xml:space="preserve"> Purwodadi </v>
      </c>
      <c r="D616" s="36" t="str">
        <f>'PER TRIWULAN'!B610</f>
        <v>SD NEGERI 3 KALONGAN</v>
      </c>
      <c r="E616" s="71">
        <f>'PER TRIWULAN'!X610</f>
        <v>62060000</v>
      </c>
      <c r="F616" s="89">
        <v>62060000</v>
      </c>
      <c r="G616" s="62"/>
      <c r="H616" s="62"/>
      <c r="I616" s="62">
        <v>4939200</v>
      </c>
      <c r="J616" s="62">
        <v>9124100</v>
      </c>
      <c r="K616" s="62">
        <v>16306239</v>
      </c>
      <c r="L616" s="62">
        <v>958500</v>
      </c>
      <c r="M616" s="62">
        <v>8453000</v>
      </c>
      <c r="N616" s="62">
        <v>7200000</v>
      </c>
      <c r="O616" s="62">
        <v>4441000</v>
      </c>
      <c r="P616" s="62"/>
      <c r="Q616" s="62">
        <v>1200000</v>
      </c>
      <c r="R616" s="62"/>
      <c r="S616" s="62">
        <v>8568350</v>
      </c>
      <c r="T616" s="72">
        <f t="shared" si="46"/>
        <v>61190389</v>
      </c>
      <c r="U616" s="59">
        <f t="shared" si="47"/>
        <v>0</v>
      </c>
      <c r="V616" s="57">
        <f t="shared" si="48"/>
        <v>869611</v>
      </c>
      <c r="W616" s="25"/>
      <c r="X616" s="173">
        <f>'K8 SD Twl I 2013'!T615</f>
        <v>0</v>
      </c>
      <c r="Y616" s="173">
        <f>'K8 SD Twl II 2013'!T615</f>
        <v>0</v>
      </c>
      <c r="Z616" s="173">
        <f>'K8 SD Twl III 2013'!T615</f>
        <v>0</v>
      </c>
      <c r="AA616" s="173">
        <f>'K8 SD Twl IV 2013'!T615</f>
        <v>0</v>
      </c>
      <c r="AB616" s="173">
        <f t="shared" si="49"/>
        <v>0</v>
      </c>
      <c r="AC616" s="173">
        <f t="shared" si="45"/>
        <v>61190389</v>
      </c>
    </row>
    <row r="617" spans="2:29" hidden="1">
      <c r="B617" s="79">
        <f>'PER TRIWULAN'!A611</f>
        <v>606</v>
      </c>
      <c r="C617" s="54" t="str">
        <f>'PER TRIWULAN'!I611</f>
        <v xml:space="preserve"> Purwodadi </v>
      </c>
      <c r="D617" s="36" t="str">
        <f>'PER TRIWULAN'!B611</f>
        <v>SD NEGERI 3 KANDANGAN</v>
      </c>
      <c r="E617" s="71">
        <f>'PER TRIWULAN'!X611</f>
        <v>97730000</v>
      </c>
      <c r="F617" s="89">
        <v>97730000</v>
      </c>
      <c r="G617" s="62">
        <v>975000</v>
      </c>
      <c r="H617" s="62">
        <v>870000</v>
      </c>
      <c r="I617" s="62">
        <v>23892550</v>
      </c>
      <c r="J617" s="62">
        <v>15068450</v>
      </c>
      <c r="K617" s="62">
        <v>24874550</v>
      </c>
      <c r="L617" s="62">
        <v>119393</v>
      </c>
      <c r="M617" s="62">
        <v>6291500</v>
      </c>
      <c r="N617" s="62">
        <v>15400000</v>
      </c>
      <c r="O617" s="62">
        <v>2056000</v>
      </c>
      <c r="P617" s="62">
        <v>795000</v>
      </c>
      <c r="Q617" s="62">
        <v>4207000</v>
      </c>
      <c r="R617" s="62">
        <v>605000</v>
      </c>
      <c r="S617" s="62">
        <v>2575000</v>
      </c>
      <c r="T617" s="72">
        <f t="shared" si="46"/>
        <v>97729443</v>
      </c>
      <c r="U617" s="59">
        <f t="shared" si="47"/>
        <v>0</v>
      </c>
      <c r="V617" s="57">
        <f t="shared" si="48"/>
        <v>557</v>
      </c>
      <c r="W617" s="25"/>
      <c r="X617" s="173">
        <f>'K8 SD Twl I 2013'!T616</f>
        <v>0</v>
      </c>
      <c r="Y617" s="173">
        <f>'K8 SD Twl II 2013'!T616</f>
        <v>0</v>
      </c>
      <c r="Z617" s="173">
        <f>'K8 SD Twl III 2013'!T616</f>
        <v>0</v>
      </c>
      <c r="AA617" s="173">
        <f>'K8 SD Twl IV 2013'!T616</f>
        <v>0</v>
      </c>
      <c r="AB617" s="173">
        <f t="shared" si="49"/>
        <v>0</v>
      </c>
      <c r="AC617" s="173">
        <f t="shared" si="45"/>
        <v>97729443</v>
      </c>
    </row>
    <row r="618" spans="2:29" hidden="1">
      <c r="B618" s="79">
        <f>'PER TRIWULAN'!A612</f>
        <v>607</v>
      </c>
      <c r="C618" s="54" t="str">
        <f>'PER TRIWULAN'!I612</f>
        <v xml:space="preserve"> Purwodadi </v>
      </c>
      <c r="D618" s="36" t="str">
        <f>'PER TRIWULAN'!B612</f>
        <v>SD NEGERI 3 KEDUNGREJO</v>
      </c>
      <c r="E618" s="71">
        <f>'PER TRIWULAN'!X612</f>
        <v>55390000</v>
      </c>
      <c r="F618" s="89">
        <v>55390000</v>
      </c>
      <c r="G618" s="62">
        <v>0</v>
      </c>
      <c r="H618" s="62">
        <v>779000</v>
      </c>
      <c r="I618" s="62">
        <v>15351700</v>
      </c>
      <c r="J618" s="62">
        <v>4512350</v>
      </c>
      <c r="K618" s="62">
        <v>12741950</v>
      </c>
      <c r="L618" s="62">
        <v>1510000</v>
      </c>
      <c r="M618" s="62">
        <v>1400000</v>
      </c>
      <c r="N618" s="62">
        <v>14555000</v>
      </c>
      <c r="O618" s="62">
        <v>350000</v>
      </c>
      <c r="P618" s="62">
        <v>0</v>
      </c>
      <c r="Q618" s="62">
        <v>1250000</v>
      </c>
      <c r="R618" s="62">
        <v>0</v>
      </c>
      <c r="S618" s="62">
        <v>2940000</v>
      </c>
      <c r="T618" s="72">
        <f t="shared" si="46"/>
        <v>55390000</v>
      </c>
      <c r="U618" s="59">
        <f t="shared" si="47"/>
        <v>0</v>
      </c>
      <c r="V618" s="57">
        <f t="shared" si="48"/>
        <v>0</v>
      </c>
      <c r="W618" s="25"/>
      <c r="X618" s="173">
        <f>'K8 SD Twl I 2013'!T617</f>
        <v>0</v>
      </c>
      <c r="Y618" s="173">
        <f>'K8 SD Twl II 2013'!T617</f>
        <v>0</v>
      </c>
      <c r="Z618" s="173">
        <f>'K8 SD Twl III 2013'!T617</f>
        <v>0</v>
      </c>
      <c r="AA618" s="173">
        <f>'K8 SD Twl IV 2013'!T617</f>
        <v>0</v>
      </c>
      <c r="AB618" s="173">
        <f t="shared" si="49"/>
        <v>0</v>
      </c>
      <c r="AC618" s="173">
        <f t="shared" si="45"/>
        <v>55390000</v>
      </c>
    </row>
    <row r="619" spans="2:29" hidden="1">
      <c r="B619" s="79">
        <f>'PER TRIWULAN'!A613</f>
        <v>608</v>
      </c>
      <c r="C619" s="54" t="str">
        <f>'PER TRIWULAN'!I613</f>
        <v xml:space="preserve"> Purwodadi </v>
      </c>
      <c r="D619" s="36" t="str">
        <f>'PER TRIWULAN'!B613</f>
        <v>SD NEGERI 3 KURIPAN</v>
      </c>
      <c r="E619" s="71">
        <f>'PER TRIWULAN'!X613</f>
        <v>121220000</v>
      </c>
      <c r="F619" s="89">
        <v>121220000</v>
      </c>
      <c r="G619" s="62">
        <v>0</v>
      </c>
      <c r="H619" s="62">
        <v>820000</v>
      </c>
      <c r="I619" s="62">
        <v>23291550</v>
      </c>
      <c r="J619" s="62">
        <v>11309000</v>
      </c>
      <c r="K619" s="62">
        <v>53961450</v>
      </c>
      <c r="L619" s="62">
        <v>4961000</v>
      </c>
      <c r="M619" s="62">
        <v>4252000</v>
      </c>
      <c r="N619" s="62">
        <v>12600000</v>
      </c>
      <c r="O619" s="62">
        <v>7925000</v>
      </c>
      <c r="P619" s="62">
        <v>0</v>
      </c>
      <c r="Q619" s="62">
        <v>2100000</v>
      </c>
      <c r="R619" s="62">
        <v>0</v>
      </c>
      <c r="S619" s="62">
        <v>0</v>
      </c>
      <c r="T619" s="72">
        <f t="shared" si="46"/>
        <v>121220000</v>
      </c>
      <c r="U619" s="59">
        <f t="shared" si="47"/>
        <v>0</v>
      </c>
      <c r="V619" s="57">
        <f t="shared" si="48"/>
        <v>0</v>
      </c>
      <c r="W619" s="25"/>
      <c r="X619" s="173">
        <f>'K8 SD Twl I 2013'!T618</f>
        <v>0</v>
      </c>
      <c r="Y619" s="173">
        <f>'K8 SD Twl II 2013'!T618</f>
        <v>0</v>
      </c>
      <c r="Z619" s="173">
        <f>'K8 SD Twl III 2013'!T618</f>
        <v>0</v>
      </c>
      <c r="AA619" s="173">
        <f>'K8 SD Twl IV 2013'!T618</f>
        <v>0</v>
      </c>
      <c r="AB619" s="173">
        <f t="shared" si="49"/>
        <v>0</v>
      </c>
      <c r="AC619" s="173">
        <f t="shared" si="45"/>
        <v>121220000</v>
      </c>
    </row>
    <row r="620" spans="2:29" hidden="1">
      <c r="B620" s="79">
        <f>'PER TRIWULAN'!A614</f>
        <v>609</v>
      </c>
      <c r="C620" s="54" t="str">
        <f>'PER TRIWULAN'!I614</f>
        <v xml:space="preserve"> Purwodadi </v>
      </c>
      <c r="D620" s="36" t="str">
        <f>'PER TRIWULAN'!B614</f>
        <v>SD NEGERI 3 NAMBUHAN</v>
      </c>
      <c r="E620" s="71">
        <f>'PER TRIWULAN'!X614</f>
        <v>98310000</v>
      </c>
      <c r="F620" s="89">
        <v>98310000</v>
      </c>
      <c r="G620" s="62">
        <v>1254500</v>
      </c>
      <c r="H620" s="62">
        <v>1343400</v>
      </c>
      <c r="I620" s="62">
        <v>20515850</v>
      </c>
      <c r="J620" s="62">
        <v>19030750</v>
      </c>
      <c r="K620" s="62">
        <v>18828250</v>
      </c>
      <c r="L620" s="62">
        <v>1415500</v>
      </c>
      <c r="M620" s="62">
        <v>6006750</v>
      </c>
      <c r="N620" s="62">
        <v>17550000</v>
      </c>
      <c r="O620" s="62">
        <v>7930000</v>
      </c>
      <c r="P620" s="62"/>
      <c r="Q620" s="62">
        <v>4435000</v>
      </c>
      <c r="R620" s="62"/>
      <c r="S620" s="62"/>
      <c r="T620" s="72">
        <f t="shared" si="46"/>
        <v>98310000</v>
      </c>
      <c r="U620" s="59">
        <f t="shared" si="47"/>
        <v>0</v>
      </c>
      <c r="V620" s="57">
        <f t="shared" si="48"/>
        <v>0</v>
      </c>
      <c r="W620" s="25"/>
      <c r="X620" s="173">
        <f>'K8 SD Twl I 2013'!T619</f>
        <v>0</v>
      </c>
      <c r="Y620" s="173">
        <f>'K8 SD Twl II 2013'!T619</f>
        <v>0</v>
      </c>
      <c r="Z620" s="173">
        <f>'K8 SD Twl III 2013'!T619</f>
        <v>0</v>
      </c>
      <c r="AA620" s="173">
        <f>'K8 SD Twl IV 2013'!T619</f>
        <v>0</v>
      </c>
      <c r="AB620" s="173">
        <f t="shared" si="49"/>
        <v>0</v>
      </c>
      <c r="AC620" s="173">
        <f t="shared" si="45"/>
        <v>98310000</v>
      </c>
    </row>
    <row r="621" spans="2:29" hidden="1">
      <c r="B621" s="79">
        <f>'PER TRIWULAN'!A615</f>
        <v>610</v>
      </c>
      <c r="C621" s="54" t="str">
        <f>'PER TRIWULAN'!I615</f>
        <v xml:space="preserve"> Purwodadi </v>
      </c>
      <c r="D621" s="36" t="str">
        <f>'PER TRIWULAN'!B615</f>
        <v>SD NEGERI 3 NGEMBAK</v>
      </c>
      <c r="E621" s="71">
        <f>'PER TRIWULAN'!X615</f>
        <v>57710000</v>
      </c>
      <c r="F621" s="89">
        <v>57710000</v>
      </c>
      <c r="G621" s="62">
        <v>1750000</v>
      </c>
      <c r="H621" s="62">
        <v>0</v>
      </c>
      <c r="I621" s="62">
        <v>12732200</v>
      </c>
      <c r="J621" s="62">
        <v>7306350</v>
      </c>
      <c r="K621" s="62">
        <v>4443450</v>
      </c>
      <c r="L621" s="62">
        <v>600000</v>
      </c>
      <c r="M621" s="62">
        <v>636000</v>
      </c>
      <c r="N621" s="62">
        <v>8200000</v>
      </c>
      <c r="O621" s="62">
        <v>1146000</v>
      </c>
      <c r="P621" s="62">
        <v>1085000</v>
      </c>
      <c r="Q621" s="62">
        <v>1719500</v>
      </c>
      <c r="R621" s="62">
        <v>0</v>
      </c>
      <c r="S621" s="62">
        <v>17966500</v>
      </c>
      <c r="T621" s="72">
        <f t="shared" si="46"/>
        <v>57585000</v>
      </c>
      <c r="U621" s="59">
        <f t="shared" si="47"/>
        <v>0</v>
      </c>
      <c r="V621" s="57">
        <f t="shared" si="48"/>
        <v>125000</v>
      </c>
      <c r="W621" s="25"/>
      <c r="X621" s="173">
        <f>'K8 SD Twl I 2013'!T620</f>
        <v>0</v>
      </c>
      <c r="Y621" s="173">
        <f>'K8 SD Twl II 2013'!T620</f>
        <v>0</v>
      </c>
      <c r="Z621" s="173">
        <f>'K8 SD Twl III 2013'!T620</f>
        <v>0</v>
      </c>
      <c r="AA621" s="173">
        <f>'K8 SD Twl IV 2013'!T620</f>
        <v>0</v>
      </c>
      <c r="AB621" s="173">
        <f t="shared" si="49"/>
        <v>0</v>
      </c>
      <c r="AC621" s="173">
        <f t="shared" si="45"/>
        <v>57585000</v>
      </c>
    </row>
    <row r="622" spans="2:29" hidden="1">
      <c r="B622" s="79">
        <f>'PER TRIWULAN'!A616</f>
        <v>611</v>
      </c>
      <c r="C622" s="54" t="str">
        <f>'PER TRIWULAN'!I616</f>
        <v xml:space="preserve"> Purwodadi </v>
      </c>
      <c r="D622" s="36" t="str">
        <f>'PER TRIWULAN'!B616</f>
        <v>SD NEGERI 3 NGLOBAR</v>
      </c>
      <c r="E622" s="71">
        <f>'PER TRIWULAN'!X616</f>
        <v>99760000</v>
      </c>
      <c r="F622" s="89">
        <v>99760000</v>
      </c>
      <c r="G622" s="62">
        <v>4333750</v>
      </c>
      <c r="H622" s="62">
        <v>614200</v>
      </c>
      <c r="I622" s="62">
        <v>16664000</v>
      </c>
      <c r="J622" s="62">
        <v>14390650</v>
      </c>
      <c r="K622" s="62">
        <v>29933500</v>
      </c>
      <c r="L622" s="62">
        <v>1022800</v>
      </c>
      <c r="M622" s="62">
        <v>9159400</v>
      </c>
      <c r="N622" s="62">
        <v>15000000</v>
      </c>
      <c r="O622" s="62">
        <v>4453000</v>
      </c>
      <c r="P622" s="62">
        <v>280000</v>
      </c>
      <c r="Q622" s="62">
        <v>1800000</v>
      </c>
      <c r="R622" s="62"/>
      <c r="S622" s="62">
        <v>2108700</v>
      </c>
      <c r="T622" s="72">
        <f t="shared" si="46"/>
        <v>99760000</v>
      </c>
      <c r="U622" s="59">
        <f t="shared" si="47"/>
        <v>0</v>
      </c>
      <c r="V622" s="57">
        <f t="shared" si="48"/>
        <v>0</v>
      </c>
      <c r="W622" s="25"/>
      <c r="X622" s="173">
        <f>'K8 SD Twl I 2013'!T621</f>
        <v>0</v>
      </c>
      <c r="Y622" s="173">
        <f>'K8 SD Twl II 2013'!T621</f>
        <v>0</v>
      </c>
      <c r="Z622" s="173">
        <f>'K8 SD Twl III 2013'!T621</f>
        <v>0</v>
      </c>
      <c r="AA622" s="173">
        <f>'K8 SD Twl IV 2013'!T621</f>
        <v>0</v>
      </c>
      <c r="AB622" s="173">
        <f t="shared" si="49"/>
        <v>0</v>
      </c>
      <c r="AC622" s="173">
        <f t="shared" si="45"/>
        <v>99760000</v>
      </c>
    </row>
    <row r="623" spans="2:29" hidden="1">
      <c r="B623" s="79">
        <f>'PER TRIWULAN'!A617</f>
        <v>612</v>
      </c>
      <c r="C623" s="54" t="str">
        <f>'PER TRIWULAN'!I617</f>
        <v xml:space="preserve"> Purwodadi </v>
      </c>
      <c r="D623" s="36" t="str">
        <f>'PER TRIWULAN'!B617</f>
        <v>SD NEGERI 3 NGRAJI</v>
      </c>
      <c r="E623" s="71">
        <f>'PER TRIWULAN'!X617</f>
        <v>147320000</v>
      </c>
      <c r="F623" s="89">
        <v>147320000</v>
      </c>
      <c r="G623" s="62">
        <v>1150000</v>
      </c>
      <c r="H623" s="62">
        <v>1122300</v>
      </c>
      <c r="I623" s="62">
        <v>30235690</v>
      </c>
      <c r="J623" s="62">
        <v>15644550</v>
      </c>
      <c r="K623" s="62">
        <v>33521575</v>
      </c>
      <c r="L623" s="62">
        <v>6589885</v>
      </c>
      <c r="M623" s="62">
        <v>24937000</v>
      </c>
      <c r="N623" s="62">
        <v>18400000</v>
      </c>
      <c r="O623" s="62">
        <v>5543000</v>
      </c>
      <c r="P623" s="62">
        <v>1680000</v>
      </c>
      <c r="Q623" s="62">
        <v>2961000</v>
      </c>
      <c r="R623" s="62">
        <v>4975000</v>
      </c>
      <c r="S623" s="62">
        <v>560000</v>
      </c>
      <c r="T623" s="72">
        <f t="shared" si="46"/>
        <v>147320000</v>
      </c>
      <c r="U623" s="59">
        <f t="shared" si="47"/>
        <v>0</v>
      </c>
      <c r="V623" s="57">
        <f t="shared" si="48"/>
        <v>0</v>
      </c>
      <c r="W623" s="25"/>
      <c r="X623" s="173">
        <f>'K8 SD Twl I 2013'!T622</f>
        <v>0</v>
      </c>
      <c r="Y623" s="173">
        <f>'K8 SD Twl II 2013'!T622</f>
        <v>0</v>
      </c>
      <c r="Z623" s="173">
        <f>'K8 SD Twl III 2013'!T622</f>
        <v>0</v>
      </c>
      <c r="AA623" s="173">
        <f>'K8 SD Twl IV 2013'!T622</f>
        <v>0</v>
      </c>
      <c r="AB623" s="173">
        <f t="shared" si="49"/>
        <v>0</v>
      </c>
      <c r="AC623" s="173">
        <f t="shared" si="45"/>
        <v>147320000</v>
      </c>
    </row>
    <row r="624" spans="2:29" hidden="1">
      <c r="B624" s="79">
        <f>'PER TRIWULAN'!A618</f>
        <v>613</v>
      </c>
      <c r="C624" s="54" t="str">
        <f>'PER TRIWULAN'!I618</f>
        <v xml:space="preserve"> Purwodadi </v>
      </c>
      <c r="D624" s="36" t="str">
        <f>'PER TRIWULAN'!B618</f>
        <v>SD NEGERI 3 PURWODADI</v>
      </c>
      <c r="E624" s="71">
        <f>'PER TRIWULAN'!X618</f>
        <v>203870000</v>
      </c>
      <c r="F624" s="89">
        <v>203870000</v>
      </c>
      <c r="G624" s="62">
        <v>14675900</v>
      </c>
      <c r="H624" s="62">
        <v>3028500</v>
      </c>
      <c r="I624" s="62">
        <v>51143549</v>
      </c>
      <c r="J624" s="62">
        <v>35640502</v>
      </c>
      <c r="K624" s="62">
        <v>29903735</v>
      </c>
      <c r="L624" s="62">
        <v>9885814</v>
      </c>
      <c r="M624" s="62">
        <v>10803500</v>
      </c>
      <c r="N624" s="62">
        <v>21100000</v>
      </c>
      <c r="O624" s="62">
        <v>3969800</v>
      </c>
      <c r="P624" s="62">
        <v>0</v>
      </c>
      <c r="Q624" s="62">
        <v>5006700</v>
      </c>
      <c r="R624" s="62">
        <v>6399000</v>
      </c>
      <c r="S624" s="62">
        <v>12313000</v>
      </c>
      <c r="T624" s="72">
        <f t="shared" si="46"/>
        <v>203870000</v>
      </c>
      <c r="U624" s="59">
        <f t="shared" si="47"/>
        <v>0</v>
      </c>
      <c r="V624" s="57">
        <f t="shared" si="48"/>
        <v>0</v>
      </c>
      <c r="W624" s="25"/>
      <c r="X624" s="173">
        <f>'K8 SD Twl I 2013'!T623</f>
        <v>0</v>
      </c>
      <c r="Y624" s="173">
        <f>'K8 SD Twl II 2013'!T623</f>
        <v>0</v>
      </c>
      <c r="Z624" s="173">
        <f>'K8 SD Twl III 2013'!T623</f>
        <v>0</v>
      </c>
      <c r="AA624" s="173">
        <f>'K8 SD Twl IV 2013'!T623</f>
        <v>0</v>
      </c>
      <c r="AB624" s="173">
        <f t="shared" si="49"/>
        <v>0</v>
      </c>
      <c r="AC624" s="173">
        <f t="shared" si="45"/>
        <v>203870000</v>
      </c>
    </row>
    <row r="625" spans="2:29" hidden="1">
      <c r="B625" s="79">
        <f>'PER TRIWULAN'!A619</f>
        <v>614</v>
      </c>
      <c r="C625" s="54" t="str">
        <f>'PER TRIWULAN'!I619</f>
        <v xml:space="preserve"> Purwodadi </v>
      </c>
      <c r="D625" s="36" t="str">
        <f>'PER TRIWULAN'!B619</f>
        <v>SD NEGERI 3 PUTAT</v>
      </c>
      <c r="E625" s="71">
        <f>'PER TRIWULAN'!X619</f>
        <v>76270000</v>
      </c>
      <c r="F625" s="89">
        <v>76210000</v>
      </c>
      <c r="G625" s="62">
        <v>3639000</v>
      </c>
      <c r="H625" s="62">
        <v>1535400</v>
      </c>
      <c r="I625" s="62">
        <v>19613300</v>
      </c>
      <c r="J625" s="62">
        <v>12336540</v>
      </c>
      <c r="K625" s="62">
        <v>5967450</v>
      </c>
      <c r="L625" s="62">
        <v>4747810</v>
      </c>
      <c r="M625" s="62">
        <v>5134500</v>
      </c>
      <c r="N625" s="62">
        <v>13800000</v>
      </c>
      <c r="O625" s="62">
        <v>6781000</v>
      </c>
      <c r="P625" s="62"/>
      <c r="Q625" s="62">
        <v>1370000</v>
      </c>
      <c r="R625" s="62">
        <v>1285000</v>
      </c>
      <c r="S625" s="62"/>
      <c r="T625" s="72">
        <f t="shared" si="46"/>
        <v>76210000</v>
      </c>
      <c r="U625" s="59">
        <f t="shared" si="47"/>
        <v>60000</v>
      </c>
      <c r="V625" s="57">
        <f t="shared" si="48"/>
        <v>0</v>
      </c>
      <c r="W625" s="25"/>
      <c r="X625" s="173">
        <f>'K8 SD Twl I 2013'!T624</f>
        <v>0</v>
      </c>
      <c r="Y625" s="173">
        <f>'K8 SD Twl II 2013'!T624</f>
        <v>0</v>
      </c>
      <c r="Z625" s="173">
        <f>'K8 SD Twl III 2013'!T624</f>
        <v>0</v>
      </c>
      <c r="AA625" s="173">
        <f>'K8 SD Twl IV 2013'!T624</f>
        <v>0</v>
      </c>
      <c r="AB625" s="173">
        <f t="shared" si="49"/>
        <v>0</v>
      </c>
      <c r="AC625" s="173">
        <f t="shared" si="45"/>
        <v>76210000</v>
      </c>
    </row>
    <row r="626" spans="2:29" hidden="1">
      <c r="B626" s="79">
        <f>'PER TRIWULAN'!A620</f>
        <v>615</v>
      </c>
      <c r="C626" s="54" t="str">
        <f>'PER TRIWULAN'!I620</f>
        <v xml:space="preserve"> Purwodadi </v>
      </c>
      <c r="D626" s="36" t="str">
        <f>'PER TRIWULAN'!B620</f>
        <v>SD NEGERI 4 CINGKRONG</v>
      </c>
      <c r="E626" s="71">
        <f>'PER TRIWULAN'!X620</f>
        <v>92800000</v>
      </c>
      <c r="F626" s="89">
        <v>92800000</v>
      </c>
      <c r="G626" s="62">
        <v>5517000</v>
      </c>
      <c r="H626" s="62">
        <v>448000</v>
      </c>
      <c r="I626" s="62">
        <v>27621550</v>
      </c>
      <c r="J626" s="62">
        <v>17516600</v>
      </c>
      <c r="K626" s="62">
        <v>11844150</v>
      </c>
      <c r="L626" s="62">
        <v>1147100</v>
      </c>
      <c r="M626" s="62">
        <v>13493600</v>
      </c>
      <c r="N626" s="62">
        <v>8400000</v>
      </c>
      <c r="O626" s="62">
        <v>2706500</v>
      </c>
      <c r="P626" s="62">
        <v>910500</v>
      </c>
      <c r="Q626" s="62">
        <v>2125000</v>
      </c>
      <c r="R626" s="62">
        <v>470000</v>
      </c>
      <c r="S626" s="62"/>
      <c r="T626" s="72">
        <f t="shared" si="46"/>
        <v>92200000</v>
      </c>
      <c r="U626" s="59">
        <f t="shared" si="47"/>
        <v>0</v>
      </c>
      <c r="V626" s="57">
        <f t="shared" si="48"/>
        <v>600000</v>
      </c>
      <c r="W626" s="25"/>
      <c r="X626" s="173">
        <f>'K8 SD Twl I 2013'!T625</f>
        <v>0</v>
      </c>
      <c r="Y626" s="173">
        <f>'K8 SD Twl II 2013'!T625</f>
        <v>0</v>
      </c>
      <c r="Z626" s="173">
        <f>'K8 SD Twl III 2013'!T625</f>
        <v>0</v>
      </c>
      <c r="AA626" s="173">
        <f>'K8 SD Twl IV 2013'!T625</f>
        <v>0</v>
      </c>
      <c r="AB626" s="173">
        <f t="shared" si="49"/>
        <v>0</v>
      </c>
      <c r="AC626" s="173">
        <f t="shared" si="45"/>
        <v>92200000</v>
      </c>
    </row>
    <row r="627" spans="2:29" hidden="1">
      <c r="B627" s="79">
        <f>'PER TRIWULAN'!A621</f>
        <v>616</v>
      </c>
      <c r="C627" s="54" t="str">
        <f>'PER TRIWULAN'!I621</f>
        <v xml:space="preserve"> Purwodadi </v>
      </c>
      <c r="D627" s="36" t="str">
        <f>'PER TRIWULAN'!B621</f>
        <v>SD NEGERI 4 KURIPAN</v>
      </c>
      <c r="E627" s="71">
        <f>'PER TRIWULAN'!X621</f>
        <v>103965000</v>
      </c>
      <c r="F627" s="89">
        <v>103965000</v>
      </c>
      <c r="G627" s="62">
        <v>1548000</v>
      </c>
      <c r="H627" s="62">
        <v>540000</v>
      </c>
      <c r="I627" s="62">
        <v>14031350</v>
      </c>
      <c r="J627" s="62">
        <v>9647550</v>
      </c>
      <c r="K627" s="62">
        <v>20524100</v>
      </c>
      <c r="L627" s="62">
        <v>10885000</v>
      </c>
      <c r="M627" s="62">
        <v>21270400</v>
      </c>
      <c r="N627" s="62">
        <v>15386200</v>
      </c>
      <c r="O627" s="62">
        <v>1050500</v>
      </c>
      <c r="P627" s="62">
        <v>0</v>
      </c>
      <c r="Q627" s="62">
        <v>2226000</v>
      </c>
      <c r="R627" s="62">
        <v>715000</v>
      </c>
      <c r="S627" s="62">
        <v>6140900</v>
      </c>
      <c r="T627" s="72">
        <f t="shared" si="46"/>
        <v>103965000</v>
      </c>
      <c r="U627" s="59">
        <f t="shared" si="47"/>
        <v>0</v>
      </c>
      <c r="V627" s="57">
        <f t="shared" si="48"/>
        <v>0</v>
      </c>
      <c r="W627" s="25"/>
      <c r="X627" s="173">
        <f>'K8 SD Twl I 2013'!T626</f>
        <v>0</v>
      </c>
      <c r="Y627" s="173">
        <f>'K8 SD Twl II 2013'!T626</f>
        <v>0</v>
      </c>
      <c r="Z627" s="173">
        <f>'K8 SD Twl III 2013'!T626</f>
        <v>0</v>
      </c>
      <c r="AA627" s="173">
        <f>'K8 SD Twl IV 2013'!T626</f>
        <v>0</v>
      </c>
      <c r="AB627" s="173">
        <f t="shared" si="49"/>
        <v>0</v>
      </c>
      <c r="AC627" s="173">
        <f t="shared" si="45"/>
        <v>103965000</v>
      </c>
    </row>
    <row r="628" spans="2:29" hidden="1">
      <c r="B628" s="79">
        <f>'PER TRIWULAN'!A622</f>
        <v>617</v>
      </c>
      <c r="C628" s="54" t="str">
        <f>'PER TRIWULAN'!I622</f>
        <v xml:space="preserve"> Purwodadi </v>
      </c>
      <c r="D628" s="36" t="str">
        <f>'PER TRIWULAN'!B622</f>
        <v>SD NEGERI 4 NAMBUHAN</v>
      </c>
      <c r="E628" s="71">
        <f>'PER TRIWULAN'!X622</f>
        <v>60320000</v>
      </c>
      <c r="F628" s="89">
        <v>60320000</v>
      </c>
      <c r="G628" s="62">
        <v>1281000</v>
      </c>
      <c r="H628" s="62">
        <v>1077500</v>
      </c>
      <c r="I628" s="62">
        <v>12683100</v>
      </c>
      <c r="J628" s="62">
        <v>7902150</v>
      </c>
      <c r="K628" s="62">
        <v>15598450</v>
      </c>
      <c r="L628" s="62">
        <v>1381000</v>
      </c>
      <c r="M628" s="62">
        <v>5716500</v>
      </c>
      <c r="N628" s="62">
        <v>11160000</v>
      </c>
      <c r="O628" s="62">
        <v>2081100</v>
      </c>
      <c r="P628" s="62">
        <v>0</v>
      </c>
      <c r="Q628" s="62">
        <v>1199200</v>
      </c>
      <c r="R628" s="62">
        <v>0</v>
      </c>
      <c r="S628" s="62">
        <v>0</v>
      </c>
      <c r="T628" s="72">
        <f t="shared" si="46"/>
        <v>60080000</v>
      </c>
      <c r="U628" s="59">
        <f t="shared" si="47"/>
        <v>0</v>
      </c>
      <c r="V628" s="57">
        <f t="shared" si="48"/>
        <v>240000</v>
      </c>
      <c r="W628" s="25"/>
      <c r="X628" s="173">
        <f>'K8 SD Twl I 2013'!T627</f>
        <v>0</v>
      </c>
      <c r="Y628" s="173">
        <f>'K8 SD Twl II 2013'!T627</f>
        <v>0</v>
      </c>
      <c r="Z628" s="173">
        <f>'K8 SD Twl III 2013'!T627</f>
        <v>0</v>
      </c>
      <c r="AA628" s="173">
        <f>'K8 SD Twl IV 2013'!T627</f>
        <v>0</v>
      </c>
      <c r="AB628" s="173">
        <f t="shared" si="49"/>
        <v>0</v>
      </c>
      <c r="AC628" s="173">
        <f t="shared" si="45"/>
        <v>60080000</v>
      </c>
    </row>
    <row r="629" spans="2:29" hidden="1">
      <c r="B629" s="79">
        <f>'PER TRIWULAN'!A623</f>
        <v>618</v>
      </c>
      <c r="C629" s="54" t="str">
        <f>'PER TRIWULAN'!I623</f>
        <v xml:space="preserve"> Purwodadi </v>
      </c>
      <c r="D629" s="36" t="str">
        <f>'PER TRIWULAN'!B623</f>
        <v>SD NEGERI 4 NGEMBAK</v>
      </c>
      <c r="E629" s="71">
        <f>'PER TRIWULAN'!X623</f>
        <v>74820000</v>
      </c>
      <c r="F629" s="89">
        <v>74820000</v>
      </c>
      <c r="G629" s="62">
        <v>6221000</v>
      </c>
      <c r="H629" s="62">
        <v>750000</v>
      </c>
      <c r="I629" s="62">
        <v>10750000</v>
      </c>
      <c r="J629" s="62">
        <v>14500500</v>
      </c>
      <c r="K629" s="62">
        <v>14750700</v>
      </c>
      <c r="L629" s="62">
        <v>1850600</v>
      </c>
      <c r="M629" s="62">
        <v>5777500</v>
      </c>
      <c r="N629" s="62">
        <v>14964000</v>
      </c>
      <c r="O629" s="62">
        <v>2405700</v>
      </c>
      <c r="P629" s="62">
        <v>1650000</v>
      </c>
      <c r="Q629" s="62">
        <v>1200000</v>
      </c>
      <c r="R629" s="62"/>
      <c r="S629" s="62"/>
      <c r="T629" s="72">
        <f t="shared" si="46"/>
        <v>74820000</v>
      </c>
      <c r="U629" s="59">
        <f t="shared" si="47"/>
        <v>0</v>
      </c>
      <c r="V629" s="57">
        <f t="shared" si="48"/>
        <v>0</v>
      </c>
      <c r="W629" s="25"/>
      <c r="X629" s="173">
        <f>'K8 SD Twl I 2013'!T628</f>
        <v>0</v>
      </c>
      <c r="Y629" s="173">
        <f>'K8 SD Twl II 2013'!T628</f>
        <v>0</v>
      </c>
      <c r="Z629" s="173">
        <f>'K8 SD Twl III 2013'!T628</f>
        <v>0</v>
      </c>
      <c r="AA629" s="173">
        <f>'K8 SD Twl IV 2013'!T628</f>
        <v>0</v>
      </c>
      <c r="AB629" s="173">
        <f t="shared" si="49"/>
        <v>0</v>
      </c>
      <c r="AC629" s="173">
        <f t="shared" si="45"/>
        <v>74820000</v>
      </c>
    </row>
    <row r="630" spans="2:29" hidden="1">
      <c r="B630" s="79">
        <f>'PER TRIWULAN'!A624</f>
        <v>619</v>
      </c>
      <c r="C630" s="54" t="str">
        <f>'PER TRIWULAN'!I624</f>
        <v xml:space="preserve"> Purwodadi </v>
      </c>
      <c r="D630" s="36" t="str">
        <f>'PER TRIWULAN'!B624</f>
        <v>SD NEGERI 4 NGRAJI</v>
      </c>
      <c r="E630" s="71">
        <f>'PER TRIWULAN'!X624</f>
        <v>111940000</v>
      </c>
      <c r="F630" s="89">
        <v>111940000</v>
      </c>
      <c r="G630" s="62">
        <v>5325000</v>
      </c>
      <c r="H630" s="62">
        <v>1250000</v>
      </c>
      <c r="I630" s="62">
        <v>8806400</v>
      </c>
      <c r="J630" s="62">
        <v>15218850</v>
      </c>
      <c r="K630" s="62">
        <v>33617250</v>
      </c>
      <c r="L630" s="62">
        <v>2908000</v>
      </c>
      <c r="M630" s="62">
        <v>10726000</v>
      </c>
      <c r="N630" s="62">
        <v>21300000</v>
      </c>
      <c r="O630" s="62">
        <v>3923500</v>
      </c>
      <c r="P630" s="62">
        <v>0</v>
      </c>
      <c r="Q630" s="62">
        <v>3600000</v>
      </c>
      <c r="R630" s="62">
        <v>5265000</v>
      </c>
      <c r="S630" s="62">
        <v>0</v>
      </c>
      <c r="T630" s="72">
        <f t="shared" si="46"/>
        <v>111940000</v>
      </c>
      <c r="U630" s="59">
        <f t="shared" si="47"/>
        <v>0</v>
      </c>
      <c r="V630" s="57">
        <f t="shared" si="48"/>
        <v>0</v>
      </c>
      <c r="W630" s="25"/>
      <c r="X630" s="173">
        <f>'K8 SD Twl I 2013'!T629</f>
        <v>0</v>
      </c>
      <c r="Y630" s="173">
        <f>'K8 SD Twl II 2013'!T629</f>
        <v>0</v>
      </c>
      <c r="Z630" s="173">
        <f>'K8 SD Twl III 2013'!T629</f>
        <v>0</v>
      </c>
      <c r="AA630" s="173">
        <f>'K8 SD Twl IV 2013'!T629</f>
        <v>0</v>
      </c>
      <c r="AB630" s="173">
        <f t="shared" si="49"/>
        <v>0</v>
      </c>
      <c r="AC630" s="173">
        <f t="shared" si="45"/>
        <v>111940000</v>
      </c>
    </row>
    <row r="631" spans="2:29" hidden="1">
      <c r="B631" s="79">
        <f>'PER TRIWULAN'!A625</f>
        <v>620</v>
      </c>
      <c r="C631" s="54" t="str">
        <f>'PER TRIWULAN'!I625</f>
        <v xml:space="preserve"> Purwodadi </v>
      </c>
      <c r="D631" s="36" t="str">
        <f>'PER TRIWULAN'!B625</f>
        <v>SD NEGERI 4 PURWODADI</v>
      </c>
      <c r="E631" s="71">
        <f>'PER TRIWULAN'!X625</f>
        <v>355540000</v>
      </c>
      <c r="F631" s="89">
        <v>355540000</v>
      </c>
      <c r="G631" s="62">
        <v>33099600</v>
      </c>
      <c r="H631" s="62">
        <v>23682000</v>
      </c>
      <c r="I631" s="62">
        <v>103460650</v>
      </c>
      <c r="J631" s="62">
        <v>10796000</v>
      </c>
      <c r="K631" s="62">
        <v>40330650</v>
      </c>
      <c r="L631" s="62">
        <v>7473500</v>
      </c>
      <c r="M631" s="62">
        <v>70467844</v>
      </c>
      <c r="N631" s="62">
        <v>66229692</v>
      </c>
      <c r="O631" s="62"/>
      <c r="P631" s="62"/>
      <c r="Q631" s="62"/>
      <c r="R631" s="62"/>
      <c r="S631" s="62"/>
      <c r="T631" s="72">
        <f t="shared" si="46"/>
        <v>355539936</v>
      </c>
      <c r="U631" s="59">
        <f t="shared" si="47"/>
        <v>0</v>
      </c>
      <c r="V631" s="57">
        <f t="shared" si="48"/>
        <v>64</v>
      </c>
      <c r="W631" s="25"/>
      <c r="X631" s="173">
        <f>'K8 SD Twl I 2013'!T630</f>
        <v>0</v>
      </c>
      <c r="Y631" s="173">
        <f>'K8 SD Twl II 2013'!T630</f>
        <v>0</v>
      </c>
      <c r="Z631" s="173">
        <f>'K8 SD Twl III 2013'!T630</f>
        <v>0</v>
      </c>
      <c r="AA631" s="173">
        <f>'K8 SD Twl IV 2013'!T630</f>
        <v>0</v>
      </c>
      <c r="AB631" s="173">
        <f t="shared" si="49"/>
        <v>0</v>
      </c>
      <c r="AC631" s="173">
        <f t="shared" si="45"/>
        <v>355539936</v>
      </c>
    </row>
    <row r="632" spans="2:29" hidden="1">
      <c r="B632" s="79">
        <f>'PER TRIWULAN'!A626</f>
        <v>621</v>
      </c>
      <c r="C632" s="54" t="str">
        <f>'PER TRIWULAN'!I626</f>
        <v xml:space="preserve"> Purwodadi </v>
      </c>
      <c r="D632" s="36" t="str">
        <f>'PER TRIWULAN'!B626</f>
        <v>SD NEGERI 5 KURIPAN</v>
      </c>
      <c r="E632" s="71">
        <f>'PER TRIWULAN'!X626</f>
        <v>61190000</v>
      </c>
      <c r="F632" s="89">
        <v>61190000</v>
      </c>
      <c r="G632" s="62">
        <v>5227750</v>
      </c>
      <c r="H632" s="62">
        <v>330000</v>
      </c>
      <c r="I632" s="62">
        <v>7283900</v>
      </c>
      <c r="J632" s="62">
        <v>12751400</v>
      </c>
      <c r="K632" s="62">
        <v>6121950</v>
      </c>
      <c r="L632" s="62">
        <v>2776375</v>
      </c>
      <c r="M632" s="62">
        <v>6014500</v>
      </c>
      <c r="N632" s="62">
        <v>6500000</v>
      </c>
      <c r="O632" s="62">
        <v>2224500</v>
      </c>
      <c r="P632" s="62"/>
      <c r="Q632" s="62">
        <v>1301750</v>
      </c>
      <c r="R632" s="62">
        <v>679000</v>
      </c>
      <c r="S632" s="62">
        <v>9978875</v>
      </c>
      <c r="T632" s="72">
        <f t="shared" si="46"/>
        <v>61190000</v>
      </c>
      <c r="U632" s="59">
        <f t="shared" si="47"/>
        <v>0</v>
      </c>
      <c r="V632" s="57">
        <f t="shared" si="48"/>
        <v>0</v>
      </c>
      <c r="W632" s="25"/>
      <c r="X632" s="173">
        <f>'K8 SD Twl I 2013'!T631</f>
        <v>0</v>
      </c>
      <c r="Y632" s="173">
        <f>'K8 SD Twl II 2013'!T631</f>
        <v>0</v>
      </c>
      <c r="Z632" s="173">
        <f>'K8 SD Twl III 2013'!T631</f>
        <v>0</v>
      </c>
      <c r="AA632" s="173">
        <f>'K8 SD Twl IV 2013'!T631</f>
        <v>0</v>
      </c>
      <c r="AB632" s="173">
        <f t="shared" si="49"/>
        <v>0</v>
      </c>
      <c r="AC632" s="173">
        <f t="shared" si="45"/>
        <v>61190000</v>
      </c>
    </row>
    <row r="633" spans="2:29" hidden="1">
      <c r="B633" s="79">
        <f>'PER TRIWULAN'!A627</f>
        <v>622</v>
      </c>
      <c r="C633" s="54" t="str">
        <f>'PER TRIWULAN'!I627</f>
        <v xml:space="preserve"> Purwodadi </v>
      </c>
      <c r="D633" s="36" t="str">
        <f>'PER TRIWULAN'!B627</f>
        <v>SD NEGERI 5 NGRAJI</v>
      </c>
      <c r="E633" s="71">
        <f>'PER TRIWULAN'!X627</f>
        <v>99470000</v>
      </c>
      <c r="F633" s="89">
        <v>99470000</v>
      </c>
      <c r="G633" s="62">
        <v>1700000</v>
      </c>
      <c r="H633" s="62">
        <v>985000</v>
      </c>
      <c r="I633" s="62">
        <v>17856700</v>
      </c>
      <c r="J633" s="62">
        <v>16185000</v>
      </c>
      <c r="K633" s="62">
        <v>28940050</v>
      </c>
      <c r="L633" s="62">
        <v>1448000</v>
      </c>
      <c r="M633" s="62">
        <v>10024250</v>
      </c>
      <c r="N633" s="62">
        <v>13800000</v>
      </c>
      <c r="O633" s="62">
        <v>4881000</v>
      </c>
      <c r="P633" s="62">
        <v>0</v>
      </c>
      <c r="Q633" s="62">
        <v>2400000</v>
      </c>
      <c r="R633" s="62">
        <v>0</v>
      </c>
      <c r="S633" s="62">
        <v>1250000</v>
      </c>
      <c r="T633" s="72">
        <f t="shared" si="46"/>
        <v>99470000</v>
      </c>
      <c r="U633" s="59">
        <f t="shared" si="47"/>
        <v>0</v>
      </c>
      <c r="V633" s="57">
        <f t="shared" si="48"/>
        <v>0</v>
      </c>
      <c r="W633" s="25"/>
      <c r="X633" s="173">
        <f>'K8 SD Twl I 2013'!T632</f>
        <v>0</v>
      </c>
      <c r="Y633" s="173">
        <f>'K8 SD Twl II 2013'!T632</f>
        <v>0</v>
      </c>
      <c r="Z633" s="173">
        <f>'K8 SD Twl III 2013'!T632</f>
        <v>0</v>
      </c>
      <c r="AA633" s="173">
        <f>'K8 SD Twl IV 2013'!T632</f>
        <v>0</v>
      </c>
      <c r="AB633" s="173">
        <f t="shared" si="49"/>
        <v>0</v>
      </c>
      <c r="AC633" s="173">
        <f t="shared" si="45"/>
        <v>99470000</v>
      </c>
    </row>
    <row r="634" spans="2:29" hidden="1">
      <c r="B634" s="79">
        <f>'PER TRIWULAN'!A628</f>
        <v>623</v>
      </c>
      <c r="C634" s="54" t="str">
        <f>'PER TRIWULAN'!I628</f>
        <v xml:space="preserve"> Purwodadi </v>
      </c>
      <c r="D634" s="36" t="str">
        <f>'PER TRIWULAN'!B628</f>
        <v>SD NEGERI 5 PURWODADI</v>
      </c>
      <c r="E634" s="71">
        <f>'PER TRIWULAN'!X628</f>
        <v>121800000</v>
      </c>
      <c r="F634" s="89">
        <v>121800000</v>
      </c>
      <c r="G634" s="62">
        <v>4794000</v>
      </c>
      <c r="H634" s="62">
        <v>0</v>
      </c>
      <c r="I634" s="62">
        <v>16541350</v>
      </c>
      <c r="J634" s="62">
        <v>15911500</v>
      </c>
      <c r="K634" s="62">
        <v>29211965</v>
      </c>
      <c r="L634" s="62">
        <v>1799166</v>
      </c>
      <c r="M634" s="62">
        <v>3804500</v>
      </c>
      <c r="N634" s="62">
        <v>17100000</v>
      </c>
      <c r="O634" s="62">
        <v>597500</v>
      </c>
      <c r="P634" s="62">
        <v>2250000</v>
      </c>
      <c r="Q634" s="62">
        <v>3225000</v>
      </c>
      <c r="R634" s="62">
        <v>595000</v>
      </c>
      <c r="S634" s="62">
        <v>0</v>
      </c>
      <c r="T634" s="72">
        <f t="shared" si="46"/>
        <v>95829981</v>
      </c>
      <c r="U634" s="59">
        <f t="shared" si="47"/>
        <v>0</v>
      </c>
      <c r="V634" s="57">
        <f t="shared" si="48"/>
        <v>25970019</v>
      </c>
      <c r="W634" s="25"/>
      <c r="X634" s="173">
        <f>'K8 SD Twl I 2013'!T633</f>
        <v>0</v>
      </c>
      <c r="Y634" s="173">
        <f>'K8 SD Twl II 2013'!T633</f>
        <v>0</v>
      </c>
      <c r="Z634" s="173">
        <f>'K8 SD Twl III 2013'!T633</f>
        <v>0</v>
      </c>
      <c r="AA634" s="173">
        <f>'K8 SD Twl IV 2013'!T633</f>
        <v>0</v>
      </c>
      <c r="AB634" s="173">
        <f t="shared" si="49"/>
        <v>0</v>
      </c>
      <c r="AC634" s="173">
        <f t="shared" si="45"/>
        <v>95829981</v>
      </c>
    </row>
    <row r="635" spans="2:29" hidden="1">
      <c r="B635" s="79">
        <f>'PER TRIWULAN'!A629</f>
        <v>624</v>
      </c>
      <c r="C635" s="54" t="str">
        <f>'PER TRIWULAN'!I629</f>
        <v xml:space="preserve"> Purwodadi </v>
      </c>
      <c r="D635" s="36" t="str">
        <f>'PER TRIWULAN'!B629</f>
        <v>SD NEGERI 6 KURIPAN</v>
      </c>
      <c r="E635" s="71">
        <f>'PER TRIWULAN'!X629</f>
        <v>67860000</v>
      </c>
      <c r="F635" s="89">
        <v>67860000</v>
      </c>
      <c r="G635" s="62">
        <v>3392050</v>
      </c>
      <c r="H635" s="62">
        <v>200000</v>
      </c>
      <c r="I635" s="62">
        <v>15550335</v>
      </c>
      <c r="J635" s="62">
        <v>18111600</v>
      </c>
      <c r="K635" s="62">
        <v>2907300</v>
      </c>
      <c r="L635" s="62">
        <v>2328185</v>
      </c>
      <c r="M635" s="62">
        <v>3546000</v>
      </c>
      <c r="N635" s="62">
        <v>13300000</v>
      </c>
      <c r="O635" s="62">
        <v>7070750</v>
      </c>
      <c r="P635" s="62">
        <v>0</v>
      </c>
      <c r="Q635" s="62">
        <v>158980</v>
      </c>
      <c r="R635" s="62">
        <v>445000</v>
      </c>
      <c r="S635" s="62">
        <v>849800</v>
      </c>
      <c r="T635" s="72">
        <f t="shared" si="46"/>
        <v>67860000</v>
      </c>
      <c r="U635" s="59">
        <f t="shared" si="47"/>
        <v>0</v>
      </c>
      <c r="V635" s="57">
        <f t="shared" si="48"/>
        <v>0</v>
      </c>
      <c r="W635" s="25"/>
      <c r="X635" s="173">
        <f>'K8 SD Twl I 2013'!T634</f>
        <v>0</v>
      </c>
      <c r="Y635" s="173">
        <f>'K8 SD Twl II 2013'!T634</f>
        <v>0</v>
      </c>
      <c r="Z635" s="173">
        <f>'K8 SD Twl III 2013'!T634</f>
        <v>0</v>
      </c>
      <c r="AA635" s="173">
        <f>'K8 SD Twl IV 2013'!T634</f>
        <v>0</v>
      </c>
      <c r="AB635" s="173">
        <f t="shared" si="49"/>
        <v>0</v>
      </c>
      <c r="AC635" s="173">
        <f t="shared" si="45"/>
        <v>67860000</v>
      </c>
    </row>
    <row r="636" spans="2:29" hidden="1">
      <c r="B636" s="79">
        <f>'PER TRIWULAN'!A630</f>
        <v>625</v>
      </c>
      <c r="C636" s="54" t="str">
        <f>'PER TRIWULAN'!I630</f>
        <v xml:space="preserve"> Purwodadi </v>
      </c>
      <c r="D636" s="36" t="str">
        <f>'PER TRIWULAN'!B630</f>
        <v>SD NEGERI 6 PURWODADI</v>
      </c>
      <c r="E636" s="71">
        <f>'PER TRIWULAN'!X630</f>
        <v>147900000</v>
      </c>
      <c r="F636" s="89">
        <v>147900000</v>
      </c>
      <c r="G636" s="62">
        <v>6700000</v>
      </c>
      <c r="H636" s="62">
        <v>1505000</v>
      </c>
      <c r="I636" s="62">
        <v>23879000</v>
      </c>
      <c r="J636" s="62">
        <v>26326150</v>
      </c>
      <c r="K636" s="62">
        <v>46493620</v>
      </c>
      <c r="L636" s="62">
        <v>5277230</v>
      </c>
      <c r="M636" s="62">
        <v>11999000</v>
      </c>
      <c r="N636" s="62">
        <v>18300000</v>
      </c>
      <c r="O636" s="62">
        <v>1150000</v>
      </c>
      <c r="P636" s="62"/>
      <c r="Q636" s="62">
        <v>5355000</v>
      </c>
      <c r="R636" s="62">
        <v>1005000</v>
      </c>
      <c r="S636" s="62"/>
      <c r="T636" s="72">
        <f t="shared" si="46"/>
        <v>147990000</v>
      </c>
      <c r="U636" s="59">
        <f t="shared" si="47"/>
        <v>0</v>
      </c>
      <c r="V636" s="57">
        <f t="shared" si="48"/>
        <v>-90000</v>
      </c>
      <c r="W636" s="25"/>
      <c r="X636" s="173">
        <f>'K8 SD Twl I 2013'!T635</f>
        <v>0</v>
      </c>
      <c r="Y636" s="173">
        <f>'K8 SD Twl II 2013'!T635</f>
        <v>0</v>
      </c>
      <c r="Z636" s="173">
        <f>'K8 SD Twl III 2013'!T635</f>
        <v>0</v>
      </c>
      <c r="AA636" s="173">
        <f>'K8 SD Twl IV 2013'!T635</f>
        <v>0</v>
      </c>
      <c r="AB636" s="173">
        <f t="shared" si="49"/>
        <v>0</v>
      </c>
      <c r="AC636" s="173">
        <f t="shared" si="45"/>
        <v>147990000</v>
      </c>
    </row>
    <row r="637" spans="2:29" hidden="1">
      <c r="B637" s="79">
        <f>'PER TRIWULAN'!A631</f>
        <v>626</v>
      </c>
      <c r="C637" s="54" t="str">
        <f>'PER TRIWULAN'!I631</f>
        <v xml:space="preserve"> Purwodadi </v>
      </c>
      <c r="D637" s="36" t="str">
        <f>'PER TRIWULAN'!B631</f>
        <v>SD NEGERI 7 KURIPAN</v>
      </c>
      <c r="E637" s="71">
        <f>'PER TRIWULAN'!X631</f>
        <v>100050000</v>
      </c>
      <c r="F637" s="89">
        <v>100050000</v>
      </c>
      <c r="G637" s="62">
        <v>0</v>
      </c>
      <c r="H637" s="62">
        <v>126500</v>
      </c>
      <c r="I637" s="62">
        <v>26402600</v>
      </c>
      <c r="J637" s="62">
        <v>21064300</v>
      </c>
      <c r="K637" s="62">
        <v>30540900</v>
      </c>
      <c r="L637" s="62">
        <v>2645700</v>
      </c>
      <c r="M637" s="62">
        <v>7408000</v>
      </c>
      <c r="N637" s="62">
        <v>8425000</v>
      </c>
      <c r="O637" s="62">
        <v>1487000</v>
      </c>
      <c r="P637" s="62"/>
      <c r="Q637" s="62">
        <v>600000</v>
      </c>
      <c r="R637" s="62">
        <v>480000</v>
      </c>
      <c r="S637" s="62">
        <v>0</v>
      </c>
      <c r="T637" s="72">
        <f t="shared" si="46"/>
        <v>99180000</v>
      </c>
      <c r="U637" s="59">
        <f t="shared" si="47"/>
        <v>0</v>
      </c>
      <c r="V637" s="57">
        <f t="shared" si="48"/>
        <v>870000</v>
      </c>
      <c r="W637" s="25"/>
      <c r="X637" s="173">
        <f>'K8 SD Twl I 2013'!T636</f>
        <v>0</v>
      </c>
      <c r="Y637" s="173">
        <f>'K8 SD Twl II 2013'!T636</f>
        <v>0</v>
      </c>
      <c r="Z637" s="173">
        <f>'K8 SD Twl III 2013'!T636</f>
        <v>0</v>
      </c>
      <c r="AA637" s="173">
        <f>'K8 SD Twl IV 2013'!T636</f>
        <v>0</v>
      </c>
      <c r="AB637" s="173">
        <f t="shared" si="49"/>
        <v>0</v>
      </c>
      <c r="AC637" s="173">
        <f t="shared" si="45"/>
        <v>99180000</v>
      </c>
    </row>
    <row r="638" spans="2:29" hidden="1">
      <c r="B638" s="79">
        <f>'PER TRIWULAN'!A632</f>
        <v>627</v>
      </c>
      <c r="C638" s="54" t="str">
        <f>'PER TRIWULAN'!I632</f>
        <v xml:space="preserve"> Purwodadi </v>
      </c>
      <c r="D638" s="36" t="str">
        <f>'PER TRIWULAN'!B632</f>
        <v>SD NEGERI 8 PURWODADI</v>
      </c>
      <c r="E638" s="71">
        <f>'PER TRIWULAN'!X632</f>
        <v>130790000</v>
      </c>
      <c r="F638" s="89">
        <v>130790000</v>
      </c>
      <c r="G638" s="62">
        <v>8179000</v>
      </c>
      <c r="H638" s="62">
        <v>895000</v>
      </c>
      <c r="I638" s="62">
        <v>24796400</v>
      </c>
      <c r="J638" s="62">
        <v>14548050</v>
      </c>
      <c r="K638" s="62">
        <v>38638575</v>
      </c>
      <c r="L638" s="62">
        <v>1641975</v>
      </c>
      <c r="M638" s="62">
        <v>14456000</v>
      </c>
      <c r="N638" s="62">
        <v>15000000</v>
      </c>
      <c r="O638" s="62">
        <v>1485000</v>
      </c>
      <c r="P638" s="62"/>
      <c r="Q638" s="62">
        <v>5105000</v>
      </c>
      <c r="R638" s="62">
        <v>845000</v>
      </c>
      <c r="S638" s="62">
        <v>5200000</v>
      </c>
      <c r="T638" s="72">
        <f t="shared" si="46"/>
        <v>130790000</v>
      </c>
      <c r="U638" s="59">
        <f t="shared" si="47"/>
        <v>0</v>
      </c>
      <c r="V638" s="57">
        <f t="shared" si="48"/>
        <v>0</v>
      </c>
      <c r="W638" s="25"/>
      <c r="X638" s="173">
        <f>'K8 SD Twl I 2013'!T637</f>
        <v>0</v>
      </c>
      <c r="Y638" s="173">
        <f>'K8 SD Twl II 2013'!T637</f>
        <v>0</v>
      </c>
      <c r="Z638" s="173">
        <f>'K8 SD Twl III 2013'!T637</f>
        <v>0</v>
      </c>
      <c r="AA638" s="173">
        <f>'K8 SD Twl IV 2013'!T637</f>
        <v>0</v>
      </c>
      <c r="AB638" s="173">
        <f t="shared" si="49"/>
        <v>0</v>
      </c>
      <c r="AC638" s="173">
        <f t="shared" si="45"/>
        <v>130790000</v>
      </c>
    </row>
    <row r="639" spans="2:29" hidden="1">
      <c r="B639" s="79">
        <f>'PER TRIWULAN'!A633</f>
        <v>628</v>
      </c>
      <c r="C639" s="54" t="str">
        <f>'PER TRIWULAN'!I633</f>
        <v xml:space="preserve"> Purwodadi </v>
      </c>
      <c r="D639" s="36" t="str">
        <f>'PER TRIWULAN'!B633</f>
        <v>SD NEGERI 9 PURWODADI</v>
      </c>
      <c r="E639" s="71">
        <f>'PER TRIWULAN'!X633</f>
        <v>186760000</v>
      </c>
      <c r="F639" s="89">
        <v>186760000</v>
      </c>
      <c r="G639" s="62">
        <v>7639000</v>
      </c>
      <c r="H639" s="62">
        <v>3942800</v>
      </c>
      <c r="I639" s="62">
        <v>31308800</v>
      </c>
      <c r="J639" s="62">
        <v>28054300</v>
      </c>
      <c r="K639" s="62">
        <v>25849225</v>
      </c>
      <c r="L639" s="62">
        <v>50453254</v>
      </c>
      <c r="M639" s="62">
        <v>8806000</v>
      </c>
      <c r="N639" s="62">
        <v>19200000</v>
      </c>
      <c r="O639" s="62">
        <v>2498800</v>
      </c>
      <c r="P639" s="62">
        <v>0</v>
      </c>
      <c r="Q639" s="62">
        <v>4507800</v>
      </c>
      <c r="R639" s="62">
        <v>4500000</v>
      </c>
      <c r="S639" s="62">
        <v>0</v>
      </c>
      <c r="T639" s="72">
        <f t="shared" si="46"/>
        <v>186759979</v>
      </c>
      <c r="U639" s="59">
        <f t="shared" si="47"/>
        <v>0</v>
      </c>
      <c r="V639" s="57">
        <f t="shared" si="48"/>
        <v>21</v>
      </c>
      <c r="W639" s="25"/>
      <c r="X639" s="173">
        <f>'K8 SD Twl I 2013'!T638</f>
        <v>0</v>
      </c>
      <c r="Y639" s="173">
        <f>'K8 SD Twl II 2013'!T638</f>
        <v>0</v>
      </c>
      <c r="Z639" s="173">
        <f>'K8 SD Twl III 2013'!T638</f>
        <v>0</v>
      </c>
      <c r="AA639" s="173">
        <f>'K8 SD Twl IV 2013'!T638</f>
        <v>0</v>
      </c>
      <c r="AB639" s="173">
        <f t="shared" si="49"/>
        <v>0</v>
      </c>
      <c r="AC639" s="173">
        <f t="shared" si="45"/>
        <v>186759979</v>
      </c>
    </row>
    <row r="640" spans="2:29" hidden="1">
      <c r="B640" s="79">
        <f>'PER TRIWULAN'!A634</f>
        <v>629</v>
      </c>
      <c r="C640" s="54" t="str">
        <f>'PER TRIWULAN'!I634</f>
        <v xml:space="preserve"> Purwodadi </v>
      </c>
      <c r="D640" s="36" t="str">
        <f>'PER TRIWULAN'!B634</f>
        <v>SD NEGERI 1 KARANGANYAR</v>
      </c>
      <c r="E640" s="71">
        <f>'PER TRIWULAN'!X634</f>
        <v>102660000</v>
      </c>
      <c r="F640" s="89">
        <v>102660000</v>
      </c>
      <c r="G640" s="62"/>
      <c r="H640" s="62">
        <v>1505000</v>
      </c>
      <c r="I640" s="62">
        <v>26681300</v>
      </c>
      <c r="J640" s="62">
        <v>5532000</v>
      </c>
      <c r="K640" s="62">
        <v>23967265</v>
      </c>
      <c r="L640" s="62">
        <v>373316</v>
      </c>
      <c r="M640" s="62">
        <v>6055100</v>
      </c>
      <c r="N640" s="62">
        <v>14050000</v>
      </c>
      <c r="O640" s="62">
        <v>5396000</v>
      </c>
      <c r="P640" s="62"/>
      <c r="Q640" s="62">
        <v>1700000</v>
      </c>
      <c r="R640" s="62"/>
      <c r="S640" s="62"/>
      <c r="T640" s="72">
        <f t="shared" si="46"/>
        <v>85259981</v>
      </c>
      <c r="U640" s="59">
        <f t="shared" si="47"/>
        <v>0</v>
      </c>
      <c r="V640" s="57">
        <f t="shared" si="48"/>
        <v>17400019</v>
      </c>
      <c r="W640" s="25"/>
      <c r="X640" s="173">
        <f>'K8 SD Twl I 2013'!T639</f>
        <v>0</v>
      </c>
      <c r="Y640" s="173">
        <f>'K8 SD Twl II 2013'!T639</f>
        <v>0</v>
      </c>
      <c r="Z640" s="173">
        <f>'K8 SD Twl III 2013'!T639</f>
        <v>0</v>
      </c>
      <c r="AA640" s="173">
        <f>'K8 SD Twl IV 2013'!T639</f>
        <v>0</v>
      </c>
      <c r="AB640" s="173">
        <f t="shared" si="49"/>
        <v>0</v>
      </c>
      <c r="AC640" s="173">
        <f t="shared" si="45"/>
        <v>85259981</v>
      </c>
    </row>
    <row r="641" spans="2:29" hidden="1">
      <c r="B641" s="79">
        <f>'PER TRIWULAN'!A635</f>
        <v>630</v>
      </c>
      <c r="C641" s="54" t="str">
        <f>'PER TRIWULAN'!I635</f>
        <v xml:space="preserve"> Purwodadi </v>
      </c>
      <c r="D641" s="36" t="str">
        <f>'PER TRIWULAN'!B635</f>
        <v>SD NEGERI 2 KARANGANYAR</v>
      </c>
      <c r="E641" s="71">
        <f>'PER TRIWULAN'!X635</f>
        <v>54375000</v>
      </c>
      <c r="F641" s="89">
        <v>54375000</v>
      </c>
      <c r="G641" s="62">
        <v>544600</v>
      </c>
      <c r="H641" s="62">
        <v>0</v>
      </c>
      <c r="I641" s="62">
        <v>7829850</v>
      </c>
      <c r="J641" s="62">
        <v>7248000</v>
      </c>
      <c r="K641" s="62">
        <v>15299985</v>
      </c>
      <c r="L641" s="62">
        <v>592565</v>
      </c>
      <c r="M641" s="62">
        <v>7000000</v>
      </c>
      <c r="N641" s="62">
        <v>6300000</v>
      </c>
      <c r="O641" s="62">
        <v>6400000</v>
      </c>
      <c r="P641" s="62">
        <v>0</v>
      </c>
      <c r="Q641" s="62">
        <v>3160000</v>
      </c>
      <c r="R641" s="62">
        <v>0</v>
      </c>
      <c r="S641" s="62">
        <v>0</v>
      </c>
      <c r="T641" s="72">
        <f t="shared" si="46"/>
        <v>54375000</v>
      </c>
      <c r="U641" s="59">
        <f t="shared" si="47"/>
        <v>0</v>
      </c>
      <c r="V641" s="57">
        <f t="shared" si="48"/>
        <v>0</v>
      </c>
      <c r="W641" s="25"/>
      <c r="X641" s="173">
        <f>'K8 SD Twl I 2013'!T640</f>
        <v>0</v>
      </c>
      <c r="Y641" s="173">
        <f>'K8 SD Twl II 2013'!T640</f>
        <v>0</v>
      </c>
      <c r="Z641" s="173">
        <f>'K8 SD Twl III 2013'!T640</f>
        <v>0</v>
      </c>
      <c r="AA641" s="173">
        <f>'K8 SD Twl IV 2013'!T640</f>
        <v>0</v>
      </c>
      <c r="AB641" s="173">
        <f t="shared" si="49"/>
        <v>0</v>
      </c>
      <c r="AC641" s="173">
        <f t="shared" si="45"/>
        <v>54375000</v>
      </c>
    </row>
    <row r="642" spans="2:29" hidden="1">
      <c r="B642" s="79">
        <f>'PER TRIWULAN'!A636</f>
        <v>631</v>
      </c>
      <c r="C642" s="54" t="str">
        <f>'PER TRIWULAN'!I636</f>
        <v xml:space="preserve"> Purwodadi </v>
      </c>
      <c r="D642" s="36" t="str">
        <f>'PER TRIWULAN'!B636</f>
        <v>SD NEGERI 3 KARANGNAYAR</v>
      </c>
      <c r="E642" s="71">
        <f>'PER TRIWULAN'!X636</f>
        <v>91930000</v>
      </c>
      <c r="F642" s="89">
        <v>91930000</v>
      </c>
      <c r="G642" s="62">
        <v>575000</v>
      </c>
      <c r="H642" s="62">
        <v>725000</v>
      </c>
      <c r="I642" s="62">
        <v>19019400</v>
      </c>
      <c r="J642" s="62">
        <v>13643500</v>
      </c>
      <c r="K642" s="62">
        <v>28576700</v>
      </c>
      <c r="L642" s="62">
        <v>1494000</v>
      </c>
      <c r="M642" s="62">
        <v>2835000</v>
      </c>
      <c r="N642" s="62">
        <v>16800000</v>
      </c>
      <c r="O642" s="62">
        <v>3561400</v>
      </c>
      <c r="P642" s="62">
        <v>0</v>
      </c>
      <c r="Q642" s="62">
        <v>1200000</v>
      </c>
      <c r="R642" s="62">
        <v>0</v>
      </c>
      <c r="S642" s="62">
        <v>3500000</v>
      </c>
      <c r="T642" s="72">
        <f t="shared" si="46"/>
        <v>91930000</v>
      </c>
      <c r="U642" s="59">
        <f t="shared" si="47"/>
        <v>0</v>
      </c>
      <c r="V642" s="57">
        <f t="shared" si="48"/>
        <v>0</v>
      </c>
      <c r="W642" s="25"/>
      <c r="X642" s="173">
        <f>'K8 SD Twl I 2013'!T641</f>
        <v>0</v>
      </c>
      <c r="Y642" s="173">
        <f>'K8 SD Twl II 2013'!T641</f>
        <v>0</v>
      </c>
      <c r="Z642" s="173">
        <f>'K8 SD Twl III 2013'!T641</f>
        <v>0</v>
      </c>
      <c r="AA642" s="173">
        <f>'K8 SD Twl IV 2013'!T641</f>
        <v>0</v>
      </c>
      <c r="AB642" s="173">
        <f t="shared" si="49"/>
        <v>0</v>
      </c>
      <c r="AC642" s="173">
        <f t="shared" si="45"/>
        <v>91930000</v>
      </c>
    </row>
    <row r="643" spans="2:29" hidden="1">
      <c r="B643" s="79">
        <f>'PER TRIWULAN'!A637</f>
        <v>632</v>
      </c>
      <c r="C643" s="54" t="str">
        <f>'PER TRIWULAN'!I637</f>
        <v xml:space="preserve"> Purwodadi </v>
      </c>
      <c r="D643" s="36" t="str">
        <f>'PER TRIWULAN'!B637</f>
        <v>SD ISLAMIC CENTER KURIPAN PURWODADI</v>
      </c>
      <c r="E643" s="71">
        <f>'PER TRIWULAN'!X637</f>
        <v>122090000</v>
      </c>
      <c r="F643" s="89">
        <v>122090000</v>
      </c>
      <c r="G643" s="62">
        <v>918150</v>
      </c>
      <c r="H643" s="62"/>
      <c r="I643" s="62"/>
      <c r="J643" s="62">
        <v>997900</v>
      </c>
      <c r="K643" s="62">
        <v>2927800</v>
      </c>
      <c r="L643" s="62">
        <v>2126627</v>
      </c>
      <c r="M643" s="62">
        <v>285000</v>
      </c>
      <c r="N643" s="62">
        <v>13380000</v>
      </c>
      <c r="O643" s="62"/>
      <c r="P643" s="62"/>
      <c r="Q643" s="62">
        <v>300000</v>
      </c>
      <c r="R643" s="62"/>
      <c r="S643" s="62">
        <v>5744500</v>
      </c>
      <c r="T643" s="72">
        <f t="shared" si="46"/>
        <v>26679977</v>
      </c>
      <c r="U643" s="59">
        <f t="shared" si="47"/>
        <v>0</v>
      </c>
      <c r="V643" s="57">
        <f t="shared" si="48"/>
        <v>95410023</v>
      </c>
      <c r="W643" s="25"/>
      <c r="X643" s="173">
        <f>'K8 SD Twl I 2013'!T642</f>
        <v>0</v>
      </c>
      <c r="Y643" s="173">
        <f>'K8 SD Twl II 2013'!T642</f>
        <v>0</v>
      </c>
      <c r="Z643" s="173">
        <f>'K8 SD Twl III 2013'!T642</f>
        <v>0</v>
      </c>
      <c r="AA643" s="173">
        <f>'K8 SD Twl IV 2013'!T642</f>
        <v>0</v>
      </c>
      <c r="AB643" s="173">
        <f t="shared" si="49"/>
        <v>0</v>
      </c>
      <c r="AC643" s="173">
        <f t="shared" si="45"/>
        <v>26679977</v>
      </c>
    </row>
    <row r="644" spans="2:29" hidden="1">
      <c r="B644" s="79">
        <f>'PER TRIWULAN'!A638</f>
        <v>633</v>
      </c>
      <c r="C644" s="54" t="str">
        <f>'PER TRIWULAN'!I638</f>
        <v xml:space="preserve"> Purwodadi </v>
      </c>
      <c r="D644" s="36" t="str">
        <f>'PER TRIWULAN'!B638</f>
        <v>SLB C. DANYANG</v>
      </c>
      <c r="E644" s="71">
        <f>'PER TRIWULAN'!X638</f>
        <v>31320000</v>
      </c>
      <c r="F644" s="89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72">
        <f t="shared" si="46"/>
        <v>0</v>
      </c>
      <c r="U644" s="59">
        <f t="shared" si="47"/>
        <v>31320000</v>
      </c>
      <c r="V644" s="57">
        <f t="shared" si="48"/>
        <v>0</v>
      </c>
      <c r="W644" s="25"/>
      <c r="X644" s="173">
        <f>'K8 SD Twl I 2013'!T643</f>
        <v>0</v>
      </c>
      <c r="Y644" s="173">
        <f>'K8 SD Twl II 2013'!T643</f>
        <v>0</v>
      </c>
      <c r="Z644" s="173">
        <f>'K8 SD Twl III 2013'!T643</f>
        <v>0</v>
      </c>
      <c r="AA644" s="173">
        <f>'K8 SD Twl IV 2013'!T643</f>
        <v>0</v>
      </c>
      <c r="AB644" s="173">
        <f t="shared" si="49"/>
        <v>0</v>
      </c>
      <c r="AC644" s="173">
        <f t="shared" si="45"/>
        <v>0</v>
      </c>
    </row>
    <row r="645" spans="2:29" hidden="1">
      <c r="B645" s="79">
        <f>'PER TRIWULAN'!A639</f>
        <v>634</v>
      </c>
      <c r="C645" s="54" t="str">
        <f>'PER TRIWULAN'!I639</f>
        <v xml:space="preserve"> Tanggungharjo </v>
      </c>
      <c r="D645" s="36" t="str">
        <f>'PER TRIWULAN'!B639</f>
        <v>SD NEGERI 1 KAPUNG</v>
      </c>
      <c r="E645" s="71">
        <f>'PER TRIWULAN'!X639</f>
        <v>85550000</v>
      </c>
      <c r="F645" s="89">
        <v>85550000</v>
      </c>
      <c r="G645" s="62">
        <v>10270000</v>
      </c>
      <c r="H645" s="62"/>
      <c r="I645" s="62">
        <v>10707000</v>
      </c>
      <c r="J645" s="62">
        <v>7610000</v>
      </c>
      <c r="K645" s="62">
        <v>6200000</v>
      </c>
      <c r="L645" s="62">
        <v>7800000</v>
      </c>
      <c r="M645" s="62">
        <v>8310000</v>
      </c>
      <c r="N645" s="62">
        <v>9220000</v>
      </c>
      <c r="O645" s="62">
        <v>8404000</v>
      </c>
      <c r="P645" s="62"/>
      <c r="Q645" s="62">
        <v>8615000</v>
      </c>
      <c r="R645" s="62">
        <v>8414000</v>
      </c>
      <c r="S645" s="62"/>
      <c r="T645" s="72">
        <f t="shared" si="46"/>
        <v>85550000</v>
      </c>
      <c r="U645" s="59">
        <f t="shared" si="47"/>
        <v>0</v>
      </c>
      <c r="V645" s="57">
        <f t="shared" si="48"/>
        <v>0</v>
      </c>
      <c r="X645" s="173">
        <f>'K8 SD Twl I 2013'!T644</f>
        <v>0</v>
      </c>
      <c r="Y645" s="173">
        <f>'K8 SD Twl II 2013'!T644</f>
        <v>0</v>
      </c>
      <c r="Z645" s="173">
        <f>'K8 SD Twl III 2013'!T644</f>
        <v>0</v>
      </c>
      <c r="AA645" s="173">
        <f>'K8 SD Twl IV 2013'!T644</f>
        <v>0</v>
      </c>
      <c r="AB645" s="173">
        <f t="shared" si="49"/>
        <v>0</v>
      </c>
      <c r="AC645" s="173">
        <f t="shared" si="45"/>
        <v>85550000</v>
      </c>
    </row>
    <row r="646" spans="2:29" hidden="1">
      <c r="B646" s="79">
        <f>'PER TRIWULAN'!A640</f>
        <v>635</v>
      </c>
      <c r="C646" s="54" t="str">
        <f>'PER TRIWULAN'!I640</f>
        <v xml:space="preserve"> Tanggungharjo </v>
      </c>
      <c r="D646" s="36" t="str">
        <f>'PER TRIWULAN'!B640</f>
        <v>SD NEGERI 1 SUGIHMANIK</v>
      </c>
      <c r="E646" s="71">
        <f>'PER TRIWULAN'!X640</f>
        <v>90190000</v>
      </c>
      <c r="F646" s="89">
        <v>90190000</v>
      </c>
      <c r="G646" s="62">
        <v>441000</v>
      </c>
      <c r="H646" s="62">
        <v>1800000</v>
      </c>
      <c r="I646" s="62">
        <v>10135600</v>
      </c>
      <c r="J646" s="62">
        <v>9483550</v>
      </c>
      <c r="K646" s="62">
        <v>26878900</v>
      </c>
      <c r="L646" s="62">
        <v>2676850</v>
      </c>
      <c r="M646" s="62">
        <v>7029900</v>
      </c>
      <c r="N646" s="62">
        <v>17270000</v>
      </c>
      <c r="O646" s="62">
        <v>2971500</v>
      </c>
      <c r="P646" s="62">
        <v>5000000</v>
      </c>
      <c r="Q646" s="62">
        <v>4351200</v>
      </c>
      <c r="R646" s="62">
        <v>0</v>
      </c>
      <c r="S646" s="62">
        <v>2012000</v>
      </c>
      <c r="T646" s="72">
        <f t="shared" si="46"/>
        <v>90050500</v>
      </c>
      <c r="U646" s="59">
        <f t="shared" si="47"/>
        <v>0</v>
      </c>
      <c r="V646" s="57">
        <f t="shared" si="48"/>
        <v>139500</v>
      </c>
      <c r="X646" s="173">
        <f>'K8 SD Twl I 2013'!T645</f>
        <v>0</v>
      </c>
      <c r="Y646" s="173">
        <f>'K8 SD Twl II 2013'!T645</f>
        <v>0</v>
      </c>
      <c r="Z646" s="173">
        <f>'K8 SD Twl III 2013'!T645</f>
        <v>0</v>
      </c>
      <c r="AA646" s="173">
        <f>'K8 SD Twl IV 2013'!T645</f>
        <v>0</v>
      </c>
      <c r="AB646" s="173">
        <f t="shared" si="49"/>
        <v>0</v>
      </c>
      <c r="AC646" s="173">
        <f t="shared" si="45"/>
        <v>90050500</v>
      </c>
    </row>
    <row r="647" spans="2:29" hidden="1">
      <c r="B647" s="79">
        <f>'PER TRIWULAN'!A641</f>
        <v>636</v>
      </c>
      <c r="C647" s="54" t="str">
        <f>'PER TRIWULAN'!I641</f>
        <v xml:space="preserve"> Tanggungharjo </v>
      </c>
      <c r="D647" s="36" t="str">
        <f>'PER TRIWULAN'!B641</f>
        <v>SD NEGERI 1 TANGGUNG</v>
      </c>
      <c r="E647" s="71">
        <f>'PER TRIWULAN'!X641</f>
        <v>145870000</v>
      </c>
      <c r="F647" s="89">
        <v>145870000</v>
      </c>
      <c r="G647" s="62">
        <v>2303750</v>
      </c>
      <c r="H647" s="62">
        <v>416500</v>
      </c>
      <c r="I647" s="62">
        <v>18762050</v>
      </c>
      <c r="J647" s="62">
        <v>18630100</v>
      </c>
      <c r="K647" s="62">
        <v>23369350</v>
      </c>
      <c r="L647" s="62">
        <v>8900350</v>
      </c>
      <c r="M647" s="62">
        <v>16330000</v>
      </c>
      <c r="N647" s="62">
        <v>31800000</v>
      </c>
      <c r="O647" s="62">
        <v>16851500</v>
      </c>
      <c r="P647" s="62">
        <v>6956400</v>
      </c>
      <c r="Q647" s="62">
        <v>1550000</v>
      </c>
      <c r="R647" s="62">
        <v>0</v>
      </c>
      <c r="S647" s="62">
        <v>0</v>
      </c>
      <c r="T647" s="72">
        <f t="shared" si="46"/>
        <v>145870000</v>
      </c>
      <c r="U647" s="59">
        <f t="shared" si="47"/>
        <v>0</v>
      </c>
      <c r="V647" s="57">
        <f t="shared" si="48"/>
        <v>0</v>
      </c>
      <c r="X647" s="173">
        <f>'K8 SD Twl I 2013'!T646</f>
        <v>0</v>
      </c>
      <c r="Y647" s="173">
        <f>'K8 SD Twl II 2013'!T646</f>
        <v>0</v>
      </c>
      <c r="Z647" s="173">
        <f>'K8 SD Twl III 2013'!T646</f>
        <v>0</v>
      </c>
      <c r="AA647" s="173">
        <f>'K8 SD Twl IV 2013'!T646</f>
        <v>0</v>
      </c>
      <c r="AB647" s="173">
        <f t="shared" si="49"/>
        <v>0</v>
      </c>
      <c r="AC647" s="173">
        <f t="shared" si="45"/>
        <v>145870000</v>
      </c>
    </row>
    <row r="648" spans="2:29" hidden="1">
      <c r="B648" s="79">
        <f>'PER TRIWULAN'!A642</f>
        <v>637</v>
      </c>
      <c r="C648" s="54" t="str">
        <f>'PER TRIWULAN'!I642</f>
        <v xml:space="preserve"> Tanggungharjo </v>
      </c>
      <c r="D648" s="36" t="str">
        <f>'PER TRIWULAN'!B642</f>
        <v>SD NEGERI 2 KAPUNG</v>
      </c>
      <c r="E648" s="71">
        <f>'PER TRIWULAN'!X642</f>
        <v>73370000</v>
      </c>
      <c r="F648" s="89">
        <v>73370000</v>
      </c>
      <c r="G648" s="62">
        <v>2373350</v>
      </c>
      <c r="H648" s="62">
        <v>540000</v>
      </c>
      <c r="I648" s="62">
        <v>9702750</v>
      </c>
      <c r="J648" s="62">
        <v>10416380</v>
      </c>
      <c r="K648" s="62">
        <v>20495056</v>
      </c>
      <c r="L648" s="62">
        <v>995598</v>
      </c>
      <c r="M648" s="62">
        <v>6049566</v>
      </c>
      <c r="N648" s="62">
        <v>13700000</v>
      </c>
      <c r="O648" s="62">
        <v>4342300</v>
      </c>
      <c r="P648" s="62">
        <v>720000</v>
      </c>
      <c r="Q648" s="62">
        <v>3155000</v>
      </c>
      <c r="R648" s="62">
        <v>560000</v>
      </c>
      <c r="S648" s="62">
        <v>320000</v>
      </c>
      <c r="T648" s="72">
        <f t="shared" si="46"/>
        <v>73370000</v>
      </c>
      <c r="U648" s="59">
        <f t="shared" si="47"/>
        <v>0</v>
      </c>
      <c r="V648" s="57">
        <f t="shared" si="48"/>
        <v>0</v>
      </c>
      <c r="X648" s="173">
        <f>'K8 SD Twl I 2013'!T647</f>
        <v>0</v>
      </c>
      <c r="Y648" s="173">
        <f>'K8 SD Twl II 2013'!T647</f>
        <v>0</v>
      </c>
      <c r="Z648" s="173">
        <f>'K8 SD Twl III 2013'!T647</f>
        <v>0</v>
      </c>
      <c r="AA648" s="173">
        <f>'K8 SD Twl IV 2013'!T647</f>
        <v>0</v>
      </c>
      <c r="AB648" s="173">
        <f t="shared" si="49"/>
        <v>0</v>
      </c>
      <c r="AC648" s="173">
        <f t="shared" si="45"/>
        <v>73370000</v>
      </c>
    </row>
    <row r="649" spans="2:29" hidden="1">
      <c r="B649" s="79">
        <f>'PER TRIWULAN'!A643</f>
        <v>638</v>
      </c>
      <c r="C649" s="54" t="str">
        <f>'PER TRIWULAN'!I643</f>
        <v xml:space="preserve"> Tanggungharjo </v>
      </c>
      <c r="D649" s="36" t="str">
        <f>'PER TRIWULAN'!B643</f>
        <v>SD NEGERI 3 MRISI</v>
      </c>
      <c r="E649" s="71">
        <f>'PER TRIWULAN'!X643</f>
        <v>82360000</v>
      </c>
      <c r="F649" s="89">
        <v>82360000</v>
      </c>
      <c r="G649" s="62">
        <v>513000</v>
      </c>
      <c r="H649" s="62">
        <v>6259329</v>
      </c>
      <c r="I649" s="62">
        <v>8413890</v>
      </c>
      <c r="J649" s="62">
        <v>11954878</v>
      </c>
      <c r="K649" s="62">
        <v>22467500</v>
      </c>
      <c r="L649" s="62">
        <v>857503</v>
      </c>
      <c r="M649" s="62">
        <v>8780500</v>
      </c>
      <c r="N649" s="62">
        <v>14400000</v>
      </c>
      <c r="O649" s="62">
        <v>6963400</v>
      </c>
      <c r="P649" s="62">
        <v>0</v>
      </c>
      <c r="Q649" s="62">
        <v>1750000</v>
      </c>
      <c r="R649" s="62">
        <v>0</v>
      </c>
      <c r="S649" s="62">
        <v>0</v>
      </c>
      <c r="T649" s="72">
        <f t="shared" si="46"/>
        <v>82360000</v>
      </c>
      <c r="U649" s="59">
        <f t="shared" si="47"/>
        <v>0</v>
      </c>
      <c r="V649" s="57">
        <f t="shared" si="48"/>
        <v>0</v>
      </c>
      <c r="X649" s="173">
        <f>'K8 SD Twl I 2013'!T648</f>
        <v>0</v>
      </c>
      <c r="Y649" s="173">
        <f>'K8 SD Twl II 2013'!T648</f>
        <v>0</v>
      </c>
      <c r="Z649" s="173">
        <f>'K8 SD Twl III 2013'!T648</f>
        <v>0</v>
      </c>
      <c r="AA649" s="173">
        <f>'K8 SD Twl IV 2013'!T648</f>
        <v>0</v>
      </c>
      <c r="AB649" s="173">
        <f t="shared" si="49"/>
        <v>0</v>
      </c>
      <c r="AC649" s="173">
        <f t="shared" si="45"/>
        <v>82360000</v>
      </c>
    </row>
    <row r="650" spans="2:29" hidden="1">
      <c r="B650" s="79">
        <f>'PER TRIWULAN'!A644</f>
        <v>639</v>
      </c>
      <c r="C650" s="54" t="str">
        <f>'PER TRIWULAN'!I644</f>
        <v xml:space="preserve"> Tanggungharjo </v>
      </c>
      <c r="D650" s="36" t="str">
        <f>'PER TRIWULAN'!B644</f>
        <v>SD NEGERI 4 RINGINPITU</v>
      </c>
      <c r="E650" s="71">
        <f>'PER TRIWULAN'!X644</f>
        <v>57130000</v>
      </c>
      <c r="F650" s="89">
        <v>57130000</v>
      </c>
      <c r="G650" s="62">
        <v>870000</v>
      </c>
      <c r="H650" s="62">
        <v>300000</v>
      </c>
      <c r="I650" s="62">
        <v>11740000</v>
      </c>
      <c r="J650" s="62">
        <v>7747800</v>
      </c>
      <c r="K650" s="62">
        <v>7480800</v>
      </c>
      <c r="L650" s="62">
        <v>352400</v>
      </c>
      <c r="M650" s="62">
        <v>4696000</v>
      </c>
      <c r="N650" s="62">
        <v>19450000</v>
      </c>
      <c r="O650" s="62">
        <v>2313000</v>
      </c>
      <c r="P650" s="62">
        <v>240000</v>
      </c>
      <c r="Q650" s="62">
        <v>1940000</v>
      </c>
      <c r="R650" s="62">
        <v>0</v>
      </c>
      <c r="S650" s="62">
        <v>0</v>
      </c>
      <c r="T650" s="72">
        <f t="shared" si="46"/>
        <v>57130000</v>
      </c>
      <c r="U650" s="59">
        <f t="shared" si="47"/>
        <v>0</v>
      </c>
      <c r="V650" s="57">
        <f t="shared" si="48"/>
        <v>0</v>
      </c>
      <c r="X650" s="173">
        <f>'K8 SD Twl I 2013'!T649</f>
        <v>0</v>
      </c>
      <c r="Y650" s="173">
        <f>'K8 SD Twl II 2013'!T649</f>
        <v>0</v>
      </c>
      <c r="Z650" s="173">
        <f>'K8 SD Twl III 2013'!T649</f>
        <v>0</v>
      </c>
      <c r="AA650" s="173">
        <f>'K8 SD Twl IV 2013'!T649</f>
        <v>0</v>
      </c>
      <c r="AB650" s="173">
        <f t="shared" si="49"/>
        <v>0</v>
      </c>
      <c r="AC650" s="173">
        <f t="shared" si="45"/>
        <v>57130000</v>
      </c>
    </row>
    <row r="651" spans="2:29" hidden="1">
      <c r="B651" s="79">
        <f>'PER TRIWULAN'!A645</f>
        <v>640</v>
      </c>
      <c r="C651" s="54" t="str">
        <f>'PER TRIWULAN'!I645</f>
        <v xml:space="preserve"> Tanggungharjo </v>
      </c>
      <c r="D651" s="36" t="str">
        <f>'PER TRIWULAN'!B645</f>
        <v>SD NEGERI 4 TANGGUNG</v>
      </c>
      <c r="E651" s="71">
        <f>'PER TRIWULAN'!X645</f>
        <v>47850000</v>
      </c>
      <c r="F651" s="89">
        <v>47850000</v>
      </c>
      <c r="G651" s="62">
        <v>1500000</v>
      </c>
      <c r="H651" s="62">
        <v>300000</v>
      </c>
      <c r="I651" s="62">
        <v>9500000</v>
      </c>
      <c r="J651" s="62">
        <v>8000000</v>
      </c>
      <c r="K651" s="62">
        <v>11000000</v>
      </c>
      <c r="L651" s="62">
        <v>1050000</v>
      </c>
      <c r="M651" s="62">
        <v>3700000</v>
      </c>
      <c r="N651" s="62">
        <v>7200000</v>
      </c>
      <c r="O651" s="62">
        <v>3600000</v>
      </c>
      <c r="P651" s="62">
        <v>0</v>
      </c>
      <c r="Q651" s="62">
        <v>2000000</v>
      </c>
      <c r="R651" s="62">
        <v>0</v>
      </c>
      <c r="S651" s="62">
        <v>0</v>
      </c>
      <c r="T651" s="72">
        <f t="shared" si="46"/>
        <v>47850000</v>
      </c>
      <c r="U651" s="59">
        <f t="shared" si="47"/>
        <v>0</v>
      </c>
      <c r="V651" s="57">
        <f t="shared" si="48"/>
        <v>0</v>
      </c>
      <c r="X651" s="173">
        <f>'K8 SD Twl I 2013'!T650</f>
        <v>0</v>
      </c>
      <c r="Y651" s="173">
        <f>'K8 SD Twl II 2013'!T650</f>
        <v>0</v>
      </c>
      <c r="Z651" s="173">
        <f>'K8 SD Twl III 2013'!T650</f>
        <v>0</v>
      </c>
      <c r="AA651" s="173">
        <f>'K8 SD Twl IV 2013'!T650</f>
        <v>0</v>
      </c>
      <c r="AB651" s="173">
        <f t="shared" si="49"/>
        <v>0</v>
      </c>
      <c r="AC651" s="173">
        <f t="shared" si="45"/>
        <v>47850000</v>
      </c>
    </row>
    <row r="652" spans="2:29" hidden="1">
      <c r="B652" s="79">
        <f>'PER TRIWULAN'!A646</f>
        <v>641</v>
      </c>
      <c r="C652" s="54" t="str">
        <f>'PER TRIWULAN'!I646</f>
        <v xml:space="preserve"> Tanggungharjo </v>
      </c>
      <c r="D652" s="36" t="str">
        <f>'PER TRIWULAN'!B646</f>
        <v>SD NEGERI 5 TANGGUNG</v>
      </c>
      <c r="E652" s="71">
        <f>'PER TRIWULAN'!X646</f>
        <v>69890000</v>
      </c>
      <c r="F652" s="89">
        <v>69890000</v>
      </c>
      <c r="G652" s="62">
        <v>335000</v>
      </c>
      <c r="H652" s="62">
        <v>700000</v>
      </c>
      <c r="I652" s="62">
        <v>2400000</v>
      </c>
      <c r="J652" s="62">
        <v>20220000</v>
      </c>
      <c r="K652" s="62">
        <v>18303250</v>
      </c>
      <c r="L652" s="62">
        <v>668000</v>
      </c>
      <c r="M652" s="62">
        <v>6643000</v>
      </c>
      <c r="N652" s="62">
        <v>12000000</v>
      </c>
      <c r="O652" s="62">
        <v>4450000</v>
      </c>
      <c r="P652" s="62">
        <v>627000</v>
      </c>
      <c r="Q652" s="62">
        <v>2343750</v>
      </c>
      <c r="R652" s="62">
        <v>1200000</v>
      </c>
      <c r="S652" s="62"/>
      <c r="T652" s="72">
        <f t="shared" si="46"/>
        <v>69890000</v>
      </c>
      <c r="U652" s="59">
        <f t="shared" si="47"/>
        <v>0</v>
      </c>
      <c r="V652" s="57">
        <f t="shared" si="48"/>
        <v>0</v>
      </c>
      <c r="X652" s="173">
        <f>'K8 SD Twl I 2013'!T651</f>
        <v>0</v>
      </c>
      <c r="Y652" s="173">
        <f>'K8 SD Twl II 2013'!T651</f>
        <v>0</v>
      </c>
      <c r="Z652" s="173">
        <f>'K8 SD Twl III 2013'!T651</f>
        <v>0</v>
      </c>
      <c r="AA652" s="173">
        <f>'K8 SD Twl IV 2013'!T651</f>
        <v>0</v>
      </c>
      <c r="AB652" s="173">
        <f t="shared" si="49"/>
        <v>0</v>
      </c>
      <c r="AC652" s="173">
        <f t="shared" ref="AC652:AC715" si="50">T652-AB652</f>
        <v>69890000</v>
      </c>
    </row>
    <row r="653" spans="2:29" hidden="1">
      <c r="B653" s="79">
        <f>'PER TRIWULAN'!A647</f>
        <v>642</v>
      </c>
      <c r="C653" s="54" t="str">
        <f>'PER TRIWULAN'!I647</f>
        <v xml:space="preserve"> Tanggungharjo </v>
      </c>
      <c r="D653" s="36" t="str">
        <f>'PER TRIWULAN'!B647</f>
        <v>SD NEGERI 2 TANGGUNG</v>
      </c>
      <c r="E653" s="71">
        <f>'PER TRIWULAN'!X647</f>
        <v>83520000</v>
      </c>
      <c r="F653" s="89">
        <v>83520000</v>
      </c>
      <c r="G653" s="62">
        <v>600000</v>
      </c>
      <c r="H653" s="62">
        <v>250000</v>
      </c>
      <c r="I653" s="62">
        <v>11950000</v>
      </c>
      <c r="J653" s="62">
        <v>15275000</v>
      </c>
      <c r="K653" s="62">
        <v>14650000</v>
      </c>
      <c r="L653" s="62">
        <v>5300000</v>
      </c>
      <c r="M653" s="62">
        <v>11450000</v>
      </c>
      <c r="N653" s="62">
        <v>18950000</v>
      </c>
      <c r="O653" s="62">
        <v>4195000</v>
      </c>
      <c r="P653" s="62"/>
      <c r="Q653" s="62">
        <v>900000</v>
      </c>
      <c r="R653" s="62"/>
      <c r="S653" s="62"/>
      <c r="T653" s="72">
        <f t="shared" ref="T653:T716" si="51">SUM(G653:S653)</f>
        <v>83520000</v>
      </c>
      <c r="U653" s="59">
        <f t="shared" ref="U653:U716" si="52">E653-F653</f>
        <v>0</v>
      </c>
      <c r="V653" s="57">
        <f t="shared" ref="V653:V716" si="53">F653-T653</f>
        <v>0</v>
      </c>
      <c r="X653" s="173">
        <f>'K8 SD Twl I 2013'!T652</f>
        <v>0</v>
      </c>
      <c r="Y653" s="173">
        <f>'K8 SD Twl II 2013'!T652</f>
        <v>0</v>
      </c>
      <c r="Z653" s="173">
        <f>'K8 SD Twl III 2013'!T652</f>
        <v>0</v>
      </c>
      <c r="AA653" s="173">
        <f>'K8 SD Twl IV 2013'!T652</f>
        <v>0</v>
      </c>
      <c r="AB653" s="173">
        <f t="shared" ref="AB653:AB716" si="54">X653+Y653+Z653+AA653</f>
        <v>0</v>
      </c>
      <c r="AC653" s="173">
        <f t="shared" si="50"/>
        <v>83520000</v>
      </c>
    </row>
    <row r="654" spans="2:29" hidden="1">
      <c r="B654" s="79">
        <f>'PER TRIWULAN'!A648</f>
        <v>643</v>
      </c>
      <c r="C654" s="54" t="str">
        <f>'PER TRIWULAN'!I648</f>
        <v xml:space="preserve"> Tanggungharjo </v>
      </c>
      <c r="D654" s="36" t="str">
        <f>'PER TRIWULAN'!B648</f>
        <v>SD NEGERI 3 TANGGUNG</v>
      </c>
      <c r="E654" s="71">
        <f>'PER TRIWULAN'!X648</f>
        <v>76850000</v>
      </c>
      <c r="F654" s="89">
        <v>76850000</v>
      </c>
      <c r="G654" s="62"/>
      <c r="H654" s="62">
        <v>750000</v>
      </c>
      <c r="I654" s="62">
        <v>19780250</v>
      </c>
      <c r="J654" s="62">
        <v>11024018</v>
      </c>
      <c r="K654" s="62">
        <v>11519250</v>
      </c>
      <c r="L654" s="62">
        <v>610032</v>
      </c>
      <c r="M654" s="62">
        <v>11223500</v>
      </c>
      <c r="N654" s="62">
        <v>12000000</v>
      </c>
      <c r="O654" s="62">
        <v>4394000</v>
      </c>
      <c r="P654" s="62" t="s">
        <v>1906</v>
      </c>
      <c r="Q654" s="62">
        <v>4798950</v>
      </c>
      <c r="R654" s="62" t="s">
        <v>1906</v>
      </c>
      <c r="S654" s="62">
        <v>750000</v>
      </c>
      <c r="T654" s="72">
        <f t="shared" si="51"/>
        <v>76850000</v>
      </c>
      <c r="U654" s="59">
        <f t="shared" si="52"/>
        <v>0</v>
      </c>
      <c r="V654" s="57">
        <f t="shared" si="53"/>
        <v>0</v>
      </c>
      <c r="X654" s="173">
        <f>'K8 SD Twl I 2013'!T653</f>
        <v>0</v>
      </c>
      <c r="Y654" s="173">
        <f>'K8 SD Twl II 2013'!T653</f>
        <v>0</v>
      </c>
      <c r="Z654" s="173">
        <f>'K8 SD Twl III 2013'!T653</f>
        <v>0</v>
      </c>
      <c r="AA654" s="173">
        <f>'K8 SD Twl IV 2013'!T653</f>
        <v>0</v>
      </c>
      <c r="AB654" s="173">
        <f t="shared" si="54"/>
        <v>0</v>
      </c>
      <c r="AC654" s="173">
        <f t="shared" si="50"/>
        <v>76850000</v>
      </c>
    </row>
    <row r="655" spans="2:29" hidden="1">
      <c r="B655" s="79">
        <f>'PER TRIWULAN'!A649</f>
        <v>644</v>
      </c>
      <c r="C655" s="54" t="str">
        <f>'PER TRIWULAN'!I649</f>
        <v xml:space="preserve"> Tanggungharjo </v>
      </c>
      <c r="D655" s="36" t="str">
        <f>'PER TRIWULAN'!B649</f>
        <v>SD NEGERI 1 BRABO</v>
      </c>
      <c r="E655" s="71">
        <f>'PER TRIWULAN'!X649</f>
        <v>69310000</v>
      </c>
      <c r="F655" s="89">
        <v>69310000</v>
      </c>
      <c r="G655" s="62"/>
      <c r="H655" s="62">
        <v>376000</v>
      </c>
      <c r="I655" s="62">
        <v>7040700</v>
      </c>
      <c r="J655" s="62">
        <v>9196200</v>
      </c>
      <c r="K655" s="62">
        <v>3723384</v>
      </c>
      <c r="L655" s="62">
        <v>3749916</v>
      </c>
      <c r="M655" s="62">
        <v>8830600</v>
      </c>
      <c r="N655" s="62">
        <v>18750000</v>
      </c>
      <c r="O655" s="62">
        <v>5337550</v>
      </c>
      <c r="P655" s="62"/>
      <c r="Q655" s="62">
        <v>4365000</v>
      </c>
      <c r="R655" s="62">
        <v>3025000</v>
      </c>
      <c r="S655" s="62">
        <v>4915650</v>
      </c>
      <c r="T655" s="72">
        <f t="shared" si="51"/>
        <v>69310000</v>
      </c>
      <c r="U655" s="59">
        <f t="shared" si="52"/>
        <v>0</v>
      </c>
      <c r="V655" s="57">
        <f t="shared" si="53"/>
        <v>0</v>
      </c>
      <c r="X655" s="173">
        <f>'K8 SD Twl I 2013'!T654</f>
        <v>0</v>
      </c>
      <c r="Y655" s="173">
        <f>'K8 SD Twl II 2013'!T654</f>
        <v>0</v>
      </c>
      <c r="Z655" s="173">
        <f>'K8 SD Twl III 2013'!T654</f>
        <v>0</v>
      </c>
      <c r="AA655" s="173">
        <f>'K8 SD Twl IV 2013'!T654</f>
        <v>0</v>
      </c>
      <c r="AB655" s="173">
        <f t="shared" si="54"/>
        <v>0</v>
      </c>
      <c r="AC655" s="173">
        <f t="shared" si="50"/>
        <v>69310000</v>
      </c>
    </row>
    <row r="656" spans="2:29" hidden="1">
      <c r="B656" s="79">
        <f>'PER TRIWULAN'!A650</f>
        <v>645</v>
      </c>
      <c r="C656" s="54" t="str">
        <f>'PER TRIWULAN'!I650</f>
        <v xml:space="preserve"> Tanggungharjo </v>
      </c>
      <c r="D656" s="36" t="str">
        <f>'PER TRIWULAN'!B650</f>
        <v>SD NEGERI 2 BRABO</v>
      </c>
      <c r="E656" s="71">
        <f>'PER TRIWULAN'!X650</f>
        <v>179220000</v>
      </c>
      <c r="F656" s="89">
        <v>179220000</v>
      </c>
      <c r="G656" s="62">
        <v>2915000</v>
      </c>
      <c r="H656" s="62">
        <v>607500</v>
      </c>
      <c r="I656" s="62">
        <v>53065230</v>
      </c>
      <c r="J656" s="62">
        <v>19139000</v>
      </c>
      <c r="K656" s="62">
        <v>26207120</v>
      </c>
      <c r="L656" s="62">
        <v>756000</v>
      </c>
      <c r="M656" s="62">
        <v>20105100</v>
      </c>
      <c r="N656" s="62">
        <v>44400000</v>
      </c>
      <c r="O656" s="62">
        <v>6942850</v>
      </c>
      <c r="P656" s="62">
        <v>0</v>
      </c>
      <c r="Q656" s="62">
        <v>5082200</v>
      </c>
      <c r="R656" s="62">
        <v>0</v>
      </c>
      <c r="S656" s="62">
        <v>0</v>
      </c>
      <c r="T656" s="72">
        <f t="shared" si="51"/>
        <v>179220000</v>
      </c>
      <c r="U656" s="59">
        <f t="shared" si="52"/>
        <v>0</v>
      </c>
      <c r="V656" s="57">
        <f t="shared" si="53"/>
        <v>0</v>
      </c>
      <c r="X656" s="173">
        <f>'K8 SD Twl I 2013'!T655</f>
        <v>0</v>
      </c>
      <c r="Y656" s="173">
        <f>'K8 SD Twl II 2013'!T655</f>
        <v>0</v>
      </c>
      <c r="Z656" s="173">
        <f>'K8 SD Twl III 2013'!T655</f>
        <v>0</v>
      </c>
      <c r="AA656" s="173">
        <f>'K8 SD Twl IV 2013'!T655</f>
        <v>0</v>
      </c>
      <c r="AB656" s="173">
        <f t="shared" si="54"/>
        <v>0</v>
      </c>
      <c r="AC656" s="173">
        <f t="shared" si="50"/>
        <v>179220000</v>
      </c>
    </row>
    <row r="657" spans="2:29" hidden="1">
      <c r="B657" s="79">
        <f>'PER TRIWULAN'!A651</f>
        <v>646</v>
      </c>
      <c r="C657" s="54" t="str">
        <f>'PER TRIWULAN'!I651</f>
        <v xml:space="preserve"> Tanggungharjo </v>
      </c>
      <c r="D657" s="36" t="str">
        <f>'PER TRIWULAN'!B651</f>
        <v>SD NEGERI 3 BRABO</v>
      </c>
      <c r="E657" s="71">
        <f>'PER TRIWULAN'!X651</f>
        <v>98020000</v>
      </c>
      <c r="F657" s="89">
        <v>98020000</v>
      </c>
      <c r="G657" s="62">
        <v>335000</v>
      </c>
      <c r="H657" s="62">
        <v>775000</v>
      </c>
      <c r="I657" s="62">
        <v>12612250</v>
      </c>
      <c r="J657" s="62">
        <v>15823450</v>
      </c>
      <c r="K657" s="62">
        <v>10605900</v>
      </c>
      <c r="L657" s="62">
        <v>1498700</v>
      </c>
      <c r="M657" s="62">
        <v>12122500</v>
      </c>
      <c r="N657" s="62">
        <v>22800000</v>
      </c>
      <c r="O657" s="62">
        <v>7898700</v>
      </c>
      <c r="P657" s="62">
        <v>225000</v>
      </c>
      <c r="Q657" s="62">
        <v>4100000</v>
      </c>
      <c r="R657" s="62"/>
      <c r="S657" s="62">
        <v>9218500</v>
      </c>
      <c r="T657" s="72">
        <f t="shared" si="51"/>
        <v>98015000</v>
      </c>
      <c r="U657" s="59">
        <f t="shared" si="52"/>
        <v>0</v>
      </c>
      <c r="V657" s="57">
        <f t="shared" si="53"/>
        <v>5000</v>
      </c>
      <c r="X657" s="173">
        <f>'K8 SD Twl I 2013'!T656</f>
        <v>0</v>
      </c>
      <c r="Y657" s="173">
        <f>'K8 SD Twl II 2013'!T656</f>
        <v>0</v>
      </c>
      <c r="Z657" s="173">
        <f>'K8 SD Twl III 2013'!T656</f>
        <v>0</v>
      </c>
      <c r="AA657" s="173">
        <f>'K8 SD Twl IV 2013'!T656</f>
        <v>0</v>
      </c>
      <c r="AB657" s="173">
        <f t="shared" si="54"/>
        <v>0</v>
      </c>
      <c r="AC657" s="173">
        <f t="shared" si="50"/>
        <v>98015000</v>
      </c>
    </row>
    <row r="658" spans="2:29" hidden="1">
      <c r="B658" s="79">
        <f>'PER TRIWULAN'!A652</f>
        <v>647</v>
      </c>
      <c r="C658" s="54" t="str">
        <f>'PER TRIWULAN'!I652</f>
        <v xml:space="preserve"> Tanggungharjo </v>
      </c>
      <c r="D658" s="36" t="str">
        <f>'PER TRIWULAN'!B652</f>
        <v>SD NEGERI 1 PADANG</v>
      </c>
      <c r="E658" s="71">
        <f>'PER TRIWULAN'!X652</f>
        <v>113680000</v>
      </c>
      <c r="F658" s="89">
        <v>113680000</v>
      </c>
      <c r="G658" s="62">
        <v>10417450</v>
      </c>
      <c r="H658" s="62">
        <v>250000</v>
      </c>
      <c r="I658" s="62">
        <v>26080000</v>
      </c>
      <c r="J658" s="62">
        <v>11225250</v>
      </c>
      <c r="K658" s="62">
        <v>8048000</v>
      </c>
      <c r="L658" s="62">
        <v>6372750</v>
      </c>
      <c r="M658" s="62">
        <v>11245000</v>
      </c>
      <c r="N658" s="62">
        <v>23800000</v>
      </c>
      <c r="O658" s="62">
        <v>9996550</v>
      </c>
      <c r="P658" s="62">
        <v>1600000</v>
      </c>
      <c r="Q658" s="62">
        <v>2400000</v>
      </c>
      <c r="R658" s="62">
        <v>2245000</v>
      </c>
      <c r="S658" s="62">
        <v>0</v>
      </c>
      <c r="T658" s="72">
        <f t="shared" si="51"/>
        <v>113680000</v>
      </c>
      <c r="U658" s="59">
        <f t="shared" si="52"/>
        <v>0</v>
      </c>
      <c r="V658" s="57">
        <f t="shared" si="53"/>
        <v>0</v>
      </c>
      <c r="X658" s="173">
        <f>'K8 SD Twl I 2013'!T657</f>
        <v>0</v>
      </c>
      <c r="Y658" s="173">
        <f>'K8 SD Twl II 2013'!T657</f>
        <v>0</v>
      </c>
      <c r="Z658" s="173">
        <f>'K8 SD Twl III 2013'!T657</f>
        <v>0</v>
      </c>
      <c r="AA658" s="173">
        <f>'K8 SD Twl IV 2013'!T657</f>
        <v>0</v>
      </c>
      <c r="AB658" s="173">
        <f t="shared" si="54"/>
        <v>0</v>
      </c>
      <c r="AC658" s="173">
        <f t="shared" si="50"/>
        <v>113680000</v>
      </c>
    </row>
    <row r="659" spans="2:29" hidden="1">
      <c r="B659" s="79">
        <f>'PER TRIWULAN'!A653</f>
        <v>648</v>
      </c>
      <c r="C659" s="54" t="str">
        <f>'PER TRIWULAN'!I653</f>
        <v xml:space="preserve"> Tanggungharjo </v>
      </c>
      <c r="D659" s="36" t="str">
        <f>'PER TRIWULAN'!B653</f>
        <v>SD NEGERI 2 PADANG</v>
      </c>
      <c r="E659" s="71">
        <f>'PER TRIWULAN'!X653</f>
        <v>49590000</v>
      </c>
      <c r="F659" s="89">
        <v>49590000</v>
      </c>
      <c r="G659" s="62">
        <v>0</v>
      </c>
      <c r="H659" s="62">
        <v>45300</v>
      </c>
      <c r="I659" s="62">
        <v>6580125</v>
      </c>
      <c r="J659" s="62">
        <v>5258900</v>
      </c>
      <c r="K659" s="62">
        <v>5627525</v>
      </c>
      <c r="L659" s="62">
        <v>1263000</v>
      </c>
      <c r="M659" s="62">
        <v>3648500</v>
      </c>
      <c r="N659" s="62">
        <v>15000000</v>
      </c>
      <c r="O659" s="62">
        <v>3223400</v>
      </c>
      <c r="P659" s="62">
        <v>0</v>
      </c>
      <c r="Q659" s="62">
        <v>1849150</v>
      </c>
      <c r="R659" s="62">
        <v>4750000</v>
      </c>
      <c r="S659" s="62">
        <v>2344100</v>
      </c>
      <c r="T659" s="72">
        <f t="shared" si="51"/>
        <v>49590000</v>
      </c>
      <c r="U659" s="59">
        <f t="shared" si="52"/>
        <v>0</v>
      </c>
      <c r="V659" s="57">
        <f t="shared" si="53"/>
        <v>0</v>
      </c>
      <c r="X659" s="173">
        <f>'K8 SD Twl I 2013'!T658</f>
        <v>0</v>
      </c>
      <c r="Y659" s="173">
        <f>'K8 SD Twl II 2013'!T658</f>
        <v>0</v>
      </c>
      <c r="Z659" s="173">
        <f>'K8 SD Twl III 2013'!T658</f>
        <v>0</v>
      </c>
      <c r="AA659" s="173">
        <f>'K8 SD Twl IV 2013'!T658</f>
        <v>0</v>
      </c>
      <c r="AB659" s="173">
        <f t="shared" si="54"/>
        <v>0</v>
      </c>
      <c r="AC659" s="173">
        <f t="shared" si="50"/>
        <v>49590000</v>
      </c>
    </row>
    <row r="660" spans="2:29" hidden="1">
      <c r="B660" s="79">
        <f>'PER TRIWULAN'!A654</f>
        <v>649</v>
      </c>
      <c r="C660" s="54" t="str">
        <f>'PER TRIWULAN'!I654</f>
        <v xml:space="preserve"> Tanggungharjo </v>
      </c>
      <c r="D660" s="36" t="str">
        <f>'PER TRIWULAN'!B654</f>
        <v>SD NEGERI 1 RINGINPITU</v>
      </c>
      <c r="E660" s="71">
        <f>'PER TRIWULAN'!X654</f>
        <v>58000000</v>
      </c>
      <c r="F660" s="89">
        <v>58000000</v>
      </c>
      <c r="G660" s="62">
        <v>2911600</v>
      </c>
      <c r="H660" s="62">
        <v>360000</v>
      </c>
      <c r="I660" s="62">
        <v>10700050</v>
      </c>
      <c r="J660" s="62">
        <v>11368200</v>
      </c>
      <c r="K660" s="62">
        <v>7786150</v>
      </c>
      <c r="L660" s="62">
        <v>1125000</v>
      </c>
      <c r="M660" s="62">
        <v>7104000</v>
      </c>
      <c r="N660" s="62">
        <v>12670000</v>
      </c>
      <c r="O660" s="62">
        <v>2075000</v>
      </c>
      <c r="P660" s="62">
        <v>100000</v>
      </c>
      <c r="Q660" s="62">
        <v>1550000</v>
      </c>
      <c r="R660" s="62">
        <v>250000</v>
      </c>
      <c r="S660" s="62">
        <v>0</v>
      </c>
      <c r="T660" s="72">
        <f t="shared" si="51"/>
        <v>58000000</v>
      </c>
      <c r="U660" s="59">
        <f t="shared" si="52"/>
        <v>0</v>
      </c>
      <c r="V660" s="57">
        <f t="shared" si="53"/>
        <v>0</v>
      </c>
      <c r="X660" s="173">
        <f>'K8 SD Twl I 2013'!T659</f>
        <v>0</v>
      </c>
      <c r="Y660" s="173">
        <f>'K8 SD Twl II 2013'!T659</f>
        <v>0</v>
      </c>
      <c r="Z660" s="173">
        <f>'K8 SD Twl III 2013'!T659</f>
        <v>0</v>
      </c>
      <c r="AA660" s="173">
        <f>'K8 SD Twl IV 2013'!T659</f>
        <v>0</v>
      </c>
      <c r="AB660" s="173">
        <f t="shared" si="54"/>
        <v>0</v>
      </c>
      <c r="AC660" s="173">
        <f t="shared" si="50"/>
        <v>58000000</v>
      </c>
    </row>
    <row r="661" spans="2:29" hidden="1">
      <c r="B661" s="79">
        <f>'PER TRIWULAN'!A655</f>
        <v>650</v>
      </c>
      <c r="C661" s="54" t="str">
        <f>'PER TRIWULAN'!I655</f>
        <v xml:space="preserve"> Tanggungharjo </v>
      </c>
      <c r="D661" s="36" t="str">
        <f>'PER TRIWULAN'!B655</f>
        <v>SD NEGERI 3 RINGINPITU</v>
      </c>
      <c r="E661" s="71">
        <f>'PER TRIWULAN'!X655</f>
        <v>139780000</v>
      </c>
      <c r="F661" s="89">
        <v>139780000</v>
      </c>
      <c r="G661" s="62">
        <v>2782750</v>
      </c>
      <c r="H661" s="62">
        <v>2020000</v>
      </c>
      <c r="I661" s="62">
        <v>56655000</v>
      </c>
      <c r="J661" s="62">
        <v>23085000</v>
      </c>
      <c r="K661" s="62">
        <v>10551600</v>
      </c>
      <c r="L661" s="62">
        <v>2939650</v>
      </c>
      <c r="M661" s="62">
        <v>7012000</v>
      </c>
      <c r="N661" s="62">
        <v>24000000</v>
      </c>
      <c r="O661" s="62">
        <v>2551000</v>
      </c>
      <c r="P661" s="62">
        <v>5083000</v>
      </c>
      <c r="Q661" s="62">
        <v>3100000</v>
      </c>
      <c r="R661" s="62"/>
      <c r="S661" s="62"/>
      <c r="T661" s="72">
        <f t="shared" si="51"/>
        <v>139780000</v>
      </c>
      <c r="U661" s="59">
        <f t="shared" si="52"/>
        <v>0</v>
      </c>
      <c r="V661" s="57">
        <f t="shared" si="53"/>
        <v>0</v>
      </c>
      <c r="X661" s="173">
        <f>'K8 SD Twl I 2013'!T660</f>
        <v>0</v>
      </c>
      <c r="Y661" s="173">
        <f>'K8 SD Twl II 2013'!T660</f>
        <v>0</v>
      </c>
      <c r="Z661" s="173">
        <f>'K8 SD Twl III 2013'!T660</f>
        <v>0</v>
      </c>
      <c r="AA661" s="173">
        <f>'K8 SD Twl IV 2013'!T660</f>
        <v>0</v>
      </c>
      <c r="AB661" s="173">
        <f t="shared" si="54"/>
        <v>0</v>
      </c>
      <c r="AC661" s="173">
        <f t="shared" si="50"/>
        <v>139780000</v>
      </c>
    </row>
    <row r="662" spans="2:29" hidden="1">
      <c r="B662" s="79">
        <f>'PER TRIWULAN'!A656</f>
        <v>651</v>
      </c>
      <c r="C662" s="54" t="str">
        <f>'PER TRIWULAN'!I656</f>
        <v xml:space="preserve"> Tanggungharjo </v>
      </c>
      <c r="D662" s="36" t="str">
        <f>'PER TRIWULAN'!B656</f>
        <v>SD NEGERI 2 SUGIHMANIK</v>
      </c>
      <c r="E662" s="71">
        <f>'PER TRIWULAN'!X656</f>
        <v>127020000</v>
      </c>
      <c r="F662" s="89">
        <v>127020000</v>
      </c>
      <c r="G662" s="62">
        <v>0</v>
      </c>
      <c r="H662" s="62">
        <v>390000</v>
      </c>
      <c r="I662" s="62">
        <v>24974500</v>
      </c>
      <c r="J662" s="62">
        <v>22659300</v>
      </c>
      <c r="K662" s="62">
        <v>10815500</v>
      </c>
      <c r="L662" s="62">
        <v>9716700</v>
      </c>
      <c r="M662" s="62">
        <v>7430000</v>
      </c>
      <c r="N662" s="62">
        <v>38800000</v>
      </c>
      <c r="O662" s="62">
        <v>5321000</v>
      </c>
      <c r="P662" s="62">
        <v>300000</v>
      </c>
      <c r="Q662" s="62">
        <v>1165000</v>
      </c>
      <c r="R662" s="62">
        <v>4960000</v>
      </c>
      <c r="S662" s="62">
        <v>488000</v>
      </c>
      <c r="T662" s="72">
        <f t="shared" si="51"/>
        <v>127020000</v>
      </c>
      <c r="U662" s="59">
        <f t="shared" si="52"/>
        <v>0</v>
      </c>
      <c r="V662" s="57">
        <f t="shared" si="53"/>
        <v>0</v>
      </c>
      <c r="X662" s="173">
        <f>'K8 SD Twl I 2013'!T661</f>
        <v>0</v>
      </c>
      <c r="Y662" s="173">
        <f>'K8 SD Twl II 2013'!T661</f>
        <v>0</v>
      </c>
      <c r="Z662" s="173">
        <f>'K8 SD Twl III 2013'!T661</f>
        <v>0</v>
      </c>
      <c r="AA662" s="173">
        <f>'K8 SD Twl IV 2013'!T661</f>
        <v>0</v>
      </c>
      <c r="AB662" s="173">
        <f t="shared" si="54"/>
        <v>0</v>
      </c>
      <c r="AC662" s="173">
        <f t="shared" si="50"/>
        <v>127020000</v>
      </c>
    </row>
    <row r="663" spans="2:29" hidden="1">
      <c r="B663" s="79">
        <f>'PER TRIWULAN'!A657</f>
        <v>652</v>
      </c>
      <c r="C663" s="54" t="str">
        <f>'PER TRIWULAN'!I657</f>
        <v xml:space="preserve"> Tanggungharjo </v>
      </c>
      <c r="D663" s="36" t="str">
        <f>'PER TRIWULAN'!B657</f>
        <v>SD NEGERI 4 SUGIHMANIK</v>
      </c>
      <c r="E663" s="71">
        <f>'PER TRIWULAN'!X657</f>
        <v>133980000</v>
      </c>
      <c r="F663" s="89">
        <v>133980000</v>
      </c>
      <c r="G663" s="62">
        <v>720000</v>
      </c>
      <c r="H663" s="62">
        <v>886000</v>
      </c>
      <c r="I663" s="62">
        <v>39867000</v>
      </c>
      <c r="J663" s="62">
        <v>20747308</v>
      </c>
      <c r="K663" s="62">
        <v>13124050</v>
      </c>
      <c r="L663" s="62">
        <v>4637929</v>
      </c>
      <c r="M663" s="62">
        <v>16754000</v>
      </c>
      <c r="N663" s="62">
        <v>24500000</v>
      </c>
      <c r="O663" s="62">
        <v>6283000</v>
      </c>
      <c r="P663" s="62">
        <v>680000</v>
      </c>
      <c r="Q663" s="62">
        <v>4935713</v>
      </c>
      <c r="R663" s="62">
        <v>845000</v>
      </c>
      <c r="S663" s="62"/>
      <c r="T663" s="72">
        <f t="shared" si="51"/>
        <v>133980000</v>
      </c>
      <c r="U663" s="59">
        <f t="shared" si="52"/>
        <v>0</v>
      </c>
      <c r="V663" s="57">
        <f t="shared" si="53"/>
        <v>0</v>
      </c>
      <c r="X663" s="173">
        <f>'K8 SD Twl I 2013'!T662</f>
        <v>0</v>
      </c>
      <c r="Y663" s="173">
        <f>'K8 SD Twl II 2013'!T662</f>
        <v>0</v>
      </c>
      <c r="Z663" s="173">
        <f>'K8 SD Twl III 2013'!T662</f>
        <v>0</v>
      </c>
      <c r="AA663" s="173">
        <f>'K8 SD Twl IV 2013'!T662</f>
        <v>0</v>
      </c>
      <c r="AB663" s="173">
        <f t="shared" si="54"/>
        <v>0</v>
      </c>
      <c r="AC663" s="173">
        <f t="shared" si="50"/>
        <v>133980000</v>
      </c>
    </row>
    <row r="664" spans="2:29" hidden="1">
      <c r="B664" s="79">
        <f>'PER TRIWULAN'!A658</f>
        <v>653</v>
      </c>
      <c r="C664" s="54" t="str">
        <f>'PER TRIWULAN'!I658</f>
        <v xml:space="preserve"> Tanggungharjo </v>
      </c>
      <c r="D664" s="36" t="str">
        <f>'PER TRIWULAN'!B658</f>
        <v>SD NEGERI 1 KALIWENANG</v>
      </c>
      <c r="E664" s="71">
        <f>'PER TRIWULAN'!X658</f>
        <v>57420000</v>
      </c>
      <c r="F664" s="89">
        <v>57420000</v>
      </c>
      <c r="G664" s="62">
        <v>101000</v>
      </c>
      <c r="H664" s="62">
        <v>115500</v>
      </c>
      <c r="I664" s="62">
        <v>8766200</v>
      </c>
      <c r="J664" s="62">
        <v>6748600</v>
      </c>
      <c r="K664" s="62">
        <v>11136897</v>
      </c>
      <c r="L664" s="62">
        <v>2450603</v>
      </c>
      <c r="M664" s="62">
        <v>11299450</v>
      </c>
      <c r="N664" s="62">
        <v>10975000</v>
      </c>
      <c r="O664" s="62">
        <v>4389750</v>
      </c>
      <c r="P664" s="62"/>
      <c r="Q664" s="62">
        <v>370000</v>
      </c>
      <c r="R664" s="62"/>
      <c r="S664" s="62">
        <v>1067000</v>
      </c>
      <c r="T664" s="72">
        <f t="shared" si="51"/>
        <v>57420000</v>
      </c>
      <c r="U664" s="59">
        <f t="shared" si="52"/>
        <v>0</v>
      </c>
      <c r="V664" s="57">
        <f t="shared" si="53"/>
        <v>0</v>
      </c>
      <c r="X664" s="173">
        <f>'K8 SD Twl I 2013'!T663</f>
        <v>0</v>
      </c>
      <c r="Y664" s="173">
        <f>'K8 SD Twl II 2013'!T663</f>
        <v>0</v>
      </c>
      <c r="Z664" s="173">
        <f>'K8 SD Twl III 2013'!T663</f>
        <v>0</v>
      </c>
      <c r="AA664" s="173">
        <f>'K8 SD Twl IV 2013'!T663</f>
        <v>0</v>
      </c>
      <c r="AB664" s="173">
        <f t="shared" si="54"/>
        <v>0</v>
      </c>
      <c r="AC664" s="173">
        <f t="shared" si="50"/>
        <v>57420000</v>
      </c>
    </row>
    <row r="665" spans="2:29" hidden="1">
      <c r="B665" s="79">
        <f>'PER TRIWULAN'!A659</f>
        <v>654</v>
      </c>
      <c r="C665" s="54" t="str">
        <f>'PER TRIWULAN'!I659</f>
        <v xml:space="preserve"> Tanggungharjo </v>
      </c>
      <c r="D665" s="36" t="str">
        <f>'PER TRIWULAN'!B659</f>
        <v>SD NEGERI 2 KALIWENANG</v>
      </c>
      <c r="E665" s="71">
        <f>'PER TRIWULAN'!X659</f>
        <v>71920000</v>
      </c>
      <c r="F665" s="89">
        <v>71920000</v>
      </c>
      <c r="G665" s="62"/>
      <c r="H665" s="62">
        <v>250000</v>
      </c>
      <c r="I665" s="62">
        <v>18284750</v>
      </c>
      <c r="J665" s="62">
        <v>9656300</v>
      </c>
      <c r="K665" s="62">
        <v>10825450</v>
      </c>
      <c r="L665" s="62">
        <v>2207300</v>
      </c>
      <c r="M665" s="62">
        <v>7665000</v>
      </c>
      <c r="N665" s="62">
        <v>16200000</v>
      </c>
      <c r="O665" s="62">
        <v>4681200</v>
      </c>
      <c r="P665" s="62">
        <v>630000</v>
      </c>
      <c r="Q665" s="62">
        <v>1520000</v>
      </c>
      <c r="R665" s="62"/>
      <c r="S665" s="62"/>
      <c r="T665" s="72">
        <f t="shared" si="51"/>
        <v>71920000</v>
      </c>
      <c r="U665" s="59">
        <f t="shared" si="52"/>
        <v>0</v>
      </c>
      <c r="V665" s="57">
        <f t="shared" si="53"/>
        <v>0</v>
      </c>
      <c r="X665" s="173">
        <f>'K8 SD Twl I 2013'!T664</f>
        <v>0</v>
      </c>
      <c r="Y665" s="173">
        <f>'K8 SD Twl II 2013'!T664</f>
        <v>0</v>
      </c>
      <c r="Z665" s="173">
        <f>'K8 SD Twl III 2013'!T664</f>
        <v>0</v>
      </c>
      <c r="AA665" s="173">
        <f>'K8 SD Twl IV 2013'!T664</f>
        <v>0</v>
      </c>
      <c r="AB665" s="173">
        <f t="shared" si="54"/>
        <v>0</v>
      </c>
      <c r="AC665" s="173">
        <f t="shared" si="50"/>
        <v>71920000</v>
      </c>
    </row>
    <row r="666" spans="2:29" hidden="1">
      <c r="B666" s="79">
        <f>'PER TRIWULAN'!A660</f>
        <v>655</v>
      </c>
      <c r="C666" s="54" t="str">
        <f>'PER TRIWULAN'!I660</f>
        <v xml:space="preserve"> Tanggungharjo </v>
      </c>
      <c r="D666" s="36" t="str">
        <f>'PER TRIWULAN'!B660</f>
        <v>SD NEGERI 1 MRISI</v>
      </c>
      <c r="E666" s="71">
        <f>'PER TRIWULAN'!X660</f>
        <v>75690000</v>
      </c>
      <c r="F666" s="89">
        <v>75690000</v>
      </c>
      <c r="G666" s="62">
        <v>0</v>
      </c>
      <c r="H666" s="62">
        <v>0</v>
      </c>
      <c r="I666" s="62">
        <v>16265000</v>
      </c>
      <c r="J666" s="62">
        <v>15301750</v>
      </c>
      <c r="K666" s="62">
        <v>8087500</v>
      </c>
      <c r="L666" s="62">
        <v>9060000</v>
      </c>
      <c r="M666" s="62">
        <v>1790000</v>
      </c>
      <c r="N666" s="62">
        <v>4885000</v>
      </c>
      <c r="O666" s="62">
        <v>16100750</v>
      </c>
      <c r="P666" s="62">
        <v>0</v>
      </c>
      <c r="Q666" s="62">
        <v>4200000</v>
      </c>
      <c r="R666" s="62">
        <v>0</v>
      </c>
      <c r="S666" s="62">
        <v>0</v>
      </c>
      <c r="T666" s="72">
        <f t="shared" si="51"/>
        <v>75690000</v>
      </c>
      <c r="U666" s="59">
        <f t="shared" si="52"/>
        <v>0</v>
      </c>
      <c r="V666" s="57">
        <f t="shared" si="53"/>
        <v>0</v>
      </c>
      <c r="X666" s="173">
        <f>'K8 SD Twl I 2013'!T665</f>
        <v>0</v>
      </c>
      <c r="Y666" s="173">
        <f>'K8 SD Twl II 2013'!T665</f>
        <v>0</v>
      </c>
      <c r="Z666" s="173">
        <f>'K8 SD Twl III 2013'!T665</f>
        <v>0</v>
      </c>
      <c r="AA666" s="173">
        <f>'K8 SD Twl IV 2013'!T665</f>
        <v>0</v>
      </c>
      <c r="AB666" s="173">
        <f t="shared" si="54"/>
        <v>0</v>
      </c>
      <c r="AC666" s="173">
        <f t="shared" si="50"/>
        <v>75690000</v>
      </c>
    </row>
    <row r="667" spans="2:29" hidden="1">
      <c r="B667" s="79">
        <f>'PER TRIWULAN'!A661</f>
        <v>656</v>
      </c>
      <c r="C667" s="54" t="str">
        <f>'PER TRIWULAN'!I661</f>
        <v xml:space="preserve"> Tanggungharjo </v>
      </c>
      <c r="D667" s="36" t="str">
        <f>'PER TRIWULAN'!B661</f>
        <v>SD NEGERI 2 MRISI</v>
      </c>
      <c r="E667" s="71">
        <f>'PER TRIWULAN'!X661</f>
        <v>117160000</v>
      </c>
      <c r="F667" s="89">
        <v>117160000</v>
      </c>
      <c r="G667" s="62">
        <v>1059000</v>
      </c>
      <c r="H667" s="62">
        <v>300000</v>
      </c>
      <c r="I667" s="62">
        <v>20483729</v>
      </c>
      <c r="J667" s="62">
        <v>9263200</v>
      </c>
      <c r="K667" s="62">
        <v>17658500</v>
      </c>
      <c r="L667" s="62">
        <v>3345573</v>
      </c>
      <c r="M667" s="62">
        <v>14504500</v>
      </c>
      <c r="N667" s="62">
        <v>26400000</v>
      </c>
      <c r="O667" s="62">
        <v>10987000</v>
      </c>
      <c r="P667" s="62">
        <v>500000</v>
      </c>
      <c r="Q667" s="62">
        <v>2185498</v>
      </c>
      <c r="R667" s="62">
        <v>6950000</v>
      </c>
      <c r="S667" s="62">
        <v>3523000</v>
      </c>
      <c r="T667" s="72">
        <f t="shared" si="51"/>
        <v>117160000</v>
      </c>
      <c r="U667" s="59">
        <f t="shared" si="52"/>
        <v>0</v>
      </c>
      <c r="V667" s="57">
        <f t="shared" si="53"/>
        <v>0</v>
      </c>
      <c r="X667" s="173">
        <f>'K8 SD Twl I 2013'!T666</f>
        <v>0</v>
      </c>
      <c r="Y667" s="173">
        <f>'K8 SD Twl II 2013'!T666</f>
        <v>0</v>
      </c>
      <c r="Z667" s="173">
        <f>'K8 SD Twl III 2013'!T666</f>
        <v>0</v>
      </c>
      <c r="AA667" s="173">
        <f>'K8 SD Twl IV 2013'!T666</f>
        <v>0</v>
      </c>
      <c r="AB667" s="173">
        <f t="shared" si="54"/>
        <v>0</v>
      </c>
      <c r="AC667" s="173">
        <f t="shared" si="50"/>
        <v>117160000</v>
      </c>
    </row>
    <row r="668" spans="2:29" hidden="1">
      <c r="B668" s="79">
        <f>'PER TRIWULAN'!A662</f>
        <v>657</v>
      </c>
      <c r="C668" s="54" t="str">
        <f>'PER TRIWULAN'!I662</f>
        <v xml:space="preserve"> Tanggungharjo </v>
      </c>
      <c r="D668" s="36" t="str">
        <f>'PER TRIWULAN'!B662</f>
        <v>SD NEGERI 1 NGAMBAKREJO</v>
      </c>
      <c r="E668" s="71">
        <f>'PER TRIWULAN'!X662</f>
        <v>84680000</v>
      </c>
      <c r="F668" s="89">
        <v>84680000</v>
      </c>
      <c r="G668" s="62"/>
      <c r="H668" s="62">
        <v>1200000</v>
      </c>
      <c r="I668" s="62">
        <v>8480000</v>
      </c>
      <c r="J668" s="62">
        <v>15600000</v>
      </c>
      <c r="K668" s="62">
        <v>9900000</v>
      </c>
      <c r="L668" s="62">
        <v>3350000</v>
      </c>
      <c r="M668" s="62">
        <v>19420000</v>
      </c>
      <c r="N668" s="62">
        <v>18000000</v>
      </c>
      <c r="O668" s="62">
        <v>6740000</v>
      </c>
      <c r="P668" s="62">
        <v>0</v>
      </c>
      <c r="Q668" s="62">
        <v>1990000</v>
      </c>
      <c r="R668" s="62">
        <v>0</v>
      </c>
      <c r="S668" s="62">
        <v>0</v>
      </c>
      <c r="T668" s="72">
        <f t="shared" si="51"/>
        <v>84680000</v>
      </c>
      <c r="U668" s="59">
        <f t="shared" si="52"/>
        <v>0</v>
      </c>
      <c r="V668" s="57">
        <f t="shared" si="53"/>
        <v>0</v>
      </c>
      <c r="X668" s="173">
        <f>'K8 SD Twl I 2013'!T667</f>
        <v>0</v>
      </c>
      <c r="Y668" s="173">
        <f>'K8 SD Twl II 2013'!T667</f>
        <v>0</v>
      </c>
      <c r="Z668" s="173">
        <f>'K8 SD Twl III 2013'!T667</f>
        <v>0</v>
      </c>
      <c r="AA668" s="173">
        <f>'K8 SD Twl IV 2013'!T667</f>
        <v>0</v>
      </c>
      <c r="AB668" s="173">
        <f t="shared" si="54"/>
        <v>0</v>
      </c>
      <c r="AC668" s="173">
        <f t="shared" si="50"/>
        <v>84680000</v>
      </c>
    </row>
    <row r="669" spans="2:29" hidden="1">
      <c r="B669" s="79">
        <f>'PER TRIWULAN'!A663</f>
        <v>658</v>
      </c>
      <c r="C669" s="54" t="str">
        <f>'PER TRIWULAN'!I663</f>
        <v xml:space="preserve"> Tanggungharjo </v>
      </c>
      <c r="D669" s="36" t="str">
        <f>'PER TRIWULAN'!B663</f>
        <v>SD NEGERI 2 NGAMBAKREJO</v>
      </c>
      <c r="E669" s="71">
        <f>'PER TRIWULAN'!X663</f>
        <v>100920000</v>
      </c>
      <c r="F669" s="89">
        <v>100920000</v>
      </c>
      <c r="G669" s="62">
        <v>521050</v>
      </c>
      <c r="H669" s="62"/>
      <c r="I669" s="62">
        <v>28589541</v>
      </c>
      <c r="J669" s="62">
        <v>12253000</v>
      </c>
      <c r="K669" s="62">
        <v>15470300</v>
      </c>
      <c r="L669" s="62">
        <v>6518109</v>
      </c>
      <c r="M669" s="62">
        <v>9322000</v>
      </c>
      <c r="N669" s="62">
        <v>26550000</v>
      </c>
      <c r="O669" s="62">
        <v>1143000</v>
      </c>
      <c r="P669" s="62"/>
      <c r="Q669" s="62"/>
      <c r="R669" s="62">
        <v>553000</v>
      </c>
      <c r="S669" s="62"/>
      <c r="T669" s="72">
        <f t="shared" si="51"/>
        <v>100920000</v>
      </c>
      <c r="U669" s="59">
        <f t="shared" si="52"/>
        <v>0</v>
      </c>
      <c r="V669" s="57">
        <f t="shared" si="53"/>
        <v>0</v>
      </c>
      <c r="X669" s="173">
        <f>'K8 SD Twl I 2013'!T668</f>
        <v>0</v>
      </c>
      <c r="Y669" s="173">
        <f>'K8 SD Twl II 2013'!T668</f>
        <v>0</v>
      </c>
      <c r="Z669" s="173">
        <f>'K8 SD Twl III 2013'!T668</f>
        <v>0</v>
      </c>
      <c r="AA669" s="173">
        <f>'K8 SD Twl IV 2013'!T668</f>
        <v>0</v>
      </c>
      <c r="AB669" s="173">
        <f t="shared" si="54"/>
        <v>0</v>
      </c>
      <c r="AC669" s="173">
        <f t="shared" si="50"/>
        <v>100920000</v>
      </c>
    </row>
    <row r="670" spans="2:29" hidden="1">
      <c r="B670" s="79">
        <f>'PER TRIWULAN'!A664</f>
        <v>659</v>
      </c>
      <c r="C670" s="54" t="str">
        <f>'PER TRIWULAN'!I664</f>
        <v xml:space="preserve"> Tanggungharjo </v>
      </c>
      <c r="D670" s="36" t="str">
        <f>'PER TRIWULAN'!B664</f>
        <v>SD NEGERI 3 NGAMBAKREJO</v>
      </c>
      <c r="E670" s="71">
        <f>'PER TRIWULAN'!X664</f>
        <v>66700000</v>
      </c>
      <c r="F670" s="89">
        <v>66700000</v>
      </c>
      <c r="G670" s="62">
        <v>1890600</v>
      </c>
      <c r="H670" s="62">
        <v>300000</v>
      </c>
      <c r="I670" s="62">
        <v>9126350</v>
      </c>
      <c r="J670" s="62">
        <v>6027800</v>
      </c>
      <c r="K670" s="62">
        <v>18360250</v>
      </c>
      <c r="L670" s="62">
        <v>2152000</v>
      </c>
      <c r="M670" s="62">
        <v>4413000</v>
      </c>
      <c r="N670" s="62">
        <v>16200000</v>
      </c>
      <c r="O670" s="62">
        <v>7330000</v>
      </c>
      <c r="P670" s="62">
        <v>0</v>
      </c>
      <c r="Q670" s="62">
        <v>900000</v>
      </c>
      <c r="R670" s="62">
        <v>0</v>
      </c>
      <c r="S670" s="62">
        <v>0</v>
      </c>
      <c r="T670" s="72">
        <f t="shared" si="51"/>
        <v>66700000</v>
      </c>
      <c r="U670" s="59">
        <f t="shared" si="52"/>
        <v>0</v>
      </c>
      <c r="V670" s="57">
        <f t="shared" si="53"/>
        <v>0</v>
      </c>
      <c r="W670" s="25"/>
      <c r="X670" s="173">
        <f>'K8 SD Twl I 2013'!T669</f>
        <v>0</v>
      </c>
      <c r="Y670" s="173">
        <f>'K8 SD Twl II 2013'!T669</f>
        <v>0</v>
      </c>
      <c r="Z670" s="173">
        <f>'K8 SD Twl III 2013'!T669</f>
        <v>0</v>
      </c>
      <c r="AA670" s="173">
        <f>'K8 SD Twl IV 2013'!T669</f>
        <v>0</v>
      </c>
      <c r="AB670" s="173">
        <f t="shared" si="54"/>
        <v>0</v>
      </c>
      <c r="AC670" s="173">
        <f t="shared" si="50"/>
        <v>66700000</v>
      </c>
    </row>
    <row r="671" spans="2:29" hidden="1">
      <c r="B671" s="79">
        <f>'PER TRIWULAN'!A665</f>
        <v>660</v>
      </c>
      <c r="C671" s="54" t="str">
        <f>'PER TRIWULAN'!I665</f>
        <v xml:space="preserve"> Tanggungharjo </v>
      </c>
      <c r="D671" s="36" t="str">
        <f>'PER TRIWULAN'!B665</f>
        <v>SD KRISTEN KALICERET</v>
      </c>
      <c r="E671" s="71">
        <f>'PER TRIWULAN'!X665</f>
        <v>25520000</v>
      </c>
      <c r="F671" s="89">
        <v>25520000</v>
      </c>
      <c r="G671" s="62">
        <v>0</v>
      </c>
      <c r="H671" s="62">
        <v>0</v>
      </c>
      <c r="I671" s="62">
        <v>3278300</v>
      </c>
      <c r="J671" s="62">
        <v>3286900</v>
      </c>
      <c r="K671" s="62">
        <v>3053800</v>
      </c>
      <c r="L671" s="62">
        <v>1216000</v>
      </c>
      <c r="M671" s="62">
        <v>533000</v>
      </c>
      <c r="N671" s="62">
        <v>9855000</v>
      </c>
      <c r="O671" s="62">
        <v>3802000</v>
      </c>
      <c r="P671" s="62">
        <v>0</v>
      </c>
      <c r="Q671" s="62">
        <v>300000</v>
      </c>
      <c r="R671" s="62">
        <v>195000</v>
      </c>
      <c r="S671" s="62">
        <v>0</v>
      </c>
      <c r="T671" s="72">
        <f t="shared" si="51"/>
        <v>25520000</v>
      </c>
      <c r="U671" s="59">
        <f t="shared" si="52"/>
        <v>0</v>
      </c>
      <c r="V671" s="57">
        <f t="shared" si="53"/>
        <v>0</v>
      </c>
      <c r="W671" s="25"/>
      <c r="X671" s="173">
        <f>'K8 SD Twl I 2013'!T670</f>
        <v>0</v>
      </c>
      <c r="Y671" s="173">
        <f>'K8 SD Twl II 2013'!T670</f>
        <v>0</v>
      </c>
      <c r="Z671" s="173">
        <f>'K8 SD Twl III 2013'!T670</f>
        <v>0</v>
      </c>
      <c r="AA671" s="173">
        <f>'K8 SD Twl IV 2013'!T670</f>
        <v>0</v>
      </c>
      <c r="AB671" s="173">
        <f t="shared" si="54"/>
        <v>0</v>
      </c>
      <c r="AC671" s="173">
        <f t="shared" si="50"/>
        <v>25520000</v>
      </c>
    </row>
    <row r="672" spans="2:29" hidden="1">
      <c r="B672" s="79">
        <f>'PER TRIWULAN'!A666</f>
        <v>661</v>
      </c>
      <c r="C672" s="54" t="str">
        <f>'PER TRIWULAN'!I666</f>
        <v xml:space="preserve"> Tawangharjo </v>
      </c>
      <c r="D672" s="36" t="str">
        <f>'PER TRIWULAN'!B666</f>
        <v>SD NEGERI 1 GODAN</v>
      </c>
      <c r="E672" s="71">
        <f>'PER TRIWULAN'!X666</f>
        <v>96570000</v>
      </c>
      <c r="F672" s="89">
        <v>96570000</v>
      </c>
      <c r="G672" s="62">
        <v>1799000</v>
      </c>
      <c r="H672" s="62">
        <v>200000</v>
      </c>
      <c r="I672" s="62">
        <v>18247800</v>
      </c>
      <c r="J672" s="62">
        <v>15818700</v>
      </c>
      <c r="K672" s="62">
        <v>19453950</v>
      </c>
      <c r="L672" s="62">
        <v>2225000</v>
      </c>
      <c r="M672" s="62">
        <v>5698500</v>
      </c>
      <c r="N672" s="62">
        <v>16500000</v>
      </c>
      <c r="O672" s="62">
        <v>10060000</v>
      </c>
      <c r="P672" s="62">
        <v>0</v>
      </c>
      <c r="Q672" s="62">
        <v>3341850</v>
      </c>
      <c r="R672" s="62">
        <v>3127500</v>
      </c>
      <c r="S672" s="62">
        <v>0</v>
      </c>
      <c r="T672" s="72">
        <f t="shared" si="51"/>
        <v>96472300</v>
      </c>
      <c r="U672" s="59">
        <f t="shared" si="52"/>
        <v>0</v>
      </c>
      <c r="V672" s="57">
        <f t="shared" si="53"/>
        <v>97700</v>
      </c>
      <c r="X672" s="173">
        <f>'K8 SD Twl I 2013'!T671</f>
        <v>0</v>
      </c>
      <c r="Y672" s="173">
        <f>'K8 SD Twl II 2013'!T671</f>
        <v>0</v>
      </c>
      <c r="Z672" s="173">
        <f>'K8 SD Twl III 2013'!T671</f>
        <v>0</v>
      </c>
      <c r="AA672" s="173">
        <f>'K8 SD Twl IV 2013'!T671</f>
        <v>0</v>
      </c>
      <c r="AB672" s="173">
        <f t="shared" si="54"/>
        <v>0</v>
      </c>
      <c r="AC672" s="173">
        <f t="shared" si="50"/>
        <v>96472300</v>
      </c>
    </row>
    <row r="673" spans="2:29" hidden="1">
      <c r="B673" s="79">
        <f>'PER TRIWULAN'!A667</f>
        <v>662</v>
      </c>
      <c r="C673" s="54" t="str">
        <f>'PER TRIWULAN'!I667</f>
        <v xml:space="preserve"> Tawangharjo </v>
      </c>
      <c r="D673" s="36" t="str">
        <f>'PER TRIWULAN'!B667</f>
        <v>SD NEGERI 1 JONO</v>
      </c>
      <c r="E673" s="71">
        <f>'PER TRIWULAN'!X667</f>
        <v>77720000</v>
      </c>
      <c r="F673" s="89">
        <v>77720000</v>
      </c>
      <c r="G673" s="62">
        <v>3700000</v>
      </c>
      <c r="H673" s="62"/>
      <c r="I673" s="62">
        <v>6840000</v>
      </c>
      <c r="J673" s="62">
        <v>1400450</v>
      </c>
      <c r="K673" s="62">
        <v>16291782</v>
      </c>
      <c r="L673" s="62">
        <v>4873250</v>
      </c>
      <c r="M673" s="62">
        <v>6655193</v>
      </c>
      <c r="N673" s="62">
        <v>24821100</v>
      </c>
      <c r="O673" s="62">
        <v>5633900</v>
      </c>
      <c r="P673" s="62"/>
      <c r="Q673" s="62">
        <v>2200000</v>
      </c>
      <c r="R673" s="62">
        <v>4679325</v>
      </c>
      <c r="S673" s="62">
        <v>625000</v>
      </c>
      <c r="T673" s="72">
        <f t="shared" si="51"/>
        <v>77720000</v>
      </c>
      <c r="U673" s="59">
        <f t="shared" si="52"/>
        <v>0</v>
      </c>
      <c r="V673" s="57">
        <f t="shared" si="53"/>
        <v>0</v>
      </c>
      <c r="X673" s="173">
        <f>'K8 SD Twl I 2013'!T672</f>
        <v>0</v>
      </c>
      <c r="Y673" s="173">
        <f>'K8 SD Twl II 2013'!T672</f>
        <v>0</v>
      </c>
      <c r="Z673" s="173">
        <f>'K8 SD Twl III 2013'!T672</f>
        <v>0</v>
      </c>
      <c r="AA673" s="173">
        <f>'K8 SD Twl IV 2013'!T672</f>
        <v>0</v>
      </c>
      <c r="AB673" s="173">
        <f t="shared" si="54"/>
        <v>0</v>
      </c>
      <c r="AC673" s="173">
        <f t="shared" si="50"/>
        <v>77720000</v>
      </c>
    </row>
    <row r="674" spans="2:29" hidden="1">
      <c r="B674" s="79">
        <f>'PER TRIWULAN'!A668</f>
        <v>663</v>
      </c>
      <c r="C674" s="54" t="str">
        <f>'PER TRIWULAN'!I668</f>
        <v xml:space="preserve"> Tawangharjo </v>
      </c>
      <c r="D674" s="36" t="str">
        <f>'PER TRIWULAN'!B668</f>
        <v>SD NEGERI 1 KEMADOH BATUR</v>
      </c>
      <c r="E674" s="71">
        <f>'PER TRIWULAN'!X668</f>
        <v>76560000</v>
      </c>
      <c r="F674" s="89">
        <v>76560000</v>
      </c>
      <c r="G674" s="62">
        <v>8965000</v>
      </c>
      <c r="H674" s="62">
        <v>1515000</v>
      </c>
      <c r="I674" s="62">
        <v>11829950</v>
      </c>
      <c r="J674" s="62">
        <v>10562900</v>
      </c>
      <c r="K674" s="62">
        <v>10923202</v>
      </c>
      <c r="L674" s="62">
        <v>2830448</v>
      </c>
      <c r="M674" s="62">
        <v>159000</v>
      </c>
      <c r="N674" s="62">
        <v>17860000</v>
      </c>
      <c r="O674" s="62">
        <v>8729500</v>
      </c>
      <c r="P674" s="62">
        <v>0</v>
      </c>
      <c r="Q674" s="62">
        <v>910000</v>
      </c>
      <c r="R674" s="62">
        <v>2275000</v>
      </c>
      <c r="S674" s="62">
        <v>0</v>
      </c>
      <c r="T674" s="72">
        <f t="shared" si="51"/>
        <v>76560000</v>
      </c>
      <c r="U674" s="59">
        <f t="shared" si="52"/>
        <v>0</v>
      </c>
      <c r="V674" s="57">
        <f t="shared" si="53"/>
        <v>0</v>
      </c>
      <c r="X674" s="173">
        <f>'K8 SD Twl I 2013'!T673</f>
        <v>0</v>
      </c>
      <c r="Y674" s="173">
        <f>'K8 SD Twl II 2013'!T673</f>
        <v>0</v>
      </c>
      <c r="Z674" s="173">
        <f>'K8 SD Twl III 2013'!T673</f>
        <v>0</v>
      </c>
      <c r="AA674" s="173">
        <f>'K8 SD Twl IV 2013'!T673</f>
        <v>0</v>
      </c>
      <c r="AB674" s="173">
        <f t="shared" si="54"/>
        <v>0</v>
      </c>
      <c r="AC674" s="173">
        <f t="shared" si="50"/>
        <v>76560000</v>
      </c>
    </row>
    <row r="675" spans="2:29" hidden="1">
      <c r="B675" s="79">
        <f>'PER TRIWULAN'!A669</f>
        <v>664</v>
      </c>
      <c r="C675" s="54" t="str">
        <f>'PER TRIWULAN'!I669</f>
        <v xml:space="preserve"> Tawangharjo </v>
      </c>
      <c r="D675" s="36" t="str">
        <f>'PER TRIWULAN'!B669</f>
        <v>SD NEGERI 1 MAYAHAN</v>
      </c>
      <c r="E675" s="71">
        <f>'PER TRIWULAN'!X669</f>
        <v>90480000</v>
      </c>
      <c r="F675" s="89">
        <v>90480000</v>
      </c>
      <c r="G675" s="62">
        <v>1105000</v>
      </c>
      <c r="H675" s="62">
        <v>635200</v>
      </c>
      <c r="I675" s="62">
        <v>9788500</v>
      </c>
      <c r="J675" s="62">
        <v>15043900</v>
      </c>
      <c r="K675" s="62">
        <v>22524900</v>
      </c>
      <c r="L675" s="62">
        <v>5794500</v>
      </c>
      <c r="M675" s="62">
        <v>13750000</v>
      </c>
      <c r="N675" s="62">
        <v>16200000</v>
      </c>
      <c r="O675" s="62">
        <v>3588000</v>
      </c>
      <c r="P675" s="62">
        <v>0</v>
      </c>
      <c r="Q675" s="62">
        <v>2050000</v>
      </c>
      <c r="R675" s="62">
        <v>0</v>
      </c>
      <c r="S675" s="62">
        <v>0</v>
      </c>
      <c r="T675" s="72">
        <f t="shared" si="51"/>
        <v>90480000</v>
      </c>
      <c r="U675" s="59">
        <f t="shared" si="52"/>
        <v>0</v>
      </c>
      <c r="V675" s="57">
        <f t="shared" si="53"/>
        <v>0</v>
      </c>
      <c r="X675" s="173">
        <f>'K8 SD Twl I 2013'!T674</f>
        <v>0</v>
      </c>
      <c r="Y675" s="173">
        <f>'K8 SD Twl II 2013'!T674</f>
        <v>0</v>
      </c>
      <c r="Z675" s="173">
        <f>'K8 SD Twl III 2013'!T674</f>
        <v>0</v>
      </c>
      <c r="AA675" s="173">
        <f>'K8 SD Twl IV 2013'!T674</f>
        <v>0</v>
      </c>
      <c r="AB675" s="173">
        <f t="shared" si="54"/>
        <v>0</v>
      </c>
      <c r="AC675" s="173">
        <f t="shared" si="50"/>
        <v>90480000</v>
      </c>
    </row>
    <row r="676" spans="2:29" hidden="1">
      <c r="B676" s="79">
        <f>'PER TRIWULAN'!A670</f>
        <v>665</v>
      </c>
      <c r="C676" s="54" t="str">
        <f>'PER TRIWULAN'!I670</f>
        <v xml:space="preserve"> Tawangharjo </v>
      </c>
      <c r="D676" s="36" t="str">
        <f>'PER TRIWULAN'!B670</f>
        <v>SD NEGERI 1 PULONGRAMBE</v>
      </c>
      <c r="E676" s="71">
        <f>'PER TRIWULAN'!X670</f>
        <v>55100000</v>
      </c>
      <c r="F676" s="89">
        <v>55100000</v>
      </c>
      <c r="G676" s="62">
        <v>995000</v>
      </c>
      <c r="H676" s="62">
        <v>890000</v>
      </c>
      <c r="I676" s="62">
        <v>6994300</v>
      </c>
      <c r="J676" s="62">
        <v>14880700</v>
      </c>
      <c r="K676" s="62">
        <v>3603000</v>
      </c>
      <c r="L676" s="62">
        <v>870000</v>
      </c>
      <c r="M676" s="62">
        <v>3834000</v>
      </c>
      <c r="N676" s="62">
        <v>9710000</v>
      </c>
      <c r="O676" s="62">
        <v>9545000</v>
      </c>
      <c r="P676" s="62"/>
      <c r="Q676" s="62">
        <v>1758000</v>
      </c>
      <c r="R676" s="62">
        <v>1010000</v>
      </c>
      <c r="S676" s="62">
        <v>1010000</v>
      </c>
      <c r="T676" s="72">
        <f t="shared" si="51"/>
        <v>55100000</v>
      </c>
      <c r="U676" s="59">
        <f t="shared" si="52"/>
        <v>0</v>
      </c>
      <c r="V676" s="57">
        <f t="shared" si="53"/>
        <v>0</v>
      </c>
      <c r="X676" s="173">
        <f>'K8 SD Twl I 2013'!T675</f>
        <v>0</v>
      </c>
      <c r="Y676" s="173">
        <f>'K8 SD Twl II 2013'!T675</f>
        <v>0</v>
      </c>
      <c r="Z676" s="173">
        <f>'K8 SD Twl III 2013'!T675</f>
        <v>0</v>
      </c>
      <c r="AA676" s="173">
        <f>'K8 SD Twl IV 2013'!T675</f>
        <v>0</v>
      </c>
      <c r="AB676" s="173">
        <f t="shared" si="54"/>
        <v>0</v>
      </c>
      <c r="AC676" s="173">
        <f t="shared" si="50"/>
        <v>55100000</v>
      </c>
    </row>
    <row r="677" spans="2:29" hidden="1">
      <c r="B677" s="79">
        <f>'PER TRIWULAN'!A671</f>
        <v>666</v>
      </c>
      <c r="C677" s="54" t="str">
        <f>'PER TRIWULAN'!I671</f>
        <v xml:space="preserve"> Tawangharjo </v>
      </c>
      <c r="D677" s="36" t="str">
        <f>'PER TRIWULAN'!B671</f>
        <v>SD NEGERI 1 SELO</v>
      </c>
      <c r="E677" s="71">
        <f>'PER TRIWULAN'!X671</f>
        <v>94250000</v>
      </c>
      <c r="F677" s="89">
        <v>94250000</v>
      </c>
      <c r="G677" s="62">
        <v>3222100</v>
      </c>
      <c r="H677" s="62">
        <v>1200000</v>
      </c>
      <c r="I677" s="62">
        <v>16056850</v>
      </c>
      <c r="J677" s="62">
        <v>10408600</v>
      </c>
      <c r="K677" s="62">
        <v>20362950</v>
      </c>
      <c r="L677" s="62">
        <v>2656134</v>
      </c>
      <c r="M677" s="62">
        <v>6119600</v>
      </c>
      <c r="N677" s="62">
        <v>15450000</v>
      </c>
      <c r="O677" s="62">
        <v>3440000</v>
      </c>
      <c r="P677" s="62"/>
      <c r="Q677" s="62">
        <v>3113766</v>
      </c>
      <c r="R677" s="62">
        <v>750000</v>
      </c>
      <c r="S677" s="62">
        <v>1030000</v>
      </c>
      <c r="T677" s="72">
        <f t="shared" si="51"/>
        <v>83810000</v>
      </c>
      <c r="U677" s="59">
        <f t="shared" si="52"/>
        <v>0</v>
      </c>
      <c r="V677" s="57">
        <f t="shared" si="53"/>
        <v>10440000</v>
      </c>
      <c r="X677" s="173">
        <f>'K8 SD Twl I 2013'!T676</f>
        <v>0</v>
      </c>
      <c r="Y677" s="173">
        <f>'K8 SD Twl II 2013'!T676</f>
        <v>0</v>
      </c>
      <c r="Z677" s="173">
        <f>'K8 SD Twl III 2013'!T676</f>
        <v>0</v>
      </c>
      <c r="AA677" s="173">
        <f>'K8 SD Twl IV 2013'!T676</f>
        <v>0</v>
      </c>
      <c r="AB677" s="173">
        <f t="shared" si="54"/>
        <v>0</v>
      </c>
      <c r="AC677" s="173">
        <f t="shared" si="50"/>
        <v>83810000</v>
      </c>
    </row>
    <row r="678" spans="2:29" hidden="1">
      <c r="B678" s="79">
        <f>'PER TRIWULAN'!A672</f>
        <v>667</v>
      </c>
      <c r="C678" s="54" t="str">
        <f>'PER TRIWULAN'!I672</f>
        <v xml:space="preserve"> Tawangharjo </v>
      </c>
      <c r="D678" s="36" t="str">
        <f>'PER TRIWULAN'!B672</f>
        <v>SD NEGERI 1 TARUB</v>
      </c>
      <c r="E678" s="71">
        <f>'PER TRIWULAN'!X672</f>
        <v>130790000</v>
      </c>
      <c r="F678" s="89">
        <v>130790000</v>
      </c>
      <c r="G678" s="62">
        <v>1075000</v>
      </c>
      <c r="H678" s="62">
        <v>0</v>
      </c>
      <c r="I678" s="62">
        <v>45866750</v>
      </c>
      <c r="J678" s="62">
        <v>16684150</v>
      </c>
      <c r="K678" s="62">
        <v>17956450</v>
      </c>
      <c r="L678" s="62">
        <v>1168750</v>
      </c>
      <c r="M678" s="62">
        <v>6892000</v>
      </c>
      <c r="N678" s="62">
        <v>25250000</v>
      </c>
      <c r="O678" s="62">
        <v>10403000</v>
      </c>
      <c r="P678" s="62">
        <v>0</v>
      </c>
      <c r="Q678" s="62">
        <v>3713850</v>
      </c>
      <c r="R678" s="62">
        <v>1780000</v>
      </c>
      <c r="S678" s="62">
        <v>0</v>
      </c>
      <c r="T678" s="72">
        <f t="shared" si="51"/>
        <v>130789950</v>
      </c>
      <c r="U678" s="59">
        <f t="shared" si="52"/>
        <v>0</v>
      </c>
      <c r="V678" s="57">
        <f t="shared" si="53"/>
        <v>50</v>
      </c>
      <c r="X678" s="173">
        <f>'K8 SD Twl I 2013'!T677</f>
        <v>0</v>
      </c>
      <c r="Y678" s="173">
        <f>'K8 SD Twl II 2013'!T677</f>
        <v>0</v>
      </c>
      <c r="Z678" s="173">
        <f>'K8 SD Twl III 2013'!T677</f>
        <v>0</v>
      </c>
      <c r="AA678" s="173">
        <f>'K8 SD Twl IV 2013'!T677</f>
        <v>0</v>
      </c>
      <c r="AB678" s="173">
        <f t="shared" si="54"/>
        <v>0</v>
      </c>
      <c r="AC678" s="173">
        <f t="shared" si="50"/>
        <v>130789950</v>
      </c>
    </row>
    <row r="679" spans="2:29" hidden="1">
      <c r="B679" s="79">
        <f>'PER TRIWULAN'!A673</f>
        <v>668</v>
      </c>
      <c r="C679" s="54" t="str">
        <f>'PER TRIWULAN'!I673</f>
        <v xml:space="preserve"> Tawangharjo </v>
      </c>
      <c r="D679" s="36" t="str">
        <f>'PER TRIWULAN'!B673</f>
        <v>SD NEGERI 1 TAWANGHARJO</v>
      </c>
      <c r="E679" s="71">
        <f>'PER TRIWULAN'!X673</f>
        <v>117740000</v>
      </c>
      <c r="F679" s="89">
        <v>117740000</v>
      </c>
      <c r="G679" s="62">
        <v>100000</v>
      </c>
      <c r="H679" s="62">
        <v>415000</v>
      </c>
      <c r="I679" s="62">
        <v>29246000</v>
      </c>
      <c r="J679" s="62">
        <v>22220000</v>
      </c>
      <c r="K679" s="62">
        <v>24882409</v>
      </c>
      <c r="L679" s="62">
        <v>8395446</v>
      </c>
      <c r="M679" s="62">
        <v>3419000</v>
      </c>
      <c r="N679" s="62">
        <v>17770000</v>
      </c>
      <c r="O679" s="62">
        <v>5999500</v>
      </c>
      <c r="P679" s="62">
        <v>300000</v>
      </c>
      <c r="Q679" s="62">
        <v>3830100</v>
      </c>
      <c r="R679" s="62">
        <v>497000</v>
      </c>
      <c r="S679" s="62"/>
      <c r="T679" s="72">
        <f t="shared" si="51"/>
        <v>117074455</v>
      </c>
      <c r="U679" s="59">
        <f t="shared" si="52"/>
        <v>0</v>
      </c>
      <c r="V679" s="57">
        <f t="shared" si="53"/>
        <v>665545</v>
      </c>
      <c r="X679" s="173">
        <f>'K8 SD Twl I 2013'!T678</f>
        <v>0</v>
      </c>
      <c r="Y679" s="173">
        <f>'K8 SD Twl II 2013'!T678</f>
        <v>0</v>
      </c>
      <c r="Z679" s="173">
        <f>'K8 SD Twl III 2013'!T678</f>
        <v>0</v>
      </c>
      <c r="AA679" s="173">
        <f>'K8 SD Twl IV 2013'!T678</f>
        <v>0</v>
      </c>
      <c r="AB679" s="173">
        <f t="shared" si="54"/>
        <v>0</v>
      </c>
      <c r="AC679" s="173">
        <f t="shared" si="50"/>
        <v>117074455</v>
      </c>
    </row>
    <row r="680" spans="2:29" hidden="1">
      <c r="B680" s="79">
        <f>'PER TRIWULAN'!A674</f>
        <v>669</v>
      </c>
      <c r="C680" s="54" t="str">
        <f>'PER TRIWULAN'!I674</f>
        <v xml:space="preserve"> Tawangharjo </v>
      </c>
      <c r="D680" s="36" t="str">
        <f>'PER TRIWULAN'!B674</f>
        <v>SD NEGERI 1PLOSOREJO</v>
      </c>
      <c r="E680" s="71">
        <f>'PER TRIWULAN'!X674</f>
        <v>140650000</v>
      </c>
      <c r="F680" s="89">
        <v>140650000</v>
      </c>
      <c r="G680" s="62">
        <v>0</v>
      </c>
      <c r="H680" s="62">
        <v>2680000</v>
      </c>
      <c r="I680" s="62">
        <v>23342800</v>
      </c>
      <c r="J680" s="62">
        <v>46280500</v>
      </c>
      <c r="K680" s="62">
        <v>11063900</v>
      </c>
      <c r="L680" s="62">
        <v>11048200</v>
      </c>
      <c r="M680" s="62">
        <v>19599600</v>
      </c>
      <c r="N680" s="62">
        <v>19800000</v>
      </c>
      <c r="O680" s="62">
        <v>5235000</v>
      </c>
      <c r="P680" s="62">
        <v>0</v>
      </c>
      <c r="Q680" s="62">
        <v>1600000</v>
      </c>
      <c r="R680" s="62">
        <v>0</v>
      </c>
      <c r="S680" s="62">
        <v>0</v>
      </c>
      <c r="T680" s="72">
        <f t="shared" si="51"/>
        <v>140650000</v>
      </c>
      <c r="U680" s="59">
        <f t="shared" si="52"/>
        <v>0</v>
      </c>
      <c r="V680" s="57">
        <f t="shared" si="53"/>
        <v>0</v>
      </c>
      <c r="X680" s="173">
        <f>'K8 SD Twl I 2013'!T679</f>
        <v>0</v>
      </c>
      <c r="Y680" s="173">
        <f>'K8 SD Twl II 2013'!T679</f>
        <v>0</v>
      </c>
      <c r="Z680" s="173">
        <f>'K8 SD Twl III 2013'!T679</f>
        <v>0</v>
      </c>
      <c r="AA680" s="173">
        <f>'K8 SD Twl IV 2013'!T679</f>
        <v>0</v>
      </c>
      <c r="AB680" s="173">
        <f t="shared" si="54"/>
        <v>0</v>
      </c>
      <c r="AC680" s="173">
        <f t="shared" si="50"/>
        <v>140650000</v>
      </c>
    </row>
    <row r="681" spans="2:29" hidden="1">
      <c r="B681" s="79">
        <f>'PER TRIWULAN'!A675</f>
        <v>670</v>
      </c>
      <c r="C681" s="54" t="str">
        <f>'PER TRIWULAN'!I675</f>
        <v xml:space="preserve"> Tawangharjo </v>
      </c>
      <c r="D681" s="36" t="str">
        <f>'PER TRIWULAN'!B675</f>
        <v>SD NEGERI 2 GODAN</v>
      </c>
      <c r="E681" s="71">
        <f>'PER TRIWULAN'!X675</f>
        <v>90480000</v>
      </c>
      <c r="F681" s="89">
        <v>90480000</v>
      </c>
      <c r="G681" s="62">
        <v>1395000</v>
      </c>
      <c r="H681" s="62">
        <v>0</v>
      </c>
      <c r="I681" s="62">
        <v>22503450</v>
      </c>
      <c r="J681" s="62">
        <v>11985550</v>
      </c>
      <c r="K681" s="62">
        <v>14222350</v>
      </c>
      <c r="L681" s="62">
        <v>2137500</v>
      </c>
      <c r="M681" s="62">
        <v>4475000</v>
      </c>
      <c r="N681" s="62">
        <v>20225000</v>
      </c>
      <c r="O681" s="62">
        <v>8379500</v>
      </c>
      <c r="P681" s="62">
        <v>0</v>
      </c>
      <c r="Q681" s="62">
        <v>3249650</v>
      </c>
      <c r="R681" s="62">
        <v>1907000</v>
      </c>
      <c r="S681" s="62">
        <v>0</v>
      </c>
      <c r="T681" s="72">
        <f t="shared" si="51"/>
        <v>90480000</v>
      </c>
      <c r="U681" s="59">
        <f t="shared" si="52"/>
        <v>0</v>
      </c>
      <c r="V681" s="57">
        <f t="shared" si="53"/>
        <v>0</v>
      </c>
      <c r="X681" s="173">
        <f>'K8 SD Twl I 2013'!T680</f>
        <v>0</v>
      </c>
      <c r="Y681" s="173">
        <f>'K8 SD Twl II 2013'!T680</f>
        <v>0</v>
      </c>
      <c r="Z681" s="173">
        <f>'K8 SD Twl III 2013'!T680</f>
        <v>0</v>
      </c>
      <c r="AA681" s="173">
        <f>'K8 SD Twl IV 2013'!T680</f>
        <v>0</v>
      </c>
      <c r="AB681" s="173">
        <f t="shared" si="54"/>
        <v>0</v>
      </c>
      <c r="AC681" s="173">
        <f t="shared" si="50"/>
        <v>90480000</v>
      </c>
    </row>
    <row r="682" spans="2:29" hidden="1">
      <c r="B682" s="79">
        <f>'PER TRIWULAN'!A676</f>
        <v>671</v>
      </c>
      <c r="C682" s="54" t="str">
        <f>'PER TRIWULAN'!I676</f>
        <v xml:space="preserve"> Tawangharjo </v>
      </c>
      <c r="D682" s="36" t="str">
        <f>'PER TRIWULAN'!B676</f>
        <v>SD NEGERI 2 JONO</v>
      </c>
      <c r="E682" s="71">
        <f>'PER TRIWULAN'!X676</f>
        <v>98310000</v>
      </c>
      <c r="F682" s="89">
        <v>98310000</v>
      </c>
      <c r="G682" s="62"/>
      <c r="H682" s="62">
        <v>450000</v>
      </c>
      <c r="I682" s="62">
        <v>14963900</v>
      </c>
      <c r="J682" s="62">
        <v>13181600</v>
      </c>
      <c r="K682" s="62">
        <v>4809700</v>
      </c>
      <c r="L682" s="62">
        <v>3482150</v>
      </c>
      <c r="M682" s="62">
        <v>12806850</v>
      </c>
      <c r="N682" s="62">
        <v>18075000</v>
      </c>
      <c r="O682" s="62">
        <v>4531500</v>
      </c>
      <c r="P682" s="62">
        <v>0</v>
      </c>
      <c r="Q682" s="62">
        <v>4915300</v>
      </c>
      <c r="R682" s="62">
        <v>4700000</v>
      </c>
      <c r="S682" s="62">
        <v>2619000</v>
      </c>
      <c r="T682" s="72">
        <f t="shared" si="51"/>
        <v>84535000</v>
      </c>
      <c r="U682" s="59">
        <f t="shared" si="52"/>
        <v>0</v>
      </c>
      <c r="V682" s="57">
        <f t="shared" si="53"/>
        <v>13775000</v>
      </c>
      <c r="X682" s="173">
        <f>'K8 SD Twl I 2013'!T681</f>
        <v>0</v>
      </c>
      <c r="Y682" s="173">
        <f>'K8 SD Twl II 2013'!T681</f>
        <v>0</v>
      </c>
      <c r="Z682" s="173">
        <f>'K8 SD Twl III 2013'!T681</f>
        <v>0</v>
      </c>
      <c r="AA682" s="173">
        <f>'K8 SD Twl IV 2013'!T681</f>
        <v>0</v>
      </c>
      <c r="AB682" s="173">
        <f t="shared" si="54"/>
        <v>0</v>
      </c>
      <c r="AC682" s="173">
        <f t="shared" si="50"/>
        <v>84535000</v>
      </c>
    </row>
    <row r="683" spans="2:29" hidden="1">
      <c r="B683" s="79">
        <f>'PER TRIWULAN'!A677</f>
        <v>672</v>
      </c>
      <c r="C683" s="54" t="str">
        <f>'PER TRIWULAN'!I677</f>
        <v xml:space="preserve"> Tawangharjo </v>
      </c>
      <c r="D683" s="36" t="str">
        <f>'PER TRIWULAN'!B677</f>
        <v>SD NEGERI 2 MAYAHAN</v>
      </c>
      <c r="E683" s="71">
        <f>'PER TRIWULAN'!X677</f>
        <v>160370000</v>
      </c>
      <c r="F683" s="89">
        <v>160370000</v>
      </c>
      <c r="G683" s="62">
        <v>1461000</v>
      </c>
      <c r="H683" s="62">
        <v>972050</v>
      </c>
      <c r="I683" s="62">
        <v>48800100</v>
      </c>
      <c r="J683" s="62">
        <v>28529000</v>
      </c>
      <c r="K683" s="62">
        <v>26114000</v>
      </c>
      <c r="L683" s="62">
        <v>1673900</v>
      </c>
      <c r="M683" s="62">
        <v>11206000</v>
      </c>
      <c r="N683" s="62">
        <v>31517000</v>
      </c>
      <c r="O683" s="62">
        <v>5563250</v>
      </c>
      <c r="P683" s="62">
        <v>2190000</v>
      </c>
      <c r="Q683" s="62">
        <v>2333500</v>
      </c>
      <c r="R683" s="62">
        <v>0</v>
      </c>
      <c r="S683" s="62">
        <v>0</v>
      </c>
      <c r="T683" s="72">
        <f t="shared" si="51"/>
        <v>160359800</v>
      </c>
      <c r="U683" s="59">
        <f t="shared" si="52"/>
        <v>0</v>
      </c>
      <c r="V683" s="57">
        <f t="shared" si="53"/>
        <v>10200</v>
      </c>
      <c r="X683" s="173">
        <f>'K8 SD Twl I 2013'!T682</f>
        <v>0</v>
      </c>
      <c r="Y683" s="173">
        <f>'K8 SD Twl II 2013'!T682</f>
        <v>0</v>
      </c>
      <c r="Z683" s="173">
        <f>'K8 SD Twl III 2013'!T682</f>
        <v>0</v>
      </c>
      <c r="AA683" s="173">
        <f>'K8 SD Twl IV 2013'!T682</f>
        <v>0</v>
      </c>
      <c r="AB683" s="173">
        <f t="shared" si="54"/>
        <v>0</v>
      </c>
      <c r="AC683" s="173">
        <f t="shared" si="50"/>
        <v>160359800</v>
      </c>
    </row>
    <row r="684" spans="2:29" hidden="1">
      <c r="B684" s="79">
        <f>'PER TRIWULAN'!A678</f>
        <v>673</v>
      </c>
      <c r="C684" s="54" t="str">
        <f>'PER TRIWULAN'!I678</f>
        <v xml:space="preserve"> Tawangharjo </v>
      </c>
      <c r="D684" s="36" t="str">
        <f>'PER TRIWULAN'!B678</f>
        <v>SD NEGERI 2 PLOSOREJO</v>
      </c>
      <c r="E684" s="71">
        <f>'PER TRIWULAN'!X678</f>
        <v>122380000</v>
      </c>
      <c r="F684" s="89">
        <v>122380000</v>
      </c>
      <c r="G684" s="62">
        <v>0</v>
      </c>
      <c r="H684" s="62">
        <v>0</v>
      </c>
      <c r="I684" s="62">
        <v>24883450</v>
      </c>
      <c r="J684" s="62">
        <v>16961510</v>
      </c>
      <c r="K684" s="62">
        <v>23104300</v>
      </c>
      <c r="L684" s="62">
        <v>2563240</v>
      </c>
      <c r="M684" s="62">
        <v>15067500</v>
      </c>
      <c r="N684" s="62">
        <v>26925000</v>
      </c>
      <c r="O684" s="62">
        <v>4535000</v>
      </c>
      <c r="P684" s="62">
        <v>0</v>
      </c>
      <c r="Q684" s="62">
        <v>2210000</v>
      </c>
      <c r="R684" s="62">
        <v>1430000</v>
      </c>
      <c r="S684" s="62">
        <v>4700000</v>
      </c>
      <c r="T684" s="72">
        <f t="shared" si="51"/>
        <v>122380000</v>
      </c>
      <c r="U684" s="59">
        <f t="shared" si="52"/>
        <v>0</v>
      </c>
      <c r="V684" s="57">
        <f t="shared" si="53"/>
        <v>0</v>
      </c>
      <c r="X684" s="173">
        <f>'K8 SD Twl I 2013'!T683</f>
        <v>0</v>
      </c>
      <c r="Y684" s="173">
        <f>'K8 SD Twl II 2013'!T683</f>
        <v>0</v>
      </c>
      <c r="Z684" s="173">
        <f>'K8 SD Twl III 2013'!T683</f>
        <v>0</v>
      </c>
      <c r="AA684" s="173">
        <f>'K8 SD Twl IV 2013'!T683</f>
        <v>0</v>
      </c>
      <c r="AB684" s="173">
        <f t="shared" si="54"/>
        <v>0</v>
      </c>
      <c r="AC684" s="173">
        <f t="shared" si="50"/>
        <v>122380000</v>
      </c>
    </row>
    <row r="685" spans="2:29" hidden="1">
      <c r="B685" s="79">
        <f>'PER TRIWULAN'!A679</f>
        <v>674</v>
      </c>
      <c r="C685" s="54" t="str">
        <f>'PER TRIWULAN'!I679</f>
        <v xml:space="preserve"> Tawangharjo </v>
      </c>
      <c r="D685" s="36" t="str">
        <f>'PER TRIWULAN'!B679</f>
        <v>SD NEGERI 2 POJOK</v>
      </c>
      <c r="E685" s="71">
        <f>'PER TRIWULAN'!X679</f>
        <v>52490000</v>
      </c>
      <c r="F685" s="89">
        <v>52490000</v>
      </c>
      <c r="G685" s="62"/>
      <c r="H685" s="62"/>
      <c r="I685" s="62">
        <v>3800000</v>
      </c>
      <c r="J685" s="62">
        <v>2735100</v>
      </c>
      <c r="K685" s="62">
        <v>6830046</v>
      </c>
      <c r="L685" s="62">
        <v>3125204</v>
      </c>
      <c r="M685" s="62">
        <v>7564000</v>
      </c>
      <c r="N685" s="62">
        <v>12250000</v>
      </c>
      <c r="O685" s="62">
        <v>2427050</v>
      </c>
      <c r="P685" s="62"/>
      <c r="Q685" s="62">
        <v>1725000</v>
      </c>
      <c r="R685" s="62">
        <v>1795000</v>
      </c>
      <c r="S685" s="62">
        <v>10238600</v>
      </c>
      <c r="T685" s="72">
        <f t="shared" si="51"/>
        <v>52490000</v>
      </c>
      <c r="U685" s="59">
        <f t="shared" si="52"/>
        <v>0</v>
      </c>
      <c r="V685" s="57">
        <f t="shared" si="53"/>
        <v>0</v>
      </c>
      <c r="X685" s="173">
        <f>'K8 SD Twl I 2013'!T684</f>
        <v>0</v>
      </c>
      <c r="Y685" s="173">
        <f>'K8 SD Twl II 2013'!T684</f>
        <v>0</v>
      </c>
      <c r="Z685" s="173">
        <f>'K8 SD Twl III 2013'!T684</f>
        <v>0</v>
      </c>
      <c r="AA685" s="173">
        <f>'K8 SD Twl IV 2013'!T684</f>
        <v>0</v>
      </c>
      <c r="AB685" s="173">
        <f t="shared" si="54"/>
        <v>0</v>
      </c>
      <c r="AC685" s="173">
        <f t="shared" si="50"/>
        <v>52490000</v>
      </c>
    </row>
    <row r="686" spans="2:29" hidden="1">
      <c r="B686" s="79">
        <f>'PER TRIWULAN'!A680</f>
        <v>675</v>
      </c>
      <c r="C686" s="54" t="str">
        <f>'PER TRIWULAN'!I680</f>
        <v xml:space="preserve"> Tawangharjo </v>
      </c>
      <c r="D686" s="36" t="str">
        <f>'PER TRIWULAN'!B680</f>
        <v>SD NEGERI 2 SELO</v>
      </c>
      <c r="E686" s="71">
        <f>'PER TRIWULAN'!X680</f>
        <v>72500000</v>
      </c>
      <c r="F686" s="89">
        <v>72500000</v>
      </c>
      <c r="G686" s="62">
        <v>81000</v>
      </c>
      <c r="H686" s="62">
        <v>0</v>
      </c>
      <c r="I686" s="62">
        <v>17010400</v>
      </c>
      <c r="J686" s="62">
        <v>7949800</v>
      </c>
      <c r="K686" s="62">
        <v>9138150</v>
      </c>
      <c r="L686" s="62">
        <v>1470000</v>
      </c>
      <c r="M686" s="62">
        <v>15391450</v>
      </c>
      <c r="N686" s="62">
        <v>15150000</v>
      </c>
      <c r="O686" s="62">
        <v>6309200</v>
      </c>
      <c r="P686" s="62">
        <v>0</v>
      </c>
      <c r="Q686" s="62">
        <v>0</v>
      </c>
      <c r="R686" s="62">
        <v>0</v>
      </c>
      <c r="S686" s="62"/>
      <c r="T686" s="72">
        <f t="shared" si="51"/>
        <v>72500000</v>
      </c>
      <c r="U686" s="59">
        <f t="shared" si="52"/>
        <v>0</v>
      </c>
      <c r="V686" s="57">
        <f t="shared" si="53"/>
        <v>0</v>
      </c>
      <c r="X686" s="173">
        <f>'K8 SD Twl I 2013'!T685</f>
        <v>0</v>
      </c>
      <c r="Y686" s="173">
        <f>'K8 SD Twl II 2013'!T685</f>
        <v>0</v>
      </c>
      <c r="Z686" s="173">
        <f>'K8 SD Twl III 2013'!T685</f>
        <v>0</v>
      </c>
      <c r="AA686" s="173">
        <f>'K8 SD Twl IV 2013'!T685</f>
        <v>0</v>
      </c>
      <c r="AB686" s="173">
        <f t="shared" si="54"/>
        <v>0</v>
      </c>
      <c r="AC686" s="173">
        <f t="shared" si="50"/>
        <v>72500000</v>
      </c>
    </row>
    <row r="687" spans="2:29" hidden="1">
      <c r="B687" s="79">
        <f>'PER TRIWULAN'!A681</f>
        <v>676</v>
      </c>
      <c r="C687" s="54" t="str">
        <f>'PER TRIWULAN'!I681</f>
        <v xml:space="preserve"> Tawangharjo </v>
      </c>
      <c r="D687" s="36" t="str">
        <f>'PER TRIWULAN'!B681</f>
        <v>SD NEGERI 3 JONO</v>
      </c>
      <c r="E687" s="71">
        <f>'PER TRIWULAN'!X681</f>
        <v>23490000</v>
      </c>
      <c r="F687" s="89">
        <v>23490000</v>
      </c>
      <c r="G687" s="62">
        <v>480000</v>
      </c>
      <c r="H687" s="62">
        <v>0</v>
      </c>
      <c r="I687" s="62">
        <v>0</v>
      </c>
      <c r="J687" s="62">
        <v>4147800</v>
      </c>
      <c r="K687" s="62">
        <v>2190000</v>
      </c>
      <c r="L687" s="62">
        <v>3004200</v>
      </c>
      <c r="M687" s="62">
        <v>60000</v>
      </c>
      <c r="N687" s="62">
        <v>6750000</v>
      </c>
      <c r="O687" s="62">
        <v>3780000</v>
      </c>
      <c r="P687" s="62">
        <v>0</v>
      </c>
      <c r="Q687" s="62">
        <v>1479000</v>
      </c>
      <c r="R687" s="62">
        <v>330000</v>
      </c>
      <c r="S687" s="62">
        <v>1269000</v>
      </c>
      <c r="T687" s="72">
        <f t="shared" si="51"/>
        <v>23490000</v>
      </c>
      <c r="U687" s="59">
        <f t="shared" si="52"/>
        <v>0</v>
      </c>
      <c r="V687" s="57">
        <f t="shared" si="53"/>
        <v>0</v>
      </c>
      <c r="X687" s="173">
        <f>'K8 SD Twl I 2013'!T686</f>
        <v>0</v>
      </c>
      <c r="Y687" s="173">
        <f>'K8 SD Twl II 2013'!T686</f>
        <v>0</v>
      </c>
      <c r="Z687" s="173">
        <f>'K8 SD Twl III 2013'!T686</f>
        <v>0</v>
      </c>
      <c r="AA687" s="173">
        <f>'K8 SD Twl IV 2013'!T686</f>
        <v>0</v>
      </c>
      <c r="AB687" s="173">
        <f t="shared" si="54"/>
        <v>0</v>
      </c>
      <c r="AC687" s="173">
        <f t="shared" si="50"/>
        <v>23490000</v>
      </c>
    </row>
    <row r="688" spans="2:29" hidden="1">
      <c r="B688" s="79">
        <f>'PER TRIWULAN'!A682</f>
        <v>677</v>
      </c>
      <c r="C688" s="54" t="str">
        <f>'PER TRIWULAN'!I682</f>
        <v xml:space="preserve"> Tawangharjo </v>
      </c>
      <c r="D688" s="36" t="str">
        <f>'PER TRIWULAN'!B682</f>
        <v>SD NEGERI 3 KEMADOHBATUR</v>
      </c>
      <c r="E688" s="71">
        <f>'PER TRIWULAN'!X682</f>
        <v>61480000</v>
      </c>
      <c r="F688" s="89">
        <v>61480000</v>
      </c>
      <c r="G688" s="62">
        <v>2916000</v>
      </c>
      <c r="H688" s="62">
        <v>1458500</v>
      </c>
      <c r="I688" s="62">
        <v>8338500</v>
      </c>
      <c r="J688" s="62">
        <v>5861600</v>
      </c>
      <c r="K688" s="62">
        <v>6590400</v>
      </c>
      <c r="L688" s="62">
        <v>1797000</v>
      </c>
      <c r="M688" s="62">
        <v>3506000</v>
      </c>
      <c r="N688" s="62">
        <v>18320000</v>
      </c>
      <c r="O688" s="62">
        <v>8992000</v>
      </c>
      <c r="P688" s="62">
        <v>0</v>
      </c>
      <c r="Q688" s="62">
        <v>1450000</v>
      </c>
      <c r="R688" s="62">
        <v>0</v>
      </c>
      <c r="S688" s="62">
        <v>2250000</v>
      </c>
      <c r="T688" s="72">
        <f t="shared" si="51"/>
        <v>61480000</v>
      </c>
      <c r="U688" s="59">
        <f t="shared" si="52"/>
        <v>0</v>
      </c>
      <c r="V688" s="57">
        <f t="shared" si="53"/>
        <v>0</v>
      </c>
      <c r="X688" s="173">
        <f>'K8 SD Twl I 2013'!T687</f>
        <v>0</v>
      </c>
      <c r="Y688" s="173">
        <f>'K8 SD Twl II 2013'!T687</f>
        <v>0</v>
      </c>
      <c r="Z688" s="173">
        <f>'K8 SD Twl III 2013'!T687</f>
        <v>0</v>
      </c>
      <c r="AA688" s="173">
        <f>'K8 SD Twl IV 2013'!T687</f>
        <v>0</v>
      </c>
      <c r="AB688" s="173">
        <f t="shared" si="54"/>
        <v>0</v>
      </c>
      <c r="AC688" s="173">
        <f t="shared" si="50"/>
        <v>61480000</v>
      </c>
    </row>
    <row r="689" spans="2:29" hidden="1">
      <c r="B689" s="79">
        <f>'PER TRIWULAN'!A683</f>
        <v>678</v>
      </c>
      <c r="C689" s="54" t="str">
        <f>'PER TRIWULAN'!I683</f>
        <v xml:space="preserve"> Tawangharjo </v>
      </c>
      <c r="D689" s="36" t="str">
        <f>'PER TRIWULAN'!B683</f>
        <v>SD NEGERI 3 MAYAHAN</v>
      </c>
      <c r="E689" s="71">
        <f>'PER TRIWULAN'!X683</f>
        <v>80620000</v>
      </c>
      <c r="F689" s="89">
        <v>80620000</v>
      </c>
      <c r="G689" s="62">
        <v>1755000</v>
      </c>
      <c r="H689" s="62">
        <v>135000</v>
      </c>
      <c r="I689" s="62">
        <v>5249000</v>
      </c>
      <c r="J689" s="62">
        <v>6265400</v>
      </c>
      <c r="K689" s="62">
        <v>19781600</v>
      </c>
      <c r="L689" s="62">
        <v>9524000</v>
      </c>
      <c r="M689" s="62">
        <v>11955000</v>
      </c>
      <c r="N689" s="62">
        <v>15300000</v>
      </c>
      <c r="O689" s="62">
        <v>2710000</v>
      </c>
      <c r="P689" s="62">
        <v>1890000</v>
      </c>
      <c r="Q689" s="62">
        <v>3175000</v>
      </c>
      <c r="R689" s="62">
        <v>0</v>
      </c>
      <c r="S689" s="62">
        <v>2880000</v>
      </c>
      <c r="T689" s="72">
        <f t="shared" si="51"/>
        <v>80620000</v>
      </c>
      <c r="U689" s="59">
        <f t="shared" si="52"/>
        <v>0</v>
      </c>
      <c r="V689" s="57">
        <f t="shared" si="53"/>
        <v>0</v>
      </c>
      <c r="X689" s="173">
        <f>'K8 SD Twl I 2013'!T688</f>
        <v>0</v>
      </c>
      <c r="Y689" s="173">
        <f>'K8 SD Twl II 2013'!T688</f>
        <v>0</v>
      </c>
      <c r="Z689" s="173">
        <f>'K8 SD Twl III 2013'!T688</f>
        <v>0</v>
      </c>
      <c r="AA689" s="173">
        <f>'K8 SD Twl IV 2013'!T688</f>
        <v>0</v>
      </c>
      <c r="AB689" s="173">
        <f t="shared" si="54"/>
        <v>0</v>
      </c>
      <c r="AC689" s="173">
        <f t="shared" si="50"/>
        <v>80620000</v>
      </c>
    </row>
    <row r="690" spans="2:29" hidden="1">
      <c r="B690" s="79">
        <f>'PER TRIWULAN'!A684</f>
        <v>679</v>
      </c>
      <c r="C690" s="54" t="str">
        <f>'PER TRIWULAN'!I684</f>
        <v xml:space="preserve"> Tawangharjo </v>
      </c>
      <c r="D690" s="36" t="str">
        <f>'PER TRIWULAN'!B684</f>
        <v>SD NEGERI 3 PLOSOREJO</v>
      </c>
      <c r="E690" s="71">
        <f>'PER TRIWULAN'!X684</f>
        <v>127600000</v>
      </c>
      <c r="F690" s="89">
        <v>127600000</v>
      </c>
      <c r="G690" s="62">
        <v>1559300</v>
      </c>
      <c r="H690" s="62">
        <v>901184</v>
      </c>
      <c r="I690" s="62">
        <v>13823810</v>
      </c>
      <c r="J690" s="62">
        <v>21152258</v>
      </c>
      <c r="K690" s="62">
        <v>31748678</v>
      </c>
      <c r="L690" s="62">
        <v>8085010</v>
      </c>
      <c r="M690" s="62">
        <v>19525000</v>
      </c>
      <c r="N690" s="62">
        <v>22842000</v>
      </c>
      <c r="O690" s="62">
        <v>5067760</v>
      </c>
      <c r="P690" s="62">
        <v>0</v>
      </c>
      <c r="Q690" s="62">
        <v>2895000</v>
      </c>
      <c r="R690" s="62">
        <v>0</v>
      </c>
      <c r="S690" s="62">
        <v>0</v>
      </c>
      <c r="T690" s="72">
        <f t="shared" si="51"/>
        <v>127600000</v>
      </c>
      <c r="U690" s="59">
        <f t="shared" si="52"/>
        <v>0</v>
      </c>
      <c r="V690" s="57">
        <f t="shared" si="53"/>
        <v>0</v>
      </c>
      <c r="X690" s="173">
        <f>'K8 SD Twl I 2013'!T689</f>
        <v>0</v>
      </c>
      <c r="Y690" s="173">
        <f>'K8 SD Twl II 2013'!T689</f>
        <v>0</v>
      </c>
      <c r="Z690" s="173">
        <f>'K8 SD Twl III 2013'!T689</f>
        <v>0</v>
      </c>
      <c r="AA690" s="173">
        <f>'K8 SD Twl IV 2013'!T689</f>
        <v>0</v>
      </c>
      <c r="AB690" s="173">
        <f t="shared" si="54"/>
        <v>0</v>
      </c>
      <c r="AC690" s="173">
        <f t="shared" si="50"/>
        <v>127600000</v>
      </c>
    </row>
    <row r="691" spans="2:29" hidden="1">
      <c r="B691" s="79">
        <f>'PER TRIWULAN'!A685</f>
        <v>680</v>
      </c>
      <c r="C691" s="54" t="str">
        <f>'PER TRIWULAN'!I685</f>
        <v xml:space="preserve"> Tawangharjo </v>
      </c>
      <c r="D691" s="36" t="str">
        <f>'PER TRIWULAN'!B685</f>
        <v>SD NEGERI 3 POJOK</v>
      </c>
      <c r="E691" s="71">
        <f>'PER TRIWULAN'!X685</f>
        <v>67280000</v>
      </c>
      <c r="F691" s="89">
        <v>67280000</v>
      </c>
      <c r="G691" s="62">
        <v>2662000</v>
      </c>
      <c r="H691" s="62"/>
      <c r="I691" s="62">
        <v>7604750</v>
      </c>
      <c r="J691" s="62">
        <v>7314500</v>
      </c>
      <c r="K691" s="62">
        <v>7106550</v>
      </c>
      <c r="L691" s="62">
        <v>1531000</v>
      </c>
      <c r="M691" s="62">
        <v>18211200</v>
      </c>
      <c r="N691" s="62">
        <v>17380000</v>
      </c>
      <c r="O691" s="62">
        <v>1539000</v>
      </c>
      <c r="P691" s="62">
        <v>1160000</v>
      </c>
      <c r="Q691" s="62">
        <v>2060000</v>
      </c>
      <c r="R691" s="62">
        <v>711000</v>
      </c>
      <c r="S691" s="62"/>
      <c r="T691" s="72">
        <f t="shared" si="51"/>
        <v>67280000</v>
      </c>
      <c r="U691" s="59">
        <f t="shared" si="52"/>
        <v>0</v>
      </c>
      <c r="V691" s="57">
        <f t="shared" si="53"/>
        <v>0</v>
      </c>
      <c r="X691" s="173">
        <f>'K8 SD Twl I 2013'!T690</f>
        <v>0</v>
      </c>
      <c r="Y691" s="173">
        <f>'K8 SD Twl II 2013'!T690</f>
        <v>0</v>
      </c>
      <c r="Z691" s="173">
        <f>'K8 SD Twl III 2013'!T690</f>
        <v>0</v>
      </c>
      <c r="AA691" s="173">
        <f>'K8 SD Twl IV 2013'!T690</f>
        <v>0</v>
      </c>
      <c r="AB691" s="173">
        <f t="shared" si="54"/>
        <v>0</v>
      </c>
      <c r="AC691" s="173">
        <f t="shared" si="50"/>
        <v>67280000</v>
      </c>
    </row>
    <row r="692" spans="2:29" hidden="1">
      <c r="B692" s="79">
        <f>'PER TRIWULAN'!A686</f>
        <v>681</v>
      </c>
      <c r="C692" s="54" t="str">
        <f>'PER TRIWULAN'!I686</f>
        <v xml:space="preserve"> Tawangharjo </v>
      </c>
      <c r="D692" s="36" t="str">
        <f>'PER TRIWULAN'!B686</f>
        <v>SD NEGERI 3 SELO</v>
      </c>
      <c r="E692" s="71">
        <f>'PER TRIWULAN'!X686</f>
        <v>123830000</v>
      </c>
      <c r="F692" s="89">
        <v>123830000</v>
      </c>
      <c r="G692" s="62">
        <v>8735000</v>
      </c>
      <c r="H692" s="62">
        <v>1145000</v>
      </c>
      <c r="I692" s="62">
        <v>25238250</v>
      </c>
      <c r="J692" s="62">
        <v>30994500</v>
      </c>
      <c r="K692" s="62">
        <v>4988500</v>
      </c>
      <c r="L692" s="62">
        <v>2165700</v>
      </c>
      <c r="M692" s="62">
        <v>17073050</v>
      </c>
      <c r="N692" s="62">
        <v>120000</v>
      </c>
      <c r="O692" s="62">
        <v>16800000</v>
      </c>
      <c r="P692" s="62">
        <v>0</v>
      </c>
      <c r="Q692" s="62">
        <v>5500000</v>
      </c>
      <c r="R692" s="62">
        <v>1800000</v>
      </c>
      <c r="S692" s="62">
        <v>9270000</v>
      </c>
      <c r="T692" s="72">
        <f t="shared" si="51"/>
        <v>123830000</v>
      </c>
      <c r="U692" s="59">
        <f t="shared" si="52"/>
        <v>0</v>
      </c>
      <c r="V692" s="57">
        <f t="shared" si="53"/>
        <v>0</v>
      </c>
      <c r="X692" s="173">
        <f>'K8 SD Twl I 2013'!T691</f>
        <v>0</v>
      </c>
      <c r="Y692" s="173">
        <f>'K8 SD Twl II 2013'!T691</f>
        <v>0</v>
      </c>
      <c r="Z692" s="173">
        <f>'K8 SD Twl III 2013'!T691</f>
        <v>0</v>
      </c>
      <c r="AA692" s="173">
        <f>'K8 SD Twl IV 2013'!T691</f>
        <v>0</v>
      </c>
      <c r="AB692" s="173">
        <f t="shared" si="54"/>
        <v>0</v>
      </c>
      <c r="AC692" s="173">
        <f t="shared" si="50"/>
        <v>123830000</v>
      </c>
    </row>
    <row r="693" spans="2:29" hidden="1">
      <c r="B693" s="79">
        <f>'PER TRIWULAN'!A687</f>
        <v>682</v>
      </c>
      <c r="C693" s="54" t="str">
        <f>'PER TRIWULAN'!I687</f>
        <v xml:space="preserve"> Tawangharjo </v>
      </c>
      <c r="D693" s="36" t="str">
        <f>'PER TRIWULAN'!B687</f>
        <v>SD NEGERI 3 TARUB</v>
      </c>
      <c r="E693" s="71">
        <f>'PER TRIWULAN'!X687</f>
        <v>128760000</v>
      </c>
      <c r="F693" s="89">
        <v>128760000</v>
      </c>
      <c r="G693" s="62">
        <v>769500</v>
      </c>
      <c r="H693" s="62">
        <v>0</v>
      </c>
      <c r="I693" s="62">
        <v>22471700</v>
      </c>
      <c r="J693" s="62">
        <v>19668900</v>
      </c>
      <c r="K693" s="62">
        <v>21202730</v>
      </c>
      <c r="L693" s="62">
        <v>2107320</v>
      </c>
      <c r="M693" s="62">
        <v>12290500</v>
      </c>
      <c r="N693" s="62">
        <v>34692350</v>
      </c>
      <c r="O693" s="62">
        <v>7592000</v>
      </c>
      <c r="P693" s="62">
        <v>355000</v>
      </c>
      <c r="Q693" s="62">
        <v>2475000</v>
      </c>
      <c r="R693" s="62">
        <v>1835000</v>
      </c>
      <c r="S693" s="62">
        <v>3300000</v>
      </c>
      <c r="T693" s="72">
        <f t="shared" si="51"/>
        <v>128760000</v>
      </c>
      <c r="U693" s="59" t="s">
        <v>1905</v>
      </c>
      <c r="V693" s="57">
        <f t="shared" si="53"/>
        <v>0</v>
      </c>
      <c r="X693" s="173">
        <f>'K8 SD Twl I 2013'!T692</f>
        <v>0</v>
      </c>
      <c r="Y693" s="173">
        <f>'K8 SD Twl II 2013'!T692</f>
        <v>0</v>
      </c>
      <c r="Z693" s="173">
        <f>'K8 SD Twl III 2013'!T692</f>
        <v>0</v>
      </c>
      <c r="AA693" s="173">
        <f>'K8 SD Twl IV 2013'!T692</f>
        <v>0</v>
      </c>
      <c r="AB693" s="173">
        <f t="shared" si="54"/>
        <v>0</v>
      </c>
      <c r="AC693" s="173">
        <f t="shared" si="50"/>
        <v>128760000</v>
      </c>
    </row>
    <row r="694" spans="2:29" hidden="1">
      <c r="B694" s="79">
        <f>'PER TRIWULAN'!A688</f>
        <v>683</v>
      </c>
      <c r="C694" s="54" t="str">
        <f>'PER TRIWULAN'!I688</f>
        <v xml:space="preserve"> Tawangharjo </v>
      </c>
      <c r="D694" s="36" t="str">
        <f>'PER TRIWULAN'!B688</f>
        <v>SD NEGERI 3 TAWANGHARJO</v>
      </c>
      <c r="E694" s="71">
        <f>'PER TRIWULAN'!X688</f>
        <v>109330000</v>
      </c>
      <c r="F694" s="89">
        <v>109330000</v>
      </c>
      <c r="G694" s="62">
        <v>2675000</v>
      </c>
      <c r="H694" s="62">
        <v>400000</v>
      </c>
      <c r="I694" s="62">
        <v>18926500</v>
      </c>
      <c r="J694" s="62">
        <v>19564800</v>
      </c>
      <c r="K694" s="62">
        <v>20248050</v>
      </c>
      <c r="L694" s="62">
        <v>2380650</v>
      </c>
      <c r="M694" s="62">
        <v>5327000</v>
      </c>
      <c r="N694" s="62">
        <v>20050000</v>
      </c>
      <c r="O694" s="62">
        <v>7860000</v>
      </c>
      <c r="P694" s="62"/>
      <c r="Q694" s="62">
        <v>4593000</v>
      </c>
      <c r="R694" s="62">
        <v>1760000</v>
      </c>
      <c r="S694" s="62">
        <v>5545000</v>
      </c>
      <c r="T694" s="72">
        <f t="shared" si="51"/>
        <v>109330000</v>
      </c>
      <c r="U694" s="59">
        <f t="shared" si="52"/>
        <v>0</v>
      </c>
      <c r="V694" s="57">
        <f t="shared" si="53"/>
        <v>0</v>
      </c>
      <c r="X694" s="173">
        <f>'K8 SD Twl I 2013'!T693</f>
        <v>0</v>
      </c>
      <c r="Y694" s="173">
        <f>'K8 SD Twl II 2013'!T693</f>
        <v>0</v>
      </c>
      <c r="Z694" s="173">
        <f>'K8 SD Twl III 2013'!T693</f>
        <v>0</v>
      </c>
      <c r="AA694" s="173">
        <f>'K8 SD Twl IV 2013'!T693</f>
        <v>0</v>
      </c>
      <c r="AB694" s="173">
        <f t="shared" si="54"/>
        <v>0</v>
      </c>
      <c r="AC694" s="173">
        <f t="shared" si="50"/>
        <v>109330000</v>
      </c>
    </row>
    <row r="695" spans="2:29" hidden="1">
      <c r="B695" s="79">
        <f>'PER TRIWULAN'!A689</f>
        <v>684</v>
      </c>
      <c r="C695" s="54" t="str">
        <f>'PER TRIWULAN'!I689</f>
        <v xml:space="preserve"> Tawangharjo </v>
      </c>
      <c r="D695" s="36" t="str">
        <f>'PER TRIWULAN'!B689</f>
        <v>SD NEGERI 4 JONO</v>
      </c>
      <c r="E695" s="71">
        <f>'PER TRIWULAN'!X689</f>
        <v>86420000</v>
      </c>
      <c r="F695" s="89">
        <v>86420000</v>
      </c>
      <c r="G695" s="62">
        <v>1360000</v>
      </c>
      <c r="H695" s="62">
        <v>352000</v>
      </c>
      <c r="I695" s="62">
        <v>19533850</v>
      </c>
      <c r="J695" s="62">
        <v>12673850</v>
      </c>
      <c r="K695" s="62">
        <v>14916300</v>
      </c>
      <c r="L695" s="62">
        <v>4793500</v>
      </c>
      <c r="M695" s="62">
        <v>4444500</v>
      </c>
      <c r="N695" s="62">
        <v>14400000</v>
      </c>
      <c r="O695" s="62">
        <v>5205000</v>
      </c>
      <c r="P695" s="62"/>
      <c r="Q695" s="62">
        <v>3271000</v>
      </c>
      <c r="R695" s="62">
        <v>5170000</v>
      </c>
      <c r="S695" s="62">
        <v>300000</v>
      </c>
      <c r="T695" s="72">
        <f t="shared" si="51"/>
        <v>86420000</v>
      </c>
      <c r="U695" s="59">
        <f t="shared" si="52"/>
        <v>0</v>
      </c>
      <c r="V695" s="57">
        <f t="shared" si="53"/>
        <v>0</v>
      </c>
      <c r="X695" s="173">
        <f>'K8 SD Twl I 2013'!T694</f>
        <v>0</v>
      </c>
      <c r="Y695" s="173">
        <f>'K8 SD Twl II 2013'!T694</f>
        <v>0</v>
      </c>
      <c r="Z695" s="173">
        <f>'K8 SD Twl III 2013'!T694</f>
        <v>0</v>
      </c>
      <c r="AA695" s="173">
        <f>'K8 SD Twl IV 2013'!T694</f>
        <v>0</v>
      </c>
      <c r="AB695" s="173">
        <f t="shared" si="54"/>
        <v>0</v>
      </c>
      <c r="AC695" s="173">
        <f t="shared" si="50"/>
        <v>86420000</v>
      </c>
    </row>
    <row r="696" spans="2:29" hidden="1">
      <c r="B696" s="79">
        <f>'PER TRIWULAN'!A690</f>
        <v>685</v>
      </c>
      <c r="C696" s="54" t="str">
        <f>'PER TRIWULAN'!I690</f>
        <v xml:space="preserve"> Tawangharjo </v>
      </c>
      <c r="D696" s="36" t="str">
        <f>'PER TRIWULAN'!B690</f>
        <v>SD NEGERI 4 SELO</v>
      </c>
      <c r="E696" s="71">
        <f>'PER TRIWULAN'!X690</f>
        <v>22185000</v>
      </c>
      <c r="F696" s="89">
        <v>22185000</v>
      </c>
      <c r="G696" s="62">
        <v>0</v>
      </c>
      <c r="H696" s="62">
        <v>0</v>
      </c>
      <c r="I696" s="62">
        <v>727000</v>
      </c>
      <c r="J696" s="62">
        <v>5052850</v>
      </c>
      <c r="K696" s="62">
        <v>1243300</v>
      </c>
      <c r="L696" s="62">
        <v>79900</v>
      </c>
      <c r="M696" s="62">
        <v>355000</v>
      </c>
      <c r="N696" s="62">
        <v>7575000</v>
      </c>
      <c r="O696" s="62">
        <v>975000</v>
      </c>
      <c r="P696" s="62">
        <v>210000</v>
      </c>
      <c r="Q696" s="62">
        <v>776150</v>
      </c>
      <c r="R696" s="62">
        <v>0</v>
      </c>
      <c r="S696" s="62">
        <v>5190800</v>
      </c>
      <c r="T696" s="72">
        <f t="shared" si="51"/>
        <v>22185000</v>
      </c>
      <c r="U696" s="59">
        <f t="shared" si="52"/>
        <v>0</v>
      </c>
      <c r="V696" s="57">
        <f t="shared" si="53"/>
        <v>0</v>
      </c>
      <c r="X696" s="173">
        <f>'K8 SD Twl I 2013'!T695</f>
        <v>0</v>
      </c>
      <c r="Y696" s="173">
        <f>'K8 SD Twl II 2013'!T695</f>
        <v>0</v>
      </c>
      <c r="Z696" s="173">
        <f>'K8 SD Twl III 2013'!T695</f>
        <v>0</v>
      </c>
      <c r="AA696" s="173">
        <f>'K8 SD Twl IV 2013'!T695</f>
        <v>0</v>
      </c>
      <c r="AB696" s="173">
        <f t="shared" si="54"/>
        <v>0</v>
      </c>
      <c r="AC696" s="173">
        <f t="shared" si="50"/>
        <v>22185000</v>
      </c>
    </row>
    <row r="697" spans="2:29" hidden="1">
      <c r="B697" s="79">
        <f>'PER TRIWULAN'!A691</f>
        <v>686</v>
      </c>
      <c r="C697" s="54" t="str">
        <f>'PER TRIWULAN'!I691</f>
        <v xml:space="preserve"> Tawangharjo </v>
      </c>
      <c r="D697" s="36" t="str">
        <f>'PER TRIWULAN'!B691</f>
        <v>SD NEGERI 2 TARUB</v>
      </c>
      <c r="E697" s="71">
        <f>'PER TRIWULAN'!X691</f>
        <v>136300000</v>
      </c>
      <c r="F697" s="89">
        <v>136300000</v>
      </c>
      <c r="G697" s="62">
        <v>11353500</v>
      </c>
      <c r="H697" s="62">
        <v>3362000</v>
      </c>
      <c r="I697" s="62">
        <v>12179000</v>
      </c>
      <c r="J697" s="62">
        <v>20664950</v>
      </c>
      <c r="K697" s="62">
        <v>10267000</v>
      </c>
      <c r="L697" s="62">
        <v>21006000</v>
      </c>
      <c r="M697" s="62">
        <v>14690000</v>
      </c>
      <c r="N697" s="62">
        <v>17200000</v>
      </c>
      <c r="O697" s="62">
        <v>9514500</v>
      </c>
      <c r="P697" s="62">
        <v>980000</v>
      </c>
      <c r="Q697" s="62">
        <v>2794300</v>
      </c>
      <c r="R697" s="62">
        <v>10294750</v>
      </c>
      <c r="S697" s="62">
        <v>1991000</v>
      </c>
      <c r="T697" s="72">
        <f t="shared" si="51"/>
        <v>136297000</v>
      </c>
      <c r="U697" s="59">
        <f t="shared" si="52"/>
        <v>0</v>
      </c>
      <c r="V697" s="57">
        <f t="shared" si="53"/>
        <v>3000</v>
      </c>
      <c r="X697" s="173">
        <f>'K8 SD Twl I 2013'!T696</f>
        <v>0</v>
      </c>
      <c r="Y697" s="173">
        <f>'K8 SD Twl II 2013'!T696</f>
        <v>0</v>
      </c>
      <c r="Z697" s="173">
        <f>'K8 SD Twl III 2013'!T696</f>
        <v>0</v>
      </c>
      <c r="AA697" s="173">
        <f>'K8 SD Twl IV 2013'!T696</f>
        <v>0</v>
      </c>
      <c r="AB697" s="173">
        <f t="shared" si="54"/>
        <v>0</v>
      </c>
      <c r="AC697" s="173">
        <f t="shared" si="50"/>
        <v>136297000</v>
      </c>
    </row>
    <row r="698" spans="2:29" hidden="1">
      <c r="B698" s="79">
        <f>'PER TRIWULAN'!A692</f>
        <v>687</v>
      </c>
      <c r="C698" s="54" t="str">
        <f>'PER TRIWULAN'!I692</f>
        <v xml:space="preserve"> Tawangharjo </v>
      </c>
      <c r="D698" s="36" t="str">
        <f>'PER TRIWULAN'!B692</f>
        <v>SD NEGERI 3 GODAN</v>
      </c>
      <c r="E698" s="71">
        <f>'PER TRIWULAN'!X692</f>
        <v>85550000</v>
      </c>
      <c r="F698" s="89">
        <v>85550000</v>
      </c>
      <c r="G698" s="62">
        <v>0</v>
      </c>
      <c r="H698" s="62">
        <v>199000</v>
      </c>
      <c r="I698" s="62">
        <v>15520500</v>
      </c>
      <c r="J698" s="62">
        <v>12014700</v>
      </c>
      <c r="K698" s="62">
        <v>16953800</v>
      </c>
      <c r="L698" s="62">
        <v>3155000</v>
      </c>
      <c r="M698" s="62">
        <v>7934000</v>
      </c>
      <c r="N698" s="62">
        <v>22350000</v>
      </c>
      <c r="O698" s="62">
        <v>4423000</v>
      </c>
      <c r="P698" s="62">
        <v>0</v>
      </c>
      <c r="Q698" s="62">
        <v>2100000</v>
      </c>
      <c r="R698" s="62">
        <v>900000</v>
      </c>
      <c r="S698" s="62">
        <v>0</v>
      </c>
      <c r="T698" s="72">
        <f t="shared" si="51"/>
        <v>85550000</v>
      </c>
      <c r="U698" s="59">
        <f t="shared" si="52"/>
        <v>0</v>
      </c>
      <c r="V698" s="57">
        <f t="shared" si="53"/>
        <v>0</v>
      </c>
      <c r="X698" s="173">
        <f>'K8 SD Twl I 2013'!T697</f>
        <v>0</v>
      </c>
      <c r="Y698" s="173">
        <f>'K8 SD Twl II 2013'!T697</f>
        <v>0</v>
      </c>
      <c r="Z698" s="173">
        <f>'K8 SD Twl III 2013'!T697</f>
        <v>0</v>
      </c>
      <c r="AA698" s="173">
        <f>'K8 SD Twl IV 2013'!T697</f>
        <v>0</v>
      </c>
      <c r="AB698" s="173">
        <f t="shared" si="54"/>
        <v>0</v>
      </c>
      <c r="AC698" s="173">
        <f t="shared" si="50"/>
        <v>85550000</v>
      </c>
    </row>
    <row r="699" spans="2:29" hidden="1">
      <c r="B699" s="79">
        <f>'PER TRIWULAN'!A693</f>
        <v>688</v>
      </c>
      <c r="C699" s="54" t="str">
        <f>'PER TRIWULAN'!I693</f>
        <v xml:space="preserve"> Tawangharjo </v>
      </c>
      <c r="D699" s="36" t="str">
        <f>'PER TRIWULAN'!B693</f>
        <v>SD NEGERI 4 GODAN</v>
      </c>
      <c r="E699" s="71">
        <f>'PER TRIWULAN'!X693</f>
        <v>80330000</v>
      </c>
      <c r="F699" s="89">
        <v>80330000</v>
      </c>
      <c r="G699" s="62">
        <v>205000</v>
      </c>
      <c r="H699" s="62">
        <v>690000</v>
      </c>
      <c r="I699" s="62">
        <v>18618500</v>
      </c>
      <c r="J699" s="62">
        <v>10818950</v>
      </c>
      <c r="K699" s="62">
        <v>12435200</v>
      </c>
      <c r="L699" s="62">
        <v>1677000</v>
      </c>
      <c r="M699" s="62">
        <v>7070000</v>
      </c>
      <c r="N699" s="62">
        <v>19000000</v>
      </c>
      <c r="O699" s="62">
        <v>6154500</v>
      </c>
      <c r="P699" s="62">
        <v>0</v>
      </c>
      <c r="Q699" s="62">
        <v>3285850</v>
      </c>
      <c r="R699" s="62">
        <v>375000</v>
      </c>
      <c r="S699" s="62">
        <v>0</v>
      </c>
      <c r="T699" s="72">
        <f t="shared" si="51"/>
        <v>80330000</v>
      </c>
      <c r="U699" s="59">
        <f t="shared" si="52"/>
        <v>0</v>
      </c>
      <c r="V699" s="57">
        <f t="shared" si="53"/>
        <v>0</v>
      </c>
      <c r="X699" s="173">
        <f>'K8 SD Twl I 2013'!T698</f>
        <v>0</v>
      </c>
      <c r="Y699" s="173">
        <f>'K8 SD Twl II 2013'!T698</f>
        <v>0</v>
      </c>
      <c r="Z699" s="173">
        <f>'K8 SD Twl III 2013'!T698</f>
        <v>0</v>
      </c>
      <c r="AA699" s="173">
        <f>'K8 SD Twl IV 2013'!T698</f>
        <v>0</v>
      </c>
      <c r="AB699" s="173">
        <f t="shared" si="54"/>
        <v>0</v>
      </c>
      <c r="AC699" s="173">
        <f t="shared" si="50"/>
        <v>80330000</v>
      </c>
    </row>
    <row r="700" spans="2:29" hidden="1">
      <c r="B700" s="79">
        <f>'PER TRIWULAN'!A694</f>
        <v>689</v>
      </c>
      <c r="C700" s="54" t="str">
        <f>'PER TRIWULAN'!I694</f>
        <v xml:space="preserve"> Tawangharjo </v>
      </c>
      <c r="D700" s="36" t="str">
        <f>'PER TRIWULAN'!B694</f>
        <v>SD NEGERI 2 KEMADOHBATUR</v>
      </c>
      <c r="E700" s="71">
        <f>'PER TRIWULAN'!X694</f>
        <v>108170000</v>
      </c>
      <c r="F700" s="89">
        <v>108170000</v>
      </c>
      <c r="G700" s="62">
        <v>7796000</v>
      </c>
      <c r="H700" s="62">
        <v>1760000</v>
      </c>
      <c r="I700" s="62">
        <v>16786000</v>
      </c>
      <c r="J700" s="62">
        <v>13234000</v>
      </c>
      <c r="K700" s="62">
        <v>21207000</v>
      </c>
      <c r="L700" s="62">
        <v>3250000</v>
      </c>
      <c r="M700" s="62">
        <v>8914000</v>
      </c>
      <c r="N700" s="62">
        <v>22602000</v>
      </c>
      <c r="O700" s="62">
        <v>4980000</v>
      </c>
      <c r="P700" s="62">
        <v>614000</v>
      </c>
      <c r="Q700" s="62">
        <v>3260000</v>
      </c>
      <c r="R700" s="62">
        <v>3459000</v>
      </c>
      <c r="S700" s="62">
        <v>308000</v>
      </c>
      <c r="T700" s="72">
        <f t="shared" si="51"/>
        <v>108170000</v>
      </c>
      <c r="U700" s="59">
        <f t="shared" si="52"/>
        <v>0</v>
      </c>
      <c r="V700" s="57">
        <f t="shared" si="53"/>
        <v>0</v>
      </c>
      <c r="X700" s="173">
        <f>'K8 SD Twl I 2013'!T699</f>
        <v>0</v>
      </c>
      <c r="Y700" s="173">
        <f>'K8 SD Twl II 2013'!T699</f>
        <v>0</v>
      </c>
      <c r="Z700" s="173">
        <f>'K8 SD Twl III 2013'!T699</f>
        <v>0</v>
      </c>
      <c r="AA700" s="173">
        <f>'K8 SD Twl IV 2013'!T699</f>
        <v>0</v>
      </c>
      <c r="AB700" s="173">
        <f t="shared" si="54"/>
        <v>0</v>
      </c>
      <c r="AC700" s="173">
        <f t="shared" si="50"/>
        <v>108170000</v>
      </c>
    </row>
    <row r="701" spans="2:29" hidden="1">
      <c r="B701" s="79">
        <f>'PER TRIWULAN'!A695</f>
        <v>690</v>
      </c>
      <c r="C701" s="54" t="str">
        <f>'PER TRIWULAN'!I695</f>
        <v xml:space="preserve"> Tawangharjo </v>
      </c>
      <c r="D701" s="36" t="str">
        <f>'PER TRIWULAN'!B695</f>
        <v>SD NEGERI 1 POJOK</v>
      </c>
      <c r="E701" s="71">
        <f>'PER TRIWULAN'!X695</f>
        <v>71340000</v>
      </c>
      <c r="F701" s="89">
        <v>71340000</v>
      </c>
      <c r="G701" s="62">
        <v>797050</v>
      </c>
      <c r="H701" s="62">
        <v>800000</v>
      </c>
      <c r="I701" s="62">
        <v>3104000</v>
      </c>
      <c r="J701" s="62">
        <v>12881350</v>
      </c>
      <c r="K701" s="62">
        <v>17828000</v>
      </c>
      <c r="L701" s="62">
        <v>1409900</v>
      </c>
      <c r="M701" s="62">
        <v>13711750</v>
      </c>
      <c r="N701" s="62">
        <v>13650000</v>
      </c>
      <c r="O701" s="62">
        <v>3533800</v>
      </c>
      <c r="P701" s="62">
        <v>0</v>
      </c>
      <c r="Q701" s="62">
        <v>2859750</v>
      </c>
      <c r="R701" s="62">
        <v>0</v>
      </c>
      <c r="S701" s="62">
        <v>764400</v>
      </c>
      <c r="T701" s="72">
        <f t="shared" si="51"/>
        <v>71340000</v>
      </c>
      <c r="U701" s="59">
        <f t="shared" si="52"/>
        <v>0</v>
      </c>
      <c r="V701" s="57">
        <f t="shared" si="53"/>
        <v>0</v>
      </c>
      <c r="X701" s="173">
        <f>'K8 SD Twl I 2013'!T700</f>
        <v>0</v>
      </c>
      <c r="Y701" s="173">
        <f>'K8 SD Twl II 2013'!T700</f>
        <v>0</v>
      </c>
      <c r="Z701" s="173">
        <f>'K8 SD Twl III 2013'!T700</f>
        <v>0</v>
      </c>
      <c r="AA701" s="173">
        <f>'K8 SD Twl IV 2013'!T700</f>
        <v>0</v>
      </c>
      <c r="AB701" s="173">
        <f t="shared" si="54"/>
        <v>0</v>
      </c>
      <c r="AC701" s="173">
        <f t="shared" si="50"/>
        <v>71340000</v>
      </c>
    </row>
    <row r="702" spans="2:29" hidden="1">
      <c r="B702" s="79">
        <f>'PER TRIWULAN'!A696</f>
        <v>691</v>
      </c>
      <c r="C702" s="54" t="str">
        <f>'PER TRIWULAN'!I696</f>
        <v xml:space="preserve"> Tawangharjo </v>
      </c>
      <c r="D702" s="36" t="str">
        <f>'PER TRIWULAN'!B696</f>
        <v>SD NEGERI 2 PULONGRAMBE</v>
      </c>
      <c r="E702" s="71">
        <f>'PER TRIWULAN'!X696</f>
        <v>84680000</v>
      </c>
      <c r="F702" s="89">
        <v>84680000</v>
      </c>
      <c r="G702" s="62">
        <v>0</v>
      </c>
      <c r="H702" s="62">
        <v>0</v>
      </c>
      <c r="I702" s="62">
        <v>8155000</v>
      </c>
      <c r="J702" s="62">
        <v>10405600</v>
      </c>
      <c r="K702" s="62">
        <v>31145900</v>
      </c>
      <c r="L702" s="62">
        <v>420000</v>
      </c>
      <c r="M702" s="62">
        <v>5321000</v>
      </c>
      <c r="N702" s="62">
        <v>14850000</v>
      </c>
      <c r="O702" s="62">
        <v>10332500</v>
      </c>
      <c r="P702" s="62">
        <v>1250000</v>
      </c>
      <c r="Q702" s="62">
        <v>2800000</v>
      </c>
      <c r="R702" s="62">
        <v>0</v>
      </c>
      <c r="S702" s="62">
        <v>0</v>
      </c>
      <c r="T702" s="72">
        <f t="shared" si="51"/>
        <v>84680000</v>
      </c>
      <c r="U702" s="59">
        <f t="shared" si="52"/>
        <v>0</v>
      </c>
      <c r="V702" s="57">
        <f t="shared" si="53"/>
        <v>0</v>
      </c>
      <c r="X702" s="173">
        <f>'K8 SD Twl I 2013'!T701</f>
        <v>0</v>
      </c>
      <c r="Y702" s="173">
        <f>'K8 SD Twl II 2013'!T701</f>
        <v>0</v>
      </c>
      <c r="Z702" s="173">
        <f>'K8 SD Twl III 2013'!T701</f>
        <v>0</v>
      </c>
      <c r="AA702" s="173">
        <f>'K8 SD Twl IV 2013'!T701</f>
        <v>0</v>
      </c>
      <c r="AB702" s="173">
        <f t="shared" si="54"/>
        <v>0</v>
      </c>
      <c r="AC702" s="173">
        <f t="shared" si="50"/>
        <v>84680000</v>
      </c>
    </row>
    <row r="703" spans="2:29" hidden="1">
      <c r="B703" s="79">
        <f>'PER TRIWULAN'!A697</f>
        <v>692</v>
      </c>
      <c r="C703" s="54" t="str">
        <f>'PER TRIWULAN'!I697</f>
        <v xml:space="preserve"> Tegowanu </v>
      </c>
      <c r="D703" s="36" t="str">
        <f>'PER TRIWULAN'!B697</f>
        <v>SD NEGERI 1 CANGKRING</v>
      </c>
      <c r="E703" s="71">
        <f>'PER TRIWULAN'!X697</f>
        <v>128470000</v>
      </c>
      <c r="F703" s="89">
        <v>128470000</v>
      </c>
      <c r="G703" s="62">
        <v>4034860</v>
      </c>
      <c r="H703" s="62">
        <v>625000</v>
      </c>
      <c r="I703" s="62">
        <v>25499000</v>
      </c>
      <c r="J703" s="62">
        <v>22538590</v>
      </c>
      <c r="K703" s="62">
        <v>11416350</v>
      </c>
      <c r="L703" s="62">
        <v>13428000</v>
      </c>
      <c r="M703" s="62">
        <v>23354500</v>
      </c>
      <c r="N703" s="62">
        <v>14175000</v>
      </c>
      <c r="O703" s="62">
        <v>6152700</v>
      </c>
      <c r="P703" s="62">
        <v>0</v>
      </c>
      <c r="Q703" s="62">
        <v>1825000</v>
      </c>
      <c r="R703" s="62">
        <v>2000000</v>
      </c>
      <c r="S703" s="62">
        <v>3421000</v>
      </c>
      <c r="T703" s="72">
        <f t="shared" si="51"/>
        <v>128470000</v>
      </c>
      <c r="U703" s="59">
        <f t="shared" si="52"/>
        <v>0</v>
      </c>
      <c r="V703" s="57">
        <f t="shared" si="53"/>
        <v>0</v>
      </c>
      <c r="X703" s="173">
        <f>'K8 SD Twl I 2013'!T702</f>
        <v>31519200</v>
      </c>
      <c r="Y703" s="173">
        <f>'K8 SD Twl II 2013'!T702</f>
        <v>32087700</v>
      </c>
      <c r="Z703" s="173">
        <f>'K8 SD Twl III 2013'!T702</f>
        <v>23831000</v>
      </c>
      <c r="AA703" s="173">
        <f>'K8 SD Twl IV 2013'!T702</f>
        <v>41032100</v>
      </c>
      <c r="AB703" s="173">
        <f t="shared" si="54"/>
        <v>128470000</v>
      </c>
      <c r="AC703" s="173">
        <f t="shared" si="50"/>
        <v>0</v>
      </c>
    </row>
    <row r="704" spans="2:29" hidden="1">
      <c r="B704" s="79">
        <f>'PER TRIWULAN'!A698</f>
        <v>693</v>
      </c>
      <c r="C704" s="54" t="str">
        <f>'PER TRIWULAN'!I698</f>
        <v xml:space="preserve"> Tegowanu </v>
      </c>
      <c r="D704" s="36" t="str">
        <f>'PER TRIWULAN'!B698</f>
        <v>SD NEGERI 1 KEBONAGUNG</v>
      </c>
      <c r="E704" s="71">
        <f>'PER TRIWULAN'!X698</f>
        <v>83810000</v>
      </c>
      <c r="F704" s="89">
        <v>83810000</v>
      </c>
      <c r="G704" s="62">
        <v>6800000</v>
      </c>
      <c r="H704" s="62">
        <v>1500000</v>
      </c>
      <c r="I704" s="62">
        <v>9700000</v>
      </c>
      <c r="J704" s="62">
        <v>8200000</v>
      </c>
      <c r="K704" s="62">
        <v>9000000</v>
      </c>
      <c r="L704" s="62">
        <v>2800000</v>
      </c>
      <c r="M704" s="62">
        <v>6250000</v>
      </c>
      <c r="N704" s="62">
        <v>10200000</v>
      </c>
      <c r="O704" s="62">
        <v>6350000</v>
      </c>
      <c r="P704" s="62">
        <v>3250000</v>
      </c>
      <c r="Q704" s="62">
        <v>5250000</v>
      </c>
      <c r="R704" s="62">
        <v>6500000</v>
      </c>
      <c r="S704" s="62">
        <v>8010000</v>
      </c>
      <c r="T704" s="72">
        <f t="shared" si="51"/>
        <v>83810000</v>
      </c>
      <c r="U704" s="59">
        <f t="shared" si="52"/>
        <v>0</v>
      </c>
      <c r="V704" s="57">
        <f t="shared" si="53"/>
        <v>0</v>
      </c>
      <c r="X704" s="173">
        <f>'K8 SD Twl I 2013'!T703</f>
        <v>21999500</v>
      </c>
      <c r="Y704" s="173">
        <f>'K8 SD Twl II 2013'!T703</f>
        <v>19998250</v>
      </c>
      <c r="Z704" s="173">
        <f>'K8 SD Twl III 2013'!T703</f>
        <v>21535250</v>
      </c>
      <c r="AA704" s="173">
        <f>'K8 SD Twl IV 2013'!T703</f>
        <v>20277000</v>
      </c>
      <c r="AB704" s="173">
        <f t="shared" si="54"/>
        <v>83810000</v>
      </c>
      <c r="AC704" s="173">
        <f t="shared" si="50"/>
        <v>0</v>
      </c>
    </row>
    <row r="705" spans="2:29" hidden="1">
      <c r="B705" s="79">
        <f>'PER TRIWULAN'!A699</f>
        <v>694</v>
      </c>
      <c r="C705" s="54" t="str">
        <f>'PER TRIWULAN'!I699</f>
        <v xml:space="preserve"> Tegowanu </v>
      </c>
      <c r="D705" s="36" t="str">
        <f>'PER TRIWULAN'!B699</f>
        <v>SD NEGERI 1 KEDUNGWUNGU</v>
      </c>
      <c r="E705" s="71">
        <f>'PER TRIWULAN'!X699</f>
        <v>101210000</v>
      </c>
      <c r="F705" s="89">
        <v>101210000</v>
      </c>
      <c r="G705" s="62">
        <v>0</v>
      </c>
      <c r="H705" s="62">
        <v>1420000</v>
      </c>
      <c r="I705" s="62">
        <v>10504801</v>
      </c>
      <c r="J705" s="62">
        <v>21106200</v>
      </c>
      <c r="K705" s="62">
        <v>19653702</v>
      </c>
      <c r="L705" s="62">
        <v>2042822</v>
      </c>
      <c r="M705" s="62">
        <v>24974721</v>
      </c>
      <c r="N705" s="62">
        <v>9350000</v>
      </c>
      <c r="O705" s="62">
        <v>2604700</v>
      </c>
      <c r="P705" s="62">
        <v>0</v>
      </c>
      <c r="Q705" s="62">
        <v>1124054</v>
      </c>
      <c r="R705" s="62">
        <v>0</v>
      </c>
      <c r="S705" s="62">
        <v>8429000</v>
      </c>
      <c r="T705" s="72">
        <f t="shared" si="51"/>
        <v>101210000</v>
      </c>
      <c r="U705" s="59">
        <f t="shared" si="52"/>
        <v>0</v>
      </c>
      <c r="V705" s="57">
        <f t="shared" si="53"/>
        <v>0</v>
      </c>
      <c r="X705" s="173">
        <f>'K8 SD Twl I 2013'!T704</f>
        <v>24649404</v>
      </c>
      <c r="Y705" s="173">
        <f>'K8 SD Twl II 2013'!T704</f>
        <v>25326542</v>
      </c>
      <c r="Z705" s="173">
        <f>'K8 SD Twl III 2013'!T704</f>
        <v>25375000</v>
      </c>
      <c r="AA705" s="173">
        <f>'K8 SD Twl IV 2013'!T704</f>
        <v>25859054</v>
      </c>
      <c r="AB705" s="173">
        <f t="shared" si="54"/>
        <v>101210000</v>
      </c>
      <c r="AC705" s="173">
        <f t="shared" si="50"/>
        <v>0</v>
      </c>
    </row>
    <row r="706" spans="2:29" hidden="1">
      <c r="B706" s="79">
        <f>'PER TRIWULAN'!A700</f>
        <v>695</v>
      </c>
      <c r="C706" s="54" t="str">
        <f>'PER TRIWULAN'!I700</f>
        <v xml:space="preserve"> Tegowanu </v>
      </c>
      <c r="D706" s="36" t="str">
        <f>'PER TRIWULAN'!B700</f>
        <v>SD NEGERI 1 KEJAWAN</v>
      </c>
      <c r="E706" s="71">
        <f>'PER TRIWULAN'!X700</f>
        <v>110490000</v>
      </c>
      <c r="F706" s="89">
        <v>110490000</v>
      </c>
      <c r="G706" s="62">
        <v>2288250</v>
      </c>
      <c r="H706" s="62">
        <v>940000</v>
      </c>
      <c r="I706" s="62">
        <v>22887800</v>
      </c>
      <c r="J706" s="62">
        <v>15358000</v>
      </c>
      <c r="K706" s="62">
        <v>17020000</v>
      </c>
      <c r="L706" s="62">
        <v>7315150</v>
      </c>
      <c r="M706" s="62">
        <v>5590000</v>
      </c>
      <c r="N706" s="62">
        <v>19350000</v>
      </c>
      <c r="O706" s="62">
        <v>6570800</v>
      </c>
      <c r="P706" s="62">
        <v>200000</v>
      </c>
      <c r="Q706" s="62">
        <v>5755000</v>
      </c>
      <c r="R706" s="62">
        <v>7215000</v>
      </c>
      <c r="S706" s="62">
        <v>0</v>
      </c>
      <c r="T706" s="72">
        <f t="shared" si="51"/>
        <v>110490000</v>
      </c>
      <c r="U706" s="59">
        <f t="shared" si="52"/>
        <v>0</v>
      </c>
      <c r="V706" s="57">
        <f t="shared" si="53"/>
        <v>0</v>
      </c>
      <c r="X706" s="173">
        <f>'K8 SD Twl I 2013'!T705</f>
        <v>26825000</v>
      </c>
      <c r="Y706" s="173">
        <f>'K8 SD Twl II 2013'!T705</f>
        <v>26825000</v>
      </c>
      <c r="Z706" s="173">
        <f>'K8 SD Twl III 2013'!T705</f>
        <v>26825000</v>
      </c>
      <c r="AA706" s="173">
        <f>'K8 SD Twl IV 2013'!T705</f>
        <v>30015000</v>
      </c>
      <c r="AB706" s="173">
        <f t="shared" si="54"/>
        <v>110490000</v>
      </c>
      <c r="AC706" s="173">
        <f t="shared" si="50"/>
        <v>0</v>
      </c>
    </row>
    <row r="707" spans="2:29" hidden="1">
      <c r="B707" s="79">
        <f>'PER TRIWULAN'!A701</f>
        <v>696</v>
      </c>
      <c r="C707" s="166" t="str">
        <f>'PER TRIWULAN'!I701</f>
        <v xml:space="preserve"> Tegowanu </v>
      </c>
      <c r="D707" s="167" t="str">
        <f>'PER TRIWULAN'!B701</f>
        <v>SD NEGERI 1 MANGUNSARI</v>
      </c>
      <c r="E707" s="136">
        <f>'PER TRIWULAN'!X701</f>
        <v>67280000</v>
      </c>
      <c r="F707" s="146">
        <v>67280000</v>
      </c>
      <c r="G707" s="159">
        <v>958400</v>
      </c>
      <c r="H707" s="159">
        <v>1440000</v>
      </c>
      <c r="I707" s="159">
        <v>4773000</v>
      </c>
      <c r="J707" s="159">
        <v>14518400</v>
      </c>
      <c r="K707" s="159">
        <v>8320350</v>
      </c>
      <c r="L707" s="159">
        <v>1461501</v>
      </c>
      <c r="M707" s="159">
        <v>1329450</v>
      </c>
      <c r="N707" s="159">
        <v>12000000</v>
      </c>
      <c r="O707" s="159">
        <v>855000</v>
      </c>
      <c r="P707" s="159">
        <v>0</v>
      </c>
      <c r="Q707" s="159">
        <v>960000</v>
      </c>
      <c r="R707" s="159">
        <v>6887950</v>
      </c>
      <c r="S707" s="159">
        <v>13855949</v>
      </c>
      <c r="T707" s="136">
        <f t="shared" si="51"/>
        <v>67360000</v>
      </c>
      <c r="U707" s="134">
        <f t="shared" si="52"/>
        <v>0</v>
      </c>
      <c r="V707" s="168">
        <f t="shared" si="53"/>
        <v>-80000</v>
      </c>
      <c r="X707" s="173">
        <f>'K8 SD Twl I 2013'!T706</f>
        <v>16598349</v>
      </c>
      <c r="Y707" s="173">
        <f>'K8 SD Twl II 2013'!T706</f>
        <v>16531651</v>
      </c>
      <c r="Z707" s="173">
        <f>'K8 SD Twl III 2013'!T706</f>
        <v>16521600</v>
      </c>
      <c r="AA707" s="173">
        <f>'K8 SD Twl IV 2013'!T706</f>
        <v>17708400</v>
      </c>
      <c r="AB707" s="173">
        <f t="shared" si="54"/>
        <v>67360000</v>
      </c>
      <c r="AC707" s="173">
        <f t="shared" si="50"/>
        <v>0</v>
      </c>
    </row>
    <row r="708" spans="2:29" hidden="1">
      <c r="B708" s="79">
        <f>'PER TRIWULAN'!A702</f>
        <v>697</v>
      </c>
      <c r="C708" s="54" t="str">
        <f>'PER TRIWULAN'!I702</f>
        <v xml:space="preserve"> Tegowanu </v>
      </c>
      <c r="D708" s="36" t="str">
        <f>'PER TRIWULAN'!B702</f>
        <v>SD NEGERI 1 MEDANI</v>
      </c>
      <c r="E708" s="71">
        <f>'PER TRIWULAN'!X702</f>
        <v>110200000</v>
      </c>
      <c r="F708" s="89">
        <v>110200000</v>
      </c>
      <c r="G708" s="62">
        <v>955000</v>
      </c>
      <c r="H708" s="62">
        <v>6611750</v>
      </c>
      <c r="I708" s="62">
        <v>20271700</v>
      </c>
      <c r="J708" s="62">
        <v>18418460</v>
      </c>
      <c r="K708" s="62">
        <v>5845930</v>
      </c>
      <c r="L708" s="62">
        <v>14687510</v>
      </c>
      <c r="M708" s="62">
        <v>4472000</v>
      </c>
      <c r="N708" s="62">
        <v>14433000</v>
      </c>
      <c r="O708" s="62">
        <v>3183700</v>
      </c>
      <c r="P708" s="62">
        <v>0</v>
      </c>
      <c r="Q708" s="62">
        <v>4750000</v>
      </c>
      <c r="R708" s="62">
        <v>5847350</v>
      </c>
      <c r="S708" s="62">
        <v>10723600</v>
      </c>
      <c r="T708" s="72">
        <f t="shared" si="51"/>
        <v>110200000</v>
      </c>
      <c r="U708" s="59">
        <f t="shared" si="52"/>
        <v>0</v>
      </c>
      <c r="V708" s="57">
        <f t="shared" si="53"/>
        <v>0</v>
      </c>
      <c r="X708" s="173">
        <f>'K8 SD Twl I 2013'!T707</f>
        <v>27400000</v>
      </c>
      <c r="Y708" s="173">
        <f>'K8 SD Twl II 2013'!T707</f>
        <v>27500000</v>
      </c>
      <c r="Z708" s="173">
        <f>'K8 SD Twl III 2013'!T707</f>
        <v>22781040</v>
      </c>
      <c r="AA708" s="173">
        <f>'K8 SD Twl IV 2013'!T707</f>
        <v>32518960</v>
      </c>
      <c r="AB708" s="173">
        <f t="shared" si="54"/>
        <v>110200000</v>
      </c>
      <c r="AC708" s="173">
        <f t="shared" si="50"/>
        <v>0</v>
      </c>
    </row>
    <row r="709" spans="2:29" hidden="1">
      <c r="B709" s="79">
        <f>'PER TRIWULAN'!A703</f>
        <v>698</v>
      </c>
      <c r="C709" s="54" t="str">
        <f>'PER TRIWULAN'!I703</f>
        <v xml:space="preserve"> Tegowanu </v>
      </c>
      <c r="D709" s="36" t="str">
        <f>'PER TRIWULAN'!B703</f>
        <v>SD NEGERI 1 SUKOREJO</v>
      </c>
      <c r="E709" s="71">
        <f>'PER TRIWULAN'!X703</f>
        <v>88160000</v>
      </c>
      <c r="F709" s="89">
        <v>88160000</v>
      </c>
      <c r="G709" s="62">
        <v>1305500</v>
      </c>
      <c r="H709" s="62">
        <v>650000</v>
      </c>
      <c r="I709" s="62">
        <v>2835000</v>
      </c>
      <c r="J709" s="62">
        <v>9253600</v>
      </c>
      <c r="K709" s="62">
        <v>5357450</v>
      </c>
      <c r="L709" s="62">
        <v>0</v>
      </c>
      <c r="M709" s="62">
        <v>9643500</v>
      </c>
      <c r="N709" s="62">
        <v>14400000</v>
      </c>
      <c r="O709" s="62">
        <v>1219400</v>
      </c>
      <c r="P709" s="62">
        <v>0</v>
      </c>
      <c r="Q709" s="62">
        <v>4044300</v>
      </c>
      <c r="R709" s="62">
        <v>1095000</v>
      </c>
      <c r="S709" s="62">
        <v>38296250</v>
      </c>
      <c r="T709" s="72">
        <f t="shared" si="51"/>
        <v>88100000</v>
      </c>
      <c r="U709" s="59">
        <f t="shared" si="52"/>
        <v>0</v>
      </c>
      <c r="V709" s="57">
        <f t="shared" si="53"/>
        <v>60000</v>
      </c>
      <c r="X709" s="173">
        <f>'K8 SD Twl I 2013'!T708</f>
        <v>22867900</v>
      </c>
      <c r="Y709" s="173">
        <f>'K8 SD Twl II 2013'!T708</f>
        <v>22832100</v>
      </c>
      <c r="Z709" s="173">
        <f>'K8 SD Twl III 2013'!T708</f>
        <v>21566550</v>
      </c>
      <c r="AA709" s="173">
        <f>'K8 SD Twl IV 2013'!T708</f>
        <v>20833450</v>
      </c>
      <c r="AB709" s="173">
        <f t="shared" si="54"/>
        <v>88100000</v>
      </c>
      <c r="AC709" s="173">
        <f t="shared" si="50"/>
        <v>0</v>
      </c>
    </row>
    <row r="710" spans="2:29" hidden="1">
      <c r="B710" s="79">
        <f>'PER TRIWULAN'!A704</f>
        <v>699</v>
      </c>
      <c r="C710" s="54" t="str">
        <f>'PER TRIWULAN'!I704</f>
        <v xml:space="preserve"> Tegowanu </v>
      </c>
      <c r="D710" s="36" t="str">
        <f>'PER TRIWULAN'!B704</f>
        <v>SD NEGERI 1 TAJEMSARI</v>
      </c>
      <c r="E710" s="71">
        <f>'PER TRIWULAN'!X704</f>
        <v>134270000</v>
      </c>
      <c r="F710" s="89">
        <v>134270000</v>
      </c>
      <c r="G710" s="62">
        <v>2914271</v>
      </c>
      <c r="H710" s="62">
        <v>299000</v>
      </c>
      <c r="I710" s="62">
        <v>20954250</v>
      </c>
      <c r="J710" s="62">
        <v>11967268</v>
      </c>
      <c r="K710" s="62">
        <v>26449227</v>
      </c>
      <c r="L710" s="62">
        <v>1220984</v>
      </c>
      <c r="M710" s="62">
        <v>12978500</v>
      </c>
      <c r="N710" s="62">
        <v>27100000</v>
      </c>
      <c r="O710" s="62">
        <v>6223000</v>
      </c>
      <c r="P710" s="62">
        <v>0</v>
      </c>
      <c r="Q710" s="62">
        <v>1900000</v>
      </c>
      <c r="R710" s="62">
        <v>4350000</v>
      </c>
      <c r="S710" s="62">
        <v>2108500</v>
      </c>
      <c r="T710" s="72">
        <f t="shared" si="51"/>
        <v>118465000</v>
      </c>
      <c r="U710" s="59">
        <f t="shared" si="52"/>
        <v>0</v>
      </c>
      <c r="V710" s="57">
        <f t="shared" si="53"/>
        <v>15805000</v>
      </c>
      <c r="X710" s="173">
        <f>'K8 SD Twl I 2013'!T709</f>
        <v>26095216</v>
      </c>
      <c r="Y710" s="173">
        <f>'K8 SD Twl II 2013'!T709</f>
        <v>26149784</v>
      </c>
      <c r="Z710" s="173">
        <f>'K8 SD Twl III 2013'!T709</f>
        <v>26490000</v>
      </c>
      <c r="AA710" s="173">
        <f>'K8 SD Twl IV 2013'!T709</f>
        <v>39730000</v>
      </c>
      <c r="AB710" s="173">
        <f t="shared" si="54"/>
        <v>118465000</v>
      </c>
      <c r="AC710" s="173">
        <f t="shared" si="50"/>
        <v>0</v>
      </c>
    </row>
    <row r="711" spans="2:29" hidden="1">
      <c r="B711" s="79">
        <f>'PER TRIWULAN'!A705</f>
        <v>700</v>
      </c>
      <c r="C711" s="54" t="str">
        <f>'PER TRIWULAN'!I705</f>
        <v xml:space="preserve"> Tegowanu </v>
      </c>
      <c r="D711" s="36" t="str">
        <f>'PER TRIWULAN'!B705</f>
        <v>SD NEGERI 1 TEGOWANUKULON</v>
      </c>
      <c r="E711" s="71">
        <f>'PER TRIWULAN'!X705</f>
        <v>91640000</v>
      </c>
      <c r="F711" s="89">
        <v>91640000</v>
      </c>
      <c r="G711" s="62">
        <v>740000</v>
      </c>
      <c r="H711" s="62">
        <v>190000</v>
      </c>
      <c r="I711" s="62">
        <v>12598000</v>
      </c>
      <c r="J711" s="62">
        <v>8433000</v>
      </c>
      <c r="K711" s="62">
        <v>8994000</v>
      </c>
      <c r="L711" s="62">
        <v>6366000</v>
      </c>
      <c r="M711" s="62">
        <v>3000000</v>
      </c>
      <c r="N711" s="62">
        <v>9500000</v>
      </c>
      <c r="O711" s="62">
        <v>12194000</v>
      </c>
      <c r="P711" s="62">
        <v>340000</v>
      </c>
      <c r="Q711" s="62">
        <v>1200000</v>
      </c>
      <c r="R711" s="62">
        <v>0</v>
      </c>
      <c r="S711" s="62">
        <v>28085000</v>
      </c>
      <c r="T711" s="72">
        <f t="shared" si="51"/>
        <v>91640000</v>
      </c>
      <c r="U711" s="59">
        <f t="shared" si="52"/>
        <v>0</v>
      </c>
      <c r="V711" s="57">
        <f t="shared" si="53"/>
        <v>0</v>
      </c>
      <c r="X711" s="173">
        <f>'K8 SD Twl I 2013'!T710</f>
        <v>24505000</v>
      </c>
      <c r="Y711" s="173">
        <f>'K8 SD Twl II 2013'!T710</f>
        <v>24505000</v>
      </c>
      <c r="Z711" s="173">
        <f>'K8 SD Twl III 2013'!T710</f>
        <v>24505000</v>
      </c>
      <c r="AA711" s="173">
        <f>'K8 SD Twl IV 2013'!T710</f>
        <v>18125000</v>
      </c>
      <c r="AB711" s="173">
        <f t="shared" si="54"/>
        <v>91640000</v>
      </c>
      <c r="AC711" s="173">
        <f t="shared" si="50"/>
        <v>0</v>
      </c>
    </row>
    <row r="712" spans="2:29" hidden="1">
      <c r="B712" s="79">
        <f>'PER TRIWULAN'!A706</f>
        <v>701</v>
      </c>
      <c r="C712" s="54" t="str">
        <f>'PER TRIWULAN'!I706</f>
        <v xml:space="preserve"> Tegowanu </v>
      </c>
      <c r="D712" s="36" t="str">
        <f>'PER TRIWULAN'!B706</f>
        <v>SD NEGERI 2 KARANGPASAR</v>
      </c>
      <c r="E712" s="71">
        <f>'PER TRIWULAN'!X706</f>
        <v>83085000</v>
      </c>
      <c r="F712" s="89">
        <v>83085000</v>
      </c>
      <c r="G712" s="62">
        <v>1369000</v>
      </c>
      <c r="H712" s="62">
        <v>605000</v>
      </c>
      <c r="I712" s="62">
        <v>21322600</v>
      </c>
      <c r="J712" s="62">
        <v>10130450</v>
      </c>
      <c r="K712" s="62">
        <v>8850700</v>
      </c>
      <c r="L712" s="62">
        <v>637500</v>
      </c>
      <c r="M712" s="62">
        <v>18582000</v>
      </c>
      <c r="N712" s="62">
        <v>15800000</v>
      </c>
      <c r="O712" s="62">
        <v>1749700</v>
      </c>
      <c r="P712" s="62">
        <v>0</v>
      </c>
      <c r="Q712" s="62">
        <v>463050</v>
      </c>
      <c r="R712" s="62">
        <v>1075000</v>
      </c>
      <c r="S712" s="62">
        <v>2500000</v>
      </c>
      <c r="T712" s="72">
        <f t="shared" si="51"/>
        <v>83085000</v>
      </c>
      <c r="U712" s="59">
        <f t="shared" si="52"/>
        <v>0</v>
      </c>
      <c r="V712" s="57">
        <f t="shared" si="53"/>
        <v>0</v>
      </c>
      <c r="X712" s="173">
        <f>'K8 SD Twl I 2013'!T711</f>
        <v>27695000</v>
      </c>
      <c r="Y712" s="173">
        <f>'K8 SD Twl II 2013'!T711</f>
        <v>27695000</v>
      </c>
      <c r="Z712" s="173">
        <f>'K8 SD Twl III 2013'!T711</f>
        <v>27695000</v>
      </c>
      <c r="AA712" s="173">
        <f>'K8 SD Twl IV 2013'!T711</f>
        <v>0</v>
      </c>
      <c r="AB712" s="173">
        <f t="shared" si="54"/>
        <v>83085000</v>
      </c>
      <c r="AC712" s="173">
        <f t="shared" si="50"/>
        <v>0</v>
      </c>
    </row>
    <row r="713" spans="2:29" hidden="1">
      <c r="B713" s="79">
        <f>'PER TRIWULAN'!A707</f>
        <v>702</v>
      </c>
      <c r="C713" s="54" t="str">
        <f>'PER TRIWULAN'!I707</f>
        <v xml:space="preserve"> Tegowanu </v>
      </c>
      <c r="D713" s="36" t="str">
        <f>'PER TRIWULAN'!B707</f>
        <v>SD NEGERI 2 SUKOREJO</v>
      </c>
      <c r="E713" s="71">
        <f>'PER TRIWULAN'!X707</f>
        <v>75110000</v>
      </c>
      <c r="F713" s="89">
        <v>75110000</v>
      </c>
      <c r="G713" s="62">
        <v>853000</v>
      </c>
      <c r="H713" s="62">
        <v>1281000</v>
      </c>
      <c r="I713" s="62">
        <v>17533750</v>
      </c>
      <c r="J713" s="62">
        <v>15580250</v>
      </c>
      <c r="K713" s="62">
        <v>11825050</v>
      </c>
      <c r="L713" s="62">
        <v>1358550</v>
      </c>
      <c r="M713" s="62">
        <v>12781100</v>
      </c>
      <c r="N713" s="62">
        <v>5250000</v>
      </c>
      <c r="O713" s="62">
        <v>2385300</v>
      </c>
      <c r="P713" s="62">
        <v>0</v>
      </c>
      <c r="Q713" s="62">
        <v>5368500</v>
      </c>
      <c r="R713" s="62">
        <v>893500</v>
      </c>
      <c r="S713" s="62">
        <v>0</v>
      </c>
      <c r="T713" s="72">
        <f t="shared" si="51"/>
        <v>75110000</v>
      </c>
      <c r="U713" s="59">
        <f t="shared" si="52"/>
        <v>0</v>
      </c>
      <c r="V713" s="57">
        <f t="shared" si="53"/>
        <v>0</v>
      </c>
      <c r="X713" s="173">
        <f>'K8 SD Twl I 2013'!T712</f>
        <v>18597390</v>
      </c>
      <c r="Y713" s="173">
        <f>'K8 SD Twl II 2013'!T712</f>
        <v>18561530</v>
      </c>
      <c r="Z713" s="173">
        <f>'K8 SD Twl III 2013'!T712</f>
        <v>14122013</v>
      </c>
      <c r="AA713" s="173">
        <f>'K8 SD Twl IV 2013'!T712</f>
        <v>23829067</v>
      </c>
      <c r="AB713" s="173">
        <f t="shared" si="54"/>
        <v>75110000</v>
      </c>
      <c r="AC713" s="173">
        <f t="shared" si="50"/>
        <v>0</v>
      </c>
    </row>
    <row r="714" spans="2:29" hidden="1">
      <c r="B714" s="79">
        <f>'PER TRIWULAN'!A708</f>
        <v>703</v>
      </c>
      <c r="C714" s="54" t="str">
        <f>'PER TRIWULAN'!I708</f>
        <v xml:space="preserve"> Tegowanu </v>
      </c>
      <c r="D714" s="36" t="str">
        <f>'PER TRIWULAN'!B708</f>
        <v>SD NEGERI 2 TAJEMSARI</v>
      </c>
      <c r="E714" s="71">
        <f>'PER TRIWULAN'!X708</f>
        <v>49590000</v>
      </c>
      <c r="F714" s="89">
        <v>49590000</v>
      </c>
      <c r="G714" s="62">
        <v>364000</v>
      </c>
      <c r="H714" s="62">
        <v>0</v>
      </c>
      <c r="I714" s="62">
        <v>7410100</v>
      </c>
      <c r="J714" s="62">
        <v>9549500</v>
      </c>
      <c r="K714" s="62">
        <v>10075000</v>
      </c>
      <c r="L714" s="62">
        <v>1267600</v>
      </c>
      <c r="M714" s="62">
        <v>6111200</v>
      </c>
      <c r="N714" s="62">
        <v>8880000</v>
      </c>
      <c r="O714" s="62">
        <v>3865600</v>
      </c>
      <c r="P714" s="62">
        <v>0</v>
      </c>
      <c r="Q714" s="62">
        <v>1065500</v>
      </c>
      <c r="R714" s="62">
        <v>0</v>
      </c>
      <c r="S714" s="62">
        <v>1001500</v>
      </c>
      <c r="T714" s="72">
        <f t="shared" si="51"/>
        <v>49590000</v>
      </c>
      <c r="U714" s="59">
        <f t="shared" si="52"/>
        <v>0</v>
      </c>
      <c r="V714" s="57">
        <f t="shared" si="53"/>
        <v>0</v>
      </c>
      <c r="X714" s="173">
        <f>'K8 SD Twl I 2013'!T713</f>
        <v>16530000</v>
      </c>
      <c r="Y714" s="173">
        <f>'K8 SD Twl II 2013'!T713</f>
        <v>16530000</v>
      </c>
      <c r="Z714" s="173">
        <f>'K8 SD Twl III 2013'!T713</f>
        <v>16530000</v>
      </c>
      <c r="AA714" s="173">
        <f>'K8 SD Twl IV 2013'!T713</f>
        <v>0</v>
      </c>
      <c r="AB714" s="173">
        <f t="shared" si="54"/>
        <v>49590000</v>
      </c>
      <c r="AC714" s="173">
        <f t="shared" si="50"/>
        <v>0</v>
      </c>
    </row>
    <row r="715" spans="2:29" hidden="1">
      <c r="B715" s="79">
        <f>'PER TRIWULAN'!A709</f>
        <v>704</v>
      </c>
      <c r="C715" s="54" t="str">
        <f>'PER TRIWULAN'!I709</f>
        <v xml:space="preserve"> Tegowanu </v>
      </c>
      <c r="D715" s="36" t="str">
        <f>'PER TRIWULAN'!B709</f>
        <v>SD NEGERI 2 TEGOWANUWETAN</v>
      </c>
      <c r="E715" s="71">
        <f>'PER TRIWULAN'!X709</f>
        <v>86710000</v>
      </c>
      <c r="F715" s="89">
        <v>86710000</v>
      </c>
      <c r="G715" s="62">
        <v>4797400</v>
      </c>
      <c r="H715" s="62">
        <v>130000</v>
      </c>
      <c r="I715" s="62">
        <v>18504950</v>
      </c>
      <c r="J715" s="62">
        <v>8153400</v>
      </c>
      <c r="K715" s="62">
        <v>14880689</v>
      </c>
      <c r="L715" s="62">
        <v>2074861</v>
      </c>
      <c r="M715" s="62">
        <v>7595000</v>
      </c>
      <c r="N715" s="62">
        <v>19020000</v>
      </c>
      <c r="O715" s="62">
        <v>1467400</v>
      </c>
      <c r="P715" s="62">
        <v>637500</v>
      </c>
      <c r="Q715" s="62">
        <v>107900</v>
      </c>
      <c r="R715" s="62">
        <v>6955000</v>
      </c>
      <c r="S715" s="62">
        <v>2275900</v>
      </c>
      <c r="T715" s="72">
        <f t="shared" si="51"/>
        <v>86600000</v>
      </c>
      <c r="U715" s="59">
        <f t="shared" si="52"/>
        <v>0</v>
      </c>
      <c r="V715" s="57">
        <f t="shared" si="53"/>
        <v>110000</v>
      </c>
      <c r="X715" s="173">
        <f>'K8 SD Twl I 2013'!T714</f>
        <v>21198858</v>
      </c>
      <c r="Y715" s="173">
        <f>'K8 SD Twl II 2013'!T714</f>
        <v>21396165</v>
      </c>
      <c r="Z715" s="173">
        <f>'K8 SD Twl III 2013'!T714</f>
        <v>10565992</v>
      </c>
      <c r="AA715" s="173">
        <f>'K8 SD Twl IV 2013'!T714</f>
        <v>33438985</v>
      </c>
      <c r="AB715" s="173">
        <f t="shared" si="54"/>
        <v>86600000</v>
      </c>
      <c r="AC715" s="173">
        <f t="shared" si="50"/>
        <v>0</v>
      </c>
    </row>
    <row r="716" spans="2:29" hidden="1">
      <c r="B716" s="79">
        <f>'PER TRIWULAN'!A710</f>
        <v>705</v>
      </c>
      <c r="C716" s="54" t="str">
        <f>'PER TRIWULAN'!I710</f>
        <v xml:space="preserve"> Tegowanu </v>
      </c>
      <c r="D716" s="36" t="str">
        <f>'PER TRIWULAN'!B710</f>
        <v>SD NEGERI 2 TEGOWANUKULON</v>
      </c>
      <c r="E716" s="71">
        <f>'PER TRIWULAN'!X710</f>
        <v>91350000</v>
      </c>
      <c r="F716" s="89">
        <v>91350000</v>
      </c>
      <c r="G716" s="62">
        <v>2750000</v>
      </c>
      <c r="H716" s="62">
        <v>1610000</v>
      </c>
      <c r="I716" s="62">
        <v>22147500</v>
      </c>
      <c r="J716" s="62">
        <v>18850000</v>
      </c>
      <c r="K716" s="62">
        <v>21910000</v>
      </c>
      <c r="L716" s="62">
        <v>3612500</v>
      </c>
      <c r="M716" s="62">
        <v>1500000</v>
      </c>
      <c r="N716" s="62">
        <v>9600000</v>
      </c>
      <c r="O716" s="62">
        <v>6375000</v>
      </c>
      <c r="P716" s="62">
        <v>0</v>
      </c>
      <c r="Q716" s="62">
        <v>1840000</v>
      </c>
      <c r="R716" s="62">
        <v>0</v>
      </c>
      <c r="S716" s="62">
        <v>1155000</v>
      </c>
      <c r="T716" s="72">
        <f t="shared" si="51"/>
        <v>91350000</v>
      </c>
      <c r="U716" s="59">
        <f t="shared" si="52"/>
        <v>0</v>
      </c>
      <c r="V716" s="57">
        <f t="shared" si="53"/>
        <v>0</v>
      </c>
      <c r="X716" s="173">
        <f>'K8 SD Twl I 2013'!T715</f>
        <v>21895000</v>
      </c>
      <c r="Y716" s="173">
        <f>'K8 SD Twl II 2013'!T715</f>
        <v>21895000</v>
      </c>
      <c r="Z716" s="173">
        <f>'K8 SD Twl III 2013'!T715</f>
        <v>21895000</v>
      </c>
      <c r="AA716" s="173">
        <f>'K8 SD Twl IV 2013'!T715</f>
        <v>25665000</v>
      </c>
      <c r="AB716" s="173">
        <f t="shared" si="54"/>
        <v>91350000</v>
      </c>
      <c r="AC716" s="173">
        <f t="shared" ref="AC716:AC779" si="55">T716-AB716</f>
        <v>0</v>
      </c>
    </row>
    <row r="717" spans="2:29" hidden="1">
      <c r="B717" s="79">
        <f>'PER TRIWULAN'!A711</f>
        <v>706</v>
      </c>
      <c r="C717" s="54" t="str">
        <f>'PER TRIWULAN'!I711</f>
        <v xml:space="preserve"> Tegowanu </v>
      </c>
      <c r="D717" s="36" t="str">
        <f>'PER TRIWULAN'!B711</f>
        <v>SD NEGERI 2 TLOGOREJO</v>
      </c>
      <c r="E717" s="71">
        <f>'PER TRIWULAN'!X711</f>
        <v>62640000</v>
      </c>
      <c r="F717" s="89">
        <v>62640000</v>
      </c>
      <c r="G717" s="62">
        <v>2027000</v>
      </c>
      <c r="H717" s="62">
        <v>293500</v>
      </c>
      <c r="I717" s="62">
        <v>12706900</v>
      </c>
      <c r="J717" s="62">
        <v>10849000</v>
      </c>
      <c r="K717" s="62">
        <v>13153850</v>
      </c>
      <c r="L717" s="62">
        <v>6256150</v>
      </c>
      <c r="M717" s="62">
        <v>1681800</v>
      </c>
      <c r="N717" s="62">
        <v>8700000</v>
      </c>
      <c r="O717" s="62">
        <v>4086800</v>
      </c>
      <c r="P717" s="62">
        <v>0</v>
      </c>
      <c r="Q717" s="62">
        <v>2600000</v>
      </c>
      <c r="R717" s="62">
        <v>285000</v>
      </c>
      <c r="S717" s="62">
        <v>0</v>
      </c>
      <c r="T717" s="72">
        <f t="shared" ref="T717:T780" si="56">SUM(G717:S717)</f>
        <v>62640000</v>
      </c>
      <c r="U717" s="59">
        <f t="shared" ref="U717:U780" si="57">E717-F717</f>
        <v>0</v>
      </c>
      <c r="V717" s="57">
        <f t="shared" ref="V717:V780" si="58">F717-T717</f>
        <v>0</v>
      </c>
      <c r="X717" s="173">
        <f>'K8 SD Twl I 2013'!T716</f>
        <v>15805000</v>
      </c>
      <c r="Y717" s="173">
        <f>'K8 SD Twl II 2013'!T716</f>
        <v>15805000</v>
      </c>
      <c r="Z717" s="173">
        <f>'K8 SD Twl III 2013'!T716</f>
        <v>15011250</v>
      </c>
      <c r="AA717" s="173">
        <f>'K8 SD Twl IV 2013'!T716</f>
        <v>16018750</v>
      </c>
      <c r="AB717" s="173">
        <f t="shared" ref="AB717:AB780" si="59">X717+Y717+Z717+AA717</f>
        <v>62640000</v>
      </c>
      <c r="AC717" s="173">
        <f t="shared" si="55"/>
        <v>0</v>
      </c>
    </row>
    <row r="718" spans="2:29" hidden="1">
      <c r="B718" s="79">
        <f>'PER TRIWULAN'!A712</f>
        <v>707</v>
      </c>
      <c r="C718" s="54" t="str">
        <f>'PER TRIWULAN'!I712</f>
        <v xml:space="preserve"> Tegowanu </v>
      </c>
      <c r="D718" s="36" t="str">
        <f>'PER TRIWULAN'!B712</f>
        <v>SD NEGERI 2 TUNJUNGHARJO</v>
      </c>
      <c r="E718" s="71">
        <f>'PER TRIWULAN'!X712</f>
        <v>141810000</v>
      </c>
      <c r="F718" s="89">
        <v>141810000</v>
      </c>
      <c r="G718" s="62">
        <v>13556400</v>
      </c>
      <c r="H718" s="62">
        <v>580000</v>
      </c>
      <c r="I718" s="62">
        <v>30501050</v>
      </c>
      <c r="J718" s="62">
        <v>18913600</v>
      </c>
      <c r="K718" s="62">
        <v>6153750</v>
      </c>
      <c r="L718" s="62">
        <v>13079100</v>
      </c>
      <c r="M718" s="62">
        <v>30726000</v>
      </c>
      <c r="N718" s="62">
        <v>20550000</v>
      </c>
      <c r="O718" s="62">
        <v>988600</v>
      </c>
      <c r="P718" s="62">
        <v>0</v>
      </c>
      <c r="Q718" s="62">
        <v>1700000</v>
      </c>
      <c r="R718" s="62">
        <v>324000</v>
      </c>
      <c r="S718" s="62">
        <v>4732500</v>
      </c>
      <c r="T718" s="72">
        <f t="shared" si="56"/>
        <v>141805000</v>
      </c>
      <c r="U718" s="59">
        <f t="shared" si="57"/>
        <v>0</v>
      </c>
      <c r="V718" s="57">
        <f t="shared" si="58"/>
        <v>5000</v>
      </c>
      <c r="X718" s="198">
        <f>'K8 SD Twl I 2013'!T717</f>
        <v>37226850</v>
      </c>
      <c r="Y718" s="198">
        <f>'K8 SD Twl II 2013'!T717</f>
        <v>37512300</v>
      </c>
      <c r="Z718" s="198">
        <f>'K8 SD Twl III 2013'!T717</f>
        <v>37485850</v>
      </c>
      <c r="AA718" s="198">
        <f>'K8 SD Twl IV 2013'!T717</f>
        <v>29580000</v>
      </c>
      <c r="AB718" s="198">
        <f t="shared" si="59"/>
        <v>141805000</v>
      </c>
      <c r="AC718" s="198">
        <f t="shared" si="55"/>
        <v>0</v>
      </c>
    </row>
    <row r="719" spans="2:29" hidden="1">
      <c r="B719" s="150">
        <f>'PER TRIWULAN'!A713</f>
        <v>708</v>
      </c>
      <c r="C719" s="151" t="str">
        <f>'PER TRIWULAN'!I713</f>
        <v xml:space="preserve"> Tegowanu </v>
      </c>
      <c r="D719" s="152" t="str">
        <f>'PER TRIWULAN'!B713</f>
        <v>SD NEGERI 3 KEBONAGUNG</v>
      </c>
      <c r="E719" s="71">
        <f>'PER TRIWULAN'!X713</f>
        <v>92220000</v>
      </c>
      <c r="F719" s="89">
        <v>92220000</v>
      </c>
      <c r="G719" s="62">
        <v>2014750</v>
      </c>
      <c r="H719" s="62">
        <v>826500</v>
      </c>
      <c r="I719" s="62">
        <v>16373500</v>
      </c>
      <c r="J719" s="62">
        <v>10352125</v>
      </c>
      <c r="K719" s="62">
        <v>13185625</v>
      </c>
      <c r="L719" s="62">
        <v>2837000</v>
      </c>
      <c r="M719" s="62">
        <v>19330500</v>
      </c>
      <c r="N719" s="62">
        <v>14764000</v>
      </c>
      <c r="O719" s="62">
        <v>4637500</v>
      </c>
      <c r="P719" s="62">
        <v>146500</v>
      </c>
      <c r="Q719" s="62">
        <v>3412500</v>
      </c>
      <c r="R719" s="62">
        <v>683000</v>
      </c>
      <c r="S719" s="62">
        <v>3656500</v>
      </c>
      <c r="T719" s="72">
        <f t="shared" si="56"/>
        <v>92220000</v>
      </c>
      <c r="U719" s="59">
        <f t="shared" si="57"/>
        <v>0</v>
      </c>
      <c r="V719" s="57">
        <f t="shared" si="58"/>
        <v>0</v>
      </c>
      <c r="X719" s="198">
        <f>'K8 SD Twl I 2013'!T718</f>
        <v>23290325</v>
      </c>
      <c r="Y719" s="198">
        <f>'K8 SD Twl II 2013'!T718</f>
        <v>23399675</v>
      </c>
      <c r="Z719" s="198">
        <f>'K8 SD Twl III 2013'!T718</f>
        <v>18001600</v>
      </c>
      <c r="AA719" s="198">
        <f>'K8 SD Twl IV 2013'!T718</f>
        <v>27528400</v>
      </c>
      <c r="AB719" s="198">
        <f t="shared" si="59"/>
        <v>92220000</v>
      </c>
      <c r="AC719" s="198">
        <f t="shared" si="55"/>
        <v>0</v>
      </c>
    </row>
    <row r="720" spans="2:29" hidden="1">
      <c r="B720" s="79">
        <f>'PER TRIWULAN'!A714</f>
        <v>709</v>
      </c>
      <c r="C720" s="54" t="str">
        <f>'PER TRIWULAN'!I714</f>
        <v xml:space="preserve"> Tegowanu </v>
      </c>
      <c r="D720" s="36" t="str">
        <f>'PER TRIWULAN'!B714</f>
        <v>SD NEGERI 3 TEGOWANUWETAN</v>
      </c>
      <c r="E720" s="71">
        <f>'PER TRIWULAN'!X714</f>
        <v>117160000</v>
      </c>
      <c r="F720" s="89">
        <v>117160000</v>
      </c>
      <c r="G720" s="62">
        <v>3585000</v>
      </c>
      <c r="H720" s="62">
        <v>0</v>
      </c>
      <c r="I720" s="62">
        <v>20865100</v>
      </c>
      <c r="J720" s="62">
        <v>16198400</v>
      </c>
      <c r="K720" s="62">
        <v>30288425</v>
      </c>
      <c r="L720" s="62">
        <v>1480158</v>
      </c>
      <c r="M720" s="62">
        <v>7086300</v>
      </c>
      <c r="N720" s="62">
        <v>23929800</v>
      </c>
      <c r="O720" s="62">
        <v>5490000</v>
      </c>
      <c r="P720" s="62">
        <v>0</v>
      </c>
      <c r="Q720" s="62">
        <v>1830000</v>
      </c>
      <c r="R720" s="62">
        <v>1885000</v>
      </c>
      <c r="S720" s="62">
        <v>4521817</v>
      </c>
      <c r="T720" s="72">
        <f t="shared" si="56"/>
        <v>117160000</v>
      </c>
      <c r="U720" s="59">
        <f t="shared" si="57"/>
        <v>0</v>
      </c>
      <c r="V720" s="57">
        <f t="shared" si="58"/>
        <v>0</v>
      </c>
      <c r="X720" s="198">
        <f>'K8 SD Twl I 2013'!T719</f>
        <v>30551983</v>
      </c>
      <c r="Y720" s="198">
        <f>'K8 SD Twl II 2013'!T719</f>
        <v>31813224</v>
      </c>
      <c r="Z720" s="198">
        <f>'K8 SD Twl III 2013'!T719</f>
        <v>29749210</v>
      </c>
      <c r="AA720" s="198">
        <f>'K8 SD Twl IV 2013'!T719</f>
        <v>25045583</v>
      </c>
      <c r="AB720" s="198">
        <f t="shared" si="59"/>
        <v>117160000</v>
      </c>
      <c r="AC720" s="198">
        <f t="shared" si="55"/>
        <v>0</v>
      </c>
    </row>
    <row r="721" spans="2:29" hidden="1">
      <c r="B721" s="79">
        <f>'PER TRIWULAN'!A715</f>
        <v>710</v>
      </c>
      <c r="C721" s="54" t="str">
        <f>'PER TRIWULAN'!I715</f>
        <v xml:space="preserve"> Tegowanu </v>
      </c>
      <c r="D721" s="36" t="str">
        <f>'PER TRIWULAN'!B715</f>
        <v>SD NEGERI 3 TEGOWANUKULON</v>
      </c>
      <c r="E721" s="71">
        <f>'PER TRIWULAN'!X715</f>
        <v>90190000</v>
      </c>
      <c r="F721" s="89">
        <v>90190000</v>
      </c>
      <c r="G721" s="62">
        <v>3254750</v>
      </c>
      <c r="H721" s="62">
        <v>420000</v>
      </c>
      <c r="I721" s="62">
        <v>12860100</v>
      </c>
      <c r="J721" s="62">
        <v>14298600</v>
      </c>
      <c r="K721" s="62">
        <v>7252380</v>
      </c>
      <c r="L721" s="62">
        <v>23906950</v>
      </c>
      <c r="M721" s="62">
        <v>1673000</v>
      </c>
      <c r="N721" s="62">
        <v>9819920</v>
      </c>
      <c r="O721" s="62">
        <v>4116600</v>
      </c>
      <c r="P721" s="62">
        <v>0</v>
      </c>
      <c r="Q721" s="62">
        <v>1700000</v>
      </c>
      <c r="R721" s="62">
        <v>175000</v>
      </c>
      <c r="S721" s="62">
        <v>10712700</v>
      </c>
      <c r="T721" s="72">
        <f t="shared" si="56"/>
        <v>90190000</v>
      </c>
      <c r="U721" s="59">
        <f t="shared" si="57"/>
        <v>0</v>
      </c>
      <c r="V721" s="57">
        <f t="shared" si="58"/>
        <v>0</v>
      </c>
      <c r="X721" s="198">
        <f>'K8 SD Twl I 2013'!T720</f>
        <v>22620000</v>
      </c>
      <c r="Y721" s="198">
        <f>'K8 SD Twl II 2013'!T720</f>
        <v>22620000</v>
      </c>
      <c r="Z721" s="198">
        <f>'K8 SD Twl III 2013'!T720</f>
        <v>22620000</v>
      </c>
      <c r="AA721" s="198">
        <f>'K8 SD Twl IV 2013'!T720</f>
        <v>22330000</v>
      </c>
      <c r="AB721" s="198">
        <f t="shared" si="59"/>
        <v>90190000</v>
      </c>
      <c r="AC721" s="198">
        <f t="shared" si="55"/>
        <v>0</v>
      </c>
    </row>
    <row r="722" spans="2:29" hidden="1">
      <c r="B722" s="150">
        <f>'PER TRIWULAN'!A716</f>
        <v>711</v>
      </c>
      <c r="C722" s="151" t="str">
        <f>'PER TRIWULAN'!I716</f>
        <v xml:space="preserve"> Tegowanu </v>
      </c>
      <c r="D722" s="152" t="str">
        <f>'PER TRIWULAN'!B716</f>
        <v>SD NEGERI 3 TLOGOREJO</v>
      </c>
      <c r="E722" s="71">
        <f>'PER TRIWULAN'!X716</f>
        <v>112520000</v>
      </c>
      <c r="F722" s="89">
        <v>112520000</v>
      </c>
      <c r="G722" s="62">
        <v>3781750</v>
      </c>
      <c r="H722" s="62">
        <v>1717000</v>
      </c>
      <c r="I722" s="62">
        <v>22039750</v>
      </c>
      <c r="J722" s="62">
        <v>21583600</v>
      </c>
      <c r="K722" s="62">
        <v>12793195</v>
      </c>
      <c r="L722" s="62">
        <v>1910983</v>
      </c>
      <c r="M722" s="62">
        <v>11087690</v>
      </c>
      <c r="N722" s="62">
        <v>15212500</v>
      </c>
      <c r="O722" s="62">
        <v>10345900</v>
      </c>
      <c r="P722" s="62">
        <v>0</v>
      </c>
      <c r="Q722" s="62">
        <v>5640000</v>
      </c>
      <c r="R722" s="62">
        <v>4507632</v>
      </c>
      <c r="S722" s="62">
        <v>1900000</v>
      </c>
      <c r="T722" s="72">
        <f t="shared" si="56"/>
        <v>112520000</v>
      </c>
      <c r="U722" s="59">
        <f t="shared" si="57"/>
        <v>0</v>
      </c>
      <c r="V722" s="57">
        <f t="shared" si="58"/>
        <v>0</v>
      </c>
      <c r="X722" s="198">
        <f>'K8 SD Twl I 2013'!T721</f>
        <v>26669600</v>
      </c>
      <c r="Y722" s="198">
        <f>'K8 SD Twl II 2013'!T721</f>
        <v>28035838</v>
      </c>
      <c r="Z722" s="198">
        <f>'K8 SD Twl III 2013'!T721</f>
        <v>19695335</v>
      </c>
      <c r="AA722" s="198">
        <f>'K8 SD Twl IV 2013'!T721</f>
        <v>38119227</v>
      </c>
      <c r="AB722" s="198">
        <f t="shared" si="59"/>
        <v>112520000</v>
      </c>
      <c r="AC722" s="198">
        <f t="shared" si="55"/>
        <v>0</v>
      </c>
    </row>
    <row r="723" spans="2:29" hidden="1">
      <c r="B723" s="79">
        <f>'PER TRIWULAN'!A717</f>
        <v>712</v>
      </c>
      <c r="C723" s="54" t="str">
        <f>'PER TRIWULAN'!I717</f>
        <v xml:space="preserve"> Tegowanu </v>
      </c>
      <c r="D723" s="36" t="str">
        <f>'PER TRIWULAN'!B717</f>
        <v>SD NEGERI GEBANGAN</v>
      </c>
      <c r="E723" s="71">
        <f>'PER TRIWULAN'!X717</f>
        <v>61190000</v>
      </c>
      <c r="F723" s="89">
        <v>61190000</v>
      </c>
      <c r="G723" s="62">
        <v>697000</v>
      </c>
      <c r="H723" s="62">
        <v>0</v>
      </c>
      <c r="I723" s="62">
        <v>5047450</v>
      </c>
      <c r="J723" s="62">
        <v>4876450</v>
      </c>
      <c r="K723" s="62">
        <v>13080800</v>
      </c>
      <c r="L723" s="62">
        <v>305800</v>
      </c>
      <c r="M723" s="62">
        <v>15716000</v>
      </c>
      <c r="N723" s="62">
        <v>9700000</v>
      </c>
      <c r="O723" s="62">
        <v>1140000</v>
      </c>
      <c r="P723" s="62">
        <v>0</v>
      </c>
      <c r="Q723" s="62">
        <v>1200000</v>
      </c>
      <c r="R723" s="62">
        <v>0</v>
      </c>
      <c r="S723" s="62">
        <v>9426500</v>
      </c>
      <c r="T723" s="72">
        <f t="shared" si="56"/>
        <v>61190000</v>
      </c>
      <c r="U723" s="59">
        <f t="shared" si="57"/>
        <v>0</v>
      </c>
      <c r="V723" s="57">
        <f t="shared" si="58"/>
        <v>0</v>
      </c>
      <c r="X723" s="173">
        <f>'K8 SD Twl I 2013'!T722</f>
        <v>14935000</v>
      </c>
      <c r="Y723" s="173">
        <f>'K8 SD Twl II 2013'!T722</f>
        <v>14935000</v>
      </c>
      <c r="Z723" s="173">
        <f>'K8 SD Twl III 2013'!T722</f>
        <v>14935000</v>
      </c>
      <c r="AA723" s="173">
        <f>'K8 SD Twl IV 2013'!T722</f>
        <v>16385000</v>
      </c>
      <c r="AB723" s="173">
        <f t="shared" si="59"/>
        <v>61190000</v>
      </c>
      <c r="AC723" s="173">
        <f t="shared" si="55"/>
        <v>0</v>
      </c>
    </row>
    <row r="724" spans="2:29" hidden="1">
      <c r="B724" s="79">
        <f>'PER TRIWULAN'!A718</f>
        <v>713</v>
      </c>
      <c r="C724" s="54" t="str">
        <f>'PER TRIWULAN'!I718</f>
        <v xml:space="preserve"> Tegowanu </v>
      </c>
      <c r="D724" s="36" t="str">
        <f>'PER TRIWULAN'!B718</f>
        <v>SD NEGERI I TEGOWANUWETAN</v>
      </c>
      <c r="E724" s="71">
        <f>'PER TRIWULAN'!X718</f>
        <v>98020000</v>
      </c>
      <c r="F724" s="89">
        <v>98020000</v>
      </c>
      <c r="G724" s="62">
        <v>1740000</v>
      </c>
      <c r="H724" s="62">
        <v>190000</v>
      </c>
      <c r="I724" s="62">
        <v>13598000</v>
      </c>
      <c r="J724" s="62">
        <v>8498000</v>
      </c>
      <c r="K724" s="62">
        <v>8124000</v>
      </c>
      <c r="L724" s="62">
        <v>6366000</v>
      </c>
      <c r="M724" s="62">
        <v>3000000</v>
      </c>
      <c r="N724" s="62">
        <v>11000000</v>
      </c>
      <c r="O724" s="62">
        <v>13194000</v>
      </c>
      <c r="P724" s="62">
        <v>340000</v>
      </c>
      <c r="Q724" s="62">
        <v>1200000</v>
      </c>
      <c r="R724" s="62">
        <v>7660000</v>
      </c>
      <c r="S724" s="62">
        <v>23110000</v>
      </c>
      <c r="T724" s="72">
        <f t="shared" si="56"/>
        <v>98020000</v>
      </c>
      <c r="U724" s="59">
        <f t="shared" si="57"/>
        <v>0</v>
      </c>
      <c r="V724" s="57">
        <f t="shared" si="58"/>
        <v>0</v>
      </c>
      <c r="X724" s="173">
        <f>'K8 SD Twl I 2013'!T723</f>
        <v>24070000</v>
      </c>
      <c r="Y724" s="173">
        <f>'K8 SD Twl II 2013'!T723</f>
        <v>24070000</v>
      </c>
      <c r="Z724" s="173">
        <f>'K8 SD Twl III 2013'!T723</f>
        <v>24070000</v>
      </c>
      <c r="AA724" s="173">
        <f>'K8 SD Twl IV 2013'!T723</f>
        <v>25810000</v>
      </c>
      <c r="AB724" s="173">
        <f t="shared" si="59"/>
        <v>98020000</v>
      </c>
      <c r="AC724" s="173">
        <f t="shared" si="55"/>
        <v>0</v>
      </c>
    </row>
    <row r="725" spans="2:29" hidden="1">
      <c r="B725" s="79">
        <f>'PER TRIWULAN'!A719</f>
        <v>714</v>
      </c>
      <c r="C725" s="166" t="str">
        <f>'PER TRIWULAN'!I719</f>
        <v xml:space="preserve"> Tegowanu </v>
      </c>
      <c r="D725" s="167" t="str">
        <f>'PER TRIWULAN'!B719</f>
        <v>SD NEGERI TANJUNGHARJO</v>
      </c>
      <c r="E725" s="136">
        <f>'PER TRIWULAN'!X719</f>
        <v>149930000</v>
      </c>
      <c r="F725" s="146">
        <v>149930000</v>
      </c>
      <c r="G725" s="146">
        <v>450000</v>
      </c>
      <c r="H725" s="146">
        <v>1050000</v>
      </c>
      <c r="I725" s="146">
        <v>50506500</v>
      </c>
      <c r="J725" s="146">
        <v>29829050</v>
      </c>
      <c r="K725" s="146">
        <v>12154300</v>
      </c>
      <c r="L725" s="146">
        <v>1887500</v>
      </c>
      <c r="M725" s="146">
        <v>22353150</v>
      </c>
      <c r="N725" s="146">
        <v>22800000</v>
      </c>
      <c r="O725" s="146">
        <v>414500</v>
      </c>
      <c r="P725" s="146">
        <v>0</v>
      </c>
      <c r="Q725" s="146">
        <v>2975000</v>
      </c>
      <c r="R725" s="146">
        <v>5510000</v>
      </c>
      <c r="S725" s="146">
        <v>0</v>
      </c>
      <c r="T725" s="136">
        <f t="shared" si="56"/>
        <v>149930000</v>
      </c>
      <c r="U725" s="134">
        <f t="shared" si="57"/>
        <v>0</v>
      </c>
      <c r="V725" s="168">
        <f t="shared" si="58"/>
        <v>0</v>
      </c>
      <c r="W725" s="134"/>
      <c r="X725" s="173">
        <f>'K8 SD Twl I 2013'!T724</f>
        <v>37700000</v>
      </c>
      <c r="Y725" s="173">
        <f>'K8 SD Twl II 2013'!T724</f>
        <v>37530000</v>
      </c>
      <c r="Z725" s="173">
        <f>'K8 SD Twl III 2013'!T724</f>
        <v>37632450</v>
      </c>
      <c r="AA725" s="173">
        <f>'K8 SD Twl IV 2013'!T724</f>
        <v>37067550</v>
      </c>
      <c r="AB725" s="173">
        <f t="shared" si="59"/>
        <v>149930000</v>
      </c>
      <c r="AC725" s="173">
        <f t="shared" si="55"/>
        <v>0</v>
      </c>
    </row>
    <row r="726" spans="2:29" hidden="1">
      <c r="B726" s="79">
        <f>'PER TRIWULAN'!A720</f>
        <v>715</v>
      </c>
      <c r="C726" s="54" t="str">
        <f>'PER TRIWULAN'!I720</f>
        <v xml:space="preserve"> Tegowanu </v>
      </c>
      <c r="D726" s="36" t="str">
        <f>'PER TRIWULAN'!B720</f>
        <v>SD NEGERI 1 TLOGOREJO</v>
      </c>
      <c r="E726" s="71">
        <f>'PER TRIWULAN'!X720</f>
        <v>100340000</v>
      </c>
      <c r="F726" s="89">
        <v>100340000</v>
      </c>
      <c r="G726" s="62">
        <v>1344950</v>
      </c>
      <c r="H726" s="62">
        <v>400000</v>
      </c>
      <c r="I726" s="62">
        <v>27685250</v>
      </c>
      <c r="J726" s="62">
        <v>6222400</v>
      </c>
      <c r="K726" s="62">
        <v>12802675</v>
      </c>
      <c r="L726" s="62">
        <v>10247475</v>
      </c>
      <c r="M726" s="62">
        <v>13395000</v>
      </c>
      <c r="N726" s="62">
        <v>10241900</v>
      </c>
      <c r="O726" s="62">
        <v>6173800</v>
      </c>
      <c r="P726" s="62">
        <v>0</v>
      </c>
      <c r="Q726" s="62">
        <v>5502050</v>
      </c>
      <c r="R726" s="62">
        <v>0</v>
      </c>
      <c r="S726" s="62">
        <v>6324500</v>
      </c>
      <c r="T726" s="72">
        <f t="shared" si="56"/>
        <v>100340000</v>
      </c>
      <c r="U726" s="59">
        <f t="shared" si="57"/>
        <v>0</v>
      </c>
      <c r="V726" s="57">
        <f t="shared" si="58"/>
        <v>0</v>
      </c>
      <c r="X726" s="173">
        <f>'K8 SD Twl I 2013'!T725</f>
        <v>23457025</v>
      </c>
      <c r="Y726" s="173">
        <f>'K8 SD Twl II 2013'!T725</f>
        <v>25544150</v>
      </c>
      <c r="Z726" s="173">
        <f>'K8 SD Twl III 2013'!T725</f>
        <v>24424025</v>
      </c>
      <c r="AA726" s="173">
        <f>'K8 SD Twl IV 2013'!T725</f>
        <v>26914800</v>
      </c>
      <c r="AB726" s="173">
        <f t="shared" si="59"/>
        <v>100340000</v>
      </c>
      <c r="AC726" s="173">
        <f t="shared" si="55"/>
        <v>0</v>
      </c>
    </row>
    <row r="727" spans="2:29" hidden="1">
      <c r="B727" s="79">
        <f>'PER TRIWULAN'!A721</f>
        <v>716</v>
      </c>
      <c r="C727" s="54" t="str">
        <f>'PER TRIWULAN'!I721</f>
        <v xml:space="preserve"> Tegowanu </v>
      </c>
      <c r="D727" s="36" t="str">
        <f>'PER TRIWULAN'!B721</f>
        <v>SD NEGERI 2 KEBONAGUNG</v>
      </c>
      <c r="E727" s="71">
        <f>'PER TRIWULAN'!X721</f>
        <v>85840000</v>
      </c>
      <c r="F727" s="89">
        <v>85840000</v>
      </c>
      <c r="G727" s="62">
        <v>6543750</v>
      </c>
      <c r="H727" s="62">
        <v>280000</v>
      </c>
      <c r="I727" s="62">
        <v>15603850</v>
      </c>
      <c r="J727" s="62">
        <v>16015100</v>
      </c>
      <c r="K727" s="62">
        <v>17352700</v>
      </c>
      <c r="L727" s="62">
        <v>2299600</v>
      </c>
      <c r="M727" s="62">
        <v>4503000</v>
      </c>
      <c r="N727" s="62">
        <v>12000000</v>
      </c>
      <c r="O727" s="62">
        <v>5537000</v>
      </c>
      <c r="P727" s="62">
        <v>50000</v>
      </c>
      <c r="Q727" s="62">
        <v>5475000</v>
      </c>
      <c r="R727" s="62">
        <v>0</v>
      </c>
      <c r="S727" s="62">
        <v>180000</v>
      </c>
      <c r="T727" s="72">
        <f t="shared" si="56"/>
        <v>85840000</v>
      </c>
      <c r="U727" s="59">
        <f t="shared" si="57"/>
        <v>0</v>
      </c>
      <c r="V727" s="57">
        <f t="shared" si="58"/>
        <v>0</v>
      </c>
      <c r="X727" s="173">
        <f>'K8 SD Twl I 2013'!T726</f>
        <v>21169100</v>
      </c>
      <c r="Y727" s="173">
        <f>'K8 SD Twl II 2013'!T726</f>
        <v>21992900</v>
      </c>
      <c r="Z727" s="173">
        <f>'K8 SD Twl III 2013'!T726</f>
        <v>20970900</v>
      </c>
      <c r="AA727" s="173">
        <f>'K8 SD Twl IV 2013'!T726</f>
        <v>21707100</v>
      </c>
      <c r="AB727" s="173">
        <f t="shared" si="59"/>
        <v>85840000</v>
      </c>
      <c r="AC727" s="173">
        <f t="shared" si="55"/>
        <v>0</v>
      </c>
    </row>
    <row r="728" spans="2:29" hidden="1">
      <c r="B728" s="79">
        <f>'PER TRIWULAN'!A722</f>
        <v>717</v>
      </c>
      <c r="C728" s="54" t="str">
        <f>'PER TRIWULAN'!I722</f>
        <v xml:space="preserve"> Tegowanu </v>
      </c>
      <c r="D728" s="36" t="str">
        <f>'PER TRIWULAN'!B722</f>
        <v>SD NEGERI TANGGIREJO</v>
      </c>
      <c r="E728" s="71">
        <f>'PER TRIWULAN'!X722</f>
        <v>85840000</v>
      </c>
      <c r="F728" s="89">
        <v>85840000</v>
      </c>
      <c r="G728" s="62">
        <v>1762250</v>
      </c>
      <c r="H728" s="62">
        <v>799500</v>
      </c>
      <c r="I728" s="62">
        <v>13423200</v>
      </c>
      <c r="J728" s="62">
        <v>16038700</v>
      </c>
      <c r="K728" s="62">
        <v>12000398</v>
      </c>
      <c r="L728" s="62">
        <v>763752</v>
      </c>
      <c r="M728" s="62">
        <v>10655700</v>
      </c>
      <c r="N728" s="62">
        <v>16400000</v>
      </c>
      <c r="O728" s="62">
        <v>4377000</v>
      </c>
      <c r="P728" s="62">
        <v>0</v>
      </c>
      <c r="Q728" s="62">
        <v>3210000</v>
      </c>
      <c r="R728" s="62">
        <v>5199000</v>
      </c>
      <c r="S728" s="62">
        <v>1210500</v>
      </c>
      <c r="T728" s="72">
        <f t="shared" si="56"/>
        <v>85840000</v>
      </c>
      <c r="U728" s="59">
        <f t="shared" si="57"/>
        <v>0</v>
      </c>
      <c r="V728" s="57">
        <f t="shared" si="58"/>
        <v>0</v>
      </c>
      <c r="X728" s="173">
        <f>'K8 SD Twl I 2013'!T727</f>
        <v>20901508</v>
      </c>
      <c r="Y728" s="173">
        <f>'K8 SD Twl II 2013'!T727</f>
        <v>21375587</v>
      </c>
      <c r="Z728" s="173">
        <f>'K8 SD Twl III 2013'!T727</f>
        <v>18921309</v>
      </c>
      <c r="AA728" s="173">
        <f>'K8 SD Twl IV 2013'!T727</f>
        <v>24641596</v>
      </c>
      <c r="AB728" s="173">
        <f t="shared" si="59"/>
        <v>85840000</v>
      </c>
      <c r="AC728" s="173">
        <f t="shared" si="55"/>
        <v>0</v>
      </c>
    </row>
    <row r="729" spans="2:29" hidden="1">
      <c r="B729" s="79">
        <f>'PER TRIWULAN'!A723</f>
        <v>718</v>
      </c>
      <c r="C729" s="54" t="str">
        <f>'PER TRIWULAN'!I723</f>
        <v xml:space="preserve"> Tegowanu </v>
      </c>
      <c r="D729" s="36" t="str">
        <f>'PER TRIWULAN'!B723</f>
        <v>SD NEGERI 1 KARANGPASAR</v>
      </c>
      <c r="E729" s="71">
        <f>'PER TRIWULAN'!X723</f>
        <v>72210000</v>
      </c>
      <c r="F729" s="89">
        <v>72210000</v>
      </c>
      <c r="G729" s="62">
        <v>2698000</v>
      </c>
      <c r="H729" s="62">
        <v>0</v>
      </c>
      <c r="I729" s="62">
        <v>5856000</v>
      </c>
      <c r="J729" s="62">
        <v>4656500</v>
      </c>
      <c r="K729" s="62">
        <v>13066350</v>
      </c>
      <c r="L729" s="62">
        <v>787450</v>
      </c>
      <c r="M729" s="62">
        <v>6087500</v>
      </c>
      <c r="N729" s="62">
        <v>9300000</v>
      </c>
      <c r="O729" s="62">
        <v>1422000</v>
      </c>
      <c r="P729" s="62">
        <v>2430000</v>
      </c>
      <c r="Q729" s="62">
        <v>531200</v>
      </c>
      <c r="R729" s="62">
        <v>0</v>
      </c>
      <c r="S729" s="62">
        <v>0</v>
      </c>
      <c r="T729" s="72">
        <f t="shared" si="56"/>
        <v>46835000</v>
      </c>
      <c r="U729" s="59">
        <f t="shared" si="57"/>
        <v>0</v>
      </c>
      <c r="V729" s="57">
        <f t="shared" si="58"/>
        <v>25375000</v>
      </c>
      <c r="X729" s="173">
        <f>'K8 SD Twl I 2013'!T728</f>
        <v>5365000</v>
      </c>
      <c r="Y729" s="173">
        <f>'K8 SD Twl II 2013'!T728</f>
        <v>5365000</v>
      </c>
      <c r="Z729" s="173">
        <f>'K8 SD Twl III 2013'!T728</f>
        <v>5365000</v>
      </c>
      <c r="AA729" s="173">
        <f>'K8 SD Twl IV 2013'!T728</f>
        <v>30740000</v>
      </c>
      <c r="AB729" s="173">
        <f t="shared" si="59"/>
        <v>46835000</v>
      </c>
      <c r="AC729" s="173">
        <f t="shared" si="55"/>
        <v>0</v>
      </c>
    </row>
    <row r="730" spans="2:29" hidden="1">
      <c r="B730" s="79">
        <f>'PER TRIWULAN'!A724</f>
        <v>719</v>
      </c>
      <c r="C730" s="54" t="str">
        <f>'PER TRIWULAN'!I724</f>
        <v xml:space="preserve"> Tegowanu </v>
      </c>
      <c r="D730" s="36" t="str">
        <f>'PER TRIWULAN'!B724</f>
        <v>SD NEGERI 2 MANGUNSARI</v>
      </c>
      <c r="E730" s="71">
        <f>'PER TRIWULAN'!X724</f>
        <v>65540000</v>
      </c>
      <c r="F730" s="89">
        <v>65540000</v>
      </c>
      <c r="G730" s="62">
        <v>1280800</v>
      </c>
      <c r="H730" s="62">
        <v>301000</v>
      </c>
      <c r="I730" s="62">
        <v>4922000</v>
      </c>
      <c r="J730" s="62">
        <v>10023725</v>
      </c>
      <c r="K730" s="62">
        <v>7167400</v>
      </c>
      <c r="L730" s="62">
        <v>1519250</v>
      </c>
      <c r="M730" s="62">
        <v>1019500</v>
      </c>
      <c r="N730" s="62">
        <v>11400000</v>
      </c>
      <c r="O730" s="62">
        <v>636600</v>
      </c>
      <c r="P730" s="62">
        <v>0</v>
      </c>
      <c r="Q730" s="62">
        <v>960000</v>
      </c>
      <c r="R730" s="62">
        <v>4900000</v>
      </c>
      <c r="S730" s="62">
        <v>21409725</v>
      </c>
      <c r="T730" s="72">
        <f t="shared" si="56"/>
        <v>65540000</v>
      </c>
      <c r="U730" s="59">
        <f t="shared" si="57"/>
        <v>0</v>
      </c>
      <c r="V730" s="57">
        <f t="shared" si="58"/>
        <v>0</v>
      </c>
      <c r="X730" s="173">
        <f>'K8 SD Twl I 2013'!T729</f>
        <v>15549350</v>
      </c>
      <c r="Y730" s="173">
        <f>'K8 SD Twl II 2013'!T729</f>
        <v>16345600</v>
      </c>
      <c r="Z730" s="173">
        <f>'K8 SD Twl III 2013'!T729</f>
        <v>17038725</v>
      </c>
      <c r="AA730" s="173">
        <f>'K8 SD Twl IV 2013'!T729</f>
        <v>16606325</v>
      </c>
      <c r="AB730" s="173">
        <f t="shared" si="59"/>
        <v>65540000</v>
      </c>
      <c r="AC730" s="173">
        <f t="shared" si="55"/>
        <v>0</v>
      </c>
    </row>
    <row r="731" spans="2:29" hidden="1">
      <c r="B731" s="79">
        <f>'PER TRIWULAN'!A725</f>
        <v>720</v>
      </c>
      <c r="C731" s="54" t="str">
        <f>'PER TRIWULAN'!I725</f>
        <v xml:space="preserve"> Tegowanu </v>
      </c>
      <c r="D731" s="36" t="str">
        <f>'PER TRIWULAN'!B725</f>
        <v>SD NEGERI 3 KEDUNGWUNGU</v>
      </c>
      <c r="E731" s="71">
        <f>'PER TRIWULAN'!X725</f>
        <v>69890000</v>
      </c>
      <c r="F731" s="89">
        <v>69890000</v>
      </c>
      <c r="G731" s="62">
        <v>600000</v>
      </c>
      <c r="H731" s="62">
        <v>0</v>
      </c>
      <c r="I731" s="62">
        <v>14655850</v>
      </c>
      <c r="J731" s="62">
        <v>10704800</v>
      </c>
      <c r="K731" s="62">
        <v>7992468</v>
      </c>
      <c r="L731" s="62">
        <v>2470482</v>
      </c>
      <c r="M731" s="62">
        <v>11284600</v>
      </c>
      <c r="N731" s="62">
        <v>8400000</v>
      </c>
      <c r="O731" s="62">
        <v>2487300</v>
      </c>
      <c r="P731" s="62">
        <v>0</v>
      </c>
      <c r="Q731" s="62">
        <v>3564000</v>
      </c>
      <c r="R731" s="62">
        <v>0</v>
      </c>
      <c r="S731" s="62">
        <v>7510500</v>
      </c>
      <c r="T731" s="72">
        <f t="shared" si="56"/>
        <v>69670000</v>
      </c>
      <c r="U731" s="59">
        <f t="shared" si="57"/>
        <v>0</v>
      </c>
      <c r="V731" s="57">
        <f t="shared" si="58"/>
        <v>220000</v>
      </c>
      <c r="X731" s="173">
        <f>'K8 SD Twl I 2013'!T730</f>
        <v>18270000</v>
      </c>
      <c r="Y731" s="173">
        <f>'K8 SD Twl II 2013'!T730</f>
        <v>17886400</v>
      </c>
      <c r="Z731" s="173">
        <f>'K8 SD Twl III 2013'!T730</f>
        <v>18483650</v>
      </c>
      <c r="AA731" s="173">
        <f>'K8 SD Twl IV 2013'!T730</f>
        <v>15029950</v>
      </c>
      <c r="AB731" s="173">
        <f t="shared" si="59"/>
        <v>69670000</v>
      </c>
      <c r="AC731" s="173">
        <f t="shared" si="55"/>
        <v>0</v>
      </c>
    </row>
    <row r="732" spans="2:29" hidden="1">
      <c r="B732" s="79">
        <f>'PER TRIWULAN'!A726</f>
        <v>721</v>
      </c>
      <c r="C732" s="54" t="str">
        <f>'PER TRIWULAN'!I726</f>
        <v xml:space="preserve"> Tegowanu </v>
      </c>
      <c r="D732" s="36" t="str">
        <f>'PER TRIWULAN'!B726</f>
        <v>SD NEGERI 1 PEPE</v>
      </c>
      <c r="E732" s="71">
        <f>'PER TRIWULAN'!X726</f>
        <v>106430000</v>
      </c>
      <c r="F732" s="89">
        <v>106430000</v>
      </c>
      <c r="G732" s="62">
        <v>0</v>
      </c>
      <c r="H732" s="62">
        <v>0</v>
      </c>
      <c r="I732" s="62">
        <v>26749900</v>
      </c>
      <c r="J732" s="62">
        <v>14097500</v>
      </c>
      <c r="K732" s="62">
        <v>27083600</v>
      </c>
      <c r="L732" s="62">
        <v>0</v>
      </c>
      <c r="M732" s="62">
        <v>13899000</v>
      </c>
      <c r="N732" s="62">
        <v>12600000</v>
      </c>
      <c r="O732" s="62">
        <v>12000000</v>
      </c>
      <c r="P732" s="62">
        <v>0</v>
      </c>
      <c r="Q732" s="62">
        <v>0</v>
      </c>
      <c r="R732" s="62">
        <v>0</v>
      </c>
      <c r="S732" s="62">
        <v>0</v>
      </c>
      <c r="T732" s="72">
        <f t="shared" si="56"/>
        <v>106430000</v>
      </c>
      <c r="U732" s="59">
        <f t="shared" si="57"/>
        <v>0</v>
      </c>
      <c r="V732" s="57">
        <f t="shared" si="58"/>
        <v>0</v>
      </c>
      <c r="X732" s="173">
        <f>'K8 SD Twl I 2013'!T731</f>
        <v>27000000</v>
      </c>
      <c r="Y732" s="173">
        <f>'K8 SD Twl II 2013'!T731</f>
        <v>27000000</v>
      </c>
      <c r="Z732" s="173">
        <f>'K8 SD Twl III 2013'!T731</f>
        <v>27000000</v>
      </c>
      <c r="AA732" s="173">
        <f>'K8 SD Twl IV 2013'!T731</f>
        <v>25430000</v>
      </c>
      <c r="AB732" s="173">
        <f t="shared" si="59"/>
        <v>106430000</v>
      </c>
      <c r="AC732" s="173">
        <f t="shared" si="55"/>
        <v>0</v>
      </c>
    </row>
    <row r="733" spans="2:29" hidden="1">
      <c r="B733" s="79">
        <f>'PER TRIWULAN'!A727</f>
        <v>722</v>
      </c>
      <c r="C733" s="54" t="str">
        <f>'PER TRIWULAN'!I727</f>
        <v xml:space="preserve"> Tegowanu </v>
      </c>
      <c r="D733" s="36" t="str">
        <f>'PER TRIWULAN'!B727</f>
        <v>SD NEGERI 2 PEPE</v>
      </c>
      <c r="E733" s="71">
        <f>'PER TRIWULAN'!X727</f>
        <v>101500000</v>
      </c>
      <c r="F733" s="89">
        <v>101500000</v>
      </c>
      <c r="G733" s="62">
        <v>1496500</v>
      </c>
      <c r="H733" s="62">
        <v>600000</v>
      </c>
      <c r="I733" s="62">
        <v>14314700</v>
      </c>
      <c r="J733" s="62">
        <v>20803900</v>
      </c>
      <c r="K733" s="62">
        <v>29000000</v>
      </c>
      <c r="L733" s="62">
        <v>662500</v>
      </c>
      <c r="M733" s="62">
        <v>10279500</v>
      </c>
      <c r="N733" s="62">
        <v>16215000</v>
      </c>
      <c r="O733" s="62">
        <v>3624900</v>
      </c>
      <c r="P733" s="62">
        <v>0</v>
      </c>
      <c r="Q733" s="62">
        <v>2600000</v>
      </c>
      <c r="R733" s="62">
        <v>1585000</v>
      </c>
      <c r="S733" s="62">
        <v>318000</v>
      </c>
      <c r="T733" s="72">
        <f t="shared" si="56"/>
        <v>101500000</v>
      </c>
      <c r="U733" s="59">
        <f t="shared" si="57"/>
        <v>0</v>
      </c>
      <c r="V733" s="57">
        <f t="shared" si="58"/>
        <v>0</v>
      </c>
      <c r="X733" s="173">
        <f>'K8 SD Twl I 2013'!T732</f>
        <v>25520000</v>
      </c>
      <c r="Y733" s="173">
        <f>'K8 SD Twl II 2013'!T732</f>
        <v>25520000</v>
      </c>
      <c r="Z733" s="173">
        <f>'K8 SD Twl III 2013'!T732</f>
        <v>14248600</v>
      </c>
      <c r="AA733" s="173">
        <f>'K8 SD Twl IV 2013'!T732</f>
        <v>36211400</v>
      </c>
      <c r="AB733" s="173">
        <f t="shared" si="59"/>
        <v>101500000</v>
      </c>
      <c r="AC733" s="173">
        <f t="shared" si="55"/>
        <v>0</v>
      </c>
    </row>
    <row r="734" spans="2:29" hidden="1">
      <c r="B734" s="79">
        <f>'PER TRIWULAN'!A728</f>
        <v>723</v>
      </c>
      <c r="C734" s="54" t="str">
        <f>'PER TRIWULAN'!I728</f>
        <v xml:space="preserve"> Tegowanu </v>
      </c>
      <c r="D734" s="36" t="str">
        <f>'PER TRIWULAN'!B728</f>
        <v>SD NEGERI CURUG</v>
      </c>
      <c r="E734" s="71">
        <f>'PER TRIWULAN'!X728</f>
        <v>151090000</v>
      </c>
      <c r="F734" s="89">
        <v>151090000</v>
      </c>
      <c r="G734" s="62">
        <v>2200000</v>
      </c>
      <c r="H734" s="62">
        <v>140000</v>
      </c>
      <c r="I734" s="62">
        <v>27425100</v>
      </c>
      <c r="J734" s="62">
        <v>27352800</v>
      </c>
      <c r="K734" s="62">
        <v>21575000</v>
      </c>
      <c r="L734" s="62">
        <v>10453500</v>
      </c>
      <c r="M734" s="62">
        <v>16018000</v>
      </c>
      <c r="N734" s="62">
        <v>18300000</v>
      </c>
      <c r="O734" s="62">
        <v>7516400</v>
      </c>
      <c r="P734" s="62">
        <v>0</v>
      </c>
      <c r="Q734" s="62">
        <v>5153000</v>
      </c>
      <c r="R734" s="62">
        <v>4598000</v>
      </c>
      <c r="S734" s="62">
        <v>10358200</v>
      </c>
      <c r="T734" s="72">
        <f t="shared" si="56"/>
        <v>151090000</v>
      </c>
      <c r="U734" s="59">
        <f t="shared" si="57"/>
        <v>0</v>
      </c>
      <c r="V734" s="57">
        <f t="shared" si="58"/>
        <v>0</v>
      </c>
      <c r="X734" s="173">
        <f>'K8 SD Twl I 2013'!T733</f>
        <v>38134200</v>
      </c>
      <c r="Y734" s="173">
        <f>'K8 SD Twl II 2013'!T733</f>
        <v>38135800</v>
      </c>
      <c r="Z734" s="173">
        <f>'K8 SD Twl III 2013'!T733</f>
        <v>37832100</v>
      </c>
      <c r="AA734" s="173">
        <f>'K8 SD Twl IV 2013'!T733</f>
        <v>36987900</v>
      </c>
      <c r="AB734" s="173">
        <f t="shared" si="59"/>
        <v>151090000</v>
      </c>
      <c r="AC734" s="173">
        <f t="shared" si="55"/>
        <v>0</v>
      </c>
    </row>
    <row r="735" spans="2:29" hidden="1">
      <c r="B735" s="79">
        <f>'PER TRIWULAN'!A729</f>
        <v>724</v>
      </c>
      <c r="C735" s="54" t="str">
        <f>'PER TRIWULAN'!I729</f>
        <v xml:space="preserve"> Tegowanu </v>
      </c>
      <c r="D735" s="36" t="str">
        <f>'PER TRIWULAN'!B729</f>
        <v>SD NEGERI 1 GAJI</v>
      </c>
      <c r="E735" s="71">
        <f>'PER TRIWULAN'!X729</f>
        <v>126440000</v>
      </c>
      <c r="F735" s="89">
        <v>126440000</v>
      </c>
      <c r="G735" s="62">
        <v>21965420</v>
      </c>
      <c r="H735" s="62">
        <v>0</v>
      </c>
      <c r="I735" s="62">
        <v>27078050</v>
      </c>
      <c r="J735" s="62">
        <v>17682700</v>
      </c>
      <c r="K735" s="62">
        <v>6642400</v>
      </c>
      <c r="L735" s="62">
        <v>1777930</v>
      </c>
      <c r="M735" s="62">
        <v>15832000</v>
      </c>
      <c r="N735" s="62">
        <v>6050000</v>
      </c>
      <c r="O735" s="62">
        <v>0</v>
      </c>
      <c r="P735" s="62">
        <v>0</v>
      </c>
      <c r="Q735" s="62">
        <v>2240000</v>
      </c>
      <c r="R735" s="62">
        <v>2265000</v>
      </c>
      <c r="S735" s="62">
        <v>24906500</v>
      </c>
      <c r="T735" s="72">
        <f t="shared" si="56"/>
        <v>126440000</v>
      </c>
      <c r="U735" s="59">
        <f t="shared" si="57"/>
        <v>0</v>
      </c>
      <c r="V735" s="57">
        <f t="shared" si="58"/>
        <v>0</v>
      </c>
      <c r="X735" s="173">
        <f>'K8 SD Twl I 2013'!T734</f>
        <v>25238550</v>
      </c>
      <c r="Y735" s="173">
        <f>'K8 SD Twl II 2013'!T734</f>
        <v>29215900</v>
      </c>
      <c r="Z735" s="173">
        <f>'K8 SD Twl III 2013'!T734</f>
        <v>17371160</v>
      </c>
      <c r="AA735" s="173">
        <f>'K8 SD Twl IV 2013'!T734</f>
        <v>54614390</v>
      </c>
      <c r="AB735" s="173">
        <f t="shared" si="59"/>
        <v>126440000</v>
      </c>
      <c r="AC735" s="173">
        <f t="shared" si="55"/>
        <v>0</v>
      </c>
    </row>
    <row r="736" spans="2:29" hidden="1">
      <c r="B736" s="79">
        <f>'PER TRIWULAN'!A730</f>
        <v>725</v>
      </c>
      <c r="C736" s="54" t="str">
        <f>'PER TRIWULAN'!I730</f>
        <v xml:space="preserve"> Toroh </v>
      </c>
      <c r="D736" s="36" t="str">
        <f>'PER TRIWULAN'!B730</f>
        <v>SD NEGERI 2 TUNGGAK</v>
      </c>
      <c r="E736" s="71">
        <f>'PER TRIWULAN'!X730</f>
        <v>45820000</v>
      </c>
      <c r="F736" s="89">
        <v>45820000</v>
      </c>
      <c r="G736" s="62">
        <v>0</v>
      </c>
      <c r="H736" s="62">
        <v>250000</v>
      </c>
      <c r="I736" s="62">
        <v>6835000</v>
      </c>
      <c r="J736" s="62">
        <v>1817000</v>
      </c>
      <c r="K736" s="62">
        <v>12023950</v>
      </c>
      <c r="L736" s="62">
        <v>320000</v>
      </c>
      <c r="M736" s="62">
        <v>750000</v>
      </c>
      <c r="N736" s="62">
        <v>21693550</v>
      </c>
      <c r="O736" s="62">
        <v>1927000</v>
      </c>
      <c r="P736" s="62">
        <v>0</v>
      </c>
      <c r="Q736" s="62">
        <v>0</v>
      </c>
      <c r="R736" s="62">
        <v>0</v>
      </c>
      <c r="S736" s="62">
        <v>0</v>
      </c>
      <c r="T736" s="72">
        <f t="shared" si="56"/>
        <v>45616500</v>
      </c>
      <c r="U736" s="59">
        <f t="shared" si="57"/>
        <v>0</v>
      </c>
      <c r="V736" s="57">
        <f t="shared" si="58"/>
        <v>203500</v>
      </c>
      <c r="X736" s="173">
        <f>'K8 SD Twl I 2013'!T735</f>
        <v>0</v>
      </c>
      <c r="Y736" s="173">
        <f>'K8 SD Twl II 2013'!T735</f>
        <v>0</v>
      </c>
      <c r="Z736" s="173">
        <f>'K8 SD Twl III 2013'!T735</f>
        <v>0</v>
      </c>
      <c r="AA736" s="173">
        <f>'K8 SD Twl IV 2013'!T735</f>
        <v>0</v>
      </c>
      <c r="AB736" s="173">
        <f t="shared" si="59"/>
        <v>0</v>
      </c>
      <c r="AC736" s="173">
        <f t="shared" si="55"/>
        <v>45616500</v>
      </c>
    </row>
    <row r="737" spans="2:29" hidden="1">
      <c r="B737" s="79">
        <f>'PER TRIWULAN'!A731</f>
        <v>726</v>
      </c>
      <c r="C737" s="54" t="str">
        <f>'PER TRIWULAN'!I731</f>
        <v xml:space="preserve"> Toroh </v>
      </c>
      <c r="D737" s="36" t="str">
        <f>'PER TRIWULAN'!B731</f>
        <v>SD NEGERI 1 SUGIHAN</v>
      </c>
      <c r="E737" s="71">
        <f>'PER TRIWULAN'!X731</f>
        <v>104980000</v>
      </c>
      <c r="F737" s="89">
        <v>104980000</v>
      </c>
      <c r="G737" s="62">
        <v>14438500</v>
      </c>
      <c r="H737" s="62">
        <v>335000</v>
      </c>
      <c r="I737" s="62">
        <v>14328350</v>
      </c>
      <c r="J737" s="62">
        <v>15291607</v>
      </c>
      <c r="K737" s="62">
        <v>19811907</v>
      </c>
      <c r="L737" s="62">
        <v>3384136</v>
      </c>
      <c r="M737" s="62">
        <v>1216000</v>
      </c>
      <c r="N737" s="62">
        <v>21573000</v>
      </c>
      <c r="O737" s="62">
        <v>2946500</v>
      </c>
      <c r="P737" s="62">
        <v>600000</v>
      </c>
      <c r="Q737" s="62">
        <v>4725000</v>
      </c>
      <c r="R737" s="62">
        <v>6330000</v>
      </c>
      <c r="S737" s="62">
        <v>0</v>
      </c>
      <c r="T737" s="72">
        <f t="shared" si="56"/>
        <v>104980000</v>
      </c>
      <c r="U737" s="59">
        <f t="shared" si="57"/>
        <v>0</v>
      </c>
      <c r="V737" s="57">
        <f t="shared" si="58"/>
        <v>0</v>
      </c>
      <c r="X737" s="173">
        <f>'K8 SD Twl I 2013'!T736</f>
        <v>0</v>
      </c>
      <c r="Y737" s="173">
        <f>'K8 SD Twl II 2013'!T736</f>
        <v>0</v>
      </c>
      <c r="Z737" s="173">
        <f>'K8 SD Twl III 2013'!T736</f>
        <v>0</v>
      </c>
      <c r="AA737" s="173">
        <f>'K8 SD Twl IV 2013'!T736</f>
        <v>0</v>
      </c>
      <c r="AB737" s="173">
        <f t="shared" si="59"/>
        <v>0</v>
      </c>
      <c r="AC737" s="173">
        <f t="shared" si="55"/>
        <v>104980000</v>
      </c>
    </row>
    <row r="738" spans="2:29" hidden="1">
      <c r="B738" s="79">
        <f>'PER TRIWULAN'!A732</f>
        <v>727</v>
      </c>
      <c r="C738" s="54" t="str">
        <f>'PER TRIWULAN'!I732</f>
        <v xml:space="preserve"> Toroh </v>
      </c>
      <c r="D738" s="36" t="str">
        <f>'PER TRIWULAN'!B732</f>
        <v>SD NEGERI 1 BANDUNGHARJO</v>
      </c>
      <c r="E738" s="71">
        <f>'PER TRIWULAN'!X732</f>
        <v>76270000</v>
      </c>
      <c r="F738" s="89">
        <v>76270000</v>
      </c>
      <c r="G738" s="62">
        <v>0</v>
      </c>
      <c r="H738" s="62">
        <v>0</v>
      </c>
      <c r="I738" s="62">
        <v>7929400</v>
      </c>
      <c r="J738" s="62">
        <v>9113600</v>
      </c>
      <c r="K738" s="62">
        <v>24382300</v>
      </c>
      <c r="L738" s="62">
        <v>2743498</v>
      </c>
      <c r="M738" s="62">
        <v>3550000</v>
      </c>
      <c r="N738" s="62">
        <v>21000000</v>
      </c>
      <c r="O738" s="62">
        <v>1805000</v>
      </c>
      <c r="P738" s="62">
        <v>2627500</v>
      </c>
      <c r="Q738" s="62">
        <v>2118700</v>
      </c>
      <c r="R738" s="62">
        <v>1000000</v>
      </c>
      <c r="S738" s="62">
        <v>0</v>
      </c>
      <c r="T738" s="72">
        <f t="shared" si="56"/>
        <v>76269998</v>
      </c>
      <c r="U738" s="59">
        <f t="shared" si="57"/>
        <v>0</v>
      </c>
      <c r="V738" s="57">
        <f t="shared" si="58"/>
        <v>2</v>
      </c>
      <c r="X738" s="173">
        <f>'K8 SD Twl I 2013'!T737</f>
        <v>0</v>
      </c>
      <c r="Y738" s="173">
        <f>'K8 SD Twl II 2013'!T737</f>
        <v>0</v>
      </c>
      <c r="Z738" s="173">
        <f>'K8 SD Twl III 2013'!T737</f>
        <v>0</v>
      </c>
      <c r="AA738" s="173">
        <f>'K8 SD Twl IV 2013'!T737</f>
        <v>0</v>
      </c>
      <c r="AB738" s="173">
        <f t="shared" si="59"/>
        <v>0</v>
      </c>
      <c r="AC738" s="173">
        <f t="shared" si="55"/>
        <v>76269998</v>
      </c>
    </row>
    <row r="739" spans="2:29" hidden="1">
      <c r="B739" s="79">
        <f>'PER TRIWULAN'!A733</f>
        <v>728</v>
      </c>
      <c r="C739" s="54" t="str">
        <f>'PER TRIWULAN'!I733</f>
        <v xml:space="preserve"> Toroh </v>
      </c>
      <c r="D739" s="36" t="str">
        <f>'PER TRIWULAN'!B733</f>
        <v>SD NEGERI 1 BOLOH</v>
      </c>
      <c r="E739" s="71">
        <f>'PER TRIWULAN'!X733</f>
        <v>118900000</v>
      </c>
      <c r="F739" s="89">
        <v>118900000</v>
      </c>
      <c r="G739" s="62">
        <v>4166500</v>
      </c>
      <c r="H739" s="62">
        <v>800000</v>
      </c>
      <c r="I739" s="62">
        <v>23736250</v>
      </c>
      <c r="J739" s="62">
        <v>28169450</v>
      </c>
      <c r="K739" s="62">
        <v>14790200</v>
      </c>
      <c r="L739" s="62">
        <v>1476600</v>
      </c>
      <c r="M739" s="62">
        <v>12503500</v>
      </c>
      <c r="N739" s="62">
        <v>23700000</v>
      </c>
      <c r="O739" s="62">
        <v>4867500</v>
      </c>
      <c r="P739" s="62">
        <v>500000</v>
      </c>
      <c r="Q739" s="62">
        <v>2565000</v>
      </c>
      <c r="R739" s="62">
        <v>1625000</v>
      </c>
      <c r="S739" s="62">
        <v>0</v>
      </c>
      <c r="T739" s="72">
        <f t="shared" si="56"/>
        <v>118900000</v>
      </c>
      <c r="U739" s="59">
        <f t="shared" si="57"/>
        <v>0</v>
      </c>
      <c r="V739" s="57">
        <f t="shared" si="58"/>
        <v>0</v>
      </c>
      <c r="X739" s="173">
        <f>'K8 SD Twl I 2013'!T738</f>
        <v>0</v>
      </c>
      <c r="Y739" s="173">
        <f>'K8 SD Twl II 2013'!T738</f>
        <v>0</v>
      </c>
      <c r="Z739" s="173">
        <f>'K8 SD Twl III 2013'!T738</f>
        <v>0</v>
      </c>
      <c r="AA739" s="173">
        <f>'K8 SD Twl IV 2013'!T738</f>
        <v>0</v>
      </c>
      <c r="AB739" s="173">
        <f t="shared" si="59"/>
        <v>0</v>
      </c>
      <c r="AC739" s="173">
        <f t="shared" si="55"/>
        <v>118900000</v>
      </c>
    </row>
    <row r="740" spans="2:29" hidden="1">
      <c r="B740" s="79">
        <f>'PER TRIWULAN'!A734</f>
        <v>729</v>
      </c>
      <c r="C740" s="54" t="str">
        <f>'PER TRIWULAN'!I734</f>
        <v xml:space="preserve"> Toroh </v>
      </c>
      <c r="D740" s="36" t="str">
        <f>'PER TRIWULAN'!B734</f>
        <v>SD NEGERI 1 DEPOK</v>
      </c>
      <c r="E740" s="71">
        <f>'PER TRIWULAN'!X734</f>
        <v>113680000</v>
      </c>
      <c r="F740" s="89">
        <v>113680000</v>
      </c>
      <c r="G740" s="62">
        <v>3350000</v>
      </c>
      <c r="H740" s="62">
        <v>820000</v>
      </c>
      <c r="I740" s="62">
        <v>16240900</v>
      </c>
      <c r="J740" s="62">
        <v>5499000</v>
      </c>
      <c r="K740" s="62">
        <v>32960550</v>
      </c>
      <c r="L740" s="62">
        <v>3932500</v>
      </c>
      <c r="M740" s="62">
        <v>15784000</v>
      </c>
      <c r="N740" s="62">
        <v>25100000</v>
      </c>
      <c r="O740" s="62">
        <v>5569300</v>
      </c>
      <c r="P740" s="62">
        <v>1168750</v>
      </c>
      <c r="Q740" s="62">
        <v>3000000</v>
      </c>
      <c r="R740" s="62">
        <v>255000</v>
      </c>
      <c r="S740" s="62">
        <v>0</v>
      </c>
      <c r="T740" s="72">
        <f t="shared" si="56"/>
        <v>113680000</v>
      </c>
      <c r="U740" s="59">
        <f t="shared" si="57"/>
        <v>0</v>
      </c>
      <c r="V740" s="57">
        <f t="shared" si="58"/>
        <v>0</v>
      </c>
      <c r="X740" s="173">
        <f>'K8 SD Twl I 2013'!T739</f>
        <v>0</v>
      </c>
      <c r="Y740" s="173">
        <f>'K8 SD Twl II 2013'!T739</f>
        <v>0</v>
      </c>
      <c r="Z740" s="173">
        <f>'K8 SD Twl III 2013'!T739</f>
        <v>0</v>
      </c>
      <c r="AA740" s="173">
        <f>'K8 SD Twl IV 2013'!T739</f>
        <v>0</v>
      </c>
      <c r="AB740" s="173">
        <f t="shared" si="59"/>
        <v>0</v>
      </c>
      <c r="AC740" s="173">
        <f t="shared" si="55"/>
        <v>113680000</v>
      </c>
    </row>
    <row r="741" spans="2:29" hidden="1">
      <c r="B741" s="79">
        <f>'PER TRIWULAN'!A735</f>
        <v>730</v>
      </c>
      <c r="C741" s="54" t="str">
        <f>'PER TRIWULAN'!I735</f>
        <v xml:space="preserve"> Toroh </v>
      </c>
      <c r="D741" s="36" t="str">
        <f>'PER TRIWULAN'!B735</f>
        <v>SD NEGERI 1 DIMORO</v>
      </c>
      <c r="E741" s="71">
        <f>'PER TRIWULAN'!X735</f>
        <v>106140000</v>
      </c>
      <c r="F741" s="89">
        <v>106140000</v>
      </c>
      <c r="G741" s="62">
        <v>351000</v>
      </c>
      <c r="H741" s="62">
        <v>0</v>
      </c>
      <c r="I741" s="62">
        <v>21820200</v>
      </c>
      <c r="J741" s="62">
        <v>10206500</v>
      </c>
      <c r="K741" s="62">
        <v>15357800</v>
      </c>
      <c r="L741" s="62">
        <v>690500</v>
      </c>
      <c r="M741" s="62">
        <v>18915000</v>
      </c>
      <c r="N741" s="62">
        <v>31974000</v>
      </c>
      <c r="O741" s="62">
        <v>3825000</v>
      </c>
      <c r="P741" s="62">
        <v>1320000</v>
      </c>
      <c r="Q741" s="62">
        <v>1600000</v>
      </c>
      <c r="R741" s="62">
        <v>0</v>
      </c>
      <c r="S741" s="62">
        <v>0</v>
      </c>
      <c r="T741" s="72">
        <f t="shared" si="56"/>
        <v>106060000</v>
      </c>
      <c r="U741" s="59">
        <f t="shared" si="57"/>
        <v>0</v>
      </c>
      <c r="V741" s="57">
        <f t="shared" si="58"/>
        <v>80000</v>
      </c>
      <c r="X741" s="173">
        <f>'K8 SD Twl I 2013'!T740</f>
        <v>0</v>
      </c>
      <c r="Y741" s="173">
        <f>'K8 SD Twl II 2013'!T740</f>
        <v>0</v>
      </c>
      <c r="Z741" s="173">
        <f>'K8 SD Twl III 2013'!T740</f>
        <v>0</v>
      </c>
      <c r="AA741" s="173">
        <f>'K8 SD Twl IV 2013'!T740</f>
        <v>0</v>
      </c>
      <c r="AB741" s="173">
        <f t="shared" si="59"/>
        <v>0</v>
      </c>
      <c r="AC741" s="173">
        <f t="shared" si="55"/>
        <v>106060000</v>
      </c>
    </row>
    <row r="742" spans="2:29" hidden="1">
      <c r="B742" s="79">
        <f>'PER TRIWULAN'!A736</f>
        <v>731</v>
      </c>
      <c r="C742" s="54" t="str">
        <f>'PER TRIWULAN'!I736</f>
        <v xml:space="preserve"> Toroh </v>
      </c>
      <c r="D742" s="36" t="str">
        <f>'PER TRIWULAN'!B736</f>
        <v>SD NEGERI 1 GENENGADAL</v>
      </c>
      <c r="E742" s="71">
        <f>'PER TRIWULAN'!X736</f>
        <v>124120000</v>
      </c>
      <c r="F742" s="89">
        <v>124120000</v>
      </c>
      <c r="G742" s="62">
        <v>14156000</v>
      </c>
      <c r="H742" s="62">
        <v>675000</v>
      </c>
      <c r="I742" s="62">
        <v>12114000</v>
      </c>
      <c r="J742" s="62">
        <v>12113900</v>
      </c>
      <c r="K742" s="62">
        <v>27851100</v>
      </c>
      <c r="L742" s="62">
        <v>10712972</v>
      </c>
      <c r="M742" s="62">
        <v>13153000</v>
      </c>
      <c r="N742" s="62">
        <v>29550000</v>
      </c>
      <c r="O742" s="62">
        <v>790000</v>
      </c>
      <c r="P742" s="62">
        <v>250000</v>
      </c>
      <c r="Q742" s="62">
        <v>904000</v>
      </c>
      <c r="R742" s="62">
        <v>1850000</v>
      </c>
      <c r="S742" s="62">
        <v>0</v>
      </c>
      <c r="T742" s="72">
        <f t="shared" si="56"/>
        <v>124119972</v>
      </c>
      <c r="U742" s="59">
        <f t="shared" si="57"/>
        <v>0</v>
      </c>
      <c r="V742" s="57">
        <f t="shared" si="58"/>
        <v>28</v>
      </c>
      <c r="X742" s="173">
        <f>'K8 SD Twl I 2013'!T741</f>
        <v>0</v>
      </c>
      <c r="Y742" s="173">
        <f>'K8 SD Twl II 2013'!T741</f>
        <v>0</v>
      </c>
      <c r="Z742" s="173">
        <f>'K8 SD Twl III 2013'!T741</f>
        <v>0</v>
      </c>
      <c r="AA742" s="173">
        <f>'K8 SD Twl IV 2013'!T741</f>
        <v>0</v>
      </c>
      <c r="AB742" s="173">
        <f t="shared" si="59"/>
        <v>0</v>
      </c>
      <c r="AC742" s="173">
        <f t="shared" si="55"/>
        <v>124119972</v>
      </c>
    </row>
    <row r="743" spans="2:29" hidden="1">
      <c r="B743" s="79">
        <f>'PER TRIWULAN'!A737</f>
        <v>732</v>
      </c>
      <c r="C743" s="54" t="str">
        <f>'PER TRIWULAN'!I737</f>
        <v xml:space="preserve"> Toroh </v>
      </c>
      <c r="D743" s="36" t="str">
        <f>'PER TRIWULAN'!B737</f>
        <v>SD NEGERI 1 GENENGSARI</v>
      </c>
      <c r="E743" s="71">
        <f>'PER TRIWULAN'!X737</f>
        <v>72500000</v>
      </c>
      <c r="F743" s="89">
        <v>72500000</v>
      </c>
      <c r="G743" s="62">
        <v>1521975</v>
      </c>
      <c r="H743" s="62">
        <v>1021000</v>
      </c>
      <c r="I743" s="62">
        <v>8886800</v>
      </c>
      <c r="J743" s="62">
        <v>12721475</v>
      </c>
      <c r="K743" s="62">
        <v>16355350</v>
      </c>
      <c r="L743" s="62">
        <v>958200</v>
      </c>
      <c r="M743" s="62">
        <v>240000</v>
      </c>
      <c r="N743" s="62">
        <v>19778700</v>
      </c>
      <c r="O743" s="62">
        <v>1764000</v>
      </c>
      <c r="P743" s="62">
        <v>0</v>
      </c>
      <c r="Q743" s="62">
        <v>1892500</v>
      </c>
      <c r="R743" s="62">
        <v>7360000</v>
      </c>
      <c r="S743" s="62">
        <v>0</v>
      </c>
      <c r="T743" s="72">
        <f t="shared" si="56"/>
        <v>72500000</v>
      </c>
      <c r="U743" s="59">
        <f t="shared" si="57"/>
        <v>0</v>
      </c>
      <c r="V743" s="57">
        <f t="shared" si="58"/>
        <v>0</v>
      </c>
      <c r="X743" s="173">
        <f>'K8 SD Twl I 2013'!T742</f>
        <v>0</v>
      </c>
      <c r="Y743" s="173">
        <f>'K8 SD Twl II 2013'!T742</f>
        <v>0</v>
      </c>
      <c r="Z743" s="173">
        <f>'K8 SD Twl III 2013'!T742</f>
        <v>0</v>
      </c>
      <c r="AA743" s="173">
        <f>'K8 SD Twl IV 2013'!T742</f>
        <v>0</v>
      </c>
      <c r="AB743" s="173">
        <f t="shared" si="59"/>
        <v>0</v>
      </c>
      <c r="AC743" s="173">
        <f t="shared" si="55"/>
        <v>72500000</v>
      </c>
    </row>
    <row r="744" spans="2:29" hidden="1">
      <c r="B744" s="79">
        <f>'PER TRIWULAN'!A738</f>
        <v>733</v>
      </c>
      <c r="C744" s="54" t="str">
        <f>'PER TRIWULAN'!I738</f>
        <v xml:space="preserve"> Toroh </v>
      </c>
      <c r="D744" s="36" t="str">
        <f>'PER TRIWULAN'!B738</f>
        <v>SD NEGERI 1 KATONG</v>
      </c>
      <c r="E744" s="71">
        <f>'PER TRIWULAN'!X738</f>
        <v>79460000</v>
      </c>
      <c r="F744" s="89">
        <v>79460000</v>
      </c>
      <c r="G744" s="62">
        <v>4573500</v>
      </c>
      <c r="H744" s="62">
        <v>500000</v>
      </c>
      <c r="I744" s="62">
        <v>12898700</v>
      </c>
      <c r="J744" s="62">
        <v>5166500</v>
      </c>
      <c r="K744" s="62">
        <v>15533800</v>
      </c>
      <c r="L744" s="62">
        <v>2776000</v>
      </c>
      <c r="M744" s="62">
        <v>9186500</v>
      </c>
      <c r="N744" s="62">
        <v>21605000</v>
      </c>
      <c r="O744" s="62">
        <v>2060000</v>
      </c>
      <c r="P744" s="62">
        <v>0</v>
      </c>
      <c r="Q744" s="62">
        <v>4825000</v>
      </c>
      <c r="R744" s="62">
        <v>335000</v>
      </c>
      <c r="S744" s="62">
        <v>0</v>
      </c>
      <c r="T744" s="72">
        <f t="shared" si="56"/>
        <v>79460000</v>
      </c>
      <c r="U744" s="59">
        <f t="shared" si="57"/>
        <v>0</v>
      </c>
      <c r="V744" s="57">
        <f t="shared" si="58"/>
        <v>0</v>
      </c>
      <c r="X744" s="173">
        <f>'K8 SD Twl I 2013'!T743</f>
        <v>0</v>
      </c>
      <c r="Y744" s="173">
        <f>'K8 SD Twl II 2013'!T743</f>
        <v>0</v>
      </c>
      <c r="Z744" s="173">
        <f>'K8 SD Twl III 2013'!T743</f>
        <v>0</v>
      </c>
      <c r="AA744" s="173">
        <f>'K8 SD Twl IV 2013'!T743</f>
        <v>0</v>
      </c>
      <c r="AB744" s="173">
        <f t="shared" si="59"/>
        <v>0</v>
      </c>
      <c r="AC744" s="173">
        <f t="shared" si="55"/>
        <v>79460000</v>
      </c>
    </row>
    <row r="745" spans="2:29" hidden="1">
      <c r="B745" s="79">
        <f>'PER TRIWULAN'!A739</f>
        <v>734</v>
      </c>
      <c r="C745" s="54" t="str">
        <f>'PER TRIWULAN'!I739</f>
        <v xml:space="preserve"> Toroh </v>
      </c>
      <c r="D745" s="36" t="str">
        <f>'PER TRIWULAN'!B739</f>
        <v>SD NEGERI 1 KENTENG</v>
      </c>
      <c r="E745" s="71">
        <f>'PER TRIWULAN'!X739</f>
        <v>87290000</v>
      </c>
      <c r="F745" s="89">
        <v>87290000</v>
      </c>
      <c r="G745" s="62">
        <v>1730000</v>
      </c>
      <c r="H745" s="62">
        <v>600000</v>
      </c>
      <c r="I745" s="62">
        <v>27945000</v>
      </c>
      <c r="J745" s="62">
        <v>2171200</v>
      </c>
      <c r="K745" s="62">
        <v>10550817</v>
      </c>
      <c r="L745" s="62">
        <v>334488</v>
      </c>
      <c r="M745" s="62">
        <v>19669000</v>
      </c>
      <c r="N745" s="62">
        <v>16300000</v>
      </c>
      <c r="O745" s="62">
        <v>6653000</v>
      </c>
      <c r="P745" s="62">
        <v>0</v>
      </c>
      <c r="Q745" s="62">
        <v>386495</v>
      </c>
      <c r="R745" s="62">
        <v>950000</v>
      </c>
      <c r="S745" s="62">
        <v>0</v>
      </c>
      <c r="T745" s="72">
        <f t="shared" si="56"/>
        <v>87290000</v>
      </c>
      <c r="U745" s="59">
        <f t="shared" si="57"/>
        <v>0</v>
      </c>
      <c r="V745" s="57">
        <f t="shared" si="58"/>
        <v>0</v>
      </c>
      <c r="X745" s="173">
        <f>'K8 SD Twl I 2013'!T744</f>
        <v>0</v>
      </c>
      <c r="Y745" s="173">
        <f>'K8 SD Twl II 2013'!T744</f>
        <v>0</v>
      </c>
      <c r="Z745" s="173">
        <f>'K8 SD Twl III 2013'!T744</f>
        <v>0</v>
      </c>
      <c r="AA745" s="173">
        <f>'K8 SD Twl IV 2013'!T744</f>
        <v>0</v>
      </c>
      <c r="AB745" s="173">
        <f t="shared" si="59"/>
        <v>0</v>
      </c>
      <c r="AC745" s="173">
        <f t="shared" si="55"/>
        <v>87290000</v>
      </c>
    </row>
    <row r="746" spans="2:29" hidden="1">
      <c r="B746" s="79">
        <f>'PER TRIWULAN'!A740</f>
        <v>735</v>
      </c>
      <c r="C746" s="54" t="str">
        <f>'PER TRIWULAN'!I740</f>
        <v xml:space="preserve"> Toroh </v>
      </c>
      <c r="D746" s="36" t="str">
        <f>'PER TRIWULAN'!B740</f>
        <v>SD NEGERI 1 NGRANDAH</v>
      </c>
      <c r="E746" s="71">
        <f>'PER TRIWULAN'!X740</f>
        <v>110490000</v>
      </c>
      <c r="F746" s="89">
        <v>110490000</v>
      </c>
      <c r="G746" s="62">
        <v>350000</v>
      </c>
      <c r="H746" s="62">
        <v>774000</v>
      </c>
      <c r="I746" s="62">
        <v>10168000</v>
      </c>
      <c r="J746" s="62">
        <v>16301050</v>
      </c>
      <c r="K746" s="62">
        <v>20049298</v>
      </c>
      <c r="L746" s="62">
        <v>3754402</v>
      </c>
      <c r="M746" s="62">
        <v>20014500</v>
      </c>
      <c r="N746" s="62">
        <v>32515000</v>
      </c>
      <c r="O746" s="62">
        <v>2976500</v>
      </c>
      <c r="P746" s="62">
        <v>1474250</v>
      </c>
      <c r="Q746" s="62">
        <v>2113000</v>
      </c>
      <c r="R746" s="62">
        <v>0</v>
      </c>
      <c r="S746" s="62">
        <v>0</v>
      </c>
      <c r="T746" s="72">
        <f t="shared" si="56"/>
        <v>110490000</v>
      </c>
      <c r="U746" s="59">
        <f t="shared" si="57"/>
        <v>0</v>
      </c>
      <c r="V746" s="57">
        <f t="shared" si="58"/>
        <v>0</v>
      </c>
      <c r="X746" s="173">
        <f>'K8 SD Twl I 2013'!T745</f>
        <v>0</v>
      </c>
      <c r="Y746" s="173">
        <f>'K8 SD Twl II 2013'!T745</f>
        <v>0</v>
      </c>
      <c r="Z746" s="173">
        <f>'K8 SD Twl III 2013'!T745</f>
        <v>0</v>
      </c>
      <c r="AA746" s="173">
        <f>'K8 SD Twl IV 2013'!T745</f>
        <v>0</v>
      </c>
      <c r="AB746" s="173">
        <f t="shared" si="59"/>
        <v>0</v>
      </c>
      <c r="AC746" s="173">
        <f t="shared" si="55"/>
        <v>110490000</v>
      </c>
    </row>
    <row r="747" spans="2:29" hidden="1">
      <c r="B747" s="79">
        <f>'PER TRIWULAN'!A741</f>
        <v>736</v>
      </c>
      <c r="C747" s="54" t="str">
        <f>'PER TRIWULAN'!I741</f>
        <v xml:space="preserve"> Toroh </v>
      </c>
      <c r="D747" s="36" t="str">
        <f>'PER TRIWULAN'!B741</f>
        <v>SD NEGERI 1 PILANGPAYUNG</v>
      </c>
      <c r="E747" s="71">
        <f>'PER TRIWULAN'!X741</f>
        <v>66990000</v>
      </c>
      <c r="F747" s="89">
        <v>66990000</v>
      </c>
      <c r="G747" s="62">
        <v>7968750</v>
      </c>
      <c r="H747" s="62">
        <v>775000</v>
      </c>
      <c r="I747" s="62">
        <v>10355950</v>
      </c>
      <c r="J747" s="62">
        <v>7919850</v>
      </c>
      <c r="K747" s="62">
        <v>5026168</v>
      </c>
      <c r="L747" s="62">
        <v>293482</v>
      </c>
      <c r="M747" s="62">
        <v>1010000</v>
      </c>
      <c r="N747" s="62">
        <v>29958000</v>
      </c>
      <c r="O747" s="62">
        <v>1882800</v>
      </c>
      <c r="P747" s="62">
        <v>0</v>
      </c>
      <c r="Q747" s="62">
        <v>1050000</v>
      </c>
      <c r="R747" s="62">
        <v>750000</v>
      </c>
      <c r="S747" s="62">
        <v>0</v>
      </c>
      <c r="T747" s="72">
        <f t="shared" si="56"/>
        <v>66990000</v>
      </c>
      <c r="U747" s="59">
        <f t="shared" si="57"/>
        <v>0</v>
      </c>
      <c r="V747" s="57">
        <f t="shared" si="58"/>
        <v>0</v>
      </c>
      <c r="X747" s="173">
        <f>'K8 SD Twl I 2013'!T746</f>
        <v>0</v>
      </c>
      <c r="Y747" s="173">
        <f>'K8 SD Twl II 2013'!T746</f>
        <v>0</v>
      </c>
      <c r="Z747" s="173">
        <f>'K8 SD Twl III 2013'!T746</f>
        <v>0</v>
      </c>
      <c r="AA747" s="173">
        <f>'K8 SD Twl IV 2013'!T746</f>
        <v>0</v>
      </c>
      <c r="AB747" s="173">
        <f t="shared" si="59"/>
        <v>0</v>
      </c>
      <c r="AC747" s="173">
        <f t="shared" si="55"/>
        <v>66990000</v>
      </c>
    </row>
    <row r="748" spans="2:29" hidden="1">
      <c r="B748" s="79">
        <f>'PER TRIWULAN'!A742</f>
        <v>737</v>
      </c>
      <c r="C748" s="54" t="str">
        <f>'PER TRIWULAN'!I742</f>
        <v xml:space="preserve"> Toroh </v>
      </c>
      <c r="D748" s="36" t="str">
        <f>'PER TRIWULAN'!B742</f>
        <v>SD NEGERI 1 PLOSOHARJO</v>
      </c>
      <c r="E748" s="71">
        <f>'PER TRIWULAN'!X742</f>
        <v>94830000</v>
      </c>
      <c r="F748" s="89">
        <v>94830000</v>
      </c>
      <c r="G748" s="62">
        <v>1383500</v>
      </c>
      <c r="H748" s="62">
        <v>1182500</v>
      </c>
      <c r="I748" s="62">
        <v>14320800</v>
      </c>
      <c r="J748" s="62">
        <v>5045697</v>
      </c>
      <c r="K748" s="62">
        <v>19464883</v>
      </c>
      <c r="L748" s="62">
        <v>2150242</v>
      </c>
      <c r="M748" s="62">
        <v>7329000</v>
      </c>
      <c r="N748" s="62">
        <v>33057378</v>
      </c>
      <c r="O748" s="62">
        <v>5476000</v>
      </c>
      <c r="P748" s="62">
        <v>90000</v>
      </c>
      <c r="Q748" s="62">
        <v>4650000</v>
      </c>
      <c r="R748" s="62">
        <v>680000</v>
      </c>
      <c r="S748" s="62">
        <v>0</v>
      </c>
      <c r="T748" s="72">
        <f t="shared" si="56"/>
        <v>94830000</v>
      </c>
      <c r="U748" s="59">
        <f t="shared" si="57"/>
        <v>0</v>
      </c>
      <c r="V748" s="57">
        <f t="shared" si="58"/>
        <v>0</v>
      </c>
      <c r="X748" s="173">
        <f>'K8 SD Twl I 2013'!T747</f>
        <v>0</v>
      </c>
      <c r="Y748" s="173">
        <f>'K8 SD Twl II 2013'!T747</f>
        <v>0</v>
      </c>
      <c r="Z748" s="173">
        <f>'K8 SD Twl III 2013'!T747</f>
        <v>0</v>
      </c>
      <c r="AA748" s="173">
        <f>'K8 SD Twl IV 2013'!T747</f>
        <v>0</v>
      </c>
      <c r="AB748" s="173">
        <f t="shared" si="59"/>
        <v>0</v>
      </c>
      <c r="AC748" s="173">
        <f t="shared" si="55"/>
        <v>94830000</v>
      </c>
    </row>
    <row r="749" spans="2:29" hidden="1">
      <c r="B749" s="79">
        <f>'PER TRIWULAN'!A743</f>
        <v>738</v>
      </c>
      <c r="C749" s="54" t="str">
        <f>'PER TRIWULAN'!I743</f>
        <v xml:space="preserve"> Toroh </v>
      </c>
      <c r="D749" s="36" t="str">
        <f>'PER TRIWULAN'!B743</f>
        <v>SD NEGERI 1 SINDUREJO</v>
      </c>
      <c r="E749" s="71">
        <f>'PER TRIWULAN'!X743</f>
        <v>137460000</v>
      </c>
      <c r="F749" s="89">
        <v>137460000</v>
      </c>
      <c r="G749" s="62">
        <v>8412000</v>
      </c>
      <c r="H749" s="62">
        <v>1515000</v>
      </c>
      <c r="I749" s="62">
        <v>28615204</v>
      </c>
      <c r="J749" s="62">
        <v>23354846</v>
      </c>
      <c r="K749" s="62">
        <v>26674200</v>
      </c>
      <c r="L749" s="62">
        <v>5697750</v>
      </c>
      <c r="M749" s="62">
        <v>8800000</v>
      </c>
      <c r="N749" s="62">
        <v>16200000</v>
      </c>
      <c r="O749" s="62">
        <v>5561000</v>
      </c>
      <c r="P749" s="62">
        <v>0</v>
      </c>
      <c r="Q749" s="62">
        <v>4200000</v>
      </c>
      <c r="R749" s="62">
        <v>8430000</v>
      </c>
      <c r="S749" s="62">
        <v>0</v>
      </c>
      <c r="T749" s="72">
        <f t="shared" si="56"/>
        <v>137460000</v>
      </c>
      <c r="U749" s="59">
        <f t="shared" si="57"/>
        <v>0</v>
      </c>
      <c r="V749" s="57">
        <f t="shared" si="58"/>
        <v>0</v>
      </c>
      <c r="X749" s="173">
        <f>'K8 SD Twl I 2013'!T748</f>
        <v>0</v>
      </c>
      <c r="Y749" s="173">
        <f>'K8 SD Twl II 2013'!T748</f>
        <v>0</v>
      </c>
      <c r="Z749" s="173">
        <f>'K8 SD Twl III 2013'!T748</f>
        <v>0</v>
      </c>
      <c r="AA749" s="173">
        <f>'K8 SD Twl IV 2013'!T748</f>
        <v>0</v>
      </c>
      <c r="AB749" s="173">
        <f t="shared" si="59"/>
        <v>0</v>
      </c>
      <c r="AC749" s="173">
        <f t="shared" si="55"/>
        <v>137460000</v>
      </c>
    </row>
    <row r="750" spans="2:29" hidden="1">
      <c r="B750" s="79">
        <f>'PER TRIWULAN'!A744</f>
        <v>739</v>
      </c>
      <c r="C750" s="54" t="str">
        <f>'PER TRIWULAN'!I744</f>
        <v xml:space="preserve"> Toroh </v>
      </c>
      <c r="D750" s="36" t="str">
        <f>'PER TRIWULAN'!B744</f>
        <v>SD NEGERI 1 TAMBIREJO</v>
      </c>
      <c r="E750" s="71">
        <f>'PER TRIWULAN'!X744</f>
        <v>63510000</v>
      </c>
      <c r="F750" s="89">
        <v>63510000</v>
      </c>
      <c r="G750" s="62">
        <v>2250000</v>
      </c>
      <c r="H750" s="62">
        <v>0</v>
      </c>
      <c r="I750" s="62">
        <v>7133111</v>
      </c>
      <c r="J750" s="62">
        <v>3366300</v>
      </c>
      <c r="K750" s="62">
        <v>16814232</v>
      </c>
      <c r="L750" s="62">
        <v>415107</v>
      </c>
      <c r="M750" s="62">
        <v>7500750</v>
      </c>
      <c r="N750" s="62">
        <v>20400000</v>
      </c>
      <c r="O750" s="62">
        <v>3710500</v>
      </c>
      <c r="P750" s="62">
        <v>0</v>
      </c>
      <c r="Q750" s="62">
        <v>1920000</v>
      </c>
      <c r="R750" s="62">
        <v>0</v>
      </c>
      <c r="S750" s="62">
        <v>0</v>
      </c>
      <c r="T750" s="72">
        <f t="shared" si="56"/>
        <v>63510000</v>
      </c>
      <c r="U750" s="59">
        <f t="shared" si="57"/>
        <v>0</v>
      </c>
      <c r="V750" s="57">
        <f t="shared" si="58"/>
        <v>0</v>
      </c>
      <c r="X750" s="173">
        <f>'K8 SD Twl I 2013'!T749</f>
        <v>0</v>
      </c>
      <c r="Y750" s="173">
        <f>'K8 SD Twl II 2013'!T749</f>
        <v>0</v>
      </c>
      <c r="Z750" s="173">
        <f>'K8 SD Twl III 2013'!T749</f>
        <v>0</v>
      </c>
      <c r="AA750" s="173">
        <f>'K8 SD Twl IV 2013'!T749</f>
        <v>0</v>
      </c>
      <c r="AB750" s="173">
        <f t="shared" si="59"/>
        <v>0</v>
      </c>
      <c r="AC750" s="173">
        <f t="shared" si="55"/>
        <v>63510000</v>
      </c>
    </row>
    <row r="751" spans="2:29" hidden="1">
      <c r="B751" s="79">
        <f>'PER TRIWULAN'!A745</f>
        <v>740</v>
      </c>
      <c r="C751" s="54" t="str">
        <f>'PER TRIWULAN'!I745</f>
        <v xml:space="preserve"> Toroh </v>
      </c>
      <c r="D751" s="36" t="str">
        <f>'PER TRIWULAN'!B745</f>
        <v>SD NEGERI 1 TUNGGAK</v>
      </c>
      <c r="E751" s="71">
        <f>'PER TRIWULAN'!X745</f>
        <v>98310000</v>
      </c>
      <c r="F751" s="89">
        <v>98310000</v>
      </c>
      <c r="G751" s="62">
        <v>0</v>
      </c>
      <c r="H751" s="62">
        <v>250000</v>
      </c>
      <c r="I751" s="62">
        <v>11714650</v>
      </c>
      <c r="J751" s="62">
        <v>12759334</v>
      </c>
      <c r="K751" s="62">
        <v>18270696</v>
      </c>
      <c r="L751" s="62">
        <v>223320</v>
      </c>
      <c r="M751" s="62">
        <v>13186500</v>
      </c>
      <c r="N751" s="62">
        <v>24165000</v>
      </c>
      <c r="O751" s="62">
        <v>1963000</v>
      </c>
      <c r="P751" s="62">
        <v>0</v>
      </c>
      <c r="Q751" s="62">
        <v>13077500</v>
      </c>
      <c r="R751" s="62">
        <v>2700000</v>
      </c>
      <c r="S751" s="62">
        <v>0</v>
      </c>
      <c r="T751" s="72">
        <f t="shared" si="56"/>
        <v>98310000</v>
      </c>
      <c r="U751" s="59">
        <f t="shared" si="57"/>
        <v>0</v>
      </c>
      <c r="V751" s="57">
        <f t="shared" si="58"/>
        <v>0</v>
      </c>
      <c r="X751" s="173">
        <f>'K8 SD Twl I 2013'!T750</f>
        <v>0</v>
      </c>
      <c r="Y751" s="173">
        <f>'K8 SD Twl II 2013'!T750</f>
        <v>0</v>
      </c>
      <c r="Z751" s="173">
        <f>'K8 SD Twl III 2013'!T750</f>
        <v>0</v>
      </c>
      <c r="AA751" s="173">
        <f>'K8 SD Twl IV 2013'!T750</f>
        <v>0</v>
      </c>
      <c r="AB751" s="173">
        <f t="shared" si="59"/>
        <v>0</v>
      </c>
      <c r="AC751" s="173">
        <f t="shared" si="55"/>
        <v>98310000</v>
      </c>
    </row>
    <row r="752" spans="2:29" hidden="1">
      <c r="B752" s="79">
        <f>'PER TRIWULAN'!A746</f>
        <v>741</v>
      </c>
      <c r="C752" s="54" t="str">
        <f>'PER TRIWULAN'!I746</f>
        <v xml:space="preserve"> Toroh </v>
      </c>
      <c r="D752" s="36" t="str">
        <f>'PER TRIWULAN'!B746</f>
        <v>SD NEGERI 2 BANDUNGHARJO</v>
      </c>
      <c r="E752" s="71">
        <f>'PER TRIWULAN'!X746</f>
        <v>76850000</v>
      </c>
      <c r="F752" s="89">
        <v>76850000</v>
      </c>
      <c r="G752" s="62">
        <v>1221000</v>
      </c>
      <c r="H752" s="62">
        <v>7500</v>
      </c>
      <c r="I752" s="62">
        <v>10694800</v>
      </c>
      <c r="J752" s="62">
        <v>7073000</v>
      </c>
      <c r="K752" s="62">
        <v>24143700</v>
      </c>
      <c r="L752" s="62">
        <v>1911275</v>
      </c>
      <c r="M752" s="62">
        <v>1974000</v>
      </c>
      <c r="N752" s="62">
        <v>22200000</v>
      </c>
      <c r="O752" s="62">
        <v>4193000</v>
      </c>
      <c r="P752" s="62">
        <v>0</v>
      </c>
      <c r="Q752" s="62">
        <v>1600000</v>
      </c>
      <c r="R752" s="62">
        <v>1764000</v>
      </c>
      <c r="S752" s="62">
        <v>0</v>
      </c>
      <c r="T752" s="72">
        <f t="shared" si="56"/>
        <v>76782275</v>
      </c>
      <c r="U752" s="59">
        <f t="shared" si="57"/>
        <v>0</v>
      </c>
      <c r="V752" s="57">
        <f t="shared" si="58"/>
        <v>67725</v>
      </c>
      <c r="X752" s="173">
        <f>'K8 SD Twl I 2013'!T751</f>
        <v>0</v>
      </c>
      <c r="Y752" s="173">
        <f>'K8 SD Twl II 2013'!T751</f>
        <v>0</v>
      </c>
      <c r="Z752" s="173">
        <f>'K8 SD Twl III 2013'!T751</f>
        <v>0</v>
      </c>
      <c r="AA752" s="173">
        <f>'K8 SD Twl IV 2013'!T751</f>
        <v>0</v>
      </c>
      <c r="AB752" s="173">
        <f t="shared" si="59"/>
        <v>0</v>
      </c>
      <c r="AC752" s="173">
        <f t="shared" si="55"/>
        <v>76782275</v>
      </c>
    </row>
    <row r="753" spans="2:29" hidden="1">
      <c r="B753" s="79">
        <f>'PER TRIWULAN'!A747</f>
        <v>742</v>
      </c>
      <c r="C753" s="54" t="str">
        <f>'PER TRIWULAN'!I747</f>
        <v xml:space="preserve"> Toroh </v>
      </c>
      <c r="D753" s="36" t="str">
        <f>'PER TRIWULAN'!B747</f>
        <v>SD NEGERI 2 BOLOH</v>
      </c>
      <c r="E753" s="71">
        <f>'PER TRIWULAN'!X747</f>
        <v>153990000</v>
      </c>
      <c r="F753" s="89">
        <v>153990000</v>
      </c>
      <c r="G753" s="62">
        <v>5655000</v>
      </c>
      <c r="H753" s="62">
        <v>1415500</v>
      </c>
      <c r="I753" s="62">
        <v>25929000</v>
      </c>
      <c r="J753" s="62">
        <v>22570800</v>
      </c>
      <c r="K753" s="62">
        <v>20126976</v>
      </c>
      <c r="L753" s="62">
        <v>2547760</v>
      </c>
      <c r="M753" s="62">
        <v>18884250</v>
      </c>
      <c r="N753" s="62">
        <v>35975000</v>
      </c>
      <c r="O753" s="62">
        <v>1850000</v>
      </c>
      <c r="P753" s="62">
        <v>7662500</v>
      </c>
      <c r="Q753" s="62">
        <v>6405000</v>
      </c>
      <c r="R753" s="62">
        <v>2395000</v>
      </c>
      <c r="S753" s="62">
        <v>0</v>
      </c>
      <c r="T753" s="72">
        <f t="shared" si="56"/>
        <v>151416786</v>
      </c>
      <c r="U753" s="59">
        <f t="shared" si="57"/>
        <v>0</v>
      </c>
      <c r="V753" s="57">
        <f t="shared" si="58"/>
        <v>2573214</v>
      </c>
      <c r="X753" s="173">
        <f>'K8 SD Twl I 2013'!T752</f>
        <v>0</v>
      </c>
      <c r="Y753" s="173">
        <f>'K8 SD Twl II 2013'!T752</f>
        <v>0</v>
      </c>
      <c r="Z753" s="173">
        <f>'K8 SD Twl III 2013'!T752</f>
        <v>0</v>
      </c>
      <c r="AA753" s="173">
        <f>'K8 SD Twl IV 2013'!T752</f>
        <v>0</v>
      </c>
      <c r="AB753" s="173">
        <f t="shared" si="59"/>
        <v>0</v>
      </c>
      <c r="AC753" s="173">
        <f t="shared" si="55"/>
        <v>151416786</v>
      </c>
    </row>
    <row r="754" spans="2:29" hidden="1">
      <c r="B754" s="79">
        <f>'PER TRIWULAN'!A748</f>
        <v>743</v>
      </c>
      <c r="C754" s="54" t="str">
        <f>'PER TRIWULAN'!I748</f>
        <v xml:space="preserve"> Toroh </v>
      </c>
      <c r="D754" s="36" t="str">
        <f>'PER TRIWULAN'!B748</f>
        <v>SD NEGERI 2 GENENGADAL</v>
      </c>
      <c r="E754" s="71">
        <f>'PER TRIWULAN'!X748</f>
        <v>62930000</v>
      </c>
      <c r="F754" s="89">
        <v>62930000</v>
      </c>
      <c r="G754" s="62">
        <v>556000</v>
      </c>
      <c r="H754" s="62">
        <v>1485000</v>
      </c>
      <c r="I754" s="62">
        <v>9706000</v>
      </c>
      <c r="J754" s="62">
        <v>8748000</v>
      </c>
      <c r="K754" s="62">
        <v>10519022</v>
      </c>
      <c r="L754" s="62">
        <v>2111076</v>
      </c>
      <c r="M754" s="62">
        <v>2840000</v>
      </c>
      <c r="N754" s="62">
        <v>20450000</v>
      </c>
      <c r="O754" s="62">
        <v>905000</v>
      </c>
      <c r="P754" s="62">
        <v>0</v>
      </c>
      <c r="Q754" s="62">
        <v>3559861</v>
      </c>
      <c r="R754" s="62">
        <v>2050000</v>
      </c>
      <c r="S754" s="62">
        <v>0</v>
      </c>
      <c r="T754" s="72">
        <f t="shared" si="56"/>
        <v>62929959</v>
      </c>
      <c r="U754" s="59">
        <f t="shared" si="57"/>
        <v>0</v>
      </c>
      <c r="V754" s="57">
        <f t="shared" si="58"/>
        <v>41</v>
      </c>
      <c r="X754" s="173">
        <f>'K8 SD Twl I 2013'!T753</f>
        <v>0</v>
      </c>
      <c r="Y754" s="173">
        <f>'K8 SD Twl II 2013'!T753</f>
        <v>0</v>
      </c>
      <c r="Z754" s="173">
        <f>'K8 SD Twl III 2013'!T753</f>
        <v>0</v>
      </c>
      <c r="AA754" s="173">
        <f>'K8 SD Twl IV 2013'!T753</f>
        <v>0</v>
      </c>
      <c r="AB754" s="173">
        <f t="shared" si="59"/>
        <v>0</v>
      </c>
      <c r="AC754" s="173">
        <f t="shared" si="55"/>
        <v>62929959</v>
      </c>
    </row>
    <row r="755" spans="2:29" hidden="1">
      <c r="B755" s="79">
        <f>'PER TRIWULAN'!A749</f>
        <v>744</v>
      </c>
      <c r="C755" s="54" t="str">
        <f>'PER TRIWULAN'!I749</f>
        <v xml:space="preserve"> Toroh </v>
      </c>
      <c r="D755" s="36" t="str">
        <f>'PER TRIWULAN'!B749</f>
        <v>SD NEGERI 2 GENENGSARI</v>
      </c>
      <c r="E755" s="71">
        <f>'PER TRIWULAN'!X749</f>
        <v>74820000</v>
      </c>
      <c r="F755" s="89">
        <v>74820000</v>
      </c>
      <c r="G755" s="62">
        <v>7196800</v>
      </c>
      <c r="H755" s="62">
        <v>1345000</v>
      </c>
      <c r="I755" s="62">
        <v>8980500</v>
      </c>
      <c r="J755" s="62">
        <v>11141900</v>
      </c>
      <c r="K755" s="62">
        <v>17285030</v>
      </c>
      <c r="L755" s="62">
        <v>629000</v>
      </c>
      <c r="M755" s="62">
        <v>11415000</v>
      </c>
      <c r="N755" s="62">
        <v>15352770</v>
      </c>
      <c r="O755" s="62">
        <v>1474000</v>
      </c>
      <c r="P755" s="62">
        <v>0</v>
      </c>
      <c r="Q755" s="62">
        <v>0</v>
      </c>
      <c r="R755" s="62">
        <v>0</v>
      </c>
      <c r="S755" s="62">
        <v>0</v>
      </c>
      <c r="T755" s="72">
        <f t="shared" si="56"/>
        <v>74820000</v>
      </c>
      <c r="U755" s="59">
        <f t="shared" si="57"/>
        <v>0</v>
      </c>
      <c r="V755" s="57">
        <f t="shared" si="58"/>
        <v>0</v>
      </c>
      <c r="X755" s="173">
        <f>'K8 SD Twl I 2013'!T754</f>
        <v>0</v>
      </c>
      <c r="Y755" s="173">
        <f>'K8 SD Twl II 2013'!T754</f>
        <v>0</v>
      </c>
      <c r="Z755" s="173">
        <f>'K8 SD Twl III 2013'!T754</f>
        <v>0</v>
      </c>
      <c r="AA755" s="173">
        <f>'K8 SD Twl IV 2013'!T754</f>
        <v>0</v>
      </c>
      <c r="AB755" s="173">
        <f t="shared" si="59"/>
        <v>0</v>
      </c>
      <c r="AC755" s="173">
        <f t="shared" si="55"/>
        <v>74820000</v>
      </c>
    </row>
    <row r="756" spans="2:29" hidden="1">
      <c r="B756" s="79">
        <f>'PER TRIWULAN'!A750</f>
        <v>745</v>
      </c>
      <c r="C756" s="54" t="str">
        <f>'PER TRIWULAN'!I750</f>
        <v xml:space="preserve"> Toroh </v>
      </c>
      <c r="D756" s="36" t="str">
        <f>'PER TRIWULAN'!B750</f>
        <v>SD NEGERI 2 KATONG</v>
      </c>
      <c r="E756" s="71">
        <f>'PER TRIWULAN'!X750</f>
        <v>123830000</v>
      </c>
      <c r="F756" s="89">
        <v>123830000</v>
      </c>
      <c r="G756" s="62">
        <v>17832250</v>
      </c>
      <c r="H756" s="62">
        <v>720000</v>
      </c>
      <c r="I756" s="62">
        <v>20386000</v>
      </c>
      <c r="J756" s="62">
        <v>18676850</v>
      </c>
      <c r="K756" s="62">
        <v>22578850</v>
      </c>
      <c r="L756" s="62">
        <v>3381850</v>
      </c>
      <c r="M756" s="62">
        <v>8245200</v>
      </c>
      <c r="N756" s="62">
        <v>24500000</v>
      </c>
      <c r="O756" s="62">
        <v>2434000</v>
      </c>
      <c r="P756" s="62">
        <v>725000</v>
      </c>
      <c r="Q756" s="62">
        <v>3050000</v>
      </c>
      <c r="R756" s="62">
        <v>1300000</v>
      </c>
      <c r="S756" s="62">
        <v>0</v>
      </c>
      <c r="T756" s="72">
        <f t="shared" si="56"/>
        <v>123830000</v>
      </c>
      <c r="U756" s="59">
        <f t="shared" si="57"/>
        <v>0</v>
      </c>
      <c r="V756" s="57">
        <f t="shared" si="58"/>
        <v>0</v>
      </c>
      <c r="X756" s="173">
        <f>'K8 SD Twl I 2013'!T755</f>
        <v>0</v>
      </c>
      <c r="Y756" s="173">
        <f>'K8 SD Twl II 2013'!T755</f>
        <v>0</v>
      </c>
      <c r="Z756" s="173">
        <f>'K8 SD Twl III 2013'!T755</f>
        <v>0</v>
      </c>
      <c r="AA756" s="173">
        <f>'K8 SD Twl IV 2013'!T755</f>
        <v>0</v>
      </c>
      <c r="AB756" s="173">
        <f t="shared" si="59"/>
        <v>0</v>
      </c>
      <c r="AC756" s="173">
        <f t="shared" si="55"/>
        <v>123830000</v>
      </c>
    </row>
    <row r="757" spans="2:29" hidden="1">
      <c r="B757" s="79">
        <f>'PER TRIWULAN'!A751</f>
        <v>746</v>
      </c>
      <c r="C757" s="54" t="str">
        <f>'PER TRIWULAN'!I751</f>
        <v xml:space="preserve"> Toroh </v>
      </c>
      <c r="D757" s="36" t="str">
        <f>'PER TRIWULAN'!B751</f>
        <v>SD NEGERI 2 KENTENG</v>
      </c>
      <c r="E757" s="71">
        <f>'PER TRIWULAN'!X751</f>
        <v>109910000</v>
      </c>
      <c r="F757" s="89">
        <v>109910000</v>
      </c>
      <c r="G757" s="62">
        <v>676000</v>
      </c>
      <c r="H757" s="62">
        <v>700000</v>
      </c>
      <c r="I757" s="62">
        <v>10163300</v>
      </c>
      <c r="J757" s="62">
        <v>10766650</v>
      </c>
      <c r="K757" s="62">
        <v>32180950</v>
      </c>
      <c r="L757" s="62">
        <v>894100</v>
      </c>
      <c r="M757" s="62">
        <v>3227500</v>
      </c>
      <c r="N757" s="62">
        <v>40965000</v>
      </c>
      <c r="O757" s="62">
        <v>7408500</v>
      </c>
      <c r="P757" s="62">
        <v>75000</v>
      </c>
      <c r="Q757" s="62">
        <v>2853000</v>
      </c>
      <c r="R757" s="62">
        <v>0</v>
      </c>
      <c r="S757" s="62">
        <v>0</v>
      </c>
      <c r="T757" s="72">
        <f t="shared" si="56"/>
        <v>109910000</v>
      </c>
      <c r="U757" s="59">
        <f t="shared" si="57"/>
        <v>0</v>
      </c>
      <c r="V757" s="57">
        <f t="shared" si="58"/>
        <v>0</v>
      </c>
      <c r="X757" s="173">
        <f>'K8 SD Twl I 2013'!T756</f>
        <v>0</v>
      </c>
      <c r="Y757" s="173">
        <f>'K8 SD Twl II 2013'!T756</f>
        <v>0</v>
      </c>
      <c r="Z757" s="173">
        <f>'K8 SD Twl III 2013'!T756</f>
        <v>0</v>
      </c>
      <c r="AA757" s="173">
        <f>'K8 SD Twl IV 2013'!T756</f>
        <v>0</v>
      </c>
      <c r="AB757" s="173">
        <f t="shared" si="59"/>
        <v>0</v>
      </c>
      <c r="AC757" s="173">
        <f t="shared" si="55"/>
        <v>109910000</v>
      </c>
    </row>
    <row r="758" spans="2:29" hidden="1">
      <c r="B758" s="79">
        <f>'PER TRIWULAN'!A752</f>
        <v>747</v>
      </c>
      <c r="C758" s="54" t="str">
        <f>'PER TRIWULAN'!I752</f>
        <v xml:space="preserve"> Toroh </v>
      </c>
      <c r="D758" s="36" t="str">
        <f>'PER TRIWULAN'!B752</f>
        <v>SD NEGERI 2 NGRANDAH</v>
      </c>
      <c r="E758" s="71">
        <f>'PER TRIWULAN'!X752</f>
        <v>103530000</v>
      </c>
      <c r="F758" s="89">
        <v>103530000</v>
      </c>
      <c r="G758" s="62">
        <v>0</v>
      </c>
      <c r="H758" s="62">
        <v>950000</v>
      </c>
      <c r="I758" s="62">
        <v>8136200</v>
      </c>
      <c r="J758" s="62">
        <v>15352300</v>
      </c>
      <c r="K758" s="62">
        <v>31318784</v>
      </c>
      <c r="L758" s="62">
        <v>3438966</v>
      </c>
      <c r="M758" s="62">
        <v>3678350</v>
      </c>
      <c r="N758" s="62">
        <v>34300000</v>
      </c>
      <c r="O758" s="62">
        <v>3341150</v>
      </c>
      <c r="P758" s="62">
        <v>0</v>
      </c>
      <c r="Q758" s="62">
        <v>3014250</v>
      </c>
      <c r="R758" s="62">
        <v>0</v>
      </c>
      <c r="S758" s="62">
        <v>0</v>
      </c>
      <c r="T758" s="72">
        <f t="shared" si="56"/>
        <v>103530000</v>
      </c>
      <c r="U758" s="59">
        <f t="shared" si="57"/>
        <v>0</v>
      </c>
      <c r="V758" s="57">
        <f t="shared" si="58"/>
        <v>0</v>
      </c>
      <c r="X758" s="173">
        <f>'K8 SD Twl I 2013'!T757</f>
        <v>0</v>
      </c>
      <c r="Y758" s="173">
        <f>'K8 SD Twl II 2013'!T757</f>
        <v>0</v>
      </c>
      <c r="Z758" s="173">
        <f>'K8 SD Twl III 2013'!T757</f>
        <v>0</v>
      </c>
      <c r="AA758" s="173">
        <f>'K8 SD Twl IV 2013'!T757</f>
        <v>0</v>
      </c>
      <c r="AB758" s="173">
        <f t="shared" si="59"/>
        <v>0</v>
      </c>
      <c r="AC758" s="173">
        <f t="shared" si="55"/>
        <v>103530000</v>
      </c>
    </row>
    <row r="759" spans="2:29" hidden="1">
      <c r="B759" s="79">
        <f>'PER TRIWULAN'!A753</f>
        <v>748</v>
      </c>
      <c r="C759" s="54" t="str">
        <f>'PER TRIWULAN'!I753</f>
        <v xml:space="preserve"> Toroh </v>
      </c>
      <c r="D759" s="36" t="str">
        <f>'PER TRIWULAN'!B753</f>
        <v>SD NEGERI 2 PLOSOHARJO</v>
      </c>
      <c r="E759" s="71">
        <f>'PER TRIWULAN'!X753</f>
        <v>98600000</v>
      </c>
      <c r="F759" s="89">
        <v>98600000</v>
      </c>
      <c r="G759" s="62">
        <v>3719650</v>
      </c>
      <c r="H759" s="62">
        <v>223500</v>
      </c>
      <c r="I759" s="62">
        <v>13326545</v>
      </c>
      <c r="J759" s="62">
        <v>11892000</v>
      </c>
      <c r="K759" s="62">
        <v>19795305</v>
      </c>
      <c r="L759" s="62">
        <v>655000</v>
      </c>
      <c r="M759" s="62">
        <v>6266500</v>
      </c>
      <c r="N759" s="62">
        <v>31350000</v>
      </c>
      <c r="O759" s="62">
        <v>2556500</v>
      </c>
      <c r="P759" s="62">
        <v>0</v>
      </c>
      <c r="Q759" s="62">
        <v>2000000</v>
      </c>
      <c r="R759" s="62">
        <v>825000</v>
      </c>
      <c r="S759" s="62">
        <v>0</v>
      </c>
      <c r="T759" s="72">
        <f t="shared" si="56"/>
        <v>92610000</v>
      </c>
      <c r="U759" s="59">
        <f t="shared" si="57"/>
        <v>0</v>
      </c>
      <c r="V759" s="57">
        <f t="shared" si="58"/>
        <v>5990000</v>
      </c>
      <c r="X759" s="173">
        <f>'K8 SD Twl I 2013'!T758</f>
        <v>0</v>
      </c>
      <c r="Y759" s="173">
        <f>'K8 SD Twl II 2013'!T758</f>
        <v>0</v>
      </c>
      <c r="Z759" s="173">
        <f>'K8 SD Twl III 2013'!T758</f>
        <v>0</v>
      </c>
      <c r="AA759" s="173">
        <f>'K8 SD Twl IV 2013'!T758</f>
        <v>0</v>
      </c>
      <c r="AB759" s="173">
        <f t="shared" si="59"/>
        <v>0</v>
      </c>
      <c r="AC759" s="173">
        <f t="shared" si="55"/>
        <v>92610000</v>
      </c>
    </row>
    <row r="760" spans="2:29" hidden="1">
      <c r="B760" s="79">
        <f>'PER TRIWULAN'!A754</f>
        <v>749</v>
      </c>
      <c r="C760" s="54" t="str">
        <f>'PER TRIWULAN'!I754</f>
        <v xml:space="preserve"> Toroh </v>
      </c>
      <c r="D760" s="36" t="str">
        <f>'PER TRIWULAN'!B754</f>
        <v>SD NEGERI 2 SINDUREJO</v>
      </c>
      <c r="E760" s="71">
        <f>'PER TRIWULAN'!X754</f>
        <v>89030000</v>
      </c>
      <c r="F760" s="89">
        <v>89030000</v>
      </c>
      <c r="G760" s="62">
        <v>767000</v>
      </c>
      <c r="H760" s="62">
        <v>625000</v>
      </c>
      <c r="I760" s="62">
        <v>20758500</v>
      </c>
      <c r="J760" s="62">
        <v>10572500</v>
      </c>
      <c r="K760" s="62">
        <v>14197220</v>
      </c>
      <c r="L760" s="62">
        <v>3185765</v>
      </c>
      <c r="M760" s="62">
        <v>6381200</v>
      </c>
      <c r="N760" s="62">
        <v>24000000</v>
      </c>
      <c r="O760" s="62">
        <v>3671800</v>
      </c>
      <c r="P760" s="62">
        <v>350000</v>
      </c>
      <c r="Q760" s="62">
        <v>3911000</v>
      </c>
      <c r="R760" s="62">
        <v>610000</v>
      </c>
      <c r="S760" s="62">
        <v>0</v>
      </c>
      <c r="T760" s="72">
        <f t="shared" si="56"/>
        <v>89029985</v>
      </c>
      <c r="U760" s="59">
        <f t="shared" si="57"/>
        <v>0</v>
      </c>
      <c r="V760" s="57">
        <f t="shared" si="58"/>
        <v>15</v>
      </c>
      <c r="X760" s="173">
        <f>'K8 SD Twl I 2013'!T759</f>
        <v>0</v>
      </c>
      <c r="Y760" s="173">
        <f>'K8 SD Twl II 2013'!T759</f>
        <v>0</v>
      </c>
      <c r="Z760" s="173">
        <f>'K8 SD Twl III 2013'!T759</f>
        <v>0</v>
      </c>
      <c r="AA760" s="173">
        <f>'K8 SD Twl IV 2013'!T759</f>
        <v>0</v>
      </c>
      <c r="AB760" s="173">
        <f t="shared" si="59"/>
        <v>0</v>
      </c>
      <c r="AC760" s="173">
        <f t="shared" si="55"/>
        <v>89029985</v>
      </c>
    </row>
    <row r="761" spans="2:29" hidden="1">
      <c r="B761" s="79">
        <f>'PER TRIWULAN'!A755</f>
        <v>750</v>
      </c>
      <c r="C761" s="54" t="str">
        <f>'PER TRIWULAN'!I755</f>
        <v xml:space="preserve"> Toroh </v>
      </c>
      <c r="D761" s="36" t="str">
        <f>'PER TRIWULAN'!B755</f>
        <v>SD NEGERI 2 TAMBIREJO</v>
      </c>
      <c r="E761" s="71">
        <f>'PER TRIWULAN'!X755</f>
        <v>66990000</v>
      </c>
      <c r="F761" s="89">
        <v>66990000</v>
      </c>
      <c r="G761" s="62">
        <v>2970000</v>
      </c>
      <c r="H761" s="62">
        <v>1267500</v>
      </c>
      <c r="I761" s="62">
        <v>8268950</v>
      </c>
      <c r="J761" s="62">
        <v>10460250</v>
      </c>
      <c r="K761" s="62">
        <v>15651630</v>
      </c>
      <c r="L761" s="62">
        <v>1000670</v>
      </c>
      <c r="M761" s="62">
        <v>290000</v>
      </c>
      <c r="N761" s="62">
        <v>18015000</v>
      </c>
      <c r="O761" s="62">
        <v>4279000</v>
      </c>
      <c r="P761" s="62">
        <v>0</v>
      </c>
      <c r="Q761" s="62">
        <v>2500000</v>
      </c>
      <c r="R761" s="62">
        <v>2287000</v>
      </c>
      <c r="S761" s="62">
        <v>0</v>
      </c>
      <c r="T761" s="72">
        <f t="shared" si="56"/>
        <v>66990000</v>
      </c>
      <c r="U761" s="59">
        <f t="shared" si="57"/>
        <v>0</v>
      </c>
      <c r="V761" s="57">
        <f t="shared" si="58"/>
        <v>0</v>
      </c>
      <c r="X761" s="173">
        <f>'K8 SD Twl I 2013'!T760</f>
        <v>0</v>
      </c>
      <c r="Y761" s="173">
        <f>'K8 SD Twl II 2013'!T760</f>
        <v>0</v>
      </c>
      <c r="Z761" s="173">
        <f>'K8 SD Twl III 2013'!T760</f>
        <v>0</v>
      </c>
      <c r="AA761" s="173">
        <f>'K8 SD Twl IV 2013'!T760</f>
        <v>0</v>
      </c>
      <c r="AB761" s="173">
        <f t="shared" si="59"/>
        <v>0</v>
      </c>
      <c r="AC761" s="173">
        <f t="shared" si="55"/>
        <v>66990000</v>
      </c>
    </row>
    <row r="762" spans="2:29" hidden="1">
      <c r="B762" s="79">
        <f>'PER TRIWULAN'!A756</f>
        <v>751</v>
      </c>
      <c r="C762" s="54" t="str">
        <f>'PER TRIWULAN'!I756</f>
        <v xml:space="preserve"> Toroh </v>
      </c>
      <c r="D762" s="36" t="str">
        <f>'PER TRIWULAN'!B756</f>
        <v>SD NEGERI 3 BANDUNGHARJO</v>
      </c>
      <c r="E762" s="71">
        <f>'PER TRIWULAN'!X756</f>
        <v>116580000</v>
      </c>
      <c r="F762" s="89">
        <v>116580000</v>
      </c>
      <c r="G762" s="62">
        <v>0</v>
      </c>
      <c r="H762" s="62">
        <v>0</v>
      </c>
      <c r="I762" s="62">
        <v>12456900</v>
      </c>
      <c r="J762" s="62">
        <v>9908200</v>
      </c>
      <c r="K762" s="62">
        <v>35016656</v>
      </c>
      <c r="L762" s="62">
        <v>3360436</v>
      </c>
      <c r="M762" s="62">
        <v>20064208</v>
      </c>
      <c r="N762" s="62">
        <v>23310000</v>
      </c>
      <c r="O762" s="62">
        <v>8574600</v>
      </c>
      <c r="P762" s="62">
        <v>0</v>
      </c>
      <c r="Q762" s="62">
        <v>3889000</v>
      </c>
      <c r="R762" s="62">
        <v>0</v>
      </c>
      <c r="S762" s="62">
        <v>0</v>
      </c>
      <c r="T762" s="72">
        <f t="shared" si="56"/>
        <v>116580000</v>
      </c>
      <c r="U762" s="59">
        <f t="shared" si="57"/>
        <v>0</v>
      </c>
      <c r="V762" s="57">
        <f t="shared" si="58"/>
        <v>0</v>
      </c>
      <c r="X762" s="173">
        <f>'K8 SD Twl I 2013'!T761</f>
        <v>0</v>
      </c>
      <c r="Y762" s="173">
        <f>'K8 SD Twl II 2013'!T761</f>
        <v>0</v>
      </c>
      <c r="Z762" s="173">
        <f>'K8 SD Twl III 2013'!T761</f>
        <v>0</v>
      </c>
      <c r="AA762" s="173">
        <f>'K8 SD Twl IV 2013'!T761</f>
        <v>0</v>
      </c>
      <c r="AB762" s="173">
        <f t="shared" si="59"/>
        <v>0</v>
      </c>
      <c r="AC762" s="173">
        <f t="shared" si="55"/>
        <v>116580000</v>
      </c>
    </row>
    <row r="763" spans="2:29" hidden="1">
      <c r="B763" s="79">
        <f>'PER TRIWULAN'!A757</f>
        <v>752</v>
      </c>
      <c r="C763" s="54" t="str">
        <f>'PER TRIWULAN'!I757</f>
        <v xml:space="preserve"> Toroh </v>
      </c>
      <c r="D763" s="36" t="str">
        <f>'PER TRIWULAN'!B757</f>
        <v>SD NEGERI 3 BOLOH</v>
      </c>
      <c r="E763" s="71">
        <f>'PER TRIWULAN'!X757</f>
        <v>99470000</v>
      </c>
      <c r="F763" s="89">
        <v>99470000</v>
      </c>
      <c r="G763" s="62">
        <v>5940000</v>
      </c>
      <c r="H763" s="62">
        <v>810000</v>
      </c>
      <c r="I763" s="62">
        <v>29390800</v>
      </c>
      <c r="J763" s="62">
        <v>10072400</v>
      </c>
      <c r="K763" s="62">
        <v>20474552</v>
      </c>
      <c r="L763" s="62">
        <v>3271998</v>
      </c>
      <c r="M763" s="62">
        <v>5755250</v>
      </c>
      <c r="N763" s="62">
        <v>21450000</v>
      </c>
      <c r="O763" s="62">
        <v>2305000</v>
      </c>
      <c r="P763" s="62">
        <v>0</v>
      </c>
      <c r="Q763" s="62">
        <v>0</v>
      </c>
      <c r="R763" s="62">
        <v>0</v>
      </c>
      <c r="S763" s="62">
        <v>0</v>
      </c>
      <c r="T763" s="72">
        <f t="shared" si="56"/>
        <v>99470000</v>
      </c>
      <c r="U763" s="59">
        <f t="shared" si="57"/>
        <v>0</v>
      </c>
      <c r="V763" s="57">
        <f t="shared" si="58"/>
        <v>0</v>
      </c>
      <c r="X763" s="173">
        <f>'K8 SD Twl I 2013'!T762</f>
        <v>0</v>
      </c>
      <c r="Y763" s="173">
        <f>'K8 SD Twl II 2013'!T762</f>
        <v>0</v>
      </c>
      <c r="Z763" s="173">
        <f>'K8 SD Twl III 2013'!T762</f>
        <v>0</v>
      </c>
      <c r="AA763" s="173">
        <f>'K8 SD Twl IV 2013'!T762</f>
        <v>0</v>
      </c>
      <c r="AB763" s="173">
        <f t="shared" si="59"/>
        <v>0</v>
      </c>
      <c r="AC763" s="173">
        <f t="shared" si="55"/>
        <v>99470000</v>
      </c>
    </row>
    <row r="764" spans="2:29" hidden="1">
      <c r="B764" s="79">
        <f>'PER TRIWULAN'!A758</f>
        <v>753</v>
      </c>
      <c r="C764" s="54" t="str">
        <f>'PER TRIWULAN'!I758</f>
        <v xml:space="preserve"> Toroh </v>
      </c>
      <c r="D764" s="36" t="str">
        <f>'PER TRIWULAN'!B758</f>
        <v>SD NEGERI 3 DEPOK</v>
      </c>
      <c r="E764" s="71">
        <f>'PER TRIWULAN'!X758</f>
        <v>90190000</v>
      </c>
      <c r="F764" s="89">
        <v>90190000</v>
      </c>
      <c r="G764" s="62">
        <v>10152000</v>
      </c>
      <c r="H764" s="62">
        <v>0</v>
      </c>
      <c r="I764" s="62">
        <v>16319900</v>
      </c>
      <c r="J764" s="62">
        <v>9639750</v>
      </c>
      <c r="K764" s="62">
        <v>18814050</v>
      </c>
      <c r="L764" s="62">
        <v>2335455</v>
      </c>
      <c r="M764" s="62">
        <v>6473500</v>
      </c>
      <c r="N764" s="62">
        <v>24116000</v>
      </c>
      <c r="O764" s="62">
        <v>866000</v>
      </c>
      <c r="P764" s="62">
        <v>119250</v>
      </c>
      <c r="Q764" s="62">
        <v>1136500</v>
      </c>
      <c r="R764" s="62">
        <v>200000</v>
      </c>
      <c r="S764" s="62">
        <v>0</v>
      </c>
      <c r="T764" s="72">
        <f t="shared" si="56"/>
        <v>90172405</v>
      </c>
      <c r="U764" s="59">
        <f t="shared" si="57"/>
        <v>0</v>
      </c>
      <c r="V764" s="57">
        <f t="shared" si="58"/>
        <v>17595</v>
      </c>
      <c r="X764" s="173">
        <f>'K8 SD Twl I 2013'!T763</f>
        <v>0</v>
      </c>
      <c r="Y764" s="173">
        <f>'K8 SD Twl II 2013'!T763</f>
        <v>0</v>
      </c>
      <c r="Z764" s="173">
        <f>'K8 SD Twl III 2013'!T763</f>
        <v>0</v>
      </c>
      <c r="AA764" s="173">
        <f>'K8 SD Twl IV 2013'!T763</f>
        <v>0</v>
      </c>
      <c r="AB764" s="173">
        <f t="shared" si="59"/>
        <v>0</v>
      </c>
      <c r="AC764" s="173">
        <f t="shared" si="55"/>
        <v>90172405</v>
      </c>
    </row>
    <row r="765" spans="2:29" hidden="1">
      <c r="B765" s="79">
        <f>'PER TRIWULAN'!A759</f>
        <v>754</v>
      </c>
      <c r="C765" s="54" t="str">
        <f>'PER TRIWULAN'!I759</f>
        <v xml:space="preserve"> Toroh </v>
      </c>
      <c r="D765" s="36" t="str">
        <f>'PER TRIWULAN'!B759</f>
        <v>SD NEGERI 3 DIMORO</v>
      </c>
      <c r="E765" s="71">
        <f>'PER TRIWULAN'!X759</f>
        <v>99180000</v>
      </c>
      <c r="F765" s="89">
        <v>99180000</v>
      </c>
      <c r="G765" s="62">
        <v>980000</v>
      </c>
      <c r="H765" s="62">
        <v>400000</v>
      </c>
      <c r="I765" s="62">
        <v>14962000</v>
      </c>
      <c r="J765" s="62">
        <v>9762500</v>
      </c>
      <c r="K765" s="62">
        <v>25467055</v>
      </c>
      <c r="L765" s="62">
        <v>1799791</v>
      </c>
      <c r="M765" s="62">
        <v>10325300</v>
      </c>
      <c r="N765" s="62">
        <v>26540000</v>
      </c>
      <c r="O765" s="62">
        <v>4054000</v>
      </c>
      <c r="P765" s="62">
        <v>1287000</v>
      </c>
      <c r="Q765" s="62">
        <v>3500000</v>
      </c>
      <c r="R765" s="62">
        <v>0</v>
      </c>
      <c r="S765" s="62">
        <v>0</v>
      </c>
      <c r="T765" s="72">
        <f t="shared" si="56"/>
        <v>99077646</v>
      </c>
      <c r="U765" s="59">
        <f t="shared" si="57"/>
        <v>0</v>
      </c>
      <c r="V765" s="57">
        <f t="shared" si="58"/>
        <v>102354</v>
      </c>
      <c r="X765" s="173">
        <f>'K8 SD Twl I 2013'!T764</f>
        <v>0</v>
      </c>
      <c r="Y765" s="173">
        <f>'K8 SD Twl II 2013'!T764</f>
        <v>0</v>
      </c>
      <c r="Z765" s="173">
        <f>'K8 SD Twl III 2013'!T764</f>
        <v>0</v>
      </c>
      <c r="AA765" s="173">
        <f>'K8 SD Twl IV 2013'!T764</f>
        <v>0</v>
      </c>
      <c r="AB765" s="173">
        <f t="shared" si="59"/>
        <v>0</v>
      </c>
      <c r="AC765" s="173">
        <f t="shared" si="55"/>
        <v>99077646</v>
      </c>
    </row>
    <row r="766" spans="2:29" hidden="1">
      <c r="B766" s="79">
        <f>'PER TRIWULAN'!A760</f>
        <v>755</v>
      </c>
      <c r="C766" s="54" t="str">
        <f>'PER TRIWULAN'!I760</f>
        <v xml:space="preserve"> Toroh </v>
      </c>
      <c r="D766" s="36" t="str">
        <f>'PER TRIWULAN'!B760</f>
        <v>SD NEGERI 3 GENENGADAL</v>
      </c>
      <c r="E766" s="71">
        <f>'PER TRIWULAN'!X760</f>
        <v>59160000</v>
      </c>
      <c r="F766" s="89">
        <v>59160000</v>
      </c>
      <c r="G766" s="62">
        <v>0</v>
      </c>
      <c r="H766" s="62">
        <v>547000</v>
      </c>
      <c r="I766" s="62">
        <v>5974850</v>
      </c>
      <c r="J766" s="62">
        <v>7216250</v>
      </c>
      <c r="K766" s="62">
        <v>14873686</v>
      </c>
      <c r="L766" s="62">
        <v>1437714</v>
      </c>
      <c r="M766" s="62">
        <v>2060000</v>
      </c>
      <c r="N766" s="62">
        <v>24090000</v>
      </c>
      <c r="O766" s="62">
        <v>2155000</v>
      </c>
      <c r="P766" s="62">
        <v>0</v>
      </c>
      <c r="Q766" s="62">
        <v>745500</v>
      </c>
      <c r="R766" s="62">
        <v>0</v>
      </c>
      <c r="S766" s="62">
        <v>0</v>
      </c>
      <c r="T766" s="72">
        <f t="shared" si="56"/>
        <v>59100000</v>
      </c>
      <c r="U766" s="59">
        <f t="shared" si="57"/>
        <v>0</v>
      </c>
      <c r="V766" s="57">
        <f t="shared" si="58"/>
        <v>60000</v>
      </c>
      <c r="X766" s="173">
        <f>'K8 SD Twl I 2013'!T765</f>
        <v>0</v>
      </c>
      <c r="Y766" s="173">
        <f>'K8 SD Twl II 2013'!T765</f>
        <v>0</v>
      </c>
      <c r="Z766" s="173">
        <f>'K8 SD Twl III 2013'!T765</f>
        <v>0</v>
      </c>
      <c r="AA766" s="173">
        <f>'K8 SD Twl IV 2013'!T765</f>
        <v>0</v>
      </c>
      <c r="AB766" s="173">
        <f t="shared" si="59"/>
        <v>0</v>
      </c>
      <c r="AC766" s="173">
        <f t="shared" si="55"/>
        <v>59100000</v>
      </c>
    </row>
    <row r="767" spans="2:29" hidden="1">
      <c r="B767" s="79">
        <f>'PER TRIWULAN'!A761</f>
        <v>756</v>
      </c>
      <c r="C767" s="54" t="str">
        <f>'PER TRIWULAN'!I761</f>
        <v xml:space="preserve"> Toroh </v>
      </c>
      <c r="D767" s="36" t="str">
        <f>'PER TRIWULAN'!B761</f>
        <v>SD NEGERI 3 GENENGSARI</v>
      </c>
      <c r="E767" s="71">
        <f>'PER TRIWULAN'!X761</f>
        <v>54230000</v>
      </c>
      <c r="F767" s="89">
        <v>54230000</v>
      </c>
      <c r="G767" s="62">
        <v>0</v>
      </c>
      <c r="H767" s="62">
        <v>800000</v>
      </c>
      <c r="I767" s="62">
        <v>4596150</v>
      </c>
      <c r="J767" s="62">
        <v>10392800</v>
      </c>
      <c r="K767" s="62">
        <v>3204000</v>
      </c>
      <c r="L767" s="62">
        <v>1706200</v>
      </c>
      <c r="M767" s="62">
        <v>6197350</v>
      </c>
      <c r="N767" s="62">
        <v>22283500</v>
      </c>
      <c r="O767" s="62">
        <v>1900000</v>
      </c>
      <c r="P767" s="62">
        <v>0</v>
      </c>
      <c r="Q767" s="62">
        <v>2200000</v>
      </c>
      <c r="R767" s="62">
        <v>950000</v>
      </c>
      <c r="S767" s="62">
        <v>0</v>
      </c>
      <c r="T767" s="72">
        <f t="shared" si="56"/>
        <v>54230000</v>
      </c>
      <c r="U767" s="59">
        <f t="shared" si="57"/>
        <v>0</v>
      </c>
      <c r="V767" s="57">
        <f t="shared" si="58"/>
        <v>0</v>
      </c>
      <c r="X767" s="173">
        <f>'K8 SD Twl I 2013'!T766</f>
        <v>0</v>
      </c>
      <c r="Y767" s="173">
        <f>'K8 SD Twl II 2013'!T766</f>
        <v>0</v>
      </c>
      <c r="Z767" s="173">
        <f>'K8 SD Twl III 2013'!T766</f>
        <v>0</v>
      </c>
      <c r="AA767" s="173">
        <f>'K8 SD Twl IV 2013'!T766</f>
        <v>0</v>
      </c>
      <c r="AB767" s="173">
        <f t="shared" si="59"/>
        <v>0</v>
      </c>
      <c r="AC767" s="173">
        <f t="shared" si="55"/>
        <v>54230000</v>
      </c>
    </row>
    <row r="768" spans="2:29" hidden="1">
      <c r="B768" s="79">
        <f>'PER TRIWULAN'!A762</f>
        <v>757</v>
      </c>
      <c r="C768" s="54" t="str">
        <f>'PER TRIWULAN'!I762</f>
        <v xml:space="preserve"> Toroh </v>
      </c>
      <c r="D768" s="36" t="str">
        <f>'PER TRIWULAN'!B762</f>
        <v>SD NEGERI 3 KENTENG</v>
      </c>
      <c r="E768" s="71">
        <f>'PER TRIWULAN'!X762</f>
        <v>100340000</v>
      </c>
      <c r="F768" s="89">
        <v>100340000</v>
      </c>
      <c r="G768" s="62">
        <v>0</v>
      </c>
      <c r="H768" s="62">
        <v>400000</v>
      </c>
      <c r="I768" s="62">
        <v>10192000</v>
      </c>
      <c r="J768" s="62">
        <v>12682400</v>
      </c>
      <c r="K768" s="62">
        <v>45612600</v>
      </c>
      <c r="L768" s="62">
        <v>1023500</v>
      </c>
      <c r="M768" s="62">
        <v>0</v>
      </c>
      <c r="N768" s="62">
        <v>25500000</v>
      </c>
      <c r="O768" s="62">
        <v>2129500</v>
      </c>
      <c r="P768" s="62">
        <v>0</v>
      </c>
      <c r="Q768" s="62">
        <v>2800000</v>
      </c>
      <c r="R768" s="62">
        <v>0</v>
      </c>
      <c r="S768" s="62">
        <v>0</v>
      </c>
      <c r="T768" s="72">
        <f t="shared" si="56"/>
        <v>100340000</v>
      </c>
      <c r="U768" s="59">
        <f t="shared" si="57"/>
        <v>0</v>
      </c>
      <c r="V768" s="57">
        <f t="shared" si="58"/>
        <v>0</v>
      </c>
      <c r="X768" s="173">
        <f>'K8 SD Twl I 2013'!T767</f>
        <v>0</v>
      </c>
      <c r="Y768" s="173">
        <f>'K8 SD Twl II 2013'!T767</f>
        <v>0</v>
      </c>
      <c r="Z768" s="173">
        <f>'K8 SD Twl III 2013'!T767</f>
        <v>0</v>
      </c>
      <c r="AA768" s="173">
        <f>'K8 SD Twl IV 2013'!T767</f>
        <v>0</v>
      </c>
      <c r="AB768" s="173">
        <f t="shared" si="59"/>
        <v>0</v>
      </c>
      <c r="AC768" s="173">
        <f t="shared" si="55"/>
        <v>100340000</v>
      </c>
    </row>
    <row r="769" spans="2:29" hidden="1">
      <c r="B769" s="79">
        <f>'PER TRIWULAN'!A763</f>
        <v>758</v>
      </c>
      <c r="C769" s="54" t="str">
        <f>'PER TRIWULAN'!I763</f>
        <v xml:space="preserve"> Toroh </v>
      </c>
      <c r="D769" s="36" t="str">
        <f>'PER TRIWULAN'!B763</f>
        <v>SD NEGERI 3 KRANGGANHARJO</v>
      </c>
      <c r="E769" s="71">
        <f>'PER TRIWULAN'!X763</f>
        <v>58580000</v>
      </c>
      <c r="F769" s="89">
        <v>58580000</v>
      </c>
      <c r="G769" s="62">
        <v>5256160</v>
      </c>
      <c r="H769" s="62">
        <v>250000</v>
      </c>
      <c r="I769" s="62">
        <v>6807900</v>
      </c>
      <c r="J769" s="62">
        <v>8199000</v>
      </c>
      <c r="K769" s="62">
        <v>12850040</v>
      </c>
      <c r="L769" s="62">
        <v>2061900</v>
      </c>
      <c r="M769" s="62">
        <v>3715000</v>
      </c>
      <c r="N769" s="62">
        <v>13500000</v>
      </c>
      <c r="O769" s="62">
        <v>2440000</v>
      </c>
      <c r="P769" s="62">
        <v>0</v>
      </c>
      <c r="Q769" s="62">
        <v>3500000</v>
      </c>
      <c r="R769" s="62">
        <v>0</v>
      </c>
      <c r="S769" s="62">
        <v>0</v>
      </c>
      <c r="T769" s="72">
        <f t="shared" si="56"/>
        <v>58580000</v>
      </c>
      <c r="U769" s="59">
        <f t="shared" si="57"/>
        <v>0</v>
      </c>
      <c r="V769" s="57">
        <f t="shared" si="58"/>
        <v>0</v>
      </c>
      <c r="X769" s="173">
        <f>'K8 SD Twl I 2013'!T768</f>
        <v>0</v>
      </c>
      <c r="Y769" s="173">
        <f>'K8 SD Twl II 2013'!T768</f>
        <v>0</v>
      </c>
      <c r="Z769" s="173">
        <f>'K8 SD Twl III 2013'!T768</f>
        <v>0</v>
      </c>
      <c r="AA769" s="173">
        <f>'K8 SD Twl IV 2013'!T768</f>
        <v>0</v>
      </c>
      <c r="AB769" s="173">
        <f t="shared" si="59"/>
        <v>0</v>
      </c>
      <c r="AC769" s="173">
        <f t="shared" si="55"/>
        <v>58580000</v>
      </c>
    </row>
    <row r="770" spans="2:29" hidden="1">
      <c r="B770" s="79">
        <f>'PER TRIWULAN'!A764</f>
        <v>759</v>
      </c>
      <c r="C770" s="54" t="str">
        <f>'PER TRIWULAN'!I764</f>
        <v xml:space="preserve"> Toroh </v>
      </c>
      <c r="D770" s="36" t="str">
        <f>'PER TRIWULAN'!B764</f>
        <v>SD NEGERI 3 NGRANDAH</v>
      </c>
      <c r="E770" s="71">
        <f>'PER TRIWULAN'!X764</f>
        <v>104400000</v>
      </c>
      <c r="F770" s="89">
        <v>104400000</v>
      </c>
      <c r="G770" s="62">
        <v>584250</v>
      </c>
      <c r="H770" s="62">
        <v>500000</v>
      </c>
      <c r="I770" s="62">
        <v>5845497</v>
      </c>
      <c r="J770" s="62">
        <v>23281831</v>
      </c>
      <c r="K770" s="62">
        <v>24044000</v>
      </c>
      <c r="L770" s="62">
        <v>299422</v>
      </c>
      <c r="M770" s="62">
        <v>21225000</v>
      </c>
      <c r="N770" s="62">
        <v>23400000</v>
      </c>
      <c r="O770" s="62">
        <v>995000</v>
      </c>
      <c r="P770" s="62">
        <v>1250000</v>
      </c>
      <c r="Q770" s="62">
        <v>2975000</v>
      </c>
      <c r="R770" s="62">
        <v>0</v>
      </c>
      <c r="S770" s="62">
        <v>0</v>
      </c>
      <c r="T770" s="72">
        <f t="shared" si="56"/>
        <v>104400000</v>
      </c>
      <c r="U770" s="59">
        <f t="shared" si="57"/>
        <v>0</v>
      </c>
      <c r="V770" s="57">
        <f t="shared" si="58"/>
        <v>0</v>
      </c>
      <c r="X770" s="173">
        <f>'K8 SD Twl I 2013'!T769</f>
        <v>0</v>
      </c>
      <c r="Y770" s="173">
        <f>'K8 SD Twl II 2013'!T769</f>
        <v>0</v>
      </c>
      <c r="Z770" s="173">
        <f>'K8 SD Twl III 2013'!T769</f>
        <v>0</v>
      </c>
      <c r="AA770" s="173">
        <f>'K8 SD Twl IV 2013'!T769</f>
        <v>0</v>
      </c>
      <c r="AB770" s="173">
        <f t="shared" si="59"/>
        <v>0</v>
      </c>
      <c r="AC770" s="173">
        <f t="shared" si="55"/>
        <v>104400000</v>
      </c>
    </row>
    <row r="771" spans="2:29" hidden="1">
      <c r="B771" s="79">
        <f>'PER TRIWULAN'!A765</f>
        <v>760</v>
      </c>
      <c r="C771" s="54" t="str">
        <f>'PER TRIWULAN'!I765</f>
        <v xml:space="preserve"> Toroh </v>
      </c>
      <c r="D771" s="36" t="str">
        <f>'PER TRIWULAN'!B765</f>
        <v>SD NEGERI 3 PILANGPAYUNG</v>
      </c>
      <c r="E771" s="71">
        <f>'PER TRIWULAN'!X765</f>
        <v>89030000</v>
      </c>
      <c r="F771" s="89">
        <v>89030000</v>
      </c>
      <c r="G771" s="62">
        <v>5261400</v>
      </c>
      <c r="H771" s="62">
        <v>200000</v>
      </c>
      <c r="I771" s="62">
        <v>15570000</v>
      </c>
      <c r="J771" s="62">
        <v>6864900</v>
      </c>
      <c r="K771" s="62">
        <v>27478500</v>
      </c>
      <c r="L771" s="62">
        <v>923900</v>
      </c>
      <c r="M771" s="62">
        <v>4403500</v>
      </c>
      <c r="N771" s="62">
        <v>19711000</v>
      </c>
      <c r="O771" s="62">
        <v>1320000</v>
      </c>
      <c r="P771" s="62">
        <v>5350000</v>
      </c>
      <c r="Q771" s="62">
        <v>1946800</v>
      </c>
      <c r="R771" s="62">
        <v>0</v>
      </c>
      <c r="S771" s="62">
        <v>0</v>
      </c>
      <c r="T771" s="72">
        <f t="shared" si="56"/>
        <v>89030000</v>
      </c>
      <c r="U771" s="59">
        <f t="shared" si="57"/>
        <v>0</v>
      </c>
      <c r="V771" s="57">
        <f t="shared" si="58"/>
        <v>0</v>
      </c>
      <c r="X771" s="173">
        <f>'K8 SD Twl I 2013'!T770</f>
        <v>0</v>
      </c>
      <c r="Y771" s="173">
        <f>'K8 SD Twl II 2013'!T770</f>
        <v>0</v>
      </c>
      <c r="Z771" s="173">
        <f>'K8 SD Twl III 2013'!T770</f>
        <v>0</v>
      </c>
      <c r="AA771" s="173">
        <f>'K8 SD Twl IV 2013'!T770</f>
        <v>0</v>
      </c>
      <c r="AB771" s="173">
        <f t="shared" si="59"/>
        <v>0</v>
      </c>
      <c r="AC771" s="173">
        <f t="shared" si="55"/>
        <v>89030000</v>
      </c>
    </row>
    <row r="772" spans="2:29" hidden="1">
      <c r="B772" s="79">
        <f>'PER TRIWULAN'!A766</f>
        <v>761</v>
      </c>
      <c r="C772" s="54" t="str">
        <f>'PER TRIWULAN'!I766</f>
        <v xml:space="preserve"> Toroh </v>
      </c>
      <c r="D772" s="36" t="str">
        <f>'PER TRIWULAN'!B766</f>
        <v>SD NEGERI 3 PLOSOHARJO</v>
      </c>
      <c r="E772" s="71">
        <f>'PER TRIWULAN'!X766</f>
        <v>105850000</v>
      </c>
      <c r="F772" s="89">
        <v>105850000</v>
      </c>
      <c r="G772" s="62">
        <v>1170000</v>
      </c>
      <c r="H772" s="62">
        <v>951050</v>
      </c>
      <c r="I772" s="62">
        <v>21565300</v>
      </c>
      <c r="J772" s="62">
        <v>18973244</v>
      </c>
      <c r="K772" s="62">
        <v>8887799</v>
      </c>
      <c r="L772" s="62">
        <v>885607</v>
      </c>
      <c r="M772" s="62">
        <v>10999000</v>
      </c>
      <c r="N772" s="62">
        <v>25600000</v>
      </c>
      <c r="O772" s="62">
        <v>3035000</v>
      </c>
      <c r="P772" s="62">
        <v>8383000</v>
      </c>
      <c r="Q772" s="62">
        <v>4700000</v>
      </c>
      <c r="R772" s="62">
        <v>700000</v>
      </c>
      <c r="S772" s="62">
        <v>0</v>
      </c>
      <c r="T772" s="72">
        <f t="shared" si="56"/>
        <v>105850000</v>
      </c>
      <c r="U772" s="59">
        <f t="shared" si="57"/>
        <v>0</v>
      </c>
      <c r="V772" s="57">
        <f t="shared" si="58"/>
        <v>0</v>
      </c>
      <c r="X772" s="173">
        <f>'K8 SD Twl I 2013'!T771</f>
        <v>0</v>
      </c>
      <c r="Y772" s="173">
        <f>'K8 SD Twl II 2013'!T771</f>
        <v>0</v>
      </c>
      <c r="Z772" s="173">
        <f>'K8 SD Twl III 2013'!T771</f>
        <v>0</v>
      </c>
      <c r="AA772" s="173">
        <f>'K8 SD Twl IV 2013'!T771</f>
        <v>0</v>
      </c>
      <c r="AB772" s="173">
        <f t="shared" si="59"/>
        <v>0</v>
      </c>
      <c r="AC772" s="173">
        <f t="shared" si="55"/>
        <v>105850000</v>
      </c>
    </row>
    <row r="773" spans="2:29" hidden="1">
      <c r="B773" s="79">
        <f>'PER TRIWULAN'!A767</f>
        <v>762</v>
      </c>
      <c r="C773" s="54" t="str">
        <f>'PER TRIWULAN'!I767</f>
        <v xml:space="preserve"> Toroh </v>
      </c>
      <c r="D773" s="36" t="str">
        <f>'PER TRIWULAN'!B767</f>
        <v>SD NEGERI 3 SINDUREJO</v>
      </c>
      <c r="E773" s="71">
        <f>'PER TRIWULAN'!X767</f>
        <v>98310000</v>
      </c>
      <c r="F773" s="89">
        <v>98310000</v>
      </c>
      <c r="G773" s="62">
        <v>1705000</v>
      </c>
      <c r="H773" s="62">
        <v>615000</v>
      </c>
      <c r="I773" s="62">
        <v>11235300</v>
      </c>
      <c r="J773" s="62">
        <v>15203600</v>
      </c>
      <c r="K773" s="62">
        <v>23509800</v>
      </c>
      <c r="L773" s="62">
        <v>4175034</v>
      </c>
      <c r="M773" s="62">
        <v>13421000</v>
      </c>
      <c r="N773" s="62">
        <v>16606000</v>
      </c>
      <c r="O773" s="62">
        <v>4795700</v>
      </c>
      <c r="P773" s="62">
        <v>1902500</v>
      </c>
      <c r="Q773" s="62">
        <v>3125000</v>
      </c>
      <c r="R773" s="62">
        <v>1750000</v>
      </c>
      <c r="S773" s="62">
        <v>0</v>
      </c>
      <c r="T773" s="72">
        <f t="shared" si="56"/>
        <v>98043934</v>
      </c>
      <c r="U773" s="59">
        <f t="shared" si="57"/>
        <v>0</v>
      </c>
      <c r="V773" s="57">
        <f t="shared" si="58"/>
        <v>266066</v>
      </c>
      <c r="X773" s="173">
        <f>'K8 SD Twl I 2013'!T772</f>
        <v>0</v>
      </c>
      <c r="Y773" s="173">
        <f>'K8 SD Twl II 2013'!T772</f>
        <v>0</v>
      </c>
      <c r="Z773" s="173">
        <f>'K8 SD Twl III 2013'!T772</f>
        <v>0</v>
      </c>
      <c r="AA773" s="173">
        <f>'K8 SD Twl IV 2013'!T772</f>
        <v>0</v>
      </c>
      <c r="AB773" s="173">
        <f t="shared" si="59"/>
        <v>0</v>
      </c>
      <c r="AC773" s="173">
        <f t="shared" si="55"/>
        <v>98043934</v>
      </c>
    </row>
    <row r="774" spans="2:29" hidden="1">
      <c r="B774" s="79">
        <f>'PER TRIWULAN'!A768</f>
        <v>763</v>
      </c>
      <c r="C774" s="54" t="str">
        <f>'PER TRIWULAN'!I768</f>
        <v xml:space="preserve"> Toroh </v>
      </c>
      <c r="D774" s="36" t="str">
        <f>'PER TRIWULAN'!B768</f>
        <v>SD NEGERI 3 TUNGGAK</v>
      </c>
      <c r="E774" s="71">
        <f>'PER TRIWULAN'!X768</f>
        <v>114260000</v>
      </c>
      <c r="F774" s="89">
        <v>114260000</v>
      </c>
      <c r="G774" s="62">
        <v>1046500</v>
      </c>
      <c r="H774" s="62">
        <v>750000</v>
      </c>
      <c r="I774" s="62">
        <v>15111200</v>
      </c>
      <c r="J774" s="62">
        <v>18864300</v>
      </c>
      <c r="K774" s="62">
        <v>22102600</v>
      </c>
      <c r="L774" s="62">
        <v>1922214</v>
      </c>
      <c r="M774" s="62">
        <v>22056000</v>
      </c>
      <c r="N774" s="62">
        <v>23850000</v>
      </c>
      <c r="O774" s="62">
        <v>2860000</v>
      </c>
      <c r="P774" s="62">
        <v>600000</v>
      </c>
      <c r="Q774" s="62">
        <v>5097186</v>
      </c>
      <c r="R774" s="62">
        <v>0</v>
      </c>
      <c r="S774" s="62">
        <v>0</v>
      </c>
      <c r="T774" s="72">
        <f t="shared" si="56"/>
        <v>114260000</v>
      </c>
      <c r="U774" s="59">
        <f t="shared" si="57"/>
        <v>0</v>
      </c>
      <c r="V774" s="57">
        <f t="shared" si="58"/>
        <v>0</v>
      </c>
      <c r="X774" s="173">
        <f>'K8 SD Twl I 2013'!T773</f>
        <v>0</v>
      </c>
      <c r="Y774" s="173">
        <f>'K8 SD Twl II 2013'!T773</f>
        <v>0</v>
      </c>
      <c r="Z774" s="173">
        <f>'K8 SD Twl III 2013'!T773</f>
        <v>0</v>
      </c>
      <c r="AA774" s="173">
        <f>'K8 SD Twl IV 2013'!T773</f>
        <v>0</v>
      </c>
      <c r="AB774" s="173">
        <f t="shared" si="59"/>
        <v>0</v>
      </c>
      <c r="AC774" s="173">
        <f t="shared" si="55"/>
        <v>114260000</v>
      </c>
    </row>
    <row r="775" spans="2:29" hidden="1">
      <c r="B775" s="79">
        <f>'PER TRIWULAN'!A769</f>
        <v>764</v>
      </c>
      <c r="C775" s="54" t="str">
        <f>'PER TRIWULAN'!I769</f>
        <v xml:space="preserve"> Toroh </v>
      </c>
      <c r="D775" s="36" t="str">
        <f>'PER TRIWULAN'!B769</f>
        <v>SD NEGERI 4 BANDUNGHARJO</v>
      </c>
      <c r="E775" s="71">
        <f>'PER TRIWULAN'!X769</f>
        <v>71340000</v>
      </c>
      <c r="F775" s="89">
        <v>71340000</v>
      </c>
      <c r="G775" s="62">
        <v>4917300</v>
      </c>
      <c r="H775" s="62">
        <v>0</v>
      </c>
      <c r="I775" s="62">
        <v>2526500</v>
      </c>
      <c r="J775" s="62">
        <v>9724700</v>
      </c>
      <c r="K775" s="62">
        <v>11777101</v>
      </c>
      <c r="L775" s="62">
        <v>800000</v>
      </c>
      <c r="M775" s="62">
        <v>16875301</v>
      </c>
      <c r="N775" s="62">
        <v>15195996</v>
      </c>
      <c r="O775" s="62">
        <v>4395700</v>
      </c>
      <c r="P775" s="62">
        <v>0</v>
      </c>
      <c r="Q775" s="62">
        <v>4177402</v>
      </c>
      <c r="R775" s="62">
        <v>950000</v>
      </c>
      <c r="S775" s="62">
        <v>0</v>
      </c>
      <c r="T775" s="72">
        <f t="shared" si="56"/>
        <v>71340000</v>
      </c>
      <c r="U775" s="59">
        <f t="shared" si="57"/>
        <v>0</v>
      </c>
      <c r="V775" s="57">
        <f t="shared" si="58"/>
        <v>0</v>
      </c>
      <c r="X775" s="173">
        <f>'K8 SD Twl I 2013'!T774</f>
        <v>0</v>
      </c>
      <c r="Y775" s="173">
        <f>'K8 SD Twl II 2013'!T774</f>
        <v>0</v>
      </c>
      <c r="Z775" s="173">
        <f>'K8 SD Twl III 2013'!T774</f>
        <v>0</v>
      </c>
      <c r="AA775" s="173">
        <f>'K8 SD Twl IV 2013'!T774</f>
        <v>0</v>
      </c>
      <c r="AB775" s="173">
        <f t="shared" si="59"/>
        <v>0</v>
      </c>
      <c r="AC775" s="173">
        <f t="shared" si="55"/>
        <v>71340000</v>
      </c>
    </row>
    <row r="776" spans="2:29" hidden="1">
      <c r="B776" s="79">
        <f>'PER TRIWULAN'!A770</f>
        <v>765</v>
      </c>
      <c r="C776" s="54" t="str">
        <f>'PER TRIWULAN'!I770</f>
        <v xml:space="preserve"> Toroh </v>
      </c>
      <c r="D776" s="36" t="str">
        <f>'PER TRIWULAN'!B770</f>
        <v>SD NEGERI 4 DEPOK</v>
      </c>
      <c r="E776" s="71">
        <f>'PER TRIWULAN'!X770</f>
        <v>79460000</v>
      </c>
      <c r="F776" s="89">
        <v>79460000</v>
      </c>
      <c r="G776" s="62">
        <v>10559500</v>
      </c>
      <c r="H776" s="62">
        <v>0</v>
      </c>
      <c r="I776" s="62">
        <v>5500200</v>
      </c>
      <c r="J776" s="62">
        <v>14536100</v>
      </c>
      <c r="K776" s="62">
        <v>7729142</v>
      </c>
      <c r="L776" s="62">
        <v>991358</v>
      </c>
      <c r="M776" s="62">
        <v>18114400</v>
      </c>
      <c r="N776" s="62">
        <v>11250000</v>
      </c>
      <c r="O776" s="62">
        <v>4118750</v>
      </c>
      <c r="P776" s="62">
        <v>0</v>
      </c>
      <c r="Q776" s="62">
        <v>4766000</v>
      </c>
      <c r="R776" s="62">
        <v>1894550</v>
      </c>
      <c r="S776" s="62">
        <v>0</v>
      </c>
      <c r="T776" s="72">
        <f t="shared" si="56"/>
        <v>79460000</v>
      </c>
      <c r="U776" s="59">
        <f t="shared" si="57"/>
        <v>0</v>
      </c>
      <c r="V776" s="57">
        <f t="shared" si="58"/>
        <v>0</v>
      </c>
      <c r="X776" s="173">
        <f>'K8 SD Twl I 2013'!T775</f>
        <v>0</v>
      </c>
      <c r="Y776" s="173">
        <f>'K8 SD Twl II 2013'!T775</f>
        <v>0</v>
      </c>
      <c r="Z776" s="173">
        <f>'K8 SD Twl III 2013'!T775</f>
        <v>0</v>
      </c>
      <c r="AA776" s="173">
        <f>'K8 SD Twl IV 2013'!T775</f>
        <v>0</v>
      </c>
      <c r="AB776" s="173">
        <f t="shared" si="59"/>
        <v>0</v>
      </c>
      <c r="AC776" s="173">
        <f t="shared" si="55"/>
        <v>79460000</v>
      </c>
    </row>
    <row r="777" spans="2:29" hidden="1">
      <c r="B777" s="79">
        <f>'PER TRIWULAN'!A771</f>
        <v>766</v>
      </c>
      <c r="C777" s="54" t="str">
        <f>'PER TRIWULAN'!I771</f>
        <v xml:space="preserve"> Toroh </v>
      </c>
      <c r="D777" s="36" t="str">
        <f>'PER TRIWULAN'!B771</f>
        <v>SD NEGERI 4 GENENGADAL</v>
      </c>
      <c r="E777" s="71">
        <f>'PER TRIWULAN'!X771</f>
        <v>82360000</v>
      </c>
      <c r="F777" s="89">
        <v>82360000</v>
      </c>
      <c r="G777" s="62">
        <v>8746250</v>
      </c>
      <c r="H777" s="62">
        <v>0</v>
      </c>
      <c r="I777" s="62">
        <v>3365000</v>
      </c>
      <c r="J777" s="62">
        <v>4068300</v>
      </c>
      <c r="K777" s="62">
        <v>26845829</v>
      </c>
      <c r="L777" s="62">
        <v>224580</v>
      </c>
      <c r="M777" s="62">
        <v>4617680</v>
      </c>
      <c r="N777" s="62">
        <v>22876400</v>
      </c>
      <c r="O777" s="62">
        <v>4075000</v>
      </c>
      <c r="P777" s="62">
        <v>0</v>
      </c>
      <c r="Q777" s="62">
        <v>750000</v>
      </c>
      <c r="R777" s="62">
        <v>6400000</v>
      </c>
      <c r="S777" s="62">
        <v>0</v>
      </c>
      <c r="T777" s="72">
        <f t="shared" si="56"/>
        <v>81969039</v>
      </c>
      <c r="U777" s="59">
        <f t="shared" si="57"/>
        <v>0</v>
      </c>
      <c r="V777" s="57">
        <f t="shared" si="58"/>
        <v>390961</v>
      </c>
      <c r="X777" s="173">
        <f>'K8 SD Twl I 2013'!T776</f>
        <v>0</v>
      </c>
      <c r="Y777" s="173">
        <f>'K8 SD Twl II 2013'!T776</f>
        <v>0</v>
      </c>
      <c r="Z777" s="173">
        <f>'K8 SD Twl III 2013'!T776</f>
        <v>0</v>
      </c>
      <c r="AA777" s="173">
        <f>'K8 SD Twl IV 2013'!T776</f>
        <v>0</v>
      </c>
      <c r="AB777" s="173">
        <f t="shared" si="59"/>
        <v>0</v>
      </c>
      <c r="AC777" s="173">
        <f t="shared" si="55"/>
        <v>81969039</v>
      </c>
    </row>
    <row r="778" spans="2:29" hidden="1">
      <c r="B778" s="79">
        <f>'PER TRIWULAN'!A772</f>
        <v>767</v>
      </c>
      <c r="C778" s="54" t="str">
        <f>'PER TRIWULAN'!I772</f>
        <v xml:space="preserve"> Toroh </v>
      </c>
      <c r="D778" s="36" t="str">
        <f>'PER TRIWULAN'!B772</f>
        <v>SD NEGERI 4 KENTENG</v>
      </c>
      <c r="E778" s="71">
        <f>'PER TRIWULAN'!X772</f>
        <v>71630000</v>
      </c>
      <c r="F778" s="89">
        <v>71630000</v>
      </c>
      <c r="G778" s="62">
        <v>8307326</v>
      </c>
      <c r="H778" s="62">
        <v>450000</v>
      </c>
      <c r="I778" s="62">
        <v>11034250</v>
      </c>
      <c r="J778" s="62">
        <v>7406549</v>
      </c>
      <c r="K778" s="62">
        <v>12355701</v>
      </c>
      <c r="L778" s="62">
        <v>1180000</v>
      </c>
      <c r="M778" s="62">
        <v>1600000</v>
      </c>
      <c r="N778" s="62">
        <v>19050000</v>
      </c>
      <c r="O778" s="62">
        <v>4175000</v>
      </c>
      <c r="P778" s="62">
        <v>0</v>
      </c>
      <c r="Q778" s="62">
        <v>2056000</v>
      </c>
      <c r="R778" s="62">
        <v>4015174</v>
      </c>
      <c r="S778" s="62">
        <v>0</v>
      </c>
      <c r="T778" s="72">
        <f t="shared" si="56"/>
        <v>71630000</v>
      </c>
      <c r="U778" s="59">
        <f t="shared" si="57"/>
        <v>0</v>
      </c>
      <c r="V778" s="57">
        <f t="shared" si="58"/>
        <v>0</v>
      </c>
      <c r="X778" s="173">
        <f>'K8 SD Twl I 2013'!T777</f>
        <v>0</v>
      </c>
      <c r="Y778" s="173">
        <f>'K8 SD Twl II 2013'!T777</f>
        <v>0</v>
      </c>
      <c r="Z778" s="173">
        <f>'K8 SD Twl III 2013'!T777</f>
        <v>0</v>
      </c>
      <c r="AA778" s="173">
        <f>'K8 SD Twl IV 2013'!T777</f>
        <v>0</v>
      </c>
      <c r="AB778" s="173">
        <f t="shared" si="59"/>
        <v>0</v>
      </c>
      <c r="AC778" s="173">
        <f t="shared" si="55"/>
        <v>71630000</v>
      </c>
    </row>
    <row r="779" spans="2:29" hidden="1">
      <c r="B779" s="79">
        <f>'PER TRIWULAN'!A773</f>
        <v>768</v>
      </c>
      <c r="C779" s="54" t="str">
        <f>'PER TRIWULAN'!I773</f>
        <v xml:space="preserve"> Toroh </v>
      </c>
      <c r="D779" s="36" t="str">
        <f>'PER TRIWULAN'!B773</f>
        <v>SD NEGERI 4 PILANGPAYUNG</v>
      </c>
      <c r="E779" s="71">
        <f>'PER TRIWULAN'!X773</f>
        <v>25520000</v>
      </c>
      <c r="F779" s="89">
        <v>25520000</v>
      </c>
      <c r="G779" s="62">
        <v>0</v>
      </c>
      <c r="H779" s="62">
        <v>0</v>
      </c>
      <c r="I779" s="62">
        <v>3296800</v>
      </c>
      <c r="J779" s="62">
        <v>3408000</v>
      </c>
      <c r="K779" s="62">
        <v>6057600</v>
      </c>
      <c r="L779" s="62">
        <v>1293138</v>
      </c>
      <c r="M779" s="62">
        <v>1885300</v>
      </c>
      <c r="N779" s="62">
        <v>5850000</v>
      </c>
      <c r="O779" s="62">
        <v>600000</v>
      </c>
      <c r="P779" s="62">
        <v>0</v>
      </c>
      <c r="Q779" s="62">
        <v>3024150</v>
      </c>
      <c r="R779" s="62">
        <v>0</v>
      </c>
      <c r="S779" s="62">
        <v>0</v>
      </c>
      <c r="T779" s="72">
        <f t="shared" si="56"/>
        <v>25414988</v>
      </c>
      <c r="U779" s="59">
        <f t="shared" si="57"/>
        <v>0</v>
      </c>
      <c r="V779" s="57">
        <f t="shared" si="58"/>
        <v>105012</v>
      </c>
      <c r="X779" s="173">
        <f>'K8 SD Twl I 2013'!T778</f>
        <v>0</v>
      </c>
      <c r="Y779" s="173">
        <f>'K8 SD Twl II 2013'!T778</f>
        <v>0</v>
      </c>
      <c r="Z779" s="173">
        <f>'K8 SD Twl III 2013'!T778</f>
        <v>0</v>
      </c>
      <c r="AA779" s="173">
        <f>'K8 SD Twl IV 2013'!T778</f>
        <v>0</v>
      </c>
      <c r="AB779" s="173">
        <f t="shared" si="59"/>
        <v>0</v>
      </c>
      <c r="AC779" s="173">
        <f t="shared" si="55"/>
        <v>25414988</v>
      </c>
    </row>
    <row r="780" spans="2:29" hidden="1">
      <c r="B780" s="79">
        <f>'PER TRIWULAN'!A774</f>
        <v>769</v>
      </c>
      <c r="C780" s="54" t="str">
        <f>'PER TRIWULAN'!I774</f>
        <v xml:space="preserve"> Toroh </v>
      </c>
      <c r="D780" s="36" t="str">
        <f>'PER TRIWULAN'!B774</f>
        <v>SD NEGERI 4 SINDUREJO</v>
      </c>
      <c r="E780" s="71">
        <f>'PER TRIWULAN'!X774</f>
        <v>77720000</v>
      </c>
      <c r="F780" s="89">
        <v>77720000</v>
      </c>
      <c r="G780" s="62">
        <v>2855000</v>
      </c>
      <c r="H780" s="62">
        <v>0</v>
      </c>
      <c r="I780" s="62">
        <v>16468150</v>
      </c>
      <c r="J780" s="62">
        <v>4110000</v>
      </c>
      <c r="K780" s="62">
        <v>23745776</v>
      </c>
      <c r="L780" s="62">
        <v>1669566</v>
      </c>
      <c r="M780" s="62">
        <v>0</v>
      </c>
      <c r="N780" s="62">
        <v>23015408</v>
      </c>
      <c r="O780" s="62">
        <v>735000</v>
      </c>
      <c r="P780" s="62">
        <v>0</v>
      </c>
      <c r="Q780" s="62">
        <v>2400000</v>
      </c>
      <c r="R780" s="62">
        <v>2721100</v>
      </c>
      <c r="S780" s="62"/>
      <c r="T780" s="72">
        <f t="shared" si="56"/>
        <v>77720000</v>
      </c>
      <c r="U780" s="59">
        <f t="shared" si="57"/>
        <v>0</v>
      </c>
      <c r="V780" s="57">
        <f t="shared" si="58"/>
        <v>0</v>
      </c>
      <c r="X780" s="173">
        <f>'K8 SD Twl I 2013'!T779</f>
        <v>0</v>
      </c>
      <c r="Y780" s="173">
        <f>'K8 SD Twl II 2013'!T779</f>
        <v>0</v>
      </c>
      <c r="Z780" s="173">
        <f>'K8 SD Twl III 2013'!T779</f>
        <v>0</v>
      </c>
      <c r="AA780" s="173">
        <f>'K8 SD Twl IV 2013'!T779</f>
        <v>0</v>
      </c>
      <c r="AB780" s="173">
        <f t="shared" si="59"/>
        <v>0</v>
      </c>
      <c r="AC780" s="173">
        <f t="shared" ref="AC780:AC843" si="60">T780-AB780</f>
        <v>77720000</v>
      </c>
    </row>
    <row r="781" spans="2:29" hidden="1">
      <c r="B781" s="79">
        <f>'PER TRIWULAN'!A775</f>
        <v>770</v>
      </c>
      <c r="C781" s="54" t="str">
        <f>'PER TRIWULAN'!I775</f>
        <v xml:space="preserve"> Toroh </v>
      </c>
      <c r="D781" s="36" t="str">
        <f>'PER TRIWULAN'!B775</f>
        <v>SD NEGERI 4 TAMBIREJO</v>
      </c>
      <c r="E781" s="71">
        <f>'PER TRIWULAN'!X775</f>
        <v>175740000</v>
      </c>
      <c r="F781" s="89">
        <v>175740000</v>
      </c>
      <c r="G781" s="62">
        <v>3190000</v>
      </c>
      <c r="H781" s="62">
        <v>0</v>
      </c>
      <c r="I781" s="62">
        <v>8657550</v>
      </c>
      <c r="J781" s="62">
        <v>18380100</v>
      </c>
      <c r="K781" s="62">
        <v>41373250</v>
      </c>
      <c r="L781" s="62">
        <v>2300500</v>
      </c>
      <c r="M781" s="62">
        <v>12348000</v>
      </c>
      <c r="N781" s="62">
        <v>82024650</v>
      </c>
      <c r="O781" s="62">
        <v>1850000</v>
      </c>
      <c r="P781" s="62">
        <v>0</v>
      </c>
      <c r="Q781" s="62">
        <v>1585000</v>
      </c>
      <c r="R781" s="62">
        <v>4000000</v>
      </c>
      <c r="S781" s="62">
        <v>0</v>
      </c>
      <c r="T781" s="72">
        <f t="shared" ref="T781:T844" si="61">SUM(G781:S781)</f>
        <v>175709050</v>
      </c>
      <c r="U781" s="59">
        <f t="shared" ref="U781:U844" si="62">E781-F781</f>
        <v>0</v>
      </c>
      <c r="V781" s="57">
        <f t="shared" ref="V781:V844" si="63">F781-T781</f>
        <v>30950</v>
      </c>
      <c r="X781" s="173">
        <f>'K8 SD Twl I 2013'!T780</f>
        <v>0</v>
      </c>
      <c r="Y781" s="173">
        <f>'K8 SD Twl II 2013'!T780</f>
        <v>0</v>
      </c>
      <c r="Z781" s="173">
        <f>'K8 SD Twl III 2013'!T780</f>
        <v>0</v>
      </c>
      <c r="AA781" s="173">
        <f>'K8 SD Twl IV 2013'!T780</f>
        <v>0</v>
      </c>
      <c r="AB781" s="173">
        <f t="shared" ref="AB781:AB844" si="64">X781+Y781+Z781+AA781</f>
        <v>0</v>
      </c>
      <c r="AC781" s="173">
        <f t="shared" si="60"/>
        <v>175709050</v>
      </c>
    </row>
    <row r="782" spans="2:29" hidden="1">
      <c r="B782" s="79">
        <f>'PER TRIWULAN'!A776</f>
        <v>771</v>
      </c>
      <c r="C782" s="54" t="str">
        <f>'PER TRIWULAN'!I776</f>
        <v xml:space="preserve"> Toroh </v>
      </c>
      <c r="D782" s="36" t="str">
        <f>'PER TRIWULAN'!B776</f>
        <v>SD NEGERI 4 TUNGGAK</v>
      </c>
      <c r="E782" s="71">
        <f>'PER TRIWULAN'!X776</f>
        <v>126730000</v>
      </c>
      <c r="F782" s="89">
        <v>126730000</v>
      </c>
      <c r="G782" s="62">
        <v>4771300</v>
      </c>
      <c r="H782" s="62">
        <v>500000</v>
      </c>
      <c r="I782" s="62">
        <v>18933900</v>
      </c>
      <c r="J782" s="62">
        <v>18669600</v>
      </c>
      <c r="K782" s="62">
        <v>22682100</v>
      </c>
      <c r="L782" s="62">
        <v>379000</v>
      </c>
      <c r="M782" s="62">
        <v>22064400</v>
      </c>
      <c r="N782" s="62">
        <v>19950000</v>
      </c>
      <c r="O782" s="62">
        <v>1621000</v>
      </c>
      <c r="P782" s="62">
        <v>6355200</v>
      </c>
      <c r="Q782" s="62">
        <v>4354500</v>
      </c>
      <c r="R782" s="62">
        <v>6449000</v>
      </c>
      <c r="S782" s="62">
        <v>0</v>
      </c>
      <c r="T782" s="72">
        <f t="shared" si="61"/>
        <v>126730000</v>
      </c>
      <c r="U782" s="59">
        <f t="shared" si="62"/>
        <v>0</v>
      </c>
      <c r="V782" s="57">
        <f t="shared" si="63"/>
        <v>0</v>
      </c>
      <c r="X782" s="173">
        <f>'K8 SD Twl I 2013'!T781</f>
        <v>0</v>
      </c>
      <c r="Y782" s="173">
        <f>'K8 SD Twl II 2013'!T781</f>
        <v>0</v>
      </c>
      <c r="Z782" s="173">
        <f>'K8 SD Twl III 2013'!T781</f>
        <v>0</v>
      </c>
      <c r="AA782" s="173">
        <f>'K8 SD Twl IV 2013'!T781</f>
        <v>0</v>
      </c>
      <c r="AB782" s="173">
        <f t="shared" si="64"/>
        <v>0</v>
      </c>
      <c r="AC782" s="173">
        <f t="shared" si="60"/>
        <v>126730000</v>
      </c>
    </row>
    <row r="783" spans="2:29" hidden="1">
      <c r="B783" s="79">
        <f>'PER TRIWULAN'!A777</f>
        <v>772</v>
      </c>
      <c r="C783" s="54" t="str">
        <f>'PER TRIWULAN'!I777</f>
        <v xml:space="preserve"> Toroh </v>
      </c>
      <c r="D783" s="36" t="str">
        <f>'PER TRIWULAN'!B777</f>
        <v>SD NEGERI 5 DEPOK</v>
      </c>
      <c r="E783" s="71">
        <f>'PER TRIWULAN'!X777</f>
        <v>106720000</v>
      </c>
      <c r="F783" s="89">
        <v>106720000</v>
      </c>
      <c r="G783" s="62">
        <v>7141500</v>
      </c>
      <c r="H783" s="62">
        <v>727500</v>
      </c>
      <c r="I783" s="62">
        <v>7992100</v>
      </c>
      <c r="J783" s="62">
        <v>12598950</v>
      </c>
      <c r="K783" s="62">
        <v>38796450</v>
      </c>
      <c r="L783" s="62">
        <v>872000</v>
      </c>
      <c r="M783" s="62">
        <v>6166000</v>
      </c>
      <c r="N783" s="62">
        <v>23547000</v>
      </c>
      <c r="O783" s="62">
        <v>2500000</v>
      </c>
      <c r="P783" s="62">
        <v>300000</v>
      </c>
      <c r="Q783" s="62">
        <v>1868500</v>
      </c>
      <c r="R783" s="62">
        <v>4210000</v>
      </c>
      <c r="S783" s="62">
        <v>0</v>
      </c>
      <c r="T783" s="72">
        <f t="shared" si="61"/>
        <v>106720000</v>
      </c>
      <c r="U783" s="59">
        <f t="shared" si="62"/>
        <v>0</v>
      </c>
      <c r="V783" s="57">
        <f t="shared" si="63"/>
        <v>0</v>
      </c>
      <c r="X783" s="173">
        <f>'K8 SD Twl I 2013'!T782</f>
        <v>0</v>
      </c>
      <c r="Y783" s="173">
        <f>'K8 SD Twl II 2013'!T782</f>
        <v>0</v>
      </c>
      <c r="Z783" s="173">
        <f>'K8 SD Twl III 2013'!T782</f>
        <v>0</v>
      </c>
      <c r="AA783" s="173">
        <f>'K8 SD Twl IV 2013'!T782</f>
        <v>0</v>
      </c>
      <c r="AB783" s="173">
        <f t="shared" si="64"/>
        <v>0</v>
      </c>
      <c r="AC783" s="173">
        <f t="shared" si="60"/>
        <v>106720000</v>
      </c>
    </row>
    <row r="784" spans="2:29" hidden="1">
      <c r="B784" s="79">
        <f>'PER TRIWULAN'!A778</f>
        <v>773</v>
      </c>
      <c r="C784" s="54" t="str">
        <f>'PER TRIWULAN'!I778</f>
        <v xml:space="preserve"> Toroh </v>
      </c>
      <c r="D784" s="36" t="str">
        <f>'PER TRIWULAN'!B778</f>
        <v>SD NEGERI 5 DIMORO</v>
      </c>
      <c r="E784" s="71">
        <f>'PER TRIWULAN'!X778</f>
        <v>90480000</v>
      </c>
      <c r="F784" s="89">
        <v>90480000</v>
      </c>
      <c r="G784" s="62">
        <v>3265000</v>
      </c>
      <c r="H784" s="62">
        <v>311000</v>
      </c>
      <c r="I784" s="62">
        <v>6836600</v>
      </c>
      <c r="J784" s="62">
        <v>14844200</v>
      </c>
      <c r="K784" s="62">
        <v>26275350</v>
      </c>
      <c r="L784" s="62">
        <v>880300</v>
      </c>
      <c r="M784" s="62">
        <v>12305000</v>
      </c>
      <c r="N784" s="62">
        <v>22350000</v>
      </c>
      <c r="O784" s="62">
        <v>1780000</v>
      </c>
      <c r="P784" s="62">
        <v>0</v>
      </c>
      <c r="Q784" s="62">
        <v>1500000</v>
      </c>
      <c r="R784" s="62">
        <v>0</v>
      </c>
      <c r="S784" s="62">
        <v>0</v>
      </c>
      <c r="T784" s="72">
        <f t="shared" si="61"/>
        <v>90347450</v>
      </c>
      <c r="U784" s="59">
        <f t="shared" si="62"/>
        <v>0</v>
      </c>
      <c r="V784" s="57">
        <f t="shared" si="63"/>
        <v>132550</v>
      </c>
      <c r="X784" s="173">
        <f>'K8 SD Twl I 2013'!T783</f>
        <v>0</v>
      </c>
      <c r="Y784" s="173">
        <f>'K8 SD Twl II 2013'!T783</f>
        <v>0</v>
      </c>
      <c r="Z784" s="173">
        <f>'K8 SD Twl III 2013'!T783</f>
        <v>0</v>
      </c>
      <c r="AA784" s="173">
        <f>'K8 SD Twl IV 2013'!T783</f>
        <v>0</v>
      </c>
      <c r="AB784" s="173">
        <f t="shared" si="64"/>
        <v>0</v>
      </c>
      <c r="AC784" s="173">
        <f t="shared" si="60"/>
        <v>90347450</v>
      </c>
    </row>
    <row r="785" spans="2:29" hidden="1">
      <c r="B785" s="79">
        <f>'PER TRIWULAN'!A779</f>
        <v>774</v>
      </c>
      <c r="C785" s="54" t="str">
        <f>'PER TRIWULAN'!I779</f>
        <v xml:space="preserve"> Toroh </v>
      </c>
      <c r="D785" s="36" t="str">
        <f>'PER TRIWULAN'!B779</f>
        <v>SD NEGERI 5 SINDUREJO</v>
      </c>
      <c r="E785" s="71">
        <f>'PER TRIWULAN'!X779</f>
        <v>71340000</v>
      </c>
      <c r="F785" s="89">
        <v>71340000</v>
      </c>
      <c r="G785" s="62">
        <v>400000</v>
      </c>
      <c r="H785" s="62">
        <v>0</v>
      </c>
      <c r="I785" s="62">
        <v>9846200</v>
      </c>
      <c r="J785" s="62">
        <v>7151500</v>
      </c>
      <c r="K785" s="62">
        <v>18958250</v>
      </c>
      <c r="L785" s="62">
        <v>545050</v>
      </c>
      <c r="M785" s="62">
        <v>5999000</v>
      </c>
      <c r="N785" s="62">
        <v>22800000</v>
      </c>
      <c r="O785" s="62">
        <v>2435000</v>
      </c>
      <c r="P785" s="62">
        <v>0</v>
      </c>
      <c r="Q785" s="62">
        <v>3200000</v>
      </c>
      <c r="R785" s="62">
        <v>0</v>
      </c>
      <c r="S785" s="62">
        <v>0</v>
      </c>
      <c r="T785" s="72">
        <f t="shared" si="61"/>
        <v>71335000</v>
      </c>
      <c r="U785" s="59">
        <f t="shared" si="62"/>
        <v>0</v>
      </c>
      <c r="V785" s="57">
        <f t="shared" si="63"/>
        <v>5000</v>
      </c>
      <c r="X785" s="173">
        <f>'K8 SD Twl I 2013'!T784</f>
        <v>0</v>
      </c>
      <c r="Y785" s="173">
        <f>'K8 SD Twl II 2013'!T784</f>
        <v>0</v>
      </c>
      <c r="Z785" s="173">
        <f>'K8 SD Twl III 2013'!T784</f>
        <v>0</v>
      </c>
      <c r="AA785" s="173">
        <f>'K8 SD Twl IV 2013'!T784</f>
        <v>0</v>
      </c>
      <c r="AB785" s="173">
        <f t="shared" si="64"/>
        <v>0</v>
      </c>
      <c r="AC785" s="173">
        <f t="shared" si="60"/>
        <v>71335000</v>
      </c>
    </row>
    <row r="786" spans="2:29" hidden="1">
      <c r="B786" s="79">
        <f>'PER TRIWULAN'!A780</f>
        <v>775</v>
      </c>
      <c r="C786" s="54" t="str">
        <f>'PER TRIWULAN'!I780</f>
        <v xml:space="preserve"> Toroh </v>
      </c>
      <c r="D786" s="36" t="str">
        <f>'PER TRIWULAN'!B780</f>
        <v>SD NEGERI 5 TAMBIREJO</v>
      </c>
      <c r="E786" s="71">
        <f>'PER TRIWULAN'!X780</f>
        <v>98310000</v>
      </c>
      <c r="F786" s="89">
        <v>98310000</v>
      </c>
      <c r="G786" s="62">
        <v>1040000</v>
      </c>
      <c r="H786" s="62">
        <v>1403300</v>
      </c>
      <c r="I786" s="62">
        <v>13735500</v>
      </c>
      <c r="J786" s="62">
        <v>14549400</v>
      </c>
      <c r="K786" s="62">
        <v>21540602</v>
      </c>
      <c r="L786" s="62">
        <v>5567998</v>
      </c>
      <c r="M786" s="62">
        <v>2500500</v>
      </c>
      <c r="N786" s="62">
        <v>26275000</v>
      </c>
      <c r="O786" s="62">
        <v>2405000</v>
      </c>
      <c r="P786" s="62">
        <v>0</v>
      </c>
      <c r="Q786" s="62">
        <v>3567700</v>
      </c>
      <c r="R786" s="62">
        <v>5725000</v>
      </c>
      <c r="S786" s="62">
        <v>0</v>
      </c>
      <c r="T786" s="72">
        <f t="shared" si="61"/>
        <v>98310000</v>
      </c>
      <c r="U786" s="59">
        <f t="shared" si="62"/>
        <v>0</v>
      </c>
      <c r="V786" s="57">
        <f t="shared" si="63"/>
        <v>0</v>
      </c>
      <c r="X786" s="173">
        <f>'K8 SD Twl I 2013'!T785</f>
        <v>0</v>
      </c>
      <c r="Y786" s="173">
        <f>'K8 SD Twl II 2013'!T785</f>
        <v>0</v>
      </c>
      <c r="Z786" s="173">
        <f>'K8 SD Twl III 2013'!T785</f>
        <v>0</v>
      </c>
      <c r="AA786" s="173">
        <f>'K8 SD Twl IV 2013'!T785</f>
        <v>0</v>
      </c>
      <c r="AB786" s="173">
        <f t="shared" si="64"/>
        <v>0</v>
      </c>
      <c r="AC786" s="173">
        <f t="shared" si="60"/>
        <v>98310000</v>
      </c>
    </row>
    <row r="787" spans="2:29" hidden="1">
      <c r="B787" s="79">
        <f>'PER TRIWULAN'!A781</f>
        <v>776</v>
      </c>
      <c r="C787" s="54" t="str">
        <f>'PER TRIWULAN'!I781</f>
        <v xml:space="preserve"> Toroh </v>
      </c>
      <c r="D787" s="36" t="str">
        <f>'PER TRIWULAN'!B781</f>
        <v>SD NEGERI 6 DEPOK</v>
      </c>
      <c r="E787" s="71">
        <f>'PER TRIWULAN'!X781</f>
        <v>67280000</v>
      </c>
      <c r="F787" s="89">
        <v>67280000</v>
      </c>
      <c r="G787" s="62">
        <v>6141750</v>
      </c>
      <c r="H787" s="62">
        <v>60000</v>
      </c>
      <c r="I787" s="62">
        <v>10647234</v>
      </c>
      <c r="J787" s="62">
        <v>10093500</v>
      </c>
      <c r="K787" s="62">
        <v>11089088</v>
      </c>
      <c r="L787" s="62">
        <v>270228</v>
      </c>
      <c r="M787" s="62">
        <v>6255000</v>
      </c>
      <c r="N787" s="62">
        <v>13800000</v>
      </c>
      <c r="O787" s="62">
        <v>4458200</v>
      </c>
      <c r="P787" s="62">
        <v>0</v>
      </c>
      <c r="Q787" s="62">
        <v>1000000</v>
      </c>
      <c r="R787" s="62">
        <v>3465000</v>
      </c>
      <c r="S787" s="62">
        <v>0</v>
      </c>
      <c r="T787" s="72">
        <f t="shared" si="61"/>
        <v>67280000</v>
      </c>
      <c r="U787" s="59">
        <f t="shared" si="62"/>
        <v>0</v>
      </c>
      <c r="V787" s="57">
        <f t="shared" si="63"/>
        <v>0</v>
      </c>
      <c r="X787" s="173">
        <f>'K8 SD Twl I 2013'!T786</f>
        <v>0</v>
      </c>
      <c r="Y787" s="173">
        <f>'K8 SD Twl II 2013'!T786</f>
        <v>0</v>
      </c>
      <c r="Z787" s="173">
        <f>'K8 SD Twl III 2013'!T786</f>
        <v>0</v>
      </c>
      <c r="AA787" s="173">
        <f>'K8 SD Twl IV 2013'!T786</f>
        <v>0</v>
      </c>
      <c r="AB787" s="173">
        <f t="shared" si="64"/>
        <v>0</v>
      </c>
      <c r="AC787" s="173">
        <f t="shared" si="60"/>
        <v>67280000</v>
      </c>
    </row>
    <row r="788" spans="2:29" hidden="1">
      <c r="B788" s="79">
        <f>'PER TRIWULAN'!A782</f>
        <v>777</v>
      </c>
      <c r="C788" s="54" t="str">
        <f>'PER TRIWULAN'!I782</f>
        <v xml:space="preserve"> Toroh </v>
      </c>
      <c r="D788" s="36" t="str">
        <f>'PER TRIWULAN'!B782</f>
        <v>SD NEGERI 6 SINDUREJO</v>
      </c>
      <c r="E788" s="71">
        <f>'PER TRIWULAN'!X782</f>
        <v>71920000</v>
      </c>
      <c r="F788" s="89">
        <v>71920000</v>
      </c>
      <c r="G788" s="62">
        <v>400000</v>
      </c>
      <c r="H788" s="62">
        <v>506250</v>
      </c>
      <c r="I788" s="62">
        <v>9103350</v>
      </c>
      <c r="J788" s="62">
        <v>15781925</v>
      </c>
      <c r="K788" s="62">
        <v>11157150</v>
      </c>
      <c r="L788" s="62">
        <v>966172</v>
      </c>
      <c r="M788" s="62">
        <v>11769700</v>
      </c>
      <c r="N788" s="62">
        <v>15600000</v>
      </c>
      <c r="O788" s="62">
        <v>2360000</v>
      </c>
      <c r="P788" s="62">
        <v>0</v>
      </c>
      <c r="Q788" s="62">
        <v>3773150</v>
      </c>
      <c r="R788" s="62">
        <v>470000</v>
      </c>
      <c r="S788" s="62">
        <v>0</v>
      </c>
      <c r="T788" s="72">
        <f t="shared" si="61"/>
        <v>71887697</v>
      </c>
      <c r="U788" s="59">
        <f t="shared" si="62"/>
        <v>0</v>
      </c>
      <c r="V788" s="57">
        <f t="shared" si="63"/>
        <v>32303</v>
      </c>
      <c r="X788" s="173">
        <f>'K8 SD Twl I 2013'!T787</f>
        <v>0</v>
      </c>
      <c r="Y788" s="173">
        <f>'K8 SD Twl II 2013'!T787</f>
        <v>0</v>
      </c>
      <c r="Z788" s="173">
        <f>'K8 SD Twl III 2013'!T787</f>
        <v>0</v>
      </c>
      <c r="AA788" s="173">
        <f>'K8 SD Twl IV 2013'!T787</f>
        <v>0</v>
      </c>
      <c r="AB788" s="173">
        <f t="shared" si="64"/>
        <v>0</v>
      </c>
      <c r="AC788" s="173">
        <f t="shared" si="60"/>
        <v>71887697</v>
      </c>
    </row>
    <row r="789" spans="2:29" hidden="1">
      <c r="B789" s="79">
        <f>'PER TRIWULAN'!A783</f>
        <v>778</v>
      </c>
      <c r="C789" s="54" t="str">
        <f>'PER TRIWULAN'!I783</f>
        <v xml:space="preserve"> Toroh </v>
      </c>
      <c r="D789" s="36" t="str">
        <f>'PER TRIWULAN'!B783</f>
        <v>SD NEGERI 7 DEPOK</v>
      </c>
      <c r="E789" s="71">
        <f>'PER TRIWULAN'!X783</f>
        <v>58870000</v>
      </c>
      <c r="F789" s="89">
        <v>58870000</v>
      </c>
      <c r="G789" s="62">
        <v>4171000</v>
      </c>
      <c r="H789" s="62">
        <v>300000</v>
      </c>
      <c r="I789" s="62">
        <v>6605300</v>
      </c>
      <c r="J789" s="62">
        <v>8561000</v>
      </c>
      <c r="K789" s="62">
        <v>10071700</v>
      </c>
      <c r="L789" s="62">
        <v>1802000</v>
      </c>
      <c r="M789" s="62">
        <v>2172000</v>
      </c>
      <c r="N789" s="62">
        <v>20774000</v>
      </c>
      <c r="O789" s="62">
        <v>2843000</v>
      </c>
      <c r="P789" s="62">
        <v>0</v>
      </c>
      <c r="Q789" s="62">
        <v>1120000</v>
      </c>
      <c r="R789" s="62">
        <v>450000</v>
      </c>
      <c r="S789" s="62">
        <v>0</v>
      </c>
      <c r="T789" s="72">
        <f t="shared" si="61"/>
        <v>58870000</v>
      </c>
      <c r="U789" s="59">
        <f t="shared" si="62"/>
        <v>0</v>
      </c>
      <c r="V789" s="57">
        <f t="shared" si="63"/>
        <v>0</v>
      </c>
      <c r="X789" s="173">
        <f>'K8 SD Twl I 2013'!T788</f>
        <v>0</v>
      </c>
      <c r="Y789" s="173">
        <f>'K8 SD Twl II 2013'!T788</f>
        <v>0</v>
      </c>
      <c r="Z789" s="173">
        <f>'K8 SD Twl III 2013'!T788</f>
        <v>0</v>
      </c>
      <c r="AA789" s="173">
        <f>'K8 SD Twl IV 2013'!T788</f>
        <v>0</v>
      </c>
      <c r="AB789" s="173">
        <f t="shared" si="64"/>
        <v>0</v>
      </c>
      <c r="AC789" s="173">
        <f t="shared" si="60"/>
        <v>58870000</v>
      </c>
    </row>
    <row r="790" spans="2:29" hidden="1">
      <c r="B790" s="79">
        <f>'PER TRIWULAN'!A784</f>
        <v>779</v>
      </c>
      <c r="C790" s="54" t="str">
        <f>'PER TRIWULAN'!I784</f>
        <v xml:space="preserve"> Toroh </v>
      </c>
      <c r="D790" s="36" t="str">
        <f>'PER TRIWULAN'!B784</f>
        <v>SD NEGERI 1 KRANGGANHARJO</v>
      </c>
      <c r="E790" s="71">
        <f>'PER TRIWULAN'!X784</f>
        <v>86130000</v>
      </c>
      <c r="F790" s="89">
        <v>86130000</v>
      </c>
      <c r="G790" s="62">
        <v>1529000</v>
      </c>
      <c r="H790" s="62">
        <v>409000</v>
      </c>
      <c r="I790" s="62">
        <v>12440100</v>
      </c>
      <c r="J790" s="62">
        <v>19527400</v>
      </c>
      <c r="K790" s="62">
        <v>12838400</v>
      </c>
      <c r="L790" s="62">
        <v>1501200</v>
      </c>
      <c r="M790" s="62">
        <v>5686200</v>
      </c>
      <c r="N790" s="62">
        <v>21317000</v>
      </c>
      <c r="O790" s="62">
        <v>8141700</v>
      </c>
      <c r="P790" s="62">
        <v>0</v>
      </c>
      <c r="Q790" s="62">
        <v>1950000</v>
      </c>
      <c r="R790" s="62">
        <v>775000</v>
      </c>
      <c r="S790" s="62">
        <v>0</v>
      </c>
      <c r="T790" s="72">
        <f t="shared" si="61"/>
        <v>86115000</v>
      </c>
      <c r="U790" s="59">
        <f t="shared" si="62"/>
        <v>0</v>
      </c>
      <c r="V790" s="57">
        <f t="shared" si="63"/>
        <v>15000</v>
      </c>
      <c r="X790" s="173">
        <f>'K8 SD Twl I 2013'!T789</f>
        <v>0</v>
      </c>
      <c r="Y790" s="173">
        <f>'K8 SD Twl II 2013'!T789</f>
        <v>0</v>
      </c>
      <c r="Z790" s="173">
        <f>'K8 SD Twl III 2013'!T789</f>
        <v>0</v>
      </c>
      <c r="AA790" s="173">
        <f>'K8 SD Twl IV 2013'!T789</f>
        <v>0</v>
      </c>
      <c r="AB790" s="173">
        <f t="shared" si="64"/>
        <v>0</v>
      </c>
      <c r="AC790" s="173">
        <f t="shared" si="60"/>
        <v>86115000</v>
      </c>
    </row>
    <row r="791" spans="2:29" hidden="1">
      <c r="B791" s="79">
        <f>'PER TRIWULAN'!A785</f>
        <v>780</v>
      </c>
      <c r="C791" s="54" t="str">
        <f>'PER TRIWULAN'!I785</f>
        <v xml:space="preserve"> Toroh </v>
      </c>
      <c r="D791" s="36" t="str">
        <f>'PER TRIWULAN'!B785</f>
        <v>SD NEGERI 2 DEPOK</v>
      </c>
      <c r="E791" s="71">
        <f>'PER TRIWULAN'!X785</f>
        <v>138910000</v>
      </c>
      <c r="F791" s="89">
        <v>138910000</v>
      </c>
      <c r="G791" s="62">
        <v>14914000</v>
      </c>
      <c r="H791" s="62">
        <v>609000</v>
      </c>
      <c r="I791" s="62">
        <v>4942050</v>
      </c>
      <c r="J791" s="62">
        <v>16087450</v>
      </c>
      <c r="K791" s="62">
        <v>45595300</v>
      </c>
      <c r="L791" s="62">
        <v>2137600</v>
      </c>
      <c r="M791" s="62">
        <v>14450000</v>
      </c>
      <c r="N791" s="62">
        <v>35851000</v>
      </c>
      <c r="O791" s="62">
        <v>1523600</v>
      </c>
      <c r="P791" s="62">
        <v>100000</v>
      </c>
      <c r="Q791" s="62">
        <v>2700000</v>
      </c>
      <c r="R791" s="62">
        <v>0</v>
      </c>
      <c r="S791" s="62">
        <v>0</v>
      </c>
      <c r="T791" s="72">
        <f t="shared" si="61"/>
        <v>138910000</v>
      </c>
      <c r="U791" s="59">
        <f t="shared" si="62"/>
        <v>0</v>
      </c>
      <c r="V791" s="57">
        <f t="shared" si="63"/>
        <v>0</v>
      </c>
      <c r="X791" s="173">
        <f>'K8 SD Twl I 2013'!T790</f>
        <v>0</v>
      </c>
      <c r="Y791" s="173">
        <f>'K8 SD Twl II 2013'!T790</f>
        <v>0</v>
      </c>
      <c r="Z791" s="173">
        <f>'K8 SD Twl III 2013'!T790</f>
        <v>0</v>
      </c>
      <c r="AA791" s="173">
        <f>'K8 SD Twl IV 2013'!T790</f>
        <v>0</v>
      </c>
      <c r="AB791" s="173">
        <f t="shared" si="64"/>
        <v>0</v>
      </c>
      <c r="AC791" s="173">
        <f t="shared" si="60"/>
        <v>138910000</v>
      </c>
    </row>
    <row r="792" spans="2:29" hidden="1">
      <c r="B792" s="79">
        <f>'PER TRIWULAN'!A786</f>
        <v>781</v>
      </c>
      <c r="C792" s="54" t="str">
        <f>'PER TRIWULAN'!I786</f>
        <v xml:space="preserve"> Toroh </v>
      </c>
      <c r="D792" s="36" t="str">
        <f>'PER TRIWULAN'!B786</f>
        <v>SD NEGERI 3 TAMBIREJO</v>
      </c>
      <c r="E792" s="71">
        <f>'PER TRIWULAN'!X786</f>
        <v>84100000</v>
      </c>
      <c r="F792" s="89">
        <v>84100000</v>
      </c>
      <c r="G792" s="62">
        <v>2280500</v>
      </c>
      <c r="H792" s="62">
        <v>800000</v>
      </c>
      <c r="I792" s="62">
        <v>12704926</v>
      </c>
      <c r="J792" s="62">
        <v>13571500</v>
      </c>
      <c r="K792" s="62">
        <v>17577333</v>
      </c>
      <c r="L792" s="62">
        <v>937241</v>
      </c>
      <c r="M792" s="62">
        <v>6353500</v>
      </c>
      <c r="N792" s="62">
        <v>15600000</v>
      </c>
      <c r="O792" s="62">
        <v>1800000</v>
      </c>
      <c r="P792" s="62">
        <v>400000</v>
      </c>
      <c r="Q792" s="62">
        <v>2765000</v>
      </c>
      <c r="R792" s="62">
        <v>9310000</v>
      </c>
      <c r="S792" s="62">
        <v>0</v>
      </c>
      <c r="T792" s="72">
        <f t="shared" si="61"/>
        <v>84100000</v>
      </c>
      <c r="U792" s="59">
        <f t="shared" si="62"/>
        <v>0</v>
      </c>
      <c r="V792" s="57">
        <f t="shared" si="63"/>
        <v>0</v>
      </c>
      <c r="X792" s="173">
        <f>'K8 SD Twl I 2013'!T791</f>
        <v>0</v>
      </c>
      <c r="Y792" s="173">
        <f>'K8 SD Twl II 2013'!T791</f>
        <v>0</v>
      </c>
      <c r="Z792" s="173">
        <f>'K8 SD Twl III 2013'!T791</f>
        <v>0</v>
      </c>
      <c r="AA792" s="173">
        <f>'K8 SD Twl IV 2013'!T791</f>
        <v>0</v>
      </c>
      <c r="AB792" s="173">
        <f t="shared" si="64"/>
        <v>0</v>
      </c>
      <c r="AC792" s="173">
        <f t="shared" si="60"/>
        <v>84100000</v>
      </c>
    </row>
    <row r="793" spans="2:29" hidden="1">
      <c r="B793" s="79">
        <f>'PER TRIWULAN'!A787</f>
        <v>782</v>
      </c>
      <c r="C793" s="54" t="str">
        <f>'PER TRIWULAN'!I787</f>
        <v xml:space="preserve"> Toroh </v>
      </c>
      <c r="D793" s="36" t="str">
        <f>'PER TRIWULAN'!B787</f>
        <v>SD NEGERI 4 BOLOH</v>
      </c>
      <c r="E793" s="71">
        <f>'PER TRIWULAN'!X787</f>
        <v>118320000</v>
      </c>
      <c r="F793" s="89">
        <v>118320000</v>
      </c>
      <c r="G793" s="62">
        <v>780000</v>
      </c>
      <c r="H793" s="62">
        <v>0</v>
      </c>
      <c r="I793" s="62">
        <v>18602250</v>
      </c>
      <c r="J793" s="62">
        <v>11242400</v>
      </c>
      <c r="K793" s="62">
        <v>36624850</v>
      </c>
      <c r="L793" s="62">
        <v>350000</v>
      </c>
      <c r="M793" s="62">
        <v>10981000</v>
      </c>
      <c r="N793" s="62">
        <v>28800000</v>
      </c>
      <c r="O793" s="62">
        <v>750000</v>
      </c>
      <c r="P793" s="62">
        <v>0</v>
      </c>
      <c r="Q793" s="62">
        <v>5389500</v>
      </c>
      <c r="R793" s="62">
        <v>4800000</v>
      </c>
      <c r="S793" s="62">
        <v>0</v>
      </c>
      <c r="T793" s="72">
        <f t="shared" si="61"/>
        <v>118320000</v>
      </c>
      <c r="U793" s="59">
        <f t="shared" si="62"/>
        <v>0</v>
      </c>
      <c r="V793" s="57">
        <f t="shared" si="63"/>
        <v>0</v>
      </c>
      <c r="X793" s="173">
        <f>'K8 SD Twl I 2013'!T792</f>
        <v>0</v>
      </c>
      <c r="Y793" s="173">
        <f>'K8 SD Twl II 2013'!T792</f>
        <v>0</v>
      </c>
      <c r="Z793" s="173">
        <f>'K8 SD Twl III 2013'!T792</f>
        <v>0</v>
      </c>
      <c r="AA793" s="173">
        <f>'K8 SD Twl IV 2013'!T792</f>
        <v>0</v>
      </c>
      <c r="AB793" s="173">
        <f t="shared" si="64"/>
        <v>0</v>
      </c>
      <c r="AC793" s="173">
        <f t="shared" si="60"/>
        <v>118320000</v>
      </c>
    </row>
    <row r="794" spans="2:29" hidden="1">
      <c r="B794" s="79">
        <f>'PER TRIWULAN'!A788</f>
        <v>783</v>
      </c>
      <c r="C794" s="54" t="str">
        <f>'PER TRIWULAN'!I788</f>
        <v xml:space="preserve"> Toroh </v>
      </c>
      <c r="D794" s="36" t="str">
        <f>'PER TRIWULAN'!B788</f>
        <v>SD NEGERI 2 DIMORO</v>
      </c>
      <c r="E794" s="71">
        <f>'PER TRIWULAN'!X788</f>
        <v>82070000</v>
      </c>
      <c r="F794" s="89">
        <v>82070000</v>
      </c>
      <c r="G794" s="62">
        <v>4507500</v>
      </c>
      <c r="H794" s="62">
        <v>400000</v>
      </c>
      <c r="I794" s="62">
        <v>4407000</v>
      </c>
      <c r="J794" s="62">
        <v>11085500</v>
      </c>
      <c r="K794" s="62">
        <v>20012500</v>
      </c>
      <c r="L794" s="62">
        <v>714500</v>
      </c>
      <c r="M794" s="62">
        <v>4040000</v>
      </c>
      <c r="N794" s="62">
        <v>30150000</v>
      </c>
      <c r="O794" s="62">
        <v>3353000</v>
      </c>
      <c r="P794" s="62">
        <v>800000</v>
      </c>
      <c r="Q794" s="62">
        <v>2600000</v>
      </c>
      <c r="R794" s="62">
        <v>0</v>
      </c>
      <c r="S794" s="62">
        <v>0</v>
      </c>
      <c r="T794" s="72">
        <f t="shared" si="61"/>
        <v>82070000</v>
      </c>
      <c r="U794" s="59">
        <f t="shared" si="62"/>
        <v>0</v>
      </c>
      <c r="V794" s="57">
        <f t="shared" si="63"/>
        <v>0</v>
      </c>
      <c r="X794" s="173">
        <f>'K8 SD Twl I 2013'!T793</f>
        <v>0</v>
      </c>
      <c r="Y794" s="173">
        <f>'K8 SD Twl II 2013'!T793</f>
        <v>0</v>
      </c>
      <c r="Z794" s="173">
        <f>'K8 SD Twl III 2013'!T793</f>
        <v>0</v>
      </c>
      <c r="AA794" s="173">
        <f>'K8 SD Twl IV 2013'!T793</f>
        <v>0</v>
      </c>
      <c r="AB794" s="173">
        <f t="shared" si="64"/>
        <v>0</v>
      </c>
      <c r="AC794" s="173">
        <f t="shared" si="60"/>
        <v>82070000</v>
      </c>
    </row>
    <row r="795" spans="2:29" hidden="1">
      <c r="B795" s="79">
        <f>'PER TRIWULAN'!A789</f>
        <v>784</v>
      </c>
      <c r="C795" s="54" t="str">
        <f>'PER TRIWULAN'!I789</f>
        <v xml:space="preserve"> Toroh </v>
      </c>
      <c r="D795" s="36" t="str">
        <f>'PER TRIWULAN'!B789</f>
        <v>SD NEGERI 4 DIMORO</v>
      </c>
      <c r="E795" s="71">
        <f>'PER TRIWULAN'!X789</f>
        <v>44370000</v>
      </c>
      <c r="F795" s="89">
        <v>44370000</v>
      </c>
      <c r="G795" s="62">
        <v>250000</v>
      </c>
      <c r="H795" s="62">
        <v>225000</v>
      </c>
      <c r="I795" s="62">
        <v>3230000</v>
      </c>
      <c r="J795" s="62">
        <v>5873600</v>
      </c>
      <c r="K795" s="62">
        <v>20421930</v>
      </c>
      <c r="L795" s="62">
        <v>0</v>
      </c>
      <c r="M795" s="62">
        <v>150000</v>
      </c>
      <c r="N795" s="62">
        <v>10450000</v>
      </c>
      <c r="O795" s="62">
        <v>1980000</v>
      </c>
      <c r="P795" s="62">
        <v>0</v>
      </c>
      <c r="Q795" s="62">
        <v>1600000</v>
      </c>
      <c r="R795" s="62">
        <v>0</v>
      </c>
      <c r="S795" s="62">
        <v>0</v>
      </c>
      <c r="T795" s="72">
        <f t="shared" si="61"/>
        <v>44180530</v>
      </c>
      <c r="U795" s="59">
        <f t="shared" si="62"/>
        <v>0</v>
      </c>
      <c r="V795" s="57">
        <f t="shared" si="63"/>
        <v>189470</v>
      </c>
      <c r="X795" s="173">
        <f>'K8 SD Twl I 2013'!T794</f>
        <v>0</v>
      </c>
      <c r="Y795" s="173">
        <f>'K8 SD Twl II 2013'!T794</f>
        <v>0</v>
      </c>
      <c r="Z795" s="173">
        <f>'K8 SD Twl III 2013'!T794</f>
        <v>0</v>
      </c>
      <c r="AA795" s="173">
        <f>'K8 SD Twl IV 2013'!T794</f>
        <v>0</v>
      </c>
      <c r="AB795" s="173">
        <f t="shared" si="64"/>
        <v>0</v>
      </c>
      <c r="AC795" s="173">
        <f t="shared" si="60"/>
        <v>44180530</v>
      </c>
    </row>
    <row r="796" spans="2:29" hidden="1">
      <c r="B796" s="79">
        <f>'PER TRIWULAN'!A790</f>
        <v>785</v>
      </c>
      <c r="C796" s="54" t="str">
        <f>'PER TRIWULAN'!I790</f>
        <v xml:space="preserve"> Toroh </v>
      </c>
      <c r="D796" s="36" t="str">
        <f>'PER TRIWULAN'!B790</f>
        <v>SD NEGERI 2 PILANGPAYUNG</v>
      </c>
      <c r="E796" s="71">
        <f>'PER TRIWULAN'!X790</f>
        <v>89320000</v>
      </c>
      <c r="F796" s="89">
        <v>89320000</v>
      </c>
      <c r="G796" s="62">
        <v>5853000</v>
      </c>
      <c r="H796" s="62">
        <v>250000</v>
      </c>
      <c r="I796" s="62">
        <v>7709250</v>
      </c>
      <c r="J796" s="62">
        <v>8001050</v>
      </c>
      <c r="K796" s="62">
        <v>19243400</v>
      </c>
      <c r="L796" s="62">
        <v>6780950</v>
      </c>
      <c r="M796" s="62">
        <v>4262000</v>
      </c>
      <c r="N796" s="62">
        <v>32926750</v>
      </c>
      <c r="O796" s="62">
        <v>2238600</v>
      </c>
      <c r="P796" s="62">
        <v>0</v>
      </c>
      <c r="Q796" s="62">
        <v>1975000</v>
      </c>
      <c r="R796" s="62">
        <v>0</v>
      </c>
      <c r="S796" s="62">
        <v>0</v>
      </c>
      <c r="T796" s="72">
        <f t="shared" si="61"/>
        <v>89240000</v>
      </c>
      <c r="U796" s="59">
        <f t="shared" si="62"/>
        <v>0</v>
      </c>
      <c r="V796" s="57">
        <f t="shared" si="63"/>
        <v>80000</v>
      </c>
      <c r="X796" s="173">
        <f>'K8 SD Twl I 2013'!T795</f>
        <v>0</v>
      </c>
      <c r="Y796" s="173">
        <f>'K8 SD Twl II 2013'!T795</f>
        <v>0</v>
      </c>
      <c r="Z796" s="173">
        <f>'K8 SD Twl III 2013'!T795</f>
        <v>0</v>
      </c>
      <c r="AA796" s="173">
        <f>'K8 SD Twl IV 2013'!T795</f>
        <v>0</v>
      </c>
      <c r="AB796" s="173">
        <f t="shared" si="64"/>
        <v>0</v>
      </c>
      <c r="AC796" s="173">
        <f t="shared" si="60"/>
        <v>89240000</v>
      </c>
    </row>
    <row r="797" spans="2:29" hidden="1">
      <c r="B797" s="79">
        <f>'PER TRIWULAN'!A791</f>
        <v>786</v>
      </c>
      <c r="C797" s="54" t="str">
        <f>'PER TRIWULAN'!I791</f>
        <v xml:space="preserve"> Toroh </v>
      </c>
      <c r="D797" s="36" t="str">
        <f>'PER TRIWULAN'!B791</f>
        <v>SD NEGERI 2 SUGIHAN</v>
      </c>
      <c r="E797" s="71">
        <f>'PER TRIWULAN'!X791</f>
        <v>77720000</v>
      </c>
      <c r="F797" s="89">
        <v>77720000</v>
      </c>
      <c r="G797" s="62">
        <v>4563000</v>
      </c>
      <c r="H797" s="62">
        <v>500000</v>
      </c>
      <c r="I797" s="62">
        <v>10238000</v>
      </c>
      <c r="J797" s="62">
        <v>11322400</v>
      </c>
      <c r="K797" s="62">
        <v>26396100</v>
      </c>
      <c r="L797" s="62">
        <v>5031500</v>
      </c>
      <c r="M797" s="62">
        <v>2519000</v>
      </c>
      <c r="N797" s="62">
        <v>16800000</v>
      </c>
      <c r="O797" s="62">
        <v>0</v>
      </c>
      <c r="P797" s="62">
        <v>350000</v>
      </c>
      <c r="Q797" s="62">
        <v>0</v>
      </c>
      <c r="R797" s="62">
        <v>0</v>
      </c>
      <c r="S797" s="62">
        <v>0</v>
      </c>
      <c r="T797" s="72">
        <f t="shared" si="61"/>
        <v>77720000</v>
      </c>
      <c r="U797" s="59">
        <f t="shared" si="62"/>
        <v>0</v>
      </c>
      <c r="V797" s="57">
        <f t="shared" si="63"/>
        <v>0</v>
      </c>
      <c r="X797" s="173">
        <f>'K8 SD Twl I 2013'!T796</f>
        <v>0</v>
      </c>
      <c r="Y797" s="173">
        <f>'K8 SD Twl II 2013'!T796</f>
        <v>0</v>
      </c>
      <c r="Z797" s="173">
        <f>'K8 SD Twl III 2013'!T796</f>
        <v>0</v>
      </c>
      <c r="AA797" s="173">
        <f>'K8 SD Twl IV 2013'!T796</f>
        <v>0</v>
      </c>
      <c r="AB797" s="173">
        <f t="shared" si="64"/>
        <v>0</v>
      </c>
      <c r="AC797" s="173">
        <f t="shared" si="60"/>
        <v>77720000</v>
      </c>
    </row>
    <row r="798" spans="2:29" hidden="1">
      <c r="B798" s="79">
        <f>'PER TRIWULAN'!A792</f>
        <v>787</v>
      </c>
      <c r="C798" s="54" t="str">
        <f>'PER TRIWULAN'!I792</f>
        <v xml:space="preserve"> Toroh </v>
      </c>
      <c r="D798" s="36" t="str">
        <f>'PER TRIWULAN'!B792</f>
        <v>SD NEGERI 3 SUGIHAN</v>
      </c>
      <c r="E798" s="71">
        <f>'PER TRIWULAN'!X792</f>
        <v>100630000</v>
      </c>
      <c r="F798" s="89">
        <v>100630000</v>
      </c>
      <c r="G798" s="62">
        <v>7285200</v>
      </c>
      <c r="H798" s="62">
        <v>0</v>
      </c>
      <c r="I798" s="62">
        <v>19817700</v>
      </c>
      <c r="J798" s="62">
        <v>15466500</v>
      </c>
      <c r="K798" s="62">
        <v>14974853</v>
      </c>
      <c r="L798" s="62">
        <v>1452047</v>
      </c>
      <c r="M798" s="62">
        <v>3745700</v>
      </c>
      <c r="N798" s="62">
        <v>30540000</v>
      </c>
      <c r="O798" s="62">
        <v>3898000</v>
      </c>
      <c r="P798" s="62">
        <v>0</v>
      </c>
      <c r="Q798" s="62">
        <v>2600000</v>
      </c>
      <c r="R798" s="62">
        <v>560000</v>
      </c>
      <c r="S798" s="62">
        <v>0</v>
      </c>
      <c r="T798" s="72">
        <f t="shared" si="61"/>
        <v>100340000</v>
      </c>
      <c r="U798" s="59">
        <f t="shared" si="62"/>
        <v>0</v>
      </c>
      <c r="V798" s="57">
        <f t="shared" si="63"/>
        <v>290000</v>
      </c>
      <c r="X798" s="173">
        <f>'K8 SD Twl I 2013'!T797</f>
        <v>0</v>
      </c>
      <c r="Y798" s="173">
        <f>'K8 SD Twl II 2013'!T797</f>
        <v>0</v>
      </c>
      <c r="Z798" s="173">
        <f>'K8 SD Twl III 2013'!T797</f>
        <v>0</v>
      </c>
      <c r="AA798" s="173">
        <f>'K8 SD Twl IV 2013'!T797</f>
        <v>0</v>
      </c>
      <c r="AB798" s="173">
        <f t="shared" si="64"/>
        <v>0</v>
      </c>
      <c r="AC798" s="173">
        <f t="shared" si="60"/>
        <v>100340000</v>
      </c>
    </row>
    <row r="799" spans="2:29" hidden="1">
      <c r="B799" s="79">
        <f>'PER TRIWULAN'!A793</f>
        <v>788</v>
      </c>
      <c r="C799" s="54" t="str">
        <f>'PER TRIWULAN'!I793</f>
        <v xml:space="preserve"> Toroh </v>
      </c>
      <c r="D799" s="36" t="str">
        <f>'PER TRIWULAN'!B793</f>
        <v>SD NEGERI 4 SUGIHAN</v>
      </c>
      <c r="E799" s="71">
        <f>'PER TRIWULAN'!X793</f>
        <v>81780000</v>
      </c>
      <c r="F799" s="89">
        <v>81780000</v>
      </c>
      <c r="G799" s="62">
        <v>3464000</v>
      </c>
      <c r="H799" s="62">
        <v>108000</v>
      </c>
      <c r="I799" s="62">
        <v>12044450</v>
      </c>
      <c r="J799" s="62">
        <v>11468450</v>
      </c>
      <c r="K799" s="62">
        <v>29831500</v>
      </c>
      <c r="L799" s="62">
        <v>1247200</v>
      </c>
      <c r="M799" s="62">
        <v>5564000</v>
      </c>
      <c r="N799" s="62">
        <v>15191100</v>
      </c>
      <c r="O799" s="62">
        <v>490000</v>
      </c>
      <c r="P799" s="62">
        <v>0</v>
      </c>
      <c r="Q799" s="62">
        <v>2371300</v>
      </c>
      <c r="R799" s="62">
        <v>0</v>
      </c>
      <c r="S799" s="62">
        <v>0</v>
      </c>
      <c r="T799" s="72">
        <f t="shared" si="61"/>
        <v>81780000</v>
      </c>
      <c r="U799" s="59">
        <f t="shared" si="62"/>
        <v>0</v>
      </c>
      <c r="V799" s="57">
        <f t="shared" si="63"/>
        <v>0</v>
      </c>
      <c r="X799" s="173">
        <f>'K8 SD Twl I 2013'!T798</f>
        <v>0</v>
      </c>
      <c r="Y799" s="173">
        <f>'K8 SD Twl II 2013'!T798</f>
        <v>0</v>
      </c>
      <c r="Z799" s="173">
        <f>'K8 SD Twl III 2013'!T798</f>
        <v>0</v>
      </c>
      <c r="AA799" s="173">
        <f>'K8 SD Twl IV 2013'!T798</f>
        <v>0</v>
      </c>
      <c r="AB799" s="173">
        <f t="shared" si="64"/>
        <v>0</v>
      </c>
      <c r="AC799" s="173">
        <f t="shared" si="60"/>
        <v>81780000</v>
      </c>
    </row>
    <row r="800" spans="2:29" hidden="1">
      <c r="B800" s="79">
        <f>'PER TRIWULAN'!A794</f>
        <v>789</v>
      </c>
      <c r="C800" s="54" t="str">
        <f>'PER TRIWULAN'!I794</f>
        <v xml:space="preserve"> Toroh </v>
      </c>
      <c r="D800" s="36" t="str">
        <f>'PER TRIWULAN'!B794</f>
        <v>SD NEGERI 2 KRANGGANHARJO</v>
      </c>
      <c r="E800" s="71">
        <f>'PER TRIWULAN'!X794</f>
        <v>114260000</v>
      </c>
      <c r="F800" s="89">
        <v>114260000</v>
      </c>
      <c r="G800" s="62">
        <v>1200000</v>
      </c>
      <c r="H800" s="62">
        <v>406000</v>
      </c>
      <c r="I800" s="62">
        <v>18259650</v>
      </c>
      <c r="J800" s="62">
        <v>16298900</v>
      </c>
      <c r="K800" s="62">
        <v>37099050</v>
      </c>
      <c r="L800" s="62">
        <v>2933900</v>
      </c>
      <c r="M800" s="62">
        <v>4262500</v>
      </c>
      <c r="N800" s="62">
        <v>28000000</v>
      </c>
      <c r="O800" s="62">
        <v>1960000</v>
      </c>
      <c r="P800" s="62">
        <v>1375000</v>
      </c>
      <c r="Q800" s="62">
        <v>2465000</v>
      </c>
      <c r="R800" s="62">
        <v>0</v>
      </c>
      <c r="S800" s="62">
        <v>0</v>
      </c>
      <c r="T800" s="72">
        <f t="shared" si="61"/>
        <v>114260000</v>
      </c>
      <c r="U800" s="59">
        <f t="shared" si="62"/>
        <v>0</v>
      </c>
      <c r="V800" s="57">
        <f t="shared" si="63"/>
        <v>0</v>
      </c>
      <c r="X800" s="173">
        <f>'K8 SD Twl I 2013'!T799</f>
        <v>0</v>
      </c>
      <c r="Y800" s="173">
        <f>'K8 SD Twl II 2013'!T799</f>
        <v>0</v>
      </c>
      <c r="Z800" s="173">
        <f>'K8 SD Twl III 2013'!T799</f>
        <v>0</v>
      </c>
      <c r="AA800" s="173">
        <f>'K8 SD Twl IV 2013'!T799</f>
        <v>0</v>
      </c>
      <c r="AB800" s="173">
        <f t="shared" si="64"/>
        <v>0</v>
      </c>
      <c r="AC800" s="173">
        <f t="shared" si="60"/>
        <v>114260000</v>
      </c>
    </row>
    <row r="801" spans="2:29" hidden="1">
      <c r="B801" s="79">
        <f>'PER TRIWULAN'!A795</f>
        <v>790</v>
      </c>
      <c r="C801" s="54" t="str">
        <f>'PER TRIWULAN'!I795</f>
        <v xml:space="preserve"> Wirosari </v>
      </c>
      <c r="D801" s="36" t="str">
        <f>'PER TRIWULAN'!B795</f>
        <v>SD NEGERI 3 TAMBAKSELO</v>
      </c>
      <c r="E801" s="71">
        <f>'PER TRIWULAN'!X795</f>
        <v>75980000</v>
      </c>
      <c r="F801" s="89">
        <v>75980000</v>
      </c>
      <c r="G801" s="62">
        <v>3162000</v>
      </c>
      <c r="H801" s="62">
        <v>500000</v>
      </c>
      <c r="I801" s="62">
        <v>13704050</v>
      </c>
      <c r="J801" s="62">
        <v>11290950</v>
      </c>
      <c r="K801" s="62">
        <v>12788000</v>
      </c>
      <c r="L801" s="62">
        <v>3730000</v>
      </c>
      <c r="M801" s="62">
        <v>8130000</v>
      </c>
      <c r="N801" s="62">
        <v>15000000</v>
      </c>
      <c r="O801" s="62">
        <v>4120000</v>
      </c>
      <c r="P801" s="62">
        <v>0</v>
      </c>
      <c r="Q801" s="62">
        <v>3005000</v>
      </c>
      <c r="R801" s="62">
        <v>550000</v>
      </c>
      <c r="S801" s="62">
        <v>0</v>
      </c>
      <c r="T801" s="72">
        <f t="shared" si="61"/>
        <v>75980000</v>
      </c>
      <c r="U801" s="59">
        <f t="shared" si="62"/>
        <v>0</v>
      </c>
      <c r="V801" s="57">
        <f t="shared" si="63"/>
        <v>0</v>
      </c>
      <c r="X801" s="173">
        <f>'K8 SD Twl I 2013'!T800</f>
        <v>0</v>
      </c>
      <c r="Y801" s="173">
        <f>'K8 SD Twl II 2013'!T800</f>
        <v>0</v>
      </c>
      <c r="Z801" s="173">
        <f>'K8 SD Twl III 2013'!T800</f>
        <v>0</v>
      </c>
      <c r="AA801" s="173">
        <f>'K8 SD Twl IV 2013'!T800</f>
        <v>0</v>
      </c>
      <c r="AB801" s="173">
        <f t="shared" si="64"/>
        <v>0</v>
      </c>
      <c r="AC801" s="173">
        <f t="shared" si="60"/>
        <v>75980000</v>
      </c>
    </row>
    <row r="802" spans="2:29" hidden="1">
      <c r="B802" s="79">
        <f>'PER TRIWULAN'!A796</f>
        <v>791</v>
      </c>
      <c r="C802" s="54" t="str">
        <f>'PER TRIWULAN'!I796</f>
        <v xml:space="preserve"> Wirosari </v>
      </c>
      <c r="D802" s="36" t="str">
        <f>'PER TRIWULAN'!B796</f>
        <v>SD NEGERI 1 DOKORO</v>
      </c>
      <c r="E802" s="71">
        <f>'PER TRIWULAN'!X796</f>
        <v>107300000</v>
      </c>
      <c r="F802" s="89">
        <v>107300000</v>
      </c>
      <c r="G802" s="62">
        <v>9129100</v>
      </c>
      <c r="H802" s="62">
        <v>0</v>
      </c>
      <c r="I802" s="62">
        <v>9411550</v>
      </c>
      <c r="J802" s="62">
        <v>12390400</v>
      </c>
      <c r="K802" s="62">
        <v>27571500</v>
      </c>
      <c r="L802" s="62">
        <v>1398200</v>
      </c>
      <c r="M802" s="62">
        <v>3700000</v>
      </c>
      <c r="N802" s="62">
        <v>21450000</v>
      </c>
      <c r="O802" s="62">
        <v>18869250</v>
      </c>
      <c r="P802" s="62">
        <v>0</v>
      </c>
      <c r="Q802" s="62">
        <v>1500000</v>
      </c>
      <c r="R802" s="62">
        <v>1880000</v>
      </c>
      <c r="S802" s="62">
        <v>0</v>
      </c>
      <c r="T802" s="72">
        <f t="shared" si="61"/>
        <v>107300000</v>
      </c>
      <c r="U802" s="59">
        <f t="shared" si="62"/>
        <v>0</v>
      </c>
      <c r="V802" s="57">
        <f t="shared" si="63"/>
        <v>0</v>
      </c>
      <c r="X802" s="173">
        <f>'K8 SD Twl I 2013'!T801</f>
        <v>0</v>
      </c>
      <c r="Y802" s="173">
        <f>'K8 SD Twl II 2013'!T801</f>
        <v>0</v>
      </c>
      <c r="Z802" s="173">
        <f>'K8 SD Twl III 2013'!T801</f>
        <v>0</v>
      </c>
      <c r="AA802" s="173">
        <f>'K8 SD Twl IV 2013'!T801</f>
        <v>0</v>
      </c>
      <c r="AB802" s="173">
        <f t="shared" si="64"/>
        <v>0</v>
      </c>
      <c r="AC802" s="173">
        <f t="shared" si="60"/>
        <v>107300000</v>
      </c>
    </row>
    <row r="803" spans="2:29" hidden="1">
      <c r="B803" s="79">
        <f>'PER TRIWULAN'!A797</f>
        <v>792</v>
      </c>
      <c r="C803" s="54" t="str">
        <f>'PER TRIWULAN'!I797</f>
        <v xml:space="preserve"> Wirosari </v>
      </c>
      <c r="D803" s="36" t="str">
        <f>'PER TRIWULAN'!B797</f>
        <v>SD NEGERI 1 GEDANGAN</v>
      </c>
      <c r="E803" s="71">
        <f>'PER TRIWULAN'!X797</f>
        <v>69600000</v>
      </c>
      <c r="F803" s="89">
        <v>69600000</v>
      </c>
      <c r="G803" s="62">
        <v>3386500</v>
      </c>
      <c r="H803" s="62">
        <v>500000</v>
      </c>
      <c r="I803" s="62">
        <v>22406750</v>
      </c>
      <c r="J803" s="62">
        <v>6826200</v>
      </c>
      <c r="K803" s="62">
        <v>17024600</v>
      </c>
      <c r="L803" s="62">
        <v>1046150</v>
      </c>
      <c r="M803" s="62">
        <v>1028000</v>
      </c>
      <c r="N803" s="62">
        <v>12600000</v>
      </c>
      <c r="O803" s="62">
        <v>3021800</v>
      </c>
      <c r="P803" s="62"/>
      <c r="Q803" s="62">
        <v>950000</v>
      </c>
      <c r="R803" s="62">
        <v>810000</v>
      </c>
      <c r="S803" s="62"/>
      <c r="T803" s="72">
        <f t="shared" si="61"/>
        <v>69600000</v>
      </c>
      <c r="U803" s="59">
        <f t="shared" si="62"/>
        <v>0</v>
      </c>
      <c r="V803" s="57">
        <f t="shared" si="63"/>
        <v>0</v>
      </c>
      <c r="X803" s="173">
        <f>'K8 SD Twl I 2013'!T802</f>
        <v>0</v>
      </c>
      <c r="Y803" s="173">
        <f>'K8 SD Twl II 2013'!T802</f>
        <v>0</v>
      </c>
      <c r="Z803" s="173">
        <f>'K8 SD Twl III 2013'!T802</f>
        <v>0</v>
      </c>
      <c r="AA803" s="173">
        <f>'K8 SD Twl IV 2013'!T802</f>
        <v>0</v>
      </c>
      <c r="AB803" s="173">
        <f t="shared" si="64"/>
        <v>0</v>
      </c>
      <c r="AC803" s="173">
        <f t="shared" si="60"/>
        <v>69600000</v>
      </c>
    </row>
    <row r="804" spans="2:29" hidden="1">
      <c r="B804" s="79">
        <f>'PER TRIWULAN'!A798</f>
        <v>793</v>
      </c>
      <c r="C804" s="54" t="str">
        <f>'PER TRIWULAN'!I798</f>
        <v xml:space="preserve"> Wirosari </v>
      </c>
      <c r="D804" s="36" t="str">
        <f>'PER TRIWULAN'!B798</f>
        <v>SD NEGERI 1 KALIREJO</v>
      </c>
      <c r="E804" s="71">
        <f>'PER TRIWULAN'!X798</f>
        <v>79750000</v>
      </c>
      <c r="F804" s="89">
        <v>79750000</v>
      </c>
      <c r="G804" s="62">
        <v>3447800</v>
      </c>
      <c r="H804" s="62">
        <v>1080000</v>
      </c>
      <c r="I804" s="62">
        <v>14021000</v>
      </c>
      <c r="J804" s="62">
        <v>9827400</v>
      </c>
      <c r="K804" s="62">
        <v>15397250</v>
      </c>
      <c r="L804" s="62">
        <v>3201750</v>
      </c>
      <c r="M804" s="62">
        <v>3504000</v>
      </c>
      <c r="N804" s="62">
        <v>15600000</v>
      </c>
      <c r="O804" s="62">
        <v>8022300</v>
      </c>
      <c r="P804" s="62">
        <v>0</v>
      </c>
      <c r="Q804" s="62">
        <v>5648500</v>
      </c>
      <c r="R804" s="62">
        <v>0</v>
      </c>
      <c r="S804" s="62">
        <v>0</v>
      </c>
      <c r="T804" s="72">
        <f t="shared" si="61"/>
        <v>79750000</v>
      </c>
      <c r="U804" s="59">
        <f t="shared" si="62"/>
        <v>0</v>
      </c>
      <c r="V804" s="57">
        <f t="shared" si="63"/>
        <v>0</v>
      </c>
      <c r="X804" s="173">
        <f>'K8 SD Twl I 2013'!T803</f>
        <v>0</v>
      </c>
      <c r="Y804" s="173">
        <f>'K8 SD Twl II 2013'!T803</f>
        <v>0</v>
      </c>
      <c r="Z804" s="173">
        <f>'K8 SD Twl III 2013'!T803</f>
        <v>0</v>
      </c>
      <c r="AA804" s="173">
        <f>'K8 SD Twl IV 2013'!T803</f>
        <v>0</v>
      </c>
      <c r="AB804" s="173">
        <f t="shared" si="64"/>
        <v>0</v>
      </c>
      <c r="AC804" s="173">
        <f t="shared" si="60"/>
        <v>79750000</v>
      </c>
    </row>
    <row r="805" spans="2:29" hidden="1">
      <c r="B805" s="79">
        <f>'PER TRIWULAN'!A799</f>
        <v>794</v>
      </c>
      <c r="C805" s="54" t="str">
        <f>'PER TRIWULAN'!I799</f>
        <v xml:space="preserve"> Wirosari </v>
      </c>
      <c r="D805" s="36" t="str">
        <f>'PER TRIWULAN'!B799</f>
        <v>SD NEGERI 1 KARANGASEM</v>
      </c>
      <c r="E805" s="71">
        <f>'PER TRIWULAN'!X799</f>
        <v>96570000</v>
      </c>
      <c r="F805" s="89">
        <v>96570000</v>
      </c>
      <c r="G805" s="62">
        <v>9689000</v>
      </c>
      <c r="H805" s="62">
        <v>250000</v>
      </c>
      <c r="I805" s="62">
        <v>26438150</v>
      </c>
      <c r="J805" s="62">
        <v>10764300</v>
      </c>
      <c r="K805" s="62">
        <v>13120100</v>
      </c>
      <c r="L805" s="62">
        <v>4151000</v>
      </c>
      <c r="M805" s="62">
        <v>7970000</v>
      </c>
      <c r="N805" s="62">
        <v>18600000</v>
      </c>
      <c r="O805" s="62">
        <v>2541800</v>
      </c>
      <c r="P805" s="62">
        <v>0</v>
      </c>
      <c r="Q805" s="62">
        <v>2860650</v>
      </c>
      <c r="R805" s="62">
        <v>185000</v>
      </c>
      <c r="S805" s="62">
        <v>0</v>
      </c>
      <c r="T805" s="72">
        <f t="shared" si="61"/>
        <v>96570000</v>
      </c>
      <c r="U805" s="59">
        <f t="shared" si="62"/>
        <v>0</v>
      </c>
      <c r="V805" s="57">
        <f t="shared" si="63"/>
        <v>0</v>
      </c>
      <c r="X805" s="173">
        <f>'K8 SD Twl I 2013'!T804</f>
        <v>0</v>
      </c>
      <c r="Y805" s="173">
        <f>'K8 SD Twl II 2013'!T804</f>
        <v>0</v>
      </c>
      <c r="Z805" s="173">
        <f>'K8 SD Twl III 2013'!T804</f>
        <v>0</v>
      </c>
      <c r="AA805" s="173">
        <f>'K8 SD Twl IV 2013'!T804</f>
        <v>0</v>
      </c>
      <c r="AB805" s="173">
        <f t="shared" si="64"/>
        <v>0</v>
      </c>
      <c r="AC805" s="173">
        <f t="shared" si="60"/>
        <v>96570000</v>
      </c>
    </row>
    <row r="806" spans="2:29" hidden="1">
      <c r="B806" s="79">
        <f>'PER TRIWULAN'!A800</f>
        <v>795</v>
      </c>
      <c r="C806" s="54" t="str">
        <f>'PER TRIWULAN'!I800</f>
        <v xml:space="preserve"> Wirosari </v>
      </c>
      <c r="D806" s="36" t="str">
        <f>'PER TRIWULAN'!B800</f>
        <v>SD NEGERI 1 KROPAK</v>
      </c>
      <c r="E806" s="71">
        <f>'PER TRIWULAN'!X800</f>
        <v>114840000</v>
      </c>
      <c r="F806" s="89">
        <v>114840000</v>
      </c>
      <c r="G806" s="62">
        <v>1975000</v>
      </c>
      <c r="H806" s="62">
        <v>1996000</v>
      </c>
      <c r="I806" s="62">
        <v>24147900</v>
      </c>
      <c r="J806" s="62">
        <v>17391200</v>
      </c>
      <c r="K806" s="62">
        <v>38830050</v>
      </c>
      <c r="L806" s="62">
        <v>514000</v>
      </c>
      <c r="M806" s="62">
        <v>4713800</v>
      </c>
      <c r="N806" s="62">
        <v>19800000</v>
      </c>
      <c r="O806" s="62">
        <v>1822700</v>
      </c>
      <c r="P806" s="62">
        <v>0</v>
      </c>
      <c r="Q806" s="62">
        <v>3649350</v>
      </c>
      <c r="R806" s="62">
        <v>0</v>
      </c>
      <c r="S806" s="62">
        <v>0</v>
      </c>
      <c r="T806" s="72">
        <f t="shared" si="61"/>
        <v>114840000</v>
      </c>
      <c r="U806" s="59">
        <f t="shared" si="62"/>
        <v>0</v>
      </c>
      <c r="V806" s="57">
        <f t="shared" si="63"/>
        <v>0</v>
      </c>
      <c r="X806" s="173">
        <f>'K8 SD Twl I 2013'!T805</f>
        <v>0</v>
      </c>
      <c r="Y806" s="173">
        <f>'K8 SD Twl II 2013'!T805</f>
        <v>0</v>
      </c>
      <c r="Z806" s="173">
        <f>'K8 SD Twl III 2013'!T805</f>
        <v>0</v>
      </c>
      <c r="AA806" s="173">
        <f>'K8 SD Twl IV 2013'!T805</f>
        <v>0</v>
      </c>
      <c r="AB806" s="173">
        <f t="shared" si="64"/>
        <v>0</v>
      </c>
      <c r="AC806" s="173">
        <f t="shared" si="60"/>
        <v>114840000</v>
      </c>
    </row>
    <row r="807" spans="2:29" hidden="1">
      <c r="B807" s="79">
        <f>'PER TRIWULAN'!A801</f>
        <v>796</v>
      </c>
      <c r="C807" s="54" t="str">
        <f>'PER TRIWULAN'!I801</f>
        <v xml:space="preserve"> Wirosari </v>
      </c>
      <c r="D807" s="36" t="str">
        <f>'PER TRIWULAN'!B801</f>
        <v>SD NEGERI 1 MOJOREBO</v>
      </c>
      <c r="E807" s="71">
        <f>'PER TRIWULAN'!X801</f>
        <v>78590000</v>
      </c>
      <c r="F807" s="89">
        <v>78590000</v>
      </c>
      <c r="G807" s="62">
        <v>12684300</v>
      </c>
      <c r="H807" s="62">
        <v>1391150</v>
      </c>
      <c r="I807" s="62">
        <v>11734850</v>
      </c>
      <c r="J807" s="62">
        <v>12253550</v>
      </c>
      <c r="K807" s="62">
        <v>1955300</v>
      </c>
      <c r="L807" s="62">
        <v>1401900</v>
      </c>
      <c r="M807" s="62">
        <v>10413400</v>
      </c>
      <c r="N807" s="62">
        <v>15600000</v>
      </c>
      <c r="O807" s="62">
        <v>5080000</v>
      </c>
      <c r="P807" s="62">
        <v>0</v>
      </c>
      <c r="Q807" s="62">
        <v>2285000</v>
      </c>
      <c r="R807" s="62">
        <v>712500</v>
      </c>
      <c r="S807" s="62">
        <v>2988000</v>
      </c>
      <c r="T807" s="72">
        <f t="shared" si="61"/>
        <v>78499950</v>
      </c>
      <c r="U807" s="59">
        <f t="shared" si="62"/>
        <v>0</v>
      </c>
      <c r="V807" s="57">
        <f t="shared" si="63"/>
        <v>90050</v>
      </c>
      <c r="X807" s="173">
        <f>'K8 SD Twl I 2013'!T806</f>
        <v>0</v>
      </c>
      <c r="Y807" s="173">
        <f>'K8 SD Twl II 2013'!T806</f>
        <v>0</v>
      </c>
      <c r="Z807" s="173">
        <f>'K8 SD Twl III 2013'!T806</f>
        <v>0</v>
      </c>
      <c r="AA807" s="173">
        <f>'K8 SD Twl IV 2013'!T806</f>
        <v>0</v>
      </c>
      <c r="AB807" s="173">
        <f t="shared" si="64"/>
        <v>0</v>
      </c>
      <c r="AC807" s="173">
        <f t="shared" si="60"/>
        <v>78499950</v>
      </c>
    </row>
    <row r="808" spans="2:29" hidden="1">
      <c r="B808" s="79">
        <f>'PER TRIWULAN'!A802</f>
        <v>797</v>
      </c>
      <c r="C808" s="54" t="str">
        <f>'PER TRIWULAN'!I802</f>
        <v xml:space="preserve"> Wirosari </v>
      </c>
      <c r="D808" s="36" t="str">
        <f>'PER TRIWULAN'!B802</f>
        <v>SD NEGERI 1 SAMBIREJO</v>
      </c>
      <c r="E808" s="71">
        <f>'PER TRIWULAN'!X802</f>
        <v>77140000</v>
      </c>
      <c r="F808" s="89">
        <v>77140000</v>
      </c>
      <c r="G808" s="62">
        <v>9631450</v>
      </c>
      <c r="H808" s="62">
        <v>0</v>
      </c>
      <c r="I808" s="62">
        <v>9399700</v>
      </c>
      <c r="J808" s="62">
        <v>1947600</v>
      </c>
      <c r="K808" s="62">
        <v>6855700</v>
      </c>
      <c r="L808" s="62">
        <v>13630500</v>
      </c>
      <c r="M808" s="62">
        <v>4450000</v>
      </c>
      <c r="N808" s="62">
        <v>15400000</v>
      </c>
      <c r="O808" s="62">
        <v>4442150</v>
      </c>
      <c r="P808" s="62">
        <v>0</v>
      </c>
      <c r="Q808" s="62">
        <v>1089900</v>
      </c>
      <c r="R808" s="62">
        <v>10293000</v>
      </c>
      <c r="S808" s="62">
        <v>0</v>
      </c>
      <c r="T808" s="72">
        <f t="shared" si="61"/>
        <v>77140000</v>
      </c>
      <c r="U808" s="59">
        <f t="shared" si="62"/>
        <v>0</v>
      </c>
      <c r="V808" s="57">
        <f t="shared" si="63"/>
        <v>0</v>
      </c>
      <c r="X808" s="173">
        <f>'K8 SD Twl I 2013'!T807</f>
        <v>0</v>
      </c>
      <c r="Y808" s="173">
        <f>'K8 SD Twl II 2013'!T807</f>
        <v>0</v>
      </c>
      <c r="Z808" s="173">
        <f>'K8 SD Twl III 2013'!T807</f>
        <v>0</v>
      </c>
      <c r="AA808" s="173">
        <f>'K8 SD Twl IV 2013'!T807</f>
        <v>0</v>
      </c>
      <c r="AB808" s="173">
        <f t="shared" si="64"/>
        <v>0</v>
      </c>
      <c r="AC808" s="173">
        <f t="shared" si="60"/>
        <v>77140000</v>
      </c>
    </row>
    <row r="809" spans="2:29" hidden="1">
      <c r="B809" s="79">
        <f>'PER TRIWULAN'!A803</f>
        <v>798</v>
      </c>
      <c r="C809" s="54" t="str">
        <f>'PER TRIWULAN'!I803</f>
        <v xml:space="preserve"> Wirosari </v>
      </c>
      <c r="D809" s="36" t="str">
        <f>'PER TRIWULAN'!B803</f>
        <v>SD NEGERI 1 TAMBAKSELO</v>
      </c>
      <c r="E809" s="71">
        <f>'PER TRIWULAN'!X803</f>
        <v>79460000</v>
      </c>
      <c r="F809" s="89">
        <v>79460000</v>
      </c>
      <c r="G809" s="62">
        <v>10714950</v>
      </c>
      <c r="H809" s="62">
        <v>500000</v>
      </c>
      <c r="I809" s="62">
        <v>13069000</v>
      </c>
      <c r="J809" s="62">
        <v>6556013</v>
      </c>
      <c r="K809" s="62">
        <v>16690580</v>
      </c>
      <c r="L809" s="62">
        <v>1562907</v>
      </c>
      <c r="M809" s="62">
        <v>5267450</v>
      </c>
      <c r="N809" s="62">
        <v>15250000</v>
      </c>
      <c r="O809" s="62">
        <v>5699100</v>
      </c>
      <c r="P809" s="62">
        <v>0</v>
      </c>
      <c r="Q809" s="62">
        <v>2400000</v>
      </c>
      <c r="R809" s="62">
        <v>1750000</v>
      </c>
      <c r="S809" s="62">
        <v>0</v>
      </c>
      <c r="T809" s="72">
        <f t="shared" si="61"/>
        <v>79460000</v>
      </c>
      <c r="U809" s="59">
        <f t="shared" si="62"/>
        <v>0</v>
      </c>
      <c r="V809" s="57">
        <f t="shared" si="63"/>
        <v>0</v>
      </c>
      <c r="X809" s="173">
        <f>'K8 SD Twl I 2013'!T808</f>
        <v>0</v>
      </c>
      <c r="Y809" s="173">
        <f>'K8 SD Twl II 2013'!T808</f>
        <v>0</v>
      </c>
      <c r="Z809" s="173">
        <f>'K8 SD Twl III 2013'!T808</f>
        <v>0</v>
      </c>
      <c r="AA809" s="173">
        <f>'K8 SD Twl IV 2013'!T808</f>
        <v>0</v>
      </c>
      <c r="AB809" s="173">
        <f t="shared" si="64"/>
        <v>0</v>
      </c>
      <c r="AC809" s="173">
        <f t="shared" si="60"/>
        <v>79460000</v>
      </c>
    </row>
    <row r="810" spans="2:29" hidden="1">
      <c r="B810" s="79">
        <f>'PER TRIWULAN'!A804</f>
        <v>799</v>
      </c>
      <c r="C810" s="54" t="str">
        <f>'PER TRIWULAN'!I804</f>
        <v xml:space="preserve"> Wirosari </v>
      </c>
      <c r="D810" s="36" t="str">
        <f>'PER TRIWULAN'!B804</f>
        <v>SD NEGERI 1 TANJUNGREJO</v>
      </c>
      <c r="E810" s="71">
        <f>'PER TRIWULAN'!X804</f>
        <v>107880000</v>
      </c>
      <c r="F810" s="89">
        <v>107880000</v>
      </c>
      <c r="G810" s="62">
        <v>1220000</v>
      </c>
      <c r="H810" s="62">
        <v>195000</v>
      </c>
      <c r="I810" s="62">
        <v>18610000</v>
      </c>
      <c r="J810" s="62">
        <v>14135830</v>
      </c>
      <c r="K810" s="62">
        <v>25923250</v>
      </c>
      <c r="L810" s="62">
        <v>18322420</v>
      </c>
      <c r="M810" s="62">
        <v>1115000</v>
      </c>
      <c r="N810" s="62">
        <v>21570000</v>
      </c>
      <c r="O810" s="62">
        <v>5088500</v>
      </c>
      <c r="P810" s="62"/>
      <c r="Q810" s="62">
        <v>1100000</v>
      </c>
      <c r="R810" s="62">
        <v>600000</v>
      </c>
      <c r="S810" s="62"/>
      <c r="T810" s="72">
        <f t="shared" si="61"/>
        <v>107880000</v>
      </c>
      <c r="U810" s="59">
        <f t="shared" si="62"/>
        <v>0</v>
      </c>
      <c r="V810" s="57">
        <f t="shared" si="63"/>
        <v>0</v>
      </c>
      <c r="X810" s="173">
        <f>'K8 SD Twl I 2013'!T809</f>
        <v>0</v>
      </c>
      <c r="Y810" s="173">
        <f>'K8 SD Twl II 2013'!T809</f>
        <v>0</v>
      </c>
      <c r="Z810" s="173">
        <f>'K8 SD Twl III 2013'!T809</f>
        <v>0</v>
      </c>
      <c r="AA810" s="173">
        <f>'K8 SD Twl IV 2013'!T809</f>
        <v>0</v>
      </c>
      <c r="AB810" s="173">
        <f t="shared" si="64"/>
        <v>0</v>
      </c>
      <c r="AC810" s="173">
        <f t="shared" si="60"/>
        <v>107880000</v>
      </c>
    </row>
    <row r="811" spans="2:29" hidden="1">
      <c r="B811" s="79">
        <f>'PER TRIWULAN'!A805</f>
        <v>800</v>
      </c>
      <c r="C811" s="54" t="str">
        <f>'PER TRIWULAN'!I805</f>
        <v xml:space="preserve"> Wirosari </v>
      </c>
      <c r="D811" s="36" t="str">
        <f>'PER TRIWULAN'!B805</f>
        <v>SD NEGERI 1 TEGALREO</v>
      </c>
      <c r="E811" s="71">
        <f>'PER TRIWULAN'!X805</f>
        <v>162980000</v>
      </c>
      <c r="F811" s="89">
        <v>162980000</v>
      </c>
      <c r="G811" s="62">
        <v>6250500</v>
      </c>
      <c r="H811" s="62">
        <v>610000</v>
      </c>
      <c r="I811" s="62">
        <v>22421600</v>
      </c>
      <c r="J811" s="62">
        <v>11843700</v>
      </c>
      <c r="K811" s="62">
        <v>34433900</v>
      </c>
      <c r="L811" s="62">
        <v>5252900</v>
      </c>
      <c r="M811" s="62">
        <v>28908400</v>
      </c>
      <c r="N811" s="62">
        <v>24000000</v>
      </c>
      <c r="O811" s="62">
        <v>270000</v>
      </c>
      <c r="P811" s="62">
        <v>0</v>
      </c>
      <c r="Q811" s="62">
        <v>3500000</v>
      </c>
      <c r="R811" s="62">
        <v>740000</v>
      </c>
      <c r="S811" s="62">
        <v>24749000</v>
      </c>
      <c r="T811" s="72">
        <f t="shared" si="61"/>
        <v>162980000</v>
      </c>
      <c r="U811" s="59">
        <f t="shared" si="62"/>
        <v>0</v>
      </c>
      <c r="V811" s="57">
        <f t="shared" si="63"/>
        <v>0</v>
      </c>
      <c r="X811" s="173">
        <f>'K8 SD Twl I 2013'!T810</f>
        <v>0</v>
      </c>
      <c r="Y811" s="173">
        <f>'K8 SD Twl II 2013'!T810</f>
        <v>0</v>
      </c>
      <c r="Z811" s="173">
        <f>'K8 SD Twl III 2013'!T810</f>
        <v>0</v>
      </c>
      <c r="AA811" s="173">
        <f>'K8 SD Twl IV 2013'!T810</f>
        <v>0</v>
      </c>
      <c r="AB811" s="173">
        <f t="shared" si="64"/>
        <v>0</v>
      </c>
      <c r="AC811" s="173">
        <f t="shared" si="60"/>
        <v>162980000</v>
      </c>
    </row>
    <row r="812" spans="2:29" hidden="1">
      <c r="B812" s="79">
        <f>'PER TRIWULAN'!A806</f>
        <v>801</v>
      </c>
      <c r="C812" s="54" t="str">
        <f>'PER TRIWULAN'!I806</f>
        <v xml:space="preserve"> Wirosari </v>
      </c>
      <c r="D812" s="36" t="str">
        <f>'PER TRIWULAN'!B806</f>
        <v>SD NEGERI 10 WIROSARI</v>
      </c>
      <c r="E812" s="71">
        <f>'PER TRIWULAN'!X806</f>
        <v>51910000</v>
      </c>
      <c r="F812" s="89">
        <v>51910000</v>
      </c>
      <c r="G812" s="62">
        <v>3115000</v>
      </c>
      <c r="H812" s="62">
        <v>250000</v>
      </c>
      <c r="I812" s="62">
        <v>7114700</v>
      </c>
      <c r="J812" s="62">
        <v>7819950</v>
      </c>
      <c r="K812" s="62">
        <v>10931425</v>
      </c>
      <c r="L812" s="62">
        <v>2338100</v>
      </c>
      <c r="M812" s="62">
        <v>3272350</v>
      </c>
      <c r="N812" s="62">
        <v>9600000</v>
      </c>
      <c r="O812" s="62">
        <v>4724825</v>
      </c>
      <c r="P812" s="62"/>
      <c r="Q812" s="62">
        <v>1591500</v>
      </c>
      <c r="R812" s="62">
        <v>1152150</v>
      </c>
      <c r="S812" s="62"/>
      <c r="T812" s="72">
        <f t="shared" si="61"/>
        <v>51910000</v>
      </c>
      <c r="U812" s="59">
        <f t="shared" si="62"/>
        <v>0</v>
      </c>
      <c r="V812" s="57">
        <f t="shared" si="63"/>
        <v>0</v>
      </c>
      <c r="X812" s="173">
        <f>'K8 SD Twl I 2013'!T811</f>
        <v>0</v>
      </c>
      <c r="Y812" s="173">
        <f>'K8 SD Twl II 2013'!T811</f>
        <v>0</v>
      </c>
      <c r="Z812" s="173">
        <f>'K8 SD Twl III 2013'!T811</f>
        <v>0</v>
      </c>
      <c r="AA812" s="173">
        <f>'K8 SD Twl IV 2013'!T811</f>
        <v>0</v>
      </c>
      <c r="AB812" s="173">
        <f t="shared" si="64"/>
        <v>0</v>
      </c>
      <c r="AC812" s="173">
        <f t="shared" si="60"/>
        <v>51910000</v>
      </c>
    </row>
    <row r="813" spans="2:29" hidden="1">
      <c r="B813" s="79">
        <f>'PER TRIWULAN'!A807</f>
        <v>802</v>
      </c>
      <c r="C813" s="54" t="str">
        <f>'PER TRIWULAN'!I807</f>
        <v xml:space="preserve"> Wirosari </v>
      </c>
      <c r="D813" s="36" t="str">
        <f>'PER TRIWULAN'!B807</f>
        <v>SD NEGERI 1DAPURNO</v>
      </c>
      <c r="E813" s="71">
        <f>'PER TRIWULAN'!X807</f>
        <v>129920000</v>
      </c>
      <c r="F813" s="89">
        <v>129920000</v>
      </c>
      <c r="G813" s="62">
        <v>11781400</v>
      </c>
      <c r="H813" s="62">
        <v>1930000</v>
      </c>
      <c r="I813" s="62">
        <v>27196700</v>
      </c>
      <c r="J813" s="62">
        <v>17175500</v>
      </c>
      <c r="K813" s="62">
        <v>14765600</v>
      </c>
      <c r="L813" s="62">
        <v>1940200</v>
      </c>
      <c r="M813" s="62">
        <v>6761000</v>
      </c>
      <c r="N813" s="62">
        <v>25500000</v>
      </c>
      <c r="O813" s="62">
        <v>5023400</v>
      </c>
      <c r="P813" s="62">
        <v>1880000</v>
      </c>
      <c r="Q813" s="62">
        <v>12413000</v>
      </c>
      <c r="R813" s="62">
        <v>3503200</v>
      </c>
      <c r="S813" s="62">
        <v>50000</v>
      </c>
      <c r="T813" s="72">
        <f t="shared" si="61"/>
        <v>129920000</v>
      </c>
      <c r="U813" s="59">
        <f t="shared" si="62"/>
        <v>0</v>
      </c>
      <c r="V813" s="57">
        <f t="shared" si="63"/>
        <v>0</v>
      </c>
      <c r="X813" s="173">
        <f>'K8 SD Twl I 2013'!T812</f>
        <v>0</v>
      </c>
      <c r="Y813" s="173">
        <f>'K8 SD Twl II 2013'!T812</f>
        <v>0</v>
      </c>
      <c r="Z813" s="173">
        <f>'K8 SD Twl III 2013'!T812</f>
        <v>0</v>
      </c>
      <c r="AA813" s="173">
        <f>'K8 SD Twl IV 2013'!T812</f>
        <v>0</v>
      </c>
      <c r="AB813" s="173">
        <f t="shared" si="64"/>
        <v>0</v>
      </c>
      <c r="AC813" s="173">
        <f t="shared" si="60"/>
        <v>129920000</v>
      </c>
    </row>
    <row r="814" spans="2:29" hidden="1">
      <c r="B814" s="79">
        <f>'PER TRIWULAN'!A808</f>
        <v>803</v>
      </c>
      <c r="C814" s="54" t="str">
        <f>'PER TRIWULAN'!I808</f>
        <v xml:space="preserve"> Wirosari </v>
      </c>
      <c r="D814" s="36" t="str">
        <f>'PER TRIWULAN'!B808</f>
        <v>SD NEGERI 2 DAPURNO</v>
      </c>
      <c r="E814" s="71">
        <f>'PER TRIWULAN'!X808</f>
        <v>67280000</v>
      </c>
      <c r="F814" s="89">
        <v>67280000</v>
      </c>
      <c r="G814" s="62">
        <v>2143000</v>
      </c>
      <c r="H814" s="62">
        <v>700000</v>
      </c>
      <c r="I814" s="62">
        <v>11484100</v>
      </c>
      <c r="J814" s="62">
        <v>12941600</v>
      </c>
      <c r="K814" s="62">
        <v>7012000</v>
      </c>
      <c r="L814" s="62">
        <v>350000</v>
      </c>
      <c r="M814" s="62">
        <v>10917000</v>
      </c>
      <c r="N814" s="62">
        <v>13443000</v>
      </c>
      <c r="O814" s="62">
        <v>4117300</v>
      </c>
      <c r="P814" s="62" t="s">
        <v>1906</v>
      </c>
      <c r="Q814" s="62">
        <v>3302000</v>
      </c>
      <c r="R814" s="62">
        <v>870000</v>
      </c>
      <c r="S814" s="62"/>
      <c r="T814" s="72">
        <f t="shared" si="61"/>
        <v>67280000</v>
      </c>
      <c r="U814" s="59">
        <f t="shared" si="62"/>
        <v>0</v>
      </c>
      <c r="V814" s="57">
        <f t="shared" si="63"/>
        <v>0</v>
      </c>
      <c r="X814" s="173">
        <f>'K8 SD Twl I 2013'!T813</f>
        <v>0</v>
      </c>
      <c r="Y814" s="173">
        <f>'K8 SD Twl II 2013'!T813</f>
        <v>0</v>
      </c>
      <c r="Z814" s="173">
        <f>'K8 SD Twl III 2013'!T813</f>
        <v>0</v>
      </c>
      <c r="AA814" s="173">
        <f>'K8 SD Twl IV 2013'!T813</f>
        <v>0</v>
      </c>
      <c r="AB814" s="173">
        <f t="shared" si="64"/>
        <v>0</v>
      </c>
      <c r="AC814" s="173">
        <f t="shared" si="60"/>
        <v>67280000</v>
      </c>
    </row>
    <row r="815" spans="2:29" hidden="1">
      <c r="B815" s="79">
        <f>'PER TRIWULAN'!A809</f>
        <v>804</v>
      </c>
      <c r="C815" s="54" t="str">
        <f>'PER TRIWULAN'!I809</f>
        <v xml:space="preserve"> Wirosari </v>
      </c>
      <c r="D815" s="36" t="str">
        <f>'PER TRIWULAN'!B809</f>
        <v>SD NEGERI 2 DOKORO</v>
      </c>
      <c r="E815" s="71">
        <f>'PER TRIWULAN'!X809</f>
        <v>116580000</v>
      </c>
      <c r="F815" s="89">
        <v>116580000</v>
      </c>
      <c r="G815" s="62">
        <v>10780000</v>
      </c>
      <c r="H815" s="62">
        <v>1060000</v>
      </c>
      <c r="I815" s="62">
        <v>19721200</v>
      </c>
      <c r="J815" s="62">
        <v>13613650</v>
      </c>
      <c r="K815" s="62">
        <v>9207500</v>
      </c>
      <c r="L815" s="62">
        <v>10245000</v>
      </c>
      <c r="M815" s="62">
        <v>10248000</v>
      </c>
      <c r="N815" s="62">
        <v>23250000</v>
      </c>
      <c r="O815" s="62">
        <v>9241050</v>
      </c>
      <c r="P815" s="62">
        <v>0</v>
      </c>
      <c r="Q815" s="62">
        <v>678600</v>
      </c>
      <c r="R815" s="62">
        <v>290000</v>
      </c>
      <c r="S815" s="62">
        <v>8245000</v>
      </c>
      <c r="T815" s="72">
        <f t="shared" si="61"/>
        <v>116580000</v>
      </c>
      <c r="U815" s="59">
        <f t="shared" si="62"/>
        <v>0</v>
      </c>
      <c r="V815" s="57">
        <f t="shared" si="63"/>
        <v>0</v>
      </c>
      <c r="X815" s="173">
        <f>'K8 SD Twl I 2013'!T814</f>
        <v>0</v>
      </c>
      <c r="Y815" s="173">
        <f>'K8 SD Twl II 2013'!T814</f>
        <v>0</v>
      </c>
      <c r="Z815" s="173">
        <f>'K8 SD Twl III 2013'!T814</f>
        <v>0</v>
      </c>
      <c r="AA815" s="173">
        <f>'K8 SD Twl IV 2013'!T814</f>
        <v>0</v>
      </c>
      <c r="AB815" s="173">
        <f t="shared" si="64"/>
        <v>0</v>
      </c>
      <c r="AC815" s="173">
        <f t="shared" si="60"/>
        <v>116580000</v>
      </c>
    </row>
    <row r="816" spans="2:29" hidden="1">
      <c r="B816" s="79">
        <f>'PER TRIWULAN'!A810</f>
        <v>805</v>
      </c>
      <c r="C816" s="54" t="str">
        <f>'PER TRIWULAN'!I810</f>
        <v xml:space="preserve"> Wirosari </v>
      </c>
      <c r="D816" s="36" t="str">
        <f>'PER TRIWULAN'!B810</f>
        <v>SD NEGERI 2 KALIREJO</v>
      </c>
      <c r="E816" s="71">
        <f>'PER TRIWULAN'!X810</f>
        <v>117740000</v>
      </c>
      <c r="F816" s="89">
        <v>117740000</v>
      </c>
      <c r="G816" s="62">
        <v>5593000</v>
      </c>
      <c r="H816" s="62">
        <v>1940000</v>
      </c>
      <c r="I816" s="62">
        <v>19340600</v>
      </c>
      <c r="J816" s="62">
        <v>15770850</v>
      </c>
      <c r="K816" s="62">
        <v>40262248</v>
      </c>
      <c r="L816" s="62">
        <v>2290352</v>
      </c>
      <c r="M816" s="62">
        <v>8387550</v>
      </c>
      <c r="N816" s="62">
        <v>20700000</v>
      </c>
      <c r="O816" s="62">
        <v>2255400</v>
      </c>
      <c r="P816" s="62">
        <v>0</v>
      </c>
      <c r="Q816" s="62">
        <v>1200000</v>
      </c>
      <c r="R816" s="62"/>
      <c r="S816" s="62"/>
      <c r="T816" s="72">
        <f t="shared" si="61"/>
        <v>117740000</v>
      </c>
      <c r="U816" s="59">
        <f t="shared" si="62"/>
        <v>0</v>
      </c>
      <c r="V816" s="57">
        <f t="shared" si="63"/>
        <v>0</v>
      </c>
      <c r="X816" s="173">
        <f>'K8 SD Twl I 2013'!T815</f>
        <v>0</v>
      </c>
      <c r="Y816" s="173">
        <f>'K8 SD Twl II 2013'!T815</f>
        <v>0</v>
      </c>
      <c r="Z816" s="173">
        <f>'K8 SD Twl III 2013'!T815</f>
        <v>0</v>
      </c>
      <c r="AA816" s="173">
        <f>'K8 SD Twl IV 2013'!T815</f>
        <v>0</v>
      </c>
      <c r="AB816" s="173">
        <f t="shared" si="64"/>
        <v>0</v>
      </c>
      <c r="AC816" s="173">
        <f t="shared" si="60"/>
        <v>117740000</v>
      </c>
    </row>
    <row r="817" spans="2:29" hidden="1">
      <c r="B817" s="79">
        <f>'PER TRIWULAN'!A811</f>
        <v>806</v>
      </c>
      <c r="C817" s="54" t="str">
        <f>'PER TRIWULAN'!I811</f>
        <v xml:space="preserve"> Wirosari </v>
      </c>
      <c r="D817" s="36" t="str">
        <f>'PER TRIWULAN'!B811</f>
        <v>SD NEGERI 2 KARANGASEM</v>
      </c>
      <c r="E817" s="71">
        <f>'PER TRIWULAN'!X811</f>
        <v>151090000</v>
      </c>
      <c r="F817" s="89">
        <v>151090000</v>
      </c>
      <c r="G817" s="62">
        <v>6400000</v>
      </c>
      <c r="H817" s="62">
        <v>264000</v>
      </c>
      <c r="I817" s="62">
        <v>24714400</v>
      </c>
      <c r="J817" s="62">
        <v>13122500</v>
      </c>
      <c r="K817" s="62">
        <v>28323100</v>
      </c>
      <c r="L817" s="62">
        <v>16097000</v>
      </c>
      <c r="M817" s="62">
        <v>10504500</v>
      </c>
      <c r="N817" s="62">
        <v>30225000</v>
      </c>
      <c r="O817" s="62">
        <v>6957000</v>
      </c>
      <c r="P817" s="62">
        <v>9830000</v>
      </c>
      <c r="Q817" s="62">
        <v>2800000</v>
      </c>
      <c r="R817" s="62">
        <v>1302500</v>
      </c>
      <c r="S817" s="62">
        <v>550000</v>
      </c>
      <c r="T817" s="72">
        <f t="shared" si="61"/>
        <v>151090000</v>
      </c>
      <c r="U817" s="59">
        <f t="shared" si="62"/>
        <v>0</v>
      </c>
      <c r="V817" s="57">
        <f t="shared" si="63"/>
        <v>0</v>
      </c>
      <c r="X817" s="173">
        <f>'K8 SD Twl I 2013'!T816</f>
        <v>0</v>
      </c>
      <c r="Y817" s="173">
        <f>'K8 SD Twl II 2013'!T816</f>
        <v>0</v>
      </c>
      <c r="Z817" s="173">
        <f>'K8 SD Twl III 2013'!T816</f>
        <v>0</v>
      </c>
      <c r="AA817" s="173">
        <f>'K8 SD Twl IV 2013'!T816</f>
        <v>0</v>
      </c>
      <c r="AB817" s="173">
        <f t="shared" si="64"/>
        <v>0</v>
      </c>
      <c r="AC817" s="173">
        <f t="shared" si="60"/>
        <v>151090000</v>
      </c>
    </row>
    <row r="818" spans="2:29" hidden="1">
      <c r="B818" s="79">
        <f>'PER TRIWULAN'!A812</f>
        <v>807</v>
      </c>
      <c r="C818" s="54" t="str">
        <f>'PER TRIWULAN'!I812</f>
        <v xml:space="preserve"> Wirosari </v>
      </c>
      <c r="D818" s="36" t="str">
        <f>'PER TRIWULAN'!B812</f>
        <v>SD NEGERI 2 KROPAK</v>
      </c>
      <c r="E818" s="71">
        <f>'PER TRIWULAN'!X812</f>
        <v>123540000</v>
      </c>
      <c r="F818" s="89">
        <v>123540000</v>
      </c>
      <c r="G818" s="62">
        <v>12304650</v>
      </c>
      <c r="H818" s="62">
        <v>340000</v>
      </c>
      <c r="I818" s="62">
        <v>26520650</v>
      </c>
      <c r="J818" s="62">
        <v>13952500</v>
      </c>
      <c r="K818" s="62">
        <v>23686415</v>
      </c>
      <c r="L818" s="62">
        <v>3447785</v>
      </c>
      <c r="M818" s="62">
        <v>11729000</v>
      </c>
      <c r="N818" s="62">
        <v>22950000</v>
      </c>
      <c r="O818" s="62">
        <v>1436000</v>
      </c>
      <c r="P818" s="62">
        <v>1655000</v>
      </c>
      <c r="Q818" s="62">
        <v>1945000</v>
      </c>
      <c r="R818" s="62">
        <v>3573000</v>
      </c>
      <c r="S818" s="62"/>
      <c r="T818" s="72">
        <f t="shared" si="61"/>
        <v>123540000</v>
      </c>
      <c r="U818" s="59">
        <f t="shared" si="62"/>
        <v>0</v>
      </c>
      <c r="V818" s="57">
        <f t="shared" si="63"/>
        <v>0</v>
      </c>
      <c r="X818" s="173">
        <f>'K8 SD Twl I 2013'!T817</f>
        <v>0</v>
      </c>
      <c r="Y818" s="173">
        <f>'K8 SD Twl II 2013'!T817</f>
        <v>0</v>
      </c>
      <c r="Z818" s="173">
        <f>'K8 SD Twl III 2013'!T817</f>
        <v>0</v>
      </c>
      <c r="AA818" s="173">
        <f>'K8 SD Twl IV 2013'!T817</f>
        <v>0</v>
      </c>
      <c r="AB818" s="173">
        <f t="shared" si="64"/>
        <v>0</v>
      </c>
      <c r="AC818" s="173">
        <f t="shared" si="60"/>
        <v>123540000</v>
      </c>
    </row>
    <row r="819" spans="2:29" hidden="1">
      <c r="B819" s="79">
        <f>'PER TRIWULAN'!A813</f>
        <v>808</v>
      </c>
      <c r="C819" s="54" t="str">
        <f>'PER TRIWULAN'!I813</f>
        <v xml:space="preserve"> Wirosari </v>
      </c>
      <c r="D819" s="36" t="str">
        <f>'PER TRIWULAN'!B813</f>
        <v>SD NEGERI 2 MOJOREBO</v>
      </c>
      <c r="E819" s="71">
        <f>'PER TRIWULAN'!X813</f>
        <v>129340000</v>
      </c>
      <c r="F819" s="89">
        <v>129340000</v>
      </c>
      <c r="G819" s="62">
        <v>22081000</v>
      </c>
      <c r="H819" s="62">
        <v>969500</v>
      </c>
      <c r="I819" s="62">
        <v>20611500</v>
      </c>
      <c r="J819" s="62">
        <v>12291000</v>
      </c>
      <c r="K819" s="62">
        <v>29551100</v>
      </c>
      <c r="L819" s="62">
        <v>2444398</v>
      </c>
      <c r="M819" s="62">
        <v>1758000</v>
      </c>
      <c r="N819" s="62">
        <v>23400000</v>
      </c>
      <c r="O819" s="62">
        <v>7420000</v>
      </c>
      <c r="P819" s="62">
        <v>0</v>
      </c>
      <c r="Q819" s="62">
        <v>1750000</v>
      </c>
      <c r="R819" s="62">
        <v>922500</v>
      </c>
      <c r="S819" s="62">
        <v>6140500</v>
      </c>
      <c r="T819" s="72">
        <f t="shared" si="61"/>
        <v>129339498</v>
      </c>
      <c r="U819" s="59">
        <f t="shared" si="62"/>
        <v>0</v>
      </c>
      <c r="V819" s="57">
        <f t="shared" si="63"/>
        <v>502</v>
      </c>
      <c r="X819" s="173">
        <f>'K8 SD Twl I 2013'!T818</f>
        <v>0</v>
      </c>
      <c r="Y819" s="173">
        <f>'K8 SD Twl II 2013'!T818</f>
        <v>0</v>
      </c>
      <c r="Z819" s="173">
        <f>'K8 SD Twl III 2013'!T818</f>
        <v>0</v>
      </c>
      <c r="AA819" s="173">
        <f>'K8 SD Twl IV 2013'!T818</f>
        <v>0</v>
      </c>
      <c r="AB819" s="173">
        <f t="shared" si="64"/>
        <v>0</v>
      </c>
      <c r="AC819" s="173">
        <f t="shared" si="60"/>
        <v>129339498</v>
      </c>
    </row>
    <row r="820" spans="2:29" hidden="1">
      <c r="B820" s="79">
        <f>'PER TRIWULAN'!A814</f>
        <v>809</v>
      </c>
      <c r="C820" s="54" t="str">
        <f>'PER TRIWULAN'!I814</f>
        <v xml:space="preserve"> Wirosari </v>
      </c>
      <c r="D820" s="36" t="str">
        <f>'PER TRIWULAN'!B814</f>
        <v>SD NEGERI 2 TAMBAKREJO</v>
      </c>
      <c r="E820" s="71">
        <f>'PER TRIWULAN'!X814</f>
        <v>103240000</v>
      </c>
      <c r="F820" s="89">
        <v>103240000</v>
      </c>
      <c r="G820" s="62">
        <v>6399600</v>
      </c>
      <c r="H820" s="62">
        <v>367050</v>
      </c>
      <c r="I820" s="62">
        <v>30725350</v>
      </c>
      <c r="J820" s="62">
        <v>8291900</v>
      </c>
      <c r="K820" s="62">
        <v>21735600</v>
      </c>
      <c r="L820" s="62">
        <v>1695000</v>
      </c>
      <c r="M820" s="62">
        <v>6032200</v>
      </c>
      <c r="N820" s="62">
        <v>17720000</v>
      </c>
      <c r="O820" s="62">
        <v>2612800</v>
      </c>
      <c r="P820" s="62">
        <v>0</v>
      </c>
      <c r="Q820" s="62">
        <v>5063000</v>
      </c>
      <c r="R820" s="62">
        <v>750000</v>
      </c>
      <c r="S820" s="62">
        <v>1847500</v>
      </c>
      <c r="T820" s="72">
        <f t="shared" si="61"/>
        <v>103240000</v>
      </c>
      <c r="U820" s="59">
        <f t="shared" si="62"/>
        <v>0</v>
      </c>
      <c r="V820" s="57">
        <f t="shared" si="63"/>
        <v>0</v>
      </c>
      <c r="X820" s="173">
        <f>'K8 SD Twl I 2013'!T819</f>
        <v>0</v>
      </c>
      <c r="Y820" s="173">
        <f>'K8 SD Twl II 2013'!T819</f>
        <v>0</v>
      </c>
      <c r="Z820" s="173">
        <f>'K8 SD Twl III 2013'!T819</f>
        <v>0</v>
      </c>
      <c r="AA820" s="173">
        <f>'K8 SD Twl IV 2013'!T819</f>
        <v>0</v>
      </c>
      <c r="AB820" s="173">
        <f t="shared" si="64"/>
        <v>0</v>
      </c>
      <c r="AC820" s="173">
        <f t="shared" si="60"/>
        <v>103240000</v>
      </c>
    </row>
    <row r="821" spans="2:29" hidden="1">
      <c r="B821" s="79">
        <f>'PER TRIWULAN'!A815</f>
        <v>810</v>
      </c>
      <c r="C821" s="54" t="str">
        <f>'PER TRIWULAN'!I815</f>
        <v xml:space="preserve"> Wirosari </v>
      </c>
      <c r="D821" s="36" t="str">
        <f>'PER TRIWULAN'!B815</f>
        <v>SD NEGERI 2 TAMBAKSELO</v>
      </c>
      <c r="E821" s="71">
        <f>'PER TRIWULAN'!X815</f>
        <v>98020000</v>
      </c>
      <c r="F821" s="89">
        <v>98020000</v>
      </c>
      <c r="G821" s="62"/>
      <c r="H821" s="62"/>
      <c r="I821" s="62"/>
      <c r="J821" s="62">
        <v>6901200</v>
      </c>
      <c r="K821" s="62">
        <v>39415700</v>
      </c>
      <c r="L821" s="62"/>
      <c r="M821" s="62">
        <v>24595500</v>
      </c>
      <c r="N821" s="62">
        <v>23973000</v>
      </c>
      <c r="O821" s="62">
        <v>1632000</v>
      </c>
      <c r="P821" s="62"/>
      <c r="Q821" s="62">
        <v>1502600</v>
      </c>
      <c r="R821" s="62"/>
      <c r="S821" s="62"/>
      <c r="T821" s="72">
        <f t="shared" si="61"/>
        <v>98020000</v>
      </c>
      <c r="U821" s="59">
        <f t="shared" si="62"/>
        <v>0</v>
      </c>
      <c r="V821" s="57">
        <f t="shared" si="63"/>
        <v>0</v>
      </c>
      <c r="X821" s="173">
        <f>'K8 SD Twl I 2013'!T820</f>
        <v>0</v>
      </c>
      <c r="Y821" s="173">
        <f>'K8 SD Twl II 2013'!T820</f>
        <v>0</v>
      </c>
      <c r="Z821" s="173">
        <f>'K8 SD Twl III 2013'!T820</f>
        <v>0</v>
      </c>
      <c r="AA821" s="173">
        <f>'K8 SD Twl IV 2013'!T820</f>
        <v>0</v>
      </c>
      <c r="AB821" s="173">
        <f t="shared" si="64"/>
        <v>0</v>
      </c>
      <c r="AC821" s="173">
        <f t="shared" si="60"/>
        <v>98020000</v>
      </c>
    </row>
    <row r="822" spans="2:29" hidden="1">
      <c r="B822" s="79">
        <f>'PER TRIWULAN'!A816</f>
        <v>811</v>
      </c>
      <c r="C822" s="54" t="str">
        <f>'PER TRIWULAN'!I816</f>
        <v xml:space="preserve"> Wirosari </v>
      </c>
      <c r="D822" s="36" t="str">
        <f>'PER TRIWULAN'!B816</f>
        <v>SD NEGERI 2 TANJUNGREJO</v>
      </c>
      <c r="E822" s="71">
        <f>'PER TRIWULAN'!X816</f>
        <v>150510000</v>
      </c>
      <c r="F822" s="89">
        <v>150510000</v>
      </c>
      <c r="G822" s="62">
        <v>9932000</v>
      </c>
      <c r="H822" s="62">
        <v>0</v>
      </c>
      <c r="I822" s="62">
        <v>17900050</v>
      </c>
      <c r="J822" s="62">
        <v>20805200</v>
      </c>
      <c r="K822" s="62">
        <v>26253279</v>
      </c>
      <c r="L822" s="62">
        <v>14059031</v>
      </c>
      <c r="M822" s="62">
        <v>2007000</v>
      </c>
      <c r="N822" s="62">
        <v>29400000</v>
      </c>
      <c r="O822" s="62">
        <v>4978800</v>
      </c>
      <c r="P822" s="62">
        <v>550000</v>
      </c>
      <c r="Q822" s="62">
        <v>2620450</v>
      </c>
      <c r="R822" s="62">
        <v>1220000</v>
      </c>
      <c r="S822" s="62">
        <v>20784000</v>
      </c>
      <c r="T822" s="72">
        <f t="shared" si="61"/>
        <v>150509810</v>
      </c>
      <c r="U822" s="59">
        <f t="shared" si="62"/>
        <v>0</v>
      </c>
      <c r="V822" s="57">
        <f t="shared" si="63"/>
        <v>190</v>
      </c>
      <c r="X822" s="173">
        <f>'K8 SD Twl I 2013'!T821</f>
        <v>0</v>
      </c>
      <c r="Y822" s="173">
        <f>'K8 SD Twl II 2013'!T821</f>
        <v>0</v>
      </c>
      <c r="Z822" s="173">
        <f>'K8 SD Twl III 2013'!T821</f>
        <v>0</v>
      </c>
      <c r="AA822" s="173">
        <f>'K8 SD Twl IV 2013'!T821</f>
        <v>0</v>
      </c>
      <c r="AB822" s="173">
        <f t="shared" si="64"/>
        <v>0</v>
      </c>
      <c r="AC822" s="173">
        <f t="shared" si="60"/>
        <v>150509810</v>
      </c>
    </row>
    <row r="823" spans="2:29" hidden="1">
      <c r="B823" s="79">
        <f>'PER TRIWULAN'!A817</f>
        <v>812</v>
      </c>
      <c r="C823" s="54" t="str">
        <f>'PER TRIWULAN'!I817</f>
        <v xml:space="preserve"> Wirosari </v>
      </c>
      <c r="D823" s="36" t="str">
        <f>'PER TRIWULAN'!B817</f>
        <v>SD NEGERI 2 TEGALREJO</v>
      </c>
      <c r="E823" s="71">
        <f>'PER TRIWULAN'!X817</f>
        <v>68440000</v>
      </c>
      <c r="F823" s="89">
        <v>68440000</v>
      </c>
      <c r="G823" s="62">
        <v>7720000</v>
      </c>
      <c r="H823" s="62">
        <v>250000</v>
      </c>
      <c r="I823" s="62">
        <v>14616400</v>
      </c>
      <c r="J823" s="62">
        <v>7276950</v>
      </c>
      <c r="K823" s="62">
        <v>12342490</v>
      </c>
      <c r="L823" s="62">
        <v>3982060</v>
      </c>
      <c r="M823" s="62">
        <v>280000</v>
      </c>
      <c r="N823" s="62">
        <v>13500000</v>
      </c>
      <c r="O823" s="62">
        <v>3046100</v>
      </c>
      <c r="P823" s="62">
        <v>0</v>
      </c>
      <c r="Q823" s="62">
        <v>2400000</v>
      </c>
      <c r="R823" s="62">
        <v>3026000</v>
      </c>
      <c r="S823" s="62">
        <v>0</v>
      </c>
      <c r="T823" s="72">
        <f t="shared" si="61"/>
        <v>68440000</v>
      </c>
      <c r="U823" s="59">
        <f t="shared" si="62"/>
        <v>0</v>
      </c>
      <c r="V823" s="57">
        <f t="shared" si="63"/>
        <v>0</v>
      </c>
      <c r="X823" s="173">
        <f>'K8 SD Twl I 2013'!T822</f>
        <v>0</v>
      </c>
      <c r="Y823" s="173">
        <f>'K8 SD Twl II 2013'!T822</f>
        <v>0</v>
      </c>
      <c r="Z823" s="173">
        <f>'K8 SD Twl III 2013'!T822</f>
        <v>0</v>
      </c>
      <c r="AA823" s="173">
        <f>'K8 SD Twl IV 2013'!T822</f>
        <v>0</v>
      </c>
      <c r="AB823" s="173">
        <f t="shared" si="64"/>
        <v>0</v>
      </c>
      <c r="AC823" s="173">
        <f t="shared" si="60"/>
        <v>68440000</v>
      </c>
    </row>
    <row r="824" spans="2:29" hidden="1">
      <c r="B824" s="79">
        <f>'PER TRIWULAN'!A818</f>
        <v>813</v>
      </c>
      <c r="C824" s="54" t="str">
        <f>'PER TRIWULAN'!I818</f>
        <v xml:space="preserve"> Wirosari </v>
      </c>
      <c r="D824" s="36" t="str">
        <f>'PER TRIWULAN'!B818</f>
        <v>SD NEGERI 2GEDANGAN</v>
      </c>
      <c r="E824" s="71">
        <f>'PER TRIWULAN'!X818</f>
        <v>78590000</v>
      </c>
      <c r="F824" s="89">
        <v>78590000</v>
      </c>
      <c r="G824" s="62">
        <v>937500</v>
      </c>
      <c r="H824" s="62">
        <v>200000</v>
      </c>
      <c r="I824" s="62">
        <v>17043900</v>
      </c>
      <c r="J824" s="62">
        <v>10325800</v>
      </c>
      <c r="K824" s="62">
        <v>7387000</v>
      </c>
      <c r="L824" s="62">
        <v>4352000</v>
      </c>
      <c r="M824" s="62">
        <v>10851000</v>
      </c>
      <c r="N824" s="62">
        <v>15400000</v>
      </c>
      <c r="O824" s="62">
        <v>4481000</v>
      </c>
      <c r="P824" s="62">
        <v>100000</v>
      </c>
      <c r="Q824" s="62">
        <v>1800000</v>
      </c>
      <c r="R824" s="62">
        <v>900000</v>
      </c>
      <c r="S824" s="62">
        <v>4811800</v>
      </c>
      <c r="T824" s="72">
        <f t="shared" si="61"/>
        <v>78590000</v>
      </c>
      <c r="U824" s="59">
        <f t="shared" si="62"/>
        <v>0</v>
      </c>
      <c r="V824" s="57">
        <f t="shared" si="63"/>
        <v>0</v>
      </c>
      <c r="X824" s="173">
        <f>'K8 SD Twl I 2013'!T823</f>
        <v>0</v>
      </c>
      <c r="Y824" s="173">
        <f>'K8 SD Twl II 2013'!T823</f>
        <v>0</v>
      </c>
      <c r="Z824" s="173">
        <f>'K8 SD Twl III 2013'!T823</f>
        <v>0</v>
      </c>
      <c r="AA824" s="173">
        <f>'K8 SD Twl IV 2013'!T823</f>
        <v>0</v>
      </c>
      <c r="AB824" s="173">
        <f t="shared" si="64"/>
        <v>0</v>
      </c>
      <c r="AC824" s="173">
        <f t="shared" si="60"/>
        <v>78590000</v>
      </c>
    </row>
    <row r="825" spans="2:29" hidden="1">
      <c r="B825" s="79">
        <f>'PER TRIWULAN'!A819</f>
        <v>814</v>
      </c>
      <c r="C825" s="54" t="str">
        <f>'PER TRIWULAN'!I819</f>
        <v xml:space="preserve"> Wirosari </v>
      </c>
      <c r="D825" s="36" t="str">
        <f>'PER TRIWULAN'!B819</f>
        <v>SD NEGERI 3 DOKORO</v>
      </c>
      <c r="E825" s="71">
        <f>'PER TRIWULAN'!X819</f>
        <v>112230000</v>
      </c>
      <c r="F825" s="89">
        <v>112230000</v>
      </c>
      <c r="G825" s="62">
        <v>11019000</v>
      </c>
      <c r="H825" s="62">
        <v>1250000</v>
      </c>
      <c r="I825" s="62">
        <v>21077000</v>
      </c>
      <c r="J825" s="62">
        <v>17727000</v>
      </c>
      <c r="K825" s="62">
        <v>7445650</v>
      </c>
      <c r="L825" s="62">
        <v>0</v>
      </c>
      <c r="M825" s="62">
        <v>14700000</v>
      </c>
      <c r="N825" s="62">
        <v>22500000</v>
      </c>
      <c r="O825" s="62">
        <v>4923250</v>
      </c>
      <c r="P825" s="62">
        <v>0</v>
      </c>
      <c r="Q825" s="62">
        <v>3838100</v>
      </c>
      <c r="R825" s="62">
        <v>0</v>
      </c>
      <c r="S825" s="62">
        <v>7750000</v>
      </c>
      <c r="T825" s="72">
        <f t="shared" si="61"/>
        <v>112230000</v>
      </c>
      <c r="U825" s="59">
        <f t="shared" si="62"/>
        <v>0</v>
      </c>
      <c r="V825" s="57">
        <f t="shared" si="63"/>
        <v>0</v>
      </c>
      <c r="X825" s="173">
        <f>'K8 SD Twl I 2013'!T824</f>
        <v>0</v>
      </c>
      <c r="Y825" s="173">
        <f>'K8 SD Twl II 2013'!T824</f>
        <v>0</v>
      </c>
      <c r="Z825" s="173">
        <f>'K8 SD Twl III 2013'!T824</f>
        <v>0</v>
      </c>
      <c r="AA825" s="173">
        <f>'K8 SD Twl IV 2013'!T824</f>
        <v>0</v>
      </c>
      <c r="AB825" s="173">
        <f t="shared" si="64"/>
        <v>0</v>
      </c>
      <c r="AC825" s="173">
        <f t="shared" si="60"/>
        <v>112230000</v>
      </c>
    </row>
    <row r="826" spans="2:29" hidden="1">
      <c r="B826" s="79">
        <f>'PER TRIWULAN'!A820</f>
        <v>815</v>
      </c>
      <c r="C826" s="54" t="str">
        <f>'PER TRIWULAN'!I820</f>
        <v xml:space="preserve"> Wirosari </v>
      </c>
      <c r="D826" s="36" t="str">
        <f>'PER TRIWULAN'!B820</f>
        <v>SD NEGERI 3 GEDANGAN</v>
      </c>
      <c r="E826" s="71">
        <f>'PER TRIWULAN'!X820</f>
        <v>106720000</v>
      </c>
      <c r="F826" s="89">
        <v>106720000</v>
      </c>
      <c r="G826" s="62">
        <v>2085000</v>
      </c>
      <c r="H826" s="62">
        <v>0</v>
      </c>
      <c r="I826" s="62">
        <v>21192100</v>
      </c>
      <c r="J826" s="62">
        <v>13718550</v>
      </c>
      <c r="K826" s="62">
        <v>21268654</v>
      </c>
      <c r="L826" s="62">
        <v>8945527</v>
      </c>
      <c r="M826" s="62">
        <v>8114500</v>
      </c>
      <c r="N826" s="62">
        <v>20384000</v>
      </c>
      <c r="O826" s="62">
        <v>3364000</v>
      </c>
      <c r="P826" s="62">
        <v>2450000</v>
      </c>
      <c r="Q826" s="62">
        <v>2443000</v>
      </c>
      <c r="R826" s="62">
        <v>0</v>
      </c>
      <c r="S826" s="62">
        <v>2685500</v>
      </c>
      <c r="T826" s="72">
        <f t="shared" si="61"/>
        <v>106650831</v>
      </c>
      <c r="U826" s="59">
        <f t="shared" si="62"/>
        <v>0</v>
      </c>
      <c r="V826" s="57">
        <f t="shared" si="63"/>
        <v>69169</v>
      </c>
      <c r="X826" s="173">
        <f>'K8 SD Twl I 2013'!T825</f>
        <v>0</v>
      </c>
      <c r="Y826" s="173">
        <f>'K8 SD Twl II 2013'!T825</f>
        <v>0</v>
      </c>
      <c r="Z826" s="173">
        <f>'K8 SD Twl III 2013'!T825</f>
        <v>0</v>
      </c>
      <c r="AA826" s="173">
        <f>'K8 SD Twl IV 2013'!T825</f>
        <v>0</v>
      </c>
      <c r="AB826" s="173">
        <f t="shared" si="64"/>
        <v>0</v>
      </c>
      <c r="AC826" s="173">
        <f t="shared" si="60"/>
        <v>106650831</v>
      </c>
    </row>
    <row r="827" spans="2:29" hidden="1">
      <c r="B827" s="79">
        <f>'PER TRIWULAN'!A821</f>
        <v>816</v>
      </c>
      <c r="C827" s="54" t="str">
        <f>'PER TRIWULAN'!I821</f>
        <v xml:space="preserve"> Wirosari </v>
      </c>
      <c r="D827" s="36" t="str">
        <f>'PER TRIWULAN'!B821</f>
        <v>SD NEGERI 3 KALIREJO</v>
      </c>
      <c r="E827" s="71">
        <f>'PER TRIWULAN'!X821</f>
        <v>98020000</v>
      </c>
      <c r="F827" s="89">
        <v>98020000</v>
      </c>
      <c r="G827" s="62">
        <v>9479000</v>
      </c>
      <c r="H827" s="62">
        <v>1594000</v>
      </c>
      <c r="I827" s="62">
        <v>20361400</v>
      </c>
      <c r="J827" s="62">
        <v>16789389</v>
      </c>
      <c r="K827" s="62">
        <v>19775300</v>
      </c>
      <c r="L827" s="62">
        <v>2178611</v>
      </c>
      <c r="M827" s="62">
        <v>6836500</v>
      </c>
      <c r="N827" s="62">
        <v>14400000</v>
      </c>
      <c r="O827" s="62">
        <v>4755800</v>
      </c>
      <c r="P827" s="62">
        <v>0</v>
      </c>
      <c r="Q827" s="62">
        <v>1850000</v>
      </c>
      <c r="R827" s="62">
        <v>0</v>
      </c>
      <c r="S827" s="62">
        <v>0</v>
      </c>
      <c r="T827" s="72">
        <f t="shared" si="61"/>
        <v>98020000</v>
      </c>
      <c r="U827" s="59">
        <f t="shared" si="62"/>
        <v>0</v>
      </c>
      <c r="V827" s="57">
        <f t="shared" si="63"/>
        <v>0</v>
      </c>
      <c r="X827" s="173">
        <f>'K8 SD Twl I 2013'!T826</f>
        <v>0</v>
      </c>
      <c r="Y827" s="173">
        <f>'K8 SD Twl II 2013'!T826</f>
        <v>0</v>
      </c>
      <c r="Z827" s="173">
        <f>'K8 SD Twl III 2013'!T826</f>
        <v>0</v>
      </c>
      <c r="AA827" s="173">
        <f>'K8 SD Twl IV 2013'!T826</f>
        <v>0</v>
      </c>
      <c r="AB827" s="173">
        <f t="shared" si="64"/>
        <v>0</v>
      </c>
      <c r="AC827" s="173">
        <f t="shared" si="60"/>
        <v>98020000</v>
      </c>
    </row>
    <row r="828" spans="2:29" hidden="1">
      <c r="B828" s="79">
        <f>'PER TRIWULAN'!A822</f>
        <v>817</v>
      </c>
      <c r="C828" s="54" t="str">
        <f>'PER TRIWULAN'!I822</f>
        <v xml:space="preserve"> Wirosari </v>
      </c>
      <c r="D828" s="36" t="str">
        <f>'PER TRIWULAN'!B822</f>
        <v>SD NEGERI 3 KARANGASEM</v>
      </c>
      <c r="E828" s="71">
        <f>'PER TRIWULAN'!X822</f>
        <v>173130000</v>
      </c>
      <c r="F828" s="89">
        <v>173130000</v>
      </c>
      <c r="G828" s="62">
        <v>12792600</v>
      </c>
      <c r="H828" s="62">
        <v>1700000</v>
      </c>
      <c r="I828" s="62">
        <v>49024050</v>
      </c>
      <c r="J828" s="62">
        <v>19643800</v>
      </c>
      <c r="K828" s="62">
        <v>19574822</v>
      </c>
      <c r="L828" s="62">
        <v>99728</v>
      </c>
      <c r="M828" s="62">
        <v>18130000</v>
      </c>
      <c r="N828" s="62">
        <v>33300000</v>
      </c>
      <c r="O828" s="62">
        <v>2170000</v>
      </c>
      <c r="P828" s="62">
        <v>0</v>
      </c>
      <c r="Q828" s="62">
        <v>1650000</v>
      </c>
      <c r="R828" s="62">
        <v>4365000</v>
      </c>
      <c r="S828" s="62">
        <v>10680000</v>
      </c>
      <c r="T828" s="72">
        <f t="shared" si="61"/>
        <v>173130000</v>
      </c>
      <c r="U828" s="59">
        <f t="shared" si="62"/>
        <v>0</v>
      </c>
      <c r="V828" s="57">
        <f t="shared" si="63"/>
        <v>0</v>
      </c>
      <c r="X828" s="173">
        <f>'K8 SD Twl I 2013'!T827</f>
        <v>0</v>
      </c>
      <c r="Y828" s="173">
        <f>'K8 SD Twl II 2013'!T827</f>
        <v>0</v>
      </c>
      <c r="Z828" s="173">
        <f>'K8 SD Twl III 2013'!T827</f>
        <v>0</v>
      </c>
      <c r="AA828" s="173">
        <f>'K8 SD Twl IV 2013'!T827</f>
        <v>0</v>
      </c>
      <c r="AB828" s="173">
        <f t="shared" si="64"/>
        <v>0</v>
      </c>
      <c r="AC828" s="173">
        <f t="shared" si="60"/>
        <v>173130000</v>
      </c>
    </row>
    <row r="829" spans="2:29" hidden="1">
      <c r="B829" s="79">
        <f>'PER TRIWULAN'!A823</f>
        <v>818</v>
      </c>
      <c r="C829" s="54" t="str">
        <f>'PER TRIWULAN'!I823</f>
        <v xml:space="preserve"> Wirosari </v>
      </c>
      <c r="D829" s="36" t="str">
        <f>'PER TRIWULAN'!B823</f>
        <v>SD NEGERI 3 MOJOREBO</v>
      </c>
      <c r="E829" s="71">
        <f>'PER TRIWULAN'!X823</f>
        <v>91640000</v>
      </c>
      <c r="F829" s="89">
        <v>91640000</v>
      </c>
      <c r="G829" s="62">
        <v>1000000</v>
      </c>
      <c r="H829" s="62">
        <v>134000</v>
      </c>
      <c r="I829" s="62">
        <v>29150496</v>
      </c>
      <c r="J829" s="62">
        <v>7526400</v>
      </c>
      <c r="K829" s="62">
        <v>6964404</v>
      </c>
      <c r="L829" s="62">
        <v>3724600</v>
      </c>
      <c r="M829" s="62">
        <v>7067100</v>
      </c>
      <c r="N829" s="62">
        <v>18486000</v>
      </c>
      <c r="O829" s="62">
        <v>5811300</v>
      </c>
      <c r="P829" s="62">
        <v>675000</v>
      </c>
      <c r="Q829" s="62">
        <v>3284000</v>
      </c>
      <c r="R829" s="62">
        <v>4911200</v>
      </c>
      <c r="S829" s="62">
        <v>2905500</v>
      </c>
      <c r="T829" s="72">
        <f t="shared" si="61"/>
        <v>91640000</v>
      </c>
      <c r="U829" s="59">
        <f t="shared" si="62"/>
        <v>0</v>
      </c>
      <c r="V829" s="57">
        <f t="shared" si="63"/>
        <v>0</v>
      </c>
      <c r="X829" s="173">
        <f>'K8 SD Twl I 2013'!T828</f>
        <v>0</v>
      </c>
      <c r="Y829" s="173">
        <f>'K8 SD Twl II 2013'!T828</f>
        <v>0</v>
      </c>
      <c r="Z829" s="173">
        <f>'K8 SD Twl III 2013'!T828</f>
        <v>0</v>
      </c>
      <c r="AA829" s="173">
        <f>'K8 SD Twl IV 2013'!T828</f>
        <v>0</v>
      </c>
      <c r="AB829" s="173">
        <f t="shared" si="64"/>
        <v>0</v>
      </c>
      <c r="AC829" s="173">
        <f t="shared" si="60"/>
        <v>91640000</v>
      </c>
    </row>
    <row r="830" spans="2:29" hidden="1">
      <c r="B830" s="79">
        <f>'PER TRIWULAN'!A824</f>
        <v>819</v>
      </c>
      <c r="C830" s="54" t="str">
        <f>'PER TRIWULAN'!I824</f>
        <v xml:space="preserve"> Wirosari </v>
      </c>
      <c r="D830" s="36" t="str">
        <f>'PER TRIWULAN'!B824</f>
        <v>SD NEGERI 3 SAMBIREJO</v>
      </c>
      <c r="E830" s="71">
        <f>'PER TRIWULAN'!X824</f>
        <v>82650000</v>
      </c>
      <c r="F830" s="89">
        <v>82650000</v>
      </c>
      <c r="G830" s="62">
        <v>5109000</v>
      </c>
      <c r="H830" s="62">
        <v>192000</v>
      </c>
      <c r="I830" s="62">
        <v>16152950</v>
      </c>
      <c r="J830" s="62">
        <v>13019450</v>
      </c>
      <c r="K830" s="62">
        <v>12342850</v>
      </c>
      <c r="L830" s="62">
        <v>10882200</v>
      </c>
      <c r="M830" s="62">
        <v>6084700</v>
      </c>
      <c r="N830" s="62">
        <v>13080000</v>
      </c>
      <c r="O830" s="62">
        <v>2421000</v>
      </c>
      <c r="P830" s="62">
        <v>0</v>
      </c>
      <c r="Q830" s="62">
        <v>2468250</v>
      </c>
      <c r="R830" s="62">
        <v>715000</v>
      </c>
      <c r="S830" s="62">
        <v>182500</v>
      </c>
      <c r="T830" s="72">
        <f t="shared" si="61"/>
        <v>82649900</v>
      </c>
      <c r="U830" s="59">
        <f t="shared" si="62"/>
        <v>0</v>
      </c>
      <c r="V830" s="57">
        <f t="shared" si="63"/>
        <v>100</v>
      </c>
      <c r="X830" s="173">
        <f>'K8 SD Twl I 2013'!T829</f>
        <v>0</v>
      </c>
      <c r="Y830" s="173">
        <f>'K8 SD Twl II 2013'!T829</f>
        <v>0</v>
      </c>
      <c r="Z830" s="173">
        <f>'K8 SD Twl III 2013'!T829</f>
        <v>0</v>
      </c>
      <c r="AA830" s="173">
        <f>'K8 SD Twl IV 2013'!T829</f>
        <v>0</v>
      </c>
      <c r="AB830" s="173">
        <f t="shared" si="64"/>
        <v>0</v>
      </c>
      <c r="AC830" s="173">
        <f t="shared" si="60"/>
        <v>82649900</v>
      </c>
    </row>
    <row r="831" spans="2:29" hidden="1">
      <c r="B831" s="79">
        <f>'PER TRIWULAN'!A825</f>
        <v>820</v>
      </c>
      <c r="C831" s="54" t="str">
        <f>'PER TRIWULAN'!I825</f>
        <v xml:space="preserve"> Wirosari </v>
      </c>
      <c r="D831" s="36" t="str">
        <f>'PER TRIWULAN'!B825</f>
        <v>SD NEGERI 3 TEGALREJO</v>
      </c>
      <c r="E831" s="71">
        <f>'PER TRIWULAN'!X825</f>
        <v>115130000</v>
      </c>
      <c r="F831" s="89">
        <v>115130000</v>
      </c>
      <c r="G831" s="62">
        <v>5320000</v>
      </c>
      <c r="H831" s="62">
        <v>0</v>
      </c>
      <c r="I831" s="62">
        <v>21547150</v>
      </c>
      <c r="J831" s="62">
        <v>19439800</v>
      </c>
      <c r="K831" s="62">
        <v>5420150</v>
      </c>
      <c r="L831" s="62">
        <v>6030200</v>
      </c>
      <c r="M831" s="62">
        <v>1725000</v>
      </c>
      <c r="N831" s="62">
        <v>23025600</v>
      </c>
      <c r="O831" s="62">
        <v>19797100</v>
      </c>
      <c r="P831" s="62">
        <v>0</v>
      </c>
      <c r="Q831" s="62">
        <v>900000</v>
      </c>
      <c r="R831" s="62">
        <v>1750000</v>
      </c>
      <c r="S831" s="62">
        <v>10175000</v>
      </c>
      <c r="T831" s="72">
        <f t="shared" si="61"/>
        <v>115130000</v>
      </c>
      <c r="U831" s="59">
        <f t="shared" si="62"/>
        <v>0</v>
      </c>
      <c r="V831" s="57">
        <f t="shared" si="63"/>
        <v>0</v>
      </c>
      <c r="X831" s="173">
        <f>'K8 SD Twl I 2013'!T830</f>
        <v>0</v>
      </c>
      <c r="Y831" s="173">
        <f>'K8 SD Twl II 2013'!T830</f>
        <v>0</v>
      </c>
      <c r="Z831" s="173">
        <f>'K8 SD Twl III 2013'!T830</f>
        <v>0</v>
      </c>
      <c r="AA831" s="173">
        <f>'K8 SD Twl IV 2013'!T830</f>
        <v>0</v>
      </c>
      <c r="AB831" s="173">
        <f t="shared" si="64"/>
        <v>0</v>
      </c>
      <c r="AC831" s="173">
        <f t="shared" si="60"/>
        <v>115130000</v>
      </c>
    </row>
    <row r="832" spans="2:29" hidden="1">
      <c r="B832" s="79">
        <f>'PER TRIWULAN'!A826</f>
        <v>821</v>
      </c>
      <c r="C832" s="54" t="str">
        <f>'PER TRIWULAN'!I826</f>
        <v xml:space="preserve"> Wirosari </v>
      </c>
      <c r="D832" s="36" t="str">
        <f>'PER TRIWULAN'!B826</f>
        <v>SD NEGERI 3 WIROSARI</v>
      </c>
      <c r="E832" s="71">
        <f>'PER TRIWULAN'!X826</f>
        <v>110200000</v>
      </c>
      <c r="F832" s="89">
        <v>110200000</v>
      </c>
      <c r="G832" s="62">
        <v>11819000</v>
      </c>
      <c r="H832" s="62">
        <v>775000</v>
      </c>
      <c r="I832" s="62">
        <v>21756350</v>
      </c>
      <c r="J832" s="62">
        <v>10215100</v>
      </c>
      <c r="K832" s="62">
        <v>23780922</v>
      </c>
      <c r="L832" s="62">
        <v>6954828</v>
      </c>
      <c r="M832" s="62">
        <v>5808000</v>
      </c>
      <c r="N832" s="62">
        <v>16195000</v>
      </c>
      <c r="O832" s="62">
        <v>5913300</v>
      </c>
      <c r="P832" s="62">
        <v>340000</v>
      </c>
      <c r="Q832" s="62">
        <v>6482500</v>
      </c>
      <c r="R832" s="62">
        <v>160000</v>
      </c>
      <c r="S832" s="62"/>
      <c r="T832" s="72">
        <f t="shared" si="61"/>
        <v>110200000</v>
      </c>
      <c r="U832" s="59">
        <f t="shared" si="62"/>
        <v>0</v>
      </c>
      <c r="V832" s="57">
        <f t="shared" si="63"/>
        <v>0</v>
      </c>
      <c r="X832" s="173">
        <f>'K8 SD Twl I 2013'!T831</f>
        <v>0</v>
      </c>
      <c r="Y832" s="173">
        <f>'K8 SD Twl II 2013'!T831</f>
        <v>0</v>
      </c>
      <c r="Z832" s="173">
        <f>'K8 SD Twl III 2013'!T831</f>
        <v>0</v>
      </c>
      <c r="AA832" s="173">
        <f>'K8 SD Twl IV 2013'!T831</f>
        <v>0</v>
      </c>
      <c r="AB832" s="173">
        <f t="shared" si="64"/>
        <v>0</v>
      </c>
      <c r="AC832" s="173">
        <f t="shared" si="60"/>
        <v>110200000</v>
      </c>
    </row>
    <row r="833" spans="2:29" hidden="1">
      <c r="B833" s="79">
        <f>'PER TRIWULAN'!A827</f>
        <v>822</v>
      </c>
      <c r="C833" s="54" t="str">
        <f>'PER TRIWULAN'!I827</f>
        <v xml:space="preserve"> Wirosari </v>
      </c>
      <c r="D833" s="36" t="str">
        <f>'PER TRIWULAN'!B827</f>
        <v>SD NEGERI 4 KARANGASEM</v>
      </c>
      <c r="E833" s="71">
        <f>'PER TRIWULAN'!X827</f>
        <v>97440000</v>
      </c>
      <c r="F833" s="89">
        <v>97440000</v>
      </c>
      <c r="G833" s="62">
        <v>8985000</v>
      </c>
      <c r="H833" s="62">
        <v>500000</v>
      </c>
      <c r="I833" s="62">
        <v>12272400</v>
      </c>
      <c r="J833" s="62">
        <v>9984050</v>
      </c>
      <c r="K833" s="62">
        <v>4958950</v>
      </c>
      <c r="L833" s="62">
        <v>1898000</v>
      </c>
      <c r="M833" s="62">
        <v>13202000</v>
      </c>
      <c r="N833" s="62">
        <v>19475000</v>
      </c>
      <c r="O833" s="62">
        <v>1445000</v>
      </c>
      <c r="P833" s="62">
        <v>1380000</v>
      </c>
      <c r="Q833" s="62">
        <v>1791850</v>
      </c>
      <c r="R833" s="62">
        <v>0</v>
      </c>
      <c r="S833" s="62">
        <v>21547750</v>
      </c>
      <c r="T833" s="72">
        <f t="shared" si="61"/>
        <v>97440000</v>
      </c>
      <c r="U833" s="59">
        <f t="shared" si="62"/>
        <v>0</v>
      </c>
      <c r="V833" s="57">
        <f t="shared" si="63"/>
        <v>0</v>
      </c>
      <c r="X833" s="173">
        <f>'K8 SD Twl I 2013'!T832</f>
        <v>0</v>
      </c>
      <c r="Y833" s="173">
        <f>'K8 SD Twl II 2013'!T832</f>
        <v>0</v>
      </c>
      <c r="Z833" s="173">
        <f>'K8 SD Twl III 2013'!T832</f>
        <v>0</v>
      </c>
      <c r="AA833" s="173">
        <f>'K8 SD Twl IV 2013'!T832</f>
        <v>0</v>
      </c>
      <c r="AB833" s="173">
        <f t="shared" si="64"/>
        <v>0</v>
      </c>
      <c r="AC833" s="173">
        <f t="shared" si="60"/>
        <v>97440000</v>
      </c>
    </row>
    <row r="834" spans="2:29" hidden="1">
      <c r="B834" s="79">
        <f>'PER TRIWULAN'!A828</f>
        <v>823</v>
      </c>
      <c r="C834" s="54" t="str">
        <f>'PER TRIWULAN'!I828</f>
        <v xml:space="preserve"> Wirosari </v>
      </c>
      <c r="D834" s="36" t="str">
        <f>'PER TRIWULAN'!B828</f>
        <v>SD NEGERI 4 SAMBIREJO</v>
      </c>
      <c r="E834" s="71">
        <f>'PER TRIWULAN'!X828</f>
        <v>90190000</v>
      </c>
      <c r="F834" s="89">
        <v>90190000</v>
      </c>
      <c r="G834" s="62">
        <v>3945502</v>
      </c>
      <c r="H834" s="62">
        <v>720000</v>
      </c>
      <c r="I834" s="62">
        <v>25799800</v>
      </c>
      <c r="J834" s="62">
        <v>10637117</v>
      </c>
      <c r="K834" s="62">
        <v>15327700</v>
      </c>
      <c r="L834" s="62">
        <v>2739181</v>
      </c>
      <c r="M834" s="62">
        <v>2472000</v>
      </c>
      <c r="N834" s="62">
        <v>18000000</v>
      </c>
      <c r="O834" s="62">
        <v>2761700</v>
      </c>
      <c r="P834" s="62">
        <v>0</v>
      </c>
      <c r="Q834" s="62">
        <v>2934000</v>
      </c>
      <c r="R834" s="62">
        <v>1100000</v>
      </c>
      <c r="S834" s="62">
        <v>3753000</v>
      </c>
      <c r="T834" s="72">
        <f t="shared" si="61"/>
        <v>90190000</v>
      </c>
      <c r="U834" s="59">
        <f t="shared" si="62"/>
        <v>0</v>
      </c>
      <c r="V834" s="57">
        <f t="shared" si="63"/>
        <v>0</v>
      </c>
      <c r="X834" s="173">
        <f>'K8 SD Twl I 2013'!T833</f>
        <v>0</v>
      </c>
      <c r="Y834" s="173">
        <f>'K8 SD Twl II 2013'!T833</f>
        <v>0</v>
      </c>
      <c r="Z834" s="173">
        <f>'K8 SD Twl III 2013'!T833</f>
        <v>0</v>
      </c>
      <c r="AA834" s="173">
        <f>'K8 SD Twl IV 2013'!T833</f>
        <v>0</v>
      </c>
      <c r="AB834" s="173">
        <f t="shared" si="64"/>
        <v>0</v>
      </c>
      <c r="AC834" s="173">
        <f t="shared" si="60"/>
        <v>90190000</v>
      </c>
    </row>
    <row r="835" spans="2:29" hidden="1">
      <c r="B835" s="79">
        <f>'PER TRIWULAN'!A829</f>
        <v>824</v>
      </c>
      <c r="C835" s="54" t="str">
        <f>'PER TRIWULAN'!I829</f>
        <v xml:space="preserve"> Wirosari </v>
      </c>
      <c r="D835" s="36" t="str">
        <f>'PER TRIWULAN'!B829</f>
        <v>SD NEGERI 4 TAMBAKREJO</v>
      </c>
      <c r="E835" s="71">
        <f>'PER TRIWULAN'!X829</f>
        <v>98600000</v>
      </c>
      <c r="F835" s="89">
        <v>98600000</v>
      </c>
      <c r="G835" s="62">
        <v>5301000</v>
      </c>
      <c r="H835" s="62">
        <v>942500</v>
      </c>
      <c r="I835" s="62">
        <v>19577650</v>
      </c>
      <c r="J835" s="62">
        <v>12559900</v>
      </c>
      <c r="K835" s="62">
        <v>26267750</v>
      </c>
      <c r="L835" s="62">
        <v>615000</v>
      </c>
      <c r="M835" s="62">
        <v>2420000</v>
      </c>
      <c r="N835" s="62">
        <v>19650000</v>
      </c>
      <c r="O835" s="62">
        <v>2141200</v>
      </c>
      <c r="P835" s="62">
        <v>0</v>
      </c>
      <c r="Q835" s="62">
        <v>2625000</v>
      </c>
      <c r="R835" s="62">
        <v>6500000</v>
      </c>
      <c r="S835" s="62">
        <v>0</v>
      </c>
      <c r="T835" s="72">
        <f t="shared" si="61"/>
        <v>98600000</v>
      </c>
      <c r="U835" s="59">
        <f t="shared" si="62"/>
        <v>0</v>
      </c>
      <c r="V835" s="57">
        <f t="shared" si="63"/>
        <v>0</v>
      </c>
      <c r="X835" s="173">
        <f>'K8 SD Twl I 2013'!T834</f>
        <v>0</v>
      </c>
      <c r="Y835" s="173">
        <f>'K8 SD Twl II 2013'!T834</f>
        <v>0</v>
      </c>
      <c r="Z835" s="173">
        <f>'K8 SD Twl III 2013'!T834</f>
        <v>0</v>
      </c>
      <c r="AA835" s="173">
        <f>'K8 SD Twl IV 2013'!T834</f>
        <v>0</v>
      </c>
      <c r="AB835" s="173">
        <f t="shared" si="64"/>
        <v>0</v>
      </c>
      <c r="AC835" s="173">
        <f t="shared" si="60"/>
        <v>98600000</v>
      </c>
    </row>
    <row r="836" spans="2:29" hidden="1">
      <c r="B836" s="79">
        <f>'PER TRIWULAN'!A830</f>
        <v>825</v>
      </c>
      <c r="C836" s="54" t="str">
        <f>'PER TRIWULAN'!I830</f>
        <v xml:space="preserve"> Wirosari </v>
      </c>
      <c r="D836" s="36" t="str">
        <f>'PER TRIWULAN'!B830</f>
        <v>SD NEGERI 4 WIROSARI</v>
      </c>
      <c r="E836" s="71">
        <f>'PER TRIWULAN'!X830</f>
        <v>66410000</v>
      </c>
      <c r="F836" s="89">
        <v>66410000</v>
      </c>
      <c r="G836" s="62">
        <v>1655500</v>
      </c>
      <c r="H836" s="62">
        <v>165000</v>
      </c>
      <c r="I836" s="62">
        <v>11089800</v>
      </c>
      <c r="J836" s="62">
        <v>10262900</v>
      </c>
      <c r="K836" s="62">
        <v>13611500</v>
      </c>
      <c r="L836" s="62">
        <v>3009500</v>
      </c>
      <c r="M836" s="62">
        <v>1748000</v>
      </c>
      <c r="N836" s="62">
        <v>12715000</v>
      </c>
      <c r="O836" s="62">
        <v>3211500</v>
      </c>
      <c r="P836" s="62">
        <v>0</v>
      </c>
      <c r="Q836" s="62">
        <v>3524300</v>
      </c>
      <c r="R836" s="62">
        <v>5417000</v>
      </c>
      <c r="S836" s="62">
        <v>0</v>
      </c>
      <c r="T836" s="72">
        <f t="shared" si="61"/>
        <v>66410000</v>
      </c>
      <c r="U836" s="59">
        <f t="shared" si="62"/>
        <v>0</v>
      </c>
      <c r="V836" s="57">
        <f t="shared" si="63"/>
        <v>0</v>
      </c>
      <c r="X836" s="173">
        <f>'K8 SD Twl I 2013'!T835</f>
        <v>0</v>
      </c>
      <c r="Y836" s="173">
        <f>'K8 SD Twl II 2013'!T835</f>
        <v>0</v>
      </c>
      <c r="Z836" s="173">
        <f>'K8 SD Twl III 2013'!T835</f>
        <v>0</v>
      </c>
      <c r="AA836" s="173">
        <f>'K8 SD Twl IV 2013'!T835</f>
        <v>0</v>
      </c>
      <c r="AB836" s="173">
        <f t="shared" si="64"/>
        <v>0</v>
      </c>
      <c r="AC836" s="173">
        <f t="shared" si="60"/>
        <v>66410000</v>
      </c>
    </row>
    <row r="837" spans="2:29" hidden="1">
      <c r="B837" s="79">
        <f>'PER TRIWULAN'!A831</f>
        <v>826</v>
      </c>
      <c r="C837" s="54" t="str">
        <f>'PER TRIWULAN'!I831</f>
        <v xml:space="preserve"> Wirosari </v>
      </c>
      <c r="D837" s="36" t="str">
        <f>'PER TRIWULAN'!B831</f>
        <v>SD NEGERI 5 TEGALREJO</v>
      </c>
      <c r="E837" s="71">
        <f>'PER TRIWULAN'!X831</f>
        <v>70180000</v>
      </c>
      <c r="F837" s="89">
        <v>70180000</v>
      </c>
      <c r="G837" s="62">
        <v>5750000</v>
      </c>
      <c r="H837" s="62">
        <v>635000</v>
      </c>
      <c r="I837" s="62">
        <v>15507650</v>
      </c>
      <c r="J837" s="62">
        <v>10187600</v>
      </c>
      <c r="K837" s="62">
        <v>11093150</v>
      </c>
      <c r="L837" s="62">
        <v>4208600</v>
      </c>
      <c r="M837" s="62">
        <v>1348000</v>
      </c>
      <c r="N837" s="62">
        <v>13650000</v>
      </c>
      <c r="O837" s="62">
        <v>2255000</v>
      </c>
      <c r="P837" s="62"/>
      <c r="Q837" s="62">
        <v>2250000</v>
      </c>
      <c r="R837" s="62">
        <v>3295000</v>
      </c>
      <c r="S837" s="62"/>
      <c r="T837" s="72">
        <f t="shared" si="61"/>
        <v>70180000</v>
      </c>
      <c r="U837" s="59">
        <f t="shared" si="62"/>
        <v>0</v>
      </c>
      <c r="V837" s="57">
        <f t="shared" si="63"/>
        <v>0</v>
      </c>
      <c r="X837" s="173">
        <f>'K8 SD Twl I 2013'!T836</f>
        <v>0</v>
      </c>
      <c r="Y837" s="173">
        <f>'K8 SD Twl II 2013'!T836</f>
        <v>0</v>
      </c>
      <c r="Z837" s="173">
        <f>'K8 SD Twl III 2013'!T836</f>
        <v>0</v>
      </c>
      <c r="AA837" s="173">
        <f>'K8 SD Twl IV 2013'!T836</f>
        <v>0</v>
      </c>
      <c r="AB837" s="173">
        <f t="shared" si="64"/>
        <v>0</v>
      </c>
      <c r="AC837" s="173">
        <f t="shared" si="60"/>
        <v>70180000</v>
      </c>
    </row>
    <row r="838" spans="2:29" hidden="1">
      <c r="B838" s="79">
        <f>'PER TRIWULAN'!A832</f>
        <v>827</v>
      </c>
      <c r="C838" s="54" t="str">
        <f>'PER TRIWULAN'!I832</f>
        <v xml:space="preserve"> Wirosari </v>
      </c>
      <c r="D838" s="36" t="str">
        <f>'PER TRIWULAN'!B832</f>
        <v>SD NEGERI 6 TEGALREJO</v>
      </c>
      <c r="E838" s="71">
        <f>'PER TRIWULAN'!X832</f>
        <v>28130000</v>
      </c>
      <c r="F838" s="89">
        <v>28130000</v>
      </c>
      <c r="G838" s="62">
        <v>0</v>
      </c>
      <c r="H838" s="62">
        <v>250000</v>
      </c>
      <c r="I838" s="62">
        <v>1240000</v>
      </c>
      <c r="J838" s="62">
        <v>3152560</v>
      </c>
      <c r="K838" s="62">
        <v>2165400</v>
      </c>
      <c r="L838" s="62">
        <v>613126</v>
      </c>
      <c r="M838" s="62">
        <v>8346283</v>
      </c>
      <c r="N838" s="62">
        <v>5625000</v>
      </c>
      <c r="O838" s="62">
        <v>2906356</v>
      </c>
      <c r="P838" s="62">
        <v>0</v>
      </c>
      <c r="Q838" s="62">
        <v>538275</v>
      </c>
      <c r="R838" s="62">
        <v>3293000</v>
      </c>
      <c r="S838" s="62"/>
      <c r="T838" s="72">
        <f t="shared" si="61"/>
        <v>28130000</v>
      </c>
      <c r="U838" s="59">
        <f t="shared" si="62"/>
        <v>0</v>
      </c>
      <c r="V838" s="57">
        <f t="shared" si="63"/>
        <v>0</v>
      </c>
      <c r="X838" s="173">
        <f>'K8 SD Twl I 2013'!T837</f>
        <v>0</v>
      </c>
      <c r="Y838" s="173">
        <f>'K8 SD Twl II 2013'!T837</f>
        <v>0</v>
      </c>
      <c r="Z838" s="173">
        <f>'K8 SD Twl III 2013'!T837</f>
        <v>0</v>
      </c>
      <c r="AA838" s="173">
        <f>'K8 SD Twl IV 2013'!T837</f>
        <v>0</v>
      </c>
      <c r="AB838" s="173">
        <f t="shared" si="64"/>
        <v>0</v>
      </c>
      <c r="AC838" s="173">
        <f t="shared" si="60"/>
        <v>28130000</v>
      </c>
    </row>
    <row r="839" spans="2:29" hidden="1">
      <c r="B839" s="79">
        <f>'PER TRIWULAN'!A833</f>
        <v>828</v>
      </c>
      <c r="C839" s="54" t="str">
        <f>'PER TRIWULAN'!I833</f>
        <v xml:space="preserve"> Wirosari </v>
      </c>
      <c r="D839" s="36" t="str">
        <f>'PER TRIWULAN'!B833</f>
        <v>SD NEGERI 6 WIROSARI</v>
      </c>
      <c r="E839" s="71">
        <f>'PER TRIWULAN'!X833</f>
        <v>151670000</v>
      </c>
      <c r="F839" s="89">
        <v>151670000</v>
      </c>
      <c r="G839" s="62">
        <v>3439250</v>
      </c>
      <c r="H839" s="62">
        <v>980000</v>
      </c>
      <c r="I839" s="62">
        <v>31827600</v>
      </c>
      <c r="J839" s="62">
        <v>12819200</v>
      </c>
      <c r="K839" s="62">
        <v>55927850</v>
      </c>
      <c r="L839" s="62">
        <v>7129400</v>
      </c>
      <c r="M839" s="62">
        <v>5946400</v>
      </c>
      <c r="N839" s="62">
        <v>25800000</v>
      </c>
      <c r="O839" s="62">
        <v>5000300</v>
      </c>
      <c r="P839" s="62">
        <v>0</v>
      </c>
      <c r="Q839" s="62">
        <v>2800000</v>
      </c>
      <c r="R839" s="62">
        <v>0</v>
      </c>
      <c r="S839" s="62">
        <v>0</v>
      </c>
      <c r="T839" s="72">
        <f t="shared" si="61"/>
        <v>151670000</v>
      </c>
      <c r="U839" s="59">
        <f t="shared" si="62"/>
        <v>0</v>
      </c>
      <c r="V839" s="57">
        <f t="shared" si="63"/>
        <v>0</v>
      </c>
      <c r="X839" s="173">
        <f>'K8 SD Twl I 2013'!T838</f>
        <v>0</v>
      </c>
      <c r="Y839" s="173">
        <f>'K8 SD Twl II 2013'!T838</f>
        <v>0</v>
      </c>
      <c r="Z839" s="173">
        <f>'K8 SD Twl III 2013'!T838</f>
        <v>0</v>
      </c>
      <c r="AA839" s="173">
        <f>'K8 SD Twl IV 2013'!T838</f>
        <v>0</v>
      </c>
      <c r="AB839" s="173">
        <f t="shared" si="64"/>
        <v>0</v>
      </c>
      <c r="AC839" s="173">
        <f t="shared" si="60"/>
        <v>151670000</v>
      </c>
    </row>
    <row r="840" spans="2:29" hidden="1">
      <c r="B840" s="79">
        <f>'PER TRIWULAN'!A834</f>
        <v>829</v>
      </c>
      <c r="C840" s="54" t="str">
        <f>'PER TRIWULAN'!I834</f>
        <v xml:space="preserve"> Wirosari </v>
      </c>
      <c r="D840" s="36" t="str">
        <f>'PER TRIWULAN'!B834</f>
        <v>SD NEGERI 7 WIROSARI</v>
      </c>
      <c r="E840" s="71">
        <f>'PER TRIWULAN'!X834</f>
        <v>98890000</v>
      </c>
      <c r="F840" s="89">
        <v>98890000</v>
      </c>
      <c r="G840" s="62">
        <v>4863500</v>
      </c>
      <c r="H840" s="62">
        <v>325000</v>
      </c>
      <c r="I840" s="62">
        <v>29988250</v>
      </c>
      <c r="J840" s="62">
        <v>4388900</v>
      </c>
      <c r="K840" s="62">
        <v>22061058</v>
      </c>
      <c r="L840" s="62">
        <v>2840197</v>
      </c>
      <c r="M840" s="62">
        <v>4815000</v>
      </c>
      <c r="N840" s="62">
        <v>18375000</v>
      </c>
      <c r="O840" s="62">
        <v>3685000</v>
      </c>
      <c r="P840" s="62"/>
      <c r="Q840" s="62">
        <v>1950000</v>
      </c>
      <c r="R840" s="62">
        <v>3355000</v>
      </c>
      <c r="S840" s="62">
        <v>2243000</v>
      </c>
      <c r="T840" s="72">
        <f t="shared" si="61"/>
        <v>98889905</v>
      </c>
      <c r="U840" s="59">
        <f t="shared" si="62"/>
        <v>0</v>
      </c>
      <c r="V840" s="57">
        <f t="shared" si="63"/>
        <v>95</v>
      </c>
      <c r="X840" s="173">
        <f>'K8 SD Twl I 2013'!T839</f>
        <v>0</v>
      </c>
      <c r="Y840" s="173">
        <f>'K8 SD Twl II 2013'!T839</f>
        <v>0</v>
      </c>
      <c r="Z840" s="173">
        <f>'K8 SD Twl III 2013'!T839</f>
        <v>0</v>
      </c>
      <c r="AA840" s="173">
        <f>'K8 SD Twl IV 2013'!T839</f>
        <v>0</v>
      </c>
      <c r="AB840" s="173">
        <f t="shared" si="64"/>
        <v>0</v>
      </c>
      <c r="AC840" s="173">
        <f t="shared" si="60"/>
        <v>98889905</v>
      </c>
    </row>
    <row r="841" spans="2:29" hidden="1">
      <c r="B841" s="79">
        <f>'PER TRIWULAN'!A835</f>
        <v>830</v>
      </c>
      <c r="C841" s="54" t="str">
        <f>'PER TRIWULAN'!I835</f>
        <v xml:space="preserve"> Wirosari </v>
      </c>
      <c r="D841" s="36" t="str">
        <f>'PER TRIWULAN'!B835</f>
        <v>SD NEGERI KECIL KARANGASEM</v>
      </c>
      <c r="E841" s="71">
        <f>'PER TRIWULAN'!X835</f>
        <v>19720000</v>
      </c>
      <c r="F841" s="89">
        <v>19720000</v>
      </c>
      <c r="G841" s="62">
        <v>1156250</v>
      </c>
      <c r="H841" s="62">
        <v>0</v>
      </c>
      <c r="I841" s="62">
        <v>3966100</v>
      </c>
      <c r="J841" s="62">
        <v>3066400</v>
      </c>
      <c r="K841" s="62">
        <v>2951550</v>
      </c>
      <c r="L841" s="62">
        <v>1910000</v>
      </c>
      <c r="M841" s="62">
        <v>724000</v>
      </c>
      <c r="N841" s="62">
        <v>3942000</v>
      </c>
      <c r="O841" s="62">
        <v>1327000</v>
      </c>
      <c r="P841" s="62">
        <v>0</v>
      </c>
      <c r="Q841" s="62">
        <v>96700</v>
      </c>
      <c r="R841" s="62">
        <v>580000</v>
      </c>
      <c r="S841" s="62">
        <v>0</v>
      </c>
      <c r="T841" s="72">
        <f t="shared" si="61"/>
        <v>19720000</v>
      </c>
      <c r="U841" s="59">
        <f t="shared" si="62"/>
        <v>0</v>
      </c>
      <c r="V841" s="57">
        <f t="shared" si="63"/>
        <v>0</v>
      </c>
      <c r="X841" s="173">
        <f>'K8 SD Twl I 2013'!T840</f>
        <v>0</v>
      </c>
      <c r="Y841" s="173">
        <f>'K8 SD Twl II 2013'!T840</f>
        <v>0</v>
      </c>
      <c r="Z841" s="173">
        <f>'K8 SD Twl III 2013'!T840</f>
        <v>0</v>
      </c>
      <c r="AA841" s="173">
        <f>'K8 SD Twl IV 2013'!T840</f>
        <v>0</v>
      </c>
      <c r="AB841" s="173">
        <f t="shared" si="64"/>
        <v>0</v>
      </c>
      <c r="AC841" s="173">
        <f t="shared" si="60"/>
        <v>19720000</v>
      </c>
    </row>
    <row r="842" spans="2:29" hidden="1">
      <c r="B842" s="79">
        <f>'PER TRIWULAN'!A836</f>
        <v>831</v>
      </c>
      <c r="C842" s="54" t="str">
        <f>'PER TRIWULAN'!I836</f>
        <v xml:space="preserve"> Wirosari </v>
      </c>
      <c r="D842" s="36" t="str">
        <f>'PER TRIWULAN'!B836</f>
        <v>SD NEGERI 1 WIROSARI</v>
      </c>
      <c r="E842" s="71">
        <f>'PER TRIWULAN'!X836</f>
        <v>150510000</v>
      </c>
      <c r="F842" s="89">
        <v>150510000</v>
      </c>
      <c r="G842" s="62">
        <v>31926455</v>
      </c>
      <c r="H842" s="62">
        <v>1200000</v>
      </c>
      <c r="I842" s="62">
        <v>29500150</v>
      </c>
      <c r="J842" s="62">
        <v>18367000</v>
      </c>
      <c r="K842" s="62">
        <v>15167050</v>
      </c>
      <c r="L842" s="62">
        <v>5332645</v>
      </c>
      <c r="M842" s="62">
        <v>6787000</v>
      </c>
      <c r="N842" s="62">
        <v>27180000</v>
      </c>
      <c r="O842" s="62">
        <v>6121700</v>
      </c>
      <c r="P842" s="62">
        <v>1200000</v>
      </c>
      <c r="Q842" s="62">
        <v>7728000</v>
      </c>
      <c r="R842" s="62"/>
      <c r="S842" s="62"/>
      <c r="T842" s="72">
        <f t="shared" si="61"/>
        <v>150510000</v>
      </c>
      <c r="U842" s="59">
        <f t="shared" si="62"/>
        <v>0</v>
      </c>
      <c r="V842" s="57">
        <f t="shared" si="63"/>
        <v>0</v>
      </c>
      <c r="X842" s="173">
        <f>'K8 SD Twl I 2013'!T841</f>
        <v>0</v>
      </c>
      <c r="Y842" s="173">
        <f>'K8 SD Twl II 2013'!T841</f>
        <v>0</v>
      </c>
      <c r="Z842" s="173">
        <f>'K8 SD Twl III 2013'!T841</f>
        <v>0</v>
      </c>
      <c r="AA842" s="173">
        <f>'K8 SD Twl IV 2013'!T841</f>
        <v>0</v>
      </c>
      <c r="AB842" s="173">
        <f t="shared" si="64"/>
        <v>0</v>
      </c>
      <c r="AC842" s="173">
        <f t="shared" si="60"/>
        <v>150510000</v>
      </c>
    </row>
    <row r="843" spans="2:29" hidden="1">
      <c r="B843" s="79">
        <f>'PER TRIWULAN'!A837</f>
        <v>832</v>
      </c>
      <c r="C843" s="54" t="str">
        <f>'PER TRIWULAN'!I837</f>
        <v xml:space="preserve"> Wirosari </v>
      </c>
      <c r="D843" s="36" t="str">
        <f>'PER TRIWULAN'!B837</f>
        <v>SD NEGERI 2 WIROSARI</v>
      </c>
      <c r="E843" s="71">
        <f>'PER TRIWULAN'!X837</f>
        <v>145870000</v>
      </c>
      <c r="F843" s="89">
        <v>145870000</v>
      </c>
      <c r="G843" s="62">
        <v>14967250</v>
      </c>
      <c r="H843" s="62">
        <v>460000</v>
      </c>
      <c r="I843" s="62">
        <v>44449500</v>
      </c>
      <c r="J843" s="62">
        <v>19269950</v>
      </c>
      <c r="K843" s="62">
        <v>17364400</v>
      </c>
      <c r="L843" s="62">
        <v>7698600</v>
      </c>
      <c r="M843" s="62">
        <v>3325500</v>
      </c>
      <c r="N843" s="62">
        <v>24110000</v>
      </c>
      <c r="O843" s="62">
        <v>5317500</v>
      </c>
      <c r="P843" s="62">
        <v>0</v>
      </c>
      <c r="Q843" s="62">
        <v>3310000</v>
      </c>
      <c r="R843" s="62">
        <v>1600000</v>
      </c>
      <c r="S843" s="62">
        <v>3928500</v>
      </c>
      <c r="T843" s="72">
        <f t="shared" si="61"/>
        <v>145801200</v>
      </c>
      <c r="U843" s="59">
        <f t="shared" si="62"/>
        <v>0</v>
      </c>
      <c r="V843" s="57">
        <f t="shared" si="63"/>
        <v>68800</v>
      </c>
      <c r="X843" s="173">
        <f>'K8 SD Twl I 2013'!T842</f>
        <v>0</v>
      </c>
      <c r="Y843" s="173">
        <f>'K8 SD Twl II 2013'!T842</f>
        <v>0</v>
      </c>
      <c r="Z843" s="173">
        <f>'K8 SD Twl III 2013'!T842</f>
        <v>0</v>
      </c>
      <c r="AA843" s="173">
        <f>'K8 SD Twl IV 2013'!T842</f>
        <v>0</v>
      </c>
      <c r="AB843" s="173">
        <f t="shared" si="64"/>
        <v>0</v>
      </c>
      <c r="AC843" s="173">
        <f t="shared" si="60"/>
        <v>145801200</v>
      </c>
    </row>
    <row r="844" spans="2:29" hidden="1">
      <c r="B844" s="79">
        <f>'PER TRIWULAN'!A838</f>
        <v>833</v>
      </c>
      <c r="C844" s="54" t="str">
        <f>'PER TRIWULAN'!I838</f>
        <v xml:space="preserve"> Wirosari </v>
      </c>
      <c r="D844" s="36" t="str">
        <f>'PER TRIWULAN'!B838</f>
        <v>SD NEGERI 8 WIROSARI</v>
      </c>
      <c r="E844" s="71">
        <f>'PER TRIWULAN'!X838</f>
        <v>116870000</v>
      </c>
      <c r="F844" s="89">
        <v>116870000</v>
      </c>
      <c r="G844" s="62">
        <v>1400000</v>
      </c>
      <c r="H844" s="62">
        <v>850000</v>
      </c>
      <c r="I844" s="62">
        <v>38290100</v>
      </c>
      <c r="J844" s="62">
        <v>12673100</v>
      </c>
      <c r="K844" s="62">
        <v>20156900</v>
      </c>
      <c r="L844" s="62">
        <v>3131300</v>
      </c>
      <c r="M844" s="62">
        <v>14227600</v>
      </c>
      <c r="N844" s="62">
        <v>11350000</v>
      </c>
      <c r="O844" s="62">
        <v>2885000</v>
      </c>
      <c r="P844" s="62"/>
      <c r="Q844" s="62">
        <v>1450000</v>
      </c>
      <c r="R844" s="62">
        <v>3199000</v>
      </c>
      <c r="S844" s="62">
        <v>7257000</v>
      </c>
      <c r="T844" s="72">
        <f t="shared" si="61"/>
        <v>116870000</v>
      </c>
      <c r="U844" s="59">
        <f t="shared" si="62"/>
        <v>0</v>
      </c>
      <c r="V844" s="57">
        <f t="shared" si="63"/>
        <v>0</v>
      </c>
      <c r="X844" s="173">
        <f>'K8 SD Twl I 2013'!T843</f>
        <v>0</v>
      </c>
      <c r="Y844" s="173">
        <f>'K8 SD Twl II 2013'!T843</f>
        <v>0</v>
      </c>
      <c r="Z844" s="173">
        <f>'K8 SD Twl III 2013'!T843</f>
        <v>0</v>
      </c>
      <c r="AA844" s="173">
        <f>'K8 SD Twl IV 2013'!T843</f>
        <v>0</v>
      </c>
      <c r="AB844" s="173">
        <f t="shared" si="64"/>
        <v>0</v>
      </c>
      <c r="AC844" s="173">
        <f t="shared" ref="AC844:AC907" si="65">T844-AB844</f>
        <v>116870000</v>
      </c>
    </row>
    <row r="845" spans="2:29" hidden="1">
      <c r="B845" s="79">
        <f>'PER TRIWULAN'!A839</f>
        <v>834</v>
      </c>
      <c r="C845" s="54" t="str">
        <f>'PER TRIWULAN'!I839</f>
        <v xml:space="preserve"> Wirosari </v>
      </c>
      <c r="D845" s="36" t="str">
        <f>'PER TRIWULAN'!B839</f>
        <v>SD NEGERI 1 TAMBAKREJO</v>
      </c>
      <c r="E845" s="71">
        <f>'PER TRIWULAN'!X839</f>
        <v>95410000</v>
      </c>
      <c r="F845" s="89">
        <v>95410000</v>
      </c>
      <c r="G845" s="62">
        <v>3380000</v>
      </c>
      <c r="H845" s="62">
        <v>963500</v>
      </c>
      <c r="I845" s="62">
        <v>4410200</v>
      </c>
      <c r="J845" s="62">
        <v>9200300</v>
      </c>
      <c r="K845" s="62">
        <v>18028868</v>
      </c>
      <c r="L845" s="62">
        <v>0</v>
      </c>
      <c r="M845" s="62">
        <v>25328250</v>
      </c>
      <c r="N845" s="62">
        <v>19082000</v>
      </c>
      <c r="O845" s="62">
        <v>8509882</v>
      </c>
      <c r="P845" s="62">
        <v>0</v>
      </c>
      <c r="Q845" s="62">
        <v>0</v>
      </c>
      <c r="R845" s="62">
        <v>6507000</v>
      </c>
      <c r="S845" s="62">
        <v>0</v>
      </c>
      <c r="T845" s="72">
        <f t="shared" ref="T845:T862" si="66">SUM(G845:S845)</f>
        <v>95410000</v>
      </c>
      <c r="U845" s="59">
        <f t="shared" ref="U845:U862" si="67">E845-F845</f>
        <v>0</v>
      </c>
      <c r="V845" s="57">
        <f t="shared" ref="V845:V863" si="68">F845-T845</f>
        <v>0</v>
      </c>
      <c r="X845" s="173">
        <f>'K8 SD Twl I 2013'!T844</f>
        <v>0</v>
      </c>
      <c r="Y845" s="173">
        <f>'K8 SD Twl II 2013'!T844</f>
        <v>0</v>
      </c>
      <c r="Z845" s="173">
        <f>'K8 SD Twl III 2013'!T844</f>
        <v>0</v>
      </c>
      <c r="AA845" s="173">
        <f>'K8 SD Twl IV 2013'!T844</f>
        <v>0</v>
      </c>
      <c r="AB845" s="173">
        <f t="shared" ref="AB845:AB862" si="69">X845+Y845+Z845+AA845</f>
        <v>0</v>
      </c>
      <c r="AC845" s="173">
        <f t="shared" si="65"/>
        <v>95410000</v>
      </c>
    </row>
    <row r="846" spans="2:29" hidden="1">
      <c r="B846" s="79">
        <f>'PER TRIWULAN'!A840</f>
        <v>835</v>
      </c>
      <c r="C846" s="54" t="str">
        <f>'PER TRIWULAN'!I840</f>
        <v xml:space="preserve"> Wirosari </v>
      </c>
      <c r="D846" s="36" t="str">
        <f>'PER TRIWULAN'!B840</f>
        <v>SD NEGERI 3 TAMBAKREJO</v>
      </c>
      <c r="E846" s="71">
        <f>'PER TRIWULAN'!X840</f>
        <v>104110000</v>
      </c>
      <c r="F846" s="89">
        <v>104110000</v>
      </c>
      <c r="G846" s="62">
        <v>9865100</v>
      </c>
      <c r="H846" s="62">
        <v>10418950</v>
      </c>
      <c r="I846" s="62">
        <v>11422800</v>
      </c>
      <c r="J846" s="62">
        <v>21000000</v>
      </c>
      <c r="K846" s="62">
        <v>25945729</v>
      </c>
      <c r="L846" s="62">
        <v>3962952</v>
      </c>
      <c r="M846" s="62">
        <v>17482969</v>
      </c>
      <c r="N846" s="62">
        <v>4011500</v>
      </c>
      <c r="O846" s="62">
        <v>0</v>
      </c>
      <c r="P846" s="62">
        <v>0</v>
      </c>
      <c r="Q846" s="62">
        <v>0</v>
      </c>
      <c r="R846" s="62"/>
      <c r="S846" s="62"/>
      <c r="T846" s="72">
        <f t="shared" si="66"/>
        <v>104110000</v>
      </c>
      <c r="U846" s="59">
        <f t="shared" si="67"/>
        <v>0</v>
      </c>
      <c r="V846" s="57">
        <f t="shared" si="68"/>
        <v>0</v>
      </c>
      <c r="X846" s="173">
        <f>'K8 SD Twl I 2013'!T845</f>
        <v>0</v>
      </c>
      <c r="Y846" s="173">
        <f>'K8 SD Twl II 2013'!T845</f>
        <v>0</v>
      </c>
      <c r="Z846" s="173">
        <f>'K8 SD Twl III 2013'!T845</f>
        <v>0</v>
      </c>
      <c r="AA846" s="173">
        <f>'K8 SD Twl IV 2013'!T845</f>
        <v>0</v>
      </c>
      <c r="AB846" s="173">
        <f t="shared" si="69"/>
        <v>0</v>
      </c>
      <c r="AC846" s="173">
        <f t="shared" si="65"/>
        <v>104110000</v>
      </c>
    </row>
    <row r="847" spans="2:29" hidden="1">
      <c r="B847" s="79">
        <f>'PER TRIWULAN'!A841</f>
        <v>836</v>
      </c>
      <c r="C847" s="54" t="str">
        <f>'PER TRIWULAN'!I841</f>
        <v xml:space="preserve"> Wirosari </v>
      </c>
      <c r="D847" s="36" t="str">
        <f>'PER TRIWULAN'!B841</f>
        <v>SD NEGERI 3 TANJUNGREJO</v>
      </c>
      <c r="E847" s="71">
        <f>'PER TRIWULAN'!X841</f>
        <v>80330000</v>
      </c>
      <c r="F847" s="89">
        <v>80330000</v>
      </c>
      <c r="G847" s="62">
        <v>1314000</v>
      </c>
      <c r="H847" s="62">
        <v>450000</v>
      </c>
      <c r="I847" s="62">
        <v>11077000</v>
      </c>
      <c r="J847" s="62">
        <v>5682500</v>
      </c>
      <c r="K847" s="62">
        <v>21605250</v>
      </c>
      <c r="L847" s="62">
        <v>10453320</v>
      </c>
      <c r="M847" s="62">
        <v>3530730</v>
      </c>
      <c r="N847" s="62">
        <v>10200000</v>
      </c>
      <c r="O847" s="62">
        <v>7232200</v>
      </c>
      <c r="P847" s="62">
        <v>0</v>
      </c>
      <c r="Q847" s="62">
        <v>1800000</v>
      </c>
      <c r="R847" s="62">
        <v>4035000</v>
      </c>
      <c r="S847" s="62">
        <v>2950000</v>
      </c>
      <c r="T847" s="72">
        <f t="shared" si="66"/>
        <v>80330000</v>
      </c>
      <c r="U847" s="59">
        <f t="shared" si="67"/>
        <v>0</v>
      </c>
      <c r="V847" s="57">
        <f t="shared" si="68"/>
        <v>0</v>
      </c>
      <c r="X847" s="173">
        <f>'K8 SD Twl I 2013'!T846</f>
        <v>0</v>
      </c>
      <c r="Y847" s="173">
        <f>'K8 SD Twl II 2013'!T846</f>
        <v>0</v>
      </c>
      <c r="Z847" s="173">
        <f>'K8 SD Twl III 2013'!T846</f>
        <v>0</v>
      </c>
      <c r="AA847" s="173">
        <f>'K8 SD Twl IV 2013'!T846</f>
        <v>0</v>
      </c>
      <c r="AB847" s="173">
        <f t="shared" si="69"/>
        <v>0</v>
      </c>
      <c r="AC847" s="173">
        <f t="shared" si="65"/>
        <v>80330000</v>
      </c>
    </row>
    <row r="848" spans="2:29" hidden="1">
      <c r="B848" s="79">
        <f>'PER TRIWULAN'!A842</f>
        <v>837</v>
      </c>
      <c r="C848" s="54" t="str">
        <f>'PER TRIWULAN'!I842</f>
        <v xml:space="preserve"> Wirosari </v>
      </c>
      <c r="D848" s="36" t="str">
        <f>'PER TRIWULAN'!B842</f>
        <v>SD NEGERI 2 SAMBIREJO</v>
      </c>
      <c r="E848" s="71">
        <f>'PER TRIWULAN'!X842</f>
        <v>89610000</v>
      </c>
      <c r="F848" s="89">
        <v>89610000</v>
      </c>
      <c r="G848" s="62">
        <v>5389700</v>
      </c>
      <c r="H848" s="62">
        <v>0</v>
      </c>
      <c r="I848" s="62">
        <v>12702480</v>
      </c>
      <c r="J848" s="62">
        <v>7564230</v>
      </c>
      <c r="K848" s="62">
        <v>22231890</v>
      </c>
      <c r="L848" s="62">
        <v>10074650</v>
      </c>
      <c r="M848" s="62">
        <v>5094750</v>
      </c>
      <c r="N848" s="62">
        <v>16180000</v>
      </c>
      <c r="O848" s="62">
        <v>1524800</v>
      </c>
      <c r="P848" s="62">
        <v>1000000</v>
      </c>
      <c r="Q848" s="62">
        <v>1654500</v>
      </c>
      <c r="R848" s="62">
        <v>6193000</v>
      </c>
      <c r="S848" s="62">
        <v>0</v>
      </c>
      <c r="T848" s="72">
        <f t="shared" si="66"/>
        <v>89610000</v>
      </c>
      <c r="U848" s="59">
        <f t="shared" si="67"/>
        <v>0</v>
      </c>
      <c r="V848" s="57">
        <f t="shared" si="68"/>
        <v>0</v>
      </c>
      <c r="X848" s="173">
        <f>'K8 SD Twl I 2013'!T847</f>
        <v>0</v>
      </c>
      <c r="Y848" s="173">
        <f>'K8 SD Twl II 2013'!T847</f>
        <v>0</v>
      </c>
      <c r="Z848" s="173">
        <f>'K8 SD Twl III 2013'!T847</f>
        <v>0</v>
      </c>
      <c r="AA848" s="173">
        <f>'K8 SD Twl IV 2013'!T847</f>
        <v>0</v>
      </c>
      <c r="AB848" s="173">
        <f t="shared" si="69"/>
        <v>0</v>
      </c>
      <c r="AC848" s="173">
        <f t="shared" si="65"/>
        <v>89610000</v>
      </c>
    </row>
    <row r="849" spans="2:29" hidden="1">
      <c r="B849" s="79">
        <f>'PER TRIWULAN'!A843</f>
        <v>838</v>
      </c>
      <c r="C849" s="54" t="str">
        <f>'PER TRIWULAN'!I843</f>
        <v xml:space="preserve"> Gabus </v>
      </c>
      <c r="D849" s="36" t="str">
        <f>'PER TRIWULAN'!B843</f>
        <v>SDIT DARUT TAUHID GABUS</v>
      </c>
      <c r="E849" s="71">
        <f>'PER TRIWULAN'!X843</f>
        <v>33930000</v>
      </c>
      <c r="F849" s="89">
        <v>33930000</v>
      </c>
      <c r="G849" s="62" t="s">
        <v>1906</v>
      </c>
      <c r="H849" s="62" t="s">
        <v>1906</v>
      </c>
      <c r="I849" s="62" t="s">
        <v>1906</v>
      </c>
      <c r="J849" s="62" t="s">
        <v>1906</v>
      </c>
      <c r="K849" s="62">
        <v>166000</v>
      </c>
      <c r="L849" s="62">
        <v>144603</v>
      </c>
      <c r="M849" s="62" t="s">
        <v>1906</v>
      </c>
      <c r="N849" s="62">
        <v>33600000</v>
      </c>
      <c r="O849" s="62" t="s">
        <v>1906</v>
      </c>
      <c r="P849" s="62" t="s">
        <v>1906</v>
      </c>
      <c r="Q849" s="62" t="s">
        <v>1906</v>
      </c>
      <c r="R849" s="62" t="s">
        <v>1906</v>
      </c>
      <c r="S849" s="62"/>
      <c r="T849" s="72">
        <f t="shared" si="66"/>
        <v>33910603</v>
      </c>
      <c r="U849" s="59">
        <f t="shared" si="67"/>
        <v>0</v>
      </c>
      <c r="V849" s="57">
        <f t="shared" si="68"/>
        <v>19397</v>
      </c>
      <c r="W849" s="25"/>
      <c r="X849" s="173">
        <f>'K8 SD Twl I 2013'!T848</f>
        <v>0</v>
      </c>
      <c r="Y849" s="173">
        <f>'K8 SD Twl II 2013'!T848</f>
        <v>0</v>
      </c>
      <c r="Z849" s="173">
        <f>'K8 SD Twl III 2013'!T848</f>
        <v>0</v>
      </c>
      <c r="AA849" s="173">
        <f>'K8 SD Twl IV 2013'!T848</f>
        <v>0</v>
      </c>
      <c r="AB849" s="173">
        <f t="shared" si="69"/>
        <v>0</v>
      </c>
      <c r="AC849" s="173">
        <f t="shared" si="65"/>
        <v>33910603</v>
      </c>
    </row>
    <row r="850" spans="2:29" hidden="1">
      <c r="B850" s="79">
        <f>'PER TRIWULAN'!A844</f>
        <v>839</v>
      </c>
      <c r="C850" s="54" t="str">
        <f>'PER TRIWULAN'!I844</f>
        <v xml:space="preserve"> Godong </v>
      </c>
      <c r="D850" s="36" t="str">
        <f>'PER TRIWULAN'!B844</f>
        <v>SD YATPI  Godong</v>
      </c>
      <c r="E850" s="71">
        <f>'PER TRIWULAN'!X844</f>
        <v>62640000</v>
      </c>
      <c r="F850" s="89">
        <v>62640000</v>
      </c>
      <c r="G850" s="62">
        <v>2442300</v>
      </c>
      <c r="H850" s="62">
        <v>1070000</v>
      </c>
      <c r="I850" s="62">
        <v>5250700</v>
      </c>
      <c r="J850" s="62">
        <v>4875000</v>
      </c>
      <c r="K850" s="62">
        <v>3616000</v>
      </c>
      <c r="L850" s="62">
        <v>335000</v>
      </c>
      <c r="M850" s="62">
        <v>1199000</v>
      </c>
      <c r="N850" s="62">
        <v>37190000</v>
      </c>
      <c r="O850" s="62">
        <v>2055000</v>
      </c>
      <c r="P850" s="62">
        <v>2900000</v>
      </c>
      <c r="Q850" s="62">
        <v>1487000</v>
      </c>
      <c r="R850" s="62">
        <v>220000</v>
      </c>
      <c r="S850" s="62"/>
      <c r="T850" s="72">
        <f t="shared" si="66"/>
        <v>62640000</v>
      </c>
      <c r="U850" s="59">
        <f t="shared" si="67"/>
        <v>0</v>
      </c>
      <c r="V850" s="57">
        <f t="shared" si="68"/>
        <v>0</v>
      </c>
      <c r="X850" s="173">
        <f>'K8 SD Twl I 2013'!T849</f>
        <v>0</v>
      </c>
      <c r="Y850" s="173">
        <f>'K8 SD Twl II 2013'!T849</f>
        <v>0</v>
      </c>
      <c r="Z850" s="173">
        <f>'K8 SD Twl III 2013'!T849</f>
        <v>0</v>
      </c>
      <c r="AA850" s="173">
        <f>'K8 SD Twl IV 2013'!T849</f>
        <v>0</v>
      </c>
      <c r="AB850" s="173">
        <f t="shared" si="69"/>
        <v>0</v>
      </c>
      <c r="AC850" s="173">
        <f t="shared" si="65"/>
        <v>62640000</v>
      </c>
    </row>
    <row r="851" spans="2:29" hidden="1">
      <c r="B851" s="79">
        <f>'PER TRIWULAN'!A845</f>
        <v>840</v>
      </c>
      <c r="C851" s="54" t="str">
        <f>'PER TRIWULAN'!I845</f>
        <v xml:space="preserve"> Godong </v>
      </c>
      <c r="D851" s="36" t="str">
        <f>'PER TRIWULAN'!B845</f>
        <v>SD Satu Atap Terpadu Tumbuh Kembang</v>
      </c>
      <c r="E851" s="71">
        <f>'PER TRIWULAN'!X845</f>
        <v>15660000</v>
      </c>
      <c r="F851" s="89">
        <v>15660000</v>
      </c>
      <c r="G851" s="62"/>
      <c r="H851" s="62"/>
      <c r="I851" s="62"/>
      <c r="J851" s="62"/>
      <c r="K851" s="62">
        <v>1240000</v>
      </c>
      <c r="L851" s="62">
        <v>2655000</v>
      </c>
      <c r="M851" s="62"/>
      <c r="N851" s="62">
        <v>11175000</v>
      </c>
      <c r="O851" s="62"/>
      <c r="P851" s="62"/>
      <c r="Q851" s="62">
        <v>600000</v>
      </c>
      <c r="R851" s="62"/>
      <c r="S851" s="62"/>
      <c r="T851" s="72">
        <f t="shared" si="66"/>
        <v>15670000</v>
      </c>
      <c r="U851" s="59">
        <f t="shared" si="67"/>
        <v>0</v>
      </c>
      <c r="V851" s="57">
        <f t="shared" si="68"/>
        <v>-10000</v>
      </c>
      <c r="X851" s="173">
        <f>'K8 SD Twl I 2013'!T850</f>
        <v>0</v>
      </c>
      <c r="Y851" s="173">
        <f>'K8 SD Twl II 2013'!T850</f>
        <v>0</v>
      </c>
      <c r="Z851" s="173">
        <f>'K8 SD Twl III 2013'!T850</f>
        <v>0</v>
      </c>
      <c r="AA851" s="173">
        <f>'K8 SD Twl IV 2013'!T850</f>
        <v>0</v>
      </c>
      <c r="AB851" s="173">
        <f t="shared" si="69"/>
        <v>0</v>
      </c>
      <c r="AC851" s="173">
        <f t="shared" si="65"/>
        <v>15670000</v>
      </c>
    </row>
    <row r="852" spans="2:29" hidden="1">
      <c r="B852" s="79">
        <f>'PER TRIWULAN'!A846</f>
        <v>841</v>
      </c>
      <c r="C852" s="54" t="str">
        <f>'PER TRIWULAN'!I846</f>
        <v xml:space="preserve"> Gubug </v>
      </c>
      <c r="D852" s="36" t="str">
        <f>'PER TRIWULAN'!B846</f>
        <v>SDIT Al Firdaus Gubug</v>
      </c>
      <c r="E852" s="71">
        <f>'PER TRIWULAN'!X846</f>
        <v>86130000</v>
      </c>
      <c r="F852" s="89">
        <v>86130000</v>
      </c>
      <c r="G852" s="62">
        <v>1500000</v>
      </c>
      <c r="H852" s="62">
        <v>0</v>
      </c>
      <c r="I852" s="62">
        <v>8400000</v>
      </c>
      <c r="J852" s="62">
        <v>3745000</v>
      </c>
      <c r="K852" s="62">
        <v>5248700</v>
      </c>
      <c r="L852" s="62">
        <v>0</v>
      </c>
      <c r="M852" s="62">
        <v>0</v>
      </c>
      <c r="N852" s="62">
        <v>53900000</v>
      </c>
      <c r="O852" s="62">
        <v>4691300</v>
      </c>
      <c r="P852" s="62">
        <v>7800000</v>
      </c>
      <c r="Q852" s="62">
        <v>0</v>
      </c>
      <c r="R852" s="62">
        <v>0</v>
      </c>
      <c r="S852" s="62">
        <v>845000</v>
      </c>
      <c r="T852" s="72">
        <f t="shared" si="66"/>
        <v>86130000</v>
      </c>
      <c r="U852" s="59">
        <f t="shared" si="67"/>
        <v>0</v>
      </c>
      <c r="V852" s="57">
        <f t="shared" si="68"/>
        <v>0</v>
      </c>
      <c r="W852" s="25"/>
      <c r="X852" s="173">
        <f>'K8 SD Twl I 2013'!T851</f>
        <v>0</v>
      </c>
      <c r="Y852" s="173">
        <f>'K8 SD Twl II 2013'!T851</f>
        <v>0</v>
      </c>
      <c r="Z852" s="173">
        <f>'K8 SD Twl III 2013'!T851</f>
        <v>0</v>
      </c>
      <c r="AA852" s="173">
        <f>'K8 SD Twl IV 2013'!T851</f>
        <v>0</v>
      </c>
      <c r="AB852" s="173">
        <f t="shared" si="69"/>
        <v>0</v>
      </c>
      <c r="AC852" s="173">
        <f t="shared" si="65"/>
        <v>86130000</v>
      </c>
    </row>
    <row r="853" spans="2:29" hidden="1">
      <c r="B853" s="79">
        <f>'PER TRIWULAN'!A847</f>
        <v>842</v>
      </c>
      <c r="C853" s="54" t="str">
        <f>'PER TRIWULAN'!I847</f>
        <v xml:space="preserve"> Kradenan </v>
      </c>
      <c r="D853" s="167" t="str">
        <f>'PER TRIWULAN'!B847</f>
        <v>SD ISLAM KRADENAN</v>
      </c>
      <c r="E853" s="71">
        <f>'PER TRIWULAN'!X847</f>
        <v>84390000</v>
      </c>
      <c r="F853" s="89">
        <v>84390000</v>
      </c>
      <c r="G853" s="62">
        <v>0</v>
      </c>
      <c r="H853" s="62">
        <v>0</v>
      </c>
      <c r="I853" s="62">
        <v>10794600</v>
      </c>
      <c r="J853" s="62">
        <v>12945200</v>
      </c>
      <c r="K853" s="62">
        <v>6246600</v>
      </c>
      <c r="L853" s="62">
        <v>1749400</v>
      </c>
      <c r="M853" s="62">
        <v>0</v>
      </c>
      <c r="N853" s="62">
        <v>46650000</v>
      </c>
      <c r="O853" s="62">
        <v>6004200</v>
      </c>
      <c r="P853" s="62"/>
      <c r="Q853" s="62"/>
      <c r="R853" s="62"/>
      <c r="S853" s="62"/>
      <c r="T853" s="72">
        <f t="shared" si="66"/>
        <v>84390000</v>
      </c>
      <c r="U853" s="59">
        <f t="shared" si="67"/>
        <v>0</v>
      </c>
      <c r="V853" s="57">
        <f t="shared" si="68"/>
        <v>0</v>
      </c>
      <c r="W853" s="25"/>
      <c r="X853" s="173">
        <f>'K8 SD Twl I 2013'!T852</f>
        <v>21460000</v>
      </c>
      <c r="Y853" s="173">
        <f>'K8 SD Twl II 2013'!T852</f>
        <v>21460000</v>
      </c>
      <c r="Z853" s="173">
        <f>'K8 SD Twl III 2013'!T852</f>
        <v>21460000</v>
      </c>
      <c r="AA853" s="173">
        <f>'K8 SD Twl IV 2013'!T852</f>
        <v>20010000</v>
      </c>
      <c r="AB853" s="173">
        <f t="shared" si="69"/>
        <v>84390000</v>
      </c>
      <c r="AC853" s="173">
        <f t="shared" si="65"/>
        <v>0</v>
      </c>
    </row>
    <row r="854" spans="2:29" ht="13.5" thickBot="1">
      <c r="B854" s="79">
        <f>'PER TRIWULAN'!A848</f>
        <v>843</v>
      </c>
      <c r="C854" s="54" t="str">
        <f>'PER TRIWULAN'!I848</f>
        <v xml:space="preserve"> Penawangan </v>
      </c>
      <c r="D854" s="36" t="str">
        <f>'PER TRIWULAN'!B848</f>
        <v>SD KRISTEN</v>
      </c>
      <c r="E854" s="71">
        <f>'PER TRIWULAN'!X848</f>
        <v>45530000</v>
      </c>
      <c r="F854" s="89">
        <v>45530000</v>
      </c>
      <c r="G854" s="62">
        <v>2238750</v>
      </c>
      <c r="H854" s="62">
        <v>78000</v>
      </c>
      <c r="I854" s="62">
        <v>6026050</v>
      </c>
      <c r="J854" s="62">
        <v>9503900</v>
      </c>
      <c r="K854" s="62">
        <v>2930000</v>
      </c>
      <c r="L854" s="62">
        <v>967804</v>
      </c>
      <c r="M854" s="62">
        <v>140000</v>
      </c>
      <c r="N854" s="62">
        <v>15400000</v>
      </c>
      <c r="O854" s="62">
        <v>4230500</v>
      </c>
      <c r="P854" s="62">
        <v>0</v>
      </c>
      <c r="Q854" s="62">
        <v>3123500</v>
      </c>
      <c r="R854" s="62">
        <v>485000</v>
      </c>
      <c r="S854" s="62">
        <v>275000</v>
      </c>
      <c r="T854" s="72"/>
      <c r="U854" s="59">
        <f t="shared" si="67"/>
        <v>0</v>
      </c>
      <c r="V854" s="57"/>
      <c r="X854" s="173">
        <f>'K8 SD Twl I 2013'!T853</f>
        <v>0</v>
      </c>
      <c r="Y854" s="173">
        <f>'K8 SD Twl II 2013'!T853</f>
        <v>0</v>
      </c>
      <c r="Z854" s="173">
        <f>'K8 SD Twl III 2013'!T853</f>
        <v>0</v>
      </c>
      <c r="AA854" s="173">
        <f>'K8 SD Twl IV 2013'!T853</f>
        <v>0</v>
      </c>
      <c r="AB854" s="173">
        <f t="shared" si="69"/>
        <v>0</v>
      </c>
      <c r="AC854" s="173">
        <f t="shared" si="65"/>
        <v>0</v>
      </c>
    </row>
    <row r="855" spans="2:29" ht="13.5" hidden="1" thickBot="1">
      <c r="B855" s="79">
        <f>'PER TRIWULAN'!A849</f>
        <v>844</v>
      </c>
      <c r="C855" s="54" t="str">
        <f>'PER TRIWULAN'!I849</f>
        <v xml:space="preserve"> Pulokulon </v>
      </c>
      <c r="D855" s="36" t="str">
        <f>'PER TRIWULAN'!B849</f>
        <v>SD Islam As Shomadhany Jetaksari</v>
      </c>
      <c r="E855" s="71">
        <f>'PER TRIWULAN'!X849</f>
        <v>33930000</v>
      </c>
      <c r="F855" s="89">
        <v>33930000</v>
      </c>
      <c r="G855" s="62">
        <v>0</v>
      </c>
      <c r="H855" s="62">
        <v>190000</v>
      </c>
      <c r="I855" s="62">
        <v>600000</v>
      </c>
      <c r="J855" s="62">
        <v>1464500</v>
      </c>
      <c r="K855" s="62">
        <v>8486950</v>
      </c>
      <c r="L855" s="62">
        <v>1735000</v>
      </c>
      <c r="M855" s="62">
        <v>2372300</v>
      </c>
      <c r="N855" s="62">
        <v>13191000</v>
      </c>
      <c r="O855" s="62">
        <v>2406500</v>
      </c>
      <c r="P855" s="62">
        <v>0</v>
      </c>
      <c r="Q855" s="62">
        <v>1440000</v>
      </c>
      <c r="R855" s="62">
        <v>650000</v>
      </c>
      <c r="S855" s="62">
        <v>1248750</v>
      </c>
      <c r="T855" s="72">
        <f t="shared" si="66"/>
        <v>33785000</v>
      </c>
      <c r="U855" s="59">
        <f t="shared" si="67"/>
        <v>0</v>
      </c>
      <c r="V855" s="57">
        <f t="shared" si="68"/>
        <v>145000</v>
      </c>
      <c r="X855" s="173">
        <f>'K8 SD Twl I 2013'!T854</f>
        <v>0</v>
      </c>
      <c r="Y855" s="173">
        <f>'K8 SD Twl II 2013'!T854</f>
        <v>0</v>
      </c>
      <c r="Z855" s="173">
        <f>'K8 SD Twl III 2013'!T854</f>
        <v>0</v>
      </c>
      <c r="AA855" s="173">
        <f>'K8 SD Twl IV 2013'!T854</f>
        <v>0</v>
      </c>
      <c r="AB855" s="173">
        <f t="shared" si="69"/>
        <v>0</v>
      </c>
      <c r="AC855" s="173">
        <f t="shared" si="65"/>
        <v>33785000</v>
      </c>
    </row>
    <row r="856" spans="2:29" ht="13.5" hidden="1" thickBot="1">
      <c r="B856" s="79">
        <f>'PER TRIWULAN'!A850</f>
        <v>845</v>
      </c>
      <c r="C856" s="54" t="str">
        <f>'PER TRIWULAN'!I850</f>
        <v xml:space="preserve"> Purwodadi </v>
      </c>
      <c r="D856" s="36" t="str">
        <f>'PER TRIWULAN'!B850</f>
        <v>SD INTEGRAL LUQMAN AL HAKIM</v>
      </c>
      <c r="E856" s="71">
        <f>'PER TRIWULAN'!X850</f>
        <v>184150000</v>
      </c>
      <c r="F856" s="89">
        <v>184150000</v>
      </c>
      <c r="G856" s="62">
        <v>7538350</v>
      </c>
      <c r="H856" s="62">
        <v>1116000</v>
      </c>
      <c r="I856" s="62">
        <v>21414300</v>
      </c>
      <c r="J856" s="62">
        <v>25107400</v>
      </c>
      <c r="K856" s="62">
        <v>6684111</v>
      </c>
      <c r="L856" s="62">
        <v>12780353</v>
      </c>
      <c r="M856" s="62">
        <v>11949395</v>
      </c>
      <c r="N856" s="62">
        <v>84000000</v>
      </c>
      <c r="O856" s="62">
        <v>5037400</v>
      </c>
      <c r="P856" s="62">
        <v>0</v>
      </c>
      <c r="Q856" s="62">
        <v>0</v>
      </c>
      <c r="R856" s="62">
        <v>7583000</v>
      </c>
      <c r="S856" s="62"/>
      <c r="T856" s="72">
        <f t="shared" si="66"/>
        <v>183210309</v>
      </c>
      <c r="U856" s="59">
        <f t="shared" si="67"/>
        <v>0</v>
      </c>
      <c r="V856" s="57">
        <f t="shared" si="68"/>
        <v>939691</v>
      </c>
      <c r="W856" s="25"/>
      <c r="X856" s="173">
        <f>'K8 SD Twl I 2013'!T855</f>
        <v>0</v>
      </c>
      <c r="Y856" s="173">
        <f>'K8 SD Twl II 2013'!T855</f>
        <v>0</v>
      </c>
      <c r="Z856" s="173">
        <f>'K8 SD Twl III 2013'!T855</f>
        <v>0</v>
      </c>
      <c r="AA856" s="173">
        <f>'K8 SD Twl IV 2013'!T855</f>
        <v>0</v>
      </c>
      <c r="AB856" s="173">
        <f t="shared" si="69"/>
        <v>0</v>
      </c>
      <c r="AC856" s="173">
        <f t="shared" si="65"/>
        <v>183210309</v>
      </c>
    </row>
    <row r="857" spans="2:29" ht="13.5" hidden="1" thickBot="1">
      <c r="B857" s="79">
        <f>'PER TRIWULAN'!A851</f>
        <v>846</v>
      </c>
      <c r="C857" s="54" t="str">
        <f>'PER TRIWULAN'!I851</f>
        <v xml:space="preserve"> Purwodadi </v>
      </c>
      <c r="D857" s="36" t="str">
        <f>'PER TRIWULAN'!B851</f>
        <v>SD ISLAM TERPADU AL FIRDAUS</v>
      </c>
      <c r="E857" s="71">
        <f>'PER TRIWULAN'!X851</f>
        <v>174870000</v>
      </c>
      <c r="F857" s="89">
        <v>174870000</v>
      </c>
      <c r="G857" s="62">
        <v>877500</v>
      </c>
      <c r="H857" s="62">
        <v>210000</v>
      </c>
      <c r="I857" s="62">
        <v>51737650</v>
      </c>
      <c r="J857" s="62">
        <v>26591700</v>
      </c>
      <c r="K857" s="62">
        <v>23642000</v>
      </c>
      <c r="L857" s="62">
        <v>21067750</v>
      </c>
      <c r="M857" s="62">
        <v>2878300</v>
      </c>
      <c r="N857" s="62">
        <v>6790000</v>
      </c>
      <c r="O857" s="62">
        <v>11642600</v>
      </c>
      <c r="P857" s="62">
        <v>6134500</v>
      </c>
      <c r="Q857" s="62">
        <v>3000000</v>
      </c>
      <c r="R857" s="62">
        <v>8965000</v>
      </c>
      <c r="S857" s="62">
        <v>5243000</v>
      </c>
      <c r="T857" s="72">
        <f t="shared" si="66"/>
        <v>168780000</v>
      </c>
      <c r="U857" s="59">
        <f t="shared" si="67"/>
        <v>0</v>
      </c>
      <c r="V857" s="57">
        <f t="shared" si="68"/>
        <v>6090000</v>
      </c>
      <c r="W857" s="25"/>
      <c r="X857" s="173">
        <f>'K8 SD Twl I 2013'!T856</f>
        <v>0</v>
      </c>
      <c r="Y857" s="173">
        <f>'K8 SD Twl II 2013'!T856</f>
        <v>0</v>
      </c>
      <c r="Z857" s="173">
        <f>'K8 SD Twl III 2013'!T856</f>
        <v>0</v>
      </c>
      <c r="AA857" s="173">
        <f>'K8 SD Twl IV 2013'!T856</f>
        <v>0</v>
      </c>
      <c r="AB857" s="173">
        <f t="shared" si="69"/>
        <v>0</v>
      </c>
      <c r="AC857" s="173">
        <f t="shared" si="65"/>
        <v>168780000</v>
      </c>
    </row>
    <row r="858" spans="2:29" ht="13.5" hidden="1" thickBot="1">
      <c r="B858" s="79">
        <f>'PER TRIWULAN'!A852</f>
        <v>847</v>
      </c>
      <c r="C858" s="54" t="str">
        <f>'PER TRIWULAN'!I852</f>
        <v xml:space="preserve"> Purwodadi </v>
      </c>
      <c r="D858" s="36" t="str">
        <f>'PER TRIWULAN'!B852</f>
        <v>SD KRISTEN 1 PURWODADI</v>
      </c>
      <c r="E858" s="71">
        <f>'PER TRIWULAN'!X852</f>
        <v>94830000</v>
      </c>
      <c r="F858" s="89">
        <v>94830000</v>
      </c>
      <c r="G858" s="62">
        <v>0</v>
      </c>
      <c r="H858" s="62">
        <v>1742000</v>
      </c>
      <c r="I858" s="62">
        <v>12719700</v>
      </c>
      <c r="J858" s="62">
        <v>10065100</v>
      </c>
      <c r="K858" s="62">
        <v>14022850</v>
      </c>
      <c r="L858" s="62">
        <v>10034054</v>
      </c>
      <c r="M858" s="62">
        <v>0</v>
      </c>
      <c r="N858" s="62">
        <v>23740000</v>
      </c>
      <c r="O858" s="62">
        <v>7125455</v>
      </c>
      <c r="P858" s="62">
        <v>6240000</v>
      </c>
      <c r="Q858" s="62">
        <v>1835000</v>
      </c>
      <c r="R858" s="62">
        <v>3238000</v>
      </c>
      <c r="S858" s="62">
        <v>3241000</v>
      </c>
      <c r="T858" s="72">
        <f t="shared" si="66"/>
        <v>94003159</v>
      </c>
      <c r="U858" s="59">
        <f t="shared" si="67"/>
        <v>0</v>
      </c>
      <c r="V858" s="57">
        <f t="shared" si="68"/>
        <v>826841</v>
      </c>
      <c r="W858" s="25"/>
      <c r="X858" s="173">
        <f>'K8 SD Twl I 2013'!T857</f>
        <v>0</v>
      </c>
      <c r="Y858" s="173">
        <f>'K8 SD Twl II 2013'!T857</f>
        <v>0</v>
      </c>
      <c r="Z858" s="173">
        <f>'K8 SD Twl III 2013'!T857</f>
        <v>0</v>
      </c>
      <c r="AA858" s="173">
        <f>'K8 SD Twl IV 2013'!T857</f>
        <v>0</v>
      </c>
      <c r="AB858" s="173">
        <f t="shared" si="69"/>
        <v>0</v>
      </c>
      <c r="AC858" s="173">
        <f t="shared" si="65"/>
        <v>94003159</v>
      </c>
    </row>
    <row r="859" spans="2:29" ht="13.5" hidden="1" thickBot="1">
      <c r="B859" s="79">
        <f>'PER TRIWULAN'!A853</f>
        <v>848</v>
      </c>
      <c r="C859" s="54" t="str">
        <f>'PER TRIWULAN'!I853</f>
        <v xml:space="preserve"> Purwodadi </v>
      </c>
      <c r="D859" s="36" t="str">
        <f>'PER TRIWULAN'!B853</f>
        <v>SD KRISTEN 2 PURWODADI</v>
      </c>
      <c r="E859" s="71">
        <f>'PER TRIWULAN'!X853</f>
        <v>42920000</v>
      </c>
      <c r="F859" s="89">
        <v>42920000</v>
      </c>
      <c r="G859" s="62">
        <v>1107000</v>
      </c>
      <c r="H859" s="62">
        <v>0</v>
      </c>
      <c r="I859" s="62">
        <v>7730250</v>
      </c>
      <c r="J859" s="62">
        <v>5615750</v>
      </c>
      <c r="K859" s="62">
        <v>7483893</v>
      </c>
      <c r="L859" s="62">
        <v>3067000</v>
      </c>
      <c r="M859" s="62">
        <v>0</v>
      </c>
      <c r="N859" s="62">
        <v>7550000</v>
      </c>
      <c r="O859" s="62">
        <v>1325550</v>
      </c>
      <c r="P859" s="62">
        <v>2760000</v>
      </c>
      <c r="Q859" s="62">
        <v>1975000</v>
      </c>
      <c r="R859" s="62">
        <v>2473500</v>
      </c>
      <c r="S859" s="62">
        <v>75000</v>
      </c>
      <c r="T859" s="72">
        <f t="shared" si="66"/>
        <v>41162943</v>
      </c>
      <c r="U859" s="59">
        <f t="shared" si="67"/>
        <v>0</v>
      </c>
      <c r="V859" s="57">
        <f t="shared" si="68"/>
        <v>1757057</v>
      </c>
      <c r="W859" s="25"/>
      <c r="X859" s="173">
        <f>'K8 SD Twl I 2013'!T858</f>
        <v>0</v>
      </c>
      <c r="Y859" s="173">
        <f>'K8 SD Twl II 2013'!T858</f>
        <v>0</v>
      </c>
      <c r="Z859" s="173">
        <f>'K8 SD Twl III 2013'!T858</f>
        <v>0</v>
      </c>
      <c r="AA859" s="173">
        <f>'K8 SD Twl IV 2013'!T858</f>
        <v>0</v>
      </c>
      <c r="AB859" s="173">
        <f t="shared" si="69"/>
        <v>0</v>
      </c>
      <c r="AC859" s="173">
        <f t="shared" si="65"/>
        <v>41162943</v>
      </c>
    </row>
    <row r="860" spans="2:29" ht="13.5" hidden="1" thickBot="1">
      <c r="B860" s="79">
        <f>'PER TRIWULAN'!A854</f>
        <v>849</v>
      </c>
      <c r="C860" s="54" t="str">
        <f>'PER TRIWULAN'!I854</f>
        <v xml:space="preserve"> Purwodadi </v>
      </c>
      <c r="D860" s="36" t="str">
        <f>'PER TRIWULAN'!B854</f>
        <v>SLB B YPLB DANYANG PURWODADI</v>
      </c>
      <c r="E860" s="71">
        <f>'PER TRIWULAN'!X854</f>
        <v>33060000</v>
      </c>
      <c r="F860" s="89">
        <v>33060000</v>
      </c>
      <c r="G860" s="62">
        <v>0</v>
      </c>
      <c r="H860" s="62">
        <v>850000</v>
      </c>
      <c r="I860" s="62">
        <v>2994860</v>
      </c>
      <c r="J860" s="62">
        <v>3800000</v>
      </c>
      <c r="K860" s="62">
        <v>1536000</v>
      </c>
      <c r="L860" s="62">
        <v>2130140</v>
      </c>
      <c r="M860" s="62">
        <v>0</v>
      </c>
      <c r="N860" s="62">
        <v>13800000</v>
      </c>
      <c r="O860" s="62">
        <v>900000</v>
      </c>
      <c r="P860" s="62">
        <v>0</v>
      </c>
      <c r="Q860" s="62">
        <v>1799000</v>
      </c>
      <c r="R860" s="62">
        <v>5250000</v>
      </c>
      <c r="S860" s="62">
        <v>0</v>
      </c>
      <c r="T860" s="72">
        <f t="shared" si="66"/>
        <v>33060000</v>
      </c>
      <c r="U860" s="59">
        <f t="shared" si="67"/>
        <v>0</v>
      </c>
      <c r="V860" s="57">
        <f t="shared" si="68"/>
        <v>0</v>
      </c>
      <c r="W860" s="25"/>
      <c r="X860" s="173">
        <f>'K8 SD Twl I 2013'!T859</f>
        <v>0</v>
      </c>
      <c r="Y860" s="173">
        <f>'K8 SD Twl II 2013'!T859</f>
        <v>0</v>
      </c>
      <c r="Z860" s="173">
        <f>'K8 SD Twl III 2013'!T859</f>
        <v>0</v>
      </c>
      <c r="AA860" s="173">
        <f>'K8 SD Twl IV 2013'!T859</f>
        <v>0</v>
      </c>
      <c r="AB860" s="173">
        <f t="shared" si="69"/>
        <v>0</v>
      </c>
      <c r="AC860" s="173">
        <f t="shared" si="65"/>
        <v>33060000</v>
      </c>
    </row>
    <row r="861" spans="2:29" ht="13.5" hidden="1" thickBot="1">
      <c r="B861" s="79">
        <f>'PER TRIWULAN'!A855</f>
        <v>850</v>
      </c>
      <c r="C861" s="54" t="str">
        <f>'PER TRIWULAN'!I855</f>
        <v xml:space="preserve"> Wirosari </v>
      </c>
      <c r="D861" s="36" t="str">
        <f>'PER TRIWULAN'!B855</f>
        <v>SD Islam Terpadu Muhamadiyah</v>
      </c>
      <c r="E861" s="71">
        <f>'PER TRIWULAN'!X855</f>
        <v>62640000</v>
      </c>
      <c r="F861" s="89">
        <v>62640000</v>
      </c>
      <c r="G861" s="62">
        <v>1500000</v>
      </c>
      <c r="H861" s="62">
        <v>2350000</v>
      </c>
      <c r="I861" s="62">
        <v>6720000</v>
      </c>
      <c r="J861" s="62">
        <v>4807000</v>
      </c>
      <c r="K861" s="62">
        <v>10200000</v>
      </c>
      <c r="L861" s="62">
        <v>1800000</v>
      </c>
      <c r="M861" s="62">
        <v>1200000</v>
      </c>
      <c r="N861" s="62">
        <v>28500000</v>
      </c>
      <c r="O861" s="62">
        <v>4763000</v>
      </c>
      <c r="P861" s="62">
        <v>0</v>
      </c>
      <c r="Q861" s="62">
        <v>800000</v>
      </c>
      <c r="R861" s="62">
        <v>0</v>
      </c>
      <c r="S861" s="62"/>
      <c r="T861" s="72">
        <f t="shared" si="66"/>
        <v>62640000</v>
      </c>
      <c r="U861" s="59">
        <f t="shared" si="67"/>
        <v>0</v>
      </c>
      <c r="V861" s="57">
        <f t="shared" si="68"/>
        <v>0</v>
      </c>
      <c r="X861" s="173">
        <f>'K8 SD Twl I 2013'!T860</f>
        <v>0</v>
      </c>
      <c r="Y861" s="173">
        <f>'K8 SD Twl II 2013'!T860</f>
        <v>0</v>
      </c>
      <c r="Z861" s="173">
        <f>'K8 SD Twl III 2013'!T860</f>
        <v>0</v>
      </c>
      <c r="AA861" s="173">
        <f>'K8 SD Twl IV 2013'!T860</f>
        <v>0</v>
      </c>
      <c r="AB861" s="173">
        <f t="shared" si="69"/>
        <v>0</v>
      </c>
      <c r="AC861" s="173">
        <f t="shared" si="65"/>
        <v>62640000</v>
      </c>
    </row>
    <row r="862" spans="2:29" ht="13.5" hidden="1" thickBot="1">
      <c r="B862" s="79">
        <f>'PER TRIWULAN'!A856</f>
        <v>851</v>
      </c>
      <c r="C862" s="54" t="str">
        <f>'PER TRIWULAN'!I856</f>
        <v xml:space="preserve"> Purwodadi </v>
      </c>
      <c r="D862" s="36" t="str">
        <f>'PER TRIWULAN'!B856</f>
        <v xml:space="preserve"> SD Bilingual Muhammadiyah 1 Purwodadi </v>
      </c>
      <c r="E862" s="71">
        <f>'PER TRIWULAN'!X856</f>
        <v>11600000</v>
      </c>
      <c r="F862" s="89">
        <v>11600000</v>
      </c>
      <c r="G862" s="62">
        <v>0</v>
      </c>
      <c r="H862" s="62">
        <v>0</v>
      </c>
      <c r="I862" s="62">
        <v>0</v>
      </c>
      <c r="J862" s="62">
        <v>0</v>
      </c>
      <c r="K862" s="62">
        <v>210850</v>
      </c>
      <c r="L862" s="62">
        <v>200000</v>
      </c>
      <c r="M862" s="62">
        <v>365000</v>
      </c>
      <c r="N862" s="62">
        <v>10650000</v>
      </c>
      <c r="O862" s="62">
        <v>174000</v>
      </c>
      <c r="P862" s="62">
        <v>0</v>
      </c>
      <c r="Q862" s="62">
        <v>0</v>
      </c>
      <c r="R862" s="62">
        <v>0</v>
      </c>
      <c r="S862" s="62">
        <v>0</v>
      </c>
      <c r="T862" s="72">
        <f t="shared" si="66"/>
        <v>11599850</v>
      </c>
      <c r="U862" s="59">
        <f t="shared" si="67"/>
        <v>0</v>
      </c>
      <c r="V862" s="57">
        <f t="shared" si="68"/>
        <v>150</v>
      </c>
      <c r="W862" s="25"/>
      <c r="X862" s="173">
        <f>'K8 SD Twl I 2013'!T861</f>
        <v>0</v>
      </c>
      <c r="Y862" s="173">
        <f>'K8 SD Twl II 2013'!T861</f>
        <v>0</v>
      </c>
      <c r="Z862" s="173">
        <f>'K8 SD Twl III 2013'!T861</f>
        <v>0</v>
      </c>
      <c r="AA862" s="173">
        <f>'K8 SD Twl IV 2013'!T861</f>
        <v>0</v>
      </c>
      <c r="AB862" s="173">
        <f t="shared" si="69"/>
        <v>0</v>
      </c>
      <c r="AC862" s="173">
        <f t="shared" si="65"/>
        <v>11599850</v>
      </c>
    </row>
    <row r="863" spans="2:29" ht="13.5" hidden="1" thickBot="1">
      <c r="B863" s="80"/>
      <c r="C863" s="55"/>
      <c r="D863" s="50"/>
      <c r="E863" s="81">
        <f>'PER TRIWULAN'!C1018</f>
        <v>0</v>
      </c>
      <c r="F863" s="88">
        <f>'PER TRIWULAN'!D1018</f>
        <v>0</v>
      </c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59">
        <f t="shared" ref="U863" si="70">E863-T863</f>
        <v>0</v>
      </c>
      <c r="V863" s="57">
        <f t="shared" si="68"/>
        <v>0</v>
      </c>
      <c r="W863" s="25"/>
      <c r="X863" s="174"/>
      <c r="Y863" s="174"/>
      <c r="Z863" s="174"/>
      <c r="AA863" s="174"/>
      <c r="AB863" s="174"/>
      <c r="AC863" s="174"/>
    </row>
    <row r="864" spans="2:29" ht="15" customHeight="1" thickBot="1">
      <c r="B864" s="267" t="str">
        <f>'PER TRIWULAN'!A1019</f>
        <v>JUMLAH</v>
      </c>
      <c r="C864" s="268"/>
      <c r="D864" s="269"/>
      <c r="E864" s="67">
        <f t="shared" ref="E864:V864" si="71">SUBTOTAL(9,E12:E862)</f>
        <v>3464920000</v>
      </c>
      <c r="F864" s="67">
        <f t="shared" si="71"/>
        <v>3464920000</v>
      </c>
      <c r="G864" s="67">
        <f t="shared" si="71"/>
        <v>195148223</v>
      </c>
      <c r="H864" s="67">
        <f t="shared" si="71"/>
        <v>14391000</v>
      </c>
      <c r="I864" s="67">
        <f t="shared" si="71"/>
        <v>551226088</v>
      </c>
      <c r="J864" s="67">
        <f t="shared" si="71"/>
        <v>624826350</v>
      </c>
      <c r="K864" s="67">
        <f t="shared" si="71"/>
        <v>498791154</v>
      </c>
      <c r="L864" s="67">
        <f t="shared" si="71"/>
        <v>99202061</v>
      </c>
      <c r="M864" s="67">
        <f t="shared" si="71"/>
        <v>209464384</v>
      </c>
      <c r="N864" s="67">
        <f t="shared" si="71"/>
        <v>610759510</v>
      </c>
      <c r="O864" s="67">
        <f t="shared" si="71"/>
        <v>244110710</v>
      </c>
      <c r="P864" s="67">
        <f t="shared" si="71"/>
        <v>13821000</v>
      </c>
      <c r="Q864" s="67">
        <f t="shared" si="71"/>
        <v>124177784</v>
      </c>
      <c r="R864" s="67">
        <f t="shared" si="71"/>
        <v>89575509</v>
      </c>
      <c r="S864" s="67">
        <f t="shared" si="71"/>
        <v>162895897</v>
      </c>
      <c r="T864" s="67">
        <f t="shared" si="71"/>
        <v>3392991166</v>
      </c>
      <c r="U864" s="67">
        <f t="shared" si="71"/>
        <v>0</v>
      </c>
      <c r="V864" s="67">
        <f t="shared" si="71"/>
        <v>26398834</v>
      </c>
      <c r="W864" s="67"/>
    </row>
    <row r="865" spans="2:20" ht="13.5" thickTop="1">
      <c r="B865" s="52"/>
      <c r="C865" s="56"/>
    </row>
    <row r="866" spans="2:20" ht="16.5">
      <c r="D866" s="24"/>
      <c r="G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58"/>
    </row>
    <row r="867" spans="2:20" ht="16.5">
      <c r="D867" s="24"/>
      <c r="G867" s="65"/>
      <c r="I867" s="65"/>
      <c r="J867" s="65"/>
      <c r="K867" s="65"/>
      <c r="L867" s="65"/>
      <c r="M867" s="65"/>
      <c r="N867" s="65"/>
      <c r="O867" s="65"/>
      <c r="P867" s="65"/>
      <c r="Q867" s="65"/>
      <c r="R867" s="58" t="s">
        <v>1863</v>
      </c>
      <c r="S867" s="58"/>
    </row>
    <row r="868" spans="2:20" ht="16.5">
      <c r="D868" s="24"/>
      <c r="G868" s="65"/>
      <c r="I868" s="65"/>
      <c r="J868" s="65"/>
      <c r="K868" s="65"/>
      <c r="L868" s="65"/>
      <c r="M868" s="65"/>
      <c r="N868" s="65"/>
      <c r="O868" s="65"/>
      <c r="P868" s="65"/>
      <c r="Q868" s="65"/>
      <c r="R868" s="58" t="s">
        <v>1864</v>
      </c>
      <c r="S868" s="58"/>
      <c r="T868" s="65"/>
    </row>
    <row r="869" spans="2:20" ht="16.5">
      <c r="D869" s="24"/>
      <c r="G869" s="65"/>
      <c r="I869" s="65"/>
      <c r="J869" s="65"/>
      <c r="K869" s="65"/>
      <c r="L869" s="65"/>
      <c r="M869" s="65"/>
      <c r="N869" s="65"/>
      <c r="O869" s="65"/>
      <c r="P869" s="65"/>
      <c r="Q869" s="65"/>
      <c r="R869" s="58"/>
      <c r="S869" s="58"/>
      <c r="T869" s="65"/>
    </row>
    <row r="870" spans="2:20" ht="16.5">
      <c r="D870" s="24"/>
      <c r="G870" s="65"/>
      <c r="I870" s="65"/>
      <c r="J870" s="65"/>
      <c r="K870" s="65"/>
      <c r="L870" s="65"/>
      <c r="M870" s="65"/>
      <c r="N870" s="65"/>
      <c r="O870" s="65"/>
      <c r="P870" s="65"/>
      <c r="Q870" s="65"/>
      <c r="R870" s="58"/>
      <c r="S870" s="58"/>
      <c r="T870" s="65"/>
    </row>
    <row r="871" spans="2:20" ht="16.5">
      <c r="D871" s="24"/>
      <c r="G871" s="65"/>
      <c r="I871" s="65"/>
      <c r="J871" s="65"/>
      <c r="K871" s="65"/>
      <c r="L871" s="65"/>
      <c r="M871" s="65"/>
      <c r="N871" s="65"/>
      <c r="O871" s="65"/>
      <c r="P871" s="65"/>
      <c r="Q871" s="65"/>
      <c r="R871" s="58"/>
      <c r="S871" s="58"/>
      <c r="T871" s="65"/>
    </row>
    <row r="872" spans="2:20" ht="16.5">
      <c r="D872" s="24"/>
      <c r="G872" s="65"/>
      <c r="I872" s="65"/>
      <c r="J872" s="65"/>
      <c r="K872" s="65"/>
      <c r="L872" s="65"/>
      <c r="M872" s="65"/>
      <c r="N872" s="65"/>
      <c r="O872" s="65"/>
      <c r="P872" s="65"/>
      <c r="Q872" s="65"/>
      <c r="R872" s="58" t="s">
        <v>1852</v>
      </c>
      <c r="S872" s="58"/>
    </row>
    <row r="873" spans="2:20" ht="16.5">
      <c r="D873" s="24"/>
      <c r="G873" s="65"/>
      <c r="I873" s="65"/>
      <c r="J873" s="65"/>
      <c r="K873" s="65"/>
      <c r="L873" s="65"/>
      <c r="M873" s="65"/>
      <c r="N873" s="65"/>
      <c r="O873" s="65"/>
      <c r="P873" s="65"/>
      <c r="Q873" s="65"/>
      <c r="R873" s="58" t="s">
        <v>1853</v>
      </c>
      <c r="S873" s="58"/>
    </row>
    <row r="874" spans="2:20" ht="15.75">
      <c r="D874" s="45"/>
    </row>
  </sheetData>
  <autoFilter ref="B11:AC863">
    <filterColumn colId="1">
      <filters>
        <filter val="Penawangan"/>
      </filters>
    </filterColumn>
  </autoFilter>
  <mergeCells count="38">
    <mergeCell ref="AA9:AA10"/>
    <mergeCell ref="Z9:Z10"/>
    <mergeCell ref="Y9:Y10"/>
    <mergeCell ref="X9:X10"/>
    <mergeCell ref="AC7:AC10"/>
    <mergeCell ref="AB7:AB10"/>
    <mergeCell ref="X7:AA8"/>
    <mergeCell ref="B864:D864"/>
    <mergeCell ref="N8:N10"/>
    <mergeCell ref="O8:O10"/>
    <mergeCell ref="P8:P10"/>
    <mergeCell ref="Q8:Q10"/>
    <mergeCell ref="U7:U10"/>
    <mergeCell ref="V7:V10"/>
    <mergeCell ref="G8:G10"/>
    <mergeCell ref="H8:H10"/>
    <mergeCell ref="I8:I10"/>
    <mergeCell ref="J8:J10"/>
    <mergeCell ref="K8:K10"/>
    <mergeCell ref="T8:T10"/>
    <mergeCell ref="R8:R10"/>
    <mergeCell ref="S8:S10"/>
    <mergeCell ref="B4:Q4"/>
    <mergeCell ref="B5:Q5"/>
    <mergeCell ref="B7:B10"/>
    <mergeCell ref="C7:C10"/>
    <mergeCell ref="D7:D10"/>
    <mergeCell ref="E7:E10"/>
    <mergeCell ref="F7:F10"/>
    <mergeCell ref="G7:T7"/>
    <mergeCell ref="L8:L10"/>
    <mergeCell ref="M8:M10"/>
    <mergeCell ref="B1:Q1"/>
    <mergeCell ref="R1:T1"/>
    <mergeCell ref="B2:Q2"/>
    <mergeCell ref="R2:T2"/>
    <mergeCell ref="B3:Q3"/>
    <mergeCell ref="R3:T3"/>
  </mergeCells>
  <pageMargins left="1.299212598425197" right="0" top="0.15748031496062992" bottom="0.39370078740157483" header="0.31496062992125984" footer="0.19685039370078741"/>
  <pageSetup paperSize="5" scale="120" orientation="landscape" r:id="rId1"/>
  <headerFooter>
    <oddFooter>&amp;A&amp;RPage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>
    <tabColor rgb="FF7030A0"/>
  </sheetPr>
  <dimension ref="A1:W170"/>
  <sheetViews>
    <sheetView zoomScaleSheetLayoutView="100" workbookViewId="0">
      <pane xSplit="5" ySplit="10" topLeftCell="N32" activePane="bottomRight" state="frozen"/>
      <selection activeCell="C10" sqref="C10"/>
      <selection pane="topRight" activeCell="C10" sqref="C10"/>
      <selection pane="bottomLeft" activeCell="C10" sqref="C10"/>
      <selection pane="bottomRight" activeCell="T105" sqref="T105"/>
    </sheetView>
  </sheetViews>
  <sheetFormatPr defaultRowHeight="12.75"/>
  <cols>
    <col min="1" max="1" width="2.85546875" style="177" customWidth="1"/>
    <col min="2" max="2" width="4.5703125" style="178" customWidth="1"/>
    <col min="3" max="3" width="10" style="179" customWidth="1"/>
    <col min="4" max="4" width="28.85546875" style="177" customWidth="1"/>
    <col min="5" max="6" width="13.42578125" style="134" hidden="1" customWidth="1"/>
    <col min="7" max="7" width="17.28515625" style="134" customWidth="1"/>
    <col min="8" max="8" width="12.42578125" style="134" customWidth="1"/>
    <col min="9" max="9" width="13" style="134" customWidth="1"/>
    <col min="10" max="10" width="10.85546875" style="134" customWidth="1"/>
    <col min="11" max="11" width="13.5703125" style="134" customWidth="1"/>
    <col min="12" max="12" width="11.7109375" style="134" customWidth="1"/>
    <col min="13" max="13" width="11" style="134" customWidth="1"/>
    <col min="14" max="14" width="13.42578125" style="134" customWidth="1"/>
    <col min="15" max="15" width="13.140625" style="134" customWidth="1"/>
    <col min="16" max="16" width="11.28515625" style="134" customWidth="1"/>
    <col min="17" max="17" width="10.5703125" style="134" customWidth="1"/>
    <col min="18" max="18" width="13.7109375" style="134" customWidth="1"/>
    <col min="19" max="19" width="16.7109375" style="134" customWidth="1"/>
    <col min="20" max="20" width="15.140625" style="134" customWidth="1"/>
    <col min="21" max="22" width="13.7109375" style="134" hidden="1" customWidth="1"/>
    <col min="23" max="24" width="13.140625" style="177" customWidth="1"/>
    <col min="25" max="253" width="9.140625" style="177"/>
    <col min="254" max="254" width="2.85546875" style="177" customWidth="1"/>
    <col min="255" max="255" width="6.42578125" style="177" customWidth="1"/>
    <col min="256" max="256" width="22.140625" style="177" customWidth="1"/>
    <col min="257" max="257" width="15" style="177" customWidth="1"/>
    <col min="258" max="258" width="11.28515625" style="177" customWidth="1"/>
    <col min="259" max="259" width="13" style="177" customWidth="1"/>
    <col min="260" max="260" width="8.7109375" style="177" customWidth="1"/>
    <col min="261" max="261" width="10.140625" style="177" customWidth="1"/>
    <col min="262" max="262" width="10.28515625" style="177" customWidth="1"/>
    <col min="263" max="263" width="8.7109375" style="177" customWidth="1"/>
    <col min="264" max="264" width="24" style="177" customWidth="1"/>
    <col min="265" max="265" width="13.140625" style="177" customWidth="1"/>
    <col min="266" max="266" width="11.28515625" style="177" customWidth="1"/>
    <col min="267" max="267" width="10.5703125" style="177" customWidth="1"/>
    <col min="268" max="268" width="10.140625" style="177" customWidth="1"/>
    <col min="269" max="269" width="16.7109375" style="177" customWidth="1"/>
    <col min="270" max="270" width="15.140625" style="177" customWidth="1"/>
    <col min="271" max="509" width="9.140625" style="177"/>
    <col min="510" max="510" width="2.85546875" style="177" customWidth="1"/>
    <col min="511" max="511" width="6.42578125" style="177" customWidth="1"/>
    <col min="512" max="512" width="22.140625" style="177" customWidth="1"/>
    <col min="513" max="513" width="15" style="177" customWidth="1"/>
    <col min="514" max="514" width="11.28515625" style="177" customWidth="1"/>
    <col min="515" max="515" width="13" style="177" customWidth="1"/>
    <col min="516" max="516" width="8.7109375" style="177" customWidth="1"/>
    <col min="517" max="517" width="10.140625" style="177" customWidth="1"/>
    <col min="518" max="518" width="10.28515625" style="177" customWidth="1"/>
    <col min="519" max="519" width="8.7109375" style="177" customWidth="1"/>
    <col min="520" max="520" width="24" style="177" customWidth="1"/>
    <col min="521" max="521" width="13.140625" style="177" customWidth="1"/>
    <col min="522" max="522" width="11.28515625" style="177" customWidth="1"/>
    <col min="523" max="523" width="10.5703125" style="177" customWidth="1"/>
    <col min="524" max="524" width="10.140625" style="177" customWidth="1"/>
    <col min="525" max="525" width="16.7109375" style="177" customWidth="1"/>
    <col min="526" max="526" width="15.140625" style="177" customWidth="1"/>
    <col min="527" max="765" width="9.140625" style="177"/>
    <col min="766" max="766" width="2.85546875" style="177" customWidth="1"/>
    <col min="767" max="767" width="6.42578125" style="177" customWidth="1"/>
    <col min="768" max="768" width="22.140625" style="177" customWidth="1"/>
    <col min="769" max="769" width="15" style="177" customWidth="1"/>
    <col min="770" max="770" width="11.28515625" style="177" customWidth="1"/>
    <col min="771" max="771" width="13" style="177" customWidth="1"/>
    <col min="772" max="772" width="8.7109375" style="177" customWidth="1"/>
    <col min="773" max="773" width="10.140625" style="177" customWidth="1"/>
    <col min="774" max="774" width="10.28515625" style="177" customWidth="1"/>
    <col min="775" max="775" width="8.7109375" style="177" customWidth="1"/>
    <col min="776" max="776" width="24" style="177" customWidth="1"/>
    <col min="777" max="777" width="13.140625" style="177" customWidth="1"/>
    <col min="778" max="778" width="11.28515625" style="177" customWidth="1"/>
    <col min="779" max="779" width="10.5703125" style="177" customWidth="1"/>
    <col min="780" max="780" width="10.140625" style="177" customWidth="1"/>
    <col min="781" max="781" width="16.7109375" style="177" customWidth="1"/>
    <col min="782" max="782" width="15.140625" style="177" customWidth="1"/>
    <col min="783" max="1021" width="9.140625" style="177"/>
    <col min="1022" max="1022" width="2.85546875" style="177" customWidth="1"/>
    <col min="1023" max="1023" width="6.42578125" style="177" customWidth="1"/>
    <col min="1024" max="1024" width="22.140625" style="177" customWidth="1"/>
    <col min="1025" max="1025" width="15" style="177" customWidth="1"/>
    <col min="1026" max="1026" width="11.28515625" style="177" customWidth="1"/>
    <col min="1027" max="1027" width="13" style="177" customWidth="1"/>
    <col min="1028" max="1028" width="8.7109375" style="177" customWidth="1"/>
    <col min="1029" max="1029" width="10.140625" style="177" customWidth="1"/>
    <col min="1030" max="1030" width="10.28515625" style="177" customWidth="1"/>
    <col min="1031" max="1031" width="8.7109375" style="177" customWidth="1"/>
    <col min="1032" max="1032" width="24" style="177" customWidth="1"/>
    <col min="1033" max="1033" width="13.140625" style="177" customWidth="1"/>
    <col min="1034" max="1034" width="11.28515625" style="177" customWidth="1"/>
    <col min="1035" max="1035" width="10.5703125" style="177" customWidth="1"/>
    <col min="1036" max="1036" width="10.140625" style="177" customWidth="1"/>
    <col min="1037" max="1037" width="16.7109375" style="177" customWidth="1"/>
    <col min="1038" max="1038" width="15.140625" style="177" customWidth="1"/>
    <col min="1039" max="1277" width="9.140625" style="177"/>
    <col min="1278" max="1278" width="2.85546875" style="177" customWidth="1"/>
    <col min="1279" max="1279" width="6.42578125" style="177" customWidth="1"/>
    <col min="1280" max="1280" width="22.140625" style="177" customWidth="1"/>
    <col min="1281" max="1281" width="15" style="177" customWidth="1"/>
    <col min="1282" max="1282" width="11.28515625" style="177" customWidth="1"/>
    <col min="1283" max="1283" width="13" style="177" customWidth="1"/>
    <col min="1284" max="1284" width="8.7109375" style="177" customWidth="1"/>
    <col min="1285" max="1285" width="10.140625" style="177" customWidth="1"/>
    <col min="1286" max="1286" width="10.28515625" style="177" customWidth="1"/>
    <col min="1287" max="1287" width="8.7109375" style="177" customWidth="1"/>
    <col min="1288" max="1288" width="24" style="177" customWidth="1"/>
    <col min="1289" max="1289" width="13.140625" style="177" customWidth="1"/>
    <col min="1290" max="1290" width="11.28515625" style="177" customWidth="1"/>
    <col min="1291" max="1291" width="10.5703125" style="177" customWidth="1"/>
    <col min="1292" max="1292" width="10.140625" style="177" customWidth="1"/>
    <col min="1293" max="1293" width="16.7109375" style="177" customWidth="1"/>
    <col min="1294" max="1294" width="15.140625" style="177" customWidth="1"/>
    <col min="1295" max="1533" width="9.140625" style="177"/>
    <col min="1534" max="1534" width="2.85546875" style="177" customWidth="1"/>
    <col min="1535" max="1535" width="6.42578125" style="177" customWidth="1"/>
    <col min="1536" max="1536" width="22.140625" style="177" customWidth="1"/>
    <col min="1537" max="1537" width="15" style="177" customWidth="1"/>
    <col min="1538" max="1538" width="11.28515625" style="177" customWidth="1"/>
    <col min="1539" max="1539" width="13" style="177" customWidth="1"/>
    <col min="1540" max="1540" width="8.7109375" style="177" customWidth="1"/>
    <col min="1541" max="1541" width="10.140625" style="177" customWidth="1"/>
    <col min="1542" max="1542" width="10.28515625" style="177" customWidth="1"/>
    <col min="1543" max="1543" width="8.7109375" style="177" customWidth="1"/>
    <col min="1544" max="1544" width="24" style="177" customWidth="1"/>
    <col min="1545" max="1545" width="13.140625" style="177" customWidth="1"/>
    <col min="1546" max="1546" width="11.28515625" style="177" customWidth="1"/>
    <col min="1547" max="1547" width="10.5703125" style="177" customWidth="1"/>
    <col min="1548" max="1548" width="10.140625" style="177" customWidth="1"/>
    <col min="1549" max="1549" width="16.7109375" style="177" customWidth="1"/>
    <col min="1550" max="1550" width="15.140625" style="177" customWidth="1"/>
    <col min="1551" max="1789" width="9.140625" style="177"/>
    <col min="1790" max="1790" width="2.85546875" style="177" customWidth="1"/>
    <col min="1791" max="1791" width="6.42578125" style="177" customWidth="1"/>
    <col min="1792" max="1792" width="22.140625" style="177" customWidth="1"/>
    <col min="1793" max="1793" width="15" style="177" customWidth="1"/>
    <col min="1794" max="1794" width="11.28515625" style="177" customWidth="1"/>
    <col min="1795" max="1795" width="13" style="177" customWidth="1"/>
    <col min="1796" max="1796" width="8.7109375" style="177" customWidth="1"/>
    <col min="1797" max="1797" width="10.140625" style="177" customWidth="1"/>
    <col min="1798" max="1798" width="10.28515625" style="177" customWidth="1"/>
    <col min="1799" max="1799" width="8.7109375" style="177" customWidth="1"/>
    <col min="1800" max="1800" width="24" style="177" customWidth="1"/>
    <col min="1801" max="1801" width="13.140625" style="177" customWidth="1"/>
    <col min="1802" max="1802" width="11.28515625" style="177" customWidth="1"/>
    <col min="1803" max="1803" width="10.5703125" style="177" customWidth="1"/>
    <col min="1804" max="1804" width="10.140625" style="177" customWidth="1"/>
    <col min="1805" max="1805" width="16.7109375" style="177" customWidth="1"/>
    <col min="1806" max="1806" width="15.140625" style="177" customWidth="1"/>
    <col min="1807" max="2045" width="9.140625" style="177"/>
    <col min="2046" max="2046" width="2.85546875" style="177" customWidth="1"/>
    <col min="2047" max="2047" width="6.42578125" style="177" customWidth="1"/>
    <col min="2048" max="2048" width="22.140625" style="177" customWidth="1"/>
    <col min="2049" max="2049" width="15" style="177" customWidth="1"/>
    <col min="2050" max="2050" width="11.28515625" style="177" customWidth="1"/>
    <col min="2051" max="2051" width="13" style="177" customWidth="1"/>
    <col min="2052" max="2052" width="8.7109375" style="177" customWidth="1"/>
    <col min="2053" max="2053" width="10.140625" style="177" customWidth="1"/>
    <col min="2054" max="2054" width="10.28515625" style="177" customWidth="1"/>
    <col min="2055" max="2055" width="8.7109375" style="177" customWidth="1"/>
    <col min="2056" max="2056" width="24" style="177" customWidth="1"/>
    <col min="2057" max="2057" width="13.140625" style="177" customWidth="1"/>
    <col min="2058" max="2058" width="11.28515625" style="177" customWidth="1"/>
    <col min="2059" max="2059" width="10.5703125" style="177" customWidth="1"/>
    <col min="2060" max="2060" width="10.140625" style="177" customWidth="1"/>
    <col min="2061" max="2061" width="16.7109375" style="177" customWidth="1"/>
    <col min="2062" max="2062" width="15.140625" style="177" customWidth="1"/>
    <col min="2063" max="2301" width="9.140625" style="177"/>
    <col min="2302" max="2302" width="2.85546875" style="177" customWidth="1"/>
    <col min="2303" max="2303" width="6.42578125" style="177" customWidth="1"/>
    <col min="2304" max="2304" width="22.140625" style="177" customWidth="1"/>
    <col min="2305" max="2305" width="15" style="177" customWidth="1"/>
    <col min="2306" max="2306" width="11.28515625" style="177" customWidth="1"/>
    <col min="2307" max="2307" width="13" style="177" customWidth="1"/>
    <col min="2308" max="2308" width="8.7109375" style="177" customWidth="1"/>
    <col min="2309" max="2309" width="10.140625" style="177" customWidth="1"/>
    <col min="2310" max="2310" width="10.28515625" style="177" customWidth="1"/>
    <col min="2311" max="2311" width="8.7109375" style="177" customWidth="1"/>
    <col min="2312" max="2312" width="24" style="177" customWidth="1"/>
    <col min="2313" max="2313" width="13.140625" style="177" customWidth="1"/>
    <col min="2314" max="2314" width="11.28515625" style="177" customWidth="1"/>
    <col min="2315" max="2315" width="10.5703125" style="177" customWidth="1"/>
    <col min="2316" max="2316" width="10.140625" style="177" customWidth="1"/>
    <col min="2317" max="2317" width="16.7109375" style="177" customWidth="1"/>
    <col min="2318" max="2318" width="15.140625" style="177" customWidth="1"/>
    <col min="2319" max="2557" width="9.140625" style="177"/>
    <col min="2558" max="2558" width="2.85546875" style="177" customWidth="1"/>
    <col min="2559" max="2559" width="6.42578125" style="177" customWidth="1"/>
    <col min="2560" max="2560" width="22.140625" style="177" customWidth="1"/>
    <col min="2561" max="2561" width="15" style="177" customWidth="1"/>
    <col min="2562" max="2562" width="11.28515625" style="177" customWidth="1"/>
    <col min="2563" max="2563" width="13" style="177" customWidth="1"/>
    <col min="2564" max="2564" width="8.7109375" style="177" customWidth="1"/>
    <col min="2565" max="2565" width="10.140625" style="177" customWidth="1"/>
    <col min="2566" max="2566" width="10.28515625" style="177" customWidth="1"/>
    <col min="2567" max="2567" width="8.7109375" style="177" customWidth="1"/>
    <col min="2568" max="2568" width="24" style="177" customWidth="1"/>
    <col min="2569" max="2569" width="13.140625" style="177" customWidth="1"/>
    <col min="2570" max="2570" width="11.28515625" style="177" customWidth="1"/>
    <col min="2571" max="2571" width="10.5703125" style="177" customWidth="1"/>
    <col min="2572" max="2572" width="10.140625" style="177" customWidth="1"/>
    <col min="2573" max="2573" width="16.7109375" style="177" customWidth="1"/>
    <col min="2574" max="2574" width="15.140625" style="177" customWidth="1"/>
    <col min="2575" max="2813" width="9.140625" style="177"/>
    <col min="2814" max="2814" width="2.85546875" style="177" customWidth="1"/>
    <col min="2815" max="2815" width="6.42578125" style="177" customWidth="1"/>
    <col min="2816" max="2816" width="22.140625" style="177" customWidth="1"/>
    <col min="2817" max="2817" width="15" style="177" customWidth="1"/>
    <col min="2818" max="2818" width="11.28515625" style="177" customWidth="1"/>
    <col min="2819" max="2819" width="13" style="177" customWidth="1"/>
    <col min="2820" max="2820" width="8.7109375" style="177" customWidth="1"/>
    <col min="2821" max="2821" width="10.140625" style="177" customWidth="1"/>
    <col min="2822" max="2822" width="10.28515625" style="177" customWidth="1"/>
    <col min="2823" max="2823" width="8.7109375" style="177" customWidth="1"/>
    <col min="2824" max="2824" width="24" style="177" customWidth="1"/>
    <col min="2825" max="2825" width="13.140625" style="177" customWidth="1"/>
    <col min="2826" max="2826" width="11.28515625" style="177" customWidth="1"/>
    <col min="2827" max="2827" width="10.5703125" style="177" customWidth="1"/>
    <col min="2828" max="2828" width="10.140625" style="177" customWidth="1"/>
    <col min="2829" max="2829" width="16.7109375" style="177" customWidth="1"/>
    <col min="2830" max="2830" width="15.140625" style="177" customWidth="1"/>
    <col min="2831" max="3069" width="9.140625" style="177"/>
    <col min="3070" max="3070" width="2.85546875" style="177" customWidth="1"/>
    <col min="3071" max="3071" width="6.42578125" style="177" customWidth="1"/>
    <col min="3072" max="3072" width="22.140625" style="177" customWidth="1"/>
    <col min="3073" max="3073" width="15" style="177" customWidth="1"/>
    <col min="3074" max="3074" width="11.28515625" style="177" customWidth="1"/>
    <col min="3075" max="3075" width="13" style="177" customWidth="1"/>
    <col min="3076" max="3076" width="8.7109375" style="177" customWidth="1"/>
    <col min="3077" max="3077" width="10.140625" style="177" customWidth="1"/>
    <col min="3078" max="3078" width="10.28515625" style="177" customWidth="1"/>
    <col min="3079" max="3079" width="8.7109375" style="177" customWidth="1"/>
    <col min="3080" max="3080" width="24" style="177" customWidth="1"/>
    <col min="3081" max="3081" width="13.140625" style="177" customWidth="1"/>
    <col min="3082" max="3082" width="11.28515625" style="177" customWidth="1"/>
    <col min="3083" max="3083" width="10.5703125" style="177" customWidth="1"/>
    <col min="3084" max="3084" width="10.140625" style="177" customWidth="1"/>
    <col min="3085" max="3085" width="16.7109375" style="177" customWidth="1"/>
    <col min="3086" max="3086" width="15.140625" style="177" customWidth="1"/>
    <col min="3087" max="3325" width="9.140625" style="177"/>
    <col min="3326" max="3326" width="2.85546875" style="177" customWidth="1"/>
    <col min="3327" max="3327" width="6.42578125" style="177" customWidth="1"/>
    <col min="3328" max="3328" width="22.140625" style="177" customWidth="1"/>
    <col min="3329" max="3329" width="15" style="177" customWidth="1"/>
    <col min="3330" max="3330" width="11.28515625" style="177" customWidth="1"/>
    <col min="3331" max="3331" width="13" style="177" customWidth="1"/>
    <col min="3332" max="3332" width="8.7109375" style="177" customWidth="1"/>
    <col min="3333" max="3333" width="10.140625" style="177" customWidth="1"/>
    <col min="3334" max="3334" width="10.28515625" style="177" customWidth="1"/>
    <col min="3335" max="3335" width="8.7109375" style="177" customWidth="1"/>
    <col min="3336" max="3336" width="24" style="177" customWidth="1"/>
    <col min="3337" max="3337" width="13.140625" style="177" customWidth="1"/>
    <col min="3338" max="3338" width="11.28515625" style="177" customWidth="1"/>
    <col min="3339" max="3339" width="10.5703125" style="177" customWidth="1"/>
    <col min="3340" max="3340" width="10.140625" style="177" customWidth="1"/>
    <col min="3341" max="3341" width="16.7109375" style="177" customWidth="1"/>
    <col min="3342" max="3342" width="15.140625" style="177" customWidth="1"/>
    <col min="3343" max="3581" width="9.140625" style="177"/>
    <col min="3582" max="3582" width="2.85546875" style="177" customWidth="1"/>
    <col min="3583" max="3583" width="6.42578125" style="177" customWidth="1"/>
    <col min="3584" max="3584" width="22.140625" style="177" customWidth="1"/>
    <col min="3585" max="3585" width="15" style="177" customWidth="1"/>
    <col min="3586" max="3586" width="11.28515625" style="177" customWidth="1"/>
    <col min="3587" max="3587" width="13" style="177" customWidth="1"/>
    <col min="3588" max="3588" width="8.7109375" style="177" customWidth="1"/>
    <col min="3589" max="3589" width="10.140625" style="177" customWidth="1"/>
    <col min="3590" max="3590" width="10.28515625" style="177" customWidth="1"/>
    <col min="3591" max="3591" width="8.7109375" style="177" customWidth="1"/>
    <col min="3592" max="3592" width="24" style="177" customWidth="1"/>
    <col min="3593" max="3593" width="13.140625" style="177" customWidth="1"/>
    <col min="3594" max="3594" width="11.28515625" style="177" customWidth="1"/>
    <col min="3595" max="3595" width="10.5703125" style="177" customWidth="1"/>
    <col min="3596" max="3596" width="10.140625" style="177" customWidth="1"/>
    <col min="3597" max="3597" width="16.7109375" style="177" customWidth="1"/>
    <col min="3598" max="3598" width="15.140625" style="177" customWidth="1"/>
    <col min="3599" max="3837" width="9.140625" style="177"/>
    <col min="3838" max="3838" width="2.85546875" style="177" customWidth="1"/>
    <col min="3839" max="3839" width="6.42578125" style="177" customWidth="1"/>
    <col min="3840" max="3840" width="22.140625" style="177" customWidth="1"/>
    <col min="3841" max="3841" width="15" style="177" customWidth="1"/>
    <col min="3842" max="3842" width="11.28515625" style="177" customWidth="1"/>
    <col min="3843" max="3843" width="13" style="177" customWidth="1"/>
    <col min="3844" max="3844" width="8.7109375" style="177" customWidth="1"/>
    <col min="3845" max="3845" width="10.140625" style="177" customWidth="1"/>
    <col min="3846" max="3846" width="10.28515625" style="177" customWidth="1"/>
    <col min="3847" max="3847" width="8.7109375" style="177" customWidth="1"/>
    <col min="3848" max="3848" width="24" style="177" customWidth="1"/>
    <col min="3849" max="3849" width="13.140625" style="177" customWidth="1"/>
    <col min="3850" max="3850" width="11.28515625" style="177" customWidth="1"/>
    <col min="3851" max="3851" width="10.5703125" style="177" customWidth="1"/>
    <col min="3852" max="3852" width="10.140625" style="177" customWidth="1"/>
    <col min="3853" max="3853" width="16.7109375" style="177" customWidth="1"/>
    <col min="3854" max="3854" width="15.140625" style="177" customWidth="1"/>
    <col min="3855" max="4093" width="9.140625" style="177"/>
    <col min="4094" max="4094" width="2.85546875" style="177" customWidth="1"/>
    <col min="4095" max="4095" width="6.42578125" style="177" customWidth="1"/>
    <col min="4096" max="4096" width="22.140625" style="177" customWidth="1"/>
    <col min="4097" max="4097" width="15" style="177" customWidth="1"/>
    <col min="4098" max="4098" width="11.28515625" style="177" customWidth="1"/>
    <col min="4099" max="4099" width="13" style="177" customWidth="1"/>
    <col min="4100" max="4100" width="8.7109375" style="177" customWidth="1"/>
    <col min="4101" max="4101" width="10.140625" style="177" customWidth="1"/>
    <col min="4102" max="4102" width="10.28515625" style="177" customWidth="1"/>
    <col min="4103" max="4103" width="8.7109375" style="177" customWidth="1"/>
    <col min="4104" max="4104" width="24" style="177" customWidth="1"/>
    <col min="4105" max="4105" width="13.140625" style="177" customWidth="1"/>
    <col min="4106" max="4106" width="11.28515625" style="177" customWidth="1"/>
    <col min="4107" max="4107" width="10.5703125" style="177" customWidth="1"/>
    <col min="4108" max="4108" width="10.140625" style="177" customWidth="1"/>
    <col min="4109" max="4109" width="16.7109375" style="177" customWidth="1"/>
    <col min="4110" max="4110" width="15.140625" style="177" customWidth="1"/>
    <col min="4111" max="4349" width="9.140625" style="177"/>
    <col min="4350" max="4350" width="2.85546875" style="177" customWidth="1"/>
    <col min="4351" max="4351" width="6.42578125" style="177" customWidth="1"/>
    <col min="4352" max="4352" width="22.140625" style="177" customWidth="1"/>
    <col min="4353" max="4353" width="15" style="177" customWidth="1"/>
    <col min="4354" max="4354" width="11.28515625" style="177" customWidth="1"/>
    <col min="4355" max="4355" width="13" style="177" customWidth="1"/>
    <col min="4356" max="4356" width="8.7109375" style="177" customWidth="1"/>
    <col min="4357" max="4357" width="10.140625" style="177" customWidth="1"/>
    <col min="4358" max="4358" width="10.28515625" style="177" customWidth="1"/>
    <col min="4359" max="4359" width="8.7109375" style="177" customWidth="1"/>
    <col min="4360" max="4360" width="24" style="177" customWidth="1"/>
    <col min="4361" max="4361" width="13.140625" style="177" customWidth="1"/>
    <col min="4362" max="4362" width="11.28515625" style="177" customWidth="1"/>
    <col min="4363" max="4363" width="10.5703125" style="177" customWidth="1"/>
    <col min="4364" max="4364" width="10.140625" style="177" customWidth="1"/>
    <col min="4365" max="4365" width="16.7109375" style="177" customWidth="1"/>
    <col min="4366" max="4366" width="15.140625" style="177" customWidth="1"/>
    <col min="4367" max="4605" width="9.140625" style="177"/>
    <col min="4606" max="4606" width="2.85546875" style="177" customWidth="1"/>
    <col min="4607" max="4607" width="6.42578125" style="177" customWidth="1"/>
    <col min="4608" max="4608" width="22.140625" style="177" customWidth="1"/>
    <col min="4609" max="4609" width="15" style="177" customWidth="1"/>
    <col min="4610" max="4610" width="11.28515625" style="177" customWidth="1"/>
    <col min="4611" max="4611" width="13" style="177" customWidth="1"/>
    <col min="4612" max="4612" width="8.7109375" style="177" customWidth="1"/>
    <col min="4613" max="4613" width="10.140625" style="177" customWidth="1"/>
    <col min="4614" max="4614" width="10.28515625" style="177" customWidth="1"/>
    <col min="4615" max="4615" width="8.7109375" style="177" customWidth="1"/>
    <col min="4616" max="4616" width="24" style="177" customWidth="1"/>
    <col min="4617" max="4617" width="13.140625" style="177" customWidth="1"/>
    <col min="4618" max="4618" width="11.28515625" style="177" customWidth="1"/>
    <col min="4619" max="4619" width="10.5703125" style="177" customWidth="1"/>
    <col min="4620" max="4620" width="10.140625" style="177" customWidth="1"/>
    <col min="4621" max="4621" width="16.7109375" style="177" customWidth="1"/>
    <col min="4622" max="4622" width="15.140625" style="177" customWidth="1"/>
    <col min="4623" max="4861" width="9.140625" style="177"/>
    <col min="4862" max="4862" width="2.85546875" style="177" customWidth="1"/>
    <col min="4863" max="4863" width="6.42578125" style="177" customWidth="1"/>
    <col min="4864" max="4864" width="22.140625" style="177" customWidth="1"/>
    <col min="4865" max="4865" width="15" style="177" customWidth="1"/>
    <col min="4866" max="4866" width="11.28515625" style="177" customWidth="1"/>
    <col min="4867" max="4867" width="13" style="177" customWidth="1"/>
    <col min="4868" max="4868" width="8.7109375" style="177" customWidth="1"/>
    <col min="4869" max="4869" width="10.140625" style="177" customWidth="1"/>
    <col min="4870" max="4870" width="10.28515625" style="177" customWidth="1"/>
    <col min="4871" max="4871" width="8.7109375" style="177" customWidth="1"/>
    <col min="4872" max="4872" width="24" style="177" customWidth="1"/>
    <col min="4873" max="4873" width="13.140625" style="177" customWidth="1"/>
    <col min="4874" max="4874" width="11.28515625" style="177" customWidth="1"/>
    <col min="4875" max="4875" width="10.5703125" style="177" customWidth="1"/>
    <col min="4876" max="4876" width="10.140625" style="177" customWidth="1"/>
    <col min="4877" max="4877" width="16.7109375" style="177" customWidth="1"/>
    <col min="4878" max="4878" width="15.140625" style="177" customWidth="1"/>
    <col min="4879" max="5117" width="9.140625" style="177"/>
    <col min="5118" max="5118" width="2.85546875" style="177" customWidth="1"/>
    <col min="5119" max="5119" width="6.42578125" style="177" customWidth="1"/>
    <col min="5120" max="5120" width="22.140625" style="177" customWidth="1"/>
    <col min="5121" max="5121" width="15" style="177" customWidth="1"/>
    <col min="5122" max="5122" width="11.28515625" style="177" customWidth="1"/>
    <col min="5123" max="5123" width="13" style="177" customWidth="1"/>
    <col min="5124" max="5124" width="8.7109375" style="177" customWidth="1"/>
    <col min="5125" max="5125" width="10.140625" style="177" customWidth="1"/>
    <col min="5126" max="5126" width="10.28515625" style="177" customWidth="1"/>
    <col min="5127" max="5127" width="8.7109375" style="177" customWidth="1"/>
    <col min="5128" max="5128" width="24" style="177" customWidth="1"/>
    <col min="5129" max="5129" width="13.140625" style="177" customWidth="1"/>
    <col min="5130" max="5130" width="11.28515625" style="177" customWidth="1"/>
    <col min="5131" max="5131" width="10.5703125" style="177" customWidth="1"/>
    <col min="5132" max="5132" width="10.140625" style="177" customWidth="1"/>
    <col min="5133" max="5133" width="16.7109375" style="177" customWidth="1"/>
    <col min="5134" max="5134" width="15.140625" style="177" customWidth="1"/>
    <col min="5135" max="5373" width="9.140625" style="177"/>
    <col min="5374" max="5374" width="2.85546875" style="177" customWidth="1"/>
    <col min="5375" max="5375" width="6.42578125" style="177" customWidth="1"/>
    <col min="5376" max="5376" width="22.140625" style="177" customWidth="1"/>
    <col min="5377" max="5377" width="15" style="177" customWidth="1"/>
    <col min="5378" max="5378" width="11.28515625" style="177" customWidth="1"/>
    <col min="5379" max="5379" width="13" style="177" customWidth="1"/>
    <col min="5380" max="5380" width="8.7109375" style="177" customWidth="1"/>
    <col min="5381" max="5381" width="10.140625" style="177" customWidth="1"/>
    <col min="5382" max="5382" width="10.28515625" style="177" customWidth="1"/>
    <col min="5383" max="5383" width="8.7109375" style="177" customWidth="1"/>
    <col min="5384" max="5384" width="24" style="177" customWidth="1"/>
    <col min="5385" max="5385" width="13.140625" style="177" customWidth="1"/>
    <col min="5386" max="5386" width="11.28515625" style="177" customWidth="1"/>
    <col min="5387" max="5387" width="10.5703125" style="177" customWidth="1"/>
    <col min="5388" max="5388" width="10.140625" style="177" customWidth="1"/>
    <col min="5389" max="5389" width="16.7109375" style="177" customWidth="1"/>
    <col min="5390" max="5390" width="15.140625" style="177" customWidth="1"/>
    <col min="5391" max="5629" width="9.140625" style="177"/>
    <col min="5630" max="5630" width="2.85546875" style="177" customWidth="1"/>
    <col min="5631" max="5631" width="6.42578125" style="177" customWidth="1"/>
    <col min="5632" max="5632" width="22.140625" style="177" customWidth="1"/>
    <col min="5633" max="5633" width="15" style="177" customWidth="1"/>
    <col min="5634" max="5634" width="11.28515625" style="177" customWidth="1"/>
    <col min="5635" max="5635" width="13" style="177" customWidth="1"/>
    <col min="5636" max="5636" width="8.7109375" style="177" customWidth="1"/>
    <col min="5637" max="5637" width="10.140625" style="177" customWidth="1"/>
    <col min="5638" max="5638" width="10.28515625" style="177" customWidth="1"/>
    <col min="5639" max="5639" width="8.7109375" style="177" customWidth="1"/>
    <col min="5640" max="5640" width="24" style="177" customWidth="1"/>
    <col min="5641" max="5641" width="13.140625" style="177" customWidth="1"/>
    <col min="5642" max="5642" width="11.28515625" style="177" customWidth="1"/>
    <col min="5643" max="5643" width="10.5703125" style="177" customWidth="1"/>
    <col min="5644" max="5644" width="10.140625" style="177" customWidth="1"/>
    <col min="5645" max="5645" width="16.7109375" style="177" customWidth="1"/>
    <col min="5646" max="5646" width="15.140625" style="177" customWidth="1"/>
    <col min="5647" max="5885" width="9.140625" style="177"/>
    <col min="5886" max="5886" width="2.85546875" style="177" customWidth="1"/>
    <col min="5887" max="5887" width="6.42578125" style="177" customWidth="1"/>
    <col min="5888" max="5888" width="22.140625" style="177" customWidth="1"/>
    <col min="5889" max="5889" width="15" style="177" customWidth="1"/>
    <col min="5890" max="5890" width="11.28515625" style="177" customWidth="1"/>
    <col min="5891" max="5891" width="13" style="177" customWidth="1"/>
    <col min="5892" max="5892" width="8.7109375" style="177" customWidth="1"/>
    <col min="5893" max="5893" width="10.140625" style="177" customWidth="1"/>
    <col min="5894" max="5894" width="10.28515625" style="177" customWidth="1"/>
    <col min="5895" max="5895" width="8.7109375" style="177" customWidth="1"/>
    <col min="5896" max="5896" width="24" style="177" customWidth="1"/>
    <col min="5897" max="5897" width="13.140625" style="177" customWidth="1"/>
    <col min="5898" max="5898" width="11.28515625" style="177" customWidth="1"/>
    <col min="5899" max="5899" width="10.5703125" style="177" customWidth="1"/>
    <col min="5900" max="5900" width="10.140625" style="177" customWidth="1"/>
    <col min="5901" max="5901" width="16.7109375" style="177" customWidth="1"/>
    <col min="5902" max="5902" width="15.140625" style="177" customWidth="1"/>
    <col min="5903" max="6141" width="9.140625" style="177"/>
    <col min="6142" max="6142" width="2.85546875" style="177" customWidth="1"/>
    <col min="6143" max="6143" width="6.42578125" style="177" customWidth="1"/>
    <col min="6144" max="6144" width="22.140625" style="177" customWidth="1"/>
    <col min="6145" max="6145" width="15" style="177" customWidth="1"/>
    <col min="6146" max="6146" width="11.28515625" style="177" customWidth="1"/>
    <col min="6147" max="6147" width="13" style="177" customWidth="1"/>
    <col min="6148" max="6148" width="8.7109375" style="177" customWidth="1"/>
    <col min="6149" max="6149" width="10.140625" style="177" customWidth="1"/>
    <col min="6150" max="6150" width="10.28515625" style="177" customWidth="1"/>
    <col min="6151" max="6151" width="8.7109375" style="177" customWidth="1"/>
    <col min="6152" max="6152" width="24" style="177" customWidth="1"/>
    <col min="6153" max="6153" width="13.140625" style="177" customWidth="1"/>
    <col min="6154" max="6154" width="11.28515625" style="177" customWidth="1"/>
    <col min="6155" max="6155" width="10.5703125" style="177" customWidth="1"/>
    <col min="6156" max="6156" width="10.140625" style="177" customWidth="1"/>
    <col min="6157" max="6157" width="16.7109375" style="177" customWidth="1"/>
    <col min="6158" max="6158" width="15.140625" style="177" customWidth="1"/>
    <col min="6159" max="6397" width="9.140625" style="177"/>
    <col min="6398" max="6398" width="2.85546875" style="177" customWidth="1"/>
    <col min="6399" max="6399" width="6.42578125" style="177" customWidth="1"/>
    <col min="6400" max="6400" width="22.140625" style="177" customWidth="1"/>
    <col min="6401" max="6401" width="15" style="177" customWidth="1"/>
    <col min="6402" max="6402" width="11.28515625" style="177" customWidth="1"/>
    <col min="6403" max="6403" width="13" style="177" customWidth="1"/>
    <col min="6404" max="6404" width="8.7109375" style="177" customWidth="1"/>
    <col min="6405" max="6405" width="10.140625" style="177" customWidth="1"/>
    <col min="6406" max="6406" width="10.28515625" style="177" customWidth="1"/>
    <col min="6407" max="6407" width="8.7109375" style="177" customWidth="1"/>
    <col min="6408" max="6408" width="24" style="177" customWidth="1"/>
    <col min="6409" max="6409" width="13.140625" style="177" customWidth="1"/>
    <col min="6410" max="6410" width="11.28515625" style="177" customWidth="1"/>
    <col min="6411" max="6411" width="10.5703125" style="177" customWidth="1"/>
    <col min="6412" max="6412" width="10.140625" style="177" customWidth="1"/>
    <col min="6413" max="6413" width="16.7109375" style="177" customWidth="1"/>
    <col min="6414" max="6414" width="15.140625" style="177" customWidth="1"/>
    <col min="6415" max="6653" width="9.140625" style="177"/>
    <col min="6654" max="6654" width="2.85546875" style="177" customWidth="1"/>
    <col min="6655" max="6655" width="6.42578125" style="177" customWidth="1"/>
    <col min="6656" max="6656" width="22.140625" style="177" customWidth="1"/>
    <col min="6657" max="6657" width="15" style="177" customWidth="1"/>
    <col min="6658" max="6658" width="11.28515625" style="177" customWidth="1"/>
    <col min="6659" max="6659" width="13" style="177" customWidth="1"/>
    <col min="6660" max="6660" width="8.7109375" style="177" customWidth="1"/>
    <col min="6661" max="6661" width="10.140625" style="177" customWidth="1"/>
    <col min="6662" max="6662" width="10.28515625" style="177" customWidth="1"/>
    <col min="6663" max="6663" width="8.7109375" style="177" customWidth="1"/>
    <col min="6664" max="6664" width="24" style="177" customWidth="1"/>
    <col min="6665" max="6665" width="13.140625" style="177" customWidth="1"/>
    <col min="6666" max="6666" width="11.28515625" style="177" customWidth="1"/>
    <col min="6667" max="6667" width="10.5703125" style="177" customWidth="1"/>
    <col min="6668" max="6668" width="10.140625" style="177" customWidth="1"/>
    <col min="6669" max="6669" width="16.7109375" style="177" customWidth="1"/>
    <col min="6670" max="6670" width="15.140625" style="177" customWidth="1"/>
    <col min="6671" max="6909" width="9.140625" style="177"/>
    <col min="6910" max="6910" width="2.85546875" style="177" customWidth="1"/>
    <col min="6911" max="6911" width="6.42578125" style="177" customWidth="1"/>
    <col min="6912" max="6912" width="22.140625" style="177" customWidth="1"/>
    <col min="6913" max="6913" width="15" style="177" customWidth="1"/>
    <col min="6914" max="6914" width="11.28515625" style="177" customWidth="1"/>
    <col min="6915" max="6915" width="13" style="177" customWidth="1"/>
    <col min="6916" max="6916" width="8.7109375" style="177" customWidth="1"/>
    <col min="6917" max="6917" width="10.140625" style="177" customWidth="1"/>
    <col min="6918" max="6918" width="10.28515625" style="177" customWidth="1"/>
    <col min="6919" max="6919" width="8.7109375" style="177" customWidth="1"/>
    <col min="6920" max="6920" width="24" style="177" customWidth="1"/>
    <col min="6921" max="6921" width="13.140625" style="177" customWidth="1"/>
    <col min="6922" max="6922" width="11.28515625" style="177" customWidth="1"/>
    <col min="6923" max="6923" width="10.5703125" style="177" customWidth="1"/>
    <col min="6924" max="6924" width="10.140625" style="177" customWidth="1"/>
    <col min="6925" max="6925" width="16.7109375" style="177" customWidth="1"/>
    <col min="6926" max="6926" width="15.140625" style="177" customWidth="1"/>
    <col min="6927" max="7165" width="9.140625" style="177"/>
    <col min="7166" max="7166" width="2.85546875" style="177" customWidth="1"/>
    <col min="7167" max="7167" width="6.42578125" style="177" customWidth="1"/>
    <col min="7168" max="7168" width="22.140625" style="177" customWidth="1"/>
    <col min="7169" max="7169" width="15" style="177" customWidth="1"/>
    <col min="7170" max="7170" width="11.28515625" style="177" customWidth="1"/>
    <col min="7171" max="7171" width="13" style="177" customWidth="1"/>
    <col min="7172" max="7172" width="8.7109375" style="177" customWidth="1"/>
    <col min="7173" max="7173" width="10.140625" style="177" customWidth="1"/>
    <col min="7174" max="7174" width="10.28515625" style="177" customWidth="1"/>
    <col min="7175" max="7175" width="8.7109375" style="177" customWidth="1"/>
    <col min="7176" max="7176" width="24" style="177" customWidth="1"/>
    <col min="7177" max="7177" width="13.140625" style="177" customWidth="1"/>
    <col min="7178" max="7178" width="11.28515625" style="177" customWidth="1"/>
    <col min="7179" max="7179" width="10.5703125" style="177" customWidth="1"/>
    <col min="7180" max="7180" width="10.140625" style="177" customWidth="1"/>
    <col min="7181" max="7181" width="16.7109375" style="177" customWidth="1"/>
    <col min="7182" max="7182" width="15.140625" style="177" customWidth="1"/>
    <col min="7183" max="7421" width="9.140625" style="177"/>
    <col min="7422" max="7422" width="2.85546875" style="177" customWidth="1"/>
    <col min="7423" max="7423" width="6.42578125" style="177" customWidth="1"/>
    <col min="7424" max="7424" width="22.140625" style="177" customWidth="1"/>
    <col min="7425" max="7425" width="15" style="177" customWidth="1"/>
    <col min="7426" max="7426" width="11.28515625" style="177" customWidth="1"/>
    <col min="7427" max="7427" width="13" style="177" customWidth="1"/>
    <col min="7428" max="7428" width="8.7109375" style="177" customWidth="1"/>
    <col min="7429" max="7429" width="10.140625" style="177" customWidth="1"/>
    <col min="7430" max="7430" width="10.28515625" style="177" customWidth="1"/>
    <col min="7431" max="7431" width="8.7109375" style="177" customWidth="1"/>
    <col min="7432" max="7432" width="24" style="177" customWidth="1"/>
    <col min="7433" max="7433" width="13.140625" style="177" customWidth="1"/>
    <col min="7434" max="7434" width="11.28515625" style="177" customWidth="1"/>
    <col min="7435" max="7435" width="10.5703125" style="177" customWidth="1"/>
    <col min="7436" max="7436" width="10.140625" style="177" customWidth="1"/>
    <col min="7437" max="7437" width="16.7109375" style="177" customWidth="1"/>
    <col min="7438" max="7438" width="15.140625" style="177" customWidth="1"/>
    <col min="7439" max="7677" width="9.140625" style="177"/>
    <col min="7678" max="7678" width="2.85546875" style="177" customWidth="1"/>
    <col min="7679" max="7679" width="6.42578125" style="177" customWidth="1"/>
    <col min="7680" max="7680" width="22.140625" style="177" customWidth="1"/>
    <col min="7681" max="7681" width="15" style="177" customWidth="1"/>
    <col min="7682" max="7682" width="11.28515625" style="177" customWidth="1"/>
    <col min="7683" max="7683" width="13" style="177" customWidth="1"/>
    <col min="7684" max="7684" width="8.7109375" style="177" customWidth="1"/>
    <col min="7685" max="7685" width="10.140625" style="177" customWidth="1"/>
    <col min="7686" max="7686" width="10.28515625" style="177" customWidth="1"/>
    <col min="7687" max="7687" width="8.7109375" style="177" customWidth="1"/>
    <col min="7688" max="7688" width="24" style="177" customWidth="1"/>
    <col min="7689" max="7689" width="13.140625" style="177" customWidth="1"/>
    <col min="7690" max="7690" width="11.28515625" style="177" customWidth="1"/>
    <col min="7691" max="7691" width="10.5703125" style="177" customWidth="1"/>
    <col min="7692" max="7692" width="10.140625" style="177" customWidth="1"/>
    <col min="7693" max="7693" width="16.7109375" style="177" customWidth="1"/>
    <col min="7694" max="7694" width="15.140625" style="177" customWidth="1"/>
    <col min="7695" max="7933" width="9.140625" style="177"/>
    <col min="7934" max="7934" width="2.85546875" style="177" customWidth="1"/>
    <col min="7935" max="7935" width="6.42578125" style="177" customWidth="1"/>
    <col min="7936" max="7936" width="22.140625" style="177" customWidth="1"/>
    <col min="7937" max="7937" width="15" style="177" customWidth="1"/>
    <col min="7938" max="7938" width="11.28515625" style="177" customWidth="1"/>
    <col min="7939" max="7939" width="13" style="177" customWidth="1"/>
    <col min="7940" max="7940" width="8.7109375" style="177" customWidth="1"/>
    <col min="7941" max="7941" width="10.140625" style="177" customWidth="1"/>
    <col min="7942" max="7942" width="10.28515625" style="177" customWidth="1"/>
    <col min="7943" max="7943" width="8.7109375" style="177" customWidth="1"/>
    <col min="7944" max="7944" width="24" style="177" customWidth="1"/>
    <col min="7945" max="7945" width="13.140625" style="177" customWidth="1"/>
    <col min="7946" max="7946" width="11.28515625" style="177" customWidth="1"/>
    <col min="7947" max="7947" width="10.5703125" style="177" customWidth="1"/>
    <col min="7948" max="7948" width="10.140625" style="177" customWidth="1"/>
    <col min="7949" max="7949" width="16.7109375" style="177" customWidth="1"/>
    <col min="7950" max="7950" width="15.140625" style="177" customWidth="1"/>
    <col min="7951" max="8189" width="9.140625" style="177"/>
    <col min="8190" max="8190" width="2.85546875" style="177" customWidth="1"/>
    <col min="8191" max="8191" width="6.42578125" style="177" customWidth="1"/>
    <col min="8192" max="8192" width="22.140625" style="177" customWidth="1"/>
    <col min="8193" max="8193" width="15" style="177" customWidth="1"/>
    <col min="8194" max="8194" width="11.28515625" style="177" customWidth="1"/>
    <col min="8195" max="8195" width="13" style="177" customWidth="1"/>
    <col min="8196" max="8196" width="8.7109375" style="177" customWidth="1"/>
    <col min="8197" max="8197" width="10.140625" style="177" customWidth="1"/>
    <col min="8198" max="8198" width="10.28515625" style="177" customWidth="1"/>
    <col min="8199" max="8199" width="8.7109375" style="177" customWidth="1"/>
    <col min="8200" max="8200" width="24" style="177" customWidth="1"/>
    <col min="8201" max="8201" width="13.140625" style="177" customWidth="1"/>
    <col min="8202" max="8202" width="11.28515625" style="177" customWidth="1"/>
    <col min="8203" max="8203" width="10.5703125" style="177" customWidth="1"/>
    <col min="8204" max="8204" width="10.140625" style="177" customWidth="1"/>
    <col min="8205" max="8205" width="16.7109375" style="177" customWidth="1"/>
    <col min="8206" max="8206" width="15.140625" style="177" customWidth="1"/>
    <col min="8207" max="8445" width="9.140625" style="177"/>
    <col min="8446" max="8446" width="2.85546875" style="177" customWidth="1"/>
    <col min="8447" max="8447" width="6.42578125" style="177" customWidth="1"/>
    <col min="8448" max="8448" width="22.140625" style="177" customWidth="1"/>
    <col min="8449" max="8449" width="15" style="177" customWidth="1"/>
    <col min="8450" max="8450" width="11.28515625" style="177" customWidth="1"/>
    <col min="8451" max="8451" width="13" style="177" customWidth="1"/>
    <col min="8452" max="8452" width="8.7109375" style="177" customWidth="1"/>
    <col min="8453" max="8453" width="10.140625" style="177" customWidth="1"/>
    <col min="8454" max="8454" width="10.28515625" style="177" customWidth="1"/>
    <col min="8455" max="8455" width="8.7109375" style="177" customWidth="1"/>
    <col min="8456" max="8456" width="24" style="177" customWidth="1"/>
    <col min="8457" max="8457" width="13.140625" style="177" customWidth="1"/>
    <col min="8458" max="8458" width="11.28515625" style="177" customWidth="1"/>
    <col min="8459" max="8459" width="10.5703125" style="177" customWidth="1"/>
    <col min="8460" max="8460" width="10.140625" style="177" customWidth="1"/>
    <col min="8461" max="8461" width="16.7109375" style="177" customWidth="1"/>
    <col min="8462" max="8462" width="15.140625" style="177" customWidth="1"/>
    <col min="8463" max="8701" width="9.140625" style="177"/>
    <col min="8702" max="8702" width="2.85546875" style="177" customWidth="1"/>
    <col min="8703" max="8703" width="6.42578125" style="177" customWidth="1"/>
    <col min="8704" max="8704" width="22.140625" style="177" customWidth="1"/>
    <col min="8705" max="8705" width="15" style="177" customWidth="1"/>
    <col min="8706" max="8706" width="11.28515625" style="177" customWidth="1"/>
    <col min="8707" max="8707" width="13" style="177" customWidth="1"/>
    <col min="8708" max="8708" width="8.7109375" style="177" customWidth="1"/>
    <col min="8709" max="8709" width="10.140625" style="177" customWidth="1"/>
    <col min="8710" max="8710" width="10.28515625" style="177" customWidth="1"/>
    <col min="8711" max="8711" width="8.7109375" style="177" customWidth="1"/>
    <col min="8712" max="8712" width="24" style="177" customWidth="1"/>
    <col min="8713" max="8713" width="13.140625" style="177" customWidth="1"/>
    <col min="8714" max="8714" width="11.28515625" style="177" customWidth="1"/>
    <col min="8715" max="8715" width="10.5703125" style="177" customWidth="1"/>
    <col min="8716" max="8716" width="10.140625" style="177" customWidth="1"/>
    <col min="8717" max="8717" width="16.7109375" style="177" customWidth="1"/>
    <col min="8718" max="8718" width="15.140625" style="177" customWidth="1"/>
    <col min="8719" max="8957" width="9.140625" style="177"/>
    <col min="8958" max="8958" width="2.85546875" style="177" customWidth="1"/>
    <col min="8959" max="8959" width="6.42578125" style="177" customWidth="1"/>
    <col min="8960" max="8960" width="22.140625" style="177" customWidth="1"/>
    <col min="8961" max="8961" width="15" style="177" customWidth="1"/>
    <col min="8962" max="8962" width="11.28515625" style="177" customWidth="1"/>
    <col min="8963" max="8963" width="13" style="177" customWidth="1"/>
    <col min="8964" max="8964" width="8.7109375" style="177" customWidth="1"/>
    <col min="8965" max="8965" width="10.140625" style="177" customWidth="1"/>
    <col min="8966" max="8966" width="10.28515625" style="177" customWidth="1"/>
    <col min="8967" max="8967" width="8.7109375" style="177" customWidth="1"/>
    <col min="8968" max="8968" width="24" style="177" customWidth="1"/>
    <col min="8969" max="8969" width="13.140625" style="177" customWidth="1"/>
    <col min="8970" max="8970" width="11.28515625" style="177" customWidth="1"/>
    <col min="8971" max="8971" width="10.5703125" style="177" customWidth="1"/>
    <col min="8972" max="8972" width="10.140625" style="177" customWidth="1"/>
    <col min="8973" max="8973" width="16.7109375" style="177" customWidth="1"/>
    <col min="8974" max="8974" width="15.140625" style="177" customWidth="1"/>
    <col min="8975" max="9213" width="9.140625" style="177"/>
    <col min="9214" max="9214" width="2.85546875" style="177" customWidth="1"/>
    <col min="9215" max="9215" width="6.42578125" style="177" customWidth="1"/>
    <col min="9216" max="9216" width="22.140625" style="177" customWidth="1"/>
    <col min="9217" max="9217" width="15" style="177" customWidth="1"/>
    <col min="9218" max="9218" width="11.28515625" style="177" customWidth="1"/>
    <col min="9219" max="9219" width="13" style="177" customWidth="1"/>
    <col min="9220" max="9220" width="8.7109375" style="177" customWidth="1"/>
    <col min="9221" max="9221" width="10.140625" style="177" customWidth="1"/>
    <col min="9222" max="9222" width="10.28515625" style="177" customWidth="1"/>
    <col min="9223" max="9223" width="8.7109375" style="177" customWidth="1"/>
    <col min="9224" max="9224" width="24" style="177" customWidth="1"/>
    <col min="9225" max="9225" width="13.140625" style="177" customWidth="1"/>
    <col min="9226" max="9226" width="11.28515625" style="177" customWidth="1"/>
    <col min="9227" max="9227" width="10.5703125" style="177" customWidth="1"/>
    <col min="9228" max="9228" width="10.140625" style="177" customWidth="1"/>
    <col min="9229" max="9229" width="16.7109375" style="177" customWidth="1"/>
    <col min="9230" max="9230" width="15.140625" style="177" customWidth="1"/>
    <col min="9231" max="9469" width="9.140625" style="177"/>
    <col min="9470" max="9470" width="2.85546875" style="177" customWidth="1"/>
    <col min="9471" max="9471" width="6.42578125" style="177" customWidth="1"/>
    <col min="9472" max="9472" width="22.140625" style="177" customWidth="1"/>
    <col min="9473" max="9473" width="15" style="177" customWidth="1"/>
    <col min="9474" max="9474" width="11.28515625" style="177" customWidth="1"/>
    <col min="9475" max="9475" width="13" style="177" customWidth="1"/>
    <col min="9476" max="9476" width="8.7109375" style="177" customWidth="1"/>
    <col min="9477" max="9477" width="10.140625" style="177" customWidth="1"/>
    <col min="9478" max="9478" width="10.28515625" style="177" customWidth="1"/>
    <col min="9479" max="9479" width="8.7109375" style="177" customWidth="1"/>
    <col min="9480" max="9480" width="24" style="177" customWidth="1"/>
    <col min="9481" max="9481" width="13.140625" style="177" customWidth="1"/>
    <col min="9482" max="9482" width="11.28515625" style="177" customWidth="1"/>
    <col min="9483" max="9483" width="10.5703125" style="177" customWidth="1"/>
    <col min="9484" max="9484" width="10.140625" style="177" customWidth="1"/>
    <col min="9485" max="9485" width="16.7109375" style="177" customWidth="1"/>
    <col min="9486" max="9486" width="15.140625" style="177" customWidth="1"/>
    <col min="9487" max="9725" width="9.140625" style="177"/>
    <col min="9726" max="9726" width="2.85546875" style="177" customWidth="1"/>
    <col min="9727" max="9727" width="6.42578125" style="177" customWidth="1"/>
    <col min="9728" max="9728" width="22.140625" style="177" customWidth="1"/>
    <col min="9729" max="9729" width="15" style="177" customWidth="1"/>
    <col min="9730" max="9730" width="11.28515625" style="177" customWidth="1"/>
    <col min="9731" max="9731" width="13" style="177" customWidth="1"/>
    <col min="9732" max="9732" width="8.7109375" style="177" customWidth="1"/>
    <col min="9733" max="9733" width="10.140625" style="177" customWidth="1"/>
    <col min="9734" max="9734" width="10.28515625" style="177" customWidth="1"/>
    <col min="9735" max="9735" width="8.7109375" style="177" customWidth="1"/>
    <col min="9736" max="9736" width="24" style="177" customWidth="1"/>
    <col min="9737" max="9737" width="13.140625" style="177" customWidth="1"/>
    <col min="9738" max="9738" width="11.28515625" style="177" customWidth="1"/>
    <col min="9739" max="9739" width="10.5703125" style="177" customWidth="1"/>
    <col min="9740" max="9740" width="10.140625" style="177" customWidth="1"/>
    <col min="9741" max="9741" width="16.7109375" style="177" customWidth="1"/>
    <col min="9742" max="9742" width="15.140625" style="177" customWidth="1"/>
    <col min="9743" max="9981" width="9.140625" style="177"/>
    <col min="9982" max="9982" width="2.85546875" style="177" customWidth="1"/>
    <col min="9983" max="9983" width="6.42578125" style="177" customWidth="1"/>
    <col min="9984" max="9984" width="22.140625" style="177" customWidth="1"/>
    <col min="9985" max="9985" width="15" style="177" customWidth="1"/>
    <col min="9986" max="9986" width="11.28515625" style="177" customWidth="1"/>
    <col min="9987" max="9987" width="13" style="177" customWidth="1"/>
    <col min="9988" max="9988" width="8.7109375" style="177" customWidth="1"/>
    <col min="9989" max="9989" width="10.140625" style="177" customWidth="1"/>
    <col min="9990" max="9990" width="10.28515625" style="177" customWidth="1"/>
    <col min="9991" max="9991" width="8.7109375" style="177" customWidth="1"/>
    <col min="9992" max="9992" width="24" style="177" customWidth="1"/>
    <col min="9993" max="9993" width="13.140625" style="177" customWidth="1"/>
    <col min="9994" max="9994" width="11.28515625" style="177" customWidth="1"/>
    <col min="9995" max="9995" width="10.5703125" style="177" customWidth="1"/>
    <col min="9996" max="9996" width="10.140625" style="177" customWidth="1"/>
    <col min="9997" max="9997" width="16.7109375" style="177" customWidth="1"/>
    <col min="9998" max="9998" width="15.140625" style="177" customWidth="1"/>
    <col min="9999" max="10237" width="9.140625" style="177"/>
    <col min="10238" max="10238" width="2.85546875" style="177" customWidth="1"/>
    <col min="10239" max="10239" width="6.42578125" style="177" customWidth="1"/>
    <col min="10240" max="10240" width="22.140625" style="177" customWidth="1"/>
    <col min="10241" max="10241" width="15" style="177" customWidth="1"/>
    <col min="10242" max="10242" width="11.28515625" style="177" customWidth="1"/>
    <col min="10243" max="10243" width="13" style="177" customWidth="1"/>
    <col min="10244" max="10244" width="8.7109375" style="177" customWidth="1"/>
    <col min="10245" max="10245" width="10.140625" style="177" customWidth="1"/>
    <col min="10246" max="10246" width="10.28515625" style="177" customWidth="1"/>
    <col min="10247" max="10247" width="8.7109375" style="177" customWidth="1"/>
    <col min="10248" max="10248" width="24" style="177" customWidth="1"/>
    <col min="10249" max="10249" width="13.140625" style="177" customWidth="1"/>
    <col min="10250" max="10250" width="11.28515625" style="177" customWidth="1"/>
    <col min="10251" max="10251" width="10.5703125" style="177" customWidth="1"/>
    <col min="10252" max="10252" width="10.140625" style="177" customWidth="1"/>
    <col min="10253" max="10253" width="16.7109375" style="177" customWidth="1"/>
    <col min="10254" max="10254" width="15.140625" style="177" customWidth="1"/>
    <col min="10255" max="10493" width="9.140625" style="177"/>
    <col min="10494" max="10494" width="2.85546875" style="177" customWidth="1"/>
    <col min="10495" max="10495" width="6.42578125" style="177" customWidth="1"/>
    <col min="10496" max="10496" width="22.140625" style="177" customWidth="1"/>
    <col min="10497" max="10497" width="15" style="177" customWidth="1"/>
    <col min="10498" max="10498" width="11.28515625" style="177" customWidth="1"/>
    <col min="10499" max="10499" width="13" style="177" customWidth="1"/>
    <col min="10500" max="10500" width="8.7109375" style="177" customWidth="1"/>
    <col min="10501" max="10501" width="10.140625" style="177" customWidth="1"/>
    <col min="10502" max="10502" width="10.28515625" style="177" customWidth="1"/>
    <col min="10503" max="10503" width="8.7109375" style="177" customWidth="1"/>
    <col min="10504" max="10504" width="24" style="177" customWidth="1"/>
    <col min="10505" max="10505" width="13.140625" style="177" customWidth="1"/>
    <col min="10506" max="10506" width="11.28515625" style="177" customWidth="1"/>
    <col min="10507" max="10507" width="10.5703125" style="177" customWidth="1"/>
    <col min="10508" max="10508" width="10.140625" style="177" customWidth="1"/>
    <col min="10509" max="10509" width="16.7109375" style="177" customWidth="1"/>
    <col min="10510" max="10510" width="15.140625" style="177" customWidth="1"/>
    <col min="10511" max="10749" width="9.140625" style="177"/>
    <col min="10750" max="10750" width="2.85546875" style="177" customWidth="1"/>
    <col min="10751" max="10751" width="6.42578125" style="177" customWidth="1"/>
    <col min="10752" max="10752" width="22.140625" style="177" customWidth="1"/>
    <col min="10753" max="10753" width="15" style="177" customWidth="1"/>
    <col min="10754" max="10754" width="11.28515625" style="177" customWidth="1"/>
    <col min="10755" max="10755" width="13" style="177" customWidth="1"/>
    <col min="10756" max="10756" width="8.7109375" style="177" customWidth="1"/>
    <col min="10757" max="10757" width="10.140625" style="177" customWidth="1"/>
    <col min="10758" max="10758" width="10.28515625" style="177" customWidth="1"/>
    <col min="10759" max="10759" width="8.7109375" style="177" customWidth="1"/>
    <col min="10760" max="10760" width="24" style="177" customWidth="1"/>
    <col min="10761" max="10761" width="13.140625" style="177" customWidth="1"/>
    <col min="10762" max="10762" width="11.28515625" style="177" customWidth="1"/>
    <col min="10763" max="10763" width="10.5703125" style="177" customWidth="1"/>
    <col min="10764" max="10764" width="10.140625" style="177" customWidth="1"/>
    <col min="10765" max="10765" width="16.7109375" style="177" customWidth="1"/>
    <col min="10766" max="10766" width="15.140625" style="177" customWidth="1"/>
    <col min="10767" max="11005" width="9.140625" style="177"/>
    <col min="11006" max="11006" width="2.85546875" style="177" customWidth="1"/>
    <col min="11007" max="11007" width="6.42578125" style="177" customWidth="1"/>
    <col min="11008" max="11008" width="22.140625" style="177" customWidth="1"/>
    <col min="11009" max="11009" width="15" style="177" customWidth="1"/>
    <col min="11010" max="11010" width="11.28515625" style="177" customWidth="1"/>
    <col min="11011" max="11011" width="13" style="177" customWidth="1"/>
    <col min="11012" max="11012" width="8.7109375" style="177" customWidth="1"/>
    <col min="11013" max="11013" width="10.140625" style="177" customWidth="1"/>
    <col min="11014" max="11014" width="10.28515625" style="177" customWidth="1"/>
    <col min="11015" max="11015" width="8.7109375" style="177" customWidth="1"/>
    <col min="11016" max="11016" width="24" style="177" customWidth="1"/>
    <col min="11017" max="11017" width="13.140625" style="177" customWidth="1"/>
    <col min="11018" max="11018" width="11.28515625" style="177" customWidth="1"/>
    <col min="11019" max="11019" width="10.5703125" style="177" customWidth="1"/>
    <col min="11020" max="11020" width="10.140625" style="177" customWidth="1"/>
    <col min="11021" max="11021" width="16.7109375" style="177" customWidth="1"/>
    <col min="11022" max="11022" width="15.140625" style="177" customWidth="1"/>
    <col min="11023" max="11261" width="9.140625" style="177"/>
    <col min="11262" max="11262" width="2.85546875" style="177" customWidth="1"/>
    <col min="11263" max="11263" width="6.42578125" style="177" customWidth="1"/>
    <col min="11264" max="11264" width="22.140625" style="177" customWidth="1"/>
    <col min="11265" max="11265" width="15" style="177" customWidth="1"/>
    <col min="11266" max="11266" width="11.28515625" style="177" customWidth="1"/>
    <col min="11267" max="11267" width="13" style="177" customWidth="1"/>
    <col min="11268" max="11268" width="8.7109375" style="177" customWidth="1"/>
    <col min="11269" max="11269" width="10.140625" style="177" customWidth="1"/>
    <col min="11270" max="11270" width="10.28515625" style="177" customWidth="1"/>
    <col min="11271" max="11271" width="8.7109375" style="177" customWidth="1"/>
    <col min="11272" max="11272" width="24" style="177" customWidth="1"/>
    <col min="11273" max="11273" width="13.140625" style="177" customWidth="1"/>
    <col min="11274" max="11274" width="11.28515625" style="177" customWidth="1"/>
    <col min="11275" max="11275" width="10.5703125" style="177" customWidth="1"/>
    <col min="11276" max="11276" width="10.140625" style="177" customWidth="1"/>
    <col min="11277" max="11277" width="16.7109375" style="177" customWidth="1"/>
    <col min="11278" max="11278" width="15.140625" style="177" customWidth="1"/>
    <col min="11279" max="11517" width="9.140625" style="177"/>
    <col min="11518" max="11518" width="2.85546875" style="177" customWidth="1"/>
    <col min="11519" max="11519" width="6.42578125" style="177" customWidth="1"/>
    <col min="11520" max="11520" width="22.140625" style="177" customWidth="1"/>
    <col min="11521" max="11521" width="15" style="177" customWidth="1"/>
    <col min="11522" max="11522" width="11.28515625" style="177" customWidth="1"/>
    <col min="11523" max="11523" width="13" style="177" customWidth="1"/>
    <col min="11524" max="11524" width="8.7109375" style="177" customWidth="1"/>
    <col min="11525" max="11525" width="10.140625" style="177" customWidth="1"/>
    <col min="11526" max="11526" width="10.28515625" style="177" customWidth="1"/>
    <col min="11527" max="11527" width="8.7109375" style="177" customWidth="1"/>
    <col min="11528" max="11528" width="24" style="177" customWidth="1"/>
    <col min="11529" max="11529" width="13.140625" style="177" customWidth="1"/>
    <col min="11530" max="11530" width="11.28515625" style="177" customWidth="1"/>
    <col min="11531" max="11531" width="10.5703125" style="177" customWidth="1"/>
    <col min="11532" max="11532" width="10.140625" style="177" customWidth="1"/>
    <col min="11533" max="11533" width="16.7109375" style="177" customWidth="1"/>
    <col min="11534" max="11534" width="15.140625" style="177" customWidth="1"/>
    <col min="11535" max="11773" width="9.140625" style="177"/>
    <col min="11774" max="11774" width="2.85546875" style="177" customWidth="1"/>
    <col min="11775" max="11775" width="6.42578125" style="177" customWidth="1"/>
    <col min="11776" max="11776" width="22.140625" style="177" customWidth="1"/>
    <col min="11777" max="11777" width="15" style="177" customWidth="1"/>
    <col min="11778" max="11778" width="11.28515625" style="177" customWidth="1"/>
    <col min="11779" max="11779" width="13" style="177" customWidth="1"/>
    <col min="11780" max="11780" width="8.7109375" style="177" customWidth="1"/>
    <col min="11781" max="11781" width="10.140625" style="177" customWidth="1"/>
    <col min="11782" max="11782" width="10.28515625" style="177" customWidth="1"/>
    <col min="11783" max="11783" width="8.7109375" style="177" customWidth="1"/>
    <col min="11784" max="11784" width="24" style="177" customWidth="1"/>
    <col min="11785" max="11785" width="13.140625" style="177" customWidth="1"/>
    <col min="11786" max="11786" width="11.28515625" style="177" customWidth="1"/>
    <col min="11787" max="11787" width="10.5703125" style="177" customWidth="1"/>
    <col min="11788" max="11788" width="10.140625" style="177" customWidth="1"/>
    <col min="11789" max="11789" width="16.7109375" style="177" customWidth="1"/>
    <col min="11790" max="11790" width="15.140625" style="177" customWidth="1"/>
    <col min="11791" max="12029" width="9.140625" style="177"/>
    <col min="12030" max="12030" width="2.85546875" style="177" customWidth="1"/>
    <col min="12031" max="12031" width="6.42578125" style="177" customWidth="1"/>
    <col min="12032" max="12032" width="22.140625" style="177" customWidth="1"/>
    <col min="12033" max="12033" width="15" style="177" customWidth="1"/>
    <col min="12034" max="12034" width="11.28515625" style="177" customWidth="1"/>
    <col min="12035" max="12035" width="13" style="177" customWidth="1"/>
    <col min="12036" max="12036" width="8.7109375" style="177" customWidth="1"/>
    <col min="12037" max="12037" width="10.140625" style="177" customWidth="1"/>
    <col min="12038" max="12038" width="10.28515625" style="177" customWidth="1"/>
    <col min="12039" max="12039" width="8.7109375" style="177" customWidth="1"/>
    <col min="12040" max="12040" width="24" style="177" customWidth="1"/>
    <col min="12041" max="12041" width="13.140625" style="177" customWidth="1"/>
    <col min="12042" max="12042" width="11.28515625" style="177" customWidth="1"/>
    <col min="12043" max="12043" width="10.5703125" style="177" customWidth="1"/>
    <col min="12044" max="12044" width="10.140625" style="177" customWidth="1"/>
    <col min="12045" max="12045" width="16.7109375" style="177" customWidth="1"/>
    <col min="12046" max="12046" width="15.140625" style="177" customWidth="1"/>
    <col min="12047" max="12285" width="9.140625" style="177"/>
    <col min="12286" max="12286" width="2.85546875" style="177" customWidth="1"/>
    <col min="12287" max="12287" width="6.42578125" style="177" customWidth="1"/>
    <col min="12288" max="12288" width="22.140625" style="177" customWidth="1"/>
    <col min="12289" max="12289" width="15" style="177" customWidth="1"/>
    <col min="12290" max="12290" width="11.28515625" style="177" customWidth="1"/>
    <col min="12291" max="12291" width="13" style="177" customWidth="1"/>
    <col min="12292" max="12292" width="8.7109375" style="177" customWidth="1"/>
    <col min="12293" max="12293" width="10.140625" style="177" customWidth="1"/>
    <col min="12294" max="12294" width="10.28515625" style="177" customWidth="1"/>
    <col min="12295" max="12295" width="8.7109375" style="177" customWidth="1"/>
    <col min="12296" max="12296" width="24" style="177" customWidth="1"/>
    <col min="12297" max="12297" width="13.140625" style="177" customWidth="1"/>
    <col min="12298" max="12298" width="11.28515625" style="177" customWidth="1"/>
    <col min="12299" max="12299" width="10.5703125" style="177" customWidth="1"/>
    <col min="12300" max="12300" width="10.140625" style="177" customWidth="1"/>
    <col min="12301" max="12301" width="16.7109375" style="177" customWidth="1"/>
    <col min="12302" max="12302" width="15.140625" style="177" customWidth="1"/>
    <col min="12303" max="12541" width="9.140625" style="177"/>
    <col min="12542" max="12542" width="2.85546875" style="177" customWidth="1"/>
    <col min="12543" max="12543" width="6.42578125" style="177" customWidth="1"/>
    <col min="12544" max="12544" width="22.140625" style="177" customWidth="1"/>
    <col min="12545" max="12545" width="15" style="177" customWidth="1"/>
    <col min="12546" max="12546" width="11.28515625" style="177" customWidth="1"/>
    <col min="12547" max="12547" width="13" style="177" customWidth="1"/>
    <col min="12548" max="12548" width="8.7109375" style="177" customWidth="1"/>
    <col min="12549" max="12549" width="10.140625" style="177" customWidth="1"/>
    <col min="12550" max="12550" width="10.28515625" style="177" customWidth="1"/>
    <col min="12551" max="12551" width="8.7109375" style="177" customWidth="1"/>
    <col min="12552" max="12552" width="24" style="177" customWidth="1"/>
    <col min="12553" max="12553" width="13.140625" style="177" customWidth="1"/>
    <col min="12554" max="12554" width="11.28515625" style="177" customWidth="1"/>
    <col min="12555" max="12555" width="10.5703125" style="177" customWidth="1"/>
    <col min="12556" max="12556" width="10.140625" style="177" customWidth="1"/>
    <col min="12557" max="12557" width="16.7109375" style="177" customWidth="1"/>
    <col min="12558" max="12558" width="15.140625" style="177" customWidth="1"/>
    <col min="12559" max="12797" width="9.140625" style="177"/>
    <col min="12798" max="12798" width="2.85546875" style="177" customWidth="1"/>
    <col min="12799" max="12799" width="6.42578125" style="177" customWidth="1"/>
    <col min="12800" max="12800" width="22.140625" style="177" customWidth="1"/>
    <col min="12801" max="12801" width="15" style="177" customWidth="1"/>
    <col min="12802" max="12802" width="11.28515625" style="177" customWidth="1"/>
    <col min="12803" max="12803" width="13" style="177" customWidth="1"/>
    <col min="12804" max="12804" width="8.7109375" style="177" customWidth="1"/>
    <col min="12805" max="12805" width="10.140625" style="177" customWidth="1"/>
    <col min="12806" max="12806" width="10.28515625" style="177" customWidth="1"/>
    <col min="12807" max="12807" width="8.7109375" style="177" customWidth="1"/>
    <col min="12808" max="12808" width="24" style="177" customWidth="1"/>
    <col min="12809" max="12809" width="13.140625" style="177" customWidth="1"/>
    <col min="12810" max="12810" width="11.28515625" style="177" customWidth="1"/>
    <col min="12811" max="12811" width="10.5703125" style="177" customWidth="1"/>
    <col min="12812" max="12812" width="10.140625" style="177" customWidth="1"/>
    <col min="12813" max="12813" width="16.7109375" style="177" customWidth="1"/>
    <col min="12814" max="12814" width="15.140625" style="177" customWidth="1"/>
    <col min="12815" max="13053" width="9.140625" style="177"/>
    <col min="13054" max="13054" width="2.85546875" style="177" customWidth="1"/>
    <col min="13055" max="13055" width="6.42578125" style="177" customWidth="1"/>
    <col min="13056" max="13056" width="22.140625" style="177" customWidth="1"/>
    <col min="13057" max="13057" width="15" style="177" customWidth="1"/>
    <col min="13058" max="13058" width="11.28515625" style="177" customWidth="1"/>
    <col min="13059" max="13059" width="13" style="177" customWidth="1"/>
    <col min="13060" max="13060" width="8.7109375" style="177" customWidth="1"/>
    <col min="13061" max="13061" width="10.140625" style="177" customWidth="1"/>
    <col min="13062" max="13062" width="10.28515625" style="177" customWidth="1"/>
    <col min="13063" max="13063" width="8.7109375" style="177" customWidth="1"/>
    <col min="13064" max="13064" width="24" style="177" customWidth="1"/>
    <col min="13065" max="13065" width="13.140625" style="177" customWidth="1"/>
    <col min="13066" max="13066" width="11.28515625" style="177" customWidth="1"/>
    <col min="13067" max="13067" width="10.5703125" style="177" customWidth="1"/>
    <col min="13068" max="13068" width="10.140625" style="177" customWidth="1"/>
    <col min="13069" max="13069" width="16.7109375" style="177" customWidth="1"/>
    <col min="13070" max="13070" width="15.140625" style="177" customWidth="1"/>
    <col min="13071" max="13309" width="9.140625" style="177"/>
    <col min="13310" max="13310" width="2.85546875" style="177" customWidth="1"/>
    <col min="13311" max="13311" width="6.42578125" style="177" customWidth="1"/>
    <col min="13312" max="13312" width="22.140625" style="177" customWidth="1"/>
    <col min="13313" max="13313" width="15" style="177" customWidth="1"/>
    <col min="13314" max="13314" width="11.28515625" style="177" customWidth="1"/>
    <col min="13315" max="13315" width="13" style="177" customWidth="1"/>
    <col min="13316" max="13316" width="8.7109375" style="177" customWidth="1"/>
    <col min="13317" max="13317" width="10.140625" style="177" customWidth="1"/>
    <col min="13318" max="13318" width="10.28515625" style="177" customWidth="1"/>
    <col min="13319" max="13319" width="8.7109375" style="177" customWidth="1"/>
    <col min="13320" max="13320" width="24" style="177" customWidth="1"/>
    <col min="13321" max="13321" width="13.140625" style="177" customWidth="1"/>
    <col min="13322" max="13322" width="11.28515625" style="177" customWidth="1"/>
    <col min="13323" max="13323" width="10.5703125" style="177" customWidth="1"/>
    <col min="13324" max="13324" width="10.140625" style="177" customWidth="1"/>
    <col min="13325" max="13325" width="16.7109375" style="177" customWidth="1"/>
    <col min="13326" max="13326" width="15.140625" style="177" customWidth="1"/>
    <col min="13327" max="13565" width="9.140625" style="177"/>
    <col min="13566" max="13566" width="2.85546875" style="177" customWidth="1"/>
    <col min="13567" max="13567" width="6.42578125" style="177" customWidth="1"/>
    <col min="13568" max="13568" width="22.140625" style="177" customWidth="1"/>
    <col min="13569" max="13569" width="15" style="177" customWidth="1"/>
    <col min="13570" max="13570" width="11.28515625" style="177" customWidth="1"/>
    <col min="13571" max="13571" width="13" style="177" customWidth="1"/>
    <col min="13572" max="13572" width="8.7109375" style="177" customWidth="1"/>
    <col min="13573" max="13573" width="10.140625" style="177" customWidth="1"/>
    <col min="13574" max="13574" width="10.28515625" style="177" customWidth="1"/>
    <col min="13575" max="13575" width="8.7109375" style="177" customWidth="1"/>
    <col min="13576" max="13576" width="24" style="177" customWidth="1"/>
    <col min="13577" max="13577" width="13.140625" style="177" customWidth="1"/>
    <col min="13578" max="13578" width="11.28515625" style="177" customWidth="1"/>
    <col min="13579" max="13579" width="10.5703125" style="177" customWidth="1"/>
    <col min="13580" max="13580" width="10.140625" style="177" customWidth="1"/>
    <col min="13581" max="13581" width="16.7109375" style="177" customWidth="1"/>
    <col min="13582" max="13582" width="15.140625" style="177" customWidth="1"/>
    <col min="13583" max="13821" width="9.140625" style="177"/>
    <col min="13822" max="13822" width="2.85546875" style="177" customWidth="1"/>
    <col min="13823" max="13823" width="6.42578125" style="177" customWidth="1"/>
    <col min="13824" max="13824" width="22.140625" style="177" customWidth="1"/>
    <col min="13825" max="13825" width="15" style="177" customWidth="1"/>
    <col min="13826" max="13826" width="11.28515625" style="177" customWidth="1"/>
    <col min="13827" max="13827" width="13" style="177" customWidth="1"/>
    <col min="13828" max="13828" width="8.7109375" style="177" customWidth="1"/>
    <col min="13829" max="13829" width="10.140625" style="177" customWidth="1"/>
    <col min="13830" max="13830" width="10.28515625" style="177" customWidth="1"/>
    <col min="13831" max="13831" width="8.7109375" style="177" customWidth="1"/>
    <col min="13832" max="13832" width="24" style="177" customWidth="1"/>
    <col min="13833" max="13833" width="13.140625" style="177" customWidth="1"/>
    <col min="13834" max="13834" width="11.28515625" style="177" customWidth="1"/>
    <col min="13835" max="13835" width="10.5703125" style="177" customWidth="1"/>
    <col min="13836" max="13836" width="10.140625" style="177" customWidth="1"/>
    <col min="13837" max="13837" width="16.7109375" style="177" customWidth="1"/>
    <col min="13838" max="13838" width="15.140625" style="177" customWidth="1"/>
    <col min="13839" max="14077" width="9.140625" style="177"/>
    <col min="14078" max="14078" width="2.85546875" style="177" customWidth="1"/>
    <col min="14079" max="14079" width="6.42578125" style="177" customWidth="1"/>
    <col min="14080" max="14080" width="22.140625" style="177" customWidth="1"/>
    <col min="14081" max="14081" width="15" style="177" customWidth="1"/>
    <col min="14082" max="14082" width="11.28515625" style="177" customWidth="1"/>
    <col min="14083" max="14083" width="13" style="177" customWidth="1"/>
    <col min="14084" max="14084" width="8.7109375" style="177" customWidth="1"/>
    <col min="14085" max="14085" width="10.140625" style="177" customWidth="1"/>
    <col min="14086" max="14086" width="10.28515625" style="177" customWidth="1"/>
    <col min="14087" max="14087" width="8.7109375" style="177" customWidth="1"/>
    <col min="14088" max="14088" width="24" style="177" customWidth="1"/>
    <col min="14089" max="14089" width="13.140625" style="177" customWidth="1"/>
    <col min="14090" max="14090" width="11.28515625" style="177" customWidth="1"/>
    <col min="14091" max="14091" width="10.5703125" style="177" customWidth="1"/>
    <col min="14092" max="14092" width="10.140625" style="177" customWidth="1"/>
    <col min="14093" max="14093" width="16.7109375" style="177" customWidth="1"/>
    <col min="14094" max="14094" width="15.140625" style="177" customWidth="1"/>
    <col min="14095" max="14333" width="9.140625" style="177"/>
    <col min="14334" max="14334" width="2.85546875" style="177" customWidth="1"/>
    <col min="14335" max="14335" width="6.42578125" style="177" customWidth="1"/>
    <col min="14336" max="14336" width="22.140625" style="177" customWidth="1"/>
    <col min="14337" max="14337" width="15" style="177" customWidth="1"/>
    <col min="14338" max="14338" width="11.28515625" style="177" customWidth="1"/>
    <col min="14339" max="14339" width="13" style="177" customWidth="1"/>
    <col min="14340" max="14340" width="8.7109375" style="177" customWidth="1"/>
    <col min="14341" max="14341" width="10.140625" style="177" customWidth="1"/>
    <col min="14342" max="14342" width="10.28515625" style="177" customWidth="1"/>
    <col min="14343" max="14343" width="8.7109375" style="177" customWidth="1"/>
    <col min="14344" max="14344" width="24" style="177" customWidth="1"/>
    <col min="14345" max="14345" width="13.140625" style="177" customWidth="1"/>
    <col min="14346" max="14346" width="11.28515625" style="177" customWidth="1"/>
    <col min="14347" max="14347" width="10.5703125" style="177" customWidth="1"/>
    <col min="14348" max="14348" width="10.140625" style="177" customWidth="1"/>
    <col min="14349" max="14349" width="16.7109375" style="177" customWidth="1"/>
    <col min="14350" max="14350" width="15.140625" style="177" customWidth="1"/>
    <col min="14351" max="14589" width="9.140625" style="177"/>
    <col min="14590" max="14590" width="2.85546875" style="177" customWidth="1"/>
    <col min="14591" max="14591" width="6.42578125" style="177" customWidth="1"/>
    <col min="14592" max="14592" width="22.140625" style="177" customWidth="1"/>
    <col min="14593" max="14593" width="15" style="177" customWidth="1"/>
    <col min="14594" max="14594" width="11.28515625" style="177" customWidth="1"/>
    <col min="14595" max="14595" width="13" style="177" customWidth="1"/>
    <col min="14596" max="14596" width="8.7109375" style="177" customWidth="1"/>
    <col min="14597" max="14597" width="10.140625" style="177" customWidth="1"/>
    <col min="14598" max="14598" width="10.28515625" style="177" customWidth="1"/>
    <col min="14599" max="14599" width="8.7109375" style="177" customWidth="1"/>
    <col min="14600" max="14600" width="24" style="177" customWidth="1"/>
    <col min="14601" max="14601" width="13.140625" style="177" customWidth="1"/>
    <col min="14602" max="14602" width="11.28515625" style="177" customWidth="1"/>
    <col min="14603" max="14603" width="10.5703125" style="177" customWidth="1"/>
    <col min="14604" max="14604" width="10.140625" style="177" customWidth="1"/>
    <col min="14605" max="14605" width="16.7109375" style="177" customWidth="1"/>
    <col min="14606" max="14606" width="15.140625" style="177" customWidth="1"/>
    <col min="14607" max="14845" width="9.140625" style="177"/>
    <col min="14846" max="14846" width="2.85546875" style="177" customWidth="1"/>
    <col min="14847" max="14847" width="6.42578125" style="177" customWidth="1"/>
    <col min="14848" max="14848" width="22.140625" style="177" customWidth="1"/>
    <col min="14849" max="14849" width="15" style="177" customWidth="1"/>
    <col min="14850" max="14850" width="11.28515625" style="177" customWidth="1"/>
    <col min="14851" max="14851" width="13" style="177" customWidth="1"/>
    <col min="14852" max="14852" width="8.7109375" style="177" customWidth="1"/>
    <col min="14853" max="14853" width="10.140625" style="177" customWidth="1"/>
    <col min="14854" max="14854" width="10.28515625" style="177" customWidth="1"/>
    <col min="14855" max="14855" width="8.7109375" style="177" customWidth="1"/>
    <col min="14856" max="14856" width="24" style="177" customWidth="1"/>
    <col min="14857" max="14857" width="13.140625" style="177" customWidth="1"/>
    <col min="14858" max="14858" width="11.28515625" style="177" customWidth="1"/>
    <col min="14859" max="14859" width="10.5703125" style="177" customWidth="1"/>
    <col min="14860" max="14860" width="10.140625" style="177" customWidth="1"/>
    <col min="14861" max="14861" width="16.7109375" style="177" customWidth="1"/>
    <col min="14862" max="14862" width="15.140625" style="177" customWidth="1"/>
    <col min="14863" max="15101" width="9.140625" style="177"/>
    <col min="15102" max="15102" width="2.85546875" style="177" customWidth="1"/>
    <col min="15103" max="15103" width="6.42578125" style="177" customWidth="1"/>
    <col min="15104" max="15104" width="22.140625" style="177" customWidth="1"/>
    <col min="15105" max="15105" width="15" style="177" customWidth="1"/>
    <col min="15106" max="15106" width="11.28515625" style="177" customWidth="1"/>
    <col min="15107" max="15107" width="13" style="177" customWidth="1"/>
    <col min="15108" max="15108" width="8.7109375" style="177" customWidth="1"/>
    <col min="15109" max="15109" width="10.140625" style="177" customWidth="1"/>
    <col min="15110" max="15110" width="10.28515625" style="177" customWidth="1"/>
    <col min="15111" max="15111" width="8.7109375" style="177" customWidth="1"/>
    <col min="15112" max="15112" width="24" style="177" customWidth="1"/>
    <col min="15113" max="15113" width="13.140625" style="177" customWidth="1"/>
    <col min="15114" max="15114" width="11.28515625" style="177" customWidth="1"/>
    <col min="15115" max="15115" width="10.5703125" style="177" customWidth="1"/>
    <col min="15116" max="15116" width="10.140625" style="177" customWidth="1"/>
    <col min="15117" max="15117" width="16.7109375" style="177" customWidth="1"/>
    <col min="15118" max="15118" width="15.140625" style="177" customWidth="1"/>
    <col min="15119" max="15357" width="9.140625" style="177"/>
    <col min="15358" max="15358" width="2.85546875" style="177" customWidth="1"/>
    <col min="15359" max="15359" width="6.42578125" style="177" customWidth="1"/>
    <col min="15360" max="15360" width="22.140625" style="177" customWidth="1"/>
    <col min="15361" max="15361" width="15" style="177" customWidth="1"/>
    <col min="15362" max="15362" width="11.28515625" style="177" customWidth="1"/>
    <col min="15363" max="15363" width="13" style="177" customWidth="1"/>
    <col min="15364" max="15364" width="8.7109375" style="177" customWidth="1"/>
    <col min="15365" max="15365" width="10.140625" style="177" customWidth="1"/>
    <col min="15366" max="15366" width="10.28515625" style="177" customWidth="1"/>
    <col min="15367" max="15367" width="8.7109375" style="177" customWidth="1"/>
    <col min="15368" max="15368" width="24" style="177" customWidth="1"/>
    <col min="15369" max="15369" width="13.140625" style="177" customWidth="1"/>
    <col min="15370" max="15370" width="11.28515625" style="177" customWidth="1"/>
    <col min="15371" max="15371" width="10.5703125" style="177" customWidth="1"/>
    <col min="15372" max="15372" width="10.140625" style="177" customWidth="1"/>
    <col min="15373" max="15373" width="16.7109375" style="177" customWidth="1"/>
    <col min="15374" max="15374" width="15.140625" style="177" customWidth="1"/>
    <col min="15375" max="15613" width="9.140625" style="177"/>
    <col min="15614" max="15614" width="2.85546875" style="177" customWidth="1"/>
    <col min="15615" max="15615" width="6.42578125" style="177" customWidth="1"/>
    <col min="15616" max="15616" width="22.140625" style="177" customWidth="1"/>
    <col min="15617" max="15617" width="15" style="177" customWidth="1"/>
    <col min="15618" max="15618" width="11.28515625" style="177" customWidth="1"/>
    <col min="15619" max="15619" width="13" style="177" customWidth="1"/>
    <col min="15620" max="15620" width="8.7109375" style="177" customWidth="1"/>
    <col min="15621" max="15621" width="10.140625" style="177" customWidth="1"/>
    <col min="15622" max="15622" width="10.28515625" style="177" customWidth="1"/>
    <col min="15623" max="15623" width="8.7109375" style="177" customWidth="1"/>
    <col min="15624" max="15624" width="24" style="177" customWidth="1"/>
    <col min="15625" max="15625" width="13.140625" style="177" customWidth="1"/>
    <col min="15626" max="15626" width="11.28515625" style="177" customWidth="1"/>
    <col min="15627" max="15627" width="10.5703125" style="177" customWidth="1"/>
    <col min="15628" max="15628" width="10.140625" style="177" customWidth="1"/>
    <col min="15629" max="15629" width="16.7109375" style="177" customWidth="1"/>
    <col min="15630" max="15630" width="15.140625" style="177" customWidth="1"/>
    <col min="15631" max="15869" width="9.140625" style="177"/>
    <col min="15870" max="15870" width="2.85546875" style="177" customWidth="1"/>
    <col min="15871" max="15871" width="6.42578125" style="177" customWidth="1"/>
    <col min="15872" max="15872" width="22.140625" style="177" customWidth="1"/>
    <col min="15873" max="15873" width="15" style="177" customWidth="1"/>
    <col min="15874" max="15874" width="11.28515625" style="177" customWidth="1"/>
    <col min="15875" max="15875" width="13" style="177" customWidth="1"/>
    <col min="15876" max="15876" width="8.7109375" style="177" customWidth="1"/>
    <col min="15877" max="15877" width="10.140625" style="177" customWidth="1"/>
    <col min="15878" max="15878" width="10.28515625" style="177" customWidth="1"/>
    <col min="15879" max="15879" width="8.7109375" style="177" customWidth="1"/>
    <col min="15880" max="15880" width="24" style="177" customWidth="1"/>
    <col min="15881" max="15881" width="13.140625" style="177" customWidth="1"/>
    <col min="15882" max="15882" width="11.28515625" style="177" customWidth="1"/>
    <col min="15883" max="15883" width="10.5703125" style="177" customWidth="1"/>
    <col min="15884" max="15884" width="10.140625" style="177" customWidth="1"/>
    <col min="15885" max="15885" width="16.7109375" style="177" customWidth="1"/>
    <col min="15886" max="15886" width="15.140625" style="177" customWidth="1"/>
    <col min="15887" max="16125" width="9.140625" style="177"/>
    <col min="16126" max="16126" width="2.85546875" style="177" customWidth="1"/>
    <col min="16127" max="16127" width="6.42578125" style="177" customWidth="1"/>
    <col min="16128" max="16128" width="22.140625" style="177" customWidth="1"/>
    <col min="16129" max="16129" width="15" style="177" customWidth="1"/>
    <col min="16130" max="16130" width="11.28515625" style="177" customWidth="1"/>
    <col min="16131" max="16131" width="13" style="177" customWidth="1"/>
    <col min="16132" max="16132" width="8.7109375" style="177" customWidth="1"/>
    <col min="16133" max="16133" width="10.140625" style="177" customWidth="1"/>
    <col min="16134" max="16134" width="10.28515625" style="177" customWidth="1"/>
    <col min="16135" max="16135" width="8.7109375" style="177" customWidth="1"/>
    <col min="16136" max="16136" width="24" style="177" customWidth="1"/>
    <col min="16137" max="16137" width="13.140625" style="177" customWidth="1"/>
    <col min="16138" max="16138" width="11.28515625" style="177" customWidth="1"/>
    <col min="16139" max="16139" width="10.5703125" style="177" customWidth="1"/>
    <col min="16140" max="16140" width="10.140625" style="177" customWidth="1"/>
    <col min="16141" max="16141" width="16.7109375" style="177" customWidth="1"/>
    <col min="16142" max="16142" width="15.140625" style="177" customWidth="1"/>
    <col min="16143" max="16384" width="9.140625" style="177"/>
  </cols>
  <sheetData>
    <row r="1" spans="2:22" s="176" customFormat="1" ht="18.75">
      <c r="B1" s="225" t="s">
        <v>1867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175"/>
      <c r="V1" s="175"/>
    </row>
    <row r="2" spans="2:22" s="176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175"/>
      <c r="V2" s="175"/>
    </row>
    <row r="3" spans="2:22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79"/>
      <c r="R3" s="73"/>
      <c r="S3" s="74"/>
      <c r="T3" s="74"/>
    </row>
    <row r="4" spans="2:22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2" ht="13.5" thickBot="1"/>
    <row r="6" spans="2:22" s="180" customFormat="1" ht="13.5" customHeight="1" thickTop="1">
      <c r="B6" s="300" t="s">
        <v>1833</v>
      </c>
      <c r="C6" s="304" t="s">
        <v>1854</v>
      </c>
      <c r="D6" s="300" t="s">
        <v>1834</v>
      </c>
      <c r="E6" s="308" t="s">
        <v>1866</v>
      </c>
      <c r="F6" s="308" t="s">
        <v>1865</v>
      </c>
      <c r="G6" s="311" t="s">
        <v>1835</v>
      </c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3"/>
      <c r="U6" s="316" t="s">
        <v>1875</v>
      </c>
      <c r="V6" s="316" t="s">
        <v>1876</v>
      </c>
    </row>
    <row r="7" spans="2:22" s="180" customFormat="1" ht="12.75" customHeight="1">
      <c r="B7" s="301"/>
      <c r="C7" s="305"/>
      <c r="D7" s="301"/>
      <c r="E7" s="309"/>
      <c r="F7" s="309"/>
      <c r="G7" s="309" t="s">
        <v>1919</v>
      </c>
      <c r="H7" s="309" t="s">
        <v>1837</v>
      </c>
      <c r="I7" s="309" t="s">
        <v>1838</v>
      </c>
      <c r="J7" s="309" t="s">
        <v>1839</v>
      </c>
      <c r="K7" s="309" t="s">
        <v>1840</v>
      </c>
      <c r="L7" s="309" t="s">
        <v>1841</v>
      </c>
      <c r="M7" s="309" t="s">
        <v>1842</v>
      </c>
      <c r="N7" s="309" t="s">
        <v>1843</v>
      </c>
      <c r="O7" s="309" t="s">
        <v>1844</v>
      </c>
      <c r="P7" s="309" t="s">
        <v>1845</v>
      </c>
      <c r="Q7" s="309" t="s">
        <v>1846</v>
      </c>
      <c r="R7" s="309" t="s">
        <v>1847</v>
      </c>
      <c r="S7" s="309" t="s">
        <v>1848</v>
      </c>
      <c r="T7" s="309" t="s">
        <v>1849</v>
      </c>
      <c r="U7" s="317"/>
      <c r="V7" s="317"/>
    </row>
    <row r="8" spans="2:22" s="180" customFormat="1" ht="12.75" customHeight="1">
      <c r="B8" s="302"/>
      <c r="C8" s="306"/>
      <c r="D8" s="302"/>
      <c r="E8" s="309"/>
      <c r="F8" s="309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7"/>
      <c r="V8" s="317"/>
    </row>
    <row r="9" spans="2:22" s="180" customFormat="1" ht="12.75" customHeight="1" thickBot="1">
      <c r="B9" s="303"/>
      <c r="C9" s="307"/>
      <c r="D9" s="303"/>
      <c r="E9" s="310"/>
      <c r="F9" s="310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8"/>
      <c r="V9" s="318"/>
    </row>
    <row r="10" spans="2:22" s="180" customFormat="1" ht="12.75" customHeight="1">
      <c r="B10" s="181"/>
      <c r="C10" s="182"/>
      <c r="D10" s="181"/>
      <c r="E10" s="135"/>
      <c r="F10" s="135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4"/>
      <c r="V10" s="184"/>
    </row>
    <row r="11" spans="2:22" hidden="1">
      <c r="B11" s="185">
        <f>'PER TRIWULAN'!A858</f>
        <v>852</v>
      </c>
      <c r="C11" s="160" t="str">
        <f>'PER TRIWULAN'!I858</f>
        <v xml:space="preserve"> Brati </v>
      </c>
      <c r="D11" s="161" t="str">
        <f>'PER TRIWULAN'!B858</f>
        <v>SMP NEGERI 1 BRATI</v>
      </c>
      <c r="E11" s="136">
        <f>'PER TRIWULAN'!L858</f>
        <v>163477500</v>
      </c>
      <c r="F11" s="197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>
        <f>SUM(G11:S11)</f>
        <v>0</v>
      </c>
      <c r="U11" s="134">
        <f>E11-F11</f>
        <v>163477500</v>
      </c>
      <c r="V11" s="134">
        <f>F11-T11</f>
        <v>0</v>
      </c>
    </row>
    <row r="12" spans="2:22" hidden="1">
      <c r="B12" s="185">
        <f>'PER TRIWULAN'!A859</f>
        <v>853</v>
      </c>
      <c r="C12" s="160" t="str">
        <f>'PER TRIWULAN'!I859</f>
        <v xml:space="preserve"> Brati </v>
      </c>
      <c r="D12" s="161" t="str">
        <f>'PER TRIWULAN'!B859</f>
        <v>SMP NEGERI 2 SATU ATAP BRATI</v>
      </c>
      <c r="E12" s="136">
        <f>'PER TRIWULAN'!L859</f>
        <v>29642500</v>
      </c>
      <c r="F12" s="197"/>
      <c r="G12" s="13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36">
        <f t="shared" ref="T12:T75" si="0">SUM(G12:S12)</f>
        <v>0</v>
      </c>
      <c r="U12" s="134">
        <f t="shared" ref="U12:U75" si="1">E12-F12</f>
        <v>29642500</v>
      </c>
      <c r="V12" s="134">
        <f t="shared" ref="V12:V75" si="2">F12-T12</f>
        <v>0</v>
      </c>
    </row>
    <row r="13" spans="2:22" hidden="1">
      <c r="B13" s="185">
        <f>'PER TRIWULAN'!A860</f>
        <v>854</v>
      </c>
      <c r="C13" s="160" t="str">
        <f>'PER TRIWULAN'!I860</f>
        <v xml:space="preserve"> Brati </v>
      </c>
      <c r="D13" s="161" t="str">
        <f>'PER TRIWULAN'!B860</f>
        <v>SMPT NEGERI 1 Brati</v>
      </c>
      <c r="E13" s="136">
        <f>'PER TRIWULAN'!L860</f>
        <v>10295000</v>
      </c>
      <c r="F13" s="197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36">
        <f t="shared" si="0"/>
        <v>0</v>
      </c>
      <c r="U13" s="134">
        <f t="shared" si="1"/>
        <v>10295000</v>
      </c>
      <c r="V13" s="134">
        <f t="shared" si="2"/>
        <v>0</v>
      </c>
    </row>
    <row r="14" spans="2:22" hidden="1">
      <c r="B14" s="185">
        <f>'PER TRIWULAN'!A861</f>
        <v>855</v>
      </c>
      <c r="C14" s="160" t="str">
        <f>'PER TRIWULAN'!I861</f>
        <v xml:space="preserve"> Gabus </v>
      </c>
      <c r="D14" s="161" t="str">
        <f>'PER TRIWULAN'!B861</f>
        <v>SMP NEGERI 1 GABUS</v>
      </c>
      <c r="E14" s="136">
        <f>'PER TRIWULAN'!L861</f>
        <v>183535000</v>
      </c>
      <c r="F14" s="197"/>
      <c r="G14" s="146">
        <v>2225600</v>
      </c>
      <c r="H14" s="146"/>
      <c r="I14" s="146">
        <v>27006500</v>
      </c>
      <c r="J14" s="146">
        <v>52544050</v>
      </c>
      <c r="K14" s="146">
        <v>24433500</v>
      </c>
      <c r="L14" s="146">
        <v>1719254</v>
      </c>
      <c r="M14" s="146">
        <v>4764500</v>
      </c>
      <c r="N14" s="146">
        <v>31330000</v>
      </c>
      <c r="O14" s="146">
        <v>2325000</v>
      </c>
      <c r="P14" s="146"/>
      <c r="Q14" s="146">
        <v>20230450</v>
      </c>
      <c r="R14" s="146"/>
      <c r="S14" s="146">
        <v>15096882</v>
      </c>
      <c r="T14" s="136">
        <f t="shared" si="0"/>
        <v>181675736</v>
      </c>
      <c r="U14" s="134">
        <f t="shared" si="1"/>
        <v>183535000</v>
      </c>
      <c r="V14" s="134">
        <f t="shared" si="2"/>
        <v>-181675736</v>
      </c>
    </row>
    <row r="15" spans="2:22" hidden="1">
      <c r="B15" s="185">
        <f>'PER TRIWULAN'!A862</f>
        <v>856</v>
      </c>
      <c r="C15" s="160" t="str">
        <f>'PER TRIWULAN'!I862</f>
        <v xml:space="preserve"> Gabus </v>
      </c>
      <c r="D15" s="161" t="str">
        <f>'PER TRIWULAN'!B862</f>
        <v>SMP NEGERI 2 GABUS</v>
      </c>
      <c r="E15" s="136">
        <f>'PER TRIWULAN'!L862</f>
        <v>75970000</v>
      </c>
      <c r="F15" s="197"/>
      <c r="G15" s="146"/>
      <c r="H15" s="146"/>
      <c r="I15" s="146">
        <v>18895000</v>
      </c>
      <c r="J15" s="146">
        <v>9109500</v>
      </c>
      <c r="K15" s="146">
        <v>9944500</v>
      </c>
      <c r="L15" s="146">
        <v>1922159</v>
      </c>
      <c r="M15" s="146">
        <v>900000</v>
      </c>
      <c r="N15" s="146">
        <v>15192000</v>
      </c>
      <c r="O15" s="146">
        <v>4085000</v>
      </c>
      <c r="P15" s="146"/>
      <c r="Q15" s="146">
        <v>750000</v>
      </c>
      <c r="R15" s="146"/>
      <c r="S15" s="146">
        <v>12561900</v>
      </c>
      <c r="T15" s="136">
        <f t="shared" si="0"/>
        <v>73360059</v>
      </c>
      <c r="U15" s="134">
        <f t="shared" si="1"/>
        <v>75970000</v>
      </c>
      <c r="V15" s="134">
        <f t="shared" si="2"/>
        <v>-73360059</v>
      </c>
    </row>
    <row r="16" spans="2:22" hidden="1">
      <c r="B16" s="185">
        <f>'PER TRIWULAN'!A863</f>
        <v>857</v>
      </c>
      <c r="C16" s="160" t="str">
        <f>'PER TRIWULAN'!I863</f>
        <v xml:space="preserve"> Gabus </v>
      </c>
      <c r="D16" s="161" t="str">
        <f>'PER TRIWULAN'!B863</f>
        <v>SMP NEGERI 3 GABUS</v>
      </c>
      <c r="E16" s="136">
        <f>'PER TRIWULAN'!L863</f>
        <v>39050000</v>
      </c>
      <c r="F16" s="197"/>
      <c r="G16" s="146">
        <v>600000</v>
      </c>
      <c r="H16" s="146"/>
      <c r="I16" s="146">
        <v>5580500</v>
      </c>
      <c r="J16" s="146">
        <v>13686500</v>
      </c>
      <c r="K16" s="146">
        <v>2118800</v>
      </c>
      <c r="L16" s="146">
        <v>808000</v>
      </c>
      <c r="M16" s="146">
        <v>1175000</v>
      </c>
      <c r="N16" s="146">
        <v>7698000</v>
      </c>
      <c r="O16" s="146">
        <v>1975000</v>
      </c>
      <c r="P16" s="146"/>
      <c r="Q16" s="146">
        <v>675000</v>
      </c>
      <c r="R16" s="146"/>
      <c r="S16" s="146">
        <v>2009100</v>
      </c>
      <c r="T16" s="136">
        <f t="shared" si="0"/>
        <v>36325900</v>
      </c>
      <c r="U16" s="134">
        <f t="shared" si="1"/>
        <v>39050000</v>
      </c>
      <c r="V16" s="134">
        <f t="shared" si="2"/>
        <v>-36325900</v>
      </c>
    </row>
    <row r="17" spans="2:22" hidden="1">
      <c r="B17" s="185">
        <f>'PER TRIWULAN'!A864</f>
        <v>858</v>
      </c>
      <c r="C17" s="160" t="str">
        <f>'PER TRIWULAN'!I864</f>
        <v xml:space="preserve"> Gabus </v>
      </c>
      <c r="D17" s="161" t="str">
        <f>'PER TRIWULAN'!B864</f>
        <v>SMP NEGERI 4 Satu Atap Gabus</v>
      </c>
      <c r="E17" s="136">
        <f>'PER TRIWULAN'!L864</f>
        <v>14732500</v>
      </c>
      <c r="F17" s="19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36">
        <f t="shared" si="0"/>
        <v>0</v>
      </c>
      <c r="U17" s="134">
        <f t="shared" si="1"/>
        <v>14732500</v>
      </c>
      <c r="V17" s="134">
        <f t="shared" si="2"/>
        <v>0</v>
      </c>
    </row>
    <row r="18" spans="2:22" hidden="1">
      <c r="B18" s="185">
        <f>'PER TRIWULAN'!A865</f>
        <v>859</v>
      </c>
      <c r="C18" s="160" t="str">
        <f>'PER TRIWULAN'!I865</f>
        <v xml:space="preserve"> Gabus </v>
      </c>
      <c r="D18" s="161" t="str">
        <f>'PER TRIWULAN'!B865</f>
        <v>SMPT NEGERI 2 Gabus</v>
      </c>
      <c r="E18" s="136">
        <f>'PER TRIWULAN'!L865</f>
        <v>4970000</v>
      </c>
      <c r="F18" s="197"/>
      <c r="G18" s="146"/>
      <c r="H18" s="146"/>
      <c r="I18" s="146">
        <v>1620000</v>
      </c>
      <c r="J18" s="146">
        <v>1245000</v>
      </c>
      <c r="K18" s="146">
        <v>60000</v>
      </c>
      <c r="L18" s="146"/>
      <c r="M18" s="146"/>
      <c r="N18" s="146">
        <v>1830000</v>
      </c>
      <c r="O18" s="146"/>
      <c r="P18" s="146"/>
      <c r="Q18" s="146">
        <v>180000</v>
      </c>
      <c r="R18" s="146"/>
      <c r="S18" s="146">
        <v>35000</v>
      </c>
      <c r="T18" s="136">
        <f t="shared" si="0"/>
        <v>4970000</v>
      </c>
      <c r="U18" s="134">
        <f t="shared" si="1"/>
        <v>4970000</v>
      </c>
      <c r="V18" s="134">
        <f t="shared" si="2"/>
        <v>-4970000</v>
      </c>
    </row>
    <row r="19" spans="2:22" hidden="1">
      <c r="B19" s="185">
        <f>'PER TRIWULAN'!A866</f>
        <v>860</v>
      </c>
      <c r="C19" s="160" t="str">
        <f>'PER TRIWULAN'!I866</f>
        <v xml:space="preserve"> Gabus </v>
      </c>
      <c r="D19" s="161" t="str">
        <f>'PER TRIWULAN'!B866</f>
        <v>SMP NEGERI 5 Satu Atap Gabus</v>
      </c>
      <c r="E19" s="136">
        <f>'PER TRIWULAN'!L866</f>
        <v>2307500</v>
      </c>
      <c r="F19" s="197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36">
        <f t="shared" si="0"/>
        <v>0</v>
      </c>
      <c r="U19" s="134">
        <f t="shared" si="1"/>
        <v>2307500</v>
      </c>
      <c r="V19" s="134">
        <f t="shared" si="2"/>
        <v>0</v>
      </c>
    </row>
    <row r="20" spans="2:22" hidden="1">
      <c r="B20" s="185">
        <f>'PER TRIWULAN'!A867</f>
        <v>861</v>
      </c>
      <c r="C20" s="160" t="str">
        <f>'PER TRIWULAN'!I867</f>
        <v xml:space="preserve"> Geyer </v>
      </c>
      <c r="D20" s="161" t="str">
        <f>'PER TRIWULAN'!B867</f>
        <v>SMP NEGERI 1 GEYER</v>
      </c>
      <c r="E20" s="136">
        <f>'PER TRIWULAN'!L867</f>
        <v>113422500</v>
      </c>
      <c r="F20" s="197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36">
        <f t="shared" si="0"/>
        <v>0</v>
      </c>
      <c r="U20" s="134">
        <f t="shared" si="1"/>
        <v>113422500</v>
      </c>
      <c r="V20" s="134">
        <f t="shared" si="2"/>
        <v>0</v>
      </c>
    </row>
    <row r="21" spans="2:22" hidden="1">
      <c r="B21" s="185">
        <f>'PER TRIWULAN'!A868</f>
        <v>862</v>
      </c>
      <c r="C21" s="160" t="str">
        <f>'PER TRIWULAN'!I868</f>
        <v xml:space="preserve"> Geyer </v>
      </c>
      <c r="D21" s="161" t="str">
        <f>'PER TRIWULAN'!B868</f>
        <v>SMP NEGERI 2 GEYER</v>
      </c>
      <c r="E21" s="136">
        <f>'PER TRIWULAN'!L868</f>
        <v>96205000</v>
      </c>
      <c r="F21" s="197"/>
      <c r="G21" s="146">
        <v>0</v>
      </c>
      <c r="H21" s="146">
        <v>0</v>
      </c>
      <c r="I21" s="146">
        <v>7705000</v>
      </c>
      <c r="J21" s="146">
        <v>13686700</v>
      </c>
      <c r="K21" s="146">
        <v>39867500</v>
      </c>
      <c r="L21" s="146">
        <v>6147345</v>
      </c>
      <c r="M21" s="146">
        <v>5544000</v>
      </c>
      <c r="N21" s="146">
        <v>6600000</v>
      </c>
      <c r="O21" s="146">
        <v>3165000</v>
      </c>
      <c r="P21" s="146">
        <v>0</v>
      </c>
      <c r="Q21" s="146">
        <v>0</v>
      </c>
      <c r="R21" s="146">
        <v>0</v>
      </c>
      <c r="S21" s="146">
        <v>1800000</v>
      </c>
      <c r="T21" s="136">
        <f t="shared" si="0"/>
        <v>84515545</v>
      </c>
      <c r="U21" s="134">
        <f t="shared" si="1"/>
        <v>96205000</v>
      </c>
      <c r="V21" s="134">
        <f t="shared" si="2"/>
        <v>-84515545</v>
      </c>
    </row>
    <row r="22" spans="2:22" hidden="1">
      <c r="B22" s="185">
        <f>'PER TRIWULAN'!A869</f>
        <v>863</v>
      </c>
      <c r="C22" s="160" t="str">
        <f>'PER TRIWULAN'!I869</f>
        <v xml:space="preserve"> Geyer </v>
      </c>
      <c r="D22" s="161" t="str">
        <f>'PER TRIWULAN'!B869</f>
        <v>SMP NEGERI 3 GEYER</v>
      </c>
      <c r="E22" s="136">
        <f>'PER TRIWULAN'!L869</f>
        <v>81827500</v>
      </c>
      <c r="F22" s="197"/>
      <c r="G22" s="146">
        <v>45000</v>
      </c>
      <c r="H22" s="146"/>
      <c r="I22" s="146">
        <v>13515000</v>
      </c>
      <c r="J22" s="146">
        <v>32340150</v>
      </c>
      <c r="K22" s="146">
        <v>564000</v>
      </c>
      <c r="L22" s="146">
        <v>2725000</v>
      </c>
      <c r="M22" s="146">
        <v>3112000</v>
      </c>
      <c r="N22" s="146">
        <v>16317000</v>
      </c>
      <c r="O22" s="146">
        <v>1934000</v>
      </c>
      <c r="P22" s="146"/>
      <c r="Q22" s="146">
        <v>450000</v>
      </c>
      <c r="R22" s="146"/>
      <c r="S22" s="146">
        <v>10773000</v>
      </c>
      <c r="T22" s="136">
        <f t="shared" si="0"/>
        <v>81775150</v>
      </c>
      <c r="U22" s="134">
        <f t="shared" si="1"/>
        <v>81827500</v>
      </c>
      <c r="V22" s="134">
        <f t="shared" si="2"/>
        <v>-81775150</v>
      </c>
    </row>
    <row r="23" spans="2:22" hidden="1">
      <c r="B23" s="185">
        <f>'PER TRIWULAN'!A870</f>
        <v>864</v>
      </c>
      <c r="C23" s="160" t="str">
        <f>'PER TRIWULAN'!I870</f>
        <v xml:space="preserve"> Geyer </v>
      </c>
      <c r="D23" s="161" t="str">
        <f>'PER TRIWULAN'!B870</f>
        <v>SMP NEGERI 4 GEYER</v>
      </c>
      <c r="E23" s="136">
        <f>'PER TRIWULAN'!L870</f>
        <v>86265000</v>
      </c>
      <c r="F23" s="197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36">
        <f t="shared" si="0"/>
        <v>0</v>
      </c>
      <c r="U23" s="134">
        <f t="shared" si="1"/>
        <v>86265000</v>
      </c>
      <c r="V23" s="134">
        <f t="shared" si="2"/>
        <v>0</v>
      </c>
    </row>
    <row r="24" spans="2:22" hidden="1">
      <c r="B24" s="185">
        <f>'PER TRIWULAN'!A871</f>
        <v>865</v>
      </c>
      <c r="C24" s="160" t="str">
        <f>'PER TRIWULAN'!I871</f>
        <v xml:space="preserve"> Geyer </v>
      </c>
      <c r="D24" s="161" t="str">
        <f>'PER TRIWULAN'!B871</f>
        <v>SMPN 5 Satu Atap Geyer</v>
      </c>
      <c r="E24" s="136">
        <f>'PER TRIWULAN'!L871</f>
        <v>14200000</v>
      </c>
      <c r="F24" s="197"/>
      <c r="G24" s="146"/>
      <c r="H24" s="146"/>
      <c r="I24" s="146">
        <v>1174000</v>
      </c>
      <c r="J24" s="146">
        <v>2795500</v>
      </c>
      <c r="K24" s="146">
        <v>1251650</v>
      </c>
      <c r="L24" s="146">
        <v>2555850</v>
      </c>
      <c r="M24" s="146"/>
      <c r="N24" s="146">
        <v>2238000</v>
      </c>
      <c r="O24" s="146">
        <v>460000</v>
      </c>
      <c r="P24" s="146"/>
      <c r="Q24" s="146"/>
      <c r="R24" s="146">
        <v>3725000</v>
      </c>
      <c r="S24" s="146"/>
      <c r="T24" s="136">
        <f t="shared" si="0"/>
        <v>14200000</v>
      </c>
      <c r="U24" s="134">
        <f t="shared" si="1"/>
        <v>14200000</v>
      </c>
      <c r="V24" s="134">
        <f t="shared" si="2"/>
        <v>-14200000</v>
      </c>
    </row>
    <row r="25" spans="2:22" hidden="1">
      <c r="B25" s="185">
        <f>'PER TRIWULAN'!A872</f>
        <v>866</v>
      </c>
      <c r="C25" s="160" t="str">
        <f>'PER TRIWULAN'!I872</f>
        <v xml:space="preserve"> Godong </v>
      </c>
      <c r="D25" s="161" t="str">
        <f>'PER TRIWULAN'!B872</f>
        <v>SMP NEGERI 1 GODONG</v>
      </c>
      <c r="E25" s="136">
        <f>'PER TRIWULAN'!L872</f>
        <v>168802500</v>
      </c>
      <c r="F25" s="197"/>
      <c r="G25" s="146"/>
      <c r="H25" s="146"/>
      <c r="I25" s="146">
        <v>56249000</v>
      </c>
      <c r="J25" s="146">
        <v>11627000</v>
      </c>
      <c r="K25" s="146">
        <v>15635200</v>
      </c>
      <c r="L25" s="146">
        <v>2978157</v>
      </c>
      <c r="M25" s="146">
        <v>3080000</v>
      </c>
      <c r="N25" s="146">
        <v>10860000</v>
      </c>
      <c r="O25" s="146">
        <v>4850000</v>
      </c>
      <c r="P25" s="146"/>
      <c r="Q25" s="146">
        <v>1200000</v>
      </c>
      <c r="R25" s="146">
        <v>18415000</v>
      </c>
      <c r="S25" s="146">
        <v>43903000</v>
      </c>
      <c r="T25" s="136">
        <f t="shared" si="0"/>
        <v>168797357</v>
      </c>
      <c r="U25" s="134">
        <f t="shared" si="1"/>
        <v>168802500</v>
      </c>
      <c r="V25" s="134">
        <f t="shared" si="2"/>
        <v>-168797357</v>
      </c>
    </row>
    <row r="26" spans="2:22" hidden="1">
      <c r="B26" s="185">
        <f>'PER TRIWULAN'!A873</f>
        <v>867</v>
      </c>
      <c r="C26" s="160" t="str">
        <f>'PER TRIWULAN'!I873</f>
        <v xml:space="preserve"> Godong </v>
      </c>
      <c r="D26" s="161" t="str">
        <f>'PER TRIWULAN'!B873</f>
        <v>SMP NEGERI 2 GODONG</v>
      </c>
      <c r="E26" s="136">
        <f>'PER TRIWULAN'!L873</f>
        <v>35677500</v>
      </c>
      <c r="F26" s="197"/>
      <c r="G26" s="146">
        <v>295000</v>
      </c>
      <c r="H26" s="146"/>
      <c r="I26" s="146">
        <v>11595000</v>
      </c>
      <c r="J26" s="146">
        <v>3208000</v>
      </c>
      <c r="K26" s="146">
        <v>1142250</v>
      </c>
      <c r="L26" s="146">
        <v>2105209</v>
      </c>
      <c r="M26" s="146">
        <v>85000</v>
      </c>
      <c r="N26" s="146">
        <v>7575000</v>
      </c>
      <c r="O26" s="146"/>
      <c r="P26" s="146"/>
      <c r="Q26" s="146"/>
      <c r="R26" s="146"/>
      <c r="S26" s="146">
        <v>7364500</v>
      </c>
      <c r="T26" s="136">
        <f t="shared" si="0"/>
        <v>33369959</v>
      </c>
      <c r="U26" s="134">
        <f t="shared" si="1"/>
        <v>35677500</v>
      </c>
      <c r="V26" s="134">
        <f t="shared" si="2"/>
        <v>-33369959</v>
      </c>
    </row>
    <row r="27" spans="2:22" hidden="1">
      <c r="B27" s="185">
        <f>'PER TRIWULAN'!A874</f>
        <v>868</v>
      </c>
      <c r="C27" s="160" t="str">
        <f>'PER TRIWULAN'!I874</f>
        <v xml:space="preserve"> Godong </v>
      </c>
      <c r="D27" s="161" t="str">
        <f>'PER TRIWULAN'!B874</f>
        <v>SMP NEGERI 3 Godong</v>
      </c>
      <c r="E27" s="136">
        <f>'PER TRIWULAN'!L874</f>
        <v>62835000</v>
      </c>
      <c r="F27" s="197"/>
      <c r="G27" s="146">
        <v>70000</v>
      </c>
      <c r="H27" s="146"/>
      <c r="I27" s="146">
        <v>7170000</v>
      </c>
      <c r="J27" s="146">
        <v>28163000</v>
      </c>
      <c r="K27" s="146">
        <v>8722000</v>
      </c>
      <c r="L27" s="146">
        <v>5240748</v>
      </c>
      <c r="M27" s="146"/>
      <c r="N27" s="146">
        <v>8565000</v>
      </c>
      <c r="O27" s="146">
        <v>1040000</v>
      </c>
      <c r="P27" s="146"/>
      <c r="Q27" s="146">
        <v>1200000</v>
      </c>
      <c r="R27" s="146">
        <v>550000</v>
      </c>
      <c r="S27" s="146"/>
      <c r="T27" s="136">
        <f t="shared" si="0"/>
        <v>60720748</v>
      </c>
      <c r="U27" s="134">
        <f t="shared" si="1"/>
        <v>62835000</v>
      </c>
      <c r="V27" s="134">
        <f t="shared" si="2"/>
        <v>-60720748</v>
      </c>
    </row>
    <row r="28" spans="2:22" hidden="1">
      <c r="B28" s="185">
        <f>'PER TRIWULAN'!A875</f>
        <v>869</v>
      </c>
      <c r="C28" s="160" t="str">
        <f>'PER TRIWULAN'!I875</f>
        <v xml:space="preserve"> Grobogan </v>
      </c>
      <c r="D28" s="161" t="str">
        <f>'PER TRIWULAN'!B875</f>
        <v>SMP NEGERI 1 GROBOGAN</v>
      </c>
      <c r="E28" s="136">
        <f>'PER TRIWULAN'!L875</f>
        <v>209450000</v>
      </c>
      <c r="F28" s="197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36">
        <f t="shared" si="0"/>
        <v>0</v>
      </c>
      <c r="U28" s="134">
        <f t="shared" si="1"/>
        <v>209450000</v>
      </c>
      <c r="V28" s="134">
        <f t="shared" si="2"/>
        <v>0</v>
      </c>
    </row>
    <row r="29" spans="2:22" hidden="1">
      <c r="B29" s="185">
        <f>'PER TRIWULAN'!A876</f>
        <v>870</v>
      </c>
      <c r="C29" s="160" t="str">
        <f>'PER TRIWULAN'!I876</f>
        <v xml:space="preserve"> Grobogan </v>
      </c>
      <c r="D29" s="161" t="str">
        <f>'PER TRIWULAN'!B876</f>
        <v>SMP NEGERI 2 GROBOGAN</v>
      </c>
      <c r="E29" s="136">
        <f>'PER TRIWULAN'!L876</f>
        <v>122297500</v>
      </c>
      <c r="F29" s="197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36">
        <f t="shared" si="0"/>
        <v>0</v>
      </c>
      <c r="U29" s="134">
        <f t="shared" si="1"/>
        <v>122297500</v>
      </c>
      <c r="V29" s="134">
        <f t="shared" si="2"/>
        <v>0</v>
      </c>
    </row>
    <row r="30" spans="2:22" hidden="1">
      <c r="B30" s="185">
        <f>'PER TRIWULAN'!A877</f>
        <v>871</v>
      </c>
      <c r="C30" s="160" t="str">
        <f>'PER TRIWULAN'!I877</f>
        <v xml:space="preserve"> Grobogan </v>
      </c>
      <c r="D30" s="161" t="str">
        <f>'PER TRIWULAN'!B877</f>
        <v>SMP NEGERI 3 Satu Atap Grobogan</v>
      </c>
      <c r="E30" s="136">
        <f>'PER TRIWULAN'!L877</f>
        <v>22187500</v>
      </c>
      <c r="F30" s="197"/>
      <c r="G30" s="146">
        <v>210000</v>
      </c>
      <c r="H30" s="146"/>
      <c r="I30" s="146">
        <v>3550000</v>
      </c>
      <c r="J30" s="146">
        <v>775000</v>
      </c>
      <c r="K30" s="146">
        <v>6480000</v>
      </c>
      <c r="L30" s="146">
        <v>775000</v>
      </c>
      <c r="M30" s="146">
        <v>500000</v>
      </c>
      <c r="N30" s="146">
        <v>2400000</v>
      </c>
      <c r="O30" s="146">
        <v>345000</v>
      </c>
      <c r="P30" s="146">
        <v>4287000</v>
      </c>
      <c r="Q30" s="146">
        <v>1662500</v>
      </c>
      <c r="R30" s="146"/>
      <c r="S30" s="146"/>
      <c r="T30" s="136">
        <f t="shared" si="0"/>
        <v>20984500</v>
      </c>
      <c r="U30" s="134">
        <f t="shared" si="1"/>
        <v>22187500</v>
      </c>
      <c r="V30" s="134">
        <f t="shared" si="2"/>
        <v>-20984500</v>
      </c>
    </row>
    <row r="31" spans="2:22" hidden="1">
      <c r="B31" s="185">
        <f>'PER TRIWULAN'!A878</f>
        <v>872</v>
      </c>
      <c r="C31" s="160" t="str">
        <f>'PER TRIWULAN'!I878</f>
        <v xml:space="preserve"> Grobogan </v>
      </c>
      <c r="D31" s="161" t="str">
        <f>'PER TRIWULAN'!B878</f>
        <v>SMP NEGERI 4 Satu Atap Grobogan</v>
      </c>
      <c r="E31" s="136">
        <f>'PER TRIWULAN'!L878</f>
        <v>16152500</v>
      </c>
      <c r="F31" s="197"/>
      <c r="G31" s="146"/>
      <c r="H31" s="146">
        <v>2800000</v>
      </c>
      <c r="I31" s="146">
        <v>559000</v>
      </c>
      <c r="J31" s="146">
        <v>7982000</v>
      </c>
      <c r="K31" s="146">
        <v>1075000</v>
      </c>
      <c r="L31" s="146"/>
      <c r="M31" s="146">
        <v>3006000</v>
      </c>
      <c r="N31" s="146">
        <v>270000</v>
      </c>
      <c r="O31" s="146"/>
      <c r="P31" s="146">
        <v>460500</v>
      </c>
      <c r="Q31" s="146"/>
      <c r="R31" s="146"/>
      <c r="S31" s="146"/>
      <c r="T31" s="136">
        <f t="shared" si="0"/>
        <v>16152500</v>
      </c>
      <c r="U31" s="134">
        <f t="shared" si="1"/>
        <v>16152500</v>
      </c>
      <c r="V31" s="134">
        <f t="shared" si="2"/>
        <v>-16152500</v>
      </c>
    </row>
    <row r="32" spans="2:22">
      <c r="B32" s="185">
        <f>'PER TRIWULAN'!A879</f>
        <v>873</v>
      </c>
      <c r="C32" s="160" t="str">
        <f>'PER TRIWULAN'!I879</f>
        <v xml:space="preserve"> Gubug </v>
      </c>
      <c r="D32" s="161" t="str">
        <f>'PER TRIWULAN'!B879</f>
        <v>SMP NEGERI 1 GUBUG</v>
      </c>
      <c r="E32" s="136">
        <f>'PER TRIWULAN'!L879</f>
        <v>158330000</v>
      </c>
      <c r="F32" s="197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36">
        <f t="shared" si="0"/>
        <v>0</v>
      </c>
      <c r="U32" s="134">
        <f t="shared" si="1"/>
        <v>158330000</v>
      </c>
      <c r="V32" s="134">
        <f t="shared" si="2"/>
        <v>0</v>
      </c>
    </row>
    <row r="33" spans="2:22">
      <c r="B33" s="185">
        <f>'PER TRIWULAN'!A880</f>
        <v>874</v>
      </c>
      <c r="C33" s="160" t="str">
        <f>'PER TRIWULAN'!I880</f>
        <v xml:space="preserve"> Gubug </v>
      </c>
      <c r="D33" s="161" t="str">
        <f>'PER TRIWULAN'!B880</f>
        <v>SMP NEGERI 2 GUBUG</v>
      </c>
      <c r="E33" s="136">
        <f>'PER TRIWULAN'!L880</f>
        <v>139692500</v>
      </c>
      <c r="F33" s="197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36">
        <f t="shared" si="0"/>
        <v>0</v>
      </c>
      <c r="U33" s="134">
        <f t="shared" si="1"/>
        <v>139692500</v>
      </c>
      <c r="V33" s="134">
        <f t="shared" si="2"/>
        <v>0</v>
      </c>
    </row>
    <row r="34" spans="2:22">
      <c r="B34" s="185">
        <f>'PER TRIWULAN'!A881</f>
        <v>875</v>
      </c>
      <c r="C34" s="160" t="str">
        <f>'PER TRIWULAN'!I881</f>
        <v xml:space="preserve"> Gubug </v>
      </c>
      <c r="D34" s="161" t="str">
        <f>'PER TRIWULAN'!B881</f>
        <v>SMP NEGERI 3 GUBUG</v>
      </c>
      <c r="E34" s="136">
        <f>'PER TRIWULAN'!L881</f>
        <v>83247500</v>
      </c>
      <c r="F34" s="197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36">
        <f t="shared" si="0"/>
        <v>0</v>
      </c>
      <c r="U34" s="134">
        <f t="shared" si="1"/>
        <v>83247500</v>
      </c>
      <c r="V34" s="134">
        <f t="shared" si="2"/>
        <v>0</v>
      </c>
    </row>
    <row r="35" spans="2:22">
      <c r="B35" s="185">
        <f>'PER TRIWULAN'!A882</f>
        <v>876</v>
      </c>
      <c r="C35" s="160" t="str">
        <f>'PER TRIWULAN'!I882</f>
        <v xml:space="preserve"> Gubug </v>
      </c>
      <c r="D35" s="161" t="str">
        <f>'PER TRIWULAN'!B882</f>
        <v>SMP NEGERI 4 Satu Atap Gubug</v>
      </c>
      <c r="E35" s="136">
        <f>'PER TRIWULAN'!L882</f>
        <v>30885000</v>
      </c>
      <c r="F35" s="197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36">
        <f t="shared" si="0"/>
        <v>0</v>
      </c>
      <c r="U35" s="134">
        <f t="shared" si="1"/>
        <v>30885000</v>
      </c>
      <c r="V35" s="134">
        <f t="shared" si="2"/>
        <v>0</v>
      </c>
    </row>
    <row r="36" spans="2:22">
      <c r="B36" s="185">
        <f>'PER TRIWULAN'!A883</f>
        <v>877</v>
      </c>
      <c r="C36" s="160" t="str">
        <f>'PER TRIWULAN'!I883</f>
        <v xml:space="preserve"> Gubug </v>
      </c>
      <c r="D36" s="161" t="str">
        <f>'PER TRIWULAN'!B883</f>
        <v>SMPT NEGERI 2 Gubug</v>
      </c>
      <c r="E36" s="136">
        <f>'PER TRIWULAN'!L883</f>
        <v>1952500</v>
      </c>
      <c r="F36" s="197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36">
        <f t="shared" si="0"/>
        <v>0</v>
      </c>
      <c r="U36" s="134">
        <f t="shared" si="1"/>
        <v>1952500</v>
      </c>
      <c r="V36" s="134">
        <f t="shared" si="2"/>
        <v>0</v>
      </c>
    </row>
    <row r="37" spans="2:22" hidden="1">
      <c r="B37" s="185">
        <f>'PER TRIWULAN'!A884</f>
        <v>878</v>
      </c>
      <c r="C37" s="160" t="str">
        <f>'PER TRIWULAN'!I884</f>
        <v xml:space="preserve"> Karangrayung </v>
      </c>
      <c r="D37" s="161" t="str">
        <f>'PER TRIWULAN'!B884</f>
        <v>SMP NEGERI 1 KARANGRAYUNG</v>
      </c>
      <c r="E37" s="136">
        <f>'PER TRIWULAN'!L884</f>
        <v>179807500</v>
      </c>
      <c r="F37" s="197"/>
      <c r="G37" s="146"/>
      <c r="H37" s="146"/>
      <c r="I37" s="146">
        <v>45997500</v>
      </c>
      <c r="J37" s="146">
        <v>53514800</v>
      </c>
      <c r="K37" s="146">
        <v>37035100</v>
      </c>
      <c r="L37" s="146">
        <v>5185056</v>
      </c>
      <c r="M37" s="146">
        <v>17587000</v>
      </c>
      <c r="N37" s="146">
        <v>13482000</v>
      </c>
      <c r="O37" s="146">
        <v>4999000</v>
      </c>
      <c r="P37" s="146"/>
      <c r="Q37" s="146">
        <v>1800000</v>
      </c>
      <c r="R37" s="146"/>
      <c r="S37" s="146"/>
      <c r="T37" s="136">
        <f t="shared" si="0"/>
        <v>179600456</v>
      </c>
      <c r="U37" s="134">
        <f t="shared" si="1"/>
        <v>179807500</v>
      </c>
      <c r="V37" s="134">
        <f t="shared" si="2"/>
        <v>-179600456</v>
      </c>
    </row>
    <row r="38" spans="2:22" hidden="1">
      <c r="B38" s="185">
        <f>'PER TRIWULAN'!A885</f>
        <v>879</v>
      </c>
      <c r="C38" s="160" t="str">
        <f>'PER TRIWULAN'!I885</f>
        <v xml:space="preserve"> Karangrayung </v>
      </c>
      <c r="D38" s="161" t="str">
        <f>'PER TRIWULAN'!B885</f>
        <v>SMP NEGERI 2 KARANGRAYUNG</v>
      </c>
      <c r="E38" s="136">
        <f>'PER TRIWULAN'!L885</f>
        <v>143597500</v>
      </c>
      <c r="F38" s="197"/>
      <c r="G38" s="146"/>
      <c r="H38" s="146"/>
      <c r="I38" s="146">
        <v>41145222</v>
      </c>
      <c r="J38" s="146">
        <v>68682250</v>
      </c>
      <c r="K38" s="146">
        <v>2874500</v>
      </c>
      <c r="L38" s="146">
        <v>4507899</v>
      </c>
      <c r="M38" s="146">
        <v>1150000</v>
      </c>
      <c r="N38" s="146">
        <v>16305000</v>
      </c>
      <c r="O38" s="146">
        <v>7855000</v>
      </c>
      <c r="P38" s="146"/>
      <c r="Q38" s="146">
        <v>1950000</v>
      </c>
      <c r="R38" s="146"/>
      <c r="S38" s="146"/>
      <c r="T38" s="136">
        <f t="shared" si="0"/>
        <v>144469871</v>
      </c>
      <c r="U38" s="134">
        <f t="shared" si="1"/>
        <v>143597500</v>
      </c>
      <c r="V38" s="134">
        <f t="shared" si="2"/>
        <v>-144469871</v>
      </c>
    </row>
    <row r="39" spans="2:22" hidden="1">
      <c r="B39" s="185">
        <f>'PER TRIWULAN'!A886</f>
        <v>880</v>
      </c>
      <c r="C39" s="160" t="str">
        <f>'PER TRIWULAN'!I886</f>
        <v xml:space="preserve"> Karangrayung </v>
      </c>
      <c r="D39" s="161" t="str">
        <f>'PER TRIWULAN'!B886</f>
        <v>SMP NEGERI 3 KARANGRAYUNG</v>
      </c>
      <c r="E39" s="136">
        <f>'PER TRIWULAN'!L886</f>
        <v>133302500</v>
      </c>
      <c r="F39" s="197"/>
      <c r="G39" s="146"/>
      <c r="H39" s="146"/>
      <c r="I39" s="146">
        <v>28070000</v>
      </c>
      <c r="J39" s="146">
        <v>41200000</v>
      </c>
      <c r="K39" s="146">
        <v>27724982</v>
      </c>
      <c r="L39" s="146">
        <v>2059033</v>
      </c>
      <c r="M39" s="146">
        <v>6638000</v>
      </c>
      <c r="N39" s="146">
        <v>14793000</v>
      </c>
      <c r="O39" s="146">
        <v>3535000</v>
      </c>
      <c r="P39" s="146"/>
      <c r="Q39" s="146">
        <v>1500000</v>
      </c>
      <c r="R39" s="146"/>
      <c r="S39" s="146"/>
      <c r="T39" s="136">
        <f t="shared" si="0"/>
        <v>125520015</v>
      </c>
      <c r="U39" s="134">
        <f t="shared" si="1"/>
        <v>133302500</v>
      </c>
      <c r="V39" s="134">
        <f t="shared" si="2"/>
        <v>-125520015</v>
      </c>
    </row>
    <row r="40" spans="2:22" hidden="1">
      <c r="B40" s="185">
        <f>'PER TRIWULAN'!A887</f>
        <v>881</v>
      </c>
      <c r="C40" s="160" t="str">
        <f>'PER TRIWULAN'!I887</f>
        <v xml:space="preserve"> Karangrayung </v>
      </c>
      <c r="D40" s="161" t="str">
        <f>'PER TRIWULAN'!B887</f>
        <v>SMP NEGERI 4 Satu Atap Karangrayung</v>
      </c>
      <c r="E40" s="136">
        <f>'PER TRIWULAN'!L887</f>
        <v>24495000</v>
      </c>
      <c r="F40" s="197"/>
      <c r="G40" s="146"/>
      <c r="H40" s="146"/>
      <c r="I40" s="146">
        <v>3825800</v>
      </c>
      <c r="J40" s="146">
        <v>2276650</v>
      </c>
      <c r="K40" s="146">
        <v>8671050</v>
      </c>
      <c r="L40" s="146">
        <v>200000</v>
      </c>
      <c r="M40" s="146">
        <v>3561500</v>
      </c>
      <c r="N40" s="146">
        <v>3720000</v>
      </c>
      <c r="O40" s="146">
        <v>1830000</v>
      </c>
      <c r="P40" s="146"/>
      <c r="Q40" s="146">
        <v>190000</v>
      </c>
      <c r="R40" s="146"/>
      <c r="S40" s="146">
        <v>220000</v>
      </c>
      <c r="T40" s="136">
        <f t="shared" si="0"/>
        <v>24495000</v>
      </c>
      <c r="U40" s="134">
        <f t="shared" si="1"/>
        <v>24495000</v>
      </c>
      <c r="V40" s="134">
        <f t="shared" si="2"/>
        <v>-24495000</v>
      </c>
    </row>
    <row r="41" spans="2:22" hidden="1">
      <c r="B41" s="185">
        <f>'PER TRIWULAN'!A888</f>
        <v>882</v>
      </c>
      <c r="C41" s="160" t="str">
        <f>'PER TRIWULAN'!I888</f>
        <v xml:space="preserve"> Kedungjati </v>
      </c>
      <c r="D41" s="161" t="str">
        <f>'PER TRIWULAN'!B888</f>
        <v>SMP NEGERI 1 KEDUNGJATI</v>
      </c>
      <c r="E41" s="136">
        <f>'PER TRIWULAN'!L888</f>
        <v>133480000</v>
      </c>
      <c r="F41" s="197"/>
      <c r="G41" s="146">
        <v>45000</v>
      </c>
      <c r="H41" s="146">
        <v>915000</v>
      </c>
      <c r="I41" s="146">
        <v>14857500</v>
      </c>
      <c r="J41" s="146">
        <v>22069100</v>
      </c>
      <c r="K41" s="146">
        <v>35169250</v>
      </c>
      <c r="L41" s="146">
        <v>1141096</v>
      </c>
      <c r="M41" s="146">
        <v>13469150</v>
      </c>
      <c r="N41" s="146">
        <v>20632500</v>
      </c>
      <c r="O41" s="146">
        <v>1165000</v>
      </c>
      <c r="P41" s="146">
        <v>20000</v>
      </c>
      <c r="Q41" s="146"/>
      <c r="R41" s="146">
        <v>2400000</v>
      </c>
      <c r="S41" s="146">
        <v>21582500</v>
      </c>
      <c r="T41" s="136">
        <f t="shared" si="0"/>
        <v>133466096</v>
      </c>
      <c r="U41" s="134">
        <f t="shared" si="1"/>
        <v>133480000</v>
      </c>
      <c r="V41" s="134">
        <f t="shared" si="2"/>
        <v>-133466096</v>
      </c>
    </row>
    <row r="42" spans="2:22" hidden="1">
      <c r="B42" s="185">
        <f>'PER TRIWULAN'!A889</f>
        <v>883</v>
      </c>
      <c r="C42" s="160" t="str">
        <f>'PER TRIWULAN'!I889</f>
        <v xml:space="preserve"> Kedungjati </v>
      </c>
      <c r="D42" s="161" t="str">
        <f>'PER TRIWULAN'!B889</f>
        <v>SMP NEGERI 2 KEDUNGJATI</v>
      </c>
      <c r="E42" s="136">
        <f>'PER TRIWULAN'!L889</f>
        <v>81117500</v>
      </c>
      <c r="F42" s="197"/>
      <c r="G42" s="146">
        <v>180000</v>
      </c>
      <c r="H42" s="146"/>
      <c r="I42" s="146">
        <v>25734600</v>
      </c>
      <c r="J42" s="146">
        <v>20376000</v>
      </c>
      <c r="K42" s="146">
        <v>7765500</v>
      </c>
      <c r="L42" s="146">
        <v>3231080</v>
      </c>
      <c r="M42" s="146">
        <v>6071000</v>
      </c>
      <c r="N42" s="146">
        <v>11850000</v>
      </c>
      <c r="O42" s="146">
        <v>3280000</v>
      </c>
      <c r="P42" s="146"/>
      <c r="Q42" s="146">
        <v>1191600</v>
      </c>
      <c r="R42" s="146">
        <v>1150000</v>
      </c>
      <c r="S42" s="146">
        <v>250000</v>
      </c>
      <c r="T42" s="136">
        <f t="shared" si="0"/>
        <v>81079780</v>
      </c>
      <c r="U42" s="134">
        <f t="shared" si="1"/>
        <v>81117500</v>
      </c>
      <c r="V42" s="134">
        <f t="shared" si="2"/>
        <v>-81079780</v>
      </c>
    </row>
    <row r="43" spans="2:22" hidden="1">
      <c r="B43" s="185">
        <f>'PER TRIWULAN'!A890</f>
        <v>884</v>
      </c>
      <c r="C43" s="160" t="str">
        <f>'PER TRIWULAN'!I890</f>
        <v xml:space="preserve"> Kedungjati </v>
      </c>
      <c r="D43" s="161" t="str">
        <f>'PER TRIWULAN'!B890</f>
        <v>SMP NEGERI 3 Satu Atap Kedungjati</v>
      </c>
      <c r="E43" s="136">
        <f>'PER TRIWULAN'!L890</f>
        <v>20412500</v>
      </c>
      <c r="F43" s="197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36">
        <f t="shared" si="0"/>
        <v>0</v>
      </c>
      <c r="U43" s="134">
        <f t="shared" si="1"/>
        <v>20412500</v>
      </c>
      <c r="V43" s="134">
        <f t="shared" si="2"/>
        <v>0</v>
      </c>
    </row>
    <row r="44" spans="2:22" hidden="1">
      <c r="B44" s="185">
        <f>'PER TRIWULAN'!A891</f>
        <v>885</v>
      </c>
      <c r="C44" s="160" t="str">
        <f>'PER TRIWULAN'!I891</f>
        <v xml:space="preserve"> Kedungjati </v>
      </c>
      <c r="D44" s="161" t="str">
        <f>'PER TRIWULAN'!B891</f>
        <v>SMP NEGERI 4 Satu Atap Kedungjati</v>
      </c>
      <c r="E44" s="136">
        <f>'PER TRIWULAN'!L891</f>
        <v>26802500</v>
      </c>
      <c r="F44" s="197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36">
        <f t="shared" si="0"/>
        <v>0</v>
      </c>
      <c r="U44" s="134">
        <f t="shared" si="1"/>
        <v>26802500</v>
      </c>
      <c r="V44" s="134">
        <f t="shared" si="2"/>
        <v>0</v>
      </c>
    </row>
    <row r="45" spans="2:22" hidden="1">
      <c r="B45" s="185">
        <f>'PER TRIWULAN'!A892</f>
        <v>886</v>
      </c>
      <c r="C45" s="160" t="str">
        <f>'PER TRIWULAN'!I892</f>
        <v xml:space="preserve"> Klambu </v>
      </c>
      <c r="D45" s="161" t="str">
        <f>'PER TRIWULAN'!B892</f>
        <v>SMP NEGERI 1 KLAMBU</v>
      </c>
      <c r="E45" s="136">
        <f>'PER TRIWULAN'!L892</f>
        <v>96027500</v>
      </c>
      <c r="F45" s="197"/>
      <c r="G45" s="146">
        <v>490000</v>
      </c>
      <c r="H45" s="146"/>
      <c r="I45" s="146">
        <v>28178000</v>
      </c>
      <c r="J45" s="146">
        <v>16330863</v>
      </c>
      <c r="K45" s="146">
        <v>18841900</v>
      </c>
      <c r="L45" s="146">
        <v>2593621</v>
      </c>
      <c r="M45" s="146">
        <v>6473000</v>
      </c>
      <c r="N45" s="146">
        <v>12960000</v>
      </c>
      <c r="O45" s="146">
        <v>675000</v>
      </c>
      <c r="P45" s="146"/>
      <c r="Q45" s="146">
        <v>1200000</v>
      </c>
      <c r="R45" s="146"/>
      <c r="S45" s="146">
        <v>8285000</v>
      </c>
      <c r="T45" s="136">
        <f t="shared" si="0"/>
        <v>96027384</v>
      </c>
      <c r="U45" s="134">
        <f t="shared" si="1"/>
        <v>96027500</v>
      </c>
      <c r="V45" s="134">
        <f t="shared" si="2"/>
        <v>-96027384</v>
      </c>
    </row>
    <row r="46" spans="2:22" hidden="1">
      <c r="B46" s="185">
        <f>'PER TRIWULAN'!A893</f>
        <v>887</v>
      </c>
      <c r="C46" s="160" t="str">
        <f>'PER TRIWULAN'!I893</f>
        <v xml:space="preserve"> Klambu </v>
      </c>
      <c r="D46" s="161" t="str">
        <f>'PER TRIWULAN'!B893</f>
        <v>SMP NEGERI 2 Satu Atap Klambu</v>
      </c>
      <c r="E46" s="136">
        <f>'PER TRIWULAN'!L893</f>
        <v>22542500</v>
      </c>
      <c r="F46" s="197"/>
      <c r="G46" s="146">
        <v>80000</v>
      </c>
      <c r="H46" s="146"/>
      <c r="I46" s="146">
        <v>4518000</v>
      </c>
      <c r="J46" s="146">
        <v>3521000</v>
      </c>
      <c r="K46" s="146">
        <v>4693500</v>
      </c>
      <c r="L46" s="146"/>
      <c r="M46" s="146"/>
      <c r="N46" s="146">
        <v>9730000</v>
      </c>
      <c r="O46" s="146"/>
      <c r="P46" s="146"/>
      <c r="Q46" s="146"/>
      <c r="R46" s="146"/>
      <c r="S46" s="146"/>
      <c r="T46" s="136">
        <f t="shared" si="0"/>
        <v>22542500</v>
      </c>
      <c r="U46" s="134">
        <f t="shared" si="1"/>
        <v>22542500</v>
      </c>
      <c r="V46" s="134">
        <f t="shared" si="2"/>
        <v>-22542500</v>
      </c>
    </row>
    <row r="47" spans="2:22" hidden="1">
      <c r="B47" s="185">
        <f>'PER TRIWULAN'!A894</f>
        <v>888</v>
      </c>
      <c r="C47" s="160" t="str">
        <f>'PER TRIWULAN'!I894</f>
        <v xml:space="preserve"> Klambu </v>
      </c>
      <c r="D47" s="161" t="str">
        <f>'PER TRIWULAN'!B894</f>
        <v>SMPT NEGERI 1 Klambu</v>
      </c>
      <c r="E47" s="136">
        <f>'PER TRIWULAN'!L894</f>
        <v>13312500</v>
      </c>
      <c r="F47" s="197"/>
      <c r="G47" s="146"/>
      <c r="H47" s="146"/>
      <c r="I47" s="146">
        <v>5280000</v>
      </c>
      <c r="J47" s="146">
        <v>540000</v>
      </c>
      <c r="K47" s="146">
        <v>2932500</v>
      </c>
      <c r="L47" s="146"/>
      <c r="M47" s="146"/>
      <c r="N47" s="146">
        <v>1125000</v>
      </c>
      <c r="O47" s="146"/>
      <c r="P47" s="146"/>
      <c r="Q47" s="146">
        <v>675000</v>
      </c>
      <c r="R47" s="146"/>
      <c r="S47" s="146">
        <v>2760000</v>
      </c>
      <c r="T47" s="136">
        <f t="shared" si="0"/>
        <v>13312500</v>
      </c>
      <c r="U47" s="134">
        <f t="shared" si="1"/>
        <v>13312500</v>
      </c>
      <c r="V47" s="134">
        <f t="shared" si="2"/>
        <v>-13312500</v>
      </c>
    </row>
    <row r="48" spans="2:22" hidden="1">
      <c r="B48" s="185">
        <f>'PER TRIWULAN'!A895</f>
        <v>889</v>
      </c>
      <c r="C48" s="160" t="str">
        <f>'PER TRIWULAN'!I895</f>
        <v xml:space="preserve"> Kradenan </v>
      </c>
      <c r="D48" s="161" t="str">
        <f>'PER TRIWULAN'!B895</f>
        <v>SMP NEGERI 1 KRADENAN</v>
      </c>
      <c r="E48" s="136">
        <f>'PER TRIWULAN'!L895</f>
        <v>189392500</v>
      </c>
      <c r="F48" s="197"/>
      <c r="G48" s="146">
        <v>328500</v>
      </c>
      <c r="H48" s="146"/>
      <c r="I48" s="146">
        <v>86544200</v>
      </c>
      <c r="J48" s="146">
        <v>37304250</v>
      </c>
      <c r="K48" s="146">
        <v>1357200</v>
      </c>
      <c r="L48" s="146">
        <v>1947950</v>
      </c>
      <c r="M48" s="146">
        <v>4899400</v>
      </c>
      <c r="N48" s="146">
        <v>29778000</v>
      </c>
      <c r="O48" s="146">
        <v>330000</v>
      </c>
      <c r="P48" s="146"/>
      <c r="Q48" s="146">
        <v>800000</v>
      </c>
      <c r="R48" s="146"/>
      <c r="S48" s="146">
        <v>26103000</v>
      </c>
      <c r="T48" s="136">
        <f t="shared" si="0"/>
        <v>189392500</v>
      </c>
      <c r="U48" s="134">
        <f t="shared" si="1"/>
        <v>189392500</v>
      </c>
      <c r="V48" s="134">
        <f t="shared" si="2"/>
        <v>-189392500</v>
      </c>
    </row>
    <row r="49" spans="2:22" hidden="1">
      <c r="B49" s="185">
        <f>'PER TRIWULAN'!A896</f>
        <v>890</v>
      </c>
      <c r="C49" s="160" t="str">
        <f>'PER TRIWULAN'!I896</f>
        <v xml:space="preserve"> Kradenan </v>
      </c>
      <c r="D49" s="161" t="str">
        <f>'PER TRIWULAN'!B896</f>
        <v>SMP NEGERI 2 KRADENAN</v>
      </c>
      <c r="E49" s="136">
        <f>'PER TRIWULAN'!L896</f>
        <v>100110000</v>
      </c>
      <c r="F49" s="197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36">
        <f t="shared" si="0"/>
        <v>0</v>
      </c>
      <c r="U49" s="134">
        <f t="shared" si="1"/>
        <v>100110000</v>
      </c>
      <c r="V49" s="134">
        <f t="shared" si="2"/>
        <v>0</v>
      </c>
    </row>
    <row r="50" spans="2:22" hidden="1">
      <c r="B50" s="185">
        <f>'PER TRIWULAN'!A897</f>
        <v>891</v>
      </c>
      <c r="C50" s="160" t="str">
        <f>'PER TRIWULAN'!I897</f>
        <v xml:space="preserve"> Kradenan </v>
      </c>
      <c r="D50" s="161" t="str">
        <f>'PER TRIWULAN'!B897</f>
        <v>SMP NEGERI 3 KRADENAN</v>
      </c>
      <c r="E50" s="136">
        <f>'PER TRIWULAN'!L897</f>
        <v>61060000</v>
      </c>
      <c r="F50" s="197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36">
        <f t="shared" si="0"/>
        <v>0</v>
      </c>
      <c r="U50" s="134">
        <f t="shared" si="1"/>
        <v>61060000</v>
      </c>
      <c r="V50" s="134">
        <f t="shared" si="2"/>
        <v>0</v>
      </c>
    </row>
    <row r="51" spans="2:22" hidden="1">
      <c r="B51" s="185">
        <f>'PER TRIWULAN'!A898</f>
        <v>892</v>
      </c>
      <c r="C51" s="160" t="str">
        <f>'PER TRIWULAN'!I898</f>
        <v xml:space="preserve"> Kradenan </v>
      </c>
      <c r="D51" s="161" t="str">
        <f>'PER TRIWULAN'!B898</f>
        <v>SMP NEGERI 4 Satu Atap Kradenan</v>
      </c>
      <c r="E51" s="136">
        <f>'PER TRIWULAN'!L898</f>
        <v>8875000</v>
      </c>
      <c r="F51" s="197"/>
      <c r="G51" s="146"/>
      <c r="H51" s="146"/>
      <c r="I51" s="146"/>
      <c r="J51" s="146">
        <v>3000000</v>
      </c>
      <c r="K51" s="146">
        <v>1597000</v>
      </c>
      <c r="L51" s="146">
        <v>53000</v>
      </c>
      <c r="M51" s="146"/>
      <c r="N51" s="146">
        <v>3050000</v>
      </c>
      <c r="O51" s="146"/>
      <c r="P51" s="146"/>
      <c r="Q51" s="146">
        <v>175000</v>
      </c>
      <c r="R51" s="146">
        <v>1000000</v>
      </c>
      <c r="S51" s="146"/>
      <c r="T51" s="136">
        <f t="shared" si="0"/>
        <v>8875000</v>
      </c>
      <c r="U51" s="134">
        <f t="shared" si="1"/>
        <v>8875000</v>
      </c>
      <c r="V51" s="134">
        <f t="shared" si="2"/>
        <v>-8875000</v>
      </c>
    </row>
    <row r="52" spans="2:22" hidden="1">
      <c r="B52" s="185">
        <f>'PER TRIWULAN'!A899</f>
        <v>893</v>
      </c>
      <c r="C52" s="160" t="str">
        <f>'PER TRIWULAN'!I899</f>
        <v xml:space="preserve"> Kradenan </v>
      </c>
      <c r="D52" s="161" t="str">
        <f>'PER TRIWULAN'!B899</f>
        <v>SMPT NEGERI 2 Kradenan</v>
      </c>
      <c r="E52" s="136">
        <f>'PER TRIWULAN'!L899</f>
        <v>3550000</v>
      </c>
      <c r="F52" s="197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36">
        <f t="shared" si="0"/>
        <v>0</v>
      </c>
      <c r="U52" s="134">
        <f t="shared" si="1"/>
        <v>3550000</v>
      </c>
      <c r="V52" s="134">
        <f t="shared" si="2"/>
        <v>0</v>
      </c>
    </row>
    <row r="53" spans="2:22" hidden="1">
      <c r="B53" s="185">
        <f>'PER TRIWULAN'!A900</f>
        <v>894</v>
      </c>
      <c r="C53" s="160" t="str">
        <f>'PER TRIWULAN'!I900</f>
        <v xml:space="preserve"> Ngaringan </v>
      </c>
      <c r="D53" s="161" t="str">
        <f>'PER TRIWULAN'!B900</f>
        <v>SMP NEGERI 1 NGARINGAN</v>
      </c>
      <c r="E53" s="136">
        <f>'PER TRIWULAN'!L900</f>
        <v>121942500</v>
      </c>
      <c r="F53" s="197"/>
      <c r="G53" s="146">
        <v>978000</v>
      </c>
      <c r="H53" s="146"/>
      <c r="I53" s="146"/>
      <c r="J53" s="146">
        <v>3582000</v>
      </c>
      <c r="K53" s="146">
        <v>37716500</v>
      </c>
      <c r="L53" s="146">
        <v>2450000</v>
      </c>
      <c r="M53" s="146">
        <v>11124000</v>
      </c>
      <c r="N53" s="146">
        <v>21540000</v>
      </c>
      <c r="O53" s="146">
        <v>1365000</v>
      </c>
      <c r="P53" s="146"/>
      <c r="Q53" s="146">
        <v>600000</v>
      </c>
      <c r="R53" s="146"/>
      <c r="S53" s="146">
        <v>32592353</v>
      </c>
      <c r="T53" s="136">
        <f t="shared" si="0"/>
        <v>111947853</v>
      </c>
      <c r="U53" s="134">
        <f t="shared" si="1"/>
        <v>121942500</v>
      </c>
      <c r="V53" s="134">
        <f t="shared" si="2"/>
        <v>-111947853</v>
      </c>
    </row>
    <row r="54" spans="2:22" hidden="1">
      <c r="B54" s="185">
        <f>'PER TRIWULAN'!A901</f>
        <v>895</v>
      </c>
      <c r="C54" s="160" t="str">
        <f>'PER TRIWULAN'!I901</f>
        <v xml:space="preserve"> Ngaringan </v>
      </c>
      <c r="D54" s="161" t="str">
        <f>'PER TRIWULAN'!B901</f>
        <v>SMP NEGERI 2 NGARINGAN</v>
      </c>
      <c r="E54" s="136">
        <f>'PER TRIWULAN'!L901</f>
        <v>53605000</v>
      </c>
      <c r="F54" s="197"/>
      <c r="G54" s="146"/>
      <c r="H54" s="146"/>
      <c r="I54" s="146">
        <v>4833600</v>
      </c>
      <c r="J54" s="146">
        <v>11222000</v>
      </c>
      <c r="K54" s="146">
        <v>11177100</v>
      </c>
      <c r="L54" s="146">
        <v>526800</v>
      </c>
      <c r="M54" s="146">
        <v>5890000</v>
      </c>
      <c r="N54" s="146">
        <v>10422000</v>
      </c>
      <c r="O54" s="146">
        <v>430000</v>
      </c>
      <c r="P54" s="146"/>
      <c r="Q54" s="146">
        <v>450000</v>
      </c>
      <c r="R54" s="146"/>
      <c r="S54" s="146">
        <v>8653500</v>
      </c>
      <c r="T54" s="136">
        <f t="shared" si="0"/>
        <v>53605000</v>
      </c>
      <c r="U54" s="134">
        <f t="shared" si="1"/>
        <v>53605000</v>
      </c>
      <c r="V54" s="134">
        <f t="shared" si="2"/>
        <v>-53605000</v>
      </c>
    </row>
    <row r="55" spans="2:22" hidden="1">
      <c r="B55" s="185">
        <f>'PER TRIWULAN'!A902</f>
        <v>896</v>
      </c>
      <c r="C55" s="160" t="str">
        <f>'PER TRIWULAN'!I902</f>
        <v xml:space="preserve"> Ngaringan </v>
      </c>
      <c r="D55" s="161" t="str">
        <f>'PER TRIWULAN'!B902</f>
        <v>SMP NEGERI 3 Satu Atap Ngaringan</v>
      </c>
      <c r="E55" s="136">
        <f>'PER TRIWULAN'!L902</f>
        <v>17572500</v>
      </c>
      <c r="F55" s="197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36">
        <f t="shared" si="0"/>
        <v>0</v>
      </c>
      <c r="U55" s="134">
        <f t="shared" si="1"/>
        <v>17572500</v>
      </c>
      <c r="V55" s="134">
        <f t="shared" si="2"/>
        <v>0</v>
      </c>
    </row>
    <row r="56" spans="2:22" hidden="1">
      <c r="B56" s="185">
        <f>'PER TRIWULAN'!A903</f>
        <v>897</v>
      </c>
      <c r="C56" s="160" t="str">
        <f>'PER TRIWULAN'!I903</f>
        <v xml:space="preserve"> Ngaringan </v>
      </c>
      <c r="D56" s="161" t="str">
        <f>'PER TRIWULAN'!B903</f>
        <v>SMP NEGERI 4 Satu Atap Ngaringan</v>
      </c>
      <c r="E56" s="136">
        <f>'PER TRIWULAN'!L903</f>
        <v>28222500</v>
      </c>
      <c r="F56" s="197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36">
        <f t="shared" si="0"/>
        <v>0</v>
      </c>
      <c r="U56" s="134">
        <f t="shared" si="1"/>
        <v>28222500</v>
      </c>
      <c r="V56" s="134">
        <f t="shared" si="2"/>
        <v>0</v>
      </c>
    </row>
    <row r="57" spans="2:22" hidden="1">
      <c r="B57" s="185">
        <f>'PER TRIWULAN'!A904</f>
        <v>898</v>
      </c>
      <c r="C57" s="160" t="str">
        <f>'PER TRIWULAN'!I904</f>
        <v xml:space="preserve"> Penawangan </v>
      </c>
      <c r="D57" s="161" t="str">
        <f>'PER TRIWULAN'!B904</f>
        <v>SMP NEGERI 1 PENAWANGAN</v>
      </c>
      <c r="E57" s="136">
        <f>'PER TRIWULAN'!L904</f>
        <v>163300000</v>
      </c>
      <c r="F57" s="197"/>
      <c r="G57" s="146">
        <v>655000</v>
      </c>
      <c r="H57" s="146"/>
      <c r="I57" s="146">
        <v>65129000</v>
      </c>
      <c r="J57" s="146">
        <v>49060000</v>
      </c>
      <c r="K57" s="146">
        <v>29990900</v>
      </c>
      <c r="L57" s="146">
        <v>2295486</v>
      </c>
      <c r="M57" s="146"/>
      <c r="N57" s="146">
        <v>6020000</v>
      </c>
      <c r="O57" s="146"/>
      <c r="P57" s="146"/>
      <c r="Q57" s="146">
        <v>1800000</v>
      </c>
      <c r="R57" s="146"/>
      <c r="S57" s="146"/>
      <c r="T57" s="136">
        <f t="shared" si="0"/>
        <v>154950386</v>
      </c>
      <c r="U57" s="134">
        <f t="shared" si="1"/>
        <v>163300000</v>
      </c>
      <c r="V57" s="134">
        <f t="shared" si="2"/>
        <v>-154950386</v>
      </c>
    </row>
    <row r="58" spans="2:22" hidden="1">
      <c r="B58" s="185">
        <f>'PER TRIWULAN'!A905</f>
        <v>899</v>
      </c>
      <c r="C58" s="160" t="str">
        <f>'PER TRIWULAN'!I905</f>
        <v xml:space="preserve"> Penawangan </v>
      </c>
      <c r="D58" s="161" t="str">
        <f>'PER TRIWULAN'!B905</f>
        <v>SMP NEGERI 2 PENAWANGAN</v>
      </c>
      <c r="E58" s="136">
        <f>'PER TRIWULAN'!L905</f>
        <v>110760000</v>
      </c>
      <c r="F58" s="197"/>
      <c r="G58" s="146"/>
      <c r="H58" s="146"/>
      <c r="I58" s="146">
        <v>21059500</v>
      </c>
      <c r="J58" s="146">
        <v>44593000</v>
      </c>
      <c r="K58" s="146">
        <v>5306200</v>
      </c>
      <c r="L58" s="146">
        <v>6039000</v>
      </c>
      <c r="M58" s="146">
        <v>12404300</v>
      </c>
      <c r="N58" s="146">
        <v>13347000</v>
      </c>
      <c r="O58" s="146">
        <v>2917500</v>
      </c>
      <c r="P58" s="146"/>
      <c r="Q58" s="146">
        <v>5093500</v>
      </c>
      <c r="R58" s="146"/>
      <c r="S58" s="146"/>
      <c r="T58" s="136">
        <f t="shared" si="0"/>
        <v>110760000</v>
      </c>
      <c r="U58" s="134">
        <f t="shared" si="1"/>
        <v>110760000</v>
      </c>
      <c r="V58" s="134">
        <f t="shared" si="2"/>
        <v>-110760000</v>
      </c>
    </row>
    <row r="59" spans="2:22" hidden="1">
      <c r="B59" s="185">
        <f>'PER TRIWULAN'!A906</f>
        <v>900</v>
      </c>
      <c r="C59" s="160" t="str">
        <f>'PER TRIWULAN'!I906</f>
        <v xml:space="preserve"> Penawangan </v>
      </c>
      <c r="D59" s="161" t="str">
        <f>'PER TRIWULAN'!B906</f>
        <v>SMPT NEGERI 1 Penawangan</v>
      </c>
      <c r="E59" s="136">
        <f>'PER TRIWULAN'!L906</f>
        <v>1420000</v>
      </c>
      <c r="F59" s="197"/>
      <c r="G59" s="146"/>
      <c r="H59" s="146"/>
      <c r="I59" s="146"/>
      <c r="J59" s="146"/>
      <c r="K59" s="146"/>
      <c r="L59" s="146"/>
      <c r="M59" s="146"/>
      <c r="N59" s="146">
        <v>1420000</v>
      </c>
      <c r="O59" s="146"/>
      <c r="P59" s="146"/>
      <c r="Q59" s="146"/>
      <c r="R59" s="146"/>
      <c r="S59" s="146"/>
      <c r="T59" s="136">
        <f t="shared" si="0"/>
        <v>1420000</v>
      </c>
      <c r="U59" s="134">
        <f t="shared" si="1"/>
        <v>1420000</v>
      </c>
      <c r="V59" s="134">
        <f t="shared" si="2"/>
        <v>-1420000</v>
      </c>
    </row>
    <row r="60" spans="2:22" hidden="1">
      <c r="B60" s="185">
        <f>'PER TRIWULAN'!A907</f>
        <v>901</v>
      </c>
      <c r="C60" s="160" t="str">
        <f>'PER TRIWULAN'!I907</f>
        <v xml:space="preserve"> Penawangan </v>
      </c>
      <c r="D60" s="161" t="str">
        <f>'PER TRIWULAN'!B907</f>
        <v>SMPT NEGERI 2 Penawangan</v>
      </c>
      <c r="E60" s="136">
        <f>'PER TRIWULAN'!L907</f>
        <v>1065000</v>
      </c>
      <c r="F60" s="197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36">
        <f t="shared" si="0"/>
        <v>0</v>
      </c>
      <c r="U60" s="134">
        <f t="shared" si="1"/>
        <v>1065000</v>
      </c>
      <c r="V60" s="134">
        <f t="shared" si="2"/>
        <v>0</v>
      </c>
    </row>
    <row r="61" spans="2:22" hidden="1">
      <c r="B61" s="185">
        <f>'PER TRIWULAN'!A908</f>
        <v>902</v>
      </c>
      <c r="C61" s="160" t="str">
        <f>'PER TRIWULAN'!I908</f>
        <v xml:space="preserve"> Penawangan </v>
      </c>
      <c r="D61" s="161" t="str">
        <f>'PER TRIWULAN'!B908</f>
        <v>SMP NEGERI 3 Satu Atap Penawangan</v>
      </c>
      <c r="E61" s="136">
        <f>'PER TRIWULAN'!L908</f>
        <v>4260000</v>
      </c>
      <c r="F61" s="197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36">
        <f t="shared" si="0"/>
        <v>0</v>
      </c>
      <c r="U61" s="134">
        <f t="shared" si="1"/>
        <v>4260000</v>
      </c>
      <c r="V61" s="134">
        <f t="shared" si="2"/>
        <v>0</v>
      </c>
    </row>
    <row r="62" spans="2:22" hidden="1">
      <c r="B62" s="185">
        <f>'PER TRIWULAN'!A909</f>
        <v>903</v>
      </c>
      <c r="C62" s="160" t="str">
        <f>'PER TRIWULAN'!I909</f>
        <v xml:space="preserve"> Pulokulon </v>
      </c>
      <c r="D62" s="161" t="str">
        <f>'PER TRIWULAN'!B909</f>
        <v>SMP NEGERI 1 PULOKULON</v>
      </c>
      <c r="E62" s="136">
        <f>'PER TRIWULAN'!L909</f>
        <v>176435000</v>
      </c>
      <c r="F62" s="197"/>
      <c r="G62" s="146">
        <v>900000</v>
      </c>
      <c r="H62" s="146"/>
      <c r="I62" s="146">
        <v>21468000</v>
      </c>
      <c r="J62" s="146">
        <v>26084500</v>
      </c>
      <c r="K62" s="146">
        <v>30309500</v>
      </c>
      <c r="L62" s="146">
        <v>5296800</v>
      </c>
      <c r="M62" s="146">
        <v>30057000</v>
      </c>
      <c r="N62" s="146"/>
      <c r="O62" s="146">
        <v>1830000</v>
      </c>
      <c r="P62" s="146"/>
      <c r="Q62" s="146"/>
      <c r="R62" s="146">
        <v>2840000</v>
      </c>
      <c r="S62" s="146">
        <v>45865000</v>
      </c>
      <c r="T62" s="136">
        <f t="shared" si="0"/>
        <v>164650800</v>
      </c>
      <c r="U62" s="134">
        <f t="shared" si="1"/>
        <v>176435000</v>
      </c>
      <c r="V62" s="134">
        <f t="shared" si="2"/>
        <v>-164650800</v>
      </c>
    </row>
    <row r="63" spans="2:22" hidden="1">
      <c r="B63" s="185">
        <f>'PER TRIWULAN'!A910</f>
        <v>904</v>
      </c>
      <c r="C63" s="160" t="str">
        <f>'PER TRIWULAN'!I910</f>
        <v xml:space="preserve"> Pulokulon </v>
      </c>
      <c r="D63" s="161" t="str">
        <f>'PER TRIWULAN'!B910</f>
        <v>SMP NEGERI 3 PULOKULON</v>
      </c>
      <c r="E63" s="136">
        <f>'PER TRIWULAN'!L910</f>
        <v>40470000</v>
      </c>
      <c r="F63" s="197">
        <v>40470000</v>
      </c>
      <c r="G63" s="146"/>
      <c r="H63" s="146"/>
      <c r="I63" s="146"/>
      <c r="J63" s="146">
        <v>11225500</v>
      </c>
      <c r="K63" s="146">
        <v>16794600</v>
      </c>
      <c r="L63" s="146">
        <v>3980000</v>
      </c>
      <c r="M63" s="146"/>
      <c r="N63" s="146">
        <v>8040000</v>
      </c>
      <c r="O63" s="146">
        <v>340000</v>
      </c>
      <c r="P63" s="146"/>
      <c r="Q63" s="146"/>
      <c r="R63" s="146"/>
      <c r="S63" s="146"/>
      <c r="T63" s="136">
        <f t="shared" si="0"/>
        <v>40380100</v>
      </c>
      <c r="U63" s="134">
        <f t="shared" si="1"/>
        <v>0</v>
      </c>
      <c r="V63" s="134">
        <f t="shared" si="2"/>
        <v>89900</v>
      </c>
    </row>
    <row r="64" spans="2:22" hidden="1">
      <c r="B64" s="185">
        <f>'PER TRIWULAN'!A911</f>
        <v>905</v>
      </c>
      <c r="C64" s="160" t="str">
        <f>'PER TRIWULAN'!I911</f>
        <v xml:space="preserve"> Pulokulon </v>
      </c>
      <c r="D64" s="161" t="str">
        <f>'PER TRIWULAN'!B911</f>
        <v>SMP NEGERI 4 SATU ATAP PULOKULON</v>
      </c>
      <c r="E64" s="136">
        <f>'PER TRIWULAN'!L911</f>
        <v>34612500</v>
      </c>
      <c r="F64" s="197"/>
      <c r="G64" s="146"/>
      <c r="H64" s="146"/>
      <c r="I64" s="146">
        <v>8170000</v>
      </c>
      <c r="J64" s="146"/>
      <c r="K64" s="146">
        <f>475000+7417000</f>
        <v>7892000</v>
      </c>
      <c r="L64" s="146">
        <f>3638000+1500000</f>
        <v>5138000</v>
      </c>
      <c r="M64" s="146"/>
      <c r="N64" s="146">
        <v>6900000</v>
      </c>
      <c r="O64" s="146">
        <v>1050000</v>
      </c>
      <c r="P64" s="146"/>
      <c r="Q64" s="146">
        <v>5370000</v>
      </c>
      <c r="R64" s="146"/>
      <c r="S64" s="146"/>
      <c r="T64" s="136">
        <f t="shared" si="0"/>
        <v>34520000</v>
      </c>
      <c r="U64" s="134">
        <f t="shared" si="1"/>
        <v>34612500</v>
      </c>
      <c r="V64" s="134">
        <f t="shared" si="2"/>
        <v>-34520000</v>
      </c>
    </row>
    <row r="65" spans="2:22" hidden="1">
      <c r="B65" s="185">
        <f>'PER TRIWULAN'!A912</f>
        <v>906</v>
      </c>
      <c r="C65" s="160" t="str">
        <f>'PER TRIWULAN'!I912</f>
        <v xml:space="preserve"> Pulokulon </v>
      </c>
      <c r="D65" s="161" t="str">
        <f>'PER TRIWULAN'!B912</f>
        <v>SMP NEGERI 2 PULOKULON</v>
      </c>
      <c r="E65" s="136">
        <f>'PER TRIWULAN'!L912</f>
        <v>97092500</v>
      </c>
      <c r="F65" s="197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36">
        <f t="shared" si="0"/>
        <v>0</v>
      </c>
      <c r="U65" s="134">
        <f t="shared" si="1"/>
        <v>97092500</v>
      </c>
      <c r="V65" s="134">
        <f t="shared" si="2"/>
        <v>0</v>
      </c>
    </row>
    <row r="66" spans="2:22" hidden="1">
      <c r="B66" s="185">
        <f>'PER TRIWULAN'!A913</f>
        <v>907</v>
      </c>
      <c r="C66" s="160" t="str">
        <f>'PER TRIWULAN'!I913</f>
        <v xml:space="preserve"> Purwodadi </v>
      </c>
      <c r="D66" s="161" t="str">
        <f>'PER TRIWULAN'!B913</f>
        <v>SMP NEGERI 1 PURWODADI</v>
      </c>
      <c r="E66" s="136">
        <f>'PER TRIWULAN'!L913</f>
        <v>104725000</v>
      </c>
      <c r="F66" s="197"/>
      <c r="G66" s="146"/>
      <c r="H66" s="146"/>
      <c r="I66" s="146">
        <v>22048000</v>
      </c>
      <c r="J66" s="146">
        <v>17462600</v>
      </c>
      <c r="K66" s="146">
        <v>501500</v>
      </c>
      <c r="L66" s="146">
        <v>32303063</v>
      </c>
      <c r="M66" s="146"/>
      <c r="N66" s="146">
        <v>16200000</v>
      </c>
      <c r="O66" s="146">
        <v>2355000</v>
      </c>
      <c r="P66" s="146"/>
      <c r="Q66" s="146"/>
      <c r="R66" s="146"/>
      <c r="S66" s="146"/>
      <c r="T66" s="136">
        <f t="shared" si="0"/>
        <v>90870163</v>
      </c>
      <c r="U66" s="134">
        <f t="shared" si="1"/>
        <v>104725000</v>
      </c>
      <c r="V66" s="134">
        <f t="shared" si="2"/>
        <v>-90870163</v>
      </c>
    </row>
    <row r="67" spans="2:22" hidden="1">
      <c r="B67" s="185">
        <f>'PER TRIWULAN'!A914</f>
        <v>908</v>
      </c>
      <c r="C67" s="160" t="str">
        <f>'PER TRIWULAN'!I914</f>
        <v xml:space="preserve"> Purwodadi </v>
      </c>
      <c r="D67" s="161" t="str">
        <f>'PER TRIWULAN'!B914</f>
        <v>SMP NEGERI 2 PURWODADI</v>
      </c>
      <c r="E67" s="136">
        <f>'PER TRIWULAN'!L914</f>
        <v>154602500</v>
      </c>
      <c r="F67" s="197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36">
        <f t="shared" si="0"/>
        <v>0</v>
      </c>
      <c r="U67" s="134">
        <f t="shared" si="1"/>
        <v>154602500</v>
      </c>
      <c r="V67" s="134">
        <f t="shared" si="2"/>
        <v>0</v>
      </c>
    </row>
    <row r="68" spans="2:22" hidden="1">
      <c r="B68" s="185">
        <f>'PER TRIWULAN'!A915</f>
        <v>909</v>
      </c>
      <c r="C68" s="160" t="str">
        <f>'PER TRIWULAN'!I915</f>
        <v xml:space="preserve"> Purwodadi </v>
      </c>
      <c r="D68" s="161" t="str">
        <f>'PER TRIWULAN'!B915</f>
        <v>SMP NEGERI 3 PURWODADI</v>
      </c>
      <c r="E68" s="136">
        <f>'PER TRIWULAN'!L915</f>
        <v>229862500</v>
      </c>
      <c r="F68" s="197"/>
      <c r="G68" s="146"/>
      <c r="H68" s="146"/>
      <c r="I68" s="146"/>
      <c r="J68" s="146">
        <v>62653700</v>
      </c>
      <c r="K68" s="146">
        <v>18848050</v>
      </c>
      <c r="L68" s="146">
        <v>71623664</v>
      </c>
      <c r="M68" s="146">
        <v>21597450</v>
      </c>
      <c r="N68" s="146"/>
      <c r="O68" s="146">
        <v>14635000</v>
      </c>
      <c r="P68" s="146"/>
      <c r="Q68" s="146"/>
      <c r="R68" s="146"/>
      <c r="S68" s="146">
        <v>5404400</v>
      </c>
      <c r="T68" s="136">
        <f t="shared" si="0"/>
        <v>194762264</v>
      </c>
      <c r="U68" s="134">
        <f t="shared" si="1"/>
        <v>229862500</v>
      </c>
      <c r="V68" s="134">
        <f t="shared" si="2"/>
        <v>-194762264</v>
      </c>
    </row>
    <row r="69" spans="2:22" hidden="1">
      <c r="B69" s="185">
        <f>'PER TRIWULAN'!A916</f>
        <v>910</v>
      </c>
      <c r="C69" s="160" t="str">
        <f>'PER TRIWULAN'!I916</f>
        <v xml:space="preserve"> Purwodadi </v>
      </c>
      <c r="D69" s="161" t="str">
        <f>'PER TRIWULAN'!B916</f>
        <v>SMP NEGERI 4 PURWODADI</v>
      </c>
      <c r="E69" s="136">
        <f>'PER TRIWULAN'!L916</f>
        <v>152117500</v>
      </c>
      <c r="F69" s="197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36">
        <f t="shared" si="0"/>
        <v>0</v>
      </c>
      <c r="U69" s="134">
        <f t="shared" si="1"/>
        <v>152117500</v>
      </c>
      <c r="V69" s="134">
        <f t="shared" si="2"/>
        <v>0</v>
      </c>
    </row>
    <row r="70" spans="2:22" hidden="1">
      <c r="B70" s="185">
        <f>'PER TRIWULAN'!A917</f>
        <v>911</v>
      </c>
      <c r="C70" s="160" t="str">
        <f>'PER TRIWULAN'!I917</f>
        <v xml:space="preserve"> Purwodadi </v>
      </c>
      <c r="D70" s="161" t="str">
        <f>'PER TRIWULAN'!B917</f>
        <v>SMP NEGERI 5 PURWODADI</v>
      </c>
      <c r="E70" s="136">
        <f>'PER TRIWULAN'!L917</f>
        <v>153182500</v>
      </c>
      <c r="F70" s="197"/>
      <c r="G70" s="146">
        <v>270000</v>
      </c>
      <c r="H70" s="146">
        <v>27713000</v>
      </c>
      <c r="I70" s="146">
        <v>44440000</v>
      </c>
      <c r="J70" s="146">
        <v>24776850</v>
      </c>
      <c r="K70" s="146">
        <v>4770520</v>
      </c>
      <c r="L70" s="146"/>
      <c r="M70" s="146">
        <v>23095000</v>
      </c>
      <c r="N70" s="146">
        <v>7340000</v>
      </c>
      <c r="O70" s="146"/>
      <c r="P70" s="146">
        <v>1800000</v>
      </c>
      <c r="Q70" s="146"/>
      <c r="R70" s="146">
        <v>9230930</v>
      </c>
      <c r="S70" s="146"/>
      <c r="T70" s="136">
        <f t="shared" si="0"/>
        <v>143436300</v>
      </c>
      <c r="U70" s="134">
        <f t="shared" si="1"/>
        <v>153182500</v>
      </c>
      <c r="V70" s="134">
        <f t="shared" si="2"/>
        <v>-143436300</v>
      </c>
    </row>
    <row r="71" spans="2:22" hidden="1">
      <c r="B71" s="185">
        <f>'PER TRIWULAN'!A918</f>
        <v>912</v>
      </c>
      <c r="C71" s="160" t="str">
        <f>'PER TRIWULAN'!I918</f>
        <v xml:space="preserve"> Purwodadi </v>
      </c>
      <c r="D71" s="161" t="str">
        <f>'PER TRIWULAN'!B918</f>
        <v>SMP NEGERI 6 PURWODADI</v>
      </c>
      <c r="E71" s="136">
        <f>'PER TRIWULAN'!L918</f>
        <v>172885000</v>
      </c>
      <c r="F71" s="197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36">
        <f t="shared" si="0"/>
        <v>0</v>
      </c>
      <c r="U71" s="134">
        <f t="shared" si="1"/>
        <v>172885000</v>
      </c>
      <c r="V71" s="134">
        <f t="shared" si="2"/>
        <v>0</v>
      </c>
    </row>
    <row r="72" spans="2:22" hidden="1">
      <c r="B72" s="185">
        <f>'PER TRIWULAN'!A919</f>
        <v>913</v>
      </c>
      <c r="C72" s="160" t="str">
        <f>'PER TRIWULAN'!I919</f>
        <v xml:space="preserve"> Purwodadi </v>
      </c>
      <c r="D72" s="161" t="str">
        <f>'PER TRIWULAN'!B919</f>
        <v>SMP NEGERI 7 PURWODADI</v>
      </c>
      <c r="E72" s="136">
        <f>'PER TRIWULAN'!L919</f>
        <v>140402500</v>
      </c>
      <c r="F72" s="197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36">
        <f t="shared" si="0"/>
        <v>0</v>
      </c>
      <c r="U72" s="134">
        <f t="shared" si="1"/>
        <v>140402500</v>
      </c>
      <c r="V72" s="134">
        <f t="shared" si="2"/>
        <v>0</v>
      </c>
    </row>
    <row r="73" spans="2:22" hidden="1">
      <c r="B73" s="185">
        <f>'PER TRIWULAN'!A920</f>
        <v>914</v>
      </c>
      <c r="C73" s="160" t="str">
        <f>'PER TRIWULAN'!I920</f>
        <v xml:space="preserve"> Purwodadi </v>
      </c>
      <c r="D73" s="161" t="str">
        <f>'PER TRIWULAN'!B920</f>
        <v>SLB C. Danyang</v>
      </c>
      <c r="E73" s="136">
        <f>'PER TRIWULAN'!L920</f>
        <v>0</v>
      </c>
      <c r="F73" s="197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36">
        <f t="shared" si="0"/>
        <v>0</v>
      </c>
      <c r="U73" s="134">
        <f t="shared" si="1"/>
        <v>0</v>
      </c>
      <c r="V73" s="134">
        <f t="shared" si="2"/>
        <v>0</v>
      </c>
    </row>
    <row r="74" spans="2:22" hidden="1">
      <c r="B74" s="185">
        <f>'PER TRIWULAN'!A921</f>
        <v>915</v>
      </c>
      <c r="C74" s="160" t="str">
        <f>'PER TRIWULAN'!I921</f>
        <v xml:space="preserve"> Purwodadi </v>
      </c>
      <c r="D74" s="161" t="str">
        <f>'PER TRIWULAN'!B921</f>
        <v>SMPT NEGERI  4 Purwodadi</v>
      </c>
      <c r="E74" s="136">
        <f>'PER TRIWULAN'!L921</f>
        <v>5147500</v>
      </c>
      <c r="F74" s="197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36">
        <f t="shared" si="0"/>
        <v>0</v>
      </c>
      <c r="U74" s="134">
        <f t="shared" si="1"/>
        <v>5147500</v>
      </c>
      <c r="V74" s="134">
        <f t="shared" si="2"/>
        <v>0</v>
      </c>
    </row>
    <row r="75" spans="2:22" hidden="1">
      <c r="B75" s="185">
        <f>'PER TRIWULAN'!A922</f>
        <v>916</v>
      </c>
      <c r="C75" s="160" t="str">
        <f>'PER TRIWULAN'!I922</f>
        <v xml:space="preserve"> Tanggungharjo </v>
      </c>
      <c r="D75" s="161" t="str">
        <f>'PER TRIWULAN'!B922</f>
        <v>SMP NEGERI 1TANGGUNGHARJO</v>
      </c>
      <c r="E75" s="136">
        <f>'PER TRIWULAN'!L922</f>
        <v>124605000</v>
      </c>
      <c r="F75" s="197"/>
      <c r="G75" s="146"/>
      <c r="H75" s="146"/>
      <c r="I75" s="146">
        <v>23980000</v>
      </c>
      <c r="J75" s="146">
        <v>39879400</v>
      </c>
      <c r="K75" s="146">
        <v>25128700</v>
      </c>
      <c r="L75" s="146">
        <v>2575250</v>
      </c>
      <c r="M75" s="146">
        <v>3846250</v>
      </c>
      <c r="N75" s="146">
        <v>21552000</v>
      </c>
      <c r="O75" s="146"/>
      <c r="P75" s="146"/>
      <c r="Q75" s="146"/>
      <c r="R75" s="146">
        <v>1800000</v>
      </c>
      <c r="S75" s="146"/>
      <c r="T75" s="136">
        <f t="shared" si="0"/>
        <v>118761600</v>
      </c>
      <c r="U75" s="134">
        <f t="shared" si="1"/>
        <v>124605000</v>
      </c>
      <c r="V75" s="134">
        <f t="shared" si="2"/>
        <v>-118761600</v>
      </c>
    </row>
    <row r="76" spans="2:22" hidden="1">
      <c r="B76" s="185">
        <f>'PER TRIWULAN'!A923</f>
        <v>917</v>
      </c>
      <c r="C76" s="160" t="str">
        <f>'PER TRIWULAN'!I923</f>
        <v xml:space="preserve"> Tanggungharjo </v>
      </c>
      <c r="D76" s="161" t="str">
        <f>'PER TRIWULAN'!B923</f>
        <v>SMP NEGERI 2 TANGGUNGHARJO</v>
      </c>
      <c r="E76" s="136">
        <f>'PER TRIWULAN'!L923</f>
        <v>66917500</v>
      </c>
      <c r="F76" s="197"/>
      <c r="G76" s="146">
        <v>1296000</v>
      </c>
      <c r="H76" s="146"/>
      <c r="I76" s="146">
        <v>15358200</v>
      </c>
      <c r="J76" s="146">
        <v>3915000</v>
      </c>
      <c r="K76" s="146">
        <v>14769000</v>
      </c>
      <c r="L76" s="146">
        <v>1830296</v>
      </c>
      <c r="M76" s="146">
        <v>6099000</v>
      </c>
      <c r="N76" s="146">
        <v>10530000</v>
      </c>
      <c r="O76" s="146">
        <v>7280000</v>
      </c>
      <c r="P76" s="146"/>
      <c r="Q76" s="146">
        <v>1350000</v>
      </c>
      <c r="R76" s="146">
        <v>4490000</v>
      </c>
      <c r="S76" s="146"/>
      <c r="T76" s="136">
        <f t="shared" ref="T76:T139" si="3">SUM(G76:S76)</f>
        <v>66917496</v>
      </c>
      <c r="U76" s="134">
        <f t="shared" ref="U76:U139" si="4">E76-F76</f>
        <v>66917500</v>
      </c>
      <c r="V76" s="134">
        <f t="shared" ref="V76:V139" si="5">F76-T76</f>
        <v>-66917496</v>
      </c>
    </row>
    <row r="77" spans="2:22" hidden="1">
      <c r="B77" s="185">
        <f>'PER TRIWULAN'!A924</f>
        <v>918</v>
      </c>
      <c r="C77" s="160" t="str">
        <f>'PER TRIWULAN'!I924</f>
        <v xml:space="preserve"> Tawangharjo </v>
      </c>
      <c r="D77" s="161" t="str">
        <f>'PER TRIWULAN'!B924</f>
        <v>SMP NEGERI 1 TAWANGHARJO</v>
      </c>
      <c r="E77" s="136">
        <f>'PER TRIWULAN'!L924</f>
        <v>162945000</v>
      </c>
      <c r="F77" s="197"/>
      <c r="G77" s="146">
        <v>4049000</v>
      </c>
      <c r="H77" s="146"/>
      <c r="I77" s="146">
        <v>13840000</v>
      </c>
      <c r="J77" s="146">
        <v>45257000</v>
      </c>
      <c r="K77" s="146">
        <v>32001540</v>
      </c>
      <c r="L77" s="146">
        <v>6340101</v>
      </c>
      <c r="M77" s="146">
        <v>13398650</v>
      </c>
      <c r="N77" s="146">
        <v>30538000</v>
      </c>
      <c r="O77" s="146">
        <v>1645000</v>
      </c>
      <c r="P77" s="146"/>
      <c r="Q77" s="146">
        <v>2100000</v>
      </c>
      <c r="R77" s="146">
        <v>7451000</v>
      </c>
      <c r="S77" s="146">
        <v>5750000</v>
      </c>
      <c r="T77" s="136">
        <f t="shared" si="3"/>
        <v>162370291</v>
      </c>
      <c r="U77" s="134">
        <f t="shared" si="4"/>
        <v>162945000</v>
      </c>
      <c r="V77" s="134">
        <f t="shared" si="5"/>
        <v>-162370291</v>
      </c>
    </row>
    <row r="78" spans="2:22" hidden="1">
      <c r="B78" s="185">
        <f>'PER TRIWULAN'!A925</f>
        <v>919</v>
      </c>
      <c r="C78" s="160" t="str">
        <f>'PER TRIWULAN'!I925</f>
        <v xml:space="preserve"> Tawangharjo </v>
      </c>
      <c r="D78" s="161" t="str">
        <f>'PER TRIWULAN'!B925</f>
        <v>SMP NEGERI 2 TAWANGHARJO</v>
      </c>
      <c r="E78" s="136">
        <f>'PER TRIWULAN'!L925</f>
        <v>82005000</v>
      </c>
      <c r="F78" s="197"/>
      <c r="G78" s="146">
        <v>110000</v>
      </c>
      <c r="H78" s="146">
        <v>0</v>
      </c>
      <c r="I78" s="146">
        <v>8090000</v>
      </c>
      <c r="J78" s="146">
        <v>6695625</v>
      </c>
      <c r="K78" s="146">
        <v>14718900</v>
      </c>
      <c r="L78" s="146">
        <v>1933993</v>
      </c>
      <c r="M78" s="146">
        <v>1200000</v>
      </c>
      <c r="N78" s="146">
        <v>10613100</v>
      </c>
      <c r="O78" s="146">
        <v>2325000</v>
      </c>
      <c r="P78" s="146">
        <v>1825000</v>
      </c>
      <c r="Q78" s="146">
        <v>900000</v>
      </c>
      <c r="R78" s="146">
        <v>65000</v>
      </c>
      <c r="S78" s="146">
        <v>600000</v>
      </c>
      <c r="T78" s="136">
        <f t="shared" si="3"/>
        <v>49076618</v>
      </c>
      <c r="U78" s="134">
        <f t="shared" si="4"/>
        <v>82005000</v>
      </c>
      <c r="V78" s="134">
        <f t="shared" si="5"/>
        <v>-49076618</v>
      </c>
    </row>
    <row r="79" spans="2:22" hidden="1">
      <c r="B79" s="185">
        <f>'PER TRIWULAN'!A926</f>
        <v>920</v>
      </c>
      <c r="C79" s="160" t="str">
        <f>'PER TRIWULAN'!I926</f>
        <v xml:space="preserve"> Tawangharjo </v>
      </c>
      <c r="D79" s="161" t="str">
        <f>'PER TRIWULAN'!B926</f>
        <v>SMP NEGERI 3 Satu Atap Tawangharjo</v>
      </c>
      <c r="E79" s="136">
        <f>'PER TRIWULAN'!L926</f>
        <v>3195000</v>
      </c>
      <c r="F79" s="197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36">
        <f t="shared" si="3"/>
        <v>0</v>
      </c>
      <c r="U79" s="134">
        <f t="shared" si="4"/>
        <v>3195000</v>
      </c>
      <c r="V79" s="134">
        <f t="shared" si="5"/>
        <v>0</v>
      </c>
    </row>
    <row r="80" spans="2:22" hidden="1">
      <c r="B80" s="185">
        <f>'PER TRIWULAN'!A927</f>
        <v>921</v>
      </c>
      <c r="C80" s="160" t="str">
        <f>'PER TRIWULAN'!I927</f>
        <v xml:space="preserve"> Tegowanu </v>
      </c>
      <c r="D80" s="161" t="str">
        <f>'PER TRIWULAN'!B927</f>
        <v>SMP NEGERI 1 TEGOWANU</v>
      </c>
      <c r="E80" s="136">
        <f>'PER TRIWULAN'!L927</f>
        <v>149632500</v>
      </c>
      <c r="F80" s="197"/>
      <c r="G80" s="146"/>
      <c r="H80" s="146"/>
      <c r="I80" s="146">
        <v>44042500</v>
      </c>
      <c r="J80" s="146">
        <v>11605000</v>
      </c>
      <c r="K80" s="146">
        <v>14145000</v>
      </c>
      <c r="L80" s="146">
        <v>12592516</v>
      </c>
      <c r="M80" s="146">
        <v>350000</v>
      </c>
      <c r="N80" s="146">
        <v>14850000</v>
      </c>
      <c r="O80" s="146">
        <v>3440000</v>
      </c>
      <c r="P80" s="146"/>
      <c r="Q80" s="146">
        <v>1500000</v>
      </c>
      <c r="R80" s="146"/>
      <c r="S80" s="146">
        <v>23530000</v>
      </c>
      <c r="T80" s="136">
        <f t="shared" si="3"/>
        <v>126055016</v>
      </c>
      <c r="U80" s="134">
        <f t="shared" si="4"/>
        <v>149632500</v>
      </c>
      <c r="V80" s="134">
        <f t="shared" si="5"/>
        <v>-126055016</v>
      </c>
    </row>
    <row r="81" spans="2:22" hidden="1">
      <c r="B81" s="185">
        <f>'PER TRIWULAN'!A928</f>
        <v>922</v>
      </c>
      <c r="C81" s="160" t="str">
        <f>'PER TRIWULAN'!I928</f>
        <v xml:space="preserve"> Tegowanu </v>
      </c>
      <c r="D81" s="161" t="str">
        <f>'PER TRIWULAN'!B928</f>
        <v>SMP NEGERI 2 TEGOWANU</v>
      </c>
      <c r="E81" s="136">
        <f>'PER TRIWULAN'!L928</f>
        <v>110582500</v>
      </c>
      <c r="F81" s="197"/>
      <c r="G81" s="146">
        <v>1695000</v>
      </c>
      <c r="H81" s="146"/>
      <c r="I81" s="146">
        <v>15377300</v>
      </c>
      <c r="J81" s="146">
        <v>12110800</v>
      </c>
      <c r="K81" s="146">
        <v>44597400</v>
      </c>
      <c r="L81" s="146">
        <v>1100000</v>
      </c>
      <c r="M81" s="146">
        <v>17896400</v>
      </c>
      <c r="N81" s="146">
        <v>16455600</v>
      </c>
      <c r="O81" s="146">
        <v>1350000</v>
      </c>
      <c r="P81" s="146"/>
      <c r="Q81" s="146"/>
      <c r="R81" s="146"/>
      <c r="S81" s="146"/>
      <c r="T81" s="136">
        <f t="shared" si="3"/>
        <v>110582500</v>
      </c>
      <c r="U81" s="134">
        <f t="shared" si="4"/>
        <v>110582500</v>
      </c>
      <c r="V81" s="134">
        <f t="shared" si="5"/>
        <v>-110582500</v>
      </c>
    </row>
    <row r="82" spans="2:22" hidden="1">
      <c r="B82" s="185">
        <f>'PER TRIWULAN'!A929</f>
        <v>923</v>
      </c>
      <c r="C82" s="160" t="str">
        <f>'PER TRIWULAN'!I929</f>
        <v xml:space="preserve"> Tegowanu </v>
      </c>
      <c r="D82" s="161" t="str">
        <f>'PER TRIWULAN'!B929</f>
        <v>SMP NEGERI 3 TEGOWANU</v>
      </c>
      <c r="E82" s="136">
        <f>'PER TRIWULAN'!L929</f>
        <v>36742500</v>
      </c>
      <c r="F82" s="197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36">
        <f t="shared" si="3"/>
        <v>0</v>
      </c>
      <c r="U82" s="134">
        <f t="shared" si="4"/>
        <v>36742500</v>
      </c>
      <c r="V82" s="134">
        <f t="shared" si="5"/>
        <v>0</v>
      </c>
    </row>
    <row r="83" spans="2:22" hidden="1">
      <c r="B83" s="185">
        <f>'PER TRIWULAN'!A930</f>
        <v>924</v>
      </c>
      <c r="C83" s="160" t="str">
        <f>'PER TRIWULAN'!I930</f>
        <v xml:space="preserve"> Toroh </v>
      </c>
      <c r="D83" s="161" t="str">
        <f>'PER TRIWULAN'!B930</f>
        <v>SMP NEGERI 1 TOROH</v>
      </c>
      <c r="E83" s="136">
        <f>'PER TRIWULAN'!L930</f>
        <v>159217500</v>
      </c>
      <c r="F83" s="197"/>
      <c r="G83" s="146">
        <v>390000</v>
      </c>
      <c r="H83" s="146"/>
      <c r="I83" s="146">
        <v>25530000</v>
      </c>
      <c r="J83" s="146">
        <v>26825500</v>
      </c>
      <c r="K83" s="146">
        <v>39934150</v>
      </c>
      <c r="L83" s="146">
        <v>3300000</v>
      </c>
      <c r="M83" s="146">
        <v>13224600</v>
      </c>
      <c r="N83" s="146">
        <v>11943000</v>
      </c>
      <c r="O83" s="146">
        <v>7285000</v>
      </c>
      <c r="P83" s="146"/>
      <c r="Q83" s="146">
        <v>900000</v>
      </c>
      <c r="R83" s="146"/>
      <c r="S83" s="146">
        <v>16965000</v>
      </c>
      <c r="T83" s="136">
        <f t="shared" si="3"/>
        <v>146297250</v>
      </c>
      <c r="U83" s="134">
        <f t="shared" si="4"/>
        <v>159217500</v>
      </c>
      <c r="V83" s="134">
        <f t="shared" si="5"/>
        <v>-146297250</v>
      </c>
    </row>
    <row r="84" spans="2:22" hidden="1">
      <c r="B84" s="185">
        <f>'PER TRIWULAN'!A931</f>
        <v>925</v>
      </c>
      <c r="C84" s="160" t="str">
        <f>'PER TRIWULAN'!I931</f>
        <v xml:space="preserve"> Toroh </v>
      </c>
      <c r="D84" s="161" t="str">
        <f>'PER TRIWULAN'!B931</f>
        <v>SMP NEGERI 2 TOROH</v>
      </c>
      <c r="E84" s="136">
        <f>'PER TRIWULAN'!L931</f>
        <v>198800000</v>
      </c>
      <c r="F84" s="197"/>
      <c r="G84" s="146">
        <v>215000</v>
      </c>
      <c r="H84" s="146"/>
      <c r="I84" s="146">
        <v>42255900</v>
      </c>
      <c r="J84" s="146">
        <v>29530250</v>
      </c>
      <c r="K84" s="146">
        <v>40656700</v>
      </c>
      <c r="L84" s="146">
        <v>11662166</v>
      </c>
      <c r="M84" s="146">
        <v>12436500</v>
      </c>
      <c r="N84" s="146">
        <v>30765000</v>
      </c>
      <c r="O84" s="146">
        <v>7080000</v>
      </c>
      <c r="P84" s="146"/>
      <c r="Q84" s="146"/>
      <c r="R84" s="146"/>
      <c r="S84" s="146"/>
      <c r="T84" s="136">
        <f t="shared" si="3"/>
        <v>174601516</v>
      </c>
      <c r="U84" s="134">
        <f t="shared" si="4"/>
        <v>198800000</v>
      </c>
      <c r="V84" s="134">
        <f t="shared" si="5"/>
        <v>-174601516</v>
      </c>
    </row>
    <row r="85" spans="2:22" hidden="1">
      <c r="B85" s="185">
        <f>'PER TRIWULAN'!A932</f>
        <v>926</v>
      </c>
      <c r="C85" s="160" t="str">
        <f>'PER TRIWULAN'!I932</f>
        <v xml:space="preserve"> Toroh </v>
      </c>
      <c r="D85" s="161" t="str">
        <f>'PER TRIWULAN'!B932</f>
        <v>SMP NEGERI 3 Satu Atap Toroh</v>
      </c>
      <c r="E85" s="136">
        <f>'PER TRIWULAN'!L932</f>
        <v>23785000</v>
      </c>
      <c r="F85" s="197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36">
        <f t="shared" si="3"/>
        <v>0</v>
      </c>
      <c r="U85" s="134">
        <f t="shared" si="4"/>
        <v>23785000</v>
      </c>
      <c r="V85" s="134">
        <f t="shared" si="5"/>
        <v>0</v>
      </c>
    </row>
    <row r="86" spans="2:22" hidden="1">
      <c r="B86" s="185">
        <f>'PER TRIWULAN'!A933</f>
        <v>927</v>
      </c>
      <c r="C86" s="160" t="str">
        <f>'PER TRIWULAN'!I933</f>
        <v xml:space="preserve"> Wirosari </v>
      </c>
      <c r="D86" s="161" t="str">
        <f>'PER TRIWULAN'!B933</f>
        <v>SMP NEGERI 1 WIROSARI</v>
      </c>
      <c r="E86" s="136">
        <f>'PER TRIWULAN'!L933</f>
        <v>207142500</v>
      </c>
      <c r="F86" s="197"/>
      <c r="G86" s="146">
        <v>675000</v>
      </c>
      <c r="H86" s="146"/>
      <c r="I86" s="146">
        <v>89625500</v>
      </c>
      <c r="J86" s="146">
        <v>10641625</v>
      </c>
      <c r="K86" s="146">
        <v>38300000</v>
      </c>
      <c r="L86" s="146">
        <v>6341775</v>
      </c>
      <c r="M86" s="146">
        <v>8869000</v>
      </c>
      <c r="N86" s="146">
        <v>36165000</v>
      </c>
      <c r="O86" s="146">
        <v>590000</v>
      </c>
      <c r="P86" s="146"/>
      <c r="Q86" s="146"/>
      <c r="R86" s="146"/>
      <c r="S86" s="146">
        <v>9343800</v>
      </c>
      <c r="T86" s="136">
        <f t="shared" si="3"/>
        <v>200551700</v>
      </c>
      <c r="U86" s="134">
        <f t="shared" si="4"/>
        <v>207142500</v>
      </c>
      <c r="V86" s="134">
        <f t="shared" si="5"/>
        <v>-200551700</v>
      </c>
    </row>
    <row r="87" spans="2:22" hidden="1">
      <c r="B87" s="185">
        <f>'PER TRIWULAN'!A934</f>
        <v>928</v>
      </c>
      <c r="C87" s="160" t="str">
        <f>'PER TRIWULAN'!I934</f>
        <v xml:space="preserve"> Wirosari </v>
      </c>
      <c r="D87" s="161" t="str">
        <f>'PER TRIWULAN'!B934</f>
        <v>SMP NEGERI 2 WIROSARI</v>
      </c>
      <c r="E87" s="136">
        <f>'PER TRIWULAN'!L934</f>
        <v>93897500</v>
      </c>
      <c r="F87" s="197"/>
      <c r="G87" s="146">
        <v>975000</v>
      </c>
      <c r="H87" s="146"/>
      <c r="I87" s="146">
        <v>10120000</v>
      </c>
      <c r="J87" s="146">
        <v>25486100</v>
      </c>
      <c r="K87" s="146">
        <v>16496300</v>
      </c>
      <c r="L87" s="146">
        <v>1385218</v>
      </c>
      <c r="M87" s="146">
        <v>2229500</v>
      </c>
      <c r="N87" s="146">
        <v>19281000</v>
      </c>
      <c r="O87" s="146">
        <v>1055000</v>
      </c>
      <c r="P87" s="146"/>
      <c r="Q87" s="146">
        <v>125000</v>
      </c>
      <c r="R87" s="146"/>
      <c r="S87" s="146">
        <v>2155000</v>
      </c>
      <c r="T87" s="136">
        <f t="shared" si="3"/>
        <v>79308118</v>
      </c>
      <c r="U87" s="134">
        <f t="shared" si="4"/>
        <v>93897500</v>
      </c>
      <c r="V87" s="134">
        <f t="shared" si="5"/>
        <v>-79308118</v>
      </c>
    </row>
    <row r="88" spans="2:22" hidden="1">
      <c r="B88" s="185">
        <f>'PER TRIWULAN'!A935</f>
        <v>929</v>
      </c>
      <c r="C88" s="160" t="str">
        <f>'PER TRIWULAN'!I935</f>
        <v xml:space="preserve"> Wirosari </v>
      </c>
      <c r="D88" s="161" t="str">
        <f>'PER TRIWULAN'!B935</f>
        <v>SMP NEGERI 3 WIROSARI</v>
      </c>
      <c r="E88" s="136">
        <f>'PER TRIWULAN'!L935</f>
        <v>44552500</v>
      </c>
      <c r="F88" s="197"/>
      <c r="G88" s="136">
        <v>581000</v>
      </c>
      <c r="H88" s="146">
        <v>0</v>
      </c>
      <c r="I88" s="146">
        <v>10506900</v>
      </c>
      <c r="J88" s="146">
        <v>7520000</v>
      </c>
      <c r="K88" s="146">
        <v>3119000</v>
      </c>
      <c r="L88" s="146">
        <v>1619587</v>
      </c>
      <c r="M88" s="146">
        <v>1332750</v>
      </c>
      <c r="N88" s="146">
        <v>9855000</v>
      </c>
      <c r="O88" s="146">
        <v>310000</v>
      </c>
      <c r="P88" s="146">
        <v>0</v>
      </c>
      <c r="Q88" s="146">
        <v>600000</v>
      </c>
      <c r="R88" s="146">
        <v>0</v>
      </c>
      <c r="S88" s="146">
        <v>7000500</v>
      </c>
      <c r="T88" s="136">
        <f t="shared" si="3"/>
        <v>42444737</v>
      </c>
      <c r="U88" s="134">
        <f t="shared" si="4"/>
        <v>44552500</v>
      </c>
      <c r="V88" s="134">
        <f t="shared" si="5"/>
        <v>-42444737</v>
      </c>
    </row>
    <row r="89" spans="2:22" hidden="1">
      <c r="B89" s="185">
        <f>'PER TRIWULAN'!A936</f>
        <v>930</v>
      </c>
      <c r="C89" s="160" t="str">
        <f>'PER TRIWULAN'!I936</f>
        <v xml:space="preserve"> Wirosari </v>
      </c>
      <c r="D89" s="161" t="str">
        <f>'PER TRIWULAN'!B936</f>
        <v>SMP NEGERI 4 Satu Atap Wirosari</v>
      </c>
      <c r="E89" s="136">
        <f>'PER TRIWULAN'!L936</f>
        <v>28045000</v>
      </c>
      <c r="F89" s="197"/>
      <c r="G89" s="146"/>
      <c r="H89" s="146"/>
      <c r="I89" s="146">
        <v>2935000</v>
      </c>
      <c r="J89" s="146">
        <v>14950000</v>
      </c>
      <c r="K89" s="146">
        <v>8690000</v>
      </c>
      <c r="L89" s="146"/>
      <c r="M89" s="146"/>
      <c r="N89" s="146">
        <v>120000</v>
      </c>
      <c r="O89" s="146">
        <v>750000</v>
      </c>
      <c r="P89" s="146"/>
      <c r="Q89" s="146"/>
      <c r="R89" s="146">
        <v>600000</v>
      </c>
      <c r="S89" s="146"/>
      <c r="T89" s="136">
        <f t="shared" si="3"/>
        <v>28045000</v>
      </c>
      <c r="U89" s="134">
        <f t="shared" si="4"/>
        <v>28045000</v>
      </c>
      <c r="V89" s="134">
        <f t="shared" si="5"/>
        <v>-28045000</v>
      </c>
    </row>
    <row r="90" spans="2:22" hidden="1">
      <c r="B90" s="185">
        <f>'PER TRIWULAN'!A937</f>
        <v>931</v>
      </c>
      <c r="C90" s="160" t="str">
        <f>'PER TRIWULAN'!I937</f>
        <v xml:space="preserve"> Wirosari </v>
      </c>
      <c r="D90" s="161" t="str">
        <f>'PER TRIWULAN'!B937</f>
        <v>SMP NEGERI 5 Satu Atap Wirosari</v>
      </c>
      <c r="E90" s="136">
        <f>'PER TRIWULAN'!L937</f>
        <v>15620000</v>
      </c>
      <c r="F90" s="197"/>
      <c r="G90" s="146"/>
      <c r="H90" s="146"/>
      <c r="I90" s="146">
        <v>700000</v>
      </c>
      <c r="J90" s="146">
        <v>2069500</v>
      </c>
      <c r="K90" s="146">
        <v>1581000</v>
      </c>
      <c r="L90" s="146">
        <v>1185800</v>
      </c>
      <c r="M90" s="146">
        <v>962700</v>
      </c>
      <c r="N90" s="146">
        <v>3114000</v>
      </c>
      <c r="O90" s="146"/>
      <c r="P90" s="146"/>
      <c r="Q90" s="146"/>
      <c r="R90" s="146">
        <v>1015000</v>
      </c>
      <c r="S90" s="146">
        <v>4992000</v>
      </c>
      <c r="T90" s="136">
        <f t="shared" si="3"/>
        <v>15620000</v>
      </c>
      <c r="U90" s="134">
        <f t="shared" si="4"/>
        <v>15620000</v>
      </c>
      <c r="V90" s="134">
        <f t="shared" si="5"/>
        <v>-15620000</v>
      </c>
    </row>
    <row r="91" spans="2:22" hidden="1">
      <c r="B91" s="185">
        <f>'PER TRIWULAN'!A938</f>
        <v>932</v>
      </c>
      <c r="C91" s="160" t="str">
        <f>'PER TRIWULAN'!I938</f>
        <v xml:space="preserve"> Wirosari </v>
      </c>
      <c r="D91" s="161" t="str">
        <f>'PER TRIWULAN'!B938</f>
        <v>SMPT NEGERI 2 Wirosari</v>
      </c>
      <c r="E91" s="136">
        <f>'PER TRIWULAN'!L938</f>
        <v>17040000</v>
      </c>
      <c r="F91" s="197"/>
      <c r="G91" s="146"/>
      <c r="H91" s="146">
        <v>2500000</v>
      </c>
      <c r="I91" s="146">
        <v>1300000</v>
      </c>
      <c r="J91" s="146">
        <v>1642000</v>
      </c>
      <c r="K91" s="146">
        <v>2318000</v>
      </c>
      <c r="L91" s="146"/>
      <c r="M91" s="146"/>
      <c r="N91" s="146">
        <v>3375000</v>
      </c>
      <c r="O91" s="146"/>
      <c r="P91" s="146"/>
      <c r="Q91" s="146"/>
      <c r="R91" s="146"/>
      <c r="S91" s="146">
        <v>5865000</v>
      </c>
      <c r="T91" s="136">
        <f t="shared" si="3"/>
        <v>17000000</v>
      </c>
      <c r="U91" s="134">
        <f t="shared" si="4"/>
        <v>17040000</v>
      </c>
      <c r="V91" s="134">
        <f t="shared" si="5"/>
        <v>-17000000</v>
      </c>
    </row>
    <row r="92" spans="2:22" hidden="1">
      <c r="B92" s="185">
        <f>'PER TRIWULAN'!A939</f>
        <v>933</v>
      </c>
      <c r="C92" s="160" t="str">
        <f>'PER TRIWULAN'!I939</f>
        <v xml:space="preserve"> Wirosari </v>
      </c>
      <c r="D92" s="161" t="str">
        <f>'PER TRIWULAN'!B939</f>
        <v>SMP NEGERI 6 Satu Atap Wirosari</v>
      </c>
      <c r="E92" s="136">
        <f>'PER TRIWULAN'!L939</f>
        <v>3727500</v>
      </c>
      <c r="F92" s="197"/>
      <c r="G92" s="146"/>
      <c r="H92" s="146"/>
      <c r="I92" s="146">
        <v>250000</v>
      </c>
      <c r="J92" s="146">
        <v>500000</v>
      </c>
      <c r="K92" s="146">
        <v>1047500</v>
      </c>
      <c r="L92" s="146"/>
      <c r="M92" s="146">
        <v>530000</v>
      </c>
      <c r="N92" s="146">
        <v>750000</v>
      </c>
      <c r="O92" s="146">
        <v>650000</v>
      </c>
      <c r="P92" s="146"/>
      <c r="Q92" s="146"/>
      <c r="R92" s="146"/>
      <c r="S92" s="146"/>
      <c r="T92" s="136">
        <f t="shared" si="3"/>
        <v>3727500</v>
      </c>
      <c r="U92" s="134">
        <f t="shared" si="4"/>
        <v>3727500</v>
      </c>
      <c r="V92" s="134">
        <f t="shared" si="5"/>
        <v>-3727500</v>
      </c>
    </row>
    <row r="93" spans="2:22" hidden="1">
      <c r="B93" s="185">
        <f>'PER TRIWULAN'!A940</f>
        <v>934</v>
      </c>
      <c r="C93" s="160" t="str">
        <f>'PER TRIWULAN'!I940</f>
        <v xml:space="preserve"> Gabus </v>
      </c>
      <c r="D93" s="161" t="str">
        <f>'PER TRIWULAN'!B940</f>
        <v>SMP ISLAM GABUS</v>
      </c>
      <c r="E93" s="136">
        <f>'PER TRIWULAN'!L940</f>
        <v>18105000</v>
      </c>
      <c r="F93" s="197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36">
        <f t="shared" si="3"/>
        <v>0</v>
      </c>
      <c r="U93" s="134">
        <f t="shared" si="4"/>
        <v>18105000</v>
      </c>
      <c r="V93" s="134">
        <f t="shared" si="5"/>
        <v>0</v>
      </c>
    </row>
    <row r="94" spans="2:22" hidden="1">
      <c r="B94" s="185">
        <f>'PER TRIWULAN'!A941</f>
        <v>935</v>
      </c>
      <c r="C94" s="160" t="str">
        <f>'PER TRIWULAN'!I941</f>
        <v xml:space="preserve"> Gabus </v>
      </c>
      <c r="D94" s="161" t="str">
        <f>'PER TRIWULAN'!B941</f>
        <v>SMP PGRI GABUS</v>
      </c>
      <c r="E94" s="136">
        <f>'PER TRIWULAN'!L941</f>
        <v>67095000</v>
      </c>
      <c r="F94" s="197"/>
      <c r="G94" s="146">
        <v>670000</v>
      </c>
      <c r="H94" s="146">
        <v>200000</v>
      </c>
      <c r="I94" s="146">
        <v>6570000</v>
      </c>
      <c r="J94" s="146">
        <v>9247300</v>
      </c>
      <c r="K94" s="146">
        <v>3200000</v>
      </c>
      <c r="L94" s="146">
        <v>995200</v>
      </c>
      <c r="M94" s="146">
        <v>6250000</v>
      </c>
      <c r="N94" s="146">
        <v>32505000</v>
      </c>
      <c r="O94" s="146">
        <v>2212500</v>
      </c>
      <c r="P94" s="146"/>
      <c r="Q94" s="146"/>
      <c r="R94" s="146">
        <v>2939000</v>
      </c>
      <c r="S94" s="146">
        <v>2306000</v>
      </c>
      <c r="T94" s="136">
        <f t="shared" si="3"/>
        <v>67095000</v>
      </c>
      <c r="U94" s="134">
        <f t="shared" si="4"/>
        <v>67095000</v>
      </c>
      <c r="V94" s="134">
        <f t="shared" si="5"/>
        <v>-67095000</v>
      </c>
    </row>
    <row r="95" spans="2:22" hidden="1">
      <c r="B95" s="185">
        <f>'PER TRIWULAN'!A942</f>
        <v>936</v>
      </c>
      <c r="C95" s="160" t="str">
        <f>'PER TRIWULAN'!I942</f>
        <v xml:space="preserve"> Geyer </v>
      </c>
      <c r="D95" s="161" t="str">
        <f>'PER TRIWULAN'!B942</f>
        <v>SMP FATHUL MAARIF</v>
      </c>
      <c r="E95" s="136">
        <f>'PER TRIWULAN'!L942</f>
        <v>31062500</v>
      </c>
      <c r="F95" s="197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36">
        <f t="shared" si="3"/>
        <v>0</v>
      </c>
      <c r="U95" s="134">
        <f t="shared" si="4"/>
        <v>31062500</v>
      </c>
      <c r="V95" s="134">
        <f t="shared" si="5"/>
        <v>0</v>
      </c>
    </row>
    <row r="96" spans="2:22" hidden="1">
      <c r="B96" s="185">
        <f>'PER TRIWULAN'!A943</f>
        <v>937</v>
      </c>
      <c r="C96" s="160" t="str">
        <f>'PER TRIWULAN'!I943</f>
        <v xml:space="preserve"> Geyer </v>
      </c>
      <c r="D96" s="161" t="str">
        <f>'PER TRIWULAN'!B943</f>
        <v>SMP Muhammadiyah Geyer</v>
      </c>
      <c r="E96" s="136">
        <f>'PER TRIWULAN'!L943</f>
        <v>39760000</v>
      </c>
      <c r="F96" s="197"/>
      <c r="G96" s="146"/>
      <c r="H96" s="146"/>
      <c r="I96" s="146">
        <v>2449100</v>
      </c>
      <c r="J96" s="146">
        <v>8162800</v>
      </c>
      <c r="K96" s="146">
        <v>681000</v>
      </c>
      <c r="L96" s="146">
        <v>96100</v>
      </c>
      <c r="M96" s="146">
        <v>21000</v>
      </c>
      <c r="N96" s="146">
        <v>27765000</v>
      </c>
      <c r="O96" s="146">
        <v>585000</v>
      </c>
      <c r="P96" s="146"/>
      <c r="Q96" s="146"/>
      <c r="R96" s="146"/>
      <c r="S96" s="146"/>
      <c r="T96" s="136">
        <f t="shared" si="3"/>
        <v>39760000</v>
      </c>
      <c r="U96" s="134">
        <f t="shared" si="4"/>
        <v>39760000</v>
      </c>
      <c r="V96" s="134">
        <f t="shared" si="5"/>
        <v>-39760000</v>
      </c>
    </row>
    <row r="97" spans="1:22" hidden="1">
      <c r="B97" s="185">
        <f>'PER TRIWULAN'!A944</f>
        <v>938</v>
      </c>
      <c r="C97" s="160" t="str">
        <f>'PER TRIWULAN'!I944</f>
        <v xml:space="preserve"> Godong </v>
      </c>
      <c r="D97" s="161" t="str">
        <f>'PER TRIWULAN'!B944</f>
        <v>SMP ISLAM AL ITTIHAAD</v>
      </c>
      <c r="E97" s="136">
        <f>'PER TRIWULAN'!L944</f>
        <v>17217500</v>
      </c>
      <c r="F97" s="197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36">
        <f t="shared" si="3"/>
        <v>0</v>
      </c>
      <c r="U97" s="134">
        <f t="shared" si="4"/>
        <v>17217500</v>
      </c>
      <c r="V97" s="134">
        <f t="shared" si="5"/>
        <v>0</v>
      </c>
    </row>
    <row r="98" spans="1:22" hidden="1">
      <c r="B98" s="185">
        <f>'PER TRIWULAN'!A945</f>
        <v>939</v>
      </c>
      <c r="C98" s="160" t="str">
        <f>'PER TRIWULAN'!I945</f>
        <v xml:space="preserve"> Godong </v>
      </c>
      <c r="D98" s="161" t="str">
        <f>'PER TRIWULAN'!B945</f>
        <v>SMP MUHAMMADIYAH GODONG</v>
      </c>
      <c r="E98" s="136">
        <f>'PER TRIWULAN'!L945</f>
        <v>8875000</v>
      </c>
      <c r="F98" s="197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36">
        <f t="shared" si="3"/>
        <v>0</v>
      </c>
      <c r="U98" s="134">
        <f t="shared" si="4"/>
        <v>8875000</v>
      </c>
      <c r="V98" s="134">
        <f t="shared" si="5"/>
        <v>0</v>
      </c>
    </row>
    <row r="99" spans="1:22" hidden="1">
      <c r="B99" s="185">
        <f>'PER TRIWULAN'!A946</f>
        <v>940</v>
      </c>
      <c r="C99" s="160" t="str">
        <f>'PER TRIWULAN'!I946</f>
        <v xml:space="preserve"> Godong </v>
      </c>
      <c r="D99" s="161" t="str">
        <f>'PER TRIWULAN'!B946</f>
        <v>SMP PGRI 2 GODONG</v>
      </c>
      <c r="E99" s="136">
        <f>'PER TRIWULAN'!L946</f>
        <v>7100000</v>
      </c>
      <c r="F99" s="197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36">
        <f t="shared" si="3"/>
        <v>0</v>
      </c>
      <c r="U99" s="134">
        <f t="shared" si="4"/>
        <v>7100000</v>
      </c>
      <c r="V99" s="134">
        <f t="shared" si="5"/>
        <v>0</v>
      </c>
    </row>
    <row r="100" spans="1:22" hidden="1">
      <c r="B100" s="185">
        <f>'PER TRIWULAN'!A947</f>
        <v>941</v>
      </c>
      <c r="C100" s="160" t="str">
        <f>'PER TRIWULAN'!I947</f>
        <v xml:space="preserve"> Godong </v>
      </c>
      <c r="D100" s="161" t="str">
        <f>'PER TRIWULAN'!B947</f>
        <v>SMP YATPI GODONG</v>
      </c>
      <c r="E100" s="136">
        <f>'PER TRIWULAN'!L947</f>
        <v>31595000</v>
      </c>
      <c r="F100" s="197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36">
        <f t="shared" si="3"/>
        <v>0</v>
      </c>
      <c r="U100" s="134">
        <f t="shared" si="4"/>
        <v>31595000</v>
      </c>
      <c r="V100" s="134">
        <f t="shared" si="5"/>
        <v>0</v>
      </c>
    </row>
    <row r="101" spans="1:22" hidden="1">
      <c r="B101" s="185">
        <f>'PER TRIWULAN'!A948</f>
        <v>942</v>
      </c>
      <c r="C101" s="160" t="str">
        <f>'PER TRIWULAN'!I948</f>
        <v xml:space="preserve"> Grobogan </v>
      </c>
      <c r="D101" s="161" t="str">
        <f>'PER TRIWULAN'!B948</f>
        <v>SMP AL ISLAM GROBOGAN</v>
      </c>
      <c r="E101" s="136">
        <f>'PER TRIWULAN'!L948</f>
        <v>17572500</v>
      </c>
      <c r="F101" s="197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36">
        <f t="shared" si="3"/>
        <v>0</v>
      </c>
      <c r="U101" s="134">
        <f t="shared" si="4"/>
        <v>17572500</v>
      </c>
      <c r="V101" s="134">
        <f t="shared" si="5"/>
        <v>0</v>
      </c>
    </row>
    <row r="102" spans="1:22" hidden="1">
      <c r="B102" s="185">
        <f>'PER TRIWULAN'!A949</f>
        <v>943</v>
      </c>
      <c r="C102" s="160" t="str">
        <f>'PER TRIWULAN'!I949</f>
        <v xml:space="preserve"> Grobogan </v>
      </c>
      <c r="D102" s="161" t="str">
        <f>'PER TRIWULAN'!B949</f>
        <v>SMP NU Model Teguhan</v>
      </c>
      <c r="E102" s="136">
        <f>'PER TRIWULAN'!L949</f>
        <v>5325000</v>
      </c>
      <c r="F102" s="197"/>
      <c r="G102" s="146"/>
      <c r="H102" s="146"/>
      <c r="I102" s="146"/>
      <c r="J102" s="146">
        <v>195000</v>
      </c>
      <c r="K102" s="146">
        <v>833500</v>
      </c>
      <c r="L102" s="146">
        <v>150000</v>
      </c>
      <c r="M102" s="146">
        <v>187000</v>
      </c>
      <c r="N102" s="146">
        <v>2820000</v>
      </c>
      <c r="O102" s="146">
        <v>60000</v>
      </c>
      <c r="P102" s="146"/>
      <c r="Q102" s="146">
        <v>150000</v>
      </c>
      <c r="R102" s="146"/>
      <c r="S102" s="146">
        <v>1160000</v>
      </c>
      <c r="T102" s="136">
        <f t="shared" si="3"/>
        <v>5555500</v>
      </c>
      <c r="U102" s="134">
        <f t="shared" si="4"/>
        <v>5325000</v>
      </c>
      <c r="V102" s="134">
        <f t="shared" si="5"/>
        <v>-5555500</v>
      </c>
    </row>
    <row r="103" spans="1:22">
      <c r="B103" s="185">
        <f>'PER TRIWULAN'!A950</f>
        <v>944</v>
      </c>
      <c r="C103" s="160" t="str">
        <f>'PER TRIWULAN'!I950</f>
        <v xml:space="preserve"> Gubug </v>
      </c>
      <c r="D103" s="161" t="str">
        <f>'PER TRIWULAN'!B950</f>
        <v>SMP KELUARGA</v>
      </c>
      <c r="E103" s="136">
        <f>'PER TRIWULAN'!L950</f>
        <v>15797500</v>
      </c>
      <c r="F103" s="197"/>
      <c r="G103" s="146"/>
      <c r="H103" s="146"/>
      <c r="I103" s="146">
        <v>2500000</v>
      </c>
      <c r="J103" s="146">
        <v>2500000</v>
      </c>
      <c r="K103" s="146">
        <v>5268000</v>
      </c>
      <c r="L103" s="146">
        <v>3300000</v>
      </c>
      <c r="M103" s="146"/>
      <c r="N103" s="146"/>
      <c r="O103" s="146">
        <v>1200000</v>
      </c>
      <c r="P103" s="146"/>
      <c r="Q103" s="146">
        <v>500000</v>
      </c>
      <c r="R103" s="146">
        <v>500000</v>
      </c>
      <c r="S103" s="146"/>
      <c r="T103" s="136">
        <f t="shared" si="3"/>
        <v>15768000</v>
      </c>
      <c r="U103" s="134">
        <f t="shared" si="4"/>
        <v>15797500</v>
      </c>
      <c r="V103" s="134">
        <f t="shared" si="5"/>
        <v>-15768000</v>
      </c>
    </row>
    <row r="104" spans="1:22">
      <c r="B104" s="185">
        <f>'PER TRIWULAN'!A951</f>
        <v>945</v>
      </c>
      <c r="C104" s="160" t="str">
        <f>'PER TRIWULAN'!I951</f>
        <v xml:space="preserve"> Gubug </v>
      </c>
      <c r="D104" s="161" t="str">
        <f>'PER TRIWULAN'!B951</f>
        <v>SMP MUHAMMADIYAH GUBUG</v>
      </c>
      <c r="E104" s="136">
        <f>'PER TRIWULAN'!L951</f>
        <v>44730000</v>
      </c>
      <c r="F104" s="197"/>
      <c r="G104" s="146"/>
      <c r="H104" s="146"/>
      <c r="I104" s="146">
        <v>330000</v>
      </c>
      <c r="J104" s="146">
        <v>3399439</v>
      </c>
      <c r="K104" s="146">
        <v>1527022</v>
      </c>
      <c r="L104" s="146">
        <v>1054179</v>
      </c>
      <c r="M104" s="146">
        <v>75000</v>
      </c>
      <c r="N104" s="146">
        <v>37899360</v>
      </c>
      <c r="O104" s="146">
        <v>395000</v>
      </c>
      <c r="P104" s="146">
        <v>50000</v>
      </c>
      <c r="Q104" s="146"/>
      <c r="R104" s="146"/>
      <c r="S104" s="146"/>
      <c r="T104" s="136">
        <f t="shared" si="3"/>
        <v>44730000</v>
      </c>
      <c r="U104" s="134">
        <f t="shared" si="4"/>
        <v>44730000</v>
      </c>
      <c r="V104" s="134">
        <f t="shared" si="5"/>
        <v>-44730000</v>
      </c>
    </row>
    <row r="105" spans="1:22">
      <c r="B105" s="185">
        <f>'PER TRIWULAN'!A952</f>
        <v>946</v>
      </c>
      <c r="C105" s="160" t="str">
        <f>'PER TRIWULAN'!I952</f>
        <v xml:space="preserve"> Gubug </v>
      </c>
      <c r="D105" s="161" t="str">
        <f>'PER TRIWULAN'!B952</f>
        <v>SMP NUSANTARA 1 GUBUG</v>
      </c>
      <c r="E105" s="136">
        <f>'PER TRIWULAN'!L952</f>
        <v>54137500</v>
      </c>
      <c r="F105" s="197"/>
      <c r="G105" s="146">
        <v>500000</v>
      </c>
      <c r="H105" s="146">
        <v>3000000</v>
      </c>
      <c r="I105" s="146">
        <v>7051500</v>
      </c>
      <c r="J105" s="146">
        <v>6540000</v>
      </c>
      <c r="K105" s="146">
        <v>923000</v>
      </c>
      <c r="L105" s="146">
        <v>2000000</v>
      </c>
      <c r="M105" s="146">
        <v>3125000</v>
      </c>
      <c r="N105" s="146">
        <v>28000000</v>
      </c>
      <c r="O105" s="146">
        <v>2345000</v>
      </c>
      <c r="P105" s="146"/>
      <c r="Q105" s="146"/>
      <c r="R105" s="146"/>
      <c r="S105" s="146">
        <v>645000</v>
      </c>
      <c r="T105" s="136">
        <f t="shared" si="3"/>
        <v>54129500</v>
      </c>
      <c r="U105" s="134">
        <f t="shared" si="4"/>
        <v>54137500</v>
      </c>
      <c r="V105" s="134">
        <f t="shared" si="5"/>
        <v>-54129500</v>
      </c>
    </row>
    <row r="106" spans="1:22">
      <c r="B106" s="185">
        <f>'PER TRIWULAN'!A953</f>
        <v>947</v>
      </c>
      <c r="C106" s="160" t="str">
        <f>'PER TRIWULAN'!I953</f>
        <v xml:space="preserve"> Gubug </v>
      </c>
      <c r="D106" s="161" t="str">
        <f>'PER TRIWULAN'!B953</f>
        <v>SMP NUSANTARA 2 GUBUG</v>
      </c>
      <c r="E106" s="136">
        <f>'PER TRIWULAN'!L953</f>
        <v>37452500</v>
      </c>
      <c r="F106" s="197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36">
        <f t="shared" si="3"/>
        <v>0</v>
      </c>
      <c r="U106" s="134">
        <f t="shared" si="4"/>
        <v>37452500</v>
      </c>
      <c r="V106" s="134">
        <f t="shared" si="5"/>
        <v>0</v>
      </c>
    </row>
    <row r="107" spans="1:22" ht="13.5" thickBot="1">
      <c r="A107" s="177" t="s">
        <v>1905</v>
      </c>
      <c r="B107" s="185">
        <f>'PER TRIWULAN'!A954</f>
        <v>948</v>
      </c>
      <c r="C107" s="160" t="str">
        <f>'PER TRIWULAN'!I954</f>
        <v xml:space="preserve"> Gubug </v>
      </c>
      <c r="D107" s="161" t="str">
        <f>'PER TRIWULAN'!B954</f>
        <v>SMP YASIHA</v>
      </c>
      <c r="E107" s="136">
        <f>'PER TRIWULAN'!L954</f>
        <v>43665000</v>
      </c>
      <c r="F107" s="197"/>
      <c r="G107" s="146">
        <v>300000</v>
      </c>
      <c r="H107" s="146"/>
      <c r="I107" s="146">
        <v>984700</v>
      </c>
      <c r="J107" s="146">
        <v>2593300</v>
      </c>
      <c r="K107" s="146">
        <v>3688200</v>
      </c>
      <c r="L107" s="146">
        <v>1588300</v>
      </c>
      <c r="M107" s="146">
        <v>3071500</v>
      </c>
      <c r="N107" s="146">
        <v>27505000</v>
      </c>
      <c r="O107" s="146">
        <v>1680000</v>
      </c>
      <c r="P107" s="146"/>
      <c r="Q107" s="146">
        <v>2054000</v>
      </c>
      <c r="R107" s="146">
        <v>200000</v>
      </c>
      <c r="S107" s="146"/>
      <c r="T107" s="136">
        <f t="shared" si="3"/>
        <v>43665000</v>
      </c>
      <c r="U107" s="134">
        <f t="shared" si="4"/>
        <v>43665000</v>
      </c>
      <c r="V107" s="134">
        <f t="shared" si="5"/>
        <v>-43665000</v>
      </c>
    </row>
    <row r="108" spans="1:22" ht="13.5" hidden="1" thickBot="1">
      <c r="B108" s="185">
        <f>'PER TRIWULAN'!A955</f>
        <v>949</v>
      </c>
      <c r="C108" s="160" t="str">
        <f>'PER TRIWULAN'!I955</f>
        <v xml:space="preserve"> Karangrayung </v>
      </c>
      <c r="D108" s="161" t="str">
        <f>'PER TRIWULAN'!B955</f>
        <v>SMP DR SOETOMO</v>
      </c>
      <c r="E108" s="136">
        <f>'PER TRIWULAN'!L955</f>
        <v>146792500</v>
      </c>
      <c r="F108" s="197"/>
      <c r="G108" s="146"/>
      <c r="H108" s="146"/>
      <c r="I108" s="146">
        <v>7150100</v>
      </c>
      <c r="J108" s="146">
        <v>8219000</v>
      </c>
      <c r="K108" s="146">
        <v>5420700</v>
      </c>
      <c r="L108" s="146">
        <v>1126700</v>
      </c>
      <c r="M108" s="146"/>
      <c r="N108" s="146">
        <v>121179000</v>
      </c>
      <c r="O108" s="146"/>
      <c r="P108" s="146"/>
      <c r="Q108" s="146"/>
      <c r="R108" s="146">
        <v>679500</v>
      </c>
      <c r="S108" s="146"/>
      <c r="T108" s="136">
        <f t="shared" si="3"/>
        <v>143775000</v>
      </c>
      <c r="U108" s="134">
        <f t="shared" si="4"/>
        <v>146792500</v>
      </c>
      <c r="V108" s="134">
        <f t="shared" si="5"/>
        <v>-143775000</v>
      </c>
    </row>
    <row r="109" spans="1:22" ht="13.5" hidden="1" thickBot="1">
      <c r="B109" s="185">
        <f>'PER TRIWULAN'!A956</f>
        <v>950</v>
      </c>
      <c r="C109" s="160" t="str">
        <f>'PER TRIWULAN'!I956</f>
        <v xml:space="preserve"> Karangrayung </v>
      </c>
      <c r="D109" s="161" t="str">
        <f>'PER TRIWULAN'!B956</f>
        <v>SMP ISLAM KARANGRAYUNG</v>
      </c>
      <c r="E109" s="136">
        <f>'PER TRIWULAN'!L956</f>
        <v>40292500</v>
      </c>
      <c r="F109" s="197"/>
      <c r="G109" s="146">
        <v>750000</v>
      </c>
      <c r="H109" s="146"/>
      <c r="I109" s="146">
        <v>1925000</v>
      </c>
      <c r="J109" s="146">
        <v>6466500</v>
      </c>
      <c r="K109" s="146">
        <v>3747300</v>
      </c>
      <c r="L109" s="146">
        <v>1423000</v>
      </c>
      <c r="M109" s="146"/>
      <c r="N109" s="146">
        <v>20925000</v>
      </c>
      <c r="O109" s="146"/>
      <c r="P109" s="146"/>
      <c r="Q109" s="146">
        <v>750000</v>
      </c>
      <c r="R109" s="146"/>
      <c r="S109" s="146"/>
      <c r="T109" s="136">
        <f t="shared" si="3"/>
        <v>35986800</v>
      </c>
      <c r="U109" s="194">
        <f t="shared" si="4"/>
        <v>40292500</v>
      </c>
      <c r="V109" s="194">
        <f t="shared" si="5"/>
        <v>-35986800</v>
      </c>
    </row>
    <row r="110" spans="1:22" ht="13.5" hidden="1" thickBot="1">
      <c r="B110" s="185">
        <f>'PER TRIWULAN'!A957</f>
        <v>951</v>
      </c>
      <c r="C110" s="160" t="str">
        <f>'PER TRIWULAN'!I957</f>
        <v xml:space="preserve"> Karangrayung </v>
      </c>
      <c r="D110" s="161" t="str">
        <f>'PER TRIWULAN'!B957</f>
        <v>SMP ISLAM YASNA KARANGRAYUNG</v>
      </c>
      <c r="E110" s="136">
        <f>'PER TRIWULAN'!L957</f>
        <v>36210000</v>
      </c>
      <c r="F110" s="197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36">
        <f t="shared" si="3"/>
        <v>0</v>
      </c>
      <c r="U110" s="134">
        <f t="shared" si="4"/>
        <v>36210000</v>
      </c>
      <c r="V110" s="134">
        <f t="shared" si="5"/>
        <v>0</v>
      </c>
    </row>
    <row r="111" spans="1:22" ht="13.5" hidden="1" thickBot="1">
      <c r="B111" s="185">
        <f>'PER TRIWULAN'!A958</f>
        <v>952</v>
      </c>
      <c r="C111" s="160" t="str">
        <f>'PER TRIWULAN'!I958</f>
        <v xml:space="preserve"> Karangrayung </v>
      </c>
      <c r="D111" s="161" t="str">
        <f>'PER TRIWULAN'!B958</f>
        <v>SMP KARYABHAKTI TELAWAH</v>
      </c>
      <c r="E111" s="136">
        <f>'PER TRIWULAN'!L958</f>
        <v>15975000</v>
      </c>
      <c r="F111" s="197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36">
        <f t="shared" si="3"/>
        <v>0</v>
      </c>
      <c r="U111" s="134">
        <f t="shared" si="4"/>
        <v>15975000</v>
      </c>
      <c r="V111" s="134">
        <f t="shared" si="5"/>
        <v>0</v>
      </c>
    </row>
    <row r="112" spans="1:22" ht="13.5" hidden="1" thickBot="1">
      <c r="B112" s="185">
        <f>'PER TRIWULAN'!A959</f>
        <v>953</v>
      </c>
      <c r="C112" s="160" t="str">
        <f>'PER TRIWULAN'!I959</f>
        <v xml:space="preserve"> Karangrayung </v>
      </c>
      <c r="D112" s="161" t="str">
        <f>'PER TRIWULAN'!B959</f>
        <v>SMP MUHAMMADIYAH KARANGRAYUNG</v>
      </c>
      <c r="E112" s="136">
        <f>'PER TRIWULAN'!L959</f>
        <v>23075000</v>
      </c>
      <c r="F112" s="197"/>
      <c r="G112" s="146"/>
      <c r="H112" s="146"/>
      <c r="I112" s="146">
        <v>1340000</v>
      </c>
      <c r="J112" s="146">
        <v>3256000</v>
      </c>
      <c r="K112" s="146">
        <v>950000</v>
      </c>
      <c r="L112" s="146">
        <v>1144000</v>
      </c>
      <c r="M112" s="146"/>
      <c r="N112" s="146">
        <v>15600000</v>
      </c>
      <c r="O112" s="146">
        <v>130000</v>
      </c>
      <c r="P112" s="146"/>
      <c r="Q112" s="146">
        <v>300000</v>
      </c>
      <c r="R112" s="146"/>
      <c r="S112" s="146"/>
      <c r="T112" s="136">
        <f t="shared" si="3"/>
        <v>22720000</v>
      </c>
      <c r="U112" s="134">
        <f t="shared" si="4"/>
        <v>23075000</v>
      </c>
      <c r="V112" s="134">
        <f t="shared" si="5"/>
        <v>-22720000</v>
      </c>
    </row>
    <row r="113" spans="2:22" ht="13.5" hidden="1" thickBot="1">
      <c r="B113" s="185">
        <f>'PER TRIWULAN'!A960</f>
        <v>954</v>
      </c>
      <c r="C113" s="160" t="str">
        <f>'PER TRIWULAN'!I960</f>
        <v xml:space="preserve"> Karangrayung </v>
      </c>
      <c r="D113" s="161" t="str">
        <f>'PER TRIWULAN'!B960</f>
        <v>SMP PANCA BAKTI SENDANGHARJO</v>
      </c>
      <c r="E113" s="136">
        <f>'PER TRIWULAN'!L960</f>
        <v>41535000</v>
      </c>
      <c r="F113" s="197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36">
        <f t="shared" si="3"/>
        <v>0</v>
      </c>
      <c r="U113" s="134">
        <f t="shared" si="4"/>
        <v>41535000</v>
      </c>
      <c r="V113" s="134">
        <f t="shared" si="5"/>
        <v>0</v>
      </c>
    </row>
    <row r="114" spans="2:22" ht="13.5" hidden="1" thickBot="1">
      <c r="B114" s="185">
        <f>'PER TRIWULAN'!A961</f>
        <v>955</v>
      </c>
      <c r="C114" s="160" t="str">
        <f>'PER TRIWULAN'!I961</f>
        <v xml:space="preserve"> Karangrayung </v>
      </c>
      <c r="D114" s="161" t="str">
        <f>'PER TRIWULAN'!B961</f>
        <v>SMP YASIM KARANGRAYUNG</v>
      </c>
      <c r="E114" s="136">
        <f>'PER TRIWULAN'!L961</f>
        <v>59107500</v>
      </c>
      <c r="F114" s="197"/>
      <c r="G114" s="146">
        <v>187500</v>
      </c>
      <c r="H114" s="146"/>
      <c r="I114" s="146">
        <v>4151000</v>
      </c>
      <c r="J114" s="146">
        <v>5972000</v>
      </c>
      <c r="K114" s="146">
        <v>2563750</v>
      </c>
      <c r="L114" s="146">
        <v>300000</v>
      </c>
      <c r="M114" s="146">
        <v>1892900</v>
      </c>
      <c r="N114" s="146">
        <v>35272400</v>
      </c>
      <c r="O114" s="146">
        <v>2331125</v>
      </c>
      <c r="P114" s="146"/>
      <c r="Q114" s="146"/>
      <c r="R114" s="146"/>
      <c r="S114" s="146">
        <v>2115000</v>
      </c>
      <c r="T114" s="136">
        <f t="shared" si="3"/>
        <v>54785675</v>
      </c>
      <c r="U114" s="134">
        <f t="shared" si="4"/>
        <v>59107500</v>
      </c>
      <c r="V114" s="134">
        <f t="shared" si="5"/>
        <v>-54785675</v>
      </c>
    </row>
    <row r="115" spans="2:22" ht="13.5" hidden="1" thickBot="1">
      <c r="B115" s="185">
        <f>'PER TRIWULAN'!A962</f>
        <v>956</v>
      </c>
      <c r="C115" s="160" t="str">
        <f>'PER TRIWULAN'!I962</f>
        <v xml:space="preserve"> Karangrayung </v>
      </c>
      <c r="D115" s="161" t="str">
        <f>'PER TRIWULAN'!B962</f>
        <v>SMP Islam Roundlotul Huffadh</v>
      </c>
      <c r="E115" s="136">
        <f>'PER TRIWULAN'!L962</f>
        <v>28400000</v>
      </c>
      <c r="F115" s="197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36">
        <f t="shared" si="3"/>
        <v>0</v>
      </c>
      <c r="U115" s="134">
        <f t="shared" si="4"/>
        <v>28400000</v>
      </c>
      <c r="V115" s="134">
        <f t="shared" si="5"/>
        <v>0</v>
      </c>
    </row>
    <row r="116" spans="2:22" ht="13.5" hidden="1" thickBot="1">
      <c r="B116" s="185">
        <f>'PER TRIWULAN'!A963</f>
        <v>957</v>
      </c>
      <c r="C116" s="160" t="str">
        <f>'PER TRIWULAN'!I963</f>
        <v xml:space="preserve"> Kedungjati </v>
      </c>
      <c r="D116" s="161" t="str">
        <f>'PER TRIWULAN'!B963</f>
        <v>SMP ISLAM JUMO</v>
      </c>
      <c r="E116" s="136">
        <f>'PER TRIWULAN'!L963</f>
        <v>21122500</v>
      </c>
      <c r="F116" s="197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36">
        <f t="shared" si="3"/>
        <v>0</v>
      </c>
      <c r="U116" s="134">
        <f t="shared" si="4"/>
        <v>21122500</v>
      </c>
      <c r="V116" s="134">
        <f t="shared" si="5"/>
        <v>0</v>
      </c>
    </row>
    <row r="117" spans="2:22" ht="13.5" hidden="1" thickBot="1">
      <c r="B117" s="185">
        <f>'PER TRIWULAN'!A964</f>
        <v>958</v>
      </c>
      <c r="C117" s="160" t="str">
        <f>'PER TRIWULAN'!I964</f>
        <v xml:space="preserve"> Kedungjati </v>
      </c>
      <c r="D117" s="161" t="str">
        <f>'PER TRIWULAN'!B964</f>
        <v>SMP ISLAM SUDIRMAN KEDUNGJATI</v>
      </c>
      <c r="E117" s="136">
        <f>'PER TRIWULAN'!L964</f>
        <v>8875000</v>
      </c>
      <c r="F117" s="197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36">
        <f t="shared" si="3"/>
        <v>0</v>
      </c>
      <c r="U117" s="134">
        <f t="shared" si="4"/>
        <v>8875000</v>
      </c>
      <c r="V117" s="134">
        <f t="shared" si="5"/>
        <v>0</v>
      </c>
    </row>
    <row r="118" spans="2:22" ht="13.5" hidden="1" thickBot="1">
      <c r="B118" s="185">
        <f>'PER TRIWULAN'!A965</f>
        <v>959</v>
      </c>
      <c r="C118" s="160" t="str">
        <f>'PER TRIWULAN'!I965</f>
        <v xml:space="preserve"> Kradenan </v>
      </c>
      <c r="D118" s="161" t="str">
        <f>'PER TRIWULAN'!B965</f>
        <v>SMP AL ISLAM PAKIS KRADENAN</v>
      </c>
      <c r="E118" s="136">
        <f>'PER TRIWULAN'!L965</f>
        <v>19880000</v>
      </c>
      <c r="F118" s="197"/>
      <c r="G118" s="146"/>
      <c r="H118" s="146"/>
      <c r="I118" s="146">
        <v>1360000</v>
      </c>
      <c r="J118" s="146">
        <v>1510000</v>
      </c>
      <c r="K118" s="146">
        <v>600000</v>
      </c>
      <c r="L118" s="146">
        <v>112500</v>
      </c>
      <c r="M118" s="146"/>
      <c r="N118" s="146">
        <v>15879000</v>
      </c>
      <c r="O118" s="146">
        <v>160000</v>
      </c>
      <c r="P118" s="146"/>
      <c r="Q118" s="146">
        <v>258500</v>
      </c>
      <c r="R118" s="146"/>
      <c r="S118" s="146"/>
      <c r="T118" s="136">
        <f t="shared" si="3"/>
        <v>19880000</v>
      </c>
      <c r="U118" s="134">
        <f t="shared" si="4"/>
        <v>19880000</v>
      </c>
      <c r="V118" s="134">
        <f t="shared" si="5"/>
        <v>-19880000</v>
      </c>
    </row>
    <row r="119" spans="2:22" ht="13.5" hidden="1" thickBot="1">
      <c r="B119" s="185">
        <f>'PER TRIWULAN'!A966</f>
        <v>960</v>
      </c>
      <c r="C119" s="160" t="str">
        <f>'PER TRIWULAN'!I966</f>
        <v xml:space="preserve"> Kradenan </v>
      </c>
      <c r="D119" s="161" t="str">
        <f>'PER TRIWULAN'!B966</f>
        <v>SMP PGRI KUWU</v>
      </c>
      <c r="E119" s="136">
        <f>'PER TRIWULAN'!L966</f>
        <v>84490000</v>
      </c>
      <c r="F119" s="197"/>
      <c r="G119" s="146"/>
      <c r="H119" s="146"/>
      <c r="I119" s="146">
        <v>13100000</v>
      </c>
      <c r="J119" s="146">
        <v>26497500</v>
      </c>
      <c r="K119" s="146">
        <v>2063100</v>
      </c>
      <c r="L119" s="146">
        <v>1470400</v>
      </c>
      <c r="M119" s="146"/>
      <c r="N119" s="146">
        <v>25474000</v>
      </c>
      <c r="O119" s="146">
        <v>1130000</v>
      </c>
      <c r="P119" s="146"/>
      <c r="Q119" s="146">
        <v>1500000</v>
      </c>
      <c r="R119" s="146"/>
      <c r="S119" s="146">
        <v>1895000</v>
      </c>
      <c r="T119" s="136">
        <f t="shared" si="3"/>
        <v>73130000</v>
      </c>
      <c r="U119" s="134">
        <f t="shared" si="4"/>
        <v>84490000</v>
      </c>
      <c r="V119" s="134">
        <f t="shared" si="5"/>
        <v>-73130000</v>
      </c>
    </row>
    <row r="120" spans="2:22" ht="13.5" hidden="1" thickBot="1">
      <c r="B120" s="185">
        <f>'PER TRIWULAN'!A967</f>
        <v>961</v>
      </c>
      <c r="C120" s="160" t="str">
        <f>'PER TRIWULAN'!I967</f>
        <v xml:space="preserve"> Kradenan </v>
      </c>
      <c r="D120" s="161" t="str">
        <f>'PER TRIWULAN'!B967</f>
        <v>SMP WIYATA DHARMA KRADENAN</v>
      </c>
      <c r="E120" s="136">
        <f>'PER TRIWULAN'!L967</f>
        <v>10650000</v>
      </c>
      <c r="F120" s="197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36">
        <f t="shared" si="3"/>
        <v>0</v>
      </c>
      <c r="U120" s="134">
        <f t="shared" si="4"/>
        <v>10650000</v>
      </c>
      <c r="V120" s="134">
        <f t="shared" si="5"/>
        <v>0</v>
      </c>
    </row>
    <row r="121" spans="2:22" ht="13.5" hidden="1" thickBot="1">
      <c r="B121" s="185">
        <f>'PER TRIWULAN'!A968</f>
        <v>962</v>
      </c>
      <c r="C121" s="160" t="str">
        <f>'PER TRIWULAN'!I968</f>
        <v xml:space="preserve"> Kradenan </v>
      </c>
      <c r="D121" s="161" t="str">
        <f>'PER TRIWULAN'!B968</f>
        <v>SMP Islam Nurul Jannah</v>
      </c>
      <c r="E121" s="136">
        <f>'PER TRIWULAN'!L968</f>
        <v>30175000</v>
      </c>
      <c r="F121" s="197"/>
      <c r="G121" s="146">
        <v>2000000</v>
      </c>
      <c r="H121" s="146"/>
      <c r="I121" s="146">
        <v>1500000</v>
      </c>
      <c r="J121" s="146"/>
      <c r="K121" s="146">
        <v>2000000</v>
      </c>
      <c r="L121" s="146">
        <v>300000</v>
      </c>
      <c r="M121" s="146">
        <v>1000000</v>
      </c>
      <c r="N121" s="146">
        <v>17610000</v>
      </c>
      <c r="O121" s="146">
        <v>3000000</v>
      </c>
      <c r="P121" s="146"/>
      <c r="Q121" s="146"/>
      <c r="R121" s="146">
        <v>2500000</v>
      </c>
      <c r="S121" s="146">
        <v>265000</v>
      </c>
      <c r="T121" s="136">
        <f t="shared" si="3"/>
        <v>30175000</v>
      </c>
      <c r="U121" s="134">
        <f t="shared" si="4"/>
        <v>30175000</v>
      </c>
      <c r="V121" s="134">
        <f t="shared" si="5"/>
        <v>-30175000</v>
      </c>
    </row>
    <row r="122" spans="2:22" ht="13.5" hidden="1" thickBot="1">
      <c r="B122" s="185">
        <f>'PER TRIWULAN'!A969</f>
        <v>963</v>
      </c>
      <c r="C122" s="160" t="str">
        <f>'PER TRIWULAN'!I969</f>
        <v xml:space="preserve"> Kradenan </v>
      </c>
      <c r="D122" s="161" t="str">
        <f>'PER TRIWULAN'!B969</f>
        <v>SMP Islam Roudhotul Ummah</v>
      </c>
      <c r="E122" s="136">
        <f>'PER TRIWULAN'!L969</f>
        <v>66740000</v>
      </c>
      <c r="F122" s="197"/>
      <c r="G122" s="146"/>
      <c r="H122" s="146"/>
      <c r="I122" s="146">
        <v>4438500</v>
      </c>
      <c r="J122" s="146">
        <v>4796325</v>
      </c>
      <c r="K122" s="146">
        <v>6849500</v>
      </c>
      <c r="L122" s="146">
        <v>13508925</v>
      </c>
      <c r="M122" s="146">
        <v>2500000</v>
      </c>
      <c r="N122" s="146">
        <v>21156000</v>
      </c>
      <c r="O122" s="146">
        <v>2635000</v>
      </c>
      <c r="P122" s="146"/>
      <c r="Q122" s="146"/>
      <c r="R122" s="146"/>
      <c r="S122" s="146">
        <v>10855750</v>
      </c>
      <c r="T122" s="136">
        <f t="shared" si="3"/>
        <v>66740000</v>
      </c>
      <c r="U122" s="134">
        <f t="shared" si="4"/>
        <v>66740000</v>
      </c>
      <c r="V122" s="134">
        <f t="shared" si="5"/>
        <v>-66740000</v>
      </c>
    </row>
    <row r="123" spans="2:22" ht="13.5" hidden="1" thickBot="1">
      <c r="B123" s="185">
        <f>'PER TRIWULAN'!A970</f>
        <v>964</v>
      </c>
      <c r="C123" s="160" t="str">
        <f>'PER TRIWULAN'!I970</f>
        <v xml:space="preserve"> Ngaringan </v>
      </c>
      <c r="D123" s="161" t="str">
        <f>'PER TRIWULAN'!B970</f>
        <v>SMP ISLAM NGARINGAN</v>
      </c>
      <c r="E123" s="136">
        <f>'PER TRIWULAN'!L970</f>
        <v>23785000</v>
      </c>
      <c r="F123" s="197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36">
        <f t="shared" si="3"/>
        <v>0</v>
      </c>
      <c r="U123" s="134">
        <f t="shared" si="4"/>
        <v>23785000</v>
      </c>
      <c r="V123" s="134">
        <f t="shared" si="5"/>
        <v>0</v>
      </c>
    </row>
    <row r="124" spans="2:22" ht="13.5" hidden="1" thickBot="1">
      <c r="B124" s="185">
        <f>'PER TRIWULAN'!A971</f>
        <v>965</v>
      </c>
      <c r="C124" s="160" t="str">
        <f>'PER TRIWULAN'!I971</f>
        <v xml:space="preserve"> Ngaringan </v>
      </c>
      <c r="D124" s="161" t="str">
        <f>'PER TRIWULAN'!B971</f>
        <v>SMP ISLAM TRUWOLU</v>
      </c>
      <c r="E124" s="136">
        <f>'PER TRIWULAN'!L971</f>
        <v>19525000</v>
      </c>
      <c r="F124" s="197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36">
        <f t="shared" si="3"/>
        <v>0</v>
      </c>
      <c r="U124" s="134">
        <f t="shared" si="4"/>
        <v>19525000</v>
      </c>
      <c r="V124" s="134">
        <f t="shared" si="5"/>
        <v>0</v>
      </c>
    </row>
    <row r="125" spans="2:22" ht="13.5" hidden="1" thickBot="1">
      <c r="B125" s="185">
        <f>'PER TRIWULAN'!A972</f>
        <v>966</v>
      </c>
      <c r="C125" s="160" t="str">
        <f>'PER TRIWULAN'!I972</f>
        <v xml:space="preserve"> Penawangan </v>
      </c>
      <c r="D125" s="161" t="str">
        <f>'PER TRIWULAN'!B972</f>
        <v>SMP ISLAM WALISONGO</v>
      </c>
      <c r="E125" s="136">
        <f>'PER TRIWULAN'!L972</f>
        <v>38872500</v>
      </c>
      <c r="F125" s="197"/>
      <c r="G125" s="146"/>
      <c r="H125" s="146"/>
      <c r="I125" s="146"/>
      <c r="J125" s="146">
        <v>3150000</v>
      </c>
      <c r="K125" s="146">
        <v>1200000</v>
      </c>
      <c r="L125" s="146">
        <v>1200000</v>
      </c>
      <c r="M125" s="146"/>
      <c r="N125" s="146">
        <v>31770000</v>
      </c>
      <c r="O125" s="146">
        <v>1552500</v>
      </c>
      <c r="P125" s="146"/>
      <c r="Q125" s="146"/>
      <c r="R125" s="146"/>
      <c r="S125" s="146"/>
      <c r="T125" s="136">
        <f t="shared" si="3"/>
        <v>38872500</v>
      </c>
      <c r="U125" s="134">
        <f t="shared" si="4"/>
        <v>38872500</v>
      </c>
      <c r="V125" s="134">
        <f t="shared" si="5"/>
        <v>-38872500</v>
      </c>
    </row>
    <row r="126" spans="2:22" ht="13.5" hidden="1" thickBot="1">
      <c r="B126" s="185">
        <f>'PER TRIWULAN'!A973</f>
        <v>967</v>
      </c>
      <c r="C126" s="160" t="str">
        <f>'PER TRIWULAN'!I973</f>
        <v xml:space="preserve"> Penawangan </v>
      </c>
      <c r="D126" s="161" t="str">
        <f>'PER TRIWULAN'!B973</f>
        <v>SMP Diponegoro Pengkol Penawangan</v>
      </c>
      <c r="E126" s="136">
        <f>'PER TRIWULAN'!L973</f>
        <v>17927500</v>
      </c>
      <c r="F126" s="197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36">
        <f t="shared" si="3"/>
        <v>0</v>
      </c>
      <c r="U126" s="134">
        <f t="shared" si="4"/>
        <v>17927500</v>
      </c>
      <c r="V126" s="134">
        <f t="shared" si="5"/>
        <v>0</v>
      </c>
    </row>
    <row r="127" spans="2:22" ht="13.5" hidden="1" thickBot="1">
      <c r="B127" s="185">
        <f>'PER TRIWULAN'!A974</f>
        <v>968</v>
      </c>
      <c r="C127" s="160" t="str">
        <f>'PER TRIWULAN'!I974</f>
        <v xml:space="preserve"> Pulokulon </v>
      </c>
      <c r="D127" s="161" t="str">
        <f>'PER TRIWULAN'!B974</f>
        <v>SMP AT TAQWA</v>
      </c>
      <c r="E127" s="136">
        <f>'PER TRIWULAN'!L974</f>
        <v>33015000</v>
      </c>
      <c r="F127" s="197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36">
        <f t="shared" si="3"/>
        <v>0</v>
      </c>
      <c r="U127" s="134">
        <f t="shared" si="4"/>
        <v>33015000</v>
      </c>
      <c r="V127" s="134">
        <f t="shared" si="5"/>
        <v>0</v>
      </c>
    </row>
    <row r="128" spans="2:22" ht="13.5" hidden="1" thickBot="1">
      <c r="B128" s="185">
        <f>'PER TRIWULAN'!A975</f>
        <v>969</v>
      </c>
      <c r="C128" s="160" t="str">
        <f>'PER TRIWULAN'!I975</f>
        <v xml:space="preserve"> Pulokulon </v>
      </c>
      <c r="D128" s="161" t="str">
        <f>'PER TRIWULAN'!B975</f>
        <v>SMP NU JAMBON</v>
      </c>
      <c r="E128" s="136">
        <f>'PER TRIWULAN'!L975</f>
        <v>26802500</v>
      </c>
      <c r="F128" s="197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36">
        <f t="shared" si="3"/>
        <v>0</v>
      </c>
      <c r="U128" s="134">
        <f t="shared" si="4"/>
        <v>26802500</v>
      </c>
      <c r="V128" s="134">
        <f t="shared" si="5"/>
        <v>0</v>
      </c>
    </row>
    <row r="129" spans="2:22" ht="13.5" hidden="1" thickBot="1">
      <c r="B129" s="185">
        <f>'PER TRIWULAN'!A976</f>
        <v>970</v>
      </c>
      <c r="C129" s="160" t="str">
        <f>'PER TRIWULAN'!I976</f>
        <v xml:space="preserve"> Pulokulon </v>
      </c>
      <c r="D129" s="161" t="str">
        <f>'PER TRIWULAN'!B976</f>
        <v>SMP PEMDA JAMBON</v>
      </c>
      <c r="E129" s="136">
        <f>'PER TRIWULAN'!L976</f>
        <v>9762500</v>
      </c>
      <c r="F129" s="197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36">
        <f t="shared" si="3"/>
        <v>0</v>
      </c>
      <c r="U129" s="134">
        <f t="shared" si="4"/>
        <v>9762500</v>
      </c>
      <c r="V129" s="134">
        <f t="shared" si="5"/>
        <v>0</v>
      </c>
    </row>
    <row r="130" spans="2:22" ht="13.5" hidden="1" thickBot="1">
      <c r="B130" s="185">
        <f>'PER TRIWULAN'!A977</f>
        <v>971</v>
      </c>
      <c r="C130" s="160" t="str">
        <f>'PER TRIWULAN'!I977</f>
        <v xml:space="preserve"> Pulokulon </v>
      </c>
      <c r="D130" s="161" t="str">
        <f>'PER TRIWULAN'!B977</f>
        <v>SMP PGRI PULOKULON</v>
      </c>
      <c r="E130" s="136">
        <f>'PER TRIWULAN'!L977</f>
        <v>9762500</v>
      </c>
      <c r="F130" s="197"/>
      <c r="G130" s="146">
        <v>150000</v>
      </c>
      <c r="H130" s="146"/>
      <c r="I130" s="146">
        <v>1500000</v>
      </c>
      <c r="J130" s="146">
        <v>360000</v>
      </c>
      <c r="K130" s="146">
        <v>500000</v>
      </c>
      <c r="L130" s="146">
        <v>46000</v>
      </c>
      <c r="M130" s="146">
        <v>300000</v>
      </c>
      <c r="N130" s="146">
        <v>5340000</v>
      </c>
      <c r="O130" s="146">
        <v>350000</v>
      </c>
      <c r="P130" s="146"/>
      <c r="Q130" s="146">
        <v>450000</v>
      </c>
      <c r="R130" s="146">
        <v>500000</v>
      </c>
      <c r="S130" s="146"/>
      <c r="T130" s="136">
        <f t="shared" si="3"/>
        <v>9496000</v>
      </c>
      <c r="U130" s="134">
        <f t="shared" si="4"/>
        <v>9762500</v>
      </c>
      <c r="V130" s="134">
        <f t="shared" si="5"/>
        <v>-9496000</v>
      </c>
    </row>
    <row r="131" spans="2:22" ht="13.5" hidden="1" thickBot="1">
      <c r="B131" s="185">
        <f>'PER TRIWULAN'!A978</f>
        <v>972</v>
      </c>
      <c r="C131" s="160" t="str">
        <f>'PER TRIWULAN'!I978</f>
        <v xml:space="preserve"> Pulokulon </v>
      </c>
      <c r="D131" s="161" t="str">
        <f>'PER TRIWULAN'!B978</f>
        <v>SMP NU Hasyim Asy`Ari</v>
      </c>
      <c r="E131" s="136">
        <f>'PER TRIWULAN'!L978</f>
        <v>100997500</v>
      </c>
      <c r="F131" s="197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36">
        <f t="shared" si="3"/>
        <v>0</v>
      </c>
      <c r="U131" s="134">
        <f t="shared" si="4"/>
        <v>100997500</v>
      </c>
      <c r="V131" s="134">
        <f t="shared" si="5"/>
        <v>0</v>
      </c>
    </row>
    <row r="132" spans="2:22" ht="13.5" hidden="1" thickBot="1">
      <c r="B132" s="185">
        <f>'PER TRIWULAN'!A979</f>
        <v>973</v>
      </c>
      <c r="C132" s="160" t="str">
        <f>'PER TRIWULAN'!I979</f>
        <v xml:space="preserve"> Purwodadi </v>
      </c>
      <c r="D132" s="161" t="str">
        <f>'PER TRIWULAN'!B979</f>
        <v>SMP KRISTEN 1 PURWODADI</v>
      </c>
      <c r="E132" s="136">
        <f>'PER TRIWULAN'!L979</f>
        <v>23075000</v>
      </c>
      <c r="F132" s="197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36">
        <f t="shared" si="3"/>
        <v>0</v>
      </c>
      <c r="U132" s="134">
        <f t="shared" si="4"/>
        <v>23075000</v>
      </c>
      <c r="V132" s="134">
        <f t="shared" si="5"/>
        <v>0</v>
      </c>
    </row>
    <row r="133" spans="2:22" ht="13.5" hidden="1" thickBot="1">
      <c r="B133" s="185">
        <f>'PER TRIWULAN'!A980</f>
        <v>974</v>
      </c>
      <c r="C133" s="160" t="str">
        <f>'PER TRIWULAN'!I980</f>
        <v xml:space="preserve"> Purwodadi </v>
      </c>
      <c r="D133" s="161" t="str">
        <f>'PER TRIWULAN'!B980</f>
        <v>SMP MUHAMMADIYAH PURWODADI</v>
      </c>
      <c r="E133" s="136">
        <f>'PER TRIWULAN'!L980</f>
        <v>68870000</v>
      </c>
      <c r="F133" s="197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36">
        <f t="shared" si="3"/>
        <v>0</v>
      </c>
      <c r="U133" s="134">
        <f t="shared" si="4"/>
        <v>68870000</v>
      </c>
      <c r="V133" s="134">
        <f t="shared" si="5"/>
        <v>0</v>
      </c>
    </row>
    <row r="134" spans="2:22" ht="13.5" hidden="1" thickBot="1">
      <c r="B134" s="185">
        <f>'PER TRIWULAN'!A981</f>
        <v>975</v>
      </c>
      <c r="C134" s="160" t="str">
        <f>'PER TRIWULAN'!I981</f>
        <v xml:space="preserve"> Purwodadi </v>
      </c>
      <c r="D134" s="161" t="str">
        <f>'PER TRIWULAN'!B981</f>
        <v>SMP PANCASILA PURWODADI</v>
      </c>
      <c r="E134" s="136">
        <f>'PER TRIWULAN'!L981</f>
        <v>10117500</v>
      </c>
      <c r="F134" s="197"/>
      <c r="G134" s="146"/>
      <c r="H134" s="146"/>
      <c r="I134" s="146"/>
      <c r="J134" s="146"/>
      <c r="K134" s="146">
        <v>904500</v>
      </c>
      <c r="L134" s="146">
        <v>5035322</v>
      </c>
      <c r="M134" s="146"/>
      <c r="N134" s="146">
        <v>3822678</v>
      </c>
      <c r="O134" s="146"/>
      <c r="P134" s="146"/>
      <c r="Q134" s="146"/>
      <c r="R134" s="146"/>
      <c r="S134" s="146"/>
      <c r="T134" s="136">
        <f t="shared" si="3"/>
        <v>9762500</v>
      </c>
      <c r="U134" s="134">
        <f t="shared" si="4"/>
        <v>10117500</v>
      </c>
      <c r="V134" s="134">
        <f t="shared" si="5"/>
        <v>-9762500</v>
      </c>
    </row>
    <row r="135" spans="2:22" ht="13.5" hidden="1" thickBot="1">
      <c r="B135" s="185">
        <f>'PER TRIWULAN'!A982</f>
        <v>976</v>
      </c>
      <c r="C135" s="160" t="str">
        <f>'PER TRIWULAN'!I982</f>
        <v xml:space="preserve"> Purwodadi </v>
      </c>
      <c r="D135" s="161" t="str">
        <f>'PER TRIWULAN'!B982</f>
        <v>SMP PGRI 4 PURWODADI</v>
      </c>
      <c r="E135" s="136">
        <f>'PER TRIWULAN'!L982</f>
        <v>12957500</v>
      </c>
      <c r="F135" s="197"/>
      <c r="G135" s="146"/>
      <c r="H135" s="146"/>
      <c r="I135" s="146"/>
      <c r="J135" s="146"/>
      <c r="K135" s="146">
        <v>170500</v>
      </c>
      <c r="L135" s="146"/>
      <c r="M135" s="146"/>
      <c r="N135" s="146">
        <v>12787000</v>
      </c>
      <c r="O135" s="146"/>
      <c r="P135" s="146"/>
      <c r="Q135" s="146"/>
      <c r="R135" s="146"/>
      <c r="S135" s="146"/>
      <c r="T135" s="136">
        <f t="shared" si="3"/>
        <v>12957500</v>
      </c>
      <c r="U135" s="134">
        <f t="shared" si="4"/>
        <v>12957500</v>
      </c>
      <c r="V135" s="134">
        <f t="shared" si="5"/>
        <v>-12957500</v>
      </c>
    </row>
    <row r="136" spans="2:22" ht="13.5" hidden="1" thickBot="1">
      <c r="B136" s="185">
        <f>'PER TRIWULAN'!A983</f>
        <v>977</v>
      </c>
      <c r="C136" s="160" t="str">
        <f>'PER TRIWULAN'!I983</f>
        <v xml:space="preserve"> Purwodadi </v>
      </c>
      <c r="D136" s="161" t="str">
        <f>'PER TRIWULAN'!B983</f>
        <v>SLB B YPLB DANYANG PURWODADI</v>
      </c>
      <c r="E136" s="136">
        <f>'PER TRIWULAN'!L983</f>
        <v>0</v>
      </c>
      <c r="F136" s="197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36">
        <f t="shared" si="3"/>
        <v>0</v>
      </c>
      <c r="U136" s="134">
        <f t="shared" si="4"/>
        <v>0</v>
      </c>
      <c r="V136" s="134">
        <f t="shared" si="5"/>
        <v>0</v>
      </c>
    </row>
    <row r="137" spans="2:22" ht="13.5" hidden="1" thickBot="1">
      <c r="B137" s="185">
        <f>'PER TRIWULAN'!A984</f>
        <v>978</v>
      </c>
      <c r="C137" s="160" t="str">
        <f>'PER TRIWULAN'!I984</f>
        <v xml:space="preserve"> Purwodadi </v>
      </c>
      <c r="D137" s="161" t="str">
        <f>'PER TRIWULAN'!B984</f>
        <v>SMP Islam Terpadu Pelita Purwodadi</v>
      </c>
      <c r="E137" s="136">
        <f>'PER TRIWULAN'!L984</f>
        <v>16330000</v>
      </c>
      <c r="F137" s="197"/>
      <c r="G137" s="146">
        <v>873500</v>
      </c>
      <c r="H137" s="146"/>
      <c r="I137" s="146">
        <v>1980000</v>
      </c>
      <c r="J137" s="146">
        <v>1142200</v>
      </c>
      <c r="K137" s="146">
        <v>586500</v>
      </c>
      <c r="L137" s="146">
        <v>3016200</v>
      </c>
      <c r="M137" s="146">
        <v>830000</v>
      </c>
      <c r="N137" s="146">
        <v>2850000</v>
      </c>
      <c r="O137" s="146"/>
      <c r="P137" s="146"/>
      <c r="Q137" s="146">
        <v>1350000</v>
      </c>
      <c r="R137" s="146">
        <v>150000</v>
      </c>
      <c r="S137" s="146"/>
      <c r="T137" s="136">
        <f t="shared" si="3"/>
        <v>12778400</v>
      </c>
      <c r="U137" s="134">
        <f t="shared" si="4"/>
        <v>16330000</v>
      </c>
      <c r="V137" s="134">
        <f t="shared" si="5"/>
        <v>-12778400</v>
      </c>
    </row>
    <row r="138" spans="2:22" ht="13.5" hidden="1" thickBot="1">
      <c r="B138" s="185">
        <f>'PER TRIWULAN'!A985</f>
        <v>979</v>
      </c>
      <c r="C138" s="160" t="str">
        <f>'PER TRIWULAN'!I985</f>
        <v xml:space="preserve"> Purwodadi </v>
      </c>
      <c r="D138" s="161" t="str">
        <f>'PER TRIWULAN'!B985</f>
        <v>SMP IT Al-Alawi Purwodadi</v>
      </c>
      <c r="E138" s="136">
        <f>'PER TRIWULAN'!L985</f>
        <v>24850000</v>
      </c>
      <c r="F138" s="197"/>
      <c r="G138" s="146"/>
      <c r="H138" s="146"/>
      <c r="I138" s="146"/>
      <c r="J138" s="146">
        <v>8871000</v>
      </c>
      <c r="K138" s="146">
        <v>3109500</v>
      </c>
      <c r="L138" s="146">
        <v>400000</v>
      </c>
      <c r="M138" s="146"/>
      <c r="N138" s="146">
        <v>10083000</v>
      </c>
      <c r="O138" s="146">
        <v>1065000</v>
      </c>
      <c r="P138" s="146"/>
      <c r="Q138" s="146">
        <v>675000</v>
      </c>
      <c r="R138" s="146"/>
      <c r="S138" s="146"/>
      <c r="T138" s="136">
        <f t="shared" si="3"/>
        <v>24203500</v>
      </c>
      <c r="U138" s="134">
        <f t="shared" si="4"/>
        <v>24850000</v>
      </c>
      <c r="V138" s="134">
        <f t="shared" si="5"/>
        <v>-24203500</v>
      </c>
    </row>
    <row r="139" spans="2:22" ht="13.5" hidden="1" thickBot="1">
      <c r="B139" s="185">
        <f>'PER TRIWULAN'!A986</f>
        <v>980</v>
      </c>
      <c r="C139" s="160" t="str">
        <f>'PER TRIWULAN'!I986</f>
        <v xml:space="preserve"> Purwodadi </v>
      </c>
      <c r="D139" s="161" t="str">
        <f>'PER TRIWULAN'!B986</f>
        <v>SMP LB/B Danyang</v>
      </c>
      <c r="E139" s="136">
        <f>'PER TRIWULAN'!L986</f>
        <v>4615000</v>
      </c>
      <c r="F139" s="197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36">
        <f t="shared" si="3"/>
        <v>0</v>
      </c>
      <c r="U139" s="134">
        <f t="shared" si="4"/>
        <v>4615000</v>
      </c>
      <c r="V139" s="134">
        <f t="shared" si="5"/>
        <v>0</v>
      </c>
    </row>
    <row r="140" spans="2:22" ht="13.5" hidden="1" thickBot="1">
      <c r="B140" s="185">
        <f>'PER TRIWULAN'!A987</f>
        <v>981</v>
      </c>
      <c r="C140" s="160" t="str">
        <f>'PER TRIWULAN'!I987</f>
        <v xml:space="preserve"> Purwodadi </v>
      </c>
      <c r="D140" s="161" t="str">
        <f>'PER TRIWULAN'!B987</f>
        <v>SMP LB/C Danyang</v>
      </c>
      <c r="E140" s="136">
        <f>'PER TRIWULAN'!L987</f>
        <v>3017500</v>
      </c>
      <c r="F140" s="197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36">
        <f t="shared" ref="T140:T158" si="6">SUM(G140:S140)</f>
        <v>0</v>
      </c>
      <c r="U140" s="134">
        <f t="shared" ref="U140:U158" si="7">E140-F140</f>
        <v>3017500</v>
      </c>
      <c r="V140" s="134">
        <f t="shared" ref="V140:V159" si="8">F140-T140</f>
        <v>0</v>
      </c>
    </row>
    <row r="141" spans="2:22" ht="13.5" hidden="1" thickBot="1">
      <c r="B141" s="185">
        <f>'PER TRIWULAN'!A988</f>
        <v>982</v>
      </c>
      <c r="C141" s="160" t="str">
        <f>'PER TRIWULAN'!I988</f>
        <v xml:space="preserve"> Tanggungharjo </v>
      </c>
      <c r="D141" s="161" t="str">
        <f>'PER TRIWULAN'!B988</f>
        <v>SMP BUDI LUHUR</v>
      </c>
      <c r="E141" s="136">
        <f>'PER TRIWULAN'!L988</f>
        <v>20235000</v>
      </c>
      <c r="F141" s="197"/>
      <c r="G141" s="146"/>
      <c r="H141" s="146"/>
      <c r="I141" s="146">
        <v>2835000</v>
      </c>
      <c r="J141" s="146"/>
      <c r="K141" s="146"/>
      <c r="L141" s="146">
        <v>1050000</v>
      </c>
      <c r="M141" s="146"/>
      <c r="N141" s="146">
        <v>16350000</v>
      </c>
      <c r="O141" s="146"/>
      <c r="P141" s="146"/>
      <c r="Q141" s="146"/>
      <c r="R141" s="146"/>
      <c r="S141" s="146"/>
      <c r="T141" s="136">
        <f t="shared" si="6"/>
        <v>20235000</v>
      </c>
      <c r="U141" s="134">
        <f t="shared" si="7"/>
        <v>20235000</v>
      </c>
      <c r="V141" s="134">
        <f t="shared" si="8"/>
        <v>-20235000</v>
      </c>
    </row>
    <row r="142" spans="2:22" ht="13.5" hidden="1" thickBot="1">
      <c r="B142" s="185">
        <f>'PER TRIWULAN'!A989</f>
        <v>983</v>
      </c>
      <c r="C142" s="160" t="str">
        <f>'PER TRIWULAN'!I989</f>
        <v xml:space="preserve"> Tanggungharjo </v>
      </c>
      <c r="D142" s="161" t="str">
        <f>'PER TRIWULAN'!B989</f>
        <v>SMP AL Islah Tanggungharjo</v>
      </c>
      <c r="E142" s="136">
        <f>'PER TRIWULAN'!L989</f>
        <v>22897500</v>
      </c>
      <c r="F142" s="197"/>
      <c r="G142" s="146">
        <v>857900</v>
      </c>
      <c r="H142" s="146">
        <v>50000</v>
      </c>
      <c r="I142" s="146">
        <v>2462000</v>
      </c>
      <c r="J142" s="146">
        <v>802100</v>
      </c>
      <c r="K142" s="146">
        <v>4613000</v>
      </c>
      <c r="L142" s="146">
        <v>2072000</v>
      </c>
      <c r="M142" s="146">
        <v>2592000</v>
      </c>
      <c r="N142" s="146">
        <v>6600000</v>
      </c>
      <c r="O142" s="146">
        <v>650000</v>
      </c>
      <c r="P142" s="146"/>
      <c r="Q142" s="146">
        <v>425000</v>
      </c>
      <c r="R142" s="146">
        <v>1773500</v>
      </c>
      <c r="S142" s="146"/>
      <c r="T142" s="136">
        <f t="shared" si="6"/>
        <v>22897500</v>
      </c>
      <c r="U142" s="134">
        <f t="shared" si="7"/>
        <v>22897500</v>
      </c>
      <c r="V142" s="134">
        <f t="shared" si="8"/>
        <v>-22897500</v>
      </c>
    </row>
    <row r="143" spans="2:22" ht="13.5" hidden="1" thickBot="1">
      <c r="B143" s="185">
        <f>'PER TRIWULAN'!A990</f>
        <v>984</v>
      </c>
      <c r="C143" s="160" t="str">
        <f>'PER TRIWULAN'!I990</f>
        <v xml:space="preserve"> Tawangharjo </v>
      </c>
      <c r="D143" s="161" t="str">
        <f>'PER TRIWULAN'!B990</f>
        <v>SMP PGRI TAWANGHARJO</v>
      </c>
      <c r="E143" s="136">
        <f>'PER TRIWULAN'!L990</f>
        <v>21655000</v>
      </c>
      <c r="F143" s="197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36">
        <f t="shared" si="6"/>
        <v>0</v>
      </c>
      <c r="U143" s="134">
        <f t="shared" si="7"/>
        <v>21655000</v>
      </c>
      <c r="V143" s="134">
        <f t="shared" si="8"/>
        <v>0</v>
      </c>
    </row>
    <row r="144" spans="2:22" ht="13.5" hidden="1" thickBot="1">
      <c r="B144" s="185">
        <f>'PER TRIWULAN'!A991</f>
        <v>985</v>
      </c>
      <c r="C144" s="160" t="str">
        <f>'PER TRIWULAN'!I991</f>
        <v xml:space="preserve"> Tegowanu </v>
      </c>
      <c r="D144" s="161" t="str">
        <f>'PER TRIWULAN'!B991</f>
        <v>SMP ISLAM TEGOWANU</v>
      </c>
      <c r="E144" s="136">
        <f>'PER TRIWULAN'!L991</f>
        <v>33015000</v>
      </c>
      <c r="F144" s="197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36">
        <f t="shared" si="6"/>
        <v>0</v>
      </c>
      <c r="U144" s="134">
        <f t="shared" si="7"/>
        <v>33015000</v>
      </c>
      <c r="V144" s="134">
        <f t="shared" si="8"/>
        <v>0</v>
      </c>
    </row>
    <row r="145" spans="2:23" ht="13.5" hidden="1" thickBot="1">
      <c r="B145" s="185">
        <f>'PER TRIWULAN'!A992</f>
        <v>986</v>
      </c>
      <c r="C145" s="160" t="str">
        <f>'PER TRIWULAN'!I992</f>
        <v xml:space="preserve"> Tegowanu </v>
      </c>
      <c r="D145" s="161" t="str">
        <f>'PER TRIWULAN'!B992</f>
        <v>SMP KRISTEN TEGOWANU</v>
      </c>
      <c r="E145" s="136">
        <f>'PER TRIWULAN'!L992</f>
        <v>5680000</v>
      </c>
      <c r="F145" s="197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36">
        <f t="shared" si="6"/>
        <v>0</v>
      </c>
      <c r="U145" s="134">
        <f t="shared" si="7"/>
        <v>5680000</v>
      </c>
      <c r="V145" s="134">
        <f t="shared" si="8"/>
        <v>0</v>
      </c>
    </row>
    <row r="146" spans="2:23" ht="13.5" hidden="1" thickBot="1">
      <c r="B146" s="185">
        <f>'PER TRIWULAN'!A993</f>
        <v>987</v>
      </c>
      <c r="C146" s="160" t="str">
        <f>'PER TRIWULAN'!I993</f>
        <v xml:space="preserve"> Tegowanu </v>
      </c>
      <c r="D146" s="161" t="str">
        <f>'PER TRIWULAN'!B993</f>
        <v>SMP PGRI TEGOWANU</v>
      </c>
      <c r="E146" s="136">
        <f>'PER TRIWULAN'!L993</f>
        <v>29465000</v>
      </c>
      <c r="F146" s="197"/>
      <c r="G146" s="146">
        <v>478000</v>
      </c>
      <c r="H146" s="146"/>
      <c r="I146" s="146">
        <v>2276000</v>
      </c>
      <c r="J146" s="146">
        <v>5496000</v>
      </c>
      <c r="K146" s="146">
        <v>2060000</v>
      </c>
      <c r="L146" s="146">
        <v>413000</v>
      </c>
      <c r="M146" s="146">
        <v>1240000</v>
      </c>
      <c r="N146" s="146">
        <v>15900000</v>
      </c>
      <c r="O146" s="146">
        <v>904000</v>
      </c>
      <c r="P146" s="146"/>
      <c r="Q146" s="146">
        <v>150000</v>
      </c>
      <c r="R146" s="146">
        <v>548000</v>
      </c>
      <c r="S146" s="146"/>
      <c r="T146" s="136">
        <f t="shared" si="6"/>
        <v>29465000</v>
      </c>
      <c r="U146" s="134">
        <f t="shared" si="7"/>
        <v>29465000</v>
      </c>
      <c r="V146" s="134">
        <f t="shared" si="8"/>
        <v>-29465000</v>
      </c>
    </row>
    <row r="147" spans="2:23" ht="13.5" hidden="1" thickBot="1">
      <c r="B147" s="185">
        <f>'PER TRIWULAN'!A994</f>
        <v>988</v>
      </c>
      <c r="C147" s="160" t="str">
        <f>'PER TRIWULAN'!I994</f>
        <v xml:space="preserve"> Toroh </v>
      </c>
      <c r="D147" s="161" t="str">
        <f>'PER TRIWULAN'!B994</f>
        <v>SMP KARYA TOROH</v>
      </c>
      <c r="E147" s="136">
        <f>'PER TRIWULAN'!L994</f>
        <v>56267500</v>
      </c>
      <c r="F147" s="197"/>
      <c r="G147" s="146"/>
      <c r="H147" s="146"/>
      <c r="I147" s="146">
        <v>4570000</v>
      </c>
      <c r="J147" s="146">
        <v>3300000</v>
      </c>
      <c r="K147" s="146">
        <v>750000</v>
      </c>
      <c r="L147" s="146">
        <v>900000</v>
      </c>
      <c r="M147" s="146"/>
      <c r="N147" s="146">
        <v>46080000</v>
      </c>
      <c r="O147" s="146"/>
      <c r="P147" s="146">
        <v>600000</v>
      </c>
      <c r="Q147" s="146"/>
      <c r="R147" s="146"/>
      <c r="S147" s="146"/>
      <c r="T147" s="136">
        <f t="shared" si="6"/>
        <v>56200000</v>
      </c>
      <c r="U147" s="134">
        <f t="shared" si="7"/>
        <v>56267500</v>
      </c>
      <c r="V147" s="134">
        <f t="shared" si="8"/>
        <v>-56200000</v>
      </c>
      <c r="W147" s="168">
        <f>V147-U147</f>
        <v>-112467500</v>
      </c>
    </row>
    <row r="148" spans="2:23" ht="13.5" hidden="1" thickBot="1">
      <c r="B148" s="185">
        <f>'PER TRIWULAN'!A995</f>
        <v>989</v>
      </c>
      <c r="C148" s="160" t="str">
        <f>'PER TRIWULAN'!I995</f>
        <v xml:space="preserve"> Toroh </v>
      </c>
      <c r="D148" s="161" t="str">
        <f>'PER TRIWULAN'!B995</f>
        <v>SMP KRISTEN PUTRA WACANA TOROH</v>
      </c>
      <c r="E148" s="136">
        <f>'PER TRIWULAN'!L995</f>
        <v>15442500</v>
      </c>
      <c r="F148" s="197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36">
        <f t="shared" si="6"/>
        <v>0</v>
      </c>
      <c r="U148" s="134">
        <f t="shared" si="7"/>
        <v>15442500</v>
      </c>
      <c r="V148" s="134">
        <f t="shared" si="8"/>
        <v>0</v>
      </c>
    </row>
    <row r="149" spans="2:23" ht="13.5" hidden="1" thickBot="1">
      <c r="B149" s="185">
        <f>'PER TRIWULAN'!A996</f>
        <v>990</v>
      </c>
      <c r="C149" s="160" t="s">
        <v>1818</v>
      </c>
      <c r="D149" s="161" t="str">
        <f>'PER TRIWULAN'!B996</f>
        <v>SMP PEMBANGUNAN DESA</v>
      </c>
      <c r="E149" s="136">
        <f>'PER TRIWULAN'!L996</f>
        <v>70645000</v>
      </c>
      <c r="F149" s="197"/>
      <c r="G149" s="146"/>
      <c r="H149" s="146"/>
      <c r="I149" s="146">
        <v>2000000</v>
      </c>
      <c r="J149" s="146">
        <v>8500000</v>
      </c>
      <c r="K149" s="146">
        <v>2560000</v>
      </c>
      <c r="L149" s="146">
        <v>1200000</v>
      </c>
      <c r="M149" s="146">
        <v>5500000</v>
      </c>
      <c r="N149" s="146">
        <v>47478000</v>
      </c>
      <c r="O149" s="146"/>
      <c r="P149" s="146"/>
      <c r="Q149" s="146">
        <v>300000</v>
      </c>
      <c r="R149" s="146"/>
      <c r="S149" s="146"/>
      <c r="T149" s="136">
        <f t="shared" si="6"/>
        <v>67538000</v>
      </c>
      <c r="U149" s="134">
        <f t="shared" si="7"/>
        <v>70645000</v>
      </c>
      <c r="V149" s="134">
        <f t="shared" si="8"/>
        <v>-67538000</v>
      </c>
    </row>
    <row r="150" spans="2:23" ht="13.5" hidden="1" thickBot="1">
      <c r="B150" s="185">
        <f>'PER TRIWULAN'!A997</f>
        <v>991</v>
      </c>
      <c r="C150" s="160" t="str">
        <f>'PER TRIWULAN'!I997</f>
        <v xml:space="preserve"> Wirosari </v>
      </c>
      <c r="D150" s="161" t="str">
        <f>'PER TRIWULAN'!B997</f>
        <v>SMP MIFTAHUSSA ADAH</v>
      </c>
      <c r="E150" s="136">
        <f>'PER TRIWULAN'!L997</f>
        <v>51120000</v>
      </c>
      <c r="F150" s="197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36">
        <f t="shared" si="6"/>
        <v>0</v>
      </c>
      <c r="U150" s="134">
        <f t="shared" si="7"/>
        <v>51120000</v>
      </c>
      <c r="V150" s="134">
        <f t="shared" si="8"/>
        <v>0</v>
      </c>
    </row>
    <row r="151" spans="2:23" ht="13.5" hidden="1" thickBot="1">
      <c r="B151" s="185">
        <f>'PER TRIWULAN'!A998</f>
        <v>992</v>
      </c>
      <c r="C151" s="160" t="str">
        <f>'PER TRIWULAN'!I998</f>
        <v xml:space="preserve"> Wirosari </v>
      </c>
      <c r="D151" s="161" t="str">
        <f>'PER TRIWULAN'!B998</f>
        <v>SMP AL ISLAM WIROSARI</v>
      </c>
      <c r="E151" s="136">
        <f>'PER TRIWULAN'!L998</f>
        <v>20767500</v>
      </c>
      <c r="F151" s="197"/>
      <c r="G151" s="146"/>
      <c r="H151" s="146"/>
      <c r="I151" s="146"/>
      <c r="J151" s="146">
        <v>1333425</v>
      </c>
      <c r="K151" s="146"/>
      <c r="L151" s="146">
        <v>3250575</v>
      </c>
      <c r="M151" s="146">
        <v>103500</v>
      </c>
      <c r="N151" s="146">
        <v>16080000</v>
      </c>
      <c r="O151" s="146"/>
      <c r="P151" s="146"/>
      <c r="Q151" s="146"/>
      <c r="R151" s="146"/>
      <c r="S151" s="146"/>
      <c r="T151" s="136">
        <f t="shared" si="6"/>
        <v>20767500</v>
      </c>
      <c r="U151" s="134">
        <f t="shared" si="7"/>
        <v>20767500</v>
      </c>
      <c r="V151" s="134">
        <f t="shared" si="8"/>
        <v>-20767500</v>
      </c>
    </row>
    <row r="152" spans="2:23" ht="13.5" hidden="1" thickBot="1">
      <c r="B152" s="185">
        <f>'PER TRIWULAN'!A999</f>
        <v>993</v>
      </c>
      <c r="C152" s="160" t="str">
        <f>'PER TRIWULAN'!I999</f>
        <v xml:space="preserve"> Wirosari </v>
      </c>
      <c r="D152" s="161" t="str">
        <f>'PER TRIWULAN'!B999</f>
        <v>SMP KRISTEN WIROSARI</v>
      </c>
      <c r="E152" s="136">
        <f>'PER TRIWULAN'!L999</f>
        <v>12247500</v>
      </c>
      <c r="F152" s="197"/>
      <c r="G152" s="146"/>
      <c r="H152" s="146"/>
      <c r="I152" s="146"/>
      <c r="J152" s="146">
        <v>399540</v>
      </c>
      <c r="K152" s="146">
        <v>129500</v>
      </c>
      <c r="L152" s="146">
        <v>264990</v>
      </c>
      <c r="M152" s="146">
        <v>102500</v>
      </c>
      <c r="N152" s="146">
        <v>11350970</v>
      </c>
      <c r="O152" s="146"/>
      <c r="P152" s="146"/>
      <c r="Q152" s="146"/>
      <c r="R152" s="146"/>
      <c r="S152" s="146"/>
      <c r="T152" s="136">
        <f t="shared" si="6"/>
        <v>12247500</v>
      </c>
      <c r="U152" s="134">
        <f t="shared" si="7"/>
        <v>12247500</v>
      </c>
      <c r="V152" s="134">
        <f t="shared" si="8"/>
        <v>-12247500</v>
      </c>
    </row>
    <row r="153" spans="2:23" ht="13.5" hidden="1" thickBot="1">
      <c r="B153" s="185">
        <f>'PER TRIWULAN'!A1000</f>
        <v>994</v>
      </c>
      <c r="C153" s="160" t="str">
        <f>'PER TRIWULAN'!I1000</f>
        <v xml:space="preserve"> Wirosari </v>
      </c>
      <c r="D153" s="161" t="str">
        <f>'PER TRIWULAN'!B1000</f>
        <v>SMP PGRI Wirosari</v>
      </c>
      <c r="E153" s="136">
        <f>'PER TRIWULAN'!L1000</f>
        <v>31062500</v>
      </c>
      <c r="F153" s="197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36">
        <f t="shared" si="6"/>
        <v>0</v>
      </c>
      <c r="U153" s="134">
        <f t="shared" si="7"/>
        <v>31062500</v>
      </c>
      <c r="V153" s="134">
        <f t="shared" si="8"/>
        <v>0</v>
      </c>
    </row>
    <row r="154" spans="2:23" ht="13.5" hidden="1" thickBot="1">
      <c r="B154" s="185">
        <f>'PER TRIWULAN'!A1001</f>
        <v>995</v>
      </c>
      <c r="C154" s="160" t="str">
        <f>'PER TRIWULAN'!I1001</f>
        <v xml:space="preserve"> Purwodadi </v>
      </c>
      <c r="D154" s="161" t="str">
        <f>'PER TRIWULAN'!B1001</f>
        <v>SMP Islam Integral Luqman Al Hakim</v>
      </c>
      <c r="E154" s="136">
        <f>'PER TRIWULAN'!L1001</f>
        <v>0</v>
      </c>
      <c r="F154" s="197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36">
        <f t="shared" si="6"/>
        <v>0</v>
      </c>
      <c r="U154" s="134">
        <f t="shared" si="7"/>
        <v>0</v>
      </c>
      <c r="V154" s="134">
        <f t="shared" si="8"/>
        <v>0</v>
      </c>
    </row>
    <row r="155" spans="2:23" ht="13.5" hidden="1" thickBot="1">
      <c r="B155" s="185">
        <f>'PER TRIWULAN'!A1002</f>
        <v>996</v>
      </c>
      <c r="C155" s="160" t="str">
        <f>'PER TRIWULAN'!I1002</f>
        <v xml:space="preserve"> Pulokulon </v>
      </c>
      <c r="D155" s="161" t="str">
        <f>'PER TRIWULAN'!B1002</f>
        <v xml:space="preserve"> SMP Islam Sirojuddin Sidorejo Pulokulon </v>
      </c>
      <c r="E155" s="136">
        <f>'PER TRIWULAN'!L1002</f>
        <v>0</v>
      </c>
      <c r="F155" s="197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36">
        <f t="shared" si="6"/>
        <v>0</v>
      </c>
      <c r="U155" s="134">
        <f t="shared" si="7"/>
        <v>0</v>
      </c>
      <c r="V155" s="134">
        <f t="shared" si="8"/>
        <v>0</v>
      </c>
    </row>
    <row r="156" spans="2:23" ht="13.5" hidden="1" thickBot="1">
      <c r="B156" s="185">
        <f>'PER TRIWULAN'!A1003</f>
        <v>997</v>
      </c>
      <c r="C156" s="160" t="str">
        <f>'PER TRIWULAN'!I1003</f>
        <v xml:space="preserve"> Tawangharjo </v>
      </c>
      <c r="D156" s="161" t="str">
        <f>'PER TRIWULAN'!B1003</f>
        <v xml:space="preserve"> SMP Kanzul Lughoh Al Taqih Selo Tawangharjo </v>
      </c>
      <c r="E156" s="136">
        <f>'PER TRIWULAN'!L1003</f>
        <v>0</v>
      </c>
      <c r="F156" s="197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36">
        <f t="shared" si="6"/>
        <v>0</v>
      </c>
      <c r="U156" s="134">
        <f t="shared" si="7"/>
        <v>0</v>
      </c>
      <c r="V156" s="134">
        <f t="shared" si="8"/>
        <v>0</v>
      </c>
    </row>
    <row r="157" spans="2:23" ht="13.5" hidden="1" thickBot="1">
      <c r="B157" s="185">
        <f>'PER TRIWULAN'!A1004</f>
        <v>998</v>
      </c>
      <c r="C157" s="160" t="str">
        <f>'PER TRIWULAN'!I1004</f>
        <v xml:space="preserve"> Kradenan </v>
      </c>
      <c r="D157" s="161" t="str">
        <f>'PER TRIWULAN'!B1004</f>
        <v xml:space="preserve"> SMP Islam Assalam Kradenan </v>
      </c>
      <c r="E157" s="136">
        <f>'PER TRIWULAN'!L1004</f>
        <v>0</v>
      </c>
      <c r="F157" s="197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36">
        <f t="shared" si="6"/>
        <v>0</v>
      </c>
      <c r="U157" s="134">
        <f t="shared" si="7"/>
        <v>0</v>
      </c>
      <c r="V157" s="134">
        <f t="shared" si="8"/>
        <v>0</v>
      </c>
    </row>
    <row r="158" spans="2:23" ht="13.5" hidden="1" thickBot="1">
      <c r="B158" s="185">
        <f>'PER TRIWULAN'!A1005</f>
        <v>999</v>
      </c>
      <c r="C158" s="160" t="str">
        <f>'PER TRIWULAN'!I1005</f>
        <v xml:space="preserve"> Geyer </v>
      </c>
      <c r="D158" s="161" t="str">
        <f>'PER TRIWULAN'!B1005</f>
        <v xml:space="preserve"> SMP Karya Sobo Geyer </v>
      </c>
      <c r="E158" s="136">
        <f>'PER TRIWULAN'!L1005</f>
        <v>0</v>
      </c>
      <c r="F158" s="197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36">
        <f t="shared" si="6"/>
        <v>0</v>
      </c>
      <c r="U158" s="134">
        <f t="shared" si="7"/>
        <v>0</v>
      </c>
      <c r="V158" s="134">
        <f t="shared" si="8"/>
        <v>0</v>
      </c>
    </row>
    <row r="159" spans="2:23" ht="13.5" hidden="1" thickBot="1">
      <c r="B159" s="186"/>
      <c r="C159" s="187"/>
      <c r="D159" s="188"/>
      <c r="E159" s="137">
        <f>'PER TRIWULAN'!D1018</f>
        <v>0</v>
      </c>
      <c r="F159" s="137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34">
        <f t="shared" ref="U159" si="9">E159-T159</f>
        <v>0</v>
      </c>
      <c r="V159" s="134">
        <f t="shared" si="8"/>
        <v>0</v>
      </c>
    </row>
    <row r="160" spans="2:23" ht="15" customHeight="1" thickBot="1">
      <c r="B160" s="319" t="str">
        <f>'PER TRIWULAN'!A1019</f>
        <v>JUMLAH</v>
      </c>
      <c r="C160" s="320"/>
      <c r="D160" s="321"/>
      <c r="E160" s="138">
        <f>SUBTOTAL(9,E11:E158)</f>
        <v>609890000</v>
      </c>
      <c r="F160" s="138">
        <f t="shared" ref="F160:W160" si="10">SUBTOTAL(9,F11:F158)</f>
        <v>0</v>
      </c>
      <c r="G160" s="138">
        <f t="shared" si="10"/>
        <v>800000</v>
      </c>
      <c r="H160" s="138">
        <f t="shared" si="10"/>
        <v>3000000</v>
      </c>
      <c r="I160" s="138">
        <f t="shared" si="10"/>
        <v>10866200</v>
      </c>
      <c r="J160" s="138">
        <f t="shared" si="10"/>
        <v>15032739</v>
      </c>
      <c r="K160" s="138">
        <f t="shared" si="10"/>
        <v>11406222</v>
      </c>
      <c r="L160" s="138">
        <f t="shared" si="10"/>
        <v>7942479</v>
      </c>
      <c r="M160" s="138">
        <f t="shared" si="10"/>
        <v>6271500</v>
      </c>
      <c r="N160" s="138">
        <f t="shared" si="10"/>
        <v>93404360</v>
      </c>
      <c r="O160" s="138">
        <f t="shared" si="10"/>
        <v>5620000</v>
      </c>
      <c r="P160" s="138">
        <f t="shared" si="10"/>
        <v>50000</v>
      </c>
      <c r="Q160" s="138">
        <f t="shared" si="10"/>
        <v>2554000</v>
      </c>
      <c r="R160" s="138">
        <f t="shared" si="10"/>
        <v>700000</v>
      </c>
      <c r="S160" s="138">
        <f t="shared" si="10"/>
        <v>645000</v>
      </c>
      <c r="T160" s="138">
        <f t="shared" si="10"/>
        <v>158292500</v>
      </c>
      <c r="U160" s="195">
        <f t="shared" si="10"/>
        <v>609890000</v>
      </c>
      <c r="V160" s="137">
        <f t="shared" si="10"/>
        <v>-158292500</v>
      </c>
      <c r="W160" s="137">
        <f t="shared" si="10"/>
        <v>0</v>
      </c>
    </row>
    <row r="161" spans="2:20" ht="13.5" thickTop="1">
      <c r="B161" s="190"/>
      <c r="C161" s="191"/>
    </row>
    <row r="162" spans="2:20" s="134" customFormat="1" ht="16.5">
      <c r="B162" s="178"/>
      <c r="C162" s="179"/>
      <c r="D162" s="176"/>
      <c r="G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2"/>
      <c r="S162" s="175"/>
    </row>
    <row r="163" spans="2:20" s="134" customFormat="1" ht="16.5">
      <c r="B163" s="178"/>
      <c r="C163" s="179"/>
      <c r="D163" s="176"/>
      <c r="G163" s="192"/>
      <c r="I163" s="192">
        <v>2835000</v>
      </c>
      <c r="J163" s="192"/>
      <c r="K163" s="192"/>
      <c r="L163" s="192">
        <v>1050000</v>
      </c>
      <c r="M163" s="192"/>
      <c r="N163" s="192">
        <v>16350000</v>
      </c>
      <c r="O163" s="192"/>
      <c r="P163" s="192">
        <v>1067500</v>
      </c>
      <c r="Q163" s="192"/>
      <c r="R163" s="196" t="s">
        <v>1863</v>
      </c>
      <c r="S163" s="175"/>
    </row>
    <row r="164" spans="2:20" s="134" customFormat="1" ht="16.5">
      <c r="B164" s="178"/>
      <c r="C164" s="179"/>
      <c r="D164" s="176"/>
      <c r="G164" s="192"/>
      <c r="I164" s="192">
        <v>2835000</v>
      </c>
      <c r="J164" s="192"/>
      <c r="K164" s="192"/>
      <c r="L164" s="192">
        <v>1050000</v>
      </c>
      <c r="M164" s="192"/>
      <c r="N164" s="192">
        <v>16350000</v>
      </c>
      <c r="O164" s="192"/>
      <c r="P164" s="192">
        <v>555000</v>
      </c>
      <c r="Q164" s="192"/>
      <c r="R164" s="196" t="s">
        <v>1864</v>
      </c>
      <c r="S164" s="175"/>
      <c r="T164" s="192"/>
    </row>
    <row r="165" spans="2:20" s="134" customFormat="1" ht="16.5">
      <c r="B165" s="178"/>
      <c r="C165" s="179"/>
      <c r="D165" s="176"/>
      <c r="G165" s="192"/>
      <c r="I165" s="192">
        <v>2835000</v>
      </c>
      <c r="J165" s="192"/>
      <c r="K165" s="192"/>
      <c r="L165" s="192">
        <v>1050000</v>
      </c>
      <c r="M165" s="192"/>
      <c r="N165" s="192">
        <v>16350000</v>
      </c>
      <c r="O165" s="192"/>
      <c r="P165" s="192">
        <v>11220000</v>
      </c>
      <c r="Q165" s="192"/>
      <c r="R165" s="196"/>
      <c r="S165" s="175"/>
      <c r="T165" s="192"/>
    </row>
    <row r="166" spans="2:20" s="134" customFormat="1" ht="16.5">
      <c r="B166" s="178"/>
      <c r="C166" s="179"/>
      <c r="D166" s="176"/>
      <c r="G166" s="192"/>
      <c r="I166" s="192"/>
      <c r="J166" s="192"/>
      <c r="K166" s="192"/>
      <c r="L166" s="192"/>
      <c r="M166" s="192"/>
      <c r="N166" s="192">
        <v>13845000</v>
      </c>
      <c r="O166" s="192"/>
      <c r="P166" s="192">
        <v>2346000</v>
      </c>
      <c r="Q166" s="192"/>
      <c r="R166" s="196"/>
      <c r="S166" s="175"/>
      <c r="T166" s="192"/>
    </row>
    <row r="167" spans="2:20" s="134" customFormat="1" ht="16.5">
      <c r="B167" s="178"/>
      <c r="C167" s="179"/>
      <c r="D167" s="176"/>
      <c r="G167" s="192"/>
      <c r="I167" s="192">
        <f>SUBTOTAL(9,I163:I166)</f>
        <v>8505000</v>
      </c>
      <c r="J167" s="192"/>
      <c r="K167" s="192"/>
      <c r="L167" s="192">
        <f>SUBTOTAL(9,L163:L166)</f>
        <v>3150000</v>
      </c>
      <c r="M167" s="192"/>
      <c r="N167" s="192">
        <f>SUBTOTAL(9,N163:N166)</f>
        <v>62895000</v>
      </c>
      <c r="O167" s="192"/>
      <c r="P167" s="192">
        <v>8341500</v>
      </c>
      <c r="Q167" s="192"/>
      <c r="R167" s="196"/>
      <c r="S167" s="175"/>
      <c r="T167" s="192"/>
    </row>
    <row r="168" spans="2:20" s="134" customFormat="1" ht="16.5">
      <c r="B168" s="178"/>
      <c r="C168" s="179"/>
      <c r="D168" s="176"/>
      <c r="G168" s="192"/>
      <c r="I168" s="192"/>
      <c r="J168" s="192"/>
      <c r="K168" s="192"/>
      <c r="L168" s="192"/>
      <c r="M168" s="192"/>
      <c r="N168" s="192"/>
      <c r="O168" s="192"/>
      <c r="P168" s="192">
        <f>SUBTOTAL(9,P163:P167)</f>
        <v>23530000</v>
      </c>
      <c r="Q168" s="192"/>
      <c r="R168" s="196" t="s">
        <v>1852</v>
      </c>
      <c r="S168" s="175"/>
    </row>
    <row r="169" spans="2:20" s="134" customFormat="1" ht="16.5">
      <c r="B169" s="178"/>
      <c r="C169" s="179"/>
      <c r="D169" s="176"/>
      <c r="G169" s="192"/>
      <c r="I169" s="192"/>
      <c r="J169" s="192"/>
      <c r="K169" s="192"/>
      <c r="L169" s="192"/>
      <c r="M169" s="192"/>
      <c r="N169" s="192"/>
      <c r="O169" s="192"/>
      <c r="P169" s="192"/>
      <c r="Q169" s="192"/>
      <c r="R169" s="196" t="s">
        <v>1853</v>
      </c>
      <c r="S169" s="175"/>
    </row>
    <row r="170" spans="2:20" s="134" customFormat="1" ht="15.75">
      <c r="B170" s="178"/>
      <c r="C170" s="179"/>
      <c r="D170" s="193"/>
    </row>
  </sheetData>
  <autoFilter ref="B10:U159">
    <filterColumn colId="1">
      <filters>
        <filter val="Gubug"/>
      </filters>
    </filterColumn>
  </autoFilter>
  <mergeCells count="29">
    <mergeCell ref="B160:D160"/>
    <mergeCell ref="P7:P9"/>
    <mergeCell ref="Q7:Q9"/>
    <mergeCell ref="R7:R9"/>
    <mergeCell ref="S7:S9"/>
    <mergeCell ref="B6:B9"/>
    <mergeCell ref="C6:C9"/>
    <mergeCell ref="D6:D9"/>
    <mergeCell ref="E6:E9"/>
    <mergeCell ref="F6:F9"/>
    <mergeCell ref="T7:T9"/>
    <mergeCell ref="U6:U9"/>
    <mergeCell ref="V6:V9"/>
    <mergeCell ref="G7:G9"/>
    <mergeCell ref="H7:H9"/>
    <mergeCell ref="I7:I9"/>
    <mergeCell ref="J7:J9"/>
    <mergeCell ref="K7:K9"/>
    <mergeCell ref="G6:T6"/>
    <mergeCell ref="L7:L9"/>
    <mergeCell ref="M7:M9"/>
    <mergeCell ref="N7:N9"/>
    <mergeCell ref="O7:O9"/>
    <mergeCell ref="B4:Q4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63" orientation="landscape" r:id="rId1"/>
  <headerFooter>
    <oddFooter>&amp;A&amp;RPage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1">
    <tabColor rgb="FF7030A0"/>
  </sheetPr>
  <dimension ref="A1:W170"/>
  <sheetViews>
    <sheetView zoomScaleSheetLayoutView="100" workbookViewId="0">
      <pane xSplit="5" ySplit="10" topLeftCell="J86" activePane="bottomRight" state="frozen"/>
      <selection activeCell="C10" sqref="C10"/>
      <selection pane="topRight" activeCell="C10" sqref="C10"/>
      <selection pane="bottomLeft" activeCell="C10" sqref="C10"/>
      <selection pane="bottomRight" activeCell="T87" sqref="T87"/>
    </sheetView>
  </sheetViews>
  <sheetFormatPr defaultRowHeight="12.75"/>
  <cols>
    <col min="1" max="1" width="2.85546875" style="177" customWidth="1"/>
    <col min="2" max="2" width="4.5703125" style="178" customWidth="1"/>
    <col min="3" max="3" width="10" style="179" customWidth="1"/>
    <col min="4" max="4" width="28.85546875" style="177" customWidth="1"/>
    <col min="5" max="6" width="13.42578125" style="134" hidden="1" customWidth="1"/>
    <col min="7" max="7" width="17.28515625" style="134" customWidth="1"/>
    <col min="8" max="8" width="12.42578125" style="134" customWidth="1"/>
    <col min="9" max="9" width="13" style="134" customWidth="1"/>
    <col min="10" max="10" width="10.85546875" style="134" customWidth="1"/>
    <col min="11" max="11" width="13.5703125" style="134" customWidth="1"/>
    <col min="12" max="12" width="11.7109375" style="134" customWidth="1"/>
    <col min="13" max="13" width="11" style="134" customWidth="1"/>
    <col min="14" max="14" width="13.42578125" style="134" customWidth="1"/>
    <col min="15" max="15" width="13.140625" style="134" customWidth="1"/>
    <col min="16" max="16" width="11.28515625" style="134" customWidth="1"/>
    <col min="17" max="17" width="10.5703125" style="134" customWidth="1"/>
    <col min="18" max="18" width="13.7109375" style="134" customWidth="1"/>
    <col min="19" max="19" width="16.7109375" style="134" customWidth="1"/>
    <col min="20" max="20" width="15.140625" style="134" customWidth="1"/>
    <col min="21" max="22" width="13.7109375" style="134" hidden="1" customWidth="1"/>
    <col min="23" max="24" width="13.140625" style="177" customWidth="1"/>
    <col min="25" max="253" width="9.140625" style="177"/>
    <col min="254" max="254" width="2.85546875" style="177" customWidth="1"/>
    <col min="255" max="255" width="6.42578125" style="177" customWidth="1"/>
    <col min="256" max="256" width="22.140625" style="177" customWidth="1"/>
    <col min="257" max="257" width="15" style="177" customWidth="1"/>
    <col min="258" max="258" width="11.28515625" style="177" customWidth="1"/>
    <col min="259" max="259" width="13" style="177" customWidth="1"/>
    <col min="260" max="260" width="8.7109375" style="177" customWidth="1"/>
    <col min="261" max="261" width="10.140625" style="177" customWidth="1"/>
    <col min="262" max="262" width="10.28515625" style="177" customWidth="1"/>
    <col min="263" max="263" width="8.7109375" style="177" customWidth="1"/>
    <col min="264" max="264" width="24" style="177" customWidth="1"/>
    <col min="265" max="265" width="13.140625" style="177" customWidth="1"/>
    <col min="266" max="266" width="11.28515625" style="177" customWidth="1"/>
    <col min="267" max="267" width="10.5703125" style="177" customWidth="1"/>
    <col min="268" max="268" width="10.140625" style="177" customWidth="1"/>
    <col min="269" max="269" width="16.7109375" style="177" customWidth="1"/>
    <col min="270" max="270" width="15.140625" style="177" customWidth="1"/>
    <col min="271" max="509" width="9.140625" style="177"/>
    <col min="510" max="510" width="2.85546875" style="177" customWidth="1"/>
    <col min="511" max="511" width="6.42578125" style="177" customWidth="1"/>
    <col min="512" max="512" width="22.140625" style="177" customWidth="1"/>
    <col min="513" max="513" width="15" style="177" customWidth="1"/>
    <col min="514" max="514" width="11.28515625" style="177" customWidth="1"/>
    <col min="515" max="515" width="13" style="177" customWidth="1"/>
    <col min="516" max="516" width="8.7109375" style="177" customWidth="1"/>
    <col min="517" max="517" width="10.140625" style="177" customWidth="1"/>
    <col min="518" max="518" width="10.28515625" style="177" customWidth="1"/>
    <col min="519" max="519" width="8.7109375" style="177" customWidth="1"/>
    <col min="520" max="520" width="24" style="177" customWidth="1"/>
    <col min="521" max="521" width="13.140625" style="177" customWidth="1"/>
    <col min="522" max="522" width="11.28515625" style="177" customWidth="1"/>
    <col min="523" max="523" width="10.5703125" style="177" customWidth="1"/>
    <col min="524" max="524" width="10.140625" style="177" customWidth="1"/>
    <col min="525" max="525" width="16.7109375" style="177" customWidth="1"/>
    <col min="526" max="526" width="15.140625" style="177" customWidth="1"/>
    <col min="527" max="765" width="9.140625" style="177"/>
    <col min="766" max="766" width="2.85546875" style="177" customWidth="1"/>
    <col min="767" max="767" width="6.42578125" style="177" customWidth="1"/>
    <col min="768" max="768" width="22.140625" style="177" customWidth="1"/>
    <col min="769" max="769" width="15" style="177" customWidth="1"/>
    <col min="770" max="770" width="11.28515625" style="177" customWidth="1"/>
    <col min="771" max="771" width="13" style="177" customWidth="1"/>
    <col min="772" max="772" width="8.7109375" style="177" customWidth="1"/>
    <col min="773" max="773" width="10.140625" style="177" customWidth="1"/>
    <col min="774" max="774" width="10.28515625" style="177" customWidth="1"/>
    <col min="775" max="775" width="8.7109375" style="177" customWidth="1"/>
    <col min="776" max="776" width="24" style="177" customWidth="1"/>
    <col min="777" max="777" width="13.140625" style="177" customWidth="1"/>
    <col min="778" max="778" width="11.28515625" style="177" customWidth="1"/>
    <col min="779" max="779" width="10.5703125" style="177" customWidth="1"/>
    <col min="780" max="780" width="10.140625" style="177" customWidth="1"/>
    <col min="781" max="781" width="16.7109375" style="177" customWidth="1"/>
    <col min="782" max="782" width="15.140625" style="177" customWidth="1"/>
    <col min="783" max="1021" width="9.140625" style="177"/>
    <col min="1022" max="1022" width="2.85546875" style="177" customWidth="1"/>
    <col min="1023" max="1023" width="6.42578125" style="177" customWidth="1"/>
    <col min="1024" max="1024" width="22.140625" style="177" customWidth="1"/>
    <col min="1025" max="1025" width="15" style="177" customWidth="1"/>
    <col min="1026" max="1026" width="11.28515625" style="177" customWidth="1"/>
    <col min="1027" max="1027" width="13" style="177" customWidth="1"/>
    <col min="1028" max="1028" width="8.7109375" style="177" customWidth="1"/>
    <col min="1029" max="1029" width="10.140625" style="177" customWidth="1"/>
    <col min="1030" max="1030" width="10.28515625" style="177" customWidth="1"/>
    <col min="1031" max="1031" width="8.7109375" style="177" customWidth="1"/>
    <col min="1032" max="1032" width="24" style="177" customWidth="1"/>
    <col min="1033" max="1033" width="13.140625" style="177" customWidth="1"/>
    <col min="1034" max="1034" width="11.28515625" style="177" customWidth="1"/>
    <col min="1035" max="1035" width="10.5703125" style="177" customWidth="1"/>
    <col min="1036" max="1036" width="10.140625" style="177" customWidth="1"/>
    <col min="1037" max="1037" width="16.7109375" style="177" customWidth="1"/>
    <col min="1038" max="1038" width="15.140625" style="177" customWidth="1"/>
    <col min="1039" max="1277" width="9.140625" style="177"/>
    <col min="1278" max="1278" width="2.85546875" style="177" customWidth="1"/>
    <col min="1279" max="1279" width="6.42578125" style="177" customWidth="1"/>
    <col min="1280" max="1280" width="22.140625" style="177" customWidth="1"/>
    <col min="1281" max="1281" width="15" style="177" customWidth="1"/>
    <col min="1282" max="1282" width="11.28515625" style="177" customWidth="1"/>
    <col min="1283" max="1283" width="13" style="177" customWidth="1"/>
    <col min="1284" max="1284" width="8.7109375" style="177" customWidth="1"/>
    <col min="1285" max="1285" width="10.140625" style="177" customWidth="1"/>
    <col min="1286" max="1286" width="10.28515625" style="177" customWidth="1"/>
    <col min="1287" max="1287" width="8.7109375" style="177" customWidth="1"/>
    <col min="1288" max="1288" width="24" style="177" customWidth="1"/>
    <col min="1289" max="1289" width="13.140625" style="177" customWidth="1"/>
    <col min="1290" max="1290" width="11.28515625" style="177" customWidth="1"/>
    <col min="1291" max="1291" width="10.5703125" style="177" customWidth="1"/>
    <col min="1292" max="1292" width="10.140625" style="177" customWidth="1"/>
    <col min="1293" max="1293" width="16.7109375" style="177" customWidth="1"/>
    <col min="1294" max="1294" width="15.140625" style="177" customWidth="1"/>
    <col min="1295" max="1533" width="9.140625" style="177"/>
    <col min="1534" max="1534" width="2.85546875" style="177" customWidth="1"/>
    <col min="1535" max="1535" width="6.42578125" style="177" customWidth="1"/>
    <col min="1536" max="1536" width="22.140625" style="177" customWidth="1"/>
    <col min="1537" max="1537" width="15" style="177" customWidth="1"/>
    <col min="1538" max="1538" width="11.28515625" style="177" customWidth="1"/>
    <col min="1539" max="1539" width="13" style="177" customWidth="1"/>
    <col min="1540" max="1540" width="8.7109375" style="177" customWidth="1"/>
    <col min="1541" max="1541" width="10.140625" style="177" customWidth="1"/>
    <col min="1542" max="1542" width="10.28515625" style="177" customWidth="1"/>
    <col min="1543" max="1543" width="8.7109375" style="177" customWidth="1"/>
    <col min="1544" max="1544" width="24" style="177" customWidth="1"/>
    <col min="1545" max="1545" width="13.140625" style="177" customWidth="1"/>
    <col min="1546" max="1546" width="11.28515625" style="177" customWidth="1"/>
    <col min="1547" max="1547" width="10.5703125" style="177" customWidth="1"/>
    <col min="1548" max="1548" width="10.140625" style="177" customWidth="1"/>
    <col min="1549" max="1549" width="16.7109375" style="177" customWidth="1"/>
    <col min="1550" max="1550" width="15.140625" style="177" customWidth="1"/>
    <col min="1551" max="1789" width="9.140625" style="177"/>
    <col min="1790" max="1790" width="2.85546875" style="177" customWidth="1"/>
    <col min="1791" max="1791" width="6.42578125" style="177" customWidth="1"/>
    <col min="1792" max="1792" width="22.140625" style="177" customWidth="1"/>
    <col min="1793" max="1793" width="15" style="177" customWidth="1"/>
    <col min="1794" max="1794" width="11.28515625" style="177" customWidth="1"/>
    <col min="1795" max="1795" width="13" style="177" customWidth="1"/>
    <col min="1796" max="1796" width="8.7109375" style="177" customWidth="1"/>
    <col min="1797" max="1797" width="10.140625" style="177" customWidth="1"/>
    <col min="1798" max="1798" width="10.28515625" style="177" customWidth="1"/>
    <col min="1799" max="1799" width="8.7109375" style="177" customWidth="1"/>
    <col min="1800" max="1800" width="24" style="177" customWidth="1"/>
    <col min="1801" max="1801" width="13.140625" style="177" customWidth="1"/>
    <col min="1802" max="1802" width="11.28515625" style="177" customWidth="1"/>
    <col min="1803" max="1803" width="10.5703125" style="177" customWidth="1"/>
    <col min="1804" max="1804" width="10.140625" style="177" customWidth="1"/>
    <col min="1805" max="1805" width="16.7109375" style="177" customWidth="1"/>
    <col min="1806" max="1806" width="15.140625" style="177" customWidth="1"/>
    <col min="1807" max="2045" width="9.140625" style="177"/>
    <col min="2046" max="2046" width="2.85546875" style="177" customWidth="1"/>
    <col min="2047" max="2047" width="6.42578125" style="177" customWidth="1"/>
    <col min="2048" max="2048" width="22.140625" style="177" customWidth="1"/>
    <col min="2049" max="2049" width="15" style="177" customWidth="1"/>
    <col min="2050" max="2050" width="11.28515625" style="177" customWidth="1"/>
    <col min="2051" max="2051" width="13" style="177" customWidth="1"/>
    <col min="2052" max="2052" width="8.7109375" style="177" customWidth="1"/>
    <col min="2053" max="2053" width="10.140625" style="177" customWidth="1"/>
    <col min="2054" max="2054" width="10.28515625" style="177" customWidth="1"/>
    <col min="2055" max="2055" width="8.7109375" style="177" customWidth="1"/>
    <col min="2056" max="2056" width="24" style="177" customWidth="1"/>
    <col min="2057" max="2057" width="13.140625" style="177" customWidth="1"/>
    <col min="2058" max="2058" width="11.28515625" style="177" customWidth="1"/>
    <col min="2059" max="2059" width="10.5703125" style="177" customWidth="1"/>
    <col min="2060" max="2060" width="10.140625" style="177" customWidth="1"/>
    <col min="2061" max="2061" width="16.7109375" style="177" customWidth="1"/>
    <col min="2062" max="2062" width="15.140625" style="177" customWidth="1"/>
    <col min="2063" max="2301" width="9.140625" style="177"/>
    <col min="2302" max="2302" width="2.85546875" style="177" customWidth="1"/>
    <col min="2303" max="2303" width="6.42578125" style="177" customWidth="1"/>
    <col min="2304" max="2304" width="22.140625" style="177" customWidth="1"/>
    <col min="2305" max="2305" width="15" style="177" customWidth="1"/>
    <col min="2306" max="2306" width="11.28515625" style="177" customWidth="1"/>
    <col min="2307" max="2307" width="13" style="177" customWidth="1"/>
    <col min="2308" max="2308" width="8.7109375" style="177" customWidth="1"/>
    <col min="2309" max="2309" width="10.140625" style="177" customWidth="1"/>
    <col min="2310" max="2310" width="10.28515625" style="177" customWidth="1"/>
    <col min="2311" max="2311" width="8.7109375" style="177" customWidth="1"/>
    <col min="2312" max="2312" width="24" style="177" customWidth="1"/>
    <col min="2313" max="2313" width="13.140625" style="177" customWidth="1"/>
    <col min="2314" max="2314" width="11.28515625" style="177" customWidth="1"/>
    <col min="2315" max="2315" width="10.5703125" style="177" customWidth="1"/>
    <col min="2316" max="2316" width="10.140625" style="177" customWidth="1"/>
    <col min="2317" max="2317" width="16.7109375" style="177" customWidth="1"/>
    <col min="2318" max="2318" width="15.140625" style="177" customWidth="1"/>
    <col min="2319" max="2557" width="9.140625" style="177"/>
    <col min="2558" max="2558" width="2.85546875" style="177" customWidth="1"/>
    <col min="2559" max="2559" width="6.42578125" style="177" customWidth="1"/>
    <col min="2560" max="2560" width="22.140625" style="177" customWidth="1"/>
    <col min="2561" max="2561" width="15" style="177" customWidth="1"/>
    <col min="2562" max="2562" width="11.28515625" style="177" customWidth="1"/>
    <col min="2563" max="2563" width="13" style="177" customWidth="1"/>
    <col min="2564" max="2564" width="8.7109375" style="177" customWidth="1"/>
    <col min="2565" max="2565" width="10.140625" style="177" customWidth="1"/>
    <col min="2566" max="2566" width="10.28515625" style="177" customWidth="1"/>
    <col min="2567" max="2567" width="8.7109375" style="177" customWidth="1"/>
    <col min="2568" max="2568" width="24" style="177" customWidth="1"/>
    <col min="2569" max="2569" width="13.140625" style="177" customWidth="1"/>
    <col min="2570" max="2570" width="11.28515625" style="177" customWidth="1"/>
    <col min="2571" max="2571" width="10.5703125" style="177" customWidth="1"/>
    <col min="2572" max="2572" width="10.140625" style="177" customWidth="1"/>
    <col min="2573" max="2573" width="16.7109375" style="177" customWidth="1"/>
    <col min="2574" max="2574" width="15.140625" style="177" customWidth="1"/>
    <col min="2575" max="2813" width="9.140625" style="177"/>
    <col min="2814" max="2814" width="2.85546875" style="177" customWidth="1"/>
    <col min="2815" max="2815" width="6.42578125" style="177" customWidth="1"/>
    <col min="2816" max="2816" width="22.140625" style="177" customWidth="1"/>
    <col min="2817" max="2817" width="15" style="177" customWidth="1"/>
    <col min="2818" max="2818" width="11.28515625" style="177" customWidth="1"/>
    <col min="2819" max="2819" width="13" style="177" customWidth="1"/>
    <col min="2820" max="2820" width="8.7109375" style="177" customWidth="1"/>
    <col min="2821" max="2821" width="10.140625" style="177" customWidth="1"/>
    <col min="2822" max="2822" width="10.28515625" style="177" customWidth="1"/>
    <col min="2823" max="2823" width="8.7109375" style="177" customWidth="1"/>
    <col min="2824" max="2824" width="24" style="177" customWidth="1"/>
    <col min="2825" max="2825" width="13.140625" style="177" customWidth="1"/>
    <col min="2826" max="2826" width="11.28515625" style="177" customWidth="1"/>
    <col min="2827" max="2827" width="10.5703125" style="177" customWidth="1"/>
    <col min="2828" max="2828" width="10.140625" style="177" customWidth="1"/>
    <col min="2829" max="2829" width="16.7109375" style="177" customWidth="1"/>
    <col min="2830" max="2830" width="15.140625" style="177" customWidth="1"/>
    <col min="2831" max="3069" width="9.140625" style="177"/>
    <col min="3070" max="3070" width="2.85546875" style="177" customWidth="1"/>
    <col min="3071" max="3071" width="6.42578125" style="177" customWidth="1"/>
    <col min="3072" max="3072" width="22.140625" style="177" customWidth="1"/>
    <col min="3073" max="3073" width="15" style="177" customWidth="1"/>
    <col min="3074" max="3074" width="11.28515625" style="177" customWidth="1"/>
    <col min="3075" max="3075" width="13" style="177" customWidth="1"/>
    <col min="3076" max="3076" width="8.7109375" style="177" customWidth="1"/>
    <col min="3077" max="3077" width="10.140625" style="177" customWidth="1"/>
    <col min="3078" max="3078" width="10.28515625" style="177" customWidth="1"/>
    <col min="3079" max="3079" width="8.7109375" style="177" customWidth="1"/>
    <col min="3080" max="3080" width="24" style="177" customWidth="1"/>
    <col min="3081" max="3081" width="13.140625" style="177" customWidth="1"/>
    <col min="3082" max="3082" width="11.28515625" style="177" customWidth="1"/>
    <col min="3083" max="3083" width="10.5703125" style="177" customWidth="1"/>
    <col min="3084" max="3084" width="10.140625" style="177" customWidth="1"/>
    <col min="3085" max="3085" width="16.7109375" style="177" customWidth="1"/>
    <col min="3086" max="3086" width="15.140625" style="177" customWidth="1"/>
    <col min="3087" max="3325" width="9.140625" style="177"/>
    <col min="3326" max="3326" width="2.85546875" style="177" customWidth="1"/>
    <col min="3327" max="3327" width="6.42578125" style="177" customWidth="1"/>
    <col min="3328" max="3328" width="22.140625" style="177" customWidth="1"/>
    <col min="3329" max="3329" width="15" style="177" customWidth="1"/>
    <col min="3330" max="3330" width="11.28515625" style="177" customWidth="1"/>
    <col min="3331" max="3331" width="13" style="177" customWidth="1"/>
    <col min="3332" max="3332" width="8.7109375" style="177" customWidth="1"/>
    <col min="3333" max="3333" width="10.140625" style="177" customWidth="1"/>
    <col min="3334" max="3334" width="10.28515625" style="177" customWidth="1"/>
    <col min="3335" max="3335" width="8.7109375" style="177" customWidth="1"/>
    <col min="3336" max="3336" width="24" style="177" customWidth="1"/>
    <col min="3337" max="3337" width="13.140625" style="177" customWidth="1"/>
    <col min="3338" max="3338" width="11.28515625" style="177" customWidth="1"/>
    <col min="3339" max="3339" width="10.5703125" style="177" customWidth="1"/>
    <col min="3340" max="3340" width="10.140625" style="177" customWidth="1"/>
    <col min="3341" max="3341" width="16.7109375" style="177" customWidth="1"/>
    <col min="3342" max="3342" width="15.140625" style="177" customWidth="1"/>
    <col min="3343" max="3581" width="9.140625" style="177"/>
    <col min="3582" max="3582" width="2.85546875" style="177" customWidth="1"/>
    <col min="3583" max="3583" width="6.42578125" style="177" customWidth="1"/>
    <col min="3584" max="3584" width="22.140625" style="177" customWidth="1"/>
    <col min="3585" max="3585" width="15" style="177" customWidth="1"/>
    <col min="3586" max="3586" width="11.28515625" style="177" customWidth="1"/>
    <col min="3587" max="3587" width="13" style="177" customWidth="1"/>
    <col min="3588" max="3588" width="8.7109375" style="177" customWidth="1"/>
    <col min="3589" max="3589" width="10.140625" style="177" customWidth="1"/>
    <col min="3590" max="3590" width="10.28515625" style="177" customWidth="1"/>
    <col min="3591" max="3591" width="8.7109375" style="177" customWidth="1"/>
    <col min="3592" max="3592" width="24" style="177" customWidth="1"/>
    <col min="3593" max="3593" width="13.140625" style="177" customWidth="1"/>
    <col min="3594" max="3594" width="11.28515625" style="177" customWidth="1"/>
    <col min="3595" max="3595" width="10.5703125" style="177" customWidth="1"/>
    <col min="3596" max="3596" width="10.140625" style="177" customWidth="1"/>
    <col min="3597" max="3597" width="16.7109375" style="177" customWidth="1"/>
    <col min="3598" max="3598" width="15.140625" style="177" customWidth="1"/>
    <col min="3599" max="3837" width="9.140625" style="177"/>
    <col min="3838" max="3838" width="2.85546875" style="177" customWidth="1"/>
    <col min="3839" max="3839" width="6.42578125" style="177" customWidth="1"/>
    <col min="3840" max="3840" width="22.140625" style="177" customWidth="1"/>
    <col min="3841" max="3841" width="15" style="177" customWidth="1"/>
    <col min="3842" max="3842" width="11.28515625" style="177" customWidth="1"/>
    <col min="3843" max="3843" width="13" style="177" customWidth="1"/>
    <col min="3844" max="3844" width="8.7109375" style="177" customWidth="1"/>
    <col min="3845" max="3845" width="10.140625" style="177" customWidth="1"/>
    <col min="3846" max="3846" width="10.28515625" style="177" customWidth="1"/>
    <col min="3847" max="3847" width="8.7109375" style="177" customWidth="1"/>
    <col min="3848" max="3848" width="24" style="177" customWidth="1"/>
    <col min="3849" max="3849" width="13.140625" style="177" customWidth="1"/>
    <col min="3850" max="3850" width="11.28515625" style="177" customWidth="1"/>
    <col min="3851" max="3851" width="10.5703125" style="177" customWidth="1"/>
    <col min="3852" max="3852" width="10.140625" style="177" customWidth="1"/>
    <col min="3853" max="3853" width="16.7109375" style="177" customWidth="1"/>
    <col min="3854" max="3854" width="15.140625" style="177" customWidth="1"/>
    <col min="3855" max="4093" width="9.140625" style="177"/>
    <col min="4094" max="4094" width="2.85546875" style="177" customWidth="1"/>
    <col min="4095" max="4095" width="6.42578125" style="177" customWidth="1"/>
    <col min="4096" max="4096" width="22.140625" style="177" customWidth="1"/>
    <col min="4097" max="4097" width="15" style="177" customWidth="1"/>
    <col min="4098" max="4098" width="11.28515625" style="177" customWidth="1"/>
    <col min="4099" max="4099" width="13" style="177" customWidth="1"/>
    <col min="4100" max="4100" width="8.7109375" style="177" customWidth="1"/>
    <col min="4101" max="4101" width="10.140625" style="177" customWidth="1"/>
    <col min="4102" max="4102" width="10.28515625" style="177" customWidth="1"/>
    <col min="4103" max="4103" width="8.7109375" style="177" customWidth="1"/>
    <col min="4104" max="4104" width="24" style="177" customWidth="1"/>
    <col min="4105" max="4105" width="13.140625" style="177" customWidth="1"/>
    <col min="4106" max="4106" width="11.28515625" style="177" customWidth="1"/>
    <col min="4107" max="4107" width="10.5703125" style="177" customWidth="1"/>
    <col min="4108" max="4108" width="10.140625" style="177" customWidth="1"/>
    <col min="4109" max="4109" width="16.7109375" style="177" customWidth="1"/>
    <col min="4110" max="4110" width="15.140625" style="177" customWidth="1"/>
    <col min="4111" max="4349" width="9.140625" style="177"/>
    <col min="4350" max="4350" width="2.85546875" style="177" customWidth="1"/>
    <col min="4351" max="4351" width="6.42578125" style="177" customWidth="1"/>
    <col min="4352" max="4352" width="22.140625" style="177" customWidth="1"/>
    <col min="4353" max="4353" width="15" style="177" customWidth="1"/>
    <col min="4354" max="4354" width="11.28515625" style="177" customWidth="1"/>
    <col min="4355" max="4355" width="13" style="177" customWidth="1"/>
    <col min="4356" max="4356" width="8.7109375" style="177" customWidth="1"/>
    <col min="4357" max="4357" width="10.140625" style="177" customWidth="1"/>
    <col min="4358" max="4358" width="10.28515625" style="177" customWidth="1"/>
    <col min="4359" max="4359" width="8.7109375" style="177" customWidth="1"/>
    <col min="4360" max="4360" width="24" style="177" customWidth="1"/>
    <col min="4361" max="4361" width="13.140625" style="177" customWidth="1"/>
    <col min="4362" max="4362" width="11.28515625" style="177" customWidth="1"/>
    <col min="4363" max="4363" width="10.5703125" style="177" customWidth="1"/>
    <col min="4364" max="4364" width="10.140625" style="177" customWidth="1"/>
    <col min="4365" max="4365" width="16.7109375" style="177" customWidth="1"/>
    <col min="4366" max="4366" width="15.140625" style="177" customWidth="1"/>
    <col min="4367" max="4605" width="9.140625" style="177"/>
    <col min="4606" max="4606" width="2.85546875" style="177" customWidth="1"/>
    <col min="4607" max="4607" width="6.42578125" style="177" customWidth="1"/>
    <col min="4608" max="4608" width="22.140625" style="177" customWidth="1"/>
    <col min="4609" max="4609" width="15" style="177" customWidth="1"/>
    <col min="4610" max="4610" width="11.28515625" style="177" customWidth="1"/>
    <col min="4611" max="4611" width="13" style="177" customWidth="1"/>
    <col min="4612" max="4612" width="8.7109375" style="177" customWidth="1"/>
    <col min="4613" max="4613" width="10.140625" style="177" customWidth="1"/>
    <col min="4614" max="4614" width="10.28515625" style="177" customWidth="1"/>
    <col min="4615" max="4615" width="8.7109375" style="177" customWidth="1"/>
    <col min="4616" max="4616" width="24" style="177" customWidth="1"/>
    <col min="4617" max="4617" width="13.140625" style="177" customWidth="1"/>
    <col min="4618" max="4618" width="11.28515625" style="177" customWidth="1"/>
    <col min="4619" max="4619" width="10.5703125" style="177" customWidth="1"/>
    <col min="4620" max="4620" width="10.140625" style="177" customWidth="1"/>
    <col min="4621" max="4621" width="16.7109375" style="177" customWidth="1"/>
    <col min="4622" max="4622" width="15.140625" style="177" customWidth="1"/>
    <col min="4623" max="4861" width="9.140625" style="177"/>
    <col min="4862" max="4862" width="2.85546875" style="177" customWidth="1"/>
    <col min="4863" max="4863" width="6.42578125" style="177" customWidth="1"/>
    <col min="4864" max="4864" width="22.140625" style="177" customWidth="1"/>
    <col min="4865" max="4865" width="15" style="177" customWidth="1"/>
    <col min="4866" max="4866" width="11.28515625" style="177" customWidth="1"/>
    <col min="4867" max="4867" width="13" style="177" customWidth="1"/>
    <col min="4868" max="4868" width="8.7109375" style="177" customWidth="1"/>
    <col min="4869" max="4869" width="10.140625" style="177" customWidth="1"/>
    <col min="4870" max="4870" width="10.28515625" style="177" customWidth="1"/>
    <col min="4871" max="4871" width="8.7109375" style="177" customWidth="1"/>
    <col min="4872" max="4872" width="24" style="177" customWidth="1"/>
    <col min="4873" max="4873" width="13.140625" style="177" customWidth="1"/>
    <col min="4874" max="4874" width="11.28515625" style="177" customWidth="1"/>
    <col min="4875" max="4875" width="10.5703125" style="177" customWidth="1"/>
    <col min="4876" max="4876" width="10.140625" style="177" customWidth="1"/>
    <col min="4877" max="4877" width="16.7109375" style="177" customWidth="1"/>
    <col min="4878" max="4878" width="15.140625" style="177" customWidth="1"/>
    <col min="4879" max="5117" width="9.140625" style="177"/>
    <col min="5118" max="5118" width="2.85546875" style="177" customWidth="1"/>
    <col min="5119" max="5119" width="6.42578125" style="177" customWidth="1"/>
    <col min="5120" max="5120" width="22.140625" style="177" customWidth="1"/>
    <col min="5121" max="5121" width="15" style="177" customWidth="1"/>
    <col min="5122" max="5122" width="11.28515625" style="177" customWidth="1"/>
    <col min="5123" max="5123" width="13" style="177" customWidth="1"/>
    <col min="5124" max="5124" width="8.7109375" style="177" customWidth="1"/>
    <col min="5125" max="5125" width="10.140625" style="177" customWidth="1"/>
    <col min="5126" max="5126" width="10.28515625" style="177" customWidth="1"/>
    <col min="5127" max="5127" width="8.7109375" style="177" customWidth="1"/>
    <col min="5128" max="5128" width="24" style="177" customWidth="1"/>
    <col min="5129" max="5129" width="13.140625" style="177" customWidth="1"/>
    <col min="5130" max="5130" width="11.28515625" style="177" customWidth="1"/>
    <col min="5131" max="5131" width="10.5703125" style="177" customWidth="1"/>
    <col min="5132" max="5132" width="10.140625" style="177" customWidth="1"/>
    <col min="5133" max="5133" width="16.7109375" style="177" customWidth="1"/>
    <col min="5134" max="5134" width="15.140625" style="177" customWidth="1"/>
    <col min="5135" max="5373" width="9.140625" style="177"/>
    <col min="5374" max="5374" width="2.85546875" style="177" customWidth="1"/>
    <col min="5375" max="5375" width="6.42578125" style="177" customWidth="1"/>
    <col min="5376" max="5376" width="22.140625" style="177" customWidth="1"/>
    <col min="5377" max="5377" width="15" style="177" customWidth="1"/>
    <col min="5378" max="5378" width="11.28515625" style="177" customWidth="1"/>
    <col min="5379" max="5379" width="13" style="177" customWidth="1"/>
    <col min="5380" max="5380" width="8.7109375" style="177" customWidth="1"/>
    <col min="5381" max="5381" width="10.140625" style="177" customWidth="1"/>
    <col min="5382" max="5382" width="10.28515625" style="177" customWidth="1"/>
    <col min="5383" max="5383" width="8.7109375" style="177" customWidth="1"/>
    <col min="5384" max="5384" width="24" style="177" customWidth="1"/>
    <col min="5385" max="5385" width="13.140625" style="177" customWidth="1"/>
    <col min="5386" max="5386" width="11.28515625" style="177" customWidth="1"/>
    <col min="5387" max="5387" width="10.5703125" style="177" customWidth="1"/>
    <col min="5388" max="5388" width="10.140625" style="177" customWidth="1"/>
    <col min="5389" max="5389" width="16.7109375" style="177" customWidth="1"/>
    <col min="5390" max="5390" width="15.140625" style="177" customWidth="1"/>
    <col min="5391" max="5629" width="9.140625" style="177"/>
    <col min="5630" max="5630" width="2.85546875" style="177" customWidth="1"/>
    <col min="5631" max="5631" width="6.42578125" style="177" customWidth="1"/>
    <col min="5632" max="5632" width="22.140625" style="177" customWidth="1"/>
    <col min="5633" max="5633" width="15" style="177" customWidth="1"/>
    <col min="5634" max="5634" width="11.28515625" style="177" customWidth="1"/>
    <col min="5635" max="5635" width="13" style="177" customWidth="1"/>
    <col min="5636" max="5636" width="8.7109375" style="177" customWidth="1"/>
    <col min="5637" max="5637" width="10.140625" style="177" customWidth="1"/>
    <col min="5638" max="5638" width="10.28515625" style="177" customWidth="1"/>
    <col min="5639" max="5639" width="8.7109375" style="177" customWidth="1"/>
    <col min="5640" max="5640" width="24" style="177" customWidth="1"/>
    <col min="5641" max="5641" width="13.140625" style="177" customWidth="1"/>
    <col min="5642" max="5642" width="11.28515625" style="177" customWidth="1"/>
    <col min="5643" max="5643" width="10.5703125" style="177" customWidth="1"/>
    <col min="5644" max="5644" width="10.140625" style="177" customWidth="1"/>
    <col min="5645" max="5645" width="16.7109375" style="177" customWidth="1"/>
    <col min="5646" max="5646" width="15.140625" style="177" customWidth="1"/>
    <col min="5647" max="5885" width="9.140625" style="177"/>
    <col min="5886" max="5886" width="2.85546875" style="177" customWidth="1"/>
    <col min="5887" max="5887" width="6.42578125" style="177" customWidth="1"/>
    <col min="5888" max="5888" width="22.140625" style="177" customWidth="1"/>
    <col min="5889" max="5889" width="15" style="177" customWidth="1"/>
    <col min="5890" max="5890" width="11.28515625" style="177" customWidth="1"/>
    <col min="5891" max="5891" width="13" style="177" customWidth="1"/>
    <col min="5892" max="5892" width="8.7109375" style="177" customWidth="1"/>
    <col min="5893" max="5893" width="10.140625" style="177" customWidth="1"/>
    <col min="5894" max="5894" width="10.28515625" style="177" customWidth="1"/>
    <col min="5895" max="5895" width="8.7109375" style="177" customWidth="1"/>
    <col min="5896" max="5896" width="24" style="177" customWidth="1"/>
    <col min="5897" max="5897" width="13.140625" style="177" customWidth="1"/>
    <col min="5898" max="5898" width="11.28515625" style="177" customWidth="1"/>
    <col min="5899" max="5899" width="10.5703125" style="177" customWidth="1"/>
    <col min="5900" max="5900" width="10.140625" style="177" customWidth="1"/>
    <col min="5901" max="5901" width="16.7109375" style="177" customWidth="1"/>
    <col min="5902" max="5902" width="15.140625" style="177" customWidth="1"/>
    <col min="5903" max="6141" width="9.140625" style="177"/>
    <col min="6142" max="6142" width="2.85546875" style="177" customWidth="1"/>
    <col min="6143" max="6143" width="6.42578125" style="177" customWidth="1"/>
    <col min="6144" max="6144" width="22.140625" style="177" customWidth="1"/>
    <col min="6145" max="6145" width="15" style="177" customWidth="1"/>
    <col min="6146" max="6146" width="11.28515625" style="177" customWidth="1"/>
    <col min="6147" max="6147" width="13" style="177" customWidth="1"/>
    <col min="6148" max="6148" width="8.7109375" style="177" customWidth="1"/>
    <col min="6149" max="6149" width="10.140625" style="177" customWidth="1"/>
    <col min="6150" max="6150" width="10.28515625" style="177" customWidth="1"/>
    <col min="6151" max="6151" width="8.7109375" style="177" customWidth="1"/>
    <col min="6152" max="6152" width="24" style="177" customWidth="1"/>
    <col min="6153" max="6153" width="13.140625" style="177" customWidth="1"/>
    <col min="6154" max="6154" width="11.28515625" style="177" customWidth="1"/>
    <col min="6155" max="6155" width="10.5703125" style="177" customWidth="1"/>
    <col min="6156" max="6156" width="10.140625" style="177" customWidth="1"/>
    <col min="6157" max="6157" width="16.7109375" style="177" customWidth="1"/>
    <col min="6158" max="6158" width="15.140625" style="177" customWidth="1"/>
    <col min="6159" max="6397" width="9.140625" style="177"/>
    <col min="6398" max="6398" width="2.85546875" style="177" customWidth="1"/>
    <col min="6399" max="6399" width="6.42578125" style="177" customWidth="1"/>
    <col min="6400" max="6400" width="22.140625" style="177" customWidth="1"/>
    <col min="6401" max="6401" width="15" style="177" customWidth="1"/>
    <col min="6402" max="6402" width="11.28515625" style="177" customWidth="1"/>
    <col min="6403" max="6403" width="13" style="177" customWidth="1"/>
    <col min="6404" max="6404" width="8.7109375" style="177" customWidth="1"/>
    <col min="6405" max="6405" width="10.140625" style="177" customWidth="1"/>
    <col min="6406" max="6406" width="10.28515625" style="177" customWidth="1"/>
    <col min="6407" max="6407" width="8.7109375" style="177" customWidth="1"/>
    <col min="6408" max="6408" width="24" style="177" customWidth="1"/>
    <col min="6409" max="6409" width="13.140625" style="177" customWidth="1"/>
    <col min="6410" max="6410" width="11.28515625" style="177" customWidth="1"/>
    <col min="6411" max="6411" width="10.5703125" style="177" customWidth="1"/>
    <col min="6412" max="6412" width="10.140625" style="177" customWidth="1"/>
    <col min="6413" max="6413" width="16.7109375" style="177" customWidth="1"/>
    <col min="6414" max="6414" width="15.140625" style="177" customWidth="1"/>
    <col min="6415" max="6653" width="9.140625" style="177"/>
    <col min="6654" max="6654" width="2.85546875" style="177" customWidth="1"/>
    <col min="6655" max="6655" width="6.42578125" style="177" customWidth="1"/>
    <col min="6656" max="6656" width="22.140625" style="177" customWidth="1"/>
    <col min="6657" max="6657" width="15" style="177" customWidth="1"/>
    <col min="6658" max="6658" width="11.28515625" style="177" customWidth="1"/>
    <col min="6659" max="6659" width="13" style="177" customWidth="1"/>
    <col min="6660" max="6660" width="8.7109375" style="177" customWidth="1"/>
    <col min="6661" max="6661" width="10.140625" style="177" customWidth="1"/>
    <col min="6662" max="6662" width="10.28515625" style="177" customWidth="1"/>
    <col min="6663" max="6663" width="8.7109375" style="177" customWidth="1"/>
    <col min="6664" max="6664" width="24" style="177" customWidth="1"/>
    <col min="6665" max="6665" width="13.140625" style="177" customWidth="1"/>
    <col min="6666" max="6666" width="11.28515625" style="177" customWidth="1"/>
    <col min="6667" max="6667" width="10.5703125" style="177" customWidth="1"/>
    <col min="6668" max="6668" width="10.140625" style="177" customWidth="1"/>
    <col min="6669" max="6669" width="16.7109375" style="177" customWidth="1"/>
    <col min="6670" max="6670" width="15.140625" style="177" customWidth="1"/>
    <col min="6671" max="6909" width="9.140625" style="177"/>
    <col min="6910" max="6910" width="2.85546875" style="177" customWidth="1"/>
    <col min="6911" max="6911" width="6.42578125" style="177" customWidth="1"/>
    <col min="6912" max="6912" width="22.140625" style="177" customWidth="1"/>
    <col min="6913" max="6913" width="15" style="177" customWidth="1"/>
    <col min="6914" max="6914" width="11.28515625" style="177" customWidth="1"/>
    <col min="6915" max="6915" width="13" style="177" customWidth="1"/>
    <col min="6916" max="6916" width="8.7109375" style="177" customWidth="1"/>
    <col min="6917" max="6917" width="10.140625" style="177" customWidth="1"/>
    <col min="6918" max="6918" width="10.28515625" style="177" customWidth="1"/>
    <col min="6919" max="6919" width="8.7109375" style="177" customWidth="1"/>
    <col min="6920" max="6920" width="24" style="177" customWidth="1"/>
    <col min="6921" max="6921" width="13.140625" style="177" customWidth="1"/>
    <col min="6922" max="6922" width="11.28515625" style="177" customWidth="1"/>
    <col min="6923" max="6923" width="10.5703125" style="177" customWidth="1"/>
    <col min="6924" max="6924" width="10.140625" style="177" customWidth="1"/>
    <col min="6925" max="6925" width="16.7109375" style="177" customWidth="1"/>
    <col min="6926" max="6926" width="15.140625" style="177" customWidth="1"/>
    <col min="6927" max="7165" width="9.140625" style="177"/>
    <col min="7166" max="7166" width="2.85546875" style="177" customWidth="1"/>
    <col min="7167" max="7167" width="6.42578125" style="177" customWidth="1"/>
    <col min="7168" max="7168" width="22.140625" style="177" customWidth="1"/>
    <col min="7169" max="7169" width="15" style="177" customWidth="1"/>
    <col min="7170" max="7170" width="11.28515625" style="177" customWidth="1"/>
    <col min="7171" max="7171" width="13" style="177" customWidth="1"/>
    <col min="7172" max="7172" width="8.7109375" style="177" customWidth="1"/>
    <col min="7173" max="7173" width="10.140625" style="177" customWidth="1"/>
    <col min="7174" max="7174" width="10.28515625" style="177" customWidth="1"/>
    <col min="7175" max="7175" width="8.7109375" style="177" customWidth="1"/>
    <col min="7176" max="7176" width="24" style="177" customWidth="1"/>
    <col min="7177" max="7177" width="13.140625" style="177" customWidth="1"/>
    <col min="7178" max="7178" width="11.28515625" style="177" customWidth="1"/>
    <col min="7179" max="7179" width="10.5703125" style="177" customWidth="1"/>
    <col min="7180" max="7180" width="10.140625" style="177" customWidth="1"/>
    <col min="7181" max="7181" width="16.7109375" style="177" customWidth="1"/>
    <col min="7182" max="7182" width="15.140625" style="177" customWidth="1"/>
    <col min="7183" max="7421" width="9.140625" style="177"/>
    <col min="7422" max="7422" width="2.85546875" style="177" customWidth="1"/>
    <col min="7423" max="7423" width="6.42578125" style="177" customWidth="1"/>
    <col min="7424" max="7424" width="22.140625" style="177" customWidth="1"/>
    <col min="7425" max="7425" width="15" style="177" customWidth="1"/>
    <col min="7426" max="7426" width="11.28515625" style="177" customWidth="1"/>
    <col min="7427" max="7427" width="13" style="177" customWidth="1"/>
    <col min="7428" max="7428" width="8.7109375" style="177" customWidth="1"/>
    <col min="7429" max="7429" width="10.140625" style="177" customWidth="1"/>
    <col min="7430" max="7430" width="10.28515625" style="177" customWidth="1"/>
    <col min="7431" max="7431" width="8.7109375" style="177" customWidth="1"/>
    <col min="7432" max="7432" width="24" style="177" customWidth="1"/>
    <col min="7433" max="7433" width="13.140625" style="177" customWidth="1"/>
    <col min="7434" max="7434" width="11.28515625" style="177" customWidth="1"/>
    <col min="7435" max="7435" width="10.5703125" style="177" customWidth="1"/>
    <col min="7436" max="7436" width="10.140625" style="177" customWidth="1"/>
    <col min="7437" max="7437" width="16.7109375" style="177" customWidth="1"/>
    <col min="7438" max="7438" width="15.140625" style="177" customWidth="1"/>
    <col min="7439" max="7677" width="9.140625" style="177"/>
    <col min="7678" max="7678" width="2.85546875" style="177" customWidth="1"/>
    <col min="7679" max="7679" width="6.42578125" style="177" customWidth="1"/>
    <col min="7680" max="7680" width="22.140625" style="177" customWidth="1"/>
    <col min="7681" max="7681" width="15" style="177" customWidth="1"/>
    <col min="7682" max="7682" width="11.28515625" style="177" customWidth="1"/>
    <col min="7683" max="7683" width="13" style="177" customWidth="1"/>
    <col min="7684" max="7684" width="8.7109375" style="177" customWidth="1"/>
    <col min="7685" max="7685" width="10.140625" style="177" customWidth="1"/>
    <col min="7686" max="7686" width="10.28515625" style="177" customWidth="1"/>
    <col min="7687" max="7687" width="8.7109375" style="177" customWidth="1"/>
    <col min="7688" max="7688" width="24" style="177" customWidth="1"/>
    <col min="7689" max="7689" width="13.140625" style="177" customWidth="1"/>
    <col min="7690" max="7690" width="11.28515625" style="177" customWidth="1"/>
    <col min="7691" max="7691" width="10.5703125" style="177" customWidth="1"/>
    <col min="7692" max="7692" width="10.140625" style="177" customWidth="1"/>
    <col min="7693" max="7693" width="16.7109375" style="177" customWidth="1"/>
    <col min="7694" max="7694" width="15.140625" style="177" customWidth="1"/>
    <col min="7695" max="7933" width="9.140625" style="177"/>
    <col min="7934" max="7934" width="2.85546875" style="177" customWidth="1"/>
    <col min="7935" max="7935" width="6.42578125" style="177" customWidth="1"/>
    <col min="7936" max="7936" width="22.140625" style="177" customWidth="1"/>
    <col min="7937" max="7937" width="15" style="177" customWidth="1"/>
    <col min="7938" max="7938" width="11.28515625" style="177" customWidth="1"/>
    <col min="7939" max="7939" width="13" style="177" customWidth="1"/>
    <col min="7940" max="7940" width="8.7109375" style="177" customWidth="1"/>
    <col min="7941" max="7941" width="10.140625" style="177" customWidth="1"/>
    <col min="7942" max="7942" width="10.28515625" style="177" customWidth="1"/>
    <col min="7943" max="7943" width="8.7109375" style="177" customWidth="1"/>
    <col min="7944" max="7944" width="24" style="177" customWidth="1"/>
    <col min="7945" max="7945" width="13.140625" style="177" customWidth="1"/>
    <col min="7946" max="7946" width="11.28515625" style="177" customWidth="1"/>
    <col min="7947" max="7947" width="10.5703125" style="177" customWidth="1"/>
    <col min="7948" max="7948" width="10.140625" style="177" customWidth="1"/>
    <col min="7949" max="7949" width="16.7109375" style="177" customWidth="1"/>
    <col min="7950" max="7950" width="15.140625" style="177" customWidth="1"/>
    <col min="7951" max="8189" width="9.140625" style="177"/>
    <col min="8190" max="8190" width="2.85546875" style="177" customWidth="1"/>
    <col min="8191" max="8191" width="6.42578125" style="177" customWidth="1"/>
    <col min="8192" max="8192" width="22.140625" style="177" customWidth="1"/>
    <col min="8193" max="8193" width="15" style="177" customWidth="1"/>
    <col min="8194" max="8194" width="11.28515625" style="177" customWidth="1"/>
    <col min="8195" max="8195" width="13" style="177" customWidth="1"/>
    <col min="8196" max="8196" width="8.7109375" style="177" customWidth="1"/>
    <col min="8197" max="8197" width="10.140625" style="177" customWidth="1"/>
    <col min="8198" max="8198" width="10.28515625" style="177" customWidth="1"/>
    <col min="8199" max="8199" width="8.7109375" style="177" customWidth="1"/>
    <col min="8200" max="8200" width="24" style="177" customWidth="1"/>
    <col min="8201" max="8201" width="13.140625" style="177" customWidth="1"/>
    <col min="8202" max="8202" width="11.28515625" style="177" customWidth="1"/>
    <col min="8203" max="8203" width="10.5703125" style="177" customWidth="1"/>
    <col min="8204" max="8204" width="10.140625" style="177" customWidth="1"/>
    <col min="8205" max="8205" width="16.7109375" style="177" customWidth="1"/>
    <col min="8206" max="8206" width="15.140625" style="177" customWidth="1"/>
    <col min="8207" max="8445" width="9.140625" style="177"/>
    <col min="8446" max="8446" width="2.85546875" style="177" customWidth="1"/>
    <col min="8447" max="8447" width="6.42578125" style="177" customWidth="1"/>
    <col min="8448" max="8448" width="22.140625" style="177" customWidth="1"/>
    <col min="8449" max="8449" width="15" style="177" customWidth="1"/>
    <col min="8450" max="8450" width="11.28515625" style="177" customWidth="1"/>
    <col min="8451" max="8451" width="13" style="177" customWidth="1"/>
    <col min="8452" max="8452" width="8.7109375" style="177" customWidth="1"/>
    <col min="8453" max="8453" width="10.140625" style="177" customWidth="1"/>
    <col min="8454" max="8454" width="10.28515625" style="177" customWidth="1"/>
    <col min="8455" max="8455" width="8.7109375" style="177" customWidth="1"/>
    <col min="8456" max="8456" width="24" style="177" customWidth="1"/>
    <col min="8457" max="8457" width="13.140625" style="177" customWidth="1"/>
    <col min="8458" max="8458" width="11.28515625" style="177" customWidth="1"/>
    <col min="8459" max="8459" width="10.5703125" style="177" customWidth="1"/>
    <col min="8460" max="8460" width="10.140625" style="177" customWidth="1"/>
    <col min="8461" max="8461" width="16.7109375" style="177" customWidth="1"/>
    <col min="8462" max="8462" width="15.140625" style="177" customWidth="1"/>
    <col min="8463" max="8701" width="9.140625" style="177"/>
    <col min="8702" max="8702" width="2.85546875" style="177" customWidth="1"/>
    <col min="8703" max="8703" width="6.42578125" style="177" customWidth="1"/>
    <col min="8704" max="8704" width="22.140625" style="177" customWidth="1"/>
    <col min="8705" max="8705" width="15" style="177" customWidth="1"/>
    <col min="8706" max="8706" width="11.28515625" style="177" customWidth="1"/>
    <col min="8707" max="8707" width="13" style="177" customWidth="1"/>
    <col min="8708" max="8708" width="8.7109375" style="177" customWidth="1"/>
    <col min="8709" max="8709" width="10.140625" style="177" customWidth="1"/>
    <col min="8710" max="8710" width="10.28515625" style="177" customWidth="1"/>
    <col min="8711" max="8711" width="8.7109375" style="177" customWidth="1"/>
    <col min="8712" max="8712" width="24" style="177" customWidth="1"/>
    <col min="8713" max="8713" width="13.140625" style="177" customWidth="1"/>
    <col min="8714" max="8714" width="11.28515625" style="177" customWidth="1"/>
    <col min="8715" max="8715" width="10.5703125" style="177" customWidth="1"/>
    <col min="8716" max="8716" width="10.140625" style="177" customWidth="1"/>
    <col min="8717" max="8717" width="16.7109375" style="177" customWidth="1"/>
    <col min="8718" max="8718" width="15.140625" style="177" customWidth="1"/>
    <col min="8719" max="8957" width="9.140625" style="177"/>
    <col min="8958" max="8958" width="2.85546875" style="177" customWidth="1"/>
    <col min="8959" max="8959" width="6.42578125" style="177" customWidth="1"/>
    <col min="8960" max="8960" width="22.140625" style="177" customWidth="1"/>
    <col min="8961" max="8961" width="15" style="177" customWidth="1"/>
    <col min="8962" max="8962" width="11.28515625" style="177" customWidth="1"/>
    <col min="8963" max="8963" width="13" style="177" customWidth="1"/>
    <col min="8964" max="8964" width="8.7109375" style="177" customWidth="1"/>
    <col min="8965" max="8965" width="10.140625" style="177" customWidth="1"/>
    <col min="8966" max="8966" width="10.28515625" style="177" customWidth="1"/>
    <col min="8967" max="8967" width="8.7109375" style="177" customWidth="1"/>
    <col min="8968" max="8968" width="24" style="177" customWidth="1"/>
    <col min="8969" max="8969" width="13.140625" style="177" customWidth="1"/>
    <col min="8970" max="8970" width="11.28515625" style="177" customWidth="1"/>
    <col min="8971" max="8971" width="10.5703125" style="177" customWidth="1"/>
    <col min="8972" max="8972" width="10.140625" style="177" customWidth="1"/>
    <col min="8973" max="8973" width="16.7109375" style="177" customWidth="1"/>
    <col min="8974" max="8974" width="15.140625" style="177" customWidth="1"/>
    <col min="8975" max="9213" width="9.140625" style="177"/>
    <col min="9214" max="9214" width="2.85546875" style="177" customWidth="1"/>
    <col min="9215" max="9215" width="6.42578125" style="177" customWidth="1"/>
    <col min="9216" max="9216" width="22.140625" style="177" customWidth="1"/>
    <col min="9217" max="9217" width="15" style="177" customWidth="1"/>
    <col min="9218" max="9218" width="11.28515625" style="177" customWidth="1"/>
    <col min="9219" max="9219" width="13" style="177" customWidth="1"/>
    <col min="9220" max="9220" width="8.7109375" style="177" customWidth="1"/>
    <col min="9221" max="9221" width="10.140625" style="177" customWidth="1"/>
    <col min="9222" max="9222" width="10.28515625" style="177" customWidth="1"/>
    <col min="9223" max="9223" width="8.7109375" style="177" customWidth="1"/>
    <col min="9224" max="9224" width="24" style="177" customWidth="1"/>
    <col min="9225" max="9225" width="13.140625" style="177" customWidth="1"/>
    <col min="9226" max="9226" width="11.28515625" style="177" customWidth="1"/>
    <col min="9227" max="9227" width="10.5703125" style="177" customWidth="1"/>
    <col min="9228" max="9228" width="10.140625" style="177" customWidth="1"/>
    <col min="9229" max="9229" width="16.7109375" style="177" customWidth="1"/>
    <col min="9230" max="9230" width="15.140625" style="177" customWidth="1"/>
    <col min="9231" max="9469" width="9.140625" style="177"/>
    <col min="9470" max="9470" width="2.85546875" style="177" customWidth="1"/>
    <col min="9471" max="9471" width="6.42578125" style="177" customWidth="1"/>
    <col min="9472" max="9472" width="22.140625" style="177" customWidth="1"/>
    <col min="9473" max="9473" width="15" style="177" customWidth="1"/>
    <col min="9474" max="9474" width="11.28515625" style="177" customWidth="1"/>
    <col min="9475" max="9475" width="13" style="177" customWidth="1"/>
    <col min="9476" max="9476" width="8.7109375" style="177" customWidth="1"/>
    <col min="9477" max="9477" width="10.140625" style="177" customWidth="1"/>
    <col min="9478" max="9478" width="10.28515625" style="177" customWidth="1"/>
    <col min="9479" max="9479" width="8.7109375" style="177" customWidth="1"/>
    <col min="9480" max="9480" width="24" style="177" customWidth="1"/>
    <col min="9481" max="9481" width="13.140625" style="177" customWidth="1"/>
    <col min="9482" max="9482" width="11.28515625" style="177" customWidth="1"/>
    <col min="9483" max="9483" width="10.5703125" style="177" customWidth="1"/>
    <col min="9484" max="9484" width="10.140625" style="177" customWidth="1"/>
    <col min="9485" max="9485" width="16.7109375" style="177" customWidth="1"/>
    <col min="9486" max="9486" width="15.140625" style="177" customWidth="1"/>
    <col min="9487" max="9725" width="9.140625" style="177"/>
    <col min="9726" max="9726" width="2.85546875" style="177" customWidth="1"/>
    <col min="9727" max="9727" width="6.42578125" style="177" customWidth="1"/>
    <col min="9728" max="9728" width="22.140625" style="177" customWidth="1"/>
    <col min="9729" max="9729" width="15" style="177" customWidth="1"/>
    <col min="9730" max="9730" width="11.28515625" style="177" customWidth="1"/>
    <col min="9731" max="9731" width="13" style="177" customWidth="1"/>
    <col min="9732" max="9732" width="8.7109375" style="177" customWidth="1"/>
    <col min="9733" max="9733" width="10.140625" style="177" customWidth="1"/>
    <col min="9734" max="9734" width="10.28515625" style="177" customWidth="1"/>
    <col min="9735" max="9735" width="8.7109375" style="177" customWidth="1"/>
    <col min="9736" max="9736" width="24" style="177" customWidth="1"/>
    <col min="9737" max="9737" width="13.140625" style="177" customWidth="1"/>
    <col min="9738" max="9738" width="11.28515625" style="177" customWidth="1"/>
    <col min="9739" max="9739" width="10.5703125" style="177" customWidth="1"/>
    <col min="9740" max="9740" width="10.140625" style="177" customWidth="1"/>
    <col min="9741" max="9741" width="16.7109375" style="177" customWidth="1"/>
    <col min="9742" max="9742" width="15.140625" style="177" customWidth="1"/>
    <col min="9743" max="9981" width="9.140625" style="177"/>
    <col min="9982" max="9982" width="2.85546875" style="177" customWidth="1"/>
    <col min="9983" max="9983" width="6.42578125" style="177" customWidth="1"/>
    <col min="9984" max="9984" width="22.140625" style="177" customWidth="1"/>
    <col min="9985" max="9985" width="15" style="177" customWidth="1"/>
    <col min="9986" max="9986" width="11.28515625" style="177" customWidth="1"/>
    <col min="9987" max="9987" width="13" style="177" customWidth="1"/>
    <col min="9988" max="9988" width="8.7109375" style="177" customWidth="1"/>
    <col min="9989" max="9989" width="10.140625" style="177" customWidth="1"/>
    <col min="9990" max="9990" width="10.28515625" style="177" customWidth="1"/>
    <col min="9991" max="9991" width="8.7109375" style="177" customWidth="1"/>
    <col min="9992" max="9992" width="24" style="177" customWidth="1"/>
    <col min="9993" max="9993" width="13.140625" style="177" customWidth="1"/>
    <col min="9994" max="9994" width="11.28515625" style="177" customWidth="1"/>
    <col min="9995" max="9995" width="10.5703125" style="177" customWidth="1"/>
    <col min="9996" max="9996" width="10.140625" style="177" customWidth="1"/>
    <col min="9997" max="9997" width="16.7109375" style="177" customWidth="1"/>
    <col min="9998" max="9998" width="15.140625" style="177" customWidth="1"/>
    <col min="9999" max="10237" width="9.140625" style="177"/>
    <col min="10238" max="10238" width="2.85546875" style="177" customWidth="1"/>
    <col min="10239" max="10239" width="6.42578125" style="177" customWidth="1"/>
    <col min="10240" max="10240" width="22.140625" style="177" customWidth="1"/>
    <col min="10241" max="10241" width="15" style="177" customWidth="1"/>
    <col min="10242" max="10242" width="11.28515625" style="177" customWidth="1"/>
    <col min="10243" max="10243" width="13" style="177" customWidth="1"/>
    <col min="10244" max="10244" width="8.7109375" style="177" customWidth="1"/>
    <col min="10245" max="10245" width="10.140625" style="177" customWidth="1"/>
    <col min="10246" max="10246" width="10.28515625" style="177" customWidth="1"/>
    <col min="10247" max="10247" width="8.7109375" style="177" customWidth="1"/>
    <col min="10248" max="10248" width="24" style="177" customWidth="1"/>
    <col min="10249" max="10249" width="13.140625" style="177" customWidth="1"/>
    <col min="10250" max="10250" width="11.28515625" style="177" customWidth="1"/>
    <col min="10251" max="10251" width="10.5703125" style="177" customWidth="1"/>
    <col min="10252" max="10252" width="10.140625" style="177" customWidth="1"/>
    <col min="10253" max="10253" width="16.7109375" style="177" customWidth="1"/>
    <col min="10254" max="10254" width="15.140625" style="177" customWidth="1"/>
    <col min="10255" max="10493" width="9.140625" style="177"/>
    <col min="10494" max="10494" width="2.85546875" style="177" customWidth="1"/>
    <col min="10495" max="10495" width="6.42578125" style="177" customWidth="1"/>
    <col min="10496" max="10496" width="22.140625" style="177" customWidth="1"/>
    <col min="10497" max="10497" width="15" style="177" customWidth="1"/>
    <col min="10498" max="10498" width="11.28515625" style="177" customWidth="1"/>
    <col min="10499" max="10499" width="13" style="177" customWidth="1"/>
    <col min="10500" max="10500" width="8.7109375" style="177" customWidth="1"/>
    <col min="10501" max="10501" width="10.140625" style="177" customWidth="1"/>
    <col min="10502" max="10502" width="10.28515625" style="177" customWidth="1"/>
    <col min="10503" max="10503" width="8.7109375" style="177" customWidth="1"/>
    <col min="10504" max="10504" width="24" style="177" customWidth="1"/>
    <col min="10505" max="10505" width="13.140625" style="177" customWidth="1"/>
    <col min="10506" max="10506" width="11.28515625" style="177" customWidth="1"/>
    <col min="10507" max="10507" width="10.5703125" style="177" customWidth="1"/>
    <col min="10508" max="10508" width="10.140625" style="177" customWidth="1"/>
    <col min="10509" max="10509" width="16.7109375" style="177" customWidth="1"/>
    <col min="10510" max="10510" width="15.140625" style="177" customWidth="1"/>
    <col min="10511" max="10749" width="9.140625" style="177"/>
    <col min="10750" max="10750" width="2.85546875" style="177" customWidth="1"/>
    <col min="10751" max="10751" width="6.42578125" style="177" customWidth="1"/>
    <col min="10752" max="10752" width="22.140625" style="177" customWidth="1"/>
    <col min="10753" max="10753" width="15" style="177" customWidth="1"/>
    <col min="10754" max="10754" width="11.28515625" style="177" customWidth="1"/>
    <col min="10755" max="10755" width="13" style="177" customWidth="1"/>
    <col min="10756" max="10756" width="8.7109375" style="177" customWidth="1"/>
    <col min="10757" max="10757" width="10.140625" style="177" customWidth="1"/>
    <col min="10758" max="10758" width="10.28515625" style="177" customWidth="1"/>
    <col min="10759" max="10759" width="8.7109375" style="177" customWidth="1"/>
    <col min="10760" max="10760" width="24" style="177" customWidth="1"/>
    <col min="10761" max="10761" width="13.140625" style="177" customWidth="1"/>
    <col min="10762" max="10762" width="11.28515625" style="177" customWidth="1"/>
    <col min="10763" max="10763" width="10.5703125" style="177" customWidth="1"/>
    <col min="10764" max="10764" width="10.140625" style="177" customWidth="1"/>
    <col min="10765" max="10765" width="16.7109375" style="177" customWidth="1"/>
    <col min="10766" max="10766" width="15.140625" style="177" customWidth="1"/>
    <col min="10767" max="11005" width="9.140625" style="177"/>
    <col min="11006" max="11006" width="2.85546875" style="177" customWidth="1"/>
    <col min="11007" max="11007" width="6.42578125" style="177" customWidth="1"/>
    <col min="11008" max="11008" width="22.140625" style="177" customWidth="1"/>
    <col min="11009" max="11009" width="15" style="177" customWidth="1"/>
    <col min="11010" max="11010" width="11.28515625" style="177" customWidth="1"/>
    <col min="11011" max="11011" width="13" style="177" customWidth="1"/>
    <col min="11012" max="11012" width="8.7109375" style="177" customWidth="1"/>
    <col min="11013" max="11013" width="10.140625" style="177" customWidth="1"/>
    <col min="11014" max="11014" width="10.28515625" style="177" customWidth="1"/>
    <col min="11015" max="11015" width="8.7109375" style="177" customWidth="1"/>
    <col min="11016" max="11016" width="24" style="177" customWidth="1"/>
    <col min="11017" max="11017" width="13.140625" style="177" customWidth="1"/>
    <col min="11018" max="11018" width="11.28515625" style="177" customWidth="1"/>
    <col min="11019" max="11019" width="10.5703125" style="177" customWidth="1"/>
    <col min="11020" max="11020" width="10.140625" style="177" customWidth="1"/>
    <col min="11021" max="11021" width="16.7109375" style="177" customWidth="1"/>
    <col min="11022" max="11022" width="15.140625" style="177" customWidth="1"/>
    <col min="11023" max="11261" width="9.140625" style="177"/>
    <col min="11262" max="11262" width="2.85546875" style="177" customWidth="1"/>
    <col min="11263" max="11263" width="6.42578125" style="177" customWidth="1"/>
    <col min="11264" max="11264" width="22.140625" style="177" customWidth="1"/>
    <col min="11265" max="11265" width="15" style="177" customWidth="1"/>
    <col min="11266" max="11266" width="11.28515625" style="177" customWidth="1"/>
    <col min="11267" max="11267" width="13" style="177" customWidth="1"/>
    <col min="11268" max="11268" width="8.7109375" style="177" customWidth="1"/>
    <col min="11269" max="11269" width="10.140625" style="177" customWidth="1"/>
    <col min="11270" max="11270" width="10.28515625" style="177" customWidth="1"/>
    <col min="11271" max="11271" width="8.7109375" style="177" customWidth="1"/>
    <col min="11272" max="11272" width="24" style="177" customWidth="1"/>
    <col min="11273" max="11273" width="13.140625" style="177" customWidth="1"/>
    <col min="11274" max="11274" width="11.28515625" style="177" customWidth="1"/>
    <col min="11275" max="11275" width="10.5703125" style="177" customWidth="1"/>
    <col min="11276" max="11276" width="10.140625" style="177" customWidth="1"/>
    <col min="11277" max="11277" width="16.7109375" style="177" customWidth="1"/>
    <col min="11278" max="11278" width="15.140625" style="177" customWidth="1"/>
    <col min="11279" max="11517" width="9.140625" style="177"/>
    <col min="11518" max="11518" width="2.85546875" style="177" customWidth="1"/>
    <col min="11519" max="11519" width="6.42578125" style="177" customWidth="1"/>
    <col min="11520" max="11520" width="22.140625" style="177" customWidth="1"/>
    <col min="11521" max="11521" width="15" style="177" customWidth="1"/>
    <col min="11522" max="11522" width="11.28515625" style="177" customWidth="1"/>
    <col min="11523" max="11523" width="13" style="177" customWidth="1"/>
    <col min="11524" max="11524" width="8.7109375" style="177" customWidth="1"/>
    <col min="11525" max="11525" width="10.140625" style="177" customWidth="1"/>
    <col min="11526" max="11526" width="10.28515625" style="177" customWidth="1"/>
    <col min="11527" max="11527" width="8.7109375" style="177" customWidth="1"/>
    <col min="11528" max="11528" width="24" style="177" customWidth="1"/>
    <col min="11529" max="11529" width="13.140625" style="177" customWidth="1"/>
    <col min="11530" max="11530" width="11.28515625" style="177" customWidth="1"/>
    <col min="11531" max="11531" width="10.5703125" style="177" customWidth="1"/>
    <col min="11532" max="11532" width="10.140625" style="177" customWidth="1"/>
    <col min="11533" max="11533" width="16.7109375" style="177" customWidth="1"/>
    <col min="11534" max="11534" width="15.140625" style="177" customWidth="1"/>
    <col min="11535" max="11773" width="9.140625" style="177"/>
    <col min="11774" max="11774" width="2.85546875" style="177" customWidth="1"/>
    <col min="11775" max="11775" width="6.42578125" style="177" customWidth="1"/>
    <col min="11776" max="11776" width="22.140625" style="177" customWidth="1"/>
    <col min="11777" max="11777" width="15" style="177" customWidth="1"/>
    <col min="11778" max="11778" width="11.28515625" style="177" customWidth="1"/>
    <col min="11779" max="11779" width="13" style="177" customWidth="1"/>
    <col min="11780" max="11780" width="8.7109375" style="177" customWidth="1"/>
    <col min="11781" max="11781" width="10.140625" style="177" customWidth="1"/>
    <col min="11782" max="11782" width="10.28515625" style="177" customWidth="1"/>
    <col min="11783" max="11783" width="8.7109375" style="177" customWidth="1"/>
    <col min="11784" max="11784" width="24" style="177" customWidth="1"/>
    <col min="11785" max="11785" width="13.140625" style="177" customWidth="1"/>
    <col min="11786" max="11786" width="11.28515625" style="177" customWidth="1"/>
    <col min="11787" max="11787" width="10.5703125" style="177" customWidth="1"/>
    <col min="11788" max="11788" width="10.140625" style="177" customWidth="1"/>
    <col min="11789" max="11789" width="16.7109375" style="177" customWidth="1"/>
    <col min="11790" max="11790" width="15.140625" style="177" customWidth="1"/>
    <col min="11791" max="12029" width="9.140625" style="177"/>
    <col min="12030" max="12030" width="2.85546875" style="177" customWidth="1"/>
    <col min="12031" max="12031" width="6.42578125" style="177" customWidth="1"/>
    <col min="12032" max="12032" width="22.140625" style="177" customWidth="1"/>
    <col min="12033" max="12033" width="15" style="177" customWidth="1"/>
    <col min="12034" max="12034" width="11.28515625" style="177" customWidth="1"/>
    <col min="12035" max="12035" width="13" style="177" customWidth="1"/>
    <col min="12036" max="12036" width="8.7109375" style="177" customWidth="1"/>
    <col min="12037" max="12037" width="10.140625" style="177" customWidth="1"/>
    <col min="12038" max="12038" width="10.28515625" style="177" customWidth="1"/>
    <col min="12039" max="12039" width="8.7109375" style="177" customWidth="1"/>
    <col min="12040" max="12040" width="24" style="177" customWidth="1"/>
    <col min="12041" max="12041" width="13.140625" style="177" customWidth="1"/>
    <col min="12042" max="12042" width="11.28515625" style="177" customWidth="1"/>
    <col min="12043" max="12043" width="10.5703125" style="177" customWidth="1"/>
    <col min="12044" max="12044" width="10.140625" style="177" customWidth="1"/>
    <col min="12045" max="12045" width="16.7109375" style="177" customWidth="1"/>
    <col min="12046" max="12046" width="15.140625" style="177" customWidth="1"/>
    <col min="12047" max="12285" width="9.140625" style="177"/>
    <col min="12286" max="12286" width="2.85546875" style="177" customWidth="1"/>
    <col min="12287" max="12287" width="6.42578125" style="177" customWidth="1"/>
    <col min="12288" max="12288" width="22.140625" style="177" customWidth="1"/>
    <col min="12289" max="12289" width="15" style="177" customWidth="1"/>
    <col min="12290" max="12290" width="11.28515625" style="177" customWidth="1"/>
    <col min="12291" max="12291" width="13" style="177" customWidth="1"/>
    <col min="12292" max="12292" width="8.7109375" style="177" customWidth="1"/>
    <col min="12293" max="12293" width="10.140625" style="177" customWidth="1"/>
    <col min="12294" max="12294" width="10.28515625" style="177" customWidth="1"/>
    <col min="12295" max="12295" width="8.7109375" style="177" customWidth="1"/>
    <col min="12296" max="12296" width="24" style="177" customWidth="1"/>
    <col min="12297" max="12297" width="13.140625" style="177" customWidth="1"/>
    <col min="12298" max="12298" width="11.28515625" style="177" customWidth="1"/>
    <col min="12299" max="12299" width="10.5703125" style="177" customWidth="1"/>
    <col min="12300" max="12300" width="10.140625" style="177" customWidth="1"/>
    <col min="12301" max="12301" width="16.7109375" style="177" customWidth="1"/>
    <col min="12302" max="12302" width="15.140625" style="177" customWidth="1"/>
    <col min="12303" max="12541" width="9.140625" style="177"/>
    <col min="12542" max="12542" width="2.85546875" style="177" customWidth="1"/>
    <col min="12543" max="12543" width="6.42578125" style="177" customWidth="1"/>
    <col min="12544" max="12544" width="22.140625" style="177" customWidth="1"/>
    <col min="12545" max="12545" width="15" style="177" customWidth="1"/>
    <col min="12546" max="12546" width="11.28515625" style="177" customWidth="1"/>
    <col min="12547" max="12547" width="13" style="177" customWidth="1"/>
    <col min="12548" max="12548" width="8.7109375" style="177" customWidth="1"/>
    <col min="12549" max="12549" width="10.140625" style="177" customWidth="1"/>
    <col min="12550" max="12550" width="10.28515625" style="177" customWidth="1"/>
    <col min="12551" max="12551" width="8.7109375" style="177" customWidth="1"/>
    <col min="12552" max="12552" width="24" style="177" customWidth="1"/>
    <col min="12553" max="12553" width="13.140625" style="177" customWidth="1"/>
    <col min="12554" max="12554" width="11.28515625" style="177" customWidth="1"/>
    <col min="12555" max="12555" width="10.5703125" style="177" customWidth="1"/>
    <col min="12556" max="12556" width="10.140625" style="177" customWidth="1"/>
    <col min="12557" max="12557" width="16.7109375" style="177" customWidth="1"/>
    <col min="12558" max="12558" width="15.140625" style="177" customWidth="1"/>
    <col min="12559" max="12797" width="9.140625" style="177"/>
    <col min="12798" max="12798" width="2.85546875" style="177" customWidth="1"/>
    <col min="12799" max="12799" width="6.42578125" style="177" customWidth="1"/>
    <col min="12800" max="12800" width="22.140625" style="177" customWidth="1"/>
    <col min="12801" max="12801" width="15" style="177" customWidth="1"/>
    <col min="12802" max="12802" width="11.28515625" style="177" customWidth="1"/>
    <col min="12803" max="12803" width="13" style="177" customWidth="1"/>
    <col min="12804" max="12804" width="8.7109375" style="177" customWidth="1"/>
    <col min="12805" max="12805" width="10.140625" style="177" customWidth="1"/>
    <col min="12806" max="12806" width="10.28515625" style="177" customWidth="1"/>
    <col min="12807" max="12807" width="8.7109375" style="177" customWidth="1"/>
    <col min="12808" max="12808" width="24" style="177" customWidth="1"/>
    <col min="12809" max="12809" width="13.140625" style="177" customWidth="1"/>
    <col min="12810" max="12810" width="11.28515625" style="177" customWidth="1"/>
    <col min="12811" max="12811" width="10.5703125" style="177" customWidth="1"/>
    <col min="12812" max="12812" width="10.140625" style="177" customWidth="1"/>
    <col min="12813" max="12813" width="16.7109375" style="177" customWidth="1"/>
    <col min="12814" max="12814" width="15.140625" style="177" customWidth="1"/>
    <col min="12815" max="13053" width="9.140625" style="177"/>
    <col min="13054" max="13054" width="2.85546875" style="177" customWidth="1"/>
    <col min="13055" max="13055" width="6.42578125" style="177" customWidth="1"/>
    <col min="13056" max="13056" width="22.140625" style="177" customWidth="1"/>
    <col min="13057" max="13057" width="15" style="177" customWidth="1"/>
    <col min="13058" max="13058" width="11.28515625" style="177" customWidth="1"/>
    <col min="13059" max="13059" width="13" style="177" customWidth="1"/>
    <col min="13060" max="13060" width="8.7109375" style="177" customWidth="1"/>
    <col min="13061" max="13061" width="10.140625" style="177" customWidth="1"/>
    <col min="13062" max="13062" width="10.28515625" style="177" customWidth="1"/>
    <col min="13063" max="13063" width="8.7109375" style="177" customWidth="1"/>
    <col min="13064" max="13064" width="24" style="177" customWidth="1"/>
    <col min="13065" max="13065" width="13.140625" style="177" customWidth="1"/>
    <col min="13066" max="13066" width="11.28515625" style="177" customWidth="1"/>
    <col min="13067" max="13067" width="10.5703125" style="177" customWidth="1"/>
    <col min="13068" max="13068" width="10.140625" style="177" customWidth="1"/>
    <col min="13069" max="13069" width="16.7109375" style="177" customWidth="1"/>
    <col min="13070" max="13070" width="15.140625" style="177" customWidth="1"/>
    <col min="13071" max="13309" width="9.140625" style="177"/>
    <col min="13310" max="13310" width="2.85546875" style="177" customWidth="1"/>
    <col min="13311" max="13311" width="6.42578125" style="177" customWidth="1"/>
    <col min="13312" max="13312" width="22.140625" style="177" customWidth="1"/>
    <col min="13313" max="13313" width="15" style="177" customWidth="1"/>
    <col min="13314" max="13314" width="11.28515625" style="177" customWidth="1"/>
    <col min="13315" max="13315" width="13" style="177" customWidth="1"/>
    <col min="13316" max="13316" width="8.7109375" style="177" customWidth="1"/>
    <col min="13317" max="13317" width="10.140625" style="177" customWidth="1"/>
    <col min="13318" max="13318" width="10.28515625" style="177" customWidth="1"/>
    <col min="13319" max="13319" width="8.7109375" style="177" customWidth="1"/>
    <col min="13320" max="13320" width="24" style="177" customWidth="1"/>
    <col min="13321" max="13321" width="13.140625" style="177" customWidth="1"/>
    <col min="13322" max="13322" width="11.28515625" style="177" customWidth="1"/>
    <col min="13323" max="13323" width="10.5703125" style="177" customWidth="1"/>
    <col min="13324" max="13324" width="10.140625" style="177" customWidth="1"/>
    <col min="13325" max="13325" width="16.7109375" style="177" customWidth="1"/>
    <col min="13326" max="13326" width="15.140625" style="177" customWidth="1"/>
    <col min="13327" max="13565" width="9.140625" style="177"/>
    <col min="13566" max="13566" width="2.85546875" style="177" customWidth="1"/>
    <col min="13567" max="13567" width="6.42578125" style="177" customWidth="1"/>
    <col min="13568" max="13568" width="22.140625" style="177" customWidth="1"/>
    <col min="13569" max="13569" width="15" style="177" customWidth="1"/>
    <col min="13570" max="13570" width="11.28515625" style="177" customWidth="1"/>
    <col min="13571" max="13571" width="13" style="177" customWidth="1"/>
    <col min="13572" max="13572" width="8.7109375" style="177" customWidth="1"/>
    <col min="13573" max="13573" width="10.140625" style="177" customWidth="1"/>
    <col min="13574" max="13574" width="10.28515625" style="177" customWidth="1"/>
    <col min="13575" max="13575" width="8.7109375" style="177" customWidth="1"/>
    <col min="13576" max="13576" width="24" style="177" customWidth="1"/>
    <col min="13577" max="13577" width="13.140625" style="177" customWidth="1"/>
    <col min="13578" max="13578" width="11.28515625" style="177" customWidth="1"/>
    <col min="13579" max="13579" width="10.5703125" style="177" customWidth="1"/>
    <col min="13580" max="13580" width="10.140625" style="177" customWidth="1"/>
    <col min="13581" max="13581" width="16.7109375" style="177" customWidth="1"/>
    <col min="13582" max="13582" width="15.140625" style="177" customWidth="1"/>
    <col min="13583" max="13821" width="9.140625" style="177"/>
    <col min="13822" max="13822" width="2.85546875" style="177" customWidth="1"/>
    <col min="13823" max="13823" width="6.42578125" style="177" customWidth="1"/>
    <col min="13824" max="13824" width="22.140625" style="177" customWidth="1"/>
    <col min="13825" max="13825" width="15" style="177" customWidth="1"/>
    <col min="13826" max="13826" width="11.28515625" style="177" customWidth="1"/>
    <col min="13827" max="13827" width="13" style="177" customWidth="1"/>
    <col min="13828" max="13828" width="8.7109375" style="177" customWidth="1"/>
    <col min="13829" max="13829" width="10.140625" style="177" customWidth="1"/>
    <col min="13830" max="13830" width="10.28515625" style="177" customWidth="1"/>
    <col min="13831" max="13831" width="8.7109375" style="177" customWidth="1"/>
    <col min="13832" max="13832" width="24" style="177" customWidth="1"/>
    <col min="13833" max="13833" width="13.140625" style="177" customWidth="1"/>
    <col min="13834" max="13834" width="11.28515625" style="177" customWidth="1"/>
    <col min="13835" max="13835" width="10.5703125" style="177" customWidth="1"/>
    <col min="13836" max="13836" width="10.140625" style="177" customWidth="1"/>
    <col min="13837" max="13837" width="16.7109375" style="177" customWidth="1"/>
    <col min="13838" max="13838" width="15.140625" style="177" customWidth="1"/>
    <col min="13839" max="14077" width="9.140625" style="177"/>
    <col min="14078" max="14078" width="2.85546875" style="177" customWidth="1"/>
    <col min="14079" max="14079" width="6.42578125" style="177" customWidth="1"/>
    <col min="14080" max="14080" width="22.140625" style="177" customWidth="1"/>
    <col min="14081" max="14081" width="15" style="177" customWidth="1"/>
    <col min="14082" max="14082" width="11.28515625" style="177" customWidth="1"/>
    <col min="14083" max="14083" width="13" style="177" customWidth="1"/>
    <col min="14084" max="14084" width="8.7109375" style="177" customWidth="1"/>
    <col min="14085" max="14085" width="10.140625" style="177" customWidth="1"/>
    <col min="14086" max="14086" width="10.28515625" style="177" customWidth="1"/>
    <col min="14087" max="14087" width="8.7109375" style="177" customWidth="1"/>
    <col min="14088" max="14088" width="24" style="177" customWidth="1"/>
    <col min="14089" max="14089" width="13.140625" style="177" customWidth="1"/>
    <col min="14090" max="14090" width="11.28515625" style="177" customWidth="1"/>
    <col min="14091" max="14091" width="10.5703125" style="177" customWidth="1"/>
    <col min="14092" max="14092" width="10.140625" style="177" customWidth="1"/>
    <col min="14093" max="14093" width="16.7109375" style="177" customWidth="1"/>
    <col min="14094" max="14094" width="15.140625" style="177" customWidth="1"/>
    <col min="14095" max="14333" width="9.140625" style="177"/>
    <col min="14334" max="14334" width="2.85546875" style="177" customWidth="1"/>
    <col min="14335" max="14335" width="6.42578125" style="177" customWidth="1"/>
    <col min="14336" max="14336" width="22.140625" style="177" customWidth="1"/>
    <col min="14337" max="14337" width="15" style="177" customWidth="1"/>
    <col min="14338" max="14338" width="11.28515625" style="177" customWidth="1"/>
    <col min="14339" max="14339" width="13" style="177" customWidth="1"/>
    <col min="14340" max="14340" width="8.7109375" style="177" customWidth="1"/>
    <col min="14341" max="14341" width="10.140625" style="177" customWidth="1"/>
    <col min="14342" max="14342" width="10.28515625" style="177" customWidth="1"/>
    <col min="14343" max="14343" width="8.7109375" style="177" customWidth="1"/>
    <col min="14344" max="14344" width="24" style="177" customWidth="1"/>
    <col min="14345" max="14345" width="13.140625" style="177" customWidth="1"/>
    <col min="14346" max="14346" width="11.28515625" style="177" customWidth="1"/>
    <col min="14347" max="14347" width="10.5703125" style="177" customWidth="1"/>
    <col min="14348" max="14348" width="10.140625" style="177" customWidth="1"/>
    <col min="14349" max="14349" width="16.7109375" style="177" customWidth="1"/>
    <col min="14350" max="14350" width="15.140625" style="177" customWidth="1"/>
    <col min="14351" max="14589" width="9.140625" style="177"/>
    <col min="14590" max="14590" width="2.85546875" style="177" customWidth="1"/>
    <col min="14591" max="14591" width="6.42578125" style="177" customWidth="1"/>
    <col min="14592" max="14592" width="22.140625" style="177" customWidth="1"/>
    <col min="14593" max="14593" width="15" style="177" customWidth="1"/>
    <col min="14594" max="14594" width="11.28515625" style="177" customWidth="1"/>
    <col min="14595" max="14595" width="13" style="177" customWidth="1"/>
    <col min="14596" max="14596" width="8.7109375" style="177" customWidth="1"/>
    <col min="14597" max="14597" width="10.140625" style="177" customWidth="1"/>
    <col min="14598" max="14598" width="10.28515625" style="177" customWidth="1"/>
    <col min="14599" max="14599" width="8.7109375" style="177" customWidth="1"/>
    <col min="14600" max="14600" width="24" style="177" customWidth="1"/>
    <col min="14601" max="14601" width="13.140625" style="177" customWidth="1"/>
    <col min="14602" max="14602" width="11.28515625" style="177" customWidth="1"/>
    <col min="14603" max="14603" width="10.5703125" style="177" customWidth="1"/>
    <col min="14604" max="14604" width="10.140625" style="177" customWidth="1"/>
    <col min="14605" max="14605" width="16.7109375" style="177" customWidth="1"/>
    <col min="14606" max="14606" width="15.140625" style="177" customWidth="1"/>
    <col min="14607" max="14845" width="9.140625" style="177"/>
    <col min="14846" max="14846" width="2.85546875" style="177" customWidth="1"/>
    <col min="14847" max="14847" width="6.42578125" style="177" customWidth="1"/>
    <col min="14848" max="14848" width="22.140625" style="177" customWidth="1"/>
    <col min="14849" max="14849" width="15" style="177" customWidth="1"/>
    <col min="14850" max="14850" width="11.28515625" style="177" customWidth="1"/>
    <col min="14851" max="14851" width="13" style="177" customWidth="1"/>
    <col min="14852" max="14852" width="8.7109375" style="177" customWidth="1"/>
    <col min="14853" max="14853" width="10.140625" style="177" customWidth="1"/>
    <col min="14854" max="14854" width="10.28515625" style="177" customWidth="1"/>
    <col min="14855" max="14855" width="8.7109375" style="177" customWidth="1"/>
    <col min="14856" max="14856" width="24" style="177" customWidth="1"/>
    <col min="14857" max="14857" width="13.140625" style="177" customWidth="1"/>
    <col min="14858" max="14858" width="11.28515625" style="177" customWidth="1"/>
    <col min="14859" max="14859" width="10.5703125" style="177" customWidth="1"/>
    <col min="14860" max="14860" width="10.140625" style="177" customWidth="1"/>
    <col min="14861" max="14861" width="16.7109375" style="177" customWidth="1"/>
    <col min="14862" max="14862" width="15.140625" style="177" customWidth="1"/>
    <col min="14863" max="15101" width="9.140625" style="177"/>
    <col min="15102" max="15102" width="2.85546875" style="177" customWidth="1"/>
    <col min="15103" max="15103" width="6.42578125" style="177" customWidth="1"/>
    <col min="15104" max="15104" width="22.140625" style="177" customWidth="1"/>
    <col min="15105" max="15105" width="15" style="177" customWidth="1"/>
    <col min="15106" max="15106" width="11.28515625" style="177" customWidth="1"/>
    <col min="15107" max="15107" width="13" style="177" customWidth="1"/>
    <col min="15108" max="15108" width="8.7109375" style="177" customWidth="1"/>
    <col min="15109" max="15109" width="10.140625" style="177" customWidth="1"/>
    <col min="15110" max="15110" width="10.28515625" style="177" customWidth="1"/>
    <col min="15111" max="15111" width="8.7109375" style="177" customWidth="1"/>
    <col min="15112" max="15112" width="24" style="177" customWidth="1"/>
    <col min="15113" max="15113" width="13.140625" style="177" customWidth="1"/>
    <col min="15114" max="15114" width="11.28515625" style="177" customWidth="1"/>
    <col min="15115" max="15115" width="10.5703125" style="177" customWidth="1"/>
    <col min="15116" max="15116" width="10.140625" style="177" customWidth="1"/>
    <col min="15117" max="15117" width="16.7109375" style="177" customWidth="1"/>
    <col min="15118" max="15118" width="15.140625" style="177" customWidth="1"/>
    <col min="15119" max="15357" width="9.140625" style="177"/>
    <col min="15358" max="15358" width="2.85546875" style="177" customWidth="1"/>
    <col min="15359" max="15359" width="6.42578125" style="177" customWidth="1"/>
    <col min="15360" max="15360" width="22.140625" style="177" customWidth="1"/>
    <col min="15361" max="15361" width="15" style="177" customWidth="1"/>
    <col min="15362" max="15362" width="11.28515625" style="177" customWidth="1"/>
    <col min="15363" max="15363" width="13" style="177" customWidth="1"/>
    <col min="15364" max="15364" width="8.7109375" style="177" customWidth="1"/>
    <col min="15365" max="15365" width="10.140625" style="177" customWidth="1"/>
    <col min="15366" max="15366" width="10.28515625" style="177" customWidth="1"/>
    <col min="15367" max="15367" width="8.7109375" style="177" customWidth="1"/>
    <col min="15368" max="15368" width="24" style="177" customWidth="1"/>
    <col min="15369" max="15369" width="13.140625" style="177" customWidth="1"/>
    <col min="15370" max="15370" width="11.28515625" style="177" customWidth="1"/>
    <col min="15371" max="15371" width="10.5703125" style="177" customWidth="1"/>
    <col min="15372" max="15372" width="10.140625" style="177" customWidth="1"/>
    <col min="15373" max="15373" width="16.7109375" style="177" customWidth="1"/>
    <col min="15374" max="15374" width="15.140625" style="177" customWidth="1"/>
    <col min="15375" max="15613" width="9.140625" style="177"/>
    <col min="15614" max="15614" width="2.85546875" style="177" customWidth="1"/>
    <col min="15615" max="15615" width="6.42578125" style="177" customWidth="1"/>
    <col min="15616" max="15616" width="22.140625" style="177" customWidth="1"/>
    <col min="15617" max="15617" width="15" style="177" customWidth="1"/>
    <col min="15618" max="15618" width="11.28515625" style="177" customWidth="1"/>
    <col min="15619" max="15619" width="13" style="177" customWidth="1"/>
    <col min="15620" max="15620" width="8.7109375" style="177" customWidth="1"/>
    <col min="15621" max="15621" width="10.140625" style="177" customWidth="1"/>
    <col min="15622" max="15622" width="10.28515625" style="177" customWidth="1"/>
    <col min="15623" max="15623" width="8.7109375" style="177" customWidth="1"/>
    <col min="15624" max="15624" width="24" style="177" customWidth="1"/>
    <col min="15625" max="15625" width="13.140625" style="177" customWidth="1"/>
    <col min="15626" max="15626" width="11.28515625" style="177" customWidth="1"/>
    <col min="15627" max="15627" width="10.5703125" style="177" customWidth="1"/>
    <col min="15628" max="15628" width="10.140625" style="177" customWidth="1"/>
    <col min="15629" max="15629" width="16.7109375" style="177" customWidth="1"/>
    <col min="15630" max="15630" width="15.140625" style="177" customWidth="1"/>
    <col min="15631" max="15869" width="9.140625" style="177"/>
    <col min="15870" max="15870" width="2.85546875" style="177" customWidth="1"/>
    <col min="15871" max="15871" width="6.42578125" style="177" customWidth="1"/>
    <col min="15872" max="15872" width="22.140625" style="177" customWidth="1"/>
    <col min="15873" max="15873" width="15" style="177" customWidth="1"/>
    <col min="15874" max="15874" width="11.28515625" style="177" customWidth="1"/>
    <col min="15875" max="15875" width="13" style="177" customWidth="1"/>
    <col min="15876" max="15876" width="8.7109375" style="177" customWidth="1"/>
    <col min="15877" max="15877" width="10.140625" style="177" customWidth="1"/>
    <col min="15878" max="15878" width="10.28515625" style="177" customWidth="1"/>
    <col min="15879" max="15879" width="8.7109375" style="177" customWidth="1"/>
    <col min="15880" max="15880" width="24" style="177" customWidth="1"/>
    <col min="15881" max="15881" width="13.140625" style="177" customWidth="1"/>
    <col min="15882" max="15882" width="11.28515625" style="177" customWidth="1"/>
    <col min="15883" max="15883" width="10.5703125" style="177" customWidth="1"/>
    <col min="15884" max="15884" width="10.140625" style="177" customWidth="1"/>
    <col min="15885" max="15885" width="16.7109375" style="177" customWidth="1"/>
    <col min="15886" max="15886" width="15.140625" style="177" customWidth="1"/>
    <col min="15887" max="16125" width="9.140625" style="177"/>
    <col min="16126" max="16126" width="2.85546875" style="177" customWidth="1"/>
    <col min="16127" max="16127" width="6.42578125" style="177" customWidth="1"/>
    <col min="16128" max="16128" width="22.140625" style="177" customWidth="1"/>
    <col min="16129" max="16129" width="15" style="177" customWidth="1"/>
    <col min="16130" max="16130" width="11.28515625" style="177" customWidth="1"/>
    <col min="16131" max="16131" width="13" style="177" customWidth="1"/>
    <col min="16132" max="16132" width="8.7109375" style="177" customWidth="1"/>
    <col min="16133" max="16133" width="10.140625" style="177" customWidth="1"/>
    <col min="16134" max="16134" width="10.28515625" style="177" customWidth="1"/>
    <col min="16135" max="16135" width="8.7109375" style="177" customWidth="1"/>
    <col min="16136" max="16136" width="24" style="177" customWidth="1"/>
    <col min="16137" max="16137" width="13.140625" style="177" customWidth="1"/>
    <col min="16138" max="16138" width="11.28515625" style="177" customWidth="1"/>
    <col min="16139" max="16139" width="10.5703125" style="177" customWidth="1"/>
    <col min="16140" max="16140" width="10.140625" style="177" customWidth="1"/>
    <col min="16141" max="16141" width="16.7109375" style="177" customWidth="1"/>
    <col min="16142" max="16142" width="15.140625" style="177" customWidth="1"/>
    <col min="16143" max="16384" width="9.140625" style="177"/>
  </cols>
  <sheetData>
    <row r="1" spans="2:22" s="176" customFormat="1" ht="18.75">
      <c r="B1" s="225" t="s">
        <v>1867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175"/>
      <c r="V1" s="175"/>
    </row>
    <row r="2" spans="2:22" s="176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175"/>
      <c r="V2" s="175"/>
    </row>
    <row r="3" spans="2:22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79"/>
      <c r="R3" s="73"/>
      <c r="S3" s="74"/>
      <c r="T3" s="74"/>
    </row>
    <row r="4" spans="2:22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2" ht="13.5" thickBot="1"/>
    <row r="6" spans="2:22" s="180" customFormat="1" ht="13.5" customHeight="1" thickTop="1">
      <c r="B6" s="300" t="s">
        <v>1833</v>
      </c>
      <c r="C6" s="304" t="s">
        <v>1854</v>
      </c>
      <c r="D6" s="300" t="s">
        <v>1834</v>
      </c>
      <c r="E6" s="308" t="s">
        <v>1866</v>
      </c>
      <c r="F6" s="308" t="s">
        <v>1865</v>
      </c>
      <c r="G6" s="311" t="s">
        <v>1835</v>
      </c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3"/>
      <c r="U6" s="316" t="s">
        <v>1875</v>
      </c>
      <c r="V6" s="316" t="s">
        <v>1876</v>
      </c>
    </row>
    <row r="7" spans="2:22" s="180" customFormat="1" ht="12.75" customHeight="1">
      <c r="B7" s="301"/>
      <c r="C7" s="305"/>
      <c r="D7" s="301"/>
      <c r="E7" s="309"/>
      <c r="F7" s="309"/>
      <c r="G7" s="309" t="s">
        <v>1919</v>
      </c>
      <c r="H7" s="309" t="s">
        <v>1837</v>
      </c>
      <c r="I7" s="309" t="s">
        <v>1838</v>
      </c>
      <c r="J7" s="309" t="s">
        <v>1839</v>
      </c>
      <c r="K7" s="309" t="s">
        <v>1840</v>
      </c>
      <c r="L7" s="309" t="s">
        <v>1841</v>
      </c>
      <c r="M7" s="309" t="s">
        <v>1842</v>
      </c>
      <c r="N7" s="309" t="s">
        <v>1843</v>
      </c>
      <c r="O7" s="309" t="s">
        <v>1844</v>
      </c>
      <c r="P7" s="309" t="s">
        <v>1845</v>
      </c>
      <c r="Q7" s="309" t="s">
        <v>1846</v>
      </c>
      <c r="R7" s="309" t="s">
        <v>1847</v>
      </c>
      <c r="S7" s="309" t="s">
        <v>1848</v>
      </c>
      <c r="T7" s="309" t="s">
        <v>1849</v>
      </c>
      <c r="U7" s="317"/>
      <c r="V7" s="317"/>
    </row>
    <row r="8" spans="2:22" s="180" customFormat="1" ht="12.75" customHeight="1">
      <c r="B8" s="302"/>
      <c r="C8" s="306"/>
      <c r="D8" s="302"/>
      <c r="E8" s="309"/>
      <c r="F8" s="309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7"/>
      <c r="V8" s="317"/>
    </row>
    <row r="9" spans="2:22" s="180" customFormat="1" ht="12.75" customHeight="1" thickBot="1">
      <c r="B9" s="303"/>
      <c r="C9" s="307"/>
      <c r="D9" s="303"/>
      <c r="E9" s="310"/>
      <c r="F9" s="310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8"/>
      <c r="V9" s="318"/>
    </row>
    <row r="10" spans="2:22" s="180" customFormat="1" ht="12.75" customHeight="1">
      <c r="B10" s="181"/>
      <c r="C10" s="182"/>
      <c r="D10" s="181"/>
      <c r="E10" s="135"/>
      <c r="F10" s="135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4"/>
      <c r="V10" s="184"/>
    </row>
    <row r="11" spans="2:22" hidden="1">
      <c r="B11" s="185">
        <f>'PER TRIWULAN'!A858</f>
        <v>852</v>
      </c>
      <c r="C11" s="160" t="str">
        <f>'PER TRIWULAN'!I858</f>
        <v xml:space="preserve"> Brati </v>
      </c>
      <c r="D11" s="161" t="str">
        <f>'PER TRIWULAN'!B858</f>
        <v>SMP NEGERI 1 BRATI</v>
      </c>
      <c r="E11" s="136">
        <f>'PER TRIWULAN'!N858</f>
        <v>163477500</v>
      </c>
      <c r="F11" s="197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>
        <f>SUM(G11:S11)</f>
        <v>0</v>
      </c>
      <c r="U11" s="134">
        <f>E11-F11</f>
        <v>163477500</v>
      </c>
      <c r="V11" s="134">
        <f>F11-T11</f>
        <v>0</v>
      </c>
    </row>
    <row r="12" spans="2:22" hidden="1">
      <c r="B12" s="185">
        <f>'PER TRIWULAN'!A859</f>
        <v>853</v>
      </c>
      <c r="C12" s="160" t="str">
        <f>'PER TRIWULAN'!I859</f>
        <v xml:space="preserve"> Brati </v>
      </c>
      <c r="D12" s="161" t="str">
        <f>'PER TRIWULAN'!B859</f>
        <v>SMP NEGERI 2 SATU ATAP BRATI</v>
      </c>
      <c r="E12" s="136">
        <f>'PER TRIWULAN'!N859</f>
        <v>29642500</v>
      </c>
      <c r="F12" s="197"/>
      <c r="G12" s="13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36">
        <f t="shared" ref="T12:T75" si="0">SUM(G12:S12)</f>
        <v>0</v>
      </c>
      <c r="U12" s="134">
        <f t="shared" ref="U12:U75" si="1">E12-F12</f>
        <v>29642500</v>
      </c>
      <c r="V12" s="134">
        <f t="shared" ref="V12:V75" si="2">F12-T12</f>
        <v>0</v>
      </c>
    </row>
    <row r="13" spans="2:22" hidden="1">
      <c r="B13" s="185">
        <f>'PER TRIWULAN'!A860</f>
        <v>854</v>
      </c>
      <c r="C13" s="160" t="str">
        <f>'PER TRIWULAN'!I860</f>
        <v xml:space="preserve"> Brati </v>
      </c>
      <c r="D13" s="161" t="str">
        <f>'PER TRIWULAN'!B860</f>
        <v>SMPT NEGERI 1 Brati</v>
      </c>
      <c r="E13" s="136">
        <f>'PER TRIWULAN'!N860</f>
        <v>10295000</v>
      </c>
      <c r="F13" s="197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36">
        <f t="shared" si="0"/>
        <v>0</v>
      </c>
      <c r="U13" s="134">
        <f t="shared" si="1"/>
        <v>10295000</v>
      </c>
      <c r="V13" s="134">
        <f t="shared" si="2"/>
        <v>0</v>
      </c>
    </row>
    <row r="14" spans="2:22" hidden="1">
      <c r="B14" s="185">
        <f>'PER TRIWULAN'!A861</f>
        <v>855</v>
      </c>
      <c r="C14" s="160" t="str">
        <f>'PER TRIWULAN'!I861</f>
        <v xml:space="preserve"> Gabus </v>
      </c>
      <c r="D14" s="161" t="str">
        <f>'PER TRIWULAN'!B861</f>
        <v>SMP NEGERI 1 GABUS</v>
      </c>
      <c r="E14" s="136">
        <f>'PER TRIWULAN'!N861</f>
        <v>183535000</v>
      </c>
      <c r="F14" s="197"/>
      <c r="G14" s="146">
        <v>1725600</v>
      </c>
      <c r="H14" s="146"/>
      <c r="I14" s="146">
        <v>36065000</v>
      </c>
      <c r="J14" s="146">
        <v>55465300</v>
      </c>
      <c r="K14" s="146">
        <v>21882000</v>
      </c>
      <c r="L14" s="146">
        <v>3511861</v>
      </c>
      <c r="M14" s="146">
        <v>5186500</v>
      </c>
      <c r="N14" s="146">
        <v>31740000</v>
      </c>
      <c r="O14" s="146">
        <v>1065000</v>
      </c>
      <c r="P14" s="146"/>
      <c r="Q14" s="146">
        <v>23387650</v>
      </c>
      <c r="R14" s="146"/>
      <c r="S14" s="146">
        <v>5300000</v>
      </c>
      <c r="T14" s="136">
        <f t="shared" si="0"/>
        <v>185328911</v>
      </c>
      <c r="U14" s="134">
        <f t="shared" si="1"/>
        <v>183535000</v>
      </c>
      <c r="V14" s="134">
        <f t="shared" si="2"/>
        <v>-185328911</v>
      </c>
    </row>
    <row r="15" spans="2:22" hidden="1">
      <c r="B15" s="185">
        <f>'PER TRIWULAN'!A862</f>
        <v>856</v>
      </c>
      <c r="C15" s="160" t="str">
        <f>'PER TRIWULAN'!I862</f>
        <v xml:space="preserve"> Gabus </v>
      </c>
      <c r="D15" s="161" t="str">
        <f>'PER TRIWULAN'!B862</f>
        <v>SMP NEGERI 2 GABUS</v>
      </c>
      <c r="E15" s="136">
        <f>'PER TRIWULAN'!N862</f>
        <v>75970000</v>
      </c>
      <c r="F15" s="197"/>
      <c r="G15" s="146">
        <v>200000</v>
      </c>
      <c r="H15" s="146">
        <v>1125000</v>
      </c>
      <c r="I15" s="146">
        <v>9486000</v>
      </c>
      <c r="J15" s="146">
        <v>30051000</v>
      </c>
      <c r="K15" s="146">
        <v>5551500</v>
      </c>
      <c r="L15" s="146">
        <v>1080000</v>
      </c>
      <c r="M15" s="146"/>
      <c r="N15" s="146">
        <v>15192000</v>
      </c>
      <c r="O15" s="146">
        <v>2025000</v>
      </c>
      <c r="P15" s="146"/>
      <c r="Q15" s="146">
        <v>750000</v>
      </c>
      <c r="R15" s="146"/>
      <c r="S15" s="146">
        <v>13103950</v>
      </c>
      <c r="T15" s="136">
        <f t="shared" si="0"/>
        <v>78564450</v>
      </c>
      <c r="U15" s="134">
        <f t="shared" si="1"/>
        <v>75970000</v>
      </c>
      <c r="V15" s="134">
        <f t="shared" si="2"/>
        <v>-78564450</v>
      </c>
    </row>
    <row r="16" spans="2:22" hidden="1">
      <c r="B16" s="185">
        <f>'PER TRIWULAN'!A863</f>
        <v>857</v>
      </c>
      <c r="C16" s="160" t="str">
        <f>'PER TRIWULAN'!I863</f>
        <v xml:space="preserve"> Gabus </v>
      </c>
      <c r="D16" s="161" t="str">
        <f>'PER TRIWULAN'!B863</f>
        <v>SMP NEGERI 3 GABUS</v>
      </c>
      <c r="E16" s="136">
        <f>'PER TRIWULAN'!N863</f>
        <v>39050000</v>
      </c>
      <c r="F16" s="197"/>
      <c r="G16" s="146"/>
      <c r="H16" s="146"/>
      <c r="I16" s="146">
        <v>6355000</v>
      </c>
      <c r="J16" s="146">
        <v>15811000</v>
      </c>
      <c r="K16" s="146">
        <v>1087000</v>
      </c>
      <c r="L16" s="146">
        <v>213000</v>
      </c>
      <c r="M16" s="146">
        <v>150000</v>
      </c>
      <c r="N16" s="146">
        <v>8223000</v>
      </c>
      <c r="O16" s="146">
        <v>1000000</v>
      </c>
      <c r="P16" s="146"/>
      <c r="Q16" s="146">
        <v>2635000</v>
      </c>
      <c r="R16" s="146"/>
      <c r="S16" s="146">
        <v>2602000</v>
      </c>
      <c r="T16" s="136">
        <f t="shared" si="0"/>
        <v>38076000</v>
      </c>
      <c r="U16" s="134">
        <f t="shared" si="1"/>
        <v>39050000</v>
      </c>
      <c r="V16" s="134">
        <f t="shared" si="2"/>
        <v>-38076000</v>
      </c>
    </row>
    <row r="17" spans="2:22" hidden="1">
      <c r="B17" s="185">
        <f>'PER TRIWULAN'!A864</f>
        <v>858</v>
      </c>
      <c r="C17" s="160" t="str">
        <f>'PER TRIWULAN'!I864</f>
        <v xml:space="preserve"> Gabus </v>
      </c>
      <c r="D17" s="161" t="str">
        <f>'PER TRIWULAN'!B864</f>
        <v>SMP NEGERI 4 Satu Atap Gabus</v>
      </c>
      <c r="E17" s="136">
        <f>'PER TRIWULAN'!N864</f>
        <v>14732500</v>
      </c>
      <c r="F17" s="19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36">
        <f t="shared" si="0"/>
        <v>0</v>
      </c>
      <c r="U17" s="134">
        <f t="shared" si="1"/>
        <v>14732500</v>
      </c>
      <c r="V17" s="134">
        <f t="shared" si="2"/>
        <v>0</v>
      </c>
    </row>
    <row r="18" spans="2:22" hidden="1">
      <c r="B18" s="185">
        <f>'PER TRIWULAN'!A865</f>
        <v>859</v>
      </c>
      <c r="C18" s="160" t="str">
        <f>'PER TRIWULAN'!I865</f>
        <v xml:space="preserve"> Gabus </v>
      </c>
      <c r="D18" s="161" t="str">
        <f>'PER TRIWULAN'!B865</f>
        <v>SMPT NEGERI 2 Gabus</v>
      </c>
      <c r="E18" s="136">
        <f>'PER TRIWULAN'!N865</f>
        <v>4970000</v>
      </c>
      <c r="F18" s="197"/>
      <c r="G18" s="146"/>
      <c r="H18" s="146"/>
      <c r="I18" s="146"/>
      <c r="J18" s="146">
        <v>1817000</v>
      </c>
      <c r="K18" s="146">
        <v>420200</v>
      </c>
      <c r="L18" s="146"/>
      <c r="M18" s="146"/>
      <c r="N18" s="146">
        <v>1910000</v>
      </c>
      <c r="O18" s="146"/>
      <c r="P18" s="146"/>
      <c r="Q18" s="146">
        <v>180000</v>
      </c>
      <c r="R18" s="146"/>
      <c r="S18" s="146">
        <v>642800</v>
      </c>
      <c r="T18" s="136">
        <f t="shared" si="0"/>
        <v>4970000</v>
      </c>
      <c r="U18" s="134">
        <f t="shared" si="1"/>
        <v>4970000</v>
      </c>
      <c r="V18" s="134">
        <f t="shared" si="2"/>
        <v>-4970000</v>
      </c>
    </row>
    <row r="19" spans="2:22" hidden="1">
      <c r="B19" s="185">
        <f>'PER TRIWULAN'!A866</f>
        <v>860</v>
      </c>
      <c r="C19" s="160" t="str">
        <f>'PER TRIWULAN'!I866</f>
        <v xml:space="preserve"> Gabus </v>
      </c>
      <c r="D19" s="161" t="str">
        <f>'PER TRIWULAN'!B866</f>
        <v>SMP NEGERI 5 Satu Atap Gabus</v>
      </c>
      <c r="E19" s="136">
        <f>'PER TRIWULAN'!N866</f>
        <v>2307500</v>
      </c>
      <c r="F19" s="197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36">
        <f t="shared" si="0"/>
        <v>0</v>
      </c>
      <c r="U19" s="134">
        <f t="shared" si="1"/>
        <v>2307500</v>
      </c>
      <c r="V19" s="134">
        <f t="shared" si="2"/>
        <v>0</v>
      </c>
    </row>
    <row r="20" spans="2:22" hidden="1">
      <c r="B20" s="185">
        <f>'PER TRIWULAN'!A867</f>
        <v>861</v>
      </c>
      <c r="C20" s="160" t="str">
        <f>'PER TRIWULAN'!I867</f>
        <v xml:space="preserve"> Geyer </v>
      </c>
      <c r="D20" s="161" t="str">
        <f>'PER TRIWULAN'!B867</f>
        <v>SMP NEGERI 1 GEYER</v>
      </c>
      <c r="E20" s="136">
        <f>'PER TRIWULAN'!N867</f>
        <v>113422500</v>
      </c>
      <c r="F20" s="197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36">
        <f t="shared" si="0"/>
        <v>0</v>
      </c>
      <c r="U20" s="134">
        <f t="shared" si="1"/>
        <v>113422500</v>
      </c>
      <c r="V20" s="134">
        <f t="shared" si="2"/>
        <v>0</v>
      </c>
    </row>
    <row r="21" spans="2:22" hidden="1">
      <c r="B21" s="185">
        <f>'PER TRIWULAN'!A868</f>
        <v>862</v>
      </c>
      <c r="C21" s="160" t="str">
        <f>'PER TRIWULAN'!I868</f>
        <v xml:space="preserve"> Geyer </v>
      </c>
      <c r="D21" s="161" t="str">
        <f>'PER TRIWULAN'!B868</f>
        <v>SMP NEGERI 2 GEYER</v>
      </c>
      <c r="E21" s="136">
        <f>'PER TRIWULAN'!N868</f>
        <v>96205000</v>
      </c>
      <c r="F21" s="197"/>
      <c r="G21" s="146">
        <v>0</v>
      </c>
      <c r="H21" s="146">
        <v>0</v>
      </c>
      <c r="I21" s="146">
        <v>950000</v>
      </c>
      <c r="J21" s="146">
        <v>38274000</v>
      </c>
      <c r="K21" s="146">
        <v>19901000</v>
      </c>
      <c r="L21" s="146">
        <v>6641227</v>
      </c>
      <c r="M21" s="146">
        <v>0</v>
      </c>
      <c r="N21" s="146">
        <v>6600000</v>
      </c>
      <c r="O21" s="146">
        <v>10090000</v>
      </c>
      <c r="P21" s="146">
        <v>0</v>
      </c>
      <c r="Q21" s="146">
        <v>2400000</v>
      </c>
      <c r="R21" s="146">
        <v>0</v>
      </c>
      <c r="S21" s="146">
        <v>0</v>
      </c>
      <c r="T21" s="136">
        <f t="shared" si="0"/>
        <v>84856227</v>
      </c>
      <c r="U21" s="134">
        <f t="shared" si="1"/>
        <v>96205000</v>
      </c>
      <c r="V21" s="134">
        <f t="shared" si="2"/>
        <v>-84856227</v>
      </c>
    </row>
    <row r="22" spans="2:22" hidden="1">
      <c r="B22" s="185">
        <f>'PER TRIWULAN'!A869</f>
        <v>863</v>
      </c>
      <c r="C22" s="160" t="str">
        <f>'PER TRIWULAN'!I869</f>
        <v xml:space="preserve"> Geyer </v>
      </c>
      <c r="D22" s="161" t="str">
        <f>'PER TRIWULAN'!B869</f>
        <v>SMP NEGERI 3 GEYER</v>
      </c>
      <c r="E22" s="136">
        <f>'PER TRIWULAN'!N869</f>
        <v>81827500</v>
      </c>
      <c r="F22" s="197"/>
      <c r="G22" s="146">
        <v>100000</v>
      </c>
      <c r="H22" s="146"/>
      <c r="I22" s="146">
        <v>3862500</v>
      </c>
      <c r="J22" s="146">
        <v>25056750</v>
      </c>
      <c r="K22" s="146">
        <v>14778400</v>
      </c>
      <c r="L22" s="146">
        <v>2801653</v>
      </c>
      <c r="M22" s="146">
        <v>4557000</v>
      </c>
      <c r="N22" s="146">
        <v>16317000</v>
      </c>
      <c r="O22" s="146">
        <v>300000</v>
      </c>
      <c r="P22" s="146">
        <v>675000</v>
      </c>
      <c r="Q22" s="146">
        <v>450000</v>
      </c>
      <c r="R22" s="146">
        <v>600000</v>
      </c>
      <c r="S22" s="146">
        <v>12090500</v>
      </c>
      <c r="T22" s="136">
        <f t="shared" si="0"/>
        <v>81588803</v>
      </c>
      <c r="U22" s="134">
        <f t="shared" si="1"/>
        <v>81827500</v>
      </c>
      <c r="V22" s="134">
        <f t="shared" si="2"/>
        <v>-81588803</v>
      </c>
    </row>
    <row r="23" spans="2:22" hidden="1">
      <c r="B23" s="185">
        <f>'PER TRIWULAN'!A870</f>
        <v>864</v>
      </c>
      <c r="C23" s="160" t="str">
        <f>'PER TRIWULAN'!I870</f>
        <v xml:space="preserve"> Geyer </v>
      </c>
      <c r="D23" s="161" t="str">
        <f>'PER TRIWULAN'!B870</f>
        <v>SMP NEGERI 4 GEYER</v>
      </c>
      <c r="E23" s="136">
        <f>'PER TRIWULAN'!N870</f>
        <v>86265000</v>
      </c>
      <c r="F23" s="197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36">
        <f t="shared" si="0"/>
        <v>0</v>
      </c>
      <c r="U23" s="134">
        <f t="shared" si="1"/>
        <v>86265000</v>
      </c>
      <c r="V23" s="134">
        <f t="shared" si="2"/>
        <v>0</v>
      </c>
    </row>
    <row r="24" spans="2:22" hidden="1">
      <c r="B24" s="185">
        <f>'PER TRIWULAN'!A871</f>
        <v>865</v>
      </c>
      <c r="C24" s="160" t="str">
        <f>'PER TRIWULAN'!I871</f>
        <v xml:space="preserve"> Geyer </v>
      </c>
      <c r="D24" s="161" t="str">
        <f>'PER TRIWULAN'!B871</f>
        <v>SMPN 5 Satu Atap Geyer</v>
      </c>
      <c r="E24" s="136">
        <f>'PER TRIWULAN'!N871</f>
        <v>14200000</v>
      </c>
      <c r="F24" s="197"/>
      <c r="G24" s="146"/>
      <c r="H24" s="146">
        <v>948200</v>
      </c>
      <c r="I24" s="146">
        <v>300000</v>
      </c>
      <c r="J24" s="146">
        <v>3284800</v>
      </c>
      <c r="K24" s="146">
        <v>3330500</v>
      </c>
      <c r="L24" s="146">
        <v>3028300</v>
      </c>
      <c r="M24" s="146"/>
      <c r="N24" s="146">
        <v>2238000</v>
      </c>
      <c r="O24" s="146">
        <v>368500</v>
      </c>
      <c r="P24" s="146"/>
      <c r="Q24" s="146"/>
      <c r="R24" s="146">
        <v>701700</v>
      </c>
      <c r="S24" s="146"/>
      <c r="T24" s="136">
        <f t="shared" si="0"/>
        <v>14200000</v>
      </c>
      <c r="U24" s="134">
        <f t="shared" si="1"/>
        <v>14200000</v>
      </c>
      <c r="V24" s="134">
        <f t="shared" si="2"/>
        <v>-14200000</v>
      </c>
    </row>
    <row r="25" spans="2:22" hidden="1">
      <c r="B25" s="185">
        <f>'PER TRIWULAN'!A872</f>
        <v>866</v>
      </c>
      <c r="C25" s="160" t="str">
        <f>'PER TRIWULAN'!I872</f>
        <v xml:space="preserve"> Godong </v>
      </c>
      <c r="D25" s="161" t="str">
        <f>'PER TRIWULAN'!B872</f>
        <v>SMP NEGERI 1 GODONG</v>
      </c>
      <c r="E25" s="136">
        <f>'PER TRIWULAN'!N872</f>
        <v>168802500</v>
      </c>
      <c r="F25" s="197"/>
      <c r="G25" s="146"/>
      <c r="H25" s="146"/>
      <c r="I25" s="146">
        <v>24667000</v>
      </c>
      <c r="J25" s="146">
        <v>79707400</v>
      </c>
      <c r="K25" s="146">
        <v>8151000</v>
      </c>
      <c r="L25" s="146">
        <v>3271259</v>
      </c>
      <c r="M25" s="146">
        <v>540000</v>
      </c>
      <c r="N25" s="146">
        <v>10860000</v>
      </c>
      <c r="O25" s="146">
        <v>2025000</v>
      </c>
      <c r="P25" s="146"/>
      <c r="Q25" s="146">
        <v>1800000</v>
      </c>
      <c r="R25" s="146"/>
      <c r="S25" s="146">
        <v>37776000</v>
      </c>
      <c r="T25" s="136">
        <f t="shared" si="0"/>
        <v>168797659</v>
      </c>
      <c r="U25" s="134">
        <f t="shared" si="1"/>
        <v>168802500</v>
      </c>
      <c r="V25" s="134">
        <f t="shared" si="2"/>
        <v>-168797659</v>
      </c>
    </row>
    <row r="26" spans="2:22" hidden="1">
      <c r="B26" s="185">
        <f>'PER TRIWULAN'!A873</f>
        <v>867</v>
      </c>
      <c r="C26" s="160" t="str">
        <f>'PER TRIWULAN'!I873</f>
        <v xml:space="preserve"> Godong </v>
      </c>
      <c r="D26" s="161" t="str">
        <f>'PER TRIWULAN'!B873</f>
        <v>SMP NEGERI 2 GODONG</v>
      </c>
      <c r="E26" s="136">
        <f>'PER TRIWULAN'!N873</f>
        <v>35677500</v>
      </c>
      <c r="F26" s="197"/>
      <c r="G26" s="146">
        <v>515000</v>
      </c>
      <c r="H26" s="146"/>
      <c r="I26" s="146">
        <v>6665000</v>
      </c>
      <c r="J26" s="146">
        <v>12513900</v>
      </c>
      <c r="K26" s="146">
        <v>563600</v>
      </c>
      <c r="L26" s="146">
        <v>1200000</v>
      </c>
      <c r="M26" s="146">
        <v>463000</v>
      </c>
      <c r="N26" s="146">
        <v>7575000</v>
      </c>
      <c r="O26" s="146">
        <v>1850000</v>
      </c>
      <c r="P26" s="146"/>
      <c r="Q26" s="146"/>
      <c r="R26" s="146"/>
      <c r="S26" s="146">
        <v>6639500</v>
      </c>
      <c r="T26" s="136">
        <f t="shared" si="0"/>
        <v>37985000</v>
      </c>
      <c r="U26" s="134">
        <f t="shared" si="1"/>
        <v>35677500</v>
      </c>
      <c r="V26" s="134">
        <f t="shared" si="2"/>
        <v>-37985000</v>
      </c>
    </row>
    <row r="27" spans="2:22" hidden="1">
      <c r="B27" s="185">
        <f>'PER TRIWULAN'!A874</f>
        <v>868</v>
      </c>
      <c r="C27" s="160" t="str">
        <f>'PER TRIWULAN'!I874</f>
        <v xml:space="preserve"> Godong </v>
      </c>
      <c r="D27" s="161" t="str">
        <f>'PER TRIWULAN'!B874</f>
        <v>SMP NEGERI 3 Godong</v>
      </c>
      <c r="E27" s="136">
        <f>'PER TRIWULAN'!N874</f>
        <v>62835000</v>
      </c>
      <c r="F27" s="197"/>
      <c r="G27" s="146"/>
      <c r="H27" s="146"/>
      <c r="I27" s="146">
        <v>5380000</v>
      </c>
      <c r="J27" s="146">
        <v>22630500</v>
      </c>
      <c r="K27" s="146">
        <v>20592000</v>
      </c>
      <c r="L27" s="146">
        <v>5814075</v>
      </c>
      <c r="M27" s="146">
        <v>1905000</v>
      </c>
      <c r="N27" s="146">
        <v>8565000</v>
      </c>
      <c r="O27" s="146">
        <v>765000</v>
      </c>
      <c r="P27" s="146"/>
      <c r="Q27" s="146"/>
      <c r="R27" s="146"/>
      <c r="S27" s="146"/>
      <c r="T27" s="136">
        <f t="shared" si="0"/>
        <v>65651575</v>
      </c>
      <c r="U27" s="134">
        <f t="shared" si="1"/>
        <v>62835000</v>
      </c>
      <c r="V27" s="134">
        <f t="shared" si="2"/>
        <v>-65651575</v>
      </c>
    </row>
    <row r="28" spans="2:22" hidden="1">
      <c r="B28" s="185">
        <f>'PER TRIWULAN'!A875</f>
        <v>869</v>
      </c>
      <c r="C28" s="160" t="str">
        <f>'PER TRIWULAN'!I875</f>
        <v xml:space="preserve"> Grobogan </v>
      </c>
      <c r="D28" s="161" t="str">
        <f>'PER TRIWULAN'!B875</f>
        <v>SMP NEGERI 1 GROBOGAN</v>
      </c>
      <c r="E28" s="136">
        <f>'PER TRIWULAN'!N875</f>
        <v>209450000</v>
      </c>
      <c r="F28" s="197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36">
        <f t="shared" si="0"/>
        <v>0</v>
      </c>
      <c r="U28" s="134">
        <f t="shared" si="1"/>
        <v>209450000</v>
      </c>
      <c r="V28" s="134">
        <f t="shared" si="2"/>
        <v>0</v>
      </c>
    </row>
    <row r="29" spans="2:22" hidden="1">
      <c r="B29" s="185">
        <f>'PER TRIWULAN'!A876</f>
        <v>870</v>
      </c>
      <c r="C29" s="160" t="str">
        <f>'PER TRIWULAN'!I876</f>
        <v xml:space="preserve"> Grobogan </v>
      </c>
      <c r="D29" s="161" t="str">
        <f>'PER TRIWULAN'!B876</f>
        <v>SMP NEGERI 2 GROBOGAN</v>
      </c>
      <c r="E29" s="136">
        <f>'PER TRIWULAN'!N876</f>
        <v>122297500</v>
      </c>
      <c r="F29" s="197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36">
        <f t="shared" si="0"/>
        <v>0</v>
      </c>
      <c r="U29" s="134">
        <f t="shared" si="1"/>
        <v>122297500</v>
      </c>
      <c r="V29" s="134">
        <f t="shared" si="2"/>
        <v>0</v>
      </c>
    </row>
    <row r="30" spans="2:22" hidden="1">
      <c r="B30" s="185">
        <f>'PER TRIWULAN'!A877</f>
        <v>871</v>
      </c>
      <c r="C30" s="160" t="str">
        <f>'PER TRIWULAN'!I877</f>
        <v xml:space="preserve"> Grobogan </v>
      </c>
      <c r="D30" s="161" t="str">
        <f>'PER TRIWULAN'!B877</f>
        <v>SMP NEGERI 3 Satu Atap Grobogan</v>
      </c>
      <c r="E30" s="136">
        <f>'PER TRIWULAN'!N877</f>
        <v>22187500</v>
      </c>
      <c r="F30" s="197"/>
      <c r="G30" s="146">
        <v>260000</v>
      </c>
      <c r="H30" s="146"/>
      <c r="I30" s="146">
        <v>2200000</v>
      </c>
      <c r="J30" s="146">
        <v>4180200</v>
      </c>
      <c r="K30" s="146">
        <v>2485000</v>
      </c>
      <c r="L30" s="146">
        <v>100000</v>
      </c>
      <c r="M30" s="146">
        <v>5270000</v>
      </c>
      <c r="N30" s="146">
        <v>3200000</v>
      </c>
      <c r="O30" s="146">
        <v>220000</v>
      </c>
      <c r="P30" s="146">
        <v>3397000</v>
      </c>
      <c r="Q30" s="146">
        <v>1662500</v>
      </c>
      <c r="R30" s="146"/>
      <c r="S30" s="146"/>
      <c r="T30" s="136">
        <f t="shared" si="0"/>
        <v>22974700</v>
      </c>
      <c r="U30" s="134">
        <f t="shared" si="1"/>
        <v>22187500</v>
      </c>
      <c r="V30" s="134">
        <f t="shared" si="2"/>
        <v>-22974700</v>
      </c>
    </row>
    <row r="31" spans="2:22" hidden="1">
      <c r="B31" s="185">
        <f>'PER TRIWULAN'!A878</f>
        <v>872</v>
      </c>
      <c r="C31" s="160" t="str">
        <f>'PER TRIWULAN'!I878</f>
        <v xml:space="preserve"> Grobogan </v>
      </c>
      <c r="D31" s="161" t="str">
        <f>'PER TRIWULAN'!B878</f>
        <v>SMP NEGERI 4 Satu Atap Grobogan</v>
      </c>
      <c r="E31" s="136">
        <f>'PER TRIWULAN'!N878</f>
        <v>16152500</v>
      </c>
      <c r="F31" s="197"/>
      <c r="G31" s="146">
        <v>50000</v>
      </c>
      <c r="H31" s="146"/>
      <c r="I31" s="146">
        <v>1200000</v>
      </c>
      <c r="J31" s="146">
        <v>3134500</v>
      </c>
      <c r="K31" s="146">
        <v>6446000</v>
      </c>
      <c r="L31" s="146">
        <v>350000</v>
      </c>
      <c r="M31" s="146">
        <v>700000</v>
      </c>
      <c r="N31" s="146">
        <v>3806000</v>
      </c>
      <c r="O31" s="146"/>
      <c r="P31" s="146"/>
      <c r="Q31" s="146">
        <v>466000</v>
      </c>
      <c r="R31" s="146"/>
      <c r="S31" s="146"/>
      <c r="T31" s="136">
        <f t="shared" si="0"/>
        <v>16152500</v>
      </c>
      <c r="U31" s="134">
        <f t="shared" si="1"/>
        <v>16152500</v>
      </c>
      <c r="V31" s="134">
        <f t="shared" si="2"/>
        <v>-16152500</v>
      </c>
    </row>
    <row r="32" spans="2:22">
      <c r="B32" s="185">
        <f>'PER TRIWULAN'!A879</f>
        <v>873</v>
      </c>
      <c r="C32" s="160" t="str">
        <f>'PER TRIWULAN'!I879</f>
        <v xml:space="preserve"> Gubug </v>
      </c>
      <c r="D32" s="161" t="str">
        <f>'PER TRIWULAN'!B879</f>
        <v>SMP NEGERI 1 GUBUG</v>
      </c>
      <c r="E32" s="136">
        <f>'PER TRIWULAN'!N879</f>
        <v>158330000</v>
      </c>
      <c r="F32" s="197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36">
        <f t="shared" si="0"/>
        <v>0</v>
      </c>
      <c r="U32" s="134">
        <f t="shared" si="1"/>
        <v>158330000</v>
      </c>
      <c r="V32" s="134">
        <f t="shared" si="2"/>
        <v>0</v>
      </c>
    </row>
    <row r="33" spans="2:22">
      <c r="B33" s="185">
        <f>'PER TRIWULAN'!A880</f>
        <v>874</v>
      </c>
      <c r="C33" s="160" t="str">
        <f>'PER TRIWULAN'!I880</f>
        <v xml:space="preserve"> Gubug </v>
      </c>
      <c r="D33" s="161" t="str">
        <f>'PER TRIWULAN'!B880</f>
        <v>SMP NEGERI 2 GUBUG</v>
      </c>
      <c r="E33" s="136">
        <f>'PER TRIWULAN'!N880</f>
        <v>139692500</v>
      </c>
      <c r="F33" s="197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36">
        <f t="shared" si="0"/>
        <v>0</v>
      </c>
      <c r="U33" s="134">
        <f t="shared" si="1"/>
        <v>139692500</v>
      </c>
      <c r="V33" s="134">
        <f t="shared" si="2"/>
        <v>0</v>
      </c>
    </row>
    <row r="34" spans="2:22">
      <c r="B34" s="185">
        <f>'PER TRIWULAN'!A881</f>
        <v>875</v>
      </c>
      <c r="C34" s="160" t="str">
        <f>'PER TRIWULAN'!I881</f>
        <v xml:space="preserve"> Gubug </v>
      </c>
      <c r="D34" s="161" t="str">
        <f>'PER TRIWULAN'!B881</f>
        <v>SMP NEGERI 3 GUBUG</v>
      </c>
      <c r="E34" s="136">
        <f>'PER TRIWULAN'!N881</f>
        <v>83247500</v>
      </c>
      <c r="F34" s="197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36">
        <f t="shared" si="0"/>
        <v>0</v>
      </c>
      <c r="U34" s="134">
        <f t="shared" si="1"/>
        <v>83247500</v>
      </c>
      <c r="V34" s="134">
        <f t="shared" si="2"/>
        <v>0</v>
      </c>
    </row>
    <row r="35" spans="2:22">
      <c r="B35" s="185">
        <f>'PER TRIWULAN'!A882</f>
        <v>876</v>
      </c>
      <c r="C35" s="160" t="str">
        <f>'PER TRIWULAN'!I882</f>
        <v xml:space="preserve"> Gubug </v>
      </c>
      <c r="D35" s="161" t="str">
        <f>'PER TRIWULAN'!B882</f>
        <v>SMP NEGERI 4 Satu Atap Gubug</v>
      </c>
      <c r="E35" s="136">
        <f>'PER TRIWULAN'!N882</f>
        <v>30885000</v>
      </c>
      <c r="F35" s="197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36">
        <f t="shared" si="0"/>
        <v>0</v>
      </c>
      <c r="U35" s="134">
        <f t="shared" si="1"/>
        <v>30885000</v>
      </c>
      <c r="V35" s="134">
        <f t="shared" si="2"/>
        <v>0</v>
      </c>
    </row>
    <row r="36" spans="2:22">
      <c r="B36" s="185">
        <f>'PER TRIWULAN'!A883</f>
        <v>877</v>
      </c>
      <c r="C36" s="160" t="str">
        <f>'PER TRIWULAN'!I883</f>
        <v xml:space="preserve"> Gubug </v>
      </c>
      <c r="D36" s="161" t="str">
        <f>'PER TRIWULAN'!B883</f>
        <v>SMPT NEGERI 2 Gubug</v>
      </c>
      <c r="E36" s="136">
        <f>'PER TRIWULAN'!N883</f>
        <v>1952500</v>
      </c>
      <c r="F36" s="197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36">
        <f t="shared" si="0"/>
        <v>0</v>
      </c>
      <c r="U36" s="134">
        <f t="shared" si="1"/>
        <v>1952500</v>
      </c>
      <c r="V36" s="134">
        <f t="shared" si="2"/>
        <v>0</v>
      </c>
    </row>
    <row r="37" spans="2:22" hidden="1">
      <c r="B37" s="185">
        <f>'PER TRIWULAN'!A884</f>
        <v>878</v>
      </c>
      <c r="C37" s="160" t="str">
        <f>'PER TRIWULAN'!I884</f>
        <v xml:space="preserve"> Karangrayung </v>
      </c>
      <c r="D37" s="161" t="str">
        <f>'PER TRIWULAN'!B884</f>
        <v>SMP NEGERI 1 KARANGRAYUNG</v>
      </c>
      <c r="E37" s="136">
        <f>'PER TRIWULAN'!N884</f>
        <v>179807500</v>
      </c>
      <c r="F37" s="197"/>
      <c r="G37" s="146"/>
      <c r="H37" s="146">
        <v>1120000</v>
      </c>
      <c r="I37" s="146">
        <v>35514000</v>
      </c>
      <c r="J37" s="146">
        <v>51419500</v>
      </c>
      <c r="K37" s="146">
        <v>48026250</v>
      </c>
      <c r="L37" s="146">
        <v>4394981</v>
      </c>
      <c r="M37" s="146"/>
      <c r="N37" s="146">
        <v>26964000</v>
      </c>
      <c r="O37" s="146">
        <v>8727000</v>
      </c>
      <c r="P37" s="146"/>
      <c r="Q37" s="146">
        <v>3600000</v>
      </c>
      <c r="R37" s="146"/>
      <c r="S37" s="146"/>
      <c r="T37" s="136">
        <f t="shared" si="0"/>
        <v>179765731</v>
      </c>
      <c r="U37" s="134">
        <f t="shared" si="1"/>
        <v>179807500</v>
      </c>
      <c r="V37" s="134">
        <f t="shared" si="2"/>
        <v>-179765731</v>
      </c>
    </row>
    <row r="38" spans="2:22" hidden="1">
      <c r="B38" s="185">
        <f>'PER TRIWULAN'!A885</f>
        <v>879</v>
      </c>
      <c r="C38" s="160" t="str">
        <f>'PER TRIWULAN'!I885</f>
        <v xml:space="preserve"> Karangrayung </v>
      </c>
      <c r="D38" s="161" t="str">
        <f>'PER TRIWULAN'!B885</f>
        <v>SMP NEGERI 2 KARANGRAYUNG</v>
      </c>
      <c r="E38" s="136">
        <f>'PER TRIWULAN'!N885</f>
        <v>143597500</v>
      </c>
      <c r="F38" s="197"/>
      <c r="G38" s="146">
        <v>5250000</v>
      </c>
      <c r="H38" s="146"/>
      <c r="I38" s="146">
        <v>49656050</v>
      </c>
      <c r="J38" s="146">
        <v>40461900</v>
      </c>
      <c r="K38" s="146">
        <v>2750700</v>
      </c>
      <c r="L38" s="146">
        <v>4856745</v>
      </c>
      <c r="M38" s="146">
        <v>15252500</v>
      </c>
      <c r="N38" s="146">
        <v>16305000</v>
      </c>
      <c r="O38" s="146">
        <v>5725000</v>
      </c>
      <c r="P38" s="146"/>
      <c r="Q38" s="146">
        <v>1950000</v>
      </c>
      <c r="R38" s="146"/>
      <c r="S38" s="146"/>
      <c r="T38" s="136">
        <f t="shared" si="0"/>
        <v>142207895</v>
      </c>
      <c r="U38" s="134">
        <f t="shared" si="1"/>
        <v>143597500</v>
      </c>
      <c r="V38" s="134">
        <f t="shared" si="2"/>
        <v>-142207895</v>
      </c>
    </row>
    <row r="39" spans="2:22" hidden="1">
      <c r="B39" s="185">
        <f>'PER TRIWULAN'!A886</f>
        <v>880</v>
      </c>
      <c r="C39" s="160" t="str">
        <f>'PER TRIWULAN'!I886</f>
        <v xml:space="preserve"> Karangrayung </v>
      </c>
      <c r="D39" s="161" t="str">
        <f>'PER TRIWULAN'!B886</f>
        <v>SMP NEGERI 3 KARANGRAYUNG</v>
      </c>
      <c r="E39" s="136">
        <f>'PER TRIWULAN'!N886</f>
        <v>133302500</v>
      </c>
      <c r="F39" s="197"/>
      <c r="G39" s="146">
        <v>1200000</v>
      </c>
      <c r="H39" s="146"/>
      <c r="I39" s="146">
        <v>14300000</v>
      </c>
      <c r="J39" s="146">
        <v>58365000</v>
      </c>
      <c r="K39" s="146">
        <v>36715208</v>
      </c>
      <c r="L39" s="146">
        <v>1344777</v>
      </c>
      <c r="M39" s="146">
        <v>11200000</v>
      </c>
      <c r="N39" s="146">
        <v>15365000</v>
      </c>
      <c r="O39" s="146">
        <v>1095000</v>
      </c>
      <c r="P39" s="146"/>
      <c r="Q39" s="146">
        <v>1500000</v>
      </c>
      <c r="R39" s="146"/>
      <c r="S39" s="146"/>
      <c r="T39" s="136">
        <f t="shared" si="0"/>
        <v>141084985</v>
      </c>
      <c r="U39" s="134">
        <f t="shared" si="1"/>
        <v>133302500</v>
      </c>
      <c r="V39" s="134">
        <f t="shared" si="2"/>
        <v>-141084985</v>
      </c>
    </row>
    <row r="40" spans="2:22" hidden="1">
      <c r="B40" s="185">
        <f>'PER TRIWULAN'!A887</f>
        <v>881</v>
      </c>
      <c r="C40" s="160" t="str">
        <f>'PER TRIWULAN'!I887</f>
        <v xml:space="preserve"> Karangrayung </v>
      </c>
      <c r="D40" s="161" t="str">
        <f>'PER TRIWULAN'!B887</f>
        <v>SMP NEGERI 4 Satu Atap Karangrayung</v>
      </c>
      <c r="E40" s="136">
        <f>'PER TRIWULAN'!N887</f>
        <v>24495000</v>
      </c>
      <c r="F40" s="197"/>
      <c r="G40" s="146"/>
      <c r="H40" s="146"/>
      <c r="I40" s="146">
        <v>1980000</v>
      </c>
      <c r="J40" s="146">
        <v>4738300</v>
      </c>
      <c r="K40" s="146">
        <v>9757700</v>
      </c>
      <c r="L40" s="146">
        <v>150000</v>
      </c>
      <c r="M40" s="146">
        <v>2734000</v>
      </c>
      <c r="N40" s="146">
        <v>3720000</v>
      </c>
      <c r="O40" s="146">
        <v>620000</v>
      </c>
      <c r="P40" s="146"/>
      <c r="Q40" s="146">
        <v>300000</v>
      </c>
      <c r="R40" s="146"/>
      <c r="S40" s="146"/>
      <c r="T40" s="136">
        <f t="shared" si="0"/>
        <v>24000000</v>
      </c>
      <c r="U40" s="134">
        <f t="shared" si="1"/>
        <v>24495000</v>
      </c>
      <c r="V40" s="134">
        <f t="shared" si="2"/>
        <v>-24000000</v>
      </c>
    </row>
    <row r="41" spans="2:22" hidden="1">
      <c r="B41" s="185">
        <f>'PER TRIWULAN'!A888</f>
        <v>882</v>
      </c>
      <c r="C41" s="160" t="str">
        <f>'PER TRIWULAN'!I888</f>
        <v xml:space="preserve"> Kedungjati </v>
      </c>
      <c r="D41" s="161" t="str">
        <f>'PER TRIWULAN'!B888</f>
        <v>SMP NEGERI 1 KEDUNGJATI</v>
      </c>
      <c r="E41" s="136">
        <f>'PER TRIWULAN'!N888</f>
        <v>133480000</v>
      </c>
      <c r="F41" s="197"/>
      <c r="G41" s="146">
        <v>900000</v>
      </c>
      <c r="H41" s="146">
        <v>2310000</v>
      </c>
      <c r="I41" s="146">
        <v>26104000</v>
      </c>
      <c r="J41" s="146">
        <v>11462500</v>
      </c>
      <c r="K41" s="146">
        <v>22807885</v>
      </c>
      <c r="L41" s="146">
        <v>627950</v>
      </c>
      <c r="M41" s="146">
        <v>14033000</v>
      </c>
      <c r="N41" s="146">
        <v>20332500</v>
      </c>
      <c r="O41" s="146">
        <v>2512500</v>
      </c>
      <c r="P41" s="146"/>
      <c r="Q41" s="146">
        <v>610000</v>
      </c>
      <c r="R41" s="146">
        <v>1940000</v>
      </c>
      <c r="S41" s="146">
        <v>28552500</v>
      </c>
      <c r="T41" s="136">
        <f t="shared" si="0"/>
        <v>132192835</v>
      </c>
      <c r="U41" s="134">
        <f t="shared" si="1"/>
        <v>133480000</v>
      </c>
      <c r="V41" s="134">
        <f t="shared" si="2"/>
        <v>-132192835</v>
      </c>
    </row>
    <row r="42" spans="2:22" hidden="1">
      <c r="B42" s="185">
        <f>'PER TRIWULAN'!A889</f>
        <v>883</v>
      </c>
      <c r="C42" s="160" t="str">
        <f>'PER TRIWULAN'!I889</f>
        <v xml:space="preserve"> Kedungjati </v>
      </c>
      <c r="D42" s="161" t="str">
        <f>'PER TRIWULAN'!B889</f>
        <v>SMP NEGERI 2 KEDUNGJATI</v>
      </c>
      <c r="E42" s="136">
        <f>'PER TRIWULAN'!N889</f>
        <v>81117500</v>
      </c>
      <c r="F42" s="197"/>
      <c r="G42" s="146"/>
      <c r="H42" s="146"/>
      <c r="I42" s="146">
        <v>12684000</v>
      </c>
      <c r="J42" s="146">
        <v>39396200</v>
      </c>
      <c r="K42" s="146">
        <v>7277000</v>
      </c>
      <c r="L42" s="146">
        <v>1141000</v>
      </c>
      <c r="M42" s="146">
        <v>6308000</v>
      </c>
      <c r="N42" s="146">
        <v>12000000</v>
      </c>
      <c r="O42" s="146">
        <v>1370000</v>
      </c>
      <c r="P42" s="146"/>
      <c r="Q42" s="146">
        <v>572000</v>
      </c>
      <c r="R42" s="146"/>
      <c r="S42" s="146">
        <v>300000</v>
      </c>
      <c r="T42" s="136">
        <f t="shared" si="0"/>
        <v>81048200</v>
      </c>
      <c r="U42" s="134">
        <f t="shared" si="1"/>
        <v>81117500</v>
      </c>
      <c r="V42" s="134">
        <f t="shared" si="2"/>
        <v>-81048200</v>
      </c>
    </row>
    <row r="43" spans="2:22" hidden="1">
      <c r="B43" s="185">
        <f>'PER TRIWULAN'!A890</f>
        <v>884</v>
      </c>
      <c r="C43" s="160" t="str">
        <f>'PER TRIWULAN'!I890</f>
        <v xml:space="preserve"> Kedungjati </v>
      </c>
      <c r="D43" s="161" t="str">
        <f>'PER TRIWULAN'!B890</f>
        <v>SMP NEGERI 3 Satu Atap Kedungjati</v>
      </c>
      <c r="E43" s="136">
        <f>'PER TRIWULAN'!N890</f>
        <v>20412500</v>
      </c>
      <c r="F43" s="197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36">
        <f t="shared" si="0"/>
        <v>0</v>
      </c>
      <c r="U43" s="134">
        <f t="shared" si="1"/>
        <v>20412500</v>
      </c>
      <c r="V43" s="134">
        <f t="shared" si="2"/>
        <v>0</v>
      </c>
    </row>
    <row r="44" spans="2:22" hidden="1">
      <c r="B44" s="185">
        <f>'PER TRIWULAN'!A891</f>
        <v>885</v>
      </c>
      <c r="C44" s="160" t="str">
        <f>'PER TRIWULAN'!I891</f>
        <v xml:space="preserve"> Kedungjati </v>
      </c>
      <c r="D44" s="161" t="str">
        <f>'PER TRIWULAN'!B891</f>
        <v>SMP NEGERI 4 Satu Atap Kedungjati</v>
      </c>
      <c r="E44" s="136">
        <f>'PER TRIWULAN'!N891</f>
        <v>26802500</v>
      </c>
      <c r="F44" s="197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36">
        <f t="shared" si="0"/>
        <v>0</v>
      </c>
      <c r="U44" s="134">
        <f t="shared" si="1"/>
        <v>26802500</v>
      </c>
      <c r="V44" s="134">
        <f t="shared" si="2"/>
        <v>0</v>
      </c>
    </row>
    <row r="45" spans="2:22" hidden="1">
      <c r="B45" s="185">
        <f>'PER TRIWULAN'!A892</f>
        <v>886</v>
      </c>
      <c r="C45" s="160" t="str">
        <f>'PER TRIWULAN'!I892</f>
        <v xml:space="preserve"> Klambu </v>
      </c>
      <c r="D45" s="161" t="str">
        <f>'PER TRIWULAN'!B892</f>
        <v>SMP NEGERI 1 KLAMBU</v>
      </c>
      <c r="E45" s="136">
        <f>'PER TRIWULAN'!N892</f>
        <v>96027500</v>
      </c>
      <c r="F45" s="197"/>
      <c r="G45" s="146">
        <v>900000</v>
      </c>
      <c r="H45" s="146"/>
      <c r="I45" s="146">
        <v>17071500</v>
      </c>
      <c r="J45" s="146">
        <v>40884900</v>
      </c>
      <c r="K45" s="146">
        <v>13151200</v>
      </c>
      <c r="L45" s="146">
        <v>2802952</v>
      </c>
      <c r="M45" s="146">
        <v>512000</v>
      </c>
      <c r="N45" s="146">
        <v>12960000</v>
      </c>
      <c r="O45" s="146">
        <v>485000</v>
      </c>
      <c r="P45" s="146"/>
      <c r="Q45" s="146">
        <v>1200000</v>
      </c>
      <c r="R45" s="146"/>
      <c r="S45" s="146">
        <v>6060000</v>
      </c>
      <c r="T45" s="136">
        <f t="shared" si="0"/>
        <v>96027552</v>
      </c>
      <c r="U45" s="134">
        <f t="shared" si="1"/>
        <v>96027500</v>
      </c>
      <c r="V45" s="134">
        <f t="shared" si="2"/>
        <v>-96027552</v>
      </c>
    </row>
    <row r="46" spans="2:22" hidden="1">
      <c r="B46" s="185">
        <f>'PER TRIWULAN'!A893</f>
        <v>887</v>
      </c>
      <c r="C46" s="160" t="str">
        <f>'PER TRIWULAN'!I893</f>
        <v xml:space="preserve"> Klambu </v>
      </c>
      <c r="D46" s="161" t="str">
        <f>'PER TRIWULAN'!B893</f>
        <v>SMP NEGERI 2 Satu Atap Klambu</v>
      </c>
      <c r="E46" s="136">
        <f>'PER TRIWULAN'!N893</f>
        <v>22542500</v>
      </c>
      <c r="F46" s="197"/>
      <c r="G46" s="146">
        <v>250000</v>
      </c>
      <c r="H46" s="146">
        <v>2320500</v>
      </c>
      <c r="I46" s="146">
        <v>3033000</v>
      </c>
      <c r="J46" s="146">
        <v>2209000</v>
      </c>
      <c r="K46" s="146">
        <v>2608000</v>
      </c>
      <c r="L46" s="146"/>
      <c r="M46" s="146">
        <v>652000</v>
      </c>
      <c r="N46" s="146">
        <v>8000000</v>
      </c>
      <c r="O46" s="146">
        <v>3470000</v>
      </c>
      <c r="P46" s="146"/>
      <c r="Q46" s="146"/>
      <c r="R46" s="146"/>
      <c r="S46" s="146"/>
      <c r="T46" s="136">
        <f t="shared" si="0"/>
        <v>22542500</v>
      </c>
      <c r="U46" s="134">
        <f t="shared" si="1"/>
        <v>22542500</v>
      </c>
      <c r="V46" s="134">
        <f t="shared" si="2"/>
        <v>-22542500</v>
      </c>
    </row>
    <row r="47" spans="2:22" hidden="1">
      <c r="B47" s="185">
        <f>'PER TRIWULAN'!A894</f>
        <v>888</v>
      </c>
      <c r="C47" s="160" t="str">
        <f>'PER TRIWULAN'!I894</f>
        <v xml:space="preserve"> Klambu </v>
      </c>
      <c r="D47" s="161" t="str">
        <f>'PER TRIWULAN'!B894</f>
        <v>SMPT NEGERI 1 Klambu</v>
      </c>
      <c r="E47" s="136">
        <f>'PER TRIWULAN'!N894</f>
        <v>13312500</v>
      </c>
      <c r="F47" s="197"/>
      <c r="G47" s="146"/>
      <c r="H47" s="146"/>
      <c r="I47" s="146">
        <v>3600000</v>
      </c>
      <c r="J47" s="146">
        <v>1500000</v>
      </c>
      <c r="K47" s="146">
        <v>3652500</v>
      </c>
      <c r="L47" s="146"/>
      <c r="M47" s="146"/>
      <c r="N47" s="146">
        <v>1125000</v>
      </c>
      <c r="O47" s="146"/>
      <c r="P47" s="146"/>
      <c r="Q47" s="146">
        <v>675000</v>
      </c>
      <c r="R47" s="146"/>
      <c r="S47" s="146">
        <v>2760000</v>
      </c>
      <c r="T47" s="136">
        <f t="shared" si="0"/>
        <v>13312500</v>
      </c>
      <c r="U47" s="134">
        <f t="shared" si="1"/>
        <v>13312500</v>
      </c>
      <c r="V47" s="134">
        <f t="shared" si="2"/>
        <v>-13312500</v>
      </c>
    </row>
    <row r="48" spans="2:22" hidden="1">
      <c r="B48" s="185">
        <f>'PER TRIWULAN'!A895</f>
        <v>889</v>
      </c>
      <c r="C48" s="160" t="str">
        <f>'PER TRIWULAN'!I895</f>
        <v xml:space="preserve"> Kradenan </v>
      </c>
      <c r="D48" s="161" t="str">
        <f>'PER TRIWULAN'!B895</f>
        <v>SMP NEGERI 1 KRADENAN</v>
      </c>
      <c r="E48" s="136">
        <f>'PER TRIWULAN'!N895</f>
        <v>189392500</v>
      </c>
      <c r="F48" s="197"/>
      <c r="G48" s="146">
        <v>438000</v>
      </c>
      <c r="H48" s="146"/>
      <c r="I48" s="146">
        <v>50975500</v>
      </c>
      <c r="J48" s="146">
        <v>47195500</v>
      </c>
      <c r="K48" s="146">
        <v>2023200</v>
      </c>
      <c r="L48" s="146">
        <v>5061793</v>
      </c>
      <c r="M48" s="146">
        <v>17461500</v>
      </c>
      <c r="N48" s="146">
        <v>29946000</v>
      </c>
      <c r="O48" s="146"/>
      <c r="P48" s="146"/>
      <c r="Q48" s="146">
        <v>1200000</v>
      </c>
      <c r="R48" s="146"/>
      <c r="S48" s="146">
        <v>35084000</v>
      </c>
      <c r="T48" s="136">
        <f t="shared" si="0"/>
        <v>189385493</v>
      </c>
      <c r="U48" s="134">
        <f t="shared" si="1"/>
        <v>189392500</v>
      </c>
      <c r="V48" s="134">
        <f t="shared" si="2"/>
        <v>-189385493</v>
      </c>
    </row>
    <row r="49" spans="2:22" hidden="1">
      <c r="B49" s="185">
        <f>'PER TRIWULAN'!A896</f>
        <v>890</v>
      </c>
      <c r="C49" s="160" t="str">
        <f>'PER TRIWULAN'!I896</f>
        <v xml:space="preserve"> Kradenan </v>
      </c>
      <c r="D49" s="161" t="str">
        <f>'PER TRIWULAN'!B896</f>
        <v>SMP NEGERI 2 KRADENAN</v>
      </c>
      <c r="E49" s="136">
        <f>'PER TRIWULAN'!N896</f>
        <v>100110000</v>
      </c>
      <c r="F49" s="197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36">
        <f t="shared" si="0"/>
        <v>0</v>
      </c>
      <c r="U49" s="134">
        <f t="shared" si="1"/>
        <v>100110000</v>
      </c>
      <c r="V49" s="134">
        <f t="shared" si="2"/>
        <v>0</v>
      </c>
    </row>
    <row r="50" spans="2:22" hidden="1">
      <c r="B50" s="185">
        <f>'PER TRIWULAN'!A897</f>
        <v>891</v>
      </c>
      <c r="C50" s="160" t="str">
        <f>'PER TRIWULAN'!I897</f>
        <v xml:space="preserve"> Kradenan </v>
      </c>
      <c r="D50" s="161" t="str">
        <f>'PER TRIWULAN'!B897</f>
        <v>SMP NEGERI 3 KRADENAN</v>
      </c>
      <c r="E50" s="136">
        <f>'PER TRIWULAN'!N897</f>
        <v>61060000</v>
      </c>
      <c r="F50" s="197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36">
        <f t="shared" si="0"/>
        <v>0</v>
      </c>
      <c r="U50" s="134">
        <f t="shared" si="1"/>
        <v>61060000</v>
      </c>
      <c r="V50" s="134">
        <f t="shared" si="2"/>
        <v>0</v>
      </c>
    </row>
    <row r="51" spans="2:22" hidden="1">
      <c r="B51" s="185">
        <f>'PER TRIWULAN'!A898</f>
        <v>892</v>
      </c>
      <c r="C51" s="160" t="str">
        <f>'PER TRIWULAN'!I898</f>
        <v xml:space="preserve"> Kradenan </v>
      </c>
      <c r="D51" s="161" t="str">
        <f>'PER TRIWULAN'!B898</f>
        <v>SMP NEGERI 4 Satu Atap Kradenan</v>
      </c>
      <c r="E51" s="136">
        <f>'PER TRIWULAN'!N898</f>
        <v>8875000</v>
      </c>
      <c r="F51" s="197"/>
      <c r="G51" s="146"/>
      <c r="H51" s="146"/>
      <c r="I51" s="146">
        <v>547500</v>
      </c>
      <c r="J51" s="146">
        <v>1753600</v>
      </c>
      <c r="K51" s="146">
        <v>1033900</v>
      </c>
      <c r="L51" s="146">
        <v>126000</v>
      </c>
      <c r="M51" s="146"/>
      <c r="N51" s="146">
        <v>4425000</v>
      </c>
      <c r="O51" s="146">
        <v>589000</v>
      </c>
      <c r="P51" s="146"/>
      <c r="Q51" s="146">
        <v>300000</v>
      </c>
      <c r="R51" s="146"/>
      <c r="S51" s="146">
        <v>100000</v>
      </c>
      <c r="T51" s="136">
        <f t="shared" si="0"/>
        <v>8875000</v>
      </c>
      <c r="U51" s="134">
        <f t="shared" si="1"/>
        <v>8875000</v>
      </c>
      <c r="V51" s="134">
        <f t="shared" si="2"/>
        <v>-8875000</v>
      </c>
    </row>
    <row r="52" spans="2:22" hidden="1">
      <c r="B52" s="185">
        <f>'PER TRIWULAN'!A899</f>
        <v>893</v>
      </c>
      <c r="C52" s="160" t="str">
        <f>'PER TRIWULAN'!I899</f>
        <v xml:space="preserve"> Kradenan </v>
      </c>
      <c r="D52" s="161" t="str">
        <f>'PER TRIWULAN'!B899</f>
        <v>SMPT NEGERI 2 Kradenan</v>
      </c>
      <c r="E52" s="136">
        <f>'PER TRIWULAN'!N899</f>
        <v>3550000</v>
      </c>
      <c r="F52" s="197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36">
        <f t="shared" si="0"/>
        <v>0</v>
      </c>
      <c r="U52" s="134">
        <f t="shared" si="1"/>
        <v>3550000</v>
      </c>
      <c r="V52" s="134">
        <f t="shared" si="2"/>
        <v>0</v>
      </c>
    </row>
    <row r="53" spans="2:22" hidden="1">
      <c r="B53" s="185">
        <f>'PER TRIWULAN'!A900</f>
        <v>894</v>
      </c>
      <c r="C53" s="160" t="str">
        <f>'PER TRIWULAN'!I900</f>
        <v xml:space="preserve"> Ngaringan </v>
      </c>
      <c r="D53" s="161" t="str">
        <f>'PER TRIWULAN'!B900</f>
        <v>SMP NEGERI 1 NGARINGAN</v>
      </c>
      <c r="E53" s="136">
        <f>'PER TRIWULAN'!N900</f>
        <v>121942500</v>
      </c>
      <c r="F53" s="197"/>
      <c r="G53" s="146">
        <v>978000</v>
      </c>
      <c r="H53" s="146"/>
      <c r="I53" s="146"/>
      <c r="J53" s="146">
        <v>43325900</v>
      </c>
      <c r="K53" s="146">
        <v>45411750</v>
      </c>
      <c r="L53" s="146">
        <v>1650000</v>
      </c>
      <c r="M53" s="146">
        <v>14575000</v>
      </c>
      <c r="N53" s="146">
        <v>2100000</v>
      </c>
      <c r="O53" s="146">
        <v>605000</v>
      </c>
      <c r="P53" s="146"/>
      <c r="Q53" s="146">
        <v>600000</v>
      </c>
      <c r="R53" s="146">
        <v>12890000</v>
      </c>
      <c r="S53" s="146">
        <v>2734500</v>
      </c>
      <c r="T53" s="136">
        <f t="shared" si="0"/>
        <v>124870150</v>
      </c>
      <c r="U53" s="134">
        <f t="shared" si="1"/>
        <v>121942500</v>
      </c>
      <c r="V53" s="134">
        <f t="shared" si="2"/>
        <v>-124870150</v>
      </c>
    </row>
    <row r="54" spans="2:22" hidden="1">
      <c r="B54" s="185">
        <f>'PER TRIWULAN'!A901</f>
        <v>895</v>
      </c>
      <c r="C54" s="160" t="str">
        <f>'PER TRIWULAN'!I901</f>
        <v xml:space="preserve"> Ngaringan </v>
      </c>
      <c r="D54" s="161" t="str">
        <f>'PER TRIWULAN'!B901</f>
        <v>SMP NEGERI 2 NGARINGAN</v>
      </c>
      <c r="E54" s="136">
        <f>'PER TRIWULAN'!N901</f>
        <v>53605000</v>
      </c>
      <c r="F54" s="197"/>
      <c r="G54" s="146"/>
      <c r="H54" s="146"/>
      <c r="I54" s="146">
        <v>2455200</v>
      </c>
      <c r="J54" s="146">
        <v>15447800</v>
      </c>
      <c r="K54" s="146">
        <v>9024100</v>
      </c>
      <c r="L54" s="146">
        <v>450000</v>
      </c>
      <c r="M54" s="146">
        <v>2675000</v>
      </c>
      <c r="N54" s="146">
        <v>10422000</v>
      </c>
      <c r="O54" s="146"/>
      <c r="P54" s="146"/>
      <c r="Q54" s="146">
        <v>450000</v>
      </c>
      <c r="R54" s="146">
        <v>4400000</v>
      </c>
      <c r="S54" s="146">
        <v>8280900</v>
      </c>
      <c r="T54" s="136">
        <f t="shared" si="0"/>
        <v>53605000</v>
      </c>
      <c r="U54" s="134">
        <f t="shared" si="1"/>
        <v>53605000</v>
      </c>
      <c r="V54" s="134">
        <f t="shared" si="2"/>
        <v>-53605000</v>
      </c>
    </row>
    <row r="55" spans="2:22" hidden="1">
      <c r="B55" s="185">
        <f>'PER TRIWULAN'!A902</f>
        <v>896</v>
      </c>
      <c r="C55" s="160" t="str">
        <f>'PER TRIWULAN'!I902</f>
        <v xml:space="preserve"> Ngaringan </v>
      </c>
      <c r="D55" s="161" t="str">
        <f>'PER TRIWULAN'!B902</f>
        <v>SMP NEGERI 3 Satu Atap Ngaringan</v>
      </c>
      <c r="E55" s="136">
        <f>'PER TRIWULAN'!N902</f>
        <v>17572500</v>
      </c>
      <c r="F55" s="197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36">
        <f t="shared" si="0"/>
        <v>0</v>
      </c>
      <c r="U55" s="134">
        <f t="shared" si="1"/>
        <v>17572500</v>
      </c>
      <c r="V55" s="134">
        <f t="shared" si="2"/>
        <v>0</v>
      </c>
    </row>
    <row r="56" spans="2:22" hidden="1">
      <c r="B56" s="185">
        <f>'PER TRIWULAN'!A903</f>
        <v>897</v>
      </c>
      <c r="C56" s="160" t="str">
        <f>'PER TRIWULAN'!I903</f>
        <v xml:space="preserve"> Ngaringan </v>
      </c>
      <c r="D56" s="161" t="str">
        <f>'PER TRIWULAN'!B903</f>
        <v>SMP NEGERI 4 Satu Atap Ngaringan</v>
      </c>
      <c r="E56" s="136">
        <f>'PER TRIWULAN'!N903</f>
        <v>28222500</v>
      </c>
      <c r="F56" s="197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36">
        <f t="shared" si="0"/>
        <v>0</v>
      </c>
      <c r="U56" s="134">
        <f t="shared" si="1"/>
        <v>28222500</v>
      </c>
      <c r="V56" s="134">
        <f t="shared" si="2"/>
        <v>0</v>
      </c>
    </row>
    <row r="57" spans="2:22" hidden="1">
      <c r="B57" s="185">
        <f>'PER TRIWULAN'!A904</f>
        <v>898</v>
      </c>
      <c r="C57" s="160" t="str">
        <f>'PER TRIWULAN'!I904</f>
        <v xml:space="preserve"> Penawangan </v>
      </c>
      <c r="D57" s="161" t="str">
        <f>'PER TRIWULAN'!B904</f>
        <v>SMP NEGERI 1 PENAWANGAN</v>
      </c>
      <c r="E57" s="136">
        <f>'PER TRIWULAN'!N904</f>
        <v>163300000</v>
      </c>
      <c r="F57" s="197"/>
      <c r="G57" s="146"/>
      <c r="H57" s="146"/>
      <c r="I57" s="146">
        <v>45400000</v>
      </c>
      <c r="J57" s="146">
        <v>57278000</v>
      </c>
      <c r="K57" s="146">
        <v>47122000</v>
      </c>
      <c r="L57" s="146">
        <v>4024056</v>
      </c>
      <c r="M57" s="146">
        <v>978000</v>
      </c>
      <c r="N57" s="146">
        <v>8760000</v>
      </c>
      <c r="O57" s="146"/>
      <c r="P57" s="146"/>
      <c r="Q57" s="146">
        <v>1800000</v>
      </c>
      <c r="R57" s="146"/>
      <c r="S57" s="146">
        <v>4200000</v>
      </c>
      <c r="T57" s="136">
        <f t="shared" si="0"/>
        <v>169562056</v>
      </c>
      <c r="U57" s="134">
        <f t="shared" si="1"/>
        <v>163300000</v>
      </c>
      <c r="V57" s="134">
        <f t="shared" si="2"/>
        <v>-169562056</v>
      </c>
    </row>
    <row r="58" spans="2:22" hidden="1">
      <c r="B58" s="185">
        <f>'PER TRIWULAN'!A905</f>
        <v>899</v>
      </c>
      <c r="C58" s="160" t="str">
        <f>'PER TRIWULAN'!I905</f>
        <v xml:space="preserve"> Penawangan </v>
      </c>
      <c r="D58" s="161" t="str">
        <f>'PER TRIWULAN'!B905</f>
        <v>SMP NEGERI 2 PENAWANGAN</v>
      </c>
      <c r="E58" s="136">
        <f>'PER TRIWULAN'!N905</f>
        <v>110760000</v>
      </c>
      <c r="F58" s="197"/>
      <c r="G58" s="146"/>
      <c r="H58" s="146"/>
      <c r="I58" s="146">
        <v>13870500</v>
      </c>
      <c r="J58" s="146">
        <v>37484000</v>
      </c>
      <c r="K58" s="146">
        <v>13955100</v>
      </c>
      <c r="L58" s="146"/>
      <c r="M58" s="146">
        <v>520000</v>
      </c>
      <c r="N58" s="146">
        <v>42605400</v>
      </c>
      <c r="O58" s="146"/>
      <c r="P58" s="146"/>
      <c r="Q58" s="146">
        <v>2325000</v>
      </c>
      <c r="R58" s="146"/>
      <c r="S58" s="146"/>
      <c r="T58" s="136">
        <f t="shared" si="0"/>
        <v>110760000</v>
      </c>
      <c r="U58" s="134">
        <f t="shared" si="1"/>
        <v>110760000</v>
      </c>
      <c r="V58" s="134">
        <f t="shared" si="2"/>
        <v>-110760000</v>
      </c>
    </row>
    <row r="59" spans="2:22" hidden="1">
      <c r="B59" s="185">
        <f>'PER TRIWULAN'!A906</f>
        <v>900</v>
      </c>
      <c r="C59" s="160" t="str">
        <f>'PER TRIWULAN'!I906</f>
        <v xml:space="preserve"> Penawangan </v>
      </c>
      <c r="D59" s="161" t="str">
        <f>'PER TRIWULAN'!B906</f>
        <v>SMPT NEGERI 1 Penawangan</v>
      </c>
      <c r="E59" s="136">
        <f>'PER TRIWULAN'!N906</f>
        <v>1420000</v>
      </c>
      <c r="F59" s="197"/>
      <c r="G59" s="146"/>
      <c r="H59" s="146"/>
      <c r="I59" s="146"/>
      <c r="J59" s="146"/>
      <c r="K59" s="146"/>
      <c r="L59" s="146"/>
      <c r="M59" s="146"/>
      <c r="N59" s="146">
        <v>1420000</v>
      </c>
      <c r="O59" s="146"/>
      <c r="P59" s="146"/>
      <c r="Q59" s="146"/>
      <c r="R59" s="146"/>
      <c r="S59" s="146"/>
      <c r="T59" s="136">
        <f t="shared" si="0"/>
        <v>1420000</v>
      </c>
      <c r="U59" s="134">
        <f t="shared" si="1"/>
        <v>1420000</v>
      </c>
      <c r="V59" s="134">
        <f t="shared" si="2"/>
        <v>-1420000</v>
      </c>
    </row>
    <row r="60" spans="2:22" hidden="1">
      <c r="B60" s="185">
        <f>'PER TRIWULAN'!A907</f>
        <v>901</v>
      </c>
      <c r="C60" s="160" t="str">
        <f>'PER TRIWULAN'!I907</f>
        <v xml:space="preserve"> Penawangan </v>
      </c>
      <c r="D60" s="161" t="str">
        <f>'PER TRIWULAN'!B907</f>
        <v>SMPT NEGERI 2 Penawangan</v>
      </c>
      <c r="E60" s="136">
        <f>'PER TRIWULAN'!N907</f>
        <v>1065000</v>
      </c>
      <c r="F60" s="197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36">
        <f t="shared" si="0"/>
        <v>0</v>
      </c>
      <c r="U60" s="134">
        <f t="shared" si="1"/>
        <v>1065000</v>
      </c>
      <c r="V60" s="134">
        <f t="shared" si="2"/>
        <v>0</v>
      </c>
    </row>
    <row r="61" spans="2:22" hidden="1">
      <c r="B61" s="185">
        <f>'PER TRIWULAN'!A908</f>
        <v>902</v>
      </c>
      <c r="C61" s="160" t="str">
        <f>'PER TRIWULAN'!I908</f>
        <v xml:space="preserve"> Penawangan </v>
      </c>
      <c r="D61" s="161" t="str">
        <f>'PER TRIWULAN'!B908</f>
        <v>SMP NEGERI 3 Satu Atap Penawangan</v>
      </c>
      <c r="E61" s="136">
        <f>'PER TRIWULAN'!N908</f>
        <v>4260000</v>
      </c>
      <c r="F61" s="197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36">
        <f t="shared" si="0"/>
        <v>0</v>
      </c>
      <c r="U61" s="134">
        <f t="shared" si="1"/>
        <v>4260000</v>
      </c>
      <c r="V61" s="134">
        <f t="shared" si="2"/>
        <v>0</v>
      </c>
    </row>
    <row r="62" spans="2:22" hidden="1">
      <c r="B62" s="185">
        <f>'PER TRIWULAN'!A909</f>
        <v>903</v>
      </c>
      <c r="C62" s="160" t="str">
        <f>'PER TRIWULAN'!I909</f>
        <v xml:space="preserve"> Pulokulon </v>
      </c>
      <c r="D62" s="161" t="str">
        <f>'PER TRIWULAN'!B909</f>
        <v>SMP NEGERI 1 PULOKULON</v>
      </c>
      <c r="E62" s="136">
        <f>'PER TRIWULAN'!N909</f>
        <v>176435000</v>
      </c>
      <c r="F62" s="197"/>
      <c r="G62" s="146">
        <v>1800000</v>
      </c>
      <c r="H62" s="146">
        <v>8995000</v>
      </c>
      <c r="I62" s="146">
        <v>26550000</v>
      </c>
      <c r="J62" s="146">
        <v>80156200</v>
      </c>
      <c r="K62" s="146">
        <v>22638400</v>
      </c>
      <c r="L62" s="146">
        <v>6035967</v>
      </c>
      <c r="M62" s="146">
        <v>700000</v>
      </c>
      <c r="N62" s="146">
        <v>15325000</v>
      </c>
      <c r="O62" s="146">
        <v>575000</v>
      </c>
      <c r="P62" s="146"/>
      <c r="Q62" s="146">
        <v>1500000</v>
      </c>
      <c r="R62" s="146"/>
      <c r="S62" s="146">
        <v>2895000</v>
      </c>
      <c r="T62" s="136">
        <f t="shared" si="0"/>
        <v>167170567</v>
      </c>
      <c r="U62" s="134">
        <f t="shared" si="1"/>
        <v>176435000</v>
      </c>
      <c r="V62" s="134">
        <f t="shared" si="2"/>
        <v>-167170567</v>
      </c>
    </row>
    <row r="63" spans="2:22" hidden="1">
      <c r="B63" s="185">
        <f>'PER TRIWULAN'!A910</f>
        <v>904</v>
      </c>
      <c r="C63" s="160" t="str">
        <f>'PER TRIWULAN'!I910</f>
        <v xml:space="preserve"> Pulokulon </v>
      </c>
      <c r="D63" s="161" t="str">
        <f>'PER TRIWULAN'!B910</f>
        <v>SMP NEGERI 3 PULOKULON</v>
      </c>
      <c r="E63" s="136">
        <f>'PER TRIWULAN'!N910</f>
        <v>40470000</v>
      </c>
      <c r="F63" s="197">
        <v>40470000</v>
      </c>
      <c r="G63" s="146"/>
      <c r="H63" s="146"/>
      <c r="I63" s="146"/>
      <c r="J63" s="146">
        <v>12322000</v>
      </c>
      <c r="K63" s="146">
        <v>13602250</v>
      </c>
      <c r="L63" s="146">
        <v>4100000</v>
      </c>
      <c r="M63" s="146"/>
      <c r="N63" s="146">
        <v>8040000</v>
      </c>
      <c r="O63" s="146">
        <v>920000</v>
      </c>
      <c r="P63" s="146"/>
      <c r="Q63" s="146"/>
      <c r="R63" s="146"/>
      <c r="S63" s="146"/>
      <c r="T63" s="136">
        <f t="shared" si="0"/>
        <v>38984250</v>
      </c>
      <c r="U63" s="134">
        <f t="shared" si="1"/>
        <v>0</v>
      </c>
      <c r="V63" s="134">
        <f t="shared" si="2"/>
        <v>1485750</v>
      </c>
    </row>
    <row r="64" spans="2:22" hidden="1">
      <c r="B64" s="185">
        <f>'PER TRIWULAN'!A911</f>
        <v>905</v>
      </c>
      <c r="C64" s="160" t="str">
        <f>'PER TRIWULAN'!I911</f>
        <v xml:space="preserve"> Pulokulon </v>
      </c>
      <c r="D64" s="161" t="str">
        <f>'PER TRIWULAN'!B911</f>
        <v>SMP NEGERI 4 SATU ATAP PULOKULON</v>
      </c>
      <c r="E64" s="136">
        <f>'PER TRIWULAN'!N911</f>
        <v>34612500</v>
      </c>
      <c r="F64" s="197"/>
      <c r="G64" s="146"/>
      <c r="H64" s="146"/>
      <c r="I64" s="146">
        <v>3250000</v>
      </c>
      <c r="J64" s="146">
        <f>8677500+8462200</f>
        <v>17139700</v>
      </c>
      <c r="K64" s="146">
        <f>1830000+2965300</f>
        <v>4795300</v>
      </c>
      <c r="L64" s="146">
        <f>970000+500000</f>
        <v>1470000</v>
      </c>
      <c r="M64" s="146"/>
      <c r="N64" s="146">
        <v>6900000</v>
      </c>
      <c r="O64" s="146">
        <v>1150000</v>
      </c>
      <c r="P64" s="146"/>
      <c r="Q64" s="146"/>
      <c r="R64" s="146"/>
      <c r="S64" s="146"/>
      <c r="T64" s="136">
        <f t="shared" si="0"/>
        <v>34705000</v>
      </c>
      <c r="U64" s="134">
        <f t="shared" si="1"/>
        <v>34612500</v>
      </c>
      <c r="V64" s="134">
        <f t="shared" si="2"/>
        <v>-34705000</v>
      </c>
    </row>
    <row r="65" spans="2:23" hidden="1">
      <c r="B65" s="185">
        <f>'PER TRIWULAN'!A912</f>
        <v>906</v>
      </c>
      <c r="C65" s="160" t="str">
        <f>'PER TRIWULAN'!I912</f>
        <v xml:space="preserve"> Pulokulon </v>
      </c>
      <c r="D65" s="161" t="str">
        <f>'PER TRIWULAN'!B912</f>
        <v>SMP NEGERI 2 PULOKULON</v>
      </c>
      <c r="E65" s="136">
        <f>'PER TRIWULAN'!N912</f>
        <v>97092500</v>
      </c>
      <c r="F65" s="197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36">
        <f t="shared" si="0"/>
        <v>0</v>
      </c>
      <c r="U65" s="134">
        <f t="shared" si="1"/>
        <v>97092500</v>
      </c>
      <c r="V65" s="134">
        <f t="shared" si="2"/>
        <v>0</v>
      </c>
    </row>
    <row r="66" spans="2:23" hidden="1">
      <c r="B66" s="185">
        <f>'PER TRIWULAN'!A913</f>
        <v>907</v>
      </c>
      <c r="C66" s="160" t="str">
        <f>'PER TRIWULAN'!I913</f>
        <v xml:space="preserve"> Purwodadi </v>
      </c>
      <c r="D66" s="161" t="str">
        <f>'PER TRIWULAN'!B913</f>
        <v>SMP NEGERI 1 PURWODADI</v>
      </c>
      <c r="E66" s="136">
        <f>'PER TRIWULAN'!N913</f>
        <v>104725000</v>
      </c>
      <c r="F66" s="197"/>
      <c r="G66" s="146"/>
      <c r="H66" s="146"/>
      <c r="I66" s="146">
        <v>16451000</v>
      </c>
      <c r="J66" s="146">
        <v>25894550</v>
      </c>
      <c r="K66" s="146">
        <v>217000</v>
      </c>
      <c r="L66" s="146">
        <v>37073401</v>
      </c>
      <c r="M66" s="146"/>
      <c r="N66" s="146">
        <v>10800000</v>
      </c>
      <c r="O66" s="146">
        <v>8377500</v>
      </c>
      <c r="P66" s="146"/>
      <c r="Q66" s="146"/>
      <c r="R66" s="146"/>
      <c r="S66" s="146"/>
      <c r="T66" s="136">
        <f t="shared" si="0"/>
        <v>98813451</v>
      </c>
      <c r="U66" s="134">
        <f t="shared" si="1"/>
        <v>104725000</v>
      </c>
      <c r="V66" s="134">
        <f t="shared" si="2"/>
        <v>-98813451</v>
      </c>
    </row>
    <row r="67" spans="2:23" hidden="1">
      <c r="B67" s="185">
        <f>'PER TRIWULAN'!A914</f>
        <v>908</v>
      </c>
      <c r="C67" s="160" t="str">
        <f>'PER TRIWULAN'!I914</f>
        <v xml:space="preserve"> Purwodadi </v>
      </c>
      <c r="D67" s="161" t="str">
        <f>'PER TRIWULAN'!B914</f>
        <v>SMP NEGERI 2 PURWODADI</v>
      </c>
      <c r="E67" s="136">
        <f>'PER TRIWULAN'!N914</f>
        <v>154602500</v>
      </c>
      <c r="F67" s="197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36">
        <f t="shared" si="0"/>
        <v>0</v>
      </c>
      <c r="U67" s="134">
        <f t="shared" si="1"/>
        <v>154602500</v>
      </c>
      <c r="V67" s="134">
        <f t="shared" si="2"/>
        <v>0</v>
      </c>
    </row>
    <row r="68" spans="2:23" hidden="1">
      <c r="B68" s="185">
        <f>'PER TRIWULAN'!A915</f>
        <v>909</v>
      </c>
      <c r="C68" s="160" t="str">
        <f>'PER TRIWULAN'!I915</f>
        <v xml:space="preserve"> Purwodadi </v>
      </c>
      <c r="D68" s="161" t="str">
        <f>'PER TRIWULAN'!B915</f>
        <v>SMP NEGERI 3 PURWODADI</v>
      </c>
      <c r="E68" s="136">
        <f>'PER TRIWULAN'!N915</f>
        <v>229862500</v>
      </c>
      <c r="F68" s="197"/>
      <c r="G68" s="146"/>
      <c r="H68" s="146">
        <v>29389950</v>
      </c>
      <c r="I68" s="146"/>
      <c r="J68" s="146">
        <v>136176500</v>
      </c>
      <c r="K68" s="146">
        <v>18804750</v>
      </c>
      <c r="L68" s="146">
        <v>81240939</v>
      </c>
      <c r="M68" s="146"/>
      <c r="N68" s="146"/>
      <c r="O68" s="146">
        <v>10285000</v>
      </c>
      <c r="P68" s="146"/>
      <c r="Q68" s="146"/>
      <c r="R68" s="146"/>
      <c r="S68" s="146"/>
      <c r="T68" s="136">
        <f t="shared" si="0"/>
        <v>275897139</v>
      </c>
      <c r="U68" s="134">
        <f t="shared" si="1"/>
        <v>229862500</v>
      </c>
      <c r="V68" s="134">
        <f t="shared" si="2"/>
        <v>-275897139</v>
      </c>
    </row>
    <row r="69" spans="2:23" hidden="1">
      <c r="B69" s="185">
        <f>'PER TRIWULAN'!A916</f>
        <v>910</v>
      </c>
      <c r="C69" s="160" t="str">
        <f>'PER TRIWULAN'!I916</f>
        <v xml:space="preserve"> Purwodadi </v>
      </c>
      <c r="D69" s="161" t="str">
        <f>'PER TRIWULAN'!B916</f>
        <v>SMP NEGERI 4 PURWODADI</v>
      </c>
      <c r="E69" s="136">
        <f>'PER TRIWULAN'!N916</f>
        <v>152117500</v>
      </c>
      <c r="F69" s="197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36">
        <f t="shared" si="0"/>
        <v>0</v>
      </c>
      <c r="U69" s="134">
        <f t="shared" si="1"/>
        <v>152117500</v>
      </c>
      <c r="V69" s="134">
        <f t="shared" si="2"/>
        <v>0</v>
      </c>
    </row>
    <row r="70" spans="2:23" hidden="1">
      <c r="B70" s="185">
        <f>'PER TRIWULAN'!A917</f>
        <v>911</v>
      </c>
      <c r="C70" s="160" t="str">
        <f>'PER TRIWULAN'!I917</f>
        <v xml:space="preserve"> Purwodadi </v>
      </c>
      <c r="D70" s="161" t="str">
        <f>'PER TRIWULAN'!B917</f>
        <v>SMP NEGERI 5 PURWODADI</v>
      </c>
      <c r="E70" s="136">
        <f>'PER TRIWULAN'!N917</f>
        <v>153182500</v>
      </c>
      <c r="F70" s="197"/>
      <c r="G70" s="146">
        <v>15081000</v>
      </c>
      <c r="H70" s="146"/>
      <c r="I70" s="146">
        <v>25598000</v>
      </c>
      <c r="J70" s="146">
        <v>28222500</v>
      </c>
      <c r="K70" s="146">
        <v>34842800</v>
      </c>
      <c r="L70" s="146">
        <v>4891537</v>
      </c>
      <c r="M70" s="146"/>
      <c r="N70" s="146">
        <v>42051000</v>
      </c>
      <c r="O70" s="146">
        <v>1430000</v>
      </c>
      <c r="P70" s="146"/>
      <c r="Q70" s="146">
        <v>1800000</v>
      </c>
      <c r="R70" s="146">
        <v>3183000</v>
      </c>
      <c r="S70" s="146">
        <v>11446000</v>
      </c>
      <c r="T70" s="136">
        <f t="shared" si="0"/>
        <v>168545837</v>
      </c>
      <c r="U70" s="134">
        <f t="shared" si="1"/>
        <v>153182500</v>
      </c>
      <c r="V70" s="134">
        <f t="shared" si="2"/>
        <v>-168545837</v>
      </c>
    </row>
    <row r="71" spans="2:23" hidden="1">
      <c r="B71" s="185">
        <f>'PER TRIWULAN'!A918</f>
        <v>912</v>
      </c>
      <c r="C71" s="160" t="str">
        <f>'PER TRIWULAN'!I918</f>
        <v xml:space="preserve"> Purwodadi </v>
      </c>
      <c r="D71" s="161" t="str">
        <f>'PER TRIWULAN'!B918</f>
        <v>SMP NEGERI 6 PURWODADI</v>
      </c>
      <c r="E71" s="136">
        <f>'PER TRIWULAN'!N918</f>
        <v>172885000</v>
      </c>
      <c r="F71" s="197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36">
        <f t="shared" si="0"/>
        <v>0</v>
      </c>
      <c r="U71" s="134">
        <f t="shared" si="1"/>
        <v>172885000</v>
      </c>
      <c r="V71" s="134">
        <f t="shared" si="2"/>
        <v>0</v>
      </c>
    </row>
    <row r="72" spans="2:23" hidden="1">
      <c r="B72" s="185">
        <f>'PER TRIWULAN'!A919</f>
        <v>913</v>
      </c>
      <c r="C72" s="160" t="str">
        <f>'PER TRIWULAN'!I919</f>
        <v xml:space="preserve"> Purwodadi </v>
      </c>
      <c r="D72" s="161" t="str">
        <f>'PER TRIWULAN'!B919</f>
        <v>SMP NEGERI 7 PURWODADI</v>
      </c>
      <c r="E72" s="136">
        <f>'PER TRIWULAN'!N919</f>
        <v>140402500</v>
      </c>
      <c r="F72" s="197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36">
        <f t="shared" si="0"/>
        <v>0</v>
      </c>
      <c r="U72" s="134">
        <f t="shared" si="1"/>
        <v>140402500</v>
      </c>
      <c r="V72" s="134">
        <f t="shared" si="2"/>
        <v>0</v>
      </c>
    </row>
    <row r="73" spans="2:23" hidden="1">
      <c r="B73" s="185">
        <f>'PER TRIWULAN'!A920</f>
        <v>914</v>
      </c>
      <c r="C73" s="160" t="str">
        <f>'PER TRIWULAN'!I920</f>
        <v xml:space="preserve"> Purwodadi </v>
      </c>
      <c r="D73" s="161" t="str">
        <f>'PER TRIWULAN'!B920</f>
        <v>SLB C. Danyang</v>
      </c>
      <c r="E73" s="136">
        <f>'PER TRIWULAN'!N920</f>
        <v>0</v>
      </c>
      <c r="F73" s="197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36">
        <f t="shared" si="0"/>
        <v>0</v>
      </c>
      <c r="U73" s="134">
        <f t="shared" si="1"/>
        <v>0</v>
      </c>
      <c r="V73" s="134">
        <f t="shared" si="2"/>
        <v>0</v>
      </c>
    </row>
    <row r="74" spans="2:23" hidden="1">
      <c r="B74" s="185">
        <f>'PER TRIWULAN'!A921</f>
        <v>915</v>
      </c>
      <c r="C74" s="160" t="str">
        <f>'PER TRIWULAN'!I921</f>
        <v xml:space="preserve"> Purwodadi </v>
      </c>
      <c r="D74" s="161" t="str">
        <f>'PER TRIWULAN'!B921</f>
        <v>SMPT NEGERI  4 Purwodadi</v>
      </c>
      <c r="E74" s="136">
        <f>'PER TRIWULAN'!N921</f>
        <v>5325000</v>
      </c>
      <c r="F74" s="197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36">
        <f t="shared" si="0"/>
        <v>0</v>
      </c>
      <c r="U74" s="134">
        <f t="shared" si="1"/>
        <v>5325000</v>
      </c>
      <c r="V74" s="134">
        <f t="shared" si="2"/>
        <v>0</v>
      </c>
    </row>
    <row r="75" spans="2:23" hidden="1">
      <c r="B75" s="185">
        <f>'PER TRIWULAN'!A922</f>
        <v>916</v>
      </c>
      <c r="C75" s="160" t="str">
        <f>'PER TRIWULAN'!I922</f>
        <v xml:space="preserve"> Tanggungharjo </v>
      </c>
      <c r="D75" s="161" t="str">
        <f>'PER TRIWULAN'!B922</f>
        <v>SMP NEGERI 1TANGGUNGHARJO</v>
      </c>
      <c r="E75" s="136">
        <f>'PER TRIWULAN'!N922</f>
        <v>124605000</v>
      </c>
      <c r="F75" s="197"/>
      <c r="G75" s="146"/>
      <c r="H75" s="146"/>
      <c r="I75" s="146">
        <v>26930000</v>
      </c>
      <c r="J75" s="146">
        <v>23507700</v>
      </c>
      <c r="K75" s="146">
        <v>38946380</v>
      </c>
      <c r="L75" s="146">
        <v>4124320</v>
      </c>
      <c r="M75" s="146">
        <v>15232000</v>
      </c>
      <c r="N75" s="146">
        <v>19908000</v>
      </c>
      <c r="O75" s="146"/>
      <c r="P75" s="146"/>
      <c r="Q75" s="146">
        <v>1800000</v>
      </c>
      <c r="R75" s="146"/>
      <c r="S75" s="146"/>
      <c r="T75" s="136">
        <f t="shared" si="0"/>
        <v>130448400</v>
      </c>
      <c r="U75" s="134">
        <f t="shared" si="1"/>
        <v>124605000</v>
      </c>
      <c r="V75" s="134">
        <f t="shared" si="2"/>
        <v>-130448400</v>
      </c>
    </row>
    <row r="76" spans="2:23" hidden="1">
      <c r="B76" s="185">
        <f>'PER TRIWULAN'!A923</f>
        <v>917</v>
      </c>
      <c r="C76" s="160" t="str">
        <f>'PER TRIWULAN'!I923</f>
        <v xml:space="preserve"> Tanggungharjo </v>
      </c>
      <c r="D76" s="161" t="str">
        <f>'PER TRIWULAN'!B923</f>
        <v>SMP NEGERI 2 TANGGUNGHARJO</v>
      </c>
      <c r="E76" s="136">
        <f>'PER TRIWULAN'!N923</f>
        <v>66917500</v>
      </c>
      <c r="F76" s="197"/>
      <c r="G76" s="146">
        <v>1946000</v>
      </c>
      <c r="H76" s="146"/>
      <c r="I76" s="146">
        <v>7167700</v>
      </c>
      <c r="J76" s="146">
        <v>23337500</v>
      </c>
      <c r="K76" s="146">
        <v>11850000</v>
      </c>
      <c r="L76" s="146">
        <v>1311246</v>
      </c>
      <c r="M76" s="146">
        <v>2500000</v>
      </c>
      <c r="N76" s="146">
        <v>10530000</v>
      </c>
      <c r="O76" s="146">
        <v>6065000</v>
      </c>
      <c r="P76" s="146">
        <v>960000</v>
      </c>
      <c r="Q76" s="146">
        <v>1250000</v>
      </c>
      <c r="R76" s="146"/>
      <c r="S76" s="146"/>
      <c r="T76" s="136">
        <f t="shared" ref="T76:T139" si="3">SUM(G76:S76)</f>
        <v>66917446</v>
      </c>
      <c r="U76" s="134">
        <f t="shared" ref="U76:U139" si="4">E76-F76</f>
        <v>66917500</v>
      </c>
      <c r="V76" s="134">
        <f t="shared" ref="V76:V139" si="5">F76-T76</f>
        <v>-66917446</v>
      </c>
    </row>
    <row r="77" spans="2:23" hidden="1">
      <c r="B77" s="185">
        <f>'PER TRIWULAN'!A924</f>
        <v>918</v>
      </c>
      <c r="C77" s="160" t="str">
        <f>'PER TRIWULAN'!I924</f>
        <v xml:space="preserve"> Tawangharjo </v>
      </c>
      <c r="D77" s="161" t="str">
        <f>'PER TRIWULAN'!B924</f>
        <v>SMP NEGERI 1 TAWANGHARJO</v>
      </c>
      <c r="E77" s="136">
        <f>'PER TRIWULAN'!N924</f>
        <v>162945000</v>
      </c>
      <c r="F77" s="197"/>
      <c r="G77" s="146">
        <v>5757000</v>
      </c>
      <c r="H77" s="146"/>
      <c r="I77" s="146">
        <v>27120000</v>
      </c>
      <c r="J77" s="146">
        <v>62031000</v>
      </c>
      <c r="K77" s="146">
        <v>19891600</v>
      </c>
      <c r="L77" s="146">
        <v>3614781</v>
      </c>
      <c r="M77" s="146">
        <v>11208000</v>
      </c>
      <c r="N77" s="146">
        <v>30538500</v>
      </c>
      <c r="O77" s="146">
        <v>1090000</v>
      </c>
      <c r="P77" s="146"/>
      <c r="Q77" s="146">
        <v>1400000</v>
      </c>
      <c r="R77" s="146"/>
      <c r="S77" s="146">
        <v>459000</v>
      </c>
      <c r="T77" s="136">
        <f t="shared" si="3"/>
        <v>163109881</v>
      </c>
      <c r="U77" s="134">
        <f t="shared" si="4"/>
        <v>162945000</v>
      </c>
      <c r="V77" s="134">
        <f t="shared" si="5"/>
        <v>-163109881</v>
      </c>
      <c r="W77" s="168">
        <f>163109881-T77</f>
        <v>0</v>
      </c>
    </row>
    <row r="78" spans="2:23" hidden="1">
      <c r="B78" s="185">
        <f>'PER TRIWULAN'!A925</f>
        <v>919</v>
      </c>
      <c r="C78" s="160" t="str">
        <f>'PER TRIWULAN'!I925</f>
        <v xml:space="preserve"> Tawangharjo </v>
      </c>
      <c r="D78" s="161" t="str">
        <f>'PER TRIWULAN'!B925</f>
        <v>SMP NEGERI 2 TAWANGHARJO</v>
      </c>
      <c r="E78" s="136">
        <f>'PER TRIWULAN'!N925</f>
        <v>82005000</v>
      </c>
      <c r="F78" s="197"/>
      <c r="G78" s="146">
        <v>0</v>
      </c>
      <c r="H78" s="146">
        <v>0</v>
      </c>
      <c r="I78" s="146">
        <v>27351000</v>
      </c>
      <c r="J78" s="146">
        <v>27721000</v>
      </c>
      <c r="K78" s="146">
        <v>28797700</v>
      </c>
      <c r="L78" s="146">
        <v>2026180</v>
      </c>
      <c r="M78" s="146">
        <v>1160000</v>
      </c>
      <c r="N78" s="146">
        <v>10613100</v>
      </c>
      <c r="O78" s="146">
        <v>1750000</v>
      </c>
      <c r="P78" s="146">
        <v>1725000</v>
      </c>
      <c r="Q78" s="146">
        <v>900000</v>
      </c>
      <c r="R78" s="146">
        <v>3780000</v>
      </c>
      <c r="S78" s="146">
        <v>3500000</v>
      </c>
      <c r="T78" s="136">
        <f t="shared" si="3"/>
        <v>109323980</v>
      </c>
      <c r="U78" s="134">
        <f t="shared" si="4"/>
        <v>82005000</v>
      </c>
      <c r="V78" s="134">
        <f t="shared" si="5"/>
        <v>-109323980</v>
      </c>
    </row>
    <row r="79" spans="2:23" hidden="1">
      <c r="B79" s="185">
        <f>'PER TRIWULAN'!A926</f>
        <v>920</v>
      </c>
      <c r="C79" s="160" t="str">
        <f>'PER TRIWULAN'!I926</f>
        <v xml:space="preserve"> Tawangharjo </v>
      </c>
      <c r="D79" s="161" t="str">
        <f>'PER TRIWULAN'!B926</f>
        <v>SMP NEGERI 3 Satu Atap Tawangharjo</v>
      </c>
      <c r="E79" s="136">
        <f>'PER TRIWULAN'!N926</f>
        <v>3195000</v>
      </c>
      <c r="F79" s="197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36">
        <f t="shared" si="3"/>
        <v>0</v>
      </c>
      <c r="U79" s="134">
        <f t="shared" si="4"/>
        <v>3195000</v>
      </c>
      <c r="V79" s="134">
        <f t="shared" si="5"/>
        <v>0</v>
      </c>
    </row>
    <row r="80" spans="2:23" hidden="1">
      <c r="B80" s="185">
        <f>'PER TRIWULAN'!A927</f>
        <v>921</v>
      </c>
      <c r="C80" s="160" t="str">
        <f>'PER TRIWULAN'!I927</f>
        <v xml:space="preserve"> Tegowanu </v>
      </c>
      <c r="D80" s="161" t="str">
        <f>'PER TRIWULAN'!B927</f>
        <v>SMP NEGERI 1 TEGOWANU</v>
      </c>
      <c r="E80" s="136">
        <f>'PER TRIWULAN'!N927</f>
        <v>149632500</v>
      </c>
      <c r="F80" s="197"/>
      <c r="G80" s="146"/>
      <c r="H80" s="146"/>
      <c r="I80" s="146">
        <v>35874550</v>
      </c>
      <c r="J80" s="146">
        <v>66656000</v>
      </c>
      <c r="K80" s="146">
        <v>5635000</v>
      </c>
      <c r="L80" s="146">
        <v>16888460</v>
      </c>
      <c r="M80" s="146">
        <v>4205000</v>
      </c>
      <c r="N80" s="146">
        <v>16050000</v>
      </c>
      <c r="O80" s="146">
        <v>5325000</v>
      </c>
      <c r="P80" s="146"/>
      <c r="Q80" s="146">
        <v>1500000</v>
      </c>
      <c r="R80" s="146"/>
      <c r="S80" s="146">
        <f>1050000+245000+20515974</f>
        <v>21810974</v>
      </c>
      <c r="T80" s="136">
        <f t="shared" si="3"/>
        <v>173944984</v>
      </c>
      <c r="U80" s="134">
        <f t="shared" si="4"/>
        <v>149632500</v>
      </c>
      <c r="V80" s="134">
        <f t="shared" si="5"/>
        <v>-173944984</v>
      </c>
    </row>
    <row r="81" spans="2:22" hidden="1">
      <c r="B81" s="185">
        <f>'PER TRIWULAN'!A928</f>
        <v>922</v>
      </c>
      <c r="C81" s="160" t="str">
        <f>'PER TRIWULAN'!I928</f>
        <v xml:space="preserve"> Tegowanu </v>
      </c>
      <c r="D81" s="161" t="str">
        <f>'PER TRIWULAN'!B928</f>
        <v>SMP NEGERI 2 TEGOWANU</v>
      </c>
      <c r="E81" s="136">
        <f>'PER TRIWULAN'!N928</f>
        <v>110582500</v>
      </c>
      <c r="F81" s="197"/>
      <c r="G81" s="146">
        <v>5252300</v>
      </c>
      <c r="H81" s="146">
        <v>2839550</v>
      </c>
      <c r="I81" s="146">
        <v>36252100</v>
      </c>
      <c r="J81" s="146">
        <v>9522250</v>
      </c>
      <c r="K81" s="146">
        <v>17747700</v>
      </c>
      <c r="L81" s="146">
        <v>2620000</v>
      </c>
      <c r="M81" s="146">
        <v>16624000</v>
      </c>
      <c r="N81" s="146">
        <v>16059600</v>
      </c>
      <c r="O81" s="146">
        <v>3665000</v>
      </c>
      <c r="P81" s="146"/>
      <c r="Q81" s="146"/>
      <c r="R81" s="146"/>
      <c r="S81" s="146"/>
      <c r="T81" s="136">
        <f t="shared" si="3"/>
        <v>110582500</v>
      </c>
      <c r="U81" s="134">
        <f t="shared" si="4"/>
        <v>110582500</v>
      </c>
      <c r="V81" s="134">
        <f t="shared" si="5"/>
        <v>-110582500</v>
      </c>
    </row>
    <row r="82" spans="2:22" hidden="1">
      <c r="B82" s="185">
        <f>'PER TRIWULAN'!A929</f>
        <v>923</v>
      </c>
      <c r="C82" s="160" t="str">
        <f>'PER TRIWULAN'!I929</f>
        <v xml:space="preserve"> Tegowanu </v>
      </c>
      <c r="D82" s="161" t="str">
        <f>'PER TRIWULAN'!B929</f>
        <v>SMP NEGERI 3 TEGOWANU</v>
      </c>
      <c r="E82" s="136">
        <f>'PER TRIWULAN'!N929</f>
        <v>36742500</v>
      </c>
      <c r="F82" s="197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36">
        <f t="shared" si="3"/>
        <v>0</v>
      </c>
      <c r="U82" s="134">
        <f t="shared" si="4"/>
        <v>36742500</v>
      </c>
      <c r="V82" s="134">
        <f t="shared" si="5"/>
        <v>0</v>
      </c>
    </row>
    <row r="83" spans="2:22" hidden="1">
      <c r="B83" s="185">
        <f>'PER TRIWULAN'!A930</f>
        <v>924</v>
      </c>
      <c r="C83" s="160" t="str">
        <f>'PER TRIWULAN'!I930</f>
        <v xml:space="preserve"> Toroh </v>
      </c>
      <c r="D83" s="161" t="str">
        <f>'PER TRIWULAN'!B930</f>
        <v>SMP NEGERI 1 TOROH</v>
      </c>
      <c r="E83" s="136">
        <f>'PER TRIWULAN'!N930</f>
        <v>159395000</v>
      </c>
      <c r="F83" s="197"/>
      <c r="G83" s="146">
        <v>390000</v>
      </c>
      <c r="H83" s="146"/>
      <c r="I83" s="146">
        <v>12240000</v>
      </c>
      <c r="J83" s="146">
        <v>68938400</v>
      </c>
      <c r="K83" s="146">
        <v>37728175</v>
      </c>
      <c r="L83" s="146">
        <v>4992841</v>
      </c>
      <c r="M83" s="146">
        <v>3705100</v>
      </c>
      <c r="N83" s="146">
        <v>11943000</v>
      </c>
      <c r="O83" s="146">
        <v>13045000</v>
      </c>
      <c r="P83" s="146"/>
      <c r="Q83" s="146">
        <v>900000</v>
      </c>
      <c r="R83" s="146"/>
      <c r="S83" s="146">
        <v>17976250</v>
      </c>
      <c r="T83" s="136">
        <f t="shared" si="3"/>
        <v>171858766</v>
      </c>
      <c r="U83" s="134">
        <f t="shared" si="4"/>
        <v>159395000</v>
      </c>
      <c r="V83" s="134">
        <f t="shared" si="5"/>
        <v>-171858766</v>
      </c>
    </row>
    <row r="84" spans="2:22" hidden="1">
      <c r="B84" s="185">
        <f>'PER TRIWULAN'!A931</f>
        <v>925</v>
      </c>
      <c r="C84" s="160" t="str">
        <f>'PER TRIWULAN'!I931</f>
        <v xml:space="preserve"> Toroh </v>
      </c>
      <c r="D84" s="161" t="str">
        <f>'PER TRIWULAN'!B931</f>
        <v>SMP NEGERI 2 TOROH</v>
      </c>
      <c r="E84" s="136">
        <f>'PER TRIWULAN'!N931</f>
        <v>198800000</v>
      </c>
      <c r="F84" s="197"/>
      <c r="G84" s="146">
        <v>11483400</v>
      </c>
      <c r="H84" s="146">
        <v>7050000</v>
      </c>
      <c r="I84" s="146">
        <v>21615000</v>
      </c>
      <c r="J84" s="146">
        <v>48773100</v>
      </c>
      <c r="K84" s="146">
        <v>53773450</v>
      </c>
      <c r="L84" s="146">
        <v>12626338</v>
      </c>
      <c r="M84" s="146">
        <v>19711200</v>
      </c>
      <c r="N84" s="146">
        <v>30885000</v>
      </c>
      <c r="O84" s="146">
        <v>12425000</v>
      </c>
      <c r="P84" s="146"/>
      <c r="Q84" s="146">
        <v>1350000</v>
      </c>
      <c r="R84" s="146"/>
      <c r="S84" s="146"/>
      <c r="T84" s="136">
        <f t="shared" si="3"/>
        <v>219692488</v>
      </c>
      <c r="U84" s="134">
        <f t="shared" si="4"/>
        <v>198800000</v>
      </c>
      <c r="V84" s="134">
        <f t="shared" si="5"/>
        <v>-219692488</v>
      </c>
    </row>
    <row r="85" spans="2:22" hidden="1">
      <c r="B85" s="185">
        <f>'PER TRIWULAN'!A932</f>
        <v>926</v>
      </c>
      <c r="C85" s="160" t="str">
        <f>'PER TRIWULAN'!I932</f>
        <v xml:space="preserve"> Toroh </v>
      </c>
      <c r="D85" s="161" t="str">
        <f>'PER TRIWULAN'!B932</f>
        <v>SMP NEGERI 3 Satu Atap Toroh</v>
      </c>
      <c r="E85" s="136">
        <f>'PER TRIWULAN'!N932</f>
        <v>23785000</v>
      </c>
      <c r="F85" s="197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36">
        <f t="shared" si="3"/>
        <v>0</v>
      </c>
      <c r="U85" s="134">
        <f t="shared" si="4"/>
        <v>23785000</v>
      </c>
      <c r="V85" s="134">
        <f t="shared" si="5"/>
        <v>0</v>
      </c>
    </row>
    <row r="86" spans="2:22" hidden="1">
      <c r="B86" s="185">
        <f>'PER TRIWULAN'!A933</f>
        <v>927</v>
      </c>
      <c r="C86" s="160" t="str">
        <f>'PER TRIWULAN'!I933</f>
        <v xml:space="preserve"> Wirosari </v>
      </c>
      <c r="D86" s="161" t="str">
        <f>'PER TRIWULAN'!B933</f>
        <v>SMP NEGERI 1 WIROSARI</v>
      </c>
      <c r="E86" s="136">
        <f>'PER TRIWULAN'!N933</f>
        <v>207142500</v>
      </c>
      <c r="F86" s="197"/>
      <c r="G86" s="146">
        <v>630000</v>
      </c>
      <c r="H86" s="146"/>
      <c r="I86" s="146">
        <v>54458000</v>
      </c>
      <c r="J86" s="146">
        <v>82242200</v>
      </c>
      <c r="K86" s="146">
        <v>337500</v>
      </c>
      <c r="L86" s="146">
        <v>5105948</v>
      </c>
      <c r="M86" s="146">
        <v>3770000</v>
      </c>
      <c r="N86" s="146">
        <v>53075480</v>
      </c>
      <c r="O86" s="146">
        <v>295000</v>
      </c>
      <c r="P86" s="146"/>
      <c r="Q86" s="146"/>
      <c r="R86" s="146"/>
      <c r="S86" s="146">
        <v>12663000</v>
      </c>
      <c r="T86" s="136">
        <f t="shared" si="3"/>
        <v>212577128</v>
      </c>
      <c r="U86" s="134">
        <f t="shared" si="4"/>
        <v>207142500</v>
      </c>
      <c r="V86" s="134">
        <f t="shared" si="5"/>
        <v>-212577128</v>
      </c>
    </row>
    <row r="87" spans="2:22" hidden="1">
      <c r="B87" s="185">
        <f>'PER TRIWULAN'!A934</f>
        <v>928</v>
      </c>
      <c r="C87" s="160" t="str">
        <f>'PER TRIWULAN'!I934</f>
        <v xml:space="preserve"> Wirosari </v>
      </c>
      <c r="D87" s="161" t="str">
        <f>'PER TRIWULAN'!B934</f>
        <v>SMP NEGERI 2 WIROSARI</v>
      </c>
      <c r="E87" s="136">
        <f>'PER TRIWULAN'!N934</f>
        <v>93897500</v>
      </c>
      <c r="F87" s="197"/>
      <c r="G87" s="146">
        <v>825000</v>
      </c>
      <c r="H87" s="146">
        <v>5435000</v>
      </c>
      <c r="I87" s="146">
        <v>38323500</v>
      </c>
      <c r="J87" s="146">
        <v>32053500</v>
      </c>
      <c r="K87" s="146">
        <v>6674450</v>
      </c>
      <c r="L87" s="146">
        <v>660000</v>
      </c>
      <c r="M87" s="146">
        <v>6339500</v>
      </c>
      <c r="N87" s="146">
        <v>14804000</v>
      </c>
      <c r="O87" s="146">
        <v>670000</v>
      </c>
      <c r="P87" s="146"/>
      <c r="Q87" s="146">
        <v>183000</v>
      </c>
      <c r="R87" s="146"/>
      <c r="S87" s="146">
        <v>2205950</v>
      </c>
      <c r="T87" s="136">
        <f t="shared" si="3"/>
        <v>108173900</v>
      </c>
      <c r="U87" s="134">
        <f t="shared" si="4"/>
        <v>93897500</v>
      </c>
      <c r="V87" s="134">
        <f t="shared" si="5"/>
        <v>-108173900</v>
      </c>
    </row>
    <row r="88" spans="2:22" hidden="1">
      <c r="B88" s="185">
        <f>'PER TRIWULAN'!A935</f>
        <v>929</v>
      </c>
      <c r="C88" s="160" t="str">
        <f>'PER TRIWULAN'!I935</f>
        <v xml:space="preserve"> Wirosari </v>
      </c>
      <c r="D88" s="161" t="str">
        <f>'PER TRIWULAN'!B935</f>
        <v>SMP NEGERI 3 WIROSARI</v>
      </c>
      <c r="E88" s="136">
        <f>'PER TRIWULAN'!N935</f>
        <v>44552500</v>
      </c>
      <c r="F88" s="197"/>
      <c r="G88" s="136">
        <v>216500</v>
      </c>
      <c r="H88" s="146">
        <v>0</v>
      </c>
      <c r="I88" s="146">
        <v>8765150</v>
      </c>
      <c r="J88" s="146">
        <v>9120000</v>
      </c>
      <c r="K88" s="146">
        <v>2988600</v>
      </c>
      <c r="L88" s="146">
        <v>1313718</v>
      </c>
      <c r="M88" s="146">
        <v>4145250</v>
      </c>
      <c r="N88" s="146">
        <v>9855000</v>
      </c>
      <c r="O88" s="146">
        <v>465000</v>
      </c>
      <c r="P88" s="146">
        <v>750000</v>
      </c>
      <c r="Q88" s="146">
        <v>600000</v>
      </c>
      <c r="R88" s="146">
        <v>0</v>
      </c>
      <c r="S88" s="146">
        <v>8441000</v>
      </c>
      <c r="T88" s="136">
        <f t="shared" si="3"/>
        <v>46660218</v>
      </c>
      <c r="U88" s="134">
        <f t="shared" si="4"/>
        <v>44552500</v>
      </c>
      <c r="V88" s="134">
        <f t="shared" si="5"/>
        <v>-46660218</v>
      </c>
    </row>
    <row r="89" spans="2:22" hidden="1">
      <c r="B89" s="185">
        <f>'PER TRIWULAN'!A936</f>
        <v>930</v>
      </c>
      <c r="C89" s="160" t="str">
        <f>'PER TRIWULAN'!I936</f>
        <v xml:space="preserve"> Wirosari </v>
      </c>
      <c r="D89" s="161" t="str">
        <f>'PER TRIWULAN'!B936</f>
        <v>SMP NEGERI 4 Satu Atap Wirosari</v>
      </c>
      <c r="E89" s="136">
        <f>'PER TRIWULAN'!N936</f>
        <v>28045000</v>
      </c>
      <c r="F89" s="197"/>
      <c r="G89" s="146"/>
      <c r="H89" s="146"/>
      <c r="I89" s="146">
        <v>2935000</v>
      </c>
      <c r="J89" s="146">
        <v>14950000</v>
      </c>
      <c r="K89" s="146">
        <v>8690000</v>
      </c>
      <c r="L89" s="146"/>
      <c r="M89" s="146">
        <v>600000</v>
      </c>
      <c r="N89" s="146">
        <v>120000</v>
      </c>
      <c r="O89" s="146">
        <v>750000</v>
      </c>
      <c r="P89" s="146"/>
      <c r="Q89" s="146"/>
      <c r="R89" s="146"/>
      <c r="S89" s="146"/>
      <c r="T89" s="136">
        <f t="shared" si="3"/>
        <v>28045000</v>
      </c>
      <c r="U89" s="134">
        <f t="shared" si="4"/>
        <v>28045000</v>
      </c>
      <c r="V89" s="134">
        <f t="shared" si="5"/>
        <v>-28045000</v>
      </c>
    </row>
    <row r="90" spans="2:22" hidden="1">
      <c r="B90" s="185">
        <f>'PER TRIWULAN'!A937</f>
        <v>931</v>
      </c>
      <c r="C90" s="160" t="str">
        <f>'PER TRIWULAN'!I937</f>
        <v xml:space="preserve"> Wirosari </v>
      </c>
      <c r="D90" s="161" t="str">
        <f>'PER TRIWULAN'!B937</f>
        <v>SMP NEGERI 5 Satu Atap Wirosari</v>
      </c>
      <c r="E90" s="136">
        <f>'PER TRIWULAN'!N937</f>
        <v>15620000</v>
      </c>
      <c r="F90" s="197"/>
      <c r="G90" s="146"/>
      <c r="H90" s="146"/>
      <c r="I90" s="146">
        <v>350000</v>
      </c>
      <c r="J90" s="146">
        <v>5371500</v>
      </c>
      <c r="K90" s="146">
        <v>373200</v>
      </c>
      <c r="L90" s="146">
        <v>1458500</v>
      </c>
      <c r="M90" s="146"/>
      <c r="N90" s="146">
        <v>3114000</v>
      </c>
      <c r="O90" s="146"/>
      <c r="P90" s="146"/>
      <c r="Q90" s="146"/>
      <c r="R90" s="146"/>
      <c r="S90" s="146">
        <v>4952800</v>
      </c>
      <c r="T90" s="136">
        <f t="shared" si="3"/>
        <v>15620000</v>
      </c>
      <c r="U90" s="134">
        <f t="shared" si="4"/>
        <v>15620000</v>
      </c>
      <c r="V90" s="134">
        <f t="shared" si="5"/>
        <v>-15620000</v>
      </c>
    </row>
    <row r="91" spans="2:22" hidden="1">
      <c r="B91" s="185">
        <f>'PER TRIWULAN'!A938</f>
        <v>932</v>
      </c>
      <c r="C91" s="160" t="str">
        <f>'PER TRIWULAN'!I938</f>
        <v xml:space="preserve"> Wirosari </v>
      </c>
      <c r="D91" s="161" t="str">
        <f>'PER TRIWULAN'!B938</f>
        <v>SMPT NEGERI 2 Wirosari</v>
      </c>
      <c r="E91" s="136">
        <f>'PER TRIWULAN'!N938</f>
        <v>17040000</v>
      </c>
      <c r="F91" s="197"/>
      <c r="G91" s="146"/>
      <c r="H91" s="146"/>
      <c r="I91" s="146">
        <v>2245000</v>
      </c>
      <c r="J91" s="146">
        <v>3928000</v>
      </c>
      <c r="K91" s="146">
        <v>1537000</v>
      </c>
      <c r="L91" s="146"/>
      <c r="M91" s="146"/>
      <c r="N91" s="146">
        <v>3375000</v>
      </c>
      <c r="O91" s="146"/>
      <c r="P91" s="146"/>
      <c r="Q91" s="146"/>
      <c r="R91" s="146"/>
      <c r="S91" s="146">
        <v>5915000</v>
      </c>
      <c r="T91" s="136">
        <f t="shared" si="3"/>
        <v>17000000</v>
      </c>
      <c r="U91" s="134">
        <f t="shared" si="4"/>
        <v>17040000</v>
      </c>
      <c r="V91" s="134">
        <f t="shared" si="5"/>
        <v>-17000000</v>
      </c>
    </row>
    <row r="92" spans="2:22" hidden="1">
      <c r="B92" s="185">
        <f>'PER TRIWULAN'!A939</f>
        <v>933</v>
      </c>
      <c r="C92" s="160" t="str">
        <f>'PER TRIWULAN'!I939</f>
        <v xml:space="preserve"> Wirosari </v>
      </c>
      <c r="D92" s="161" t="str">
        <f>'PER TRIWULAN'!B939</f>
        <v>SMP NEGERI 6 Satu Atap Wirosari</v>
      </c>
      <c r="E92" s="136">
        <f>'PER TRIWULAN'!N939</f>
        <v>3727500</v>
      </c>
      <c r="F92" s="197"/>
      <c r="G92" s="146"/>
      <c r="H92" s="146"/>
      <c r="I92" s="146">
        <v>750000</v>
      </c>
      <c r="J92" s="146">
        <v>852500</v>
      </c>
      <c r="K92" s="146">
        <v>375000</v>
      </c>
      <c r="L92" s="146"/>
      <c r="M92" s="146">
        <v>350000</v>
      </c>
      <c r="N92" s="146">
        <v>750000</v>
      </c>
      <c r="O92" s="146">
        <v>500000</v>
      </c>
      <c r="P92" s="146"/>
      <c r="Q92" s="146"/>
      <c r="R92" s="146">
        <v>150000</v>
      </c>
      <c r="S92" s="146"/>
      <c r="T92" s="136">
        <f t="shared" si="3"/>
        <v>3727500</v>
      </c>
      <c r="U92" s="134">
        <f t="shared" si="4"/>
        <v>3727500</v>
      </c>
      <c r="V92" s="134">
        <f t="shared" si="5"/>
        <v>-3727500</v>
      </c>
    </row>
    <row r="93" spans="2:22" hidden="1">
      <c r="B93" s="185">
        <f>'PER TRIWULAN'!A940</f>
        <v>934</v>
      </c>
      <c r="C93" s="160" t="str">
        <f>'PER TRIWULAN'!I940</f>
        <v xml:space="preserve"> Gabus </v>
      </c>
      <c r="D93" s="161" t="str">
        <f>'PER TRIWULAN'!B940</f>
        <v>SMP ISLAM GABUS</v>
      </c>
      <c r="E93" s="136">
        <f>'PER TRIWULAN'!N940</f>
        <v>18105000</v>
      </c>
      <c r="F93" s="197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36">
        <f t="shared" si="3"/>
        <v>0</v>
      </c>
      <c r="U93" s="134">
        <f t="shared" si="4"/>
        <v>18105000</v>
      </c>
      <c r="V93" s="134">
        <f t="shared" si="5"/>
        <v>0</v>
      </c>
    </row>
    <row r="94" spans="2:22" hidden="1">
      <c r="B94" s="185">
        <f>'PER TRIWULAN'!A941</f>
        <v>935</v>
      </c>
      <c r="C94" s="160" t="str">
        <f>'PER TRIWULAN'!I941</f>
        <v xml:space="preserve"> Gabus </v>
      </c>
      <c r="D94" s="161" t="str">
        <f>'PER TRIWULAN'!B941</f>
        <v>SMP PGRI GABUS</v>
      </c>
      <c r="E94" s="136">
        <f>'PER TRIWULAN'!N941</f>
        <v>67095000</v>
      </c>
      <c r="F94" s="197"/>
      <c r="G94" s="146">
        <v>670000</v>
      </c>
      <c r="H94" s="146">
        <v>200000</v>
      </c>
      <c r="I94" s="146">
        <v>6570000</v>
      </c>
      <c r="J94" s="146">
        <v>9247300</v>
      </c>
      <c r="K94" s="146">
        <v>3200000</v>
      </c>
      <c r="L94" s="146">
        <v>995200</v>
      </c>
      <c r="M94" s="146">
        <v>6250000</v>
      </c>
      <c r="N94" s="146">
        <v>32505000</v>
      </c>
      <c r="O94" s="146">
        <v>2212500</v>
      </c>
      <c r="P94" s="146"/>
      <c r="Q94" s="146"/>
      <c r="R94" s="146">
        <v>2939000</v>
      </c>
      <c r="S94" s="146">
        <v>2306000</v>
      </c>
      <c r="T94" s="136">
        <f t="shared" si="3"/>
        <v>67095000</v>
      </c>
      <c r="U94" s="134">
        <f t="shared" si="4"/>
        <v>67095000</v>
      </c>
      <c r="V94" s="134">
        <f t="shared" si="5"/>
        <v>-67095000</v>
      </c>
    </row>
    <row r="95" spans="2:22" hidden="1">
      <c r="B95" s="185">
        <f>'PER TRIWULAN'!A942</f>
        <v>936</v>
      </c>
      <c r="C95" s="160" t="str">
        <f>'PER TRIWULAN'!I942</f>
        <v xml:space="preserve"> Geyer </v>
      </c>
      <c r="D95" s="161" t="str">
        <f>'PER TRIWULAN'!B942</f>
        <v>SMP FATHUL MAARIF</v>
      </c>
      <c r="E95" s="136">
        <f>'PER TRIWULAN'!N942</f>
        <v>31062500</v>
      </c>
      <c r="F95" s="197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36">
        <f t="shared" si="3"/>
        <v>0</v>
      </c>
      <c r="U95" s="134">
        <f t="shared" si="4"/>
        <v>31062500</v>
      </c>
      <c r="V95" s="134">
        <f t="shared" si="5"/>
        <v>0</v>
      </c>
    </row>
    <row r="96" spans="2:22" hidden="1">
      <c r="B96" s="185">
        <f>'PER TRIWULAN'!A943</f>
        <v>937</v>
      </c>
      <c r="C96" s="160" t="str">
        <f>'PER TRIWULAN'!I943</f>
        <v xml:space="preserve"> Geyer </v>
      </c>
      <c r="D96" s="161" t="str">
        <f>'PER TRIWULAN'!B943</f>
        <v>SMP Muhammadiyah Geyer</v>
      </c>
      <c r="E96" s="136">
        <f>'PER TRIWULAN'!N943</f>
        <v>39760000</v>
      </c>
      <c r="F96" s="197"/>
      <c r="G96" s="146"/>
      <c r="H96" s="146"/>
      <c r="I96" s="146">
        <v>2449100</v>
      </c>
      <c r="J96" s="146">
        <v>8162800</v>
      </c>
      <c r="K96" s="146">
        <v>681000</v>
      </c>
      <c r="L96" s="146">
        <v>96100</v>
      </c>
      <c r="M96" s="146">
        <v>21000</v>
      </c>
      <c r="N96" s="146">
        <v>27765000</v>
      </c>
      <c r="O96" s="146">
        <v>585000</v>
      </c>
      <c r="P96" s="146"/>
      <c r="Q96" s="146"/>
      <c r="R96" s="146"/>
      <c r="S96" s="146"/>
      <c r="T96" s="136">
        <f t="shared" si="3"/>
        <v>39760000</v>
      </c>
      <c r="U96" s="134">
        <f t="shared" si="4"/>
        <v>39760000</v>
      </c>
      <c r="V96" s="134">
        <f t="shared" si="5"/>
        <v>-39760000</v>
      </c>
    </row>
    <row r="97" spans="1:22" hidden="1">
      <c r="B97" s="185">
        <f>'PER TRIWULAN'!A944</f>
        <v>938</v>
      </c>
      <c r="C97" s="160" t="str">
        <f>'PER TRIWULAN'!I944</f>
        <v xml:space="preserve"> Godong </v>
      </c>
      <c r="D97" s="161" t="str">
        <f>'PER TRIWULAN'!B944</f>
        <v>SMP ISLAM AL ITTIHAAD</v>
      </c>
      <c r="E97" s="136">
        <f>'PER TRIWULAN'!N944</f>
        <v>17217500</v>
      </c>
      <c r="F97" s="197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36">
        <f t="shared" si="3"/>
        <v>0</v>
      </c>
      <c r="U97" s="134">
        <f t="shared" si="4"/>
        <v>17217500</v>
      </c>
      <c r="V97" s="134">
        <f t="shared" si="5"/>
        <v>0</v>
      </c>
    </row>
    <row r="98" spans="1:22" hidden="1">
      <c r="B98" s="185">
        <f>'PER TRIWULAN'!A945</f>
        <v>939</v>
      </c>
      <c r="C98" s="160" t="str">
        <f>'PER TRIWULAN'!I945</f>
        <v xml:space="preserve"> Godong </v>
      </c>
      <c r="D98" s="161" t="str">
        <f>'PER TRIWULAN'!B945</f>
        <v>SMP MUHAMMADIYAH GODONG</v>
      </c>
      <c r="E98" s="136">
        <f>'PER TRIWULAN'!N945</f>
        <v>8875000</v>
      </c>
      <c r="F98" s="197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36">
        <f t="shared" si="3"/>
        <v>0</v>
      </c>
      <c r="U98" s="134">
        <f t="shared" si="4"/>
        <v>8875000</v>
      </c>
      <c r="V98" s="134">
        <f t="shared" si="5"/>
        <v>0</v>
      </c>
    </row>
    <row r="99" spans="1:22" hidden="1">
      <c r="B99" s="185">
        <f>'PER TRIWULAN'!A946</f>
        <v>940</v>
      </c>
      <c r="C99" s="160" t="str">
        <f>'PER TRIWULAN'!I946</f>
        <v xml:space="preserve"> Godong </v>
      </c>
      <c r="D99" s="161" t="str">
        <f>'PER TRIWULAN'!B946</f>
        <v>SMP PGRI 2 GODONG</v>
      </c>
      <c r="E99" s="136">
        <f>'PER TRIWULAN'!N946</f>
        <v>7100000</v>
      </c>
      <c r="F99" s="197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36">
        <f t="shared" si="3"/>
        <v>0</v>
      </c>
      <c r="U99" s="134">
        <f t="shared" si="4"/>
        <v>7100000</v>
      </c>
      <c r="V99" s="134">
        <f t="shared" si="5"/>
        <v>0</v>
      </c>
    </row>
    <row r="100" spans="1:22" hidden="1">
      <c r="B100" s="185">
        <f>'PER TRIWULAN'!A947</f>
        <v>941</v>
      </c>
      <c r="C100" s="160" t="str">
        <f>'PER TRIWULAN'!I947</f>
        <v xml:space="preserve"> Godong </v>
      </c>
      <c r="D100" s="161" t="str">
        <f>'PER TRIWULAN'!B947</f>
        <v>SMP YATPI GODONG</v>
      </c>
      <c r="E100" s="136">
        <f>'PER TRIWULAN'!N947</f>
        <v>31595000</v>
      </c>
      <c r="F100" s="197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36">
        <f t="shared" si="3"/>
        <v>0</v>
      </c>
      <c r="U100" s="134">
        <f t="shared" si="4"/>
        <v>31595000</v>
      </c>
      <c r="V100" s="134">
        <f t="shared" si="5"/>
        <v>0</v>
      </c>
    </row>
    <row r="101" spans="1:22" hidden="1">
      <c r="B101" s="185">
        <f>'PER TRIWULAN'!A948</f>
        <v>942</v>
      </c>
      <c r="C101" s="160" t="str">
        <f>'PER TRIWULAN'!I948</f>
        <v xml:space="preserve"> Grobogan </v>
      </c>
      <c r="D101" s="161" t="str">
        <f>'PER TRIWULAN'!B948</f>
        <v>SMP AL ISLAM GROBOGAN</v>
      </c>
      <c r="E101" s="136">
        <f>'PER TRIWULAN'!N948</f>
        <v>17572500</v>
      </c>
      <c r="F101" s="197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36">
        <f t="shared" si="3"/>
        <v>0</v>
      </c>
      <c r="U101" s="134">
        <f t="shared" si="4"/>
        <v>17572500</v>
      </c>
      <c r="V101" s="134">
        <f t="shared" si="5"/>
        <v>0</v>
      </c>
    </row>
    <row r="102" spans="1:22" hidden="1">
      <c r="B102" s="185">
        <f>'PER TRIWULAN'!A949</f>
        <v>943</v>
      </c>
      <c r="C102" s="160" t="str">
        <f>'PER TRIWULAN'!I949</f>
        <v xml:space="preserve"> Grobogan </v>
      </c>
      <c r="D102" s="161" t="str">
        <f>'PER TRIWULAN'!B949</f>
        <v>SMP NU Model Teguhan</v>
      </c>
      <c r="E102" s="136">
        <f>'PER TRIWULAN'!N949</f>
        <v>5325000</v>
      </c>
      <c r="F102" s="197"/>
      <c r="G102" s="146"/>
      <c r="H102" s="146"/>
      <c r="I102" s="146"/>
      <c r="J102" s="146">
        <v>195000</v>
      </c>
      <c r="K102" s="146">
        <v>533000</v>
      </c>
      <c r="L102" s="146">
        <v>100000</v>
      </c>
      <c r="M102" s="146">
        <v>200000</v>
      </c>
      <c r="N102" s="146">
        <v>4230000</v>
      </c>
      <c r="O102" s="146"/>
      <c r="P102" s="146"/>
      <c r="Q102" s="146">
        <v>150000</v>
      </c>
      <c r="R102" s="146"/>
      <c r="S102" s="146"/>
      <c r="T102" s="136">
        <f t="shared" si="3"/>
        <v>5408000</v>
      </c>
      <c r="U102" s="134">
        <f t="shared" si="4"/>
        <v>5325000</v>
      </c>
      <c r="V102" s="134">
        <f t="shared" si="5"/>
        <v>-5408000</v>
      </c>
    </row>
    <row r="103" spans="1:22">
      <c r="B103" s="185">
        <f>'PER TRIWULAN'!A950</f>
        <v>944</v>
      </c>
      <c r="C103" s="160" t="str">
        <f>'PER TRIWULAN'!I950</f>
        <v xml:space="preserve"> Gubug </v>
      </c>
      <c r="D103" s="161" t="str">
        <f>'PER TRIWULAN'!B950</f>
        <v>SMP KELUARGA</v>
      </c>
      <c r="E103" s="136">
        <f>'PER TRIWULAN'!N950</f>
        <v>15797500</v>
      </c>
      <c r="F103" s="197"/>
      <c r="G103" s="146"/>
      <c r="H103" s="146">
        <v>2000000</v>
      </c>
      <c r="I103" s="146">
        <v>2500000</v>
      </c>
      <c r="J103" s="146">
        <v>2500000</v>
      </c>
      <c r="K103" s="146">
        <v>2500000</v>
      </c>
      <c r="L103" s="146">
        <v>4067000</v>
      </c>
      <c r="M103" s="146">
        <v>1000000</v>
      </c>
      <c r="N103" s="146"/>
      <c r="O103" s="146">
        <v>1200000</v>
      </c>
      <c r="P103" s="146"/>
      <c r="Q103" s="146"/>
      <c r="R103" s="146"/>
      <c r="S103" s="146"/>
      <c r="T103" s="136">
        <f t="shared" si="3"/>
        <v>15767000</v>
      </c>
      <c r="U103" s="134">
        <f t="shared" si="4"/>
        <v>15797500</v>
      </c>
      <c r="V103" s="134">
        <f t="shared" si="5"/>
        <v>-15767000</v>
      </c>
    </row>
    <row r="104" spans="1:22">
      <c r="B104" s="185">
        <f>'PER TRIWULAN'!A951</f>
        <v>945</v>
      </c>
      <c r="C104" s="160" t="str">
        <f>'PER TRIWULAN'!I951</f>
        <v xml:space="preserve"> Gubug </v>
      </c>
      <c r="D104" s="161" t="str">
        <f>'PER TRIWULAN'!B951</f>
        <v>SMP MUHAMMADIYAH GUBUG</v>
      </c>
      <c r="E104" s="136">
        <f>'PER TRIWULAN'!N951</f>
        <v>44730000</v>
      </c>
      <c r="F104" s="197"/>
      <c r="G104" s="146"/>
      <c r="H104" s="146"/>
      <c r="I104" s="146">
        <v>655000</v>
      </c>
      <c r="J104" s="146">
        <v>3989915</v>
      </c>
      <c r="K104" s="146">
        <v>357500</v>
      </c>
      <c r="L104" s="146">
        <v>722225</v>
      </c>
      <c r="M104" s="146">
        <v>431000</v>
      </c>
      <c r="N104" s="146">
        <v>37899360</v>
      </c>
      <c r="O104" s="146">
        <v>250000</v>
      </c>
      <c r="P104" s="146">
        <v>225000</v>
      </c>
      <c r="Q104" s="146">
        <v>200000</v>
      </c>
      <c r="R104" s="146"/>
      <c r="S104" s="146"/>
      <c r="T104" s="136">
        <f t="shared" si="3"/>
        <v>44730000</v>
      </c>
      <c r="U104" s="134">
        <f t="shared" si="4"/>
        <v>44730000</v>
      </c>
      <c r="V104" s="134">
        <f t="shared" si="5"/>
        <v>-44730000</v>
      </c>
    </row>
    <row r="105" spans="1:22">
      <c r="B105" s="185">
        <f>'PER TRIWULAN'!A952</f>
        <v>946</v>
      </c>
      <c r="C105" s="160" t="str">
        <f>'PER TRIWULAN'!I952</f>
        <v xml:space="preserve"> Gubug </v>
      </c>
      <c r="D105" s="161" t="str">
        <f>'PER TRIWULAN'!B952</f>
        <v>SMP NUSANTARA 1 GUBUG</v>
      </c>
      <c r="E105" s="136">
        <f>'PER TRIWULAN'!N952</f>
        <v>54137500</v>
      </c>
      <c r="F105" s="197"/>
      <c r="G105" s="146">
        <v>500000</v>
      </c>
      <c r="H105" s="146">
        <v>3000000</v>
      </c>
      <c r="I105" s="146">
        <v>7051500</v>
      </c>
      <c r="J105" s="146">
        <v>6540000</v>
      </c>
      <c r="K105" s="146">
        <v>923000</v>
      </c>
      <c r="L105" s="146">
        <v>2000000</v>
      </c>
      <c r="M105" s="146">
        <v>3125000</v>
      </c>
      <c r="N105" s="146">
        <v>28000000</v>
      </c>
      <c r="O105" s="146">
        <v>2345000</v>
      </c>
      <c r="P105" s="146"/>
      <c r="Q105" s="146"/>
      <c r="R105" s="146"/>
      <c r="S105" s="146">
        <v>645000</v>
      </c>
      <c r="T105" s="136">
        <f t="shared" si="3"/>
        <v>54129500</v>
      </c>
      <c r="U105" s="134">
        <f t="shared" si="4"/>
        <v>54137500</v>
      </c>
      <c r="V105" s="134">
        <f t="shared" si="5"/>
        <v>-54129500</v>
      </c>
    </row>
    <row r="106" spans="1:22">
      <c r="B106" s="185">
        <f>'PER TRIWULAN'!A953</f>
        <v>947</v>
      </c>
      <c r="C106" s="160" t="str">
        <f>'PER TRIWULAN'!I953</f>
        <v xml:space="preserve"> Gubug </v>
      </c>
      <c r="D106" s="161" t="str">
        <f>'PER TRIWULAN'!B953</f>
        <v>SMP NUSANTARA 2 GUBUG</v>
      </c>
      <c r="E106" s="136">
        <f>'PER TRIWULAN'!N953</f>
        <v>37452500</v>
      </c>
      <c r="F106" s="197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36">
        <f t="shared" si="3"/>
        <v>0</v>
      </c>
      <c r="U106" s="134">
        <f t="shared" si="4"/>
        <v>37452500</v>
      </c>
      <c r="V106" s="134">
        <f t="shared" si="5"/>
        <v>0</v>
      </c>
    </row>
    <row r="107" spans="1:22" ht="13.5" thickBot="1">
      <c r="A107" s="177" t="s">
        <v>1905</v>
      </c>
      <c r="B107" s="185">
        <f>'PER TRIWULAN'!A954</f>
        <v>948</v>
      </c>
      <c r="C107" s="160" t="str">
        <f>'PER TRIWULAN'!I954</f>
        <v xml:space="preserve"> Gubug </v>
      </c>
      <c r="D107" s="161" t="str">
        <f>'PER TRIWULAN'!B954</f>
        <v>SMP YASIHA</v>
      </c>
      <c r="E107" s="136">
        <f>'PER TRIWULAN'!N954</f>
        <v>43665000</v>
      </c>
      <c r="F107" s="197"/>
      <c r="G107" s="146"/>
      <c r="H107" s="146">
        <v>1650000</v>
      </c>
      <c r="I107" s="146">
        <v>872500</v>
      </c>
      <c r="J107" s="146">
        <v>2914200</v>
      </c>
      <c r="K107" s="146">
        <v>3862100</v>
      </c>
      <c r="L107" s="146">
        <v>2146200</v>
      </c>
      <c r="M107" s="146">
        <v>190000</v>
      </c>
      <c r="N107" s="146">
        <v>28830000</v>
      </c>
      <c r="O107" s="146"/>
      <c r="P107" s="146"/>
      <c r="Q107" s="146">
        <v>1700000</v>
      </c>
      <c r="R107" s="146">
        <v>1500000</v>
      </c>
      <c r="S107" s="146"/>
      <c r="T107" s="136">
        <f t="shared" si="3"/>
        <v>43665000</v>
      </c>
      <c r="U107" s="134">
        <f t="shared" si="4"/>
        <v>43665000</v>
      </c>
      <c r="V107" s="134">
        <f t="shared" si="5"/>
        <v>-43665000</v>
      </c>
    </row>
    <row r="108" spans="1:22" ht="13.5" hidden="1" thickBot="1">
      <c r="B108" s="185">
        <f>'PER TRIWULAN'!A955</f>
        <v>949</v>
      </c>
      <c r="C108" s="160" t="str">
        <f>'PER TRIWULAN'!I955</f>
        <v xml:space="preserve"> Karangrayung </v>
      </c>
      <c r="D108" s="161" t="str">
        <f>'PER TRIWULAN'!B955</f>
        <v>SMP DR SOETOMO</v>
      </c>
      <c r="E108" s="136">
        <f>'PER TRIWULAN'!N955</f>
        <v>146792500</v>
      </c>
      <c r="F108" s="197"/>
      <c r="G108" s="146">
        <v>23351200</v>
      </c>
      <c r="H108" s="146">
        <v>3577700</v>
      </c>
      <c r="I108" s="146">
        <v>1102100</v>
      </c>
      <c r="J108" s="146"/>
      <c r="K108" s="146">
        <v>121179000</v>
      </c>
      <c r="L108" s="146"/>
      <c r="M108" s="146"/>
      <c r="N108" s="146">
        <v>600000</v>
      </c>
      <c r="O108" s="146"/>
      <c r="P108" s="146"/>
      <c r="Q108" s="146"/>
      <c r="R108" s="146"/>
      <c r="S108" s="146"/>
      <c r="T108" s="136">
        <f t="shared" si="3"/>
        <v>149810000</v>
      </c>
      <c r="U108" s="134">
        <f t="shared" si="4"/>
        <v>146792500</v>
      </c>
      <c r="V108" s="134">
        <f t="shared" si="5"/>
        <v>-149810000</v>
      </c>
    </row>
    <row r="109" spans="1:22" ht="13.5" hidden="1" thickBot="1">
      <c r="B109" s="185">
        <f>'PER TRIWULAN'!A956</f>
        <v>950</v>
      </c>
      <c r="C109" s="160" t="str">
        <f>'PER TRIWULAN'!I956</f>
        <v xml:space="preserve"> Karangrayung </v>
      </c>
      <c r="D109" s="161" t="str">
        <f>'PER TRIWULAN'!B956</f>
        <v>SMP ISLAM KARANGRAYUNG</v>
      </c>
      <c r="E109" s="136">
        <f>'PER TRIWULAN'!N956</f>
        <v>40292500</v>
      </c>
      <c r="F109" s="197"/>
      <c r="G109" s="146">
        <v>750000</v>
      </c>
      <c r="H109" s="146"/>
      <c r="I109" s="146">
        <v>4645000</v>
      </c>
      <c r="J109" s="146">
        <v>6190000</v>
      </c>
      <c r="K109" s="146">
        <v>2272100</v>
      </c>
      <c r="L109" s="146">
        <v>950400</v>
      </c>
      <c r="M109" s="146"/>
      <c r="N109" s="146">
        <v>20925000</v>
      </c>
      <c r="O109" s="146"/>
      <c r="P109" s="146"/>
      <c r="Q109" s="146">
        <v>750000</v>
      </c>
      <c r="R109" s="146"/>
      <c r="S109" s="146"/>
      <c r="T109" s="136">
        <f t="shared" si="3"/>
        <v>36482500</v>
      </c>
      <c r="U109" s="194">
        <f t="shared" si="4"/>
        <v>40292500</v>
      </c>
      <c r="V109" s="194">
        <f t="shared" si="5"/>
        <v>-36482500</v>
      </c>
    </row>
    <row r="110" spans="1:22" ht="13.5" hidden="1" thickBot="1">
      <c r="B110" s="185">
        <f>'PER TRIWULAN'!A957</f>
        <v>951</v>
      </c>
      <c r="C110" s="160" t="str">
        <f>'PER TRIWULAN'!I957</f>
        <v xml:space="preserve"> Karangrayung </v>
      </c>
      <c r="D110" s="161" t="str">
        <f>'PER TRIWULAN'!B957</f>
        <v>SMP ISLAM YASNA KARANGRAYUNG</v>
      </c>
      <c r="E110" s="136">
        <f>'PER TRIWULAN'!N957</f>
        <v>36210000</v>
      </c>
      <c r="F110" s="197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36">
        <f t="shared" si="3"/>
        <v>0</v>
      </c>
      <c r="U110" s="134">
        <f t="shared" si="4"/>
        <v>36210000</v>
      </c>
      <c r="V110" s="134">
        <f t="shared" si="5"/>
        <v>0</v>
      </c>
    </row>
    <row r="111" spans="1:22" ht="13.5" hidden="1" thickBot="1">
      <c r="B111" s="185">
        <f>'PER TRIWULAN'!A958</f>
        <v>952</v>
      </c>
      <c r="C111" s="160" t="str">
        <f>'PER TRIWULAN'!I958</f>
        <v xml:space="preserve"> Karangrayung </v>
      </c>
      <c r="D111" s="161" t="str">
        <f>'PER TRIWULAN'!B958</f>
        <v>SMP KARYABHAKTI TELAWAH</v>
      </c>
      <c r="E111" s="136">
        <f>'PER TRIWULAN'!N958</f>
        <v>15975000</v>
      </c>
      <c r="F111" s="197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36">
        <f t="shared" si="3"/>
        <v>0</v>
      </c>
      <c r="U111" s="134">
        <f t="shared" si="4"/>
        <v>15975000</v>
      </c>
      <c r="V111" s="134">
        <f t="shared" si="5"/>
        <v>0</v>
      </c>
    </row>
    <row r="112" spans="1:22" ht="13.5" hidden="1" thickBot="1">
      <c r="B112" s="185">
        <f>'PER TRIWULAN'!A959</f>
        <v>953</v>
      </c>
      <c r="C112" s="160" t="str">
        <f>'PER TRIWULAN'!I959</f>
        <v xml:space="preserve"> Karangrayung </v>
      </c>
      <c r="D112" s="161" t="str">
        <f>'PER TRIWULAN'!B959</f>
        <v>SMP MUHAMMADIYAH KARANGRAYUNG</v>
      </c>
      <c r="E112" s="136">
        <f>'PER TRIWULAN'!N959</f>
        <v>23075000</v>
      </c>
      <c r="F112" s="197"/>
      <c r="G112" s="146"/>
      <c r="H112" s="146"/>
      <c r="I112" s="146">
        <v>818000</v>
      </c>
      <c r="J112" s="146">
        <v>5075000</v>
      </c>
      <c r="K112" s="146">
        <v>600000</v>
      </c>
      <c r="L112" s="146">
        <v>1037000</v>
      </c>
      <c r="M112" s="146"/>
      <c r="N112" s="146">
        <v>15600000</v>
      </c>
      <c r="O112" s="146"/>
      <c r="P112" s="146"/>
      <c r="Q112" s="146">
        <v>300000</v>
      </c>
      <c r="R112" s="146"/>
      <c r="S112" s="146"/>
      <c r="T112" s="136">
        <f t="shared" si="3"/>
        <v>23430000</v>
      </c>
      <c r="U112" s="134">
        <f t="shared" si="4"/>
        <v>23075000</v>
      </c>
      <c r="V112" s="134">
        <f t="shared" si="5"/>
        <v>-23430000</v>
      </c>
    </row>
    <row r="113" spans="2:22" ht="13.5" hidden="1" thickBot="1">
      <c r="B113" s="185">
        <f>'PER TRIWULAN'!A960</f>
        <v>954</v>
      </c>
      <c r="C113" s="160" t="str">
        <f>'PER TRIWULAN'!I960</f>
        <v xml:space="preserve"> Karangrayung </v>
      </c>
      <c r="D113" s="161" t="str">
        <f>'PER TRIWULAN'!B960</f>
        <v>SMP PANCA BAKTI SENDANGHARJO</v>
      </c>
      <c r="E113" s="136">
        <f>'PER TRIWULAN'!N960</f>
        <v>41535000</v>
      </c>
      <c r="F113" s="197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36">
        <f t="shared" si="3"/>
        <v>0</v>
      </c>
      <c r="U113" s="134">
        <f t="shared" si="4"/>
        <v>41535000</v>
      </c>
      <c r="V113" s="134">
        <f t="shared" si="5"/>
        <v>0</v>
      </c>
    </row>
    <row r="114" spans="2:22" ht="13.5" hidden="1" thickBot="1">
      <c r="B114" s="185">
        <f>'PER TRIWULAN'!A961</f>
        <v>955</v>
      </c>
      <c r="C114" s="160" t="str">
        <f>'PER TRIWULAN'!I961</f>
        <v xml:space="preserve"> Karangrayung </v>
      </c>
      <c r="D114" s="161" t="str">
        <f>'PER TRIWULAN'!B961</f>
        <v>SMP YASIM KARANGRAYUNG</v>
      </c>
      <c r="E114" s="136">
        <f>'PER TRIWULAN'!N961</f>
        <v>59107500</v>
      </c>
      <c r="F114" s="197"/>
      <c r="G114" s="146">
        <v>202500</v>
      </c>
      <c r="H114" s="146"/>
      <c r="I114" s="146">
        <v>2831000</v>
      </c>
      <c r="J114" s="146">
        <v>11570500</v>
      </c>
      <c r="K114" s="146">
        <v>2563750</v>
      </c>
      <c r="L114" s="146"/>
      <c r="M114" s="146">
        <v>3080400</v>
      </c>
      <c r="N114" s="146">
        <v>35272400</v>
      </c>
      <c r="O114" s="146">
        <v>1020000</v>
      </c>
      <c r="P114" s="146"/>
      <c r="Q114" s="146"/>
      <c r="R114" s="146"/>
      <c r="S114" s="146">
        <v>1965000</v>
      </c>
      <c r="T114" s="136">
        <f t="shared" si="3"/>
        <v>58505550</v>
      </c>
      <c r="U114" s="134">
        <f t="shared" si="4"/>
        <v>59107500</v>
      </c>
      <c r="V114" s="134">
        <f t="shared" si="5"/>
        <v>-58505550</v>
      </c>
    </row>
    <row r="115" spans="2:22" ht="13.5" hidden="1" thickBot="1">
      <c r="B115" s="185">
        <f>'PER TRIWULAN'!A962</f>
        <v>956</v>
      </c>
      <c r="C115" s="160" t="str">
        <f>'PER TRIWULAN'!I962</f>
        <v xml:space="preserve"> Karangrayung </v>
      </c>
      <c r="D115" s="161" t="str">
        <f>'PER TRIWULAN'!B962</f>
        <v>SMP Islam Roundlotul Huffadh</v>
      </c>
      <c r="E115" s="136">
        <f>'PER TRIWULAN'!N962</f>
        <v>28400000</v>
      </c>
      <c r="F115" s="197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36">
        <f t="shared" si="3"/>
        <v>0</v>
      </c>
      <c r="U115" s="134">
        <f t="shared" si="4"/>
        <v>28400000</v>
      </c>
      <c r="V115" s="134">
        <f t="shared" si="5"/>
        <v>0</v>
      </c>
    </row>
    <row r="116" spans="2:22" ht="13.5" hidden="1" thickBot="1">
      <c r="B116" s="185">
        <f>'PER TRIWULAN'!A963</f>
        <v>957</v>
      </c>
      <c r="C116" s="160" t="str">
        <f>'PER TRIWULAN'!I963</f>
        <v xml:space="preserve"> Kedungjati </v>
      </c>
      <c r="D116" s="161" t="str">
        <f>'PER TRIWULAN'!B963</f>
        <v>SMP ISLAM JUMO</v>
      </c>
      <c r="E116" s="136">
        <f>'PER TRIWULAN'!N963</f>
        <v>21122500</v>
      </c>
      <c r="F116" s="197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36">
        <f t="shared" si="3"/>
        <v>0</v>
      </c>
      <c r="U116" s="134">
        <f t="shared" si="4"/>
        <v>21122500</v>
      </c>
      <c r="V116" s="134">
        <f t="shared" si="5"/>
        <v>0</v>
      </c>
    </row>
    <row r="117" spans="2:22" ht="13.5" hidden="1" thickBot="1">
      <c r="B117" s="185">
        <f>'PER TRIWULAN'!A964</f>
        <v>958</v>
      </c>
      <c r="C117" s="160" t="str">
        <f>'PER TRIWULAN'!I964</f>
        <v xml:space="preserve"> Kedungjati </v>
      </c>
      <c r="D117" s="161" t="str">
        <f>'PER TRIWULAN'!B964</f>
        <v>SMP ISLAM SUDIRMAN KEDUNGJATI</v>
      </c>
      <c r="E117" s="136">
        <f>'PER TRIWULAN'!N964</f>
        <v>8875000</v>
      </c>
      <c r="F117" s="197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36">
        <f t="shared" si="3"/>
        <v>0</v>
      </c>
      <c r="U117" s="134">
        <f t="shared" si="4"/>
        <v>8875000</v>
      </c>
      <c r="V117" s="134">
        <f t="shared" si="5"/>
        <v>0</v>
      </c>
    </row>
    <row r="118" spans="2:22" ht="13.5" hidden="1" thickBot="1">
      <c r="B118" s="185">
        <f>'PER TRIWULAN'!A965</f>
        <v>959</v>
      </c>
      <c r="C118" s="160" t="str">
        <f>'PER TRIWULAN'!I965</f>
        <v xml:space="preserve"> Kradenan </v>
      </c>
      <c r="D118" s="161" t="str">
        <f>'PER TRIWULAN'!B965</f>
        <v>SMP AL ISLAM PAKIS KRADENAN</v>
      </c>
      <c r="E118" s="136">
        <f>'PER TRIWULAN'!N965</f>
        <v>19880000</v>
      </c>
      <c r="F118" s="197"/>
      <c r="G118" s="146"/>
      <c r="H118" s="146"/>
      <c r="I118" s="146">
        <v>320000</v>
      </c>
      <c r="J118" s="146">
        <v>2726000</v>
      </c>
      <c r="K118" s="146">
        <v>590000</v>
      </c>
      <c r="L118" s="146">
        <v>85900</v>
      </c>
      <c r="M118" s="146"/>
      <c r="N118" s="146">
        <v>15879000</v>
      </c>
      <c r="O118" s="146"/>
      <c r="P118" s="146"/>
      <c r="Q118" s="146">
        <v>279100</v>
      </c>
      <c r="R118" s="146"/>
      <c r="S118" s="146"/>
      <c r="T118" s="136">
        <f t="shared" si="3"/>
        <v>19880000</v>
      </c>
      <c r="U118" s="134">
        <f t="shared" si="4"/>
        <v>19880000</v>
      </c>
      <c r="V118" s="134">
        <f t="shared" si="5"/>
        <v>-19880000</v>
      </c>
    </row>
    <row r="119" spans="2:22" ht="13.5" hidden="1" thickBot="1">
      <c r="B119" s="185">
        <f>'PER TRIWULAN'!A966</f>
        <v>960</v>
      </c>
      <c r="C119" s="160" t="str">
        <f>'PER TRIWULAN'!I966</f>
        <v xml:space="preserve"> Kradenan </v>
      </c>
      <c r="D119" s="161" t="str">
        <f>'PER TRIWULAN'!B966</f>
        <v>SMP PGRI KUWU</v>
      </c>
      <c r="E119" s="136">
        <f>'PER TRIWULAN'!N966</f>
        <v>84490000</v>
      </c>
      <c r="F119" s="197"/>
      <c r="G119" s="146"/>
      <c r="H119" s="146">
        <v>3000000</v>
      </c>
      <c r="I119" s="146">
        <v>2000000</v>
      </c>
      <c r="J119" s="146">
        <v>20788000</v>
      </c>
      <c r="K119" s="146">
        <v>2934800</v>
      </c>
      <c r="L119" s="146">
        <v>1353200</v>
      </c>
      <c r="M119" s="146">
        <v>7655000</v>
      </c>
      <c r="N119" s="146">
        <v>25439000</v>
      </c>
      <c r="O119" s="146">
        <v>1895000</v>
      </c>
      <c r="P119" s="146"/>
      <c r="Q119" s="146">
        <v>1500000</v>
      </c>
      <c r="R119" s="146"/>
      <c r="S119" s="146">
        <v>29285000</v>
      </c>
      <c r="T119" s="136">
        <f t="shared" si="3"/>
        <v>95850000</v>
      </c>
      <c r="U119" s="134">
        <f t="shared" si="4"/>
        <v>84490000</v>
      </c>
      <c r="V119" s="134">
        <f t="shared" si="5"/>
        <v>-95850000</v>
      </c>
    </row>
    <row r="120" spans="2:22" ht="13.5" hidden="1" thickBot="1">
      <c r="B120" s="185">
        <f>'PER TRIWULAN'!A967</f>
        <v>961</v>
      </c>
      <c r="C120" s="160" t="str">
        <f>'PER TRIWULAN'!I967</f>
        <v xml:space="preserve"> Kradenan </v>
      </c>
      <c r="D120" s="161" t="str">
        <f>'PER TRIWULAN'!B967</f>
        <v>SMP WIYATA DHARMA KRADENAN</v>
      </c>
      <c r="E120" s="136">
        <f>'PER TRIWULAN'!N967</f>
        <v>10650000</v>
      </c>
      <c r="F120" s="197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36">
        <f t="shared" si="3"/>
        <v>0</v>
      </c>
      <c r="U120" s="134">
        <f t="shared" si="4"/>
        <v>10650000</v>
      </c>
      <c r="V120" s="134">
        <f t="shared" si="5"/>
        <v>0</v>
      </c>
    </row>
    <row r="121" spans="2:22" ht="13.5" hidden="1" thickBot="1">
      <c r="B121" s="185">
        <f>'PER TRIWULAN'!A968</f>
        <v>962</v>
      </c>
      <c r="C121" s="160" t="str">
        <f>'PER TRIWULAN'!I968</f>
        <v xml:space="preserve"> Kradenan </v>
      </c>
      <c r="D121" s="161" t="str">
        <f>'PER TRIWULAN'!B968</f>
        <v>SMP Islam Nurul Jannah</v>
      </c>
      <c r="E121" s="136">
        <f>'PER TRIWULAN'!N968</f>
        <v>30175000</v>
      </c>
      <c r="F121" s="197"/>
      <c r="G121" s="146"/>
      <c r="H121" s="146"/>
      <c r="I121" s="146">
        <v>1500000</v>
      </c>
      <c r="J121" s="146">
        <v>2000000</v>
      </c>
      <c r="K121" s="146">
        <v>3000000</v>
      </c>
      <c r="L121" s="146">
        <v>300000</v>
      </c>
      <c r="M121" s="146">
        <v>1765000</v>
      </c>
      <c r="N121" s="146">
        <v>17610000</v>
      </c>
      <c r="O121" s="146">
        <v>4000000</v>
      </c>
      <c r="P121" s="146"/>
      <c r="Q121" s="146"/>
      <c r="R121" s="146"/>
      <c r="S121" s="146"/>
      <c r="T121" s="136">
        <f t="shared" si="3"/>
        <v>30175000</v>
      </c>
      <c r="U121" s="134">
        <f t="shared" si="4"/>
        <v>30175000</v>
      </c>
      <c r="V121" s="134">
        <f t="shared" si="5"/>
        <v>-30175000</v>
      </c>
    </row>
    <row r="122" spans="2:22" ht="13.5" hidden="1" thickBot="1">
      <c r="B122" s="185">
        <f>'PER TRIWULAN'!A969</f>
        <v>963</v>
      </c>
      <c r="C122" s="160" t="str">
        <f>'PER TRIWULAN'!I969</f>
        <v xml:space="preserve"> Kradenan </v>
      </c>
      <c r="D122" s="161" t="str">
        <f>'PER TRIWULAN'!B969</f>
        <v>SMP Islam Roudhotul Ummah</v>
      </c>
      <c r="E122" s="136">
        <f>'PER TRIWULAN'!N969</f>
        <v>66740000</v>
      </c>
      <c r="F122" s="197"/>
      <c r="G122" s="146">
        <v>1715125</v>
      </c>
      <c r="H122" s="146"/>
      <c r="I122" s="146">
        <v>3564500</v>
      </c>
      <c r="J122" s="146">
        <v>4036000</v>
      </c>
      <c r="K122" s="146">
        <v>4118000</v>
      </c>
      <c r="L122" s="146">
        <v>13508925</v>
      </c>
      <c r="M122" s="146">
        <v>13911250</v>
      </c>
      <c r="N122" s="146">
        <v>21156000</v>
      </c>
      <c r="O122" s="146">
        <v>2635000</v>
      </c>
      <c r="P122" s="146"/>
      <c r="Q122" s="146"/>
      <c r="R122" s="146"/>
      <c r="S122" s="146">
        <v>2095200</v>
      </c>
      <c r="T122" s="136">
        <f t="shared" si="3"/>
        <v>66740000</v>
      </c>
      <c r="U122" s="134">
        <f t="shared" si="4"/>
        <v>66740000</v>
      </c>
      <c r="V122" s="134">
        <f t="shared" si="5"/>
        <v>-66740000</v>
      </c>
    </row>
    <row r="123" spans="2:22" ht="13.5" hidden="1" thickBot="1">
      <c r="B123" s="185">
        <f>'PER TRIWULAN'!A970</f>
        <v>964</v>
      </c>
      <c r="C123" s="160" t="str">
        <f>'PER TRIWULAN'!I970</f>
        <v xml:space="preserve"> Ngaringan </v>
      </c>
      <c r="D123" s="161" t="str">
        <f>'PER TRIWULAN'!B970</f>
        <v>SMP ISLAM NGARINGAN</v>
      </c>
      <c r="E123" s="136">
        <f>'PER TRIWULAN'!N970</f>
        <v>23785000</v>
      </c>
      <c r="F123" s="197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36">
        <f t="shared" si="3"/>
        <v>0</v>
      </c>
      <c r="U123" s="134">
        <f t="shared" si="4"/>
        <v>23785000</v>
      </c>
      <c r="V123" s="134">
        <f t="shared" si="5"/>
        <v>0</v>
      </c>
    </row>
    <row r="124" spans="2:22" ht="13.5" hidden="1" thickBot="1">
      <c r="B124" s="185">
        <f>'PER TRIWULAN'!A971</f>
        <v>965</v>
      </c>
      <c r="C124" s="160" t="str">
        <f>'PER TRIWULAN'!I971</f>
        <v xml:space="preserve"> Ngaringan </v>
      </c>
      <c r="D124" s="161" t="str">
        <f>'PER TRIWULAN'!B971</f>
        <v>SMP ISLAM TRUWOLU</v>
      </c>
      <c r="E124" s="136">
        <f>'PER TRIWULAN'!N971</f>
        <v>19525000</v>
      </c>
      <c r="F124" s="197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36">
        <f t="shared" si="3"/>
        <v>0</v>
      </c>
      <c r="U124" s="134">
        <f t="shared" si="4"/>
        <v>19525000</v>
      </c>
      <c r="V124" s="134">
        <f t="shared" si="5"/>
        <v>0</v>
      </c>
    </row>
    <row r="125" spans="2:22" ht="13.5" hidden="1" thickBot="1">
      <c r="B125" s="185">
        <f>'PER TRIWULAN'!A972</f>
        <v>966</v>
      </c>
      <c r="C125" s="160" t="str">
        <f>'PER TRIWULAN'!I972</f>
        <v xml:space="preserve"> Penawangan </v>
      </c>
      <c r="D125" s="161" t="str">
        <f>'PER TRIWULAN'!B972</f>
        <v>SMP ISLAM WALISONGO</v>
      </c>
      <c r="E125" s="136">
        <f>'PER TRIWULAN'!N972</f>
        <v>38872500</v>
      </c>
      <c r="F125" s="197"/>
      <c r="G125" s="146"/>
      <c r="H125" s="146"/>
      <c r="I125" s="146"/>
      <c r="J125" s="146">
        <v>5590000</v>
      </c>
      <c r="K125" s="146">
        <v>387500</v>
      </c>
      <c r="L125" s="146">
        <v>1125000</v>
      </c>
      <c r="M125" s="146"/>
      <c r="N125" s="146">
        <v>31770000</v>
      </c>
      <c r="O125" s="146"/>
      <c r="P125" s="146"/>
      <c r="Q125" s="146"/>
      <c r="R125" s="146"/>
      <c r="S125" s="146"/>
      <c r="T125" s="136">
        <f t="shared" si="3"/>
        <v>38872500</v>
      </c>
      <c r="U125" s="134">
        <f t="shared" si="4"/>
        <v>38872500</v>
      </c>
      <c r="V125" s="134">
        <f t="shared" si="5"/>
        <v>-38872500</v>
      </c>
    </row>
    <row r="126" spans="2:22" ht="13.5" hidden="1" thickBot="1">
      <c r="B126" s="185">
        <f>'PER TRIWULAN'!A973</f>
        <v>967</v>
      </c>
      <c r="C126" s="160" t="str">
        <f>'PER TRIWULAN'!I973</f>
        <v xml:space="preserve"> Penawangan </v>
      </c>
      <c r="D126" s="161" t="str">
        <f>'PER TRIWULAN'!B973</f>
        <v>SMP Diponegoro Pengkol Penawangan</v>
      </c>
      <c r="E126" s="136">
        <f>'PER TRIWULAN'!N973</f>
        <v>17927500</v>
      </c>
      <c r="F126" s="197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36">
        <f t="shared" si="3"/>
        <v>0</v>
      </c>
      <c r="U126" s="134">
        <f t="shared" si="4"/>
        <v>17927500</v>
      </c>
      <c r="V126" s="134">
        <f t="shared" si="5"/>
        <v>0</v>
      </c>
    </row>
    <row r="127" spans="2:22" ht="13.5" hidden="1" thickBot="1">
      <c r="B127" s="185">
        <f>'PER TRIWULAN'!A974</f>
        <v>968</v>
      </c>
      <c r="C127" s="160" t="str">
        <f>'PER TRIWULAN'!I974</f>
        <v xml:space="preserve"> Pulokulon </v>
      </c>
      <c r="D127" s="161" t="str">
        <f>'PER TRIWULAN'!B974</f>
        <v>SMP AT TAQWA</v>
      </c>
      <c r="E127" s="136">
        <f>'PER TRIWULAN'!N974</f>
        <v>33015000</v>
      </c>
      <c r="F127" s="197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36">
        <f t="shared" si="3"/>
        <v>0</v>
      </c>
      <c r="U127" s="134">
        <f t="shared" si="4"/>
        <v>33015000</v>
      </c>
      <c r="V127" s="134">
        <f t="shared" si="5"/>
        <v>0</v>
      </c>
    </row>
    <row r="128" spans="2:22" ht="13.5" hidden="1" thickBot="1">
      <c r="B128" s="185">
        <f>'PER TRIWULAN'!A975</f>
        <v>969</v>
      </c>
      <c r="C128" s="160" t="str">
        <f>'PER TRIWULAN'!I975</f>
        <v xml:space="preserve"> Pulokulon </v>
      </c>
      <c r="D128" s="161" t="str">
        <f>'PER TRIWULAN'!B975</f>
        <v>SMP NU JAMBON</v>
      </c>
      <c r="E128" s="136">
        <f>'PER TRIWULAN'!N975</f>
        <v>26802500</v>
      </c>
      <c r="F128" s="197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36">
        <f t="shared" si="3"/>
        <v>0</v>
      </c>
      <c r="U128" s="134">
        <f t="shared" si="4"/>
        <v>26802500</v>
      </c>
      <c r="V128" s="134">
        <f t="shared" si="5"/>
        <v>0</v>
      </c>
    </row>
    <row r="129" spans="2:22" ht="13.5" hidden="1" thickBot="1">
      <c r="B129" s="185">
        <f>'PER TRIWULAN'!A976</f>
        <v>970</v>
      </c>
      <c r="C129" s="160" t="str">
        <f>'PER TRIWULAN'!I976</f>
        <v xml:space="preserve"> Pulokulon </v>
      </c>
      <c r="D129" s="161" t="str">
        <f>'PER TRIWULAN'!B976</f>
        <v>SMP PEMDA JAMBON</v>
      </c>
      <c r="E129" s="136">
        <f>'PER TRIWULAN'!N976</f>
        <v>9762500</v>
      </c>
      <c r="F129" s="197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36">
        <f t="shared" si="3"/>
        <v>0</v>
      </c>
      <c r="U129" s="134">
        <f t="shared" si="4"/>
        <v>9762500</v>
      </c>
      <c r="V129" s="134">
        <f t="shared" si="5"/>
        <v>0</v>
      </c>
    </row>
    <row r="130" spans="2:22" ht="13.5" hidden="1" thickBot="1">
      <c r="B130" s="185">
        <f>'PER TRIWULAN'!A977</f>
        <v>971</v>
      </c>
      <c r="C130" s="160" t="str">
        <f>'PER TRIWULAN'!I977</f>
        <v xml:space="preserve"> Pulokulon </v>
      </c>
      <c r="D130" s="161" t="str">
        <f>'PER TRIWULAN'!B977</f>
        <v>SMP PGRI PULOKULON</v>
      </c>
      <c r="E130" s="136">
        <f>'PER TRIWULAN'!N977</f>
        <v>9762500</v>
      </c>
      <c r="F130" s="197"/>
      <c r="G130" s="146">
        <v>100000</v>
      </c>
      <c r="H130" s="146">
        <v>300000</v>
      </c>
      <c r="I130" s="146">
        <v>900000</v>
      </c>
      <c r="J130" s="146">
        <v>400000</v>
      </c>
      <c r="K130" s="146">
        <v>360000</v>
      </c>
      <c r="L130" s="146">
        <v>46000</v>
      </c>
      <c r="M130" s="146">
        <v>300000</v>
      </c>
      <c r="N130" s="146">
        <v>5340000</v>
      </c>
      <c r="O130" s="146">
        <v>1200000</v>
      </c>
      <c r="P130" s="146"/>
      <c r="Q130" s="146">
        <v>250000</v>
      </c>
      <c r="R130" s="146">
        <v>300000</v>
      </c>
      <c r="S130" s="146"/>
      <c r="T130" s="136">
        <f t="shared" si="3"/>
        <v>9496000</v>
      </c>
      <c r="U130" s="134">
        <f t="shared" si="4"/>
        <v>9762500</v>
      </c>
      <c r="V130" s="134">
        <f t="shared" si="5"/>
        <v>-9496000</v>
      </c>
    </row>
    <row r="131" spans="2:22" ht="13.5" hidden="1" thickBot="1">
      <c r="B131" s="185">
        <f>'PER TRIWULAN'!A978</f>
        <v>972</v>
      </c>
      <c r="C131" s="160" t="str">
        <f>'PER TRIWULAN'!I978</f>
        <v xml:space="preserve"> Pulokulon </v>
      </c>
      <c r="D131" s="161" t="str">
        <f>'PER TRIWULAN'!B978</f>
        <v>SMP NU Hasyim Asy`Ari</v>
      </c>
      <c r="E131" s="136">
        <f>'PER TRIWULAN'!N978</f>
        <v>100997500</v>
      </c>
      <c r="F131" s="197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36">
        <f t="shared" si="3"/>
        <v>0</v>
      </c>
      <c r="U131" s="134">
        <f t="shared" si="4"/>
        <v>100997500</v>
      </c>
      <c r="V131" s="134">
        <f t="shared" si="5"/>
        <v>0</v>
      </c>
    </row>
    <row r="132" spans="2:22" ht="13.5" hidden="1" thickBot="1">
      <c r="B132" s="185">
        <f>'PER TRIWULAN'!A979</f>
        <v>973</v>
      </c>
      <c r="C132" s="160" t="str">
        <f>'PER TRIWULAN'!I979</f>
        <v xml:space="preserve"> Purwodadi </v>
      </c>
      <c r="D132" s="161" t="str">
        <f>'PER TRIWULAN'!B979</f>
        <v>SMP KRISTEN 1 PURWODADI</v>
      </c>
      <c r="E132" s="136">
        <f>'PER TRIWULAN'!N979</f>
        <v>23075000</v>
      </c>
      <c r="F132" s="197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36">
        <f t="shared" si="3"/>
        <v>0</v>
      </c>
      <c r="U132" s="134">
        <f t="shared" si="4"/>
        <v>23075000</v>
      </c>
      <c r="V132" s="134">
        <f t="shared" si="5"/>
        <v>0</v>
      </c>
    </row>
    <row r="133" spans="2:22" ht="13.5" hidden="1" thickBot="1">
      <c r="B133" s="185">
        <f>'PER TRIWULAN'!A980</f>
        <v>974</v>
      </c>
      <c r="C133" s="160" t="str">
        <f>'PER TRIWULAN'!I980</f>
        <v xml:space="preserve"> Purwodadi </v>
      </c>
      <c r="D133" s="161" t="str">
        <f>'PER TRIWULAN'!B980</f>
        <v>SMP MUHAMMADIYAH PURWODADI</v>
      </c>
      <c r="E133" s="136">
        <f>'PER TRIWULAN'!N980</f>
        <v>68870000</v>
      </c>
      <c r="F133" s="197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36">
        <f t="shared" si="3"/>
        <v>0</v>
      </c>
      <c r="U133" s="134">
        <f t="shared" si="4"/>
        <v>68870000</v>
      </c>
      <c r="V133" s="134">
        <f t="shared" si="5"/>
        <v>0</v>
      </c>
    </row>
    <row r="134" spans="2:22" ht="13.5" hidden="1" thickBot="1">
      <c r="B134" s="185">
        <f>'PER TRIWULAN'!A981</f>
        <v>975</v>
      </c>
      <c r="C134" s="160" t="str">
        <f>'PER TRIWULAN'!I981</f>
        <v xml:space="preserve"> Purwodadi </v>
      </c>
      <c r="D134" s="161" t="str">
        <f>'PER TRIWULAN'!B981</f>
        <v>SMP PANCASILA PURWODADI</v>
      </c>
      <c r="E134" s="136">
        <f>'PER TRIWULAN'!N981</f>
        <v>10117500</v>
      </c>
      <c r="F134" s="197"/>
      <c r="G134" s="146"/>
      <c r="H134" s="146"/>
      <c r="I134" s="146"/>
      <c r="J134" s="146"/>
      <c r="K134" s="146">
        <v>904500</v>
      </c>
      <c r="L134" s="146">
        <v>5035322</v>
      </c>
      <c r="M134" s="146"/>
      <c r="N134" s="146">
        <v>3822678</v>
      </c>
      <c r="O134" s="146"/>
      <c r="P134" s="146"/>
      <c r="Q134" s="146"/>
      <c r="R134" s="146"/>
      <c r="S134" s="146"/>
      <c r="T134" s="136">
        <f t="shared" si="3"/>
        <v>9762500</v>
      </c>
      <c r="U134" s="134">
        <f t="shared" si="4"/>
        <v>10117500</v>
      </c>
      <c r="V134" s="134">
        <f t="shared" si="5"/>
        <v>-9762500</v>
      </c>
    </row>
    <row r="135" spans="2:22" ht="13.5" hidden="1" thickBot="1">
      <c r="B135" s="185">
        <f>'PER TRIWULAN'!A982</f>
        <v>976</v>
      </c>
      <c r="C135" s="160" t="str">
        <f>'PER TRIWULAN'!I982</f>
        <v xml:space="preserve"> Purwodadi </v>
      </c>
      <c r="D135" s="161" t="str">
        <f>'PER TRIWULAN'!B982</f>
        <v>SMP PGRI 4 PURWODADI</v>
      </c>
      <c r="E135" s="136">
        <f>'PER TRIWULAN'!N982</f>
        <v>12957500</v>
      </c>
      <c r="F135" s="197"/>
      <c r="G135" s="146"/>
      <c r="H135" s="146"/>
      <c r="I135" s="146"/>
      <c r="J135" s="146"/>
      <c r="K135" s="146">
        <v>913500</v>
      </c>
      <c r="L135" s="146"/>
      <c r="M135" s="146"/>
      <c r="N135" s="146">
        <v>12044000</v>
      </c>
      <c r="O135" s="146"/>
      <c r="P135" s="146"/>
      <c r="Q135" s="146"/>
      <c r="R135" s="146"/>
      <c r="S135" s="146"/>
      <c r="T135" s="136">
        <f t="shared" si="3"/>
        <v>12957500</v>
      </c>
      <c r="U135" s="134">
        <f t="shared" si="4"/>
        <v>12957500</v>
      </c>
      <c r="V135" s="134">
        <f t="shared" si="5"/>
        <v>-12957500</v>
      </c>
    </row>
    <row r="136" spans="2:22" ht="13.5" hidden="1" thickBot="1">
      <c r="B136" s="185">
        <f>'PER TRIWULAN'!A983</f>
        <v>977</v>
      </c>
      <c r="C136" s="160" t="str">
        <f>'PER TRIWULAN'!I983</f>
        <v xml:space="preserve"> Purwodadi </v>
      </c>
      <c r="D136" s="161" t="str">
        <f>'PER TRIWULAN'!B983</f>
        <v>SLB B YPLB DANYANG PURWODADI</v>
      </c>
      <c r="E136" s="136">
        <f>'PER TRIWULAN'!N983</f>
        <v>0</v>
      </c>
      <c r="F136" s="197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36">
        <f t="shared" si="3"/>
        <v>0</v>
      </c>
      <c r="U136" s="134">
        <f t="shared" si="4"/>
        <v>0</v>
      </c>
      <c r="V136" s="134">
        <f t="shared" si="5"/>
        <v>0</v>
      </c>
    </row>
    <row r="137" spans="2:22" ht="13.5" hidden="1" thickBot="1">
      <c r="B137" s="185">
        <f>'PER TRIWULAN'!A984</f>
        <v>978</v>
      </c>
      <c r="C137" s="160" t="str">
        <f>'PER TRIWULAN'!I984</f>
        <v xml:space="preserve"> Purwodadi </v>
      </c>
      <c r="D137" s="161" t="str">
        <f>'PER TRIWULAN'!B984</f>
        <v>SMP Islam Terpadu Pelita Purwodadi</v>
      </c>
      <c r="E137" s="136">
        <f>'PER TRIWULAN'!N984</f>
        <v>16330000</v>
      </c>
      <c r="F137" s="197"/>
      <c r="G137" s="146"/>
      <c r="H137" s="146"/>
      <c r="I137" s="146">
        <v>550000</v>
      </c>
      <c r="J137" s="146">
        <v>9978800</v>
      </c>
      <c r="K137" s="146">
        <v>691600</v>
      </c>
      <c r="L137" s="146">
        <v>2875100</v>
      </c>
      <c r="M137" s="146">
        <v>1623000</v>
      </c>
      <c r="N137" s="146">
        <v>3060000</v>
      </c>
      <c r="O137" s="146"/>
      <c r="P137" s="146"/>
      <c r="Q137" s="146">
        <v>1100000</v>
      </c>
      <c r="R137" s="146"/>
      <c r="S137" s="146"/>
      <c r="T137" s="136">
        <f t="shared" si="3"/>
        <v>19878500</v>
      </c>
      <c r="U137" s="134">
        <f t="shared" si="4"/>
        <v>16330000</v>
      </c>
      <c r="V137" s="134">
        <f t="shared" si="5"/>
        <v>-19878500</v>
      </c>
    </row>
    <row r="138" spans="2:22" ht="13.5" hidden="1" thickBot="1">
      <c r="B138" s="185">
        <f>'PER TRIWULAN'!A985</f>
        <v>979</v>
      </c>
      <c r="C138" s="160" t="str">
        <f>'PER TRIWULAN'!I985</f>
        <v xml:space="preserve"> Purwodadi </v>
      </c>
      <c r="D138" s="161" t="str">
        <f>'PER TRIWULAN'!B985</f>
        <v>SMP IT Al-Alawi Purwodadi</v>
      </c>
      <c r="E138" s="136">
        <f>'PER TRIWULAN'!N985</f>
        <v>24850000</v>
      </c>
      <c r="F138" s="197"/>
      <c r="G138" s="146">
        <v>3386971</v>
      </c>
      <c r="H138" s="146"/>
      <c r="I138" s="146">
        <v>500000</v>
      </c>
      <c r="J138" s="146">
        <v>5241000</v>
      </c>
      <c r="K138" s="146">
        <v>2315529</v>
      </c>
      <c r="L138" s="146">
        <v>370000</v>
      </c>
      <c r="M138" s="146">
        <v>1650000</v>
      </c>
      <c r="N138" s="146">
        <v>10083000</v>
      </c>
      <c r="O138" s="146">
        <v>1275000</v>
      </c>
      <c r="P138" s="146"/>
      <c r="Q138" s="146">
        <v>675000</v>
      </c>
      <c r="R138" s="146"/>
      <c r="S138" s="146"/>
      <c r="T138" s="136">
        <f t="shared" si="3"/>
        <v>25496500</v>
      </c>
      <c r="U138" s="134">
        <f t="shared" si="4"/>
        <v>24850000</v>
      </c>
      <c r="V138" s="134">
        <f t="shared" si="5"/>
        <v>-25496500</v>
      </c>
    </row>
    <row r="139" spans="2:22" ht="13.5" hidden="1" thickBot="1">
      <c r="B139" s="185">
        <f>'PER TRIWULAN'!A986</f>
        <v>980</v>
      </c>
      <c r="C139" s="160" t="str">
        <f>'PER TRIWULAN'!I986</f>
        <v xml:space="preserve"> Purwodadi </v>
      </c>
      <c r="D139" s="161" t="str">
        <f>'PER TRIWULAN'!B986</f>
        <v>SMP LB/B Danyang</v>
      </c>
      <c r="E139" s="136">
        <f>'PER TRIWULAN'!N986</f>
        <v>4615000</v>
      </c>
      <c r="F139" s="197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36">
        <f t="shared" si="3"/>
        <v>0</v>
      </c>
      <c r="U139" s="134">
        <f t="shared" si="4"/>
        <v>4615000</v>
      </c>
      <c r="V139" s="134">
        <f t="shared" si="5"/>
        <v>0</v>
      </c>
    </row>
    <row r="140" spans="2:22" ht="13.5" hidden="1" thickBot="1">
      <c r="B140" s="185">
        <f>'PER TRIWULAN'!A987</f>
        <v>981</v>
      </c>
      <c r="C140" s="160" t="str">
        <f>'PER TRIWULAN'!I987</f>
        <v xml:space="preserve"> Purwodadi </v>
      </c>
      <c r="D140" s="161" t="str">
        <f>'PER TRIWULAN'!B987</f>
        <v>SMP LB/C Danyang</v>
      </c>
      <c r="E140" s="136">
        <f>'PER TRIWULAN'!N987</f>
        <v>3017500</v>
      </c>
      <c r="F140" s="197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36">
        <f t="shared" ref="T140:T158" si="6">SUM(G140:S140)</f>
        <v>0</v>
      </c>
      <c r="U140" s="134">
        <f t="shared" ref="U140:U158" si="7">E140-F140</f>
        <v>3017500</v>
      </c>
      <c r="V140" s="134">
        <f t="shared" ref="V140:V159" si="8">F140-T140</f>
        <v>0</v>
      </c>
    </row>
    <row r="141" spans="2:22" ht="13.5" hidden="1" thickBot="1">
      <c r="B141" s="185">
        <f>'PER TRIWULAN'!A988</f>
        <v>982</v>
      </c>
      <c r="C141" s="160" t="str">
        <f>'PER TRIWULAN'!I988</f>
        <v xml:space="preserve"> Tanggungharjo </v>
      </c>
      <c r="D141" s="161" t="str">
        <f>'PER TRIWULAN'!B988</f>
        <v>SMP BUDI LUHUR</v>
      </c>
      <c r="E141" s="136">
        <f>'PER TRIWULAN'!N988</f>
        <v>20235000</v>
      </c>
      <c r="F141" s="197"/>
      <c r="G141" s="146"/>
      <c r="H141" s="146"/>
      <c r="I141" s="146">
        <v>2835000</v>
      </c>
      <c r="J141" s="146"/>
      <c r="K141" s="146"/>
      <c r="L141" s="146">
        <v>1050000</v>
      </c>
      <c r="M141" s="146"/>
      <c r="N141" s="146">
        <v>16350000</v>
      </c>
      <c r="O141" s="146"/>
      <c r="P141" s="146"/>
      <c r="Q141" s="146"/>
      <c r="R141" s="146"/>
      <c r="S141" s="146"/>
      <c r="T141" s="136">
        <f t="shared" si="6"/>
        <v>20235000</v>
      </c>
      <c r="U141" s="134">
        <f t="shared" si="7"/>
        <v>20235000</v>
      </c>
      <c r="V141" s="134">
        <f t="shared" si="8"/>
        <v>-20235000</v>
      </c>
    </row>
    <row r="142" spans="2:22" ht="13.5" hidden="1" thickBot="1">
      <c r="B142" s="185">
        <f>'PER TRIWULAN'!A989</f>
        <v>983</v>
      </c>
      <c r="C142" s="160" t="str">
        <f>'PER TRIWULAN'!I989</f>
        <v xml:space="preserve"> Tanggungharjo </v>
      </c>
      <c r="D142" s="161" t="str">
        <f>'PER TRIWULAN'!B989</f>
        <v>SMP AL Islah Tanggungharjo</v>
      </c>
      <c r="E142" s="136">
        <f>'PER TRIWULAN'!N989</f>
        <v>22897500</v>
      </c>
      <c r="F142" s="197"/>
      <c r="G142" s="146">
        <v>750000</v>
      </c>
      <c r="H142" s="146">
        <v>1459000</v>
      </c>
      <c r="I142" s="146">
        <v>1645000</v>
      </c>
      <c r="J142" s="146">
        <v>2173500</v>
      </c>
      <c r="K142" s="146">
        <v>4888000</v>
      </c>
      <c r="L142" s="146">
        <v>210000</v>
      </c>
      <c r="M142" s="146">
        <v>3472000</v>
      </c>
      <c r="N142" s="146">
        <v>6600000</v>
      </c>
      <c r="O142" s="146">
        <v>650000</v>
      </c>
      <c r="P142" s="146"/>
      <c r="Q142" s="146">
        <v>850000</v>
      </c>
      <c r="R142" s="146"/>
      <c r="S142" s="146">
        <v>200000</v>
      </c>
      <c r="T142" s="136">
        <f t="shared" si="6"/>
        <v>22897500</v>
      </c>
      <c r="U142" s="134">
        <f t="shared" si="7"/>
        <v>22897500</v>
      </c>
      <c r="V142" s="134">
        <f t="shared" si="8"/>
        <v>-22897500</v>
      </c>
    </row>
    <row r="143" spans="2:22" ht="13.5" hidden="1" thickBot="1">
      <c r="B143" s="185">
        <f>'PER TRIWULAN'!A990</f>
        <v>984</v>
      </c>
      <c r="C143" s="160" t="str">
        <f>'PER TRIWULAN'!I990</f>
        <v xml:space="preserve"> Tawangharjo </v>
      </c>
      <c r="D143" s="161" t="str">
        <f>'PER TRIWULAN'!B990</f>
        <v>SMP PGRI TAWANGHARJO</v>
      </c>
      <c r="E143" s="136">
        <f>'PER TRIWULAN'!N990</f>
        <v>21655000</v>
      </c>
      <c r="F143" s="197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36">
        <f t="shared" si="6"/>
        <v>0</v>
      </c>
      <c r="U143" s="134">
        <f t="shared" si="7"/>
        <v>21655000</v>
      </c>
      <c r="V143" s="134">
        <f t="shared" si="8"/>
        <v>0</v>
      </c>
    </row>
    <row r="144" spans="2:22" ht="13.5" hidden="1" thickBot="1">
      <c r="B144" s="185">
        <f>'PER TRIWULAN'!A991</f>
        <v>985</v>
      </c>
      <c r="C144" s="160" t="str">
        <f>'PER TRIWULAN'!I991</f>
        <v xml:space="preserve"> Tegowanu </v>
      </c>
      <c r="D144" s="161" t="str">
        <f>'PER TRIWULAN'!B991</f>
        <v>SMP ISLAM TEGOWANU</v>
      </c>
      <c r="E144" s="136">
        <f>'PER TRIWULAN'!N991</f>
        <v>33015000</v>
      </c>
      <c r="F144" s="197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36">
        <f t="shared" si="6"/>
        <v>0</v>
      </c>
      <c r="U144" s="134">
        <f t="shared" si="7"/>
        <v>33015000</v>
      </c>
      <c r="V144" s="134">
        <f t="shared" si="8"/>
        <v>0</v>
      </c>
    </row>
    <row r="145" spans="2:23" ht="13.5" hidden="1" thickBot="1">
      <c r="B145" s="185">
        <f>'PER TRIWULAN'!A992</f>
        <v>986</v>
      </c>
      <c r="C145" s="160" t="str">
        <f>'PER TRIWULAN'!I992</f>
        <v xml:space="preserve"> Tegowanu </v>
      </c>
      <c r="D145" s="161" t="str">
        <f>'PER TRIWULAN'!B992</f>
        <v>SMP KRISTEN TEGOWANU</v>
      </c>
      <c r="E145" s="136">
        <f>'PER TRIWULAN'!N992</f>
        <v>5680000</v>
      </c>
      <c r="F145" s="197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36">
        <f t="shared" si="6"/>
        <v>0</v>
      </c>
      <c r="U145" s="134">
        <f t="shared" si="7"/>
        <v>5680000</v>
      </c>
      <c r="V145" s="134">
        <f t="shared" si="8"/>
        <v>0</v>
      </c>
    </row>
    <row r="146" spans="2:23" ht="13.5" hidden="1" thickBot="1">
      <c r="B146" s="185">
        <f>'PER TRIWULAN'!A993</f>
        <v>987</v>
      </c>
      <c r="C146" s="160" t="str">
        <f>'PER TRIWULAN'!I993</f>
        <v xml:space="preserve"> Tegowanu </v>
      </c>
      <c r="D146" s="161" t="str">
        <f>'PER TRIWULAN'!B993</f>
        <v>SMP PGRI TEGOWANU</v>
      </c>
      <c r="E146" s="136">
        <f>'PER TRIWULAN'!N993</f>
        <v>29465000</v>
      </c>
      <c r="F146" s="197"/>
      <c r="G146" s="146">
        <v>485000</v>
      </c>
      <c r="H146" s="146">
        <v>3730000</v>
      </c>
      <c r="I146" s="146">
        <v>1170000</v>
      </c>
      <c r="J146" s="146">
        <v>4340000</v>
      </c>
      <c r="K146" s="146">
        <v>1022000</v>
      </c>
      <c r="L146" s="146">
        <v>410000</v>
      </c>
      <c r="M146" s="146">
        <v>828000</v>
      </c>
      <c r="N146" s="146">
        <v>15900000</v>
      </c>
      <c r="O146" s="146">
        <v>565000</v>
      </c>
      <c r="P146" s="146"/>
      <c r="Q146" s="146">
        <v>150000</v>
      </c>
      <c r="R146" s="146">
        <v>475000</v>
      </c>
      <c r="S146" s="146">
        <v>390000</v>
      </c>
      <c r="T146" s="136">
        <f t="shared" si="6"/>
        <v>29465000</v>
      </c>
      <c r="U146" s="134">
        <f t="shared" si="7"/>
        <v>29465000</v>
      </c>
      <c r="V146" s="134">
        <f t="shared" si="8"/>
        <v>-29465000</v>
      </c>
    </row>
    <row r="147" spans="2:23" ht="13.5" hidden="1" thickBot="1">
      <c r="B147" s="185">
        <f>'PER TRIWULAN'!A994</f>
        <v>988</v>
      </c>
      <c r="C147" s="160" t="str">
        <f>'PER TRIWULAN'!I994</f>
        <v xml:space="preserve"> Toroh </v>
      </c>
      <c r="D147" s="161" t="str">
        <f>'PER TRIWULAN'!B994</f>
        <v>SMP KARYA TOROH</v>
      </c>
      <c r="E147" s="136">
        <f>'PER TRIWULAN'!N994</f>
        <v>56267500</v>
      </c>
      <c r="F147" s="197"/>
      <c r="G147" s="146"/>
      <c r="H147" s="146">
        <v>650000</v>
      </c>
      <c r="I147" s="146">
        <v>2650000</v>
      </c>
      <c r="J147" s="146">
        <v>3950000</v>
      </c>
      <c r="K147" s="146">
        <v>470000</v>
      </c>
      <c r="L147" s="146">
        <v>1200000</v>
      </c>
      <c r="M147" s="146"/>
      <c r="N147" s="146">
        <v>46080000</v>
      </c>
      <c r="O147" s="146">
        <v>750000</v>
      </c>
      <c r="P147" s="146"/>
      <c r="Q147" s="146"/>
      <c r="R147" s="146">
        <v>500000</v>
      </c>
      <c r="S147" s="146"/>
      <c r="T147" s="136">
        <f t="shared" si="6"/>
        <v>56250000</v>
      </c>
      <c r="U147" s="134">
        <f t="shared" si="7"/>
        <v>56267500</v>
      </c>
      <c r="V147" s="134">
        <f t="shared" si="8"/>
        <v>-56250000</v>
      </c>
      <c r="W147" s="168">
        <f>V147-U147</f>
        <v>-112517500</v>
      </c>
    </row>
    <row r="148" spans="2:23" ht="13.5" hidden="1" thickBot="1">
      <c r="B148" s="185">
        <f>'PER TRIWULAN'!A995</f>
        <v>989</v>
      </c>
      <c r="C148" s="160" t="str">
        <f>'PER TRIWULAN'!I995</f>
        <v xml:space="preserve"> Toroh </v>
      </c>
      <c r="D148" s="161" t="str">
        <f>'PER TRIWULAN'!B995</f>
        <v>SMP KRISTEN PUTRA WACANA TOROH</v>
      </c>
      <c r="E148" s="136">
        <f>'PER TRIWULAN'!N995</f>
        <v>15442500</v>
      </c>
      <c r="F148" s="197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36">
        <f t="shared" si="6"/>
        <v>0</v>
      </c>
      <c r="U148" s="134">
        <f t="shared" si="7"/>
        <v>15442500</v>
      </c>
      <c r="V148" s="134">
        <f t="shared" si="8"/>
        <v>0</v>
      </c>
    </row>
    <row r="149" spans="2:23" ht="13.5" hidden="1" thickBot="1">
      <c r="B149" s="185">
        <f>'PER TRIWULAN'!A996</f>
        <v>990</v>
      </c>
      <c r="C149" s="160" t="str">
        <f>'PER TRIWULAN'!I996</f>
        <v xml:space="preserve"> Toroh </v>
      </c>
      <c r="D149" s="161" t="str">
        <f>'PER TRIWULAN'!B996</f>
        <v>SMP PEMBANGUNAN DESA</v>
      </c>
      <c r="E149" s="136">
        <f>'PER TRIWULAN'!N996</f>
        <v>70645000</v>
      </c>
      <c r="F149" s="197"/>
      <c r="G149" s="146"/>
      <c r="H149" s="146">
        <v>1000000</v>
      </c>
      <c r="I149" s="146">
        <v>1000000</v>
      </c>
      <c r="J149" s="146">
        <v>10000000</v>
      </c>
      <c r="K149" s="146">
        <v>1500000</v>
      </c>
      <c r="L149" s="146">
        <v>1210000</v>
      </c>
      <c r="M149" s="146">
        <v>3300000</v>
      </c>
      <c r="N149" s="146">
        <v>47478000</v>
      </c>
      <c r="O149" s="146"/>
      <c r="P149" s="146">
        <v>1750000</v>
      </c>
      <c r="Q149" s="146">
        <v>300000</v>
      </c>
      <c r="R149" s="146"/>
      <c r="S149" s="146"/>
      <c r="T149" s="136">
        <f t="shared" si="6"/>
        <v>67538000</v>
      </c>
      <c r="U149" s="134">
        <f t="shared" si="7"/>
        <v>70645000</v>
      </c>
      <c r="V149" s="134">
        <f t="shared" si="8"/>
        <v>-67538000</v>
      </c>
    </row>
    <row r="150" spans="2:23" ht="13.5" hidden="1" thickBot="1">
      <c r="B150" s="185">
        <f>'PER TRIWULAN'!A997</f>
        <v>991</v>
      </c>
      <c r="C150" s="160" t="str">
        <f>'PER TRIWULAN'!I997</f>
        <v xml:space="preserve"> Wirosari </v>
      </c>
      <c r="D150" s="161" t="str">
        <f>'PER TRIWULAN'!B997</f>
        <v>SMP MIFTAHUSSA ADAH</v>
      </c>
      <c r="E150" s="136">
        <f>'PER TRIWULAN'!N997</f>
        <v>51120000</v>
      </c>
      <c r="F150" s="197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36">
        <f t="shared" si="6"/>
        <v>0</v>
      </c>
      <c r="U150" s="134">
        <f t="shared" si="7"/>
        <v>51120000</v>
      </c>
      <c r="V150" s="134">
        <f t="shared" si="8"/>
        <v>0</v>
      </c>
    </row>
    <row r="151" spans="2:23" ht="13.5" hidden="1" thickBot="1">
      <c r="B151" s="185">
        <f>'PER TRIWULAN'!A998</f>
        <v>992</v>
      </c>
      <c r="C151" s="160" t="str">
        <f>'PER TRIWULAN'!I998</f>
        <v xml:space="preserve"> Wirosari </v>
      </c>
      <c r="D151" s="161" t="str">
        <f>'PER TRIWULAN'!B998</f>
        <v>SMP AL ISLAM WIROSARI</v>
      </c>
      <c r="E151" s="136">
        <f>'PER TRIWULAN'!N998</f>
        <v>20767500</v>
      </c>
      <c r="F151" s="197"/>
      <c r="G151" s="146"/>
      <c r="H151" s="146">
        <v>1120000</v>
      </c>
      <c r="I151" s="146">
        <v>1200000</v>
      </c>
      <c r="J151" s="146">
        <v>1734000</v>
      </c>
      <c r="K151" s="146">
        <v>1457400</v>
      </c>
      <c r="L151" s="146">
        <v>2500000</v>
      </c>
      <c r="M151" s="146"/>
      <c r="N151" s="146">
        <v>12756100</v>
      </c>
      <c r="O151" s="146"/>
      <c r="P151" s="146"/>
      <c r="Q151" s="146"/>
      <c r="R151" s="146"/>
      <c r="S151" s="146"/>
      <c r="T151" s="136">
        <f t="shared" si="6"/>
        <v>20767500</v>
      </c>
      <c r="U151" s="134">
        <f t="shared" si="7"/>
        <v>20767500</v>
      </c>
      <c r="V151" s="134">
        <f t="shared" si="8"/>
        <v>-20767500</v>
      </c>
    </row>
    <row r="152" spans="2:23" ht="13.5" hidden="1" thickBot="1">
      <c r="B152" s="185">
        <f>'PER TRIWULAN'!A999</f>
        <v>993</v>
      </c>
      <c r="C152" s="160" t="str">
        <f>'PER TRIWULAN'!I999</f>
        <v xml:space="preserve"> Wirosari </v>
      </c>
      <c r="D152" s="161" t="str">
        <f>'PER TRIWULAN'!B999</f>
        <v>SMP KRISTEN WIROSARI</v>
      </c>
      <c r="E152" s="136">
        <f>'PER TRIWULAN'!N999</f>
        <v>12247500</v>
      </c>
      <c r="F152" s="197"/>
      <c r="G152" s="146"/>
      <c r="H152" s="146">
        <v>500000</v>
      </c>
      <c r="I152" s="146">
        <v>1509988</v>
      </c>
      <c r="J152" s="146">
        <v>1300000</v>
      </c>
      <c r="K152" s="146">
        <v>233000</v>
      </c>
      <c r="L152" s="146">
        <v>731463</v>
      </c>
      <c r="M152" s="146">
        <v>890069</v>
      </c>
      <c r="N152" s="146">
        <v>7082980</v>
      </c>
      <c r="O152" s="146"/>
      <c r="P152" s="146"/>
      <c r="Q152" s="146"/>
      <c r="R152" s="146"/>
      <c r="S152" s="146"/>
      <c r="T152" s="136">
        <f t="shared" si="6"/>
        <v>12247500</v>
      </c>
      <c r="U152" s="134">
        <f t="shared" si="7"/>
        <v>12247500</v>
      </c>
      <c r="V152" s="134">
        <f t="shared" si="8"/>
        <v>-12247500</v>
      </c>
    </row>
    <row r="153" spans="2:23" ht="13.5" hidden="1" thickBot="1">
      <c r="B153" s="185">
        <f>'PER TRIWULAN'!A1000</f>
        <v>994</v>
      </c>
      <c r="C153" s="160" t="str">
        <f>'PER TRIWULAN'!I1000</f>
        <v xml:space="preserve"> Wirosari </v>
      </c>
      <c r="D153" s="161" t="str">
        <f>'PER TRIWULAN'!B1000</f>
        <v>SMP PGRI Wirosari</v>
      </c>
      <c r="E153" s="136">
        <f>'PER TRIWULAN'!N1000</f>
        <v>31062500</v>
      </c>
      <c r="F153" s="197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36">
        <f t="shared" si="6"/>
        <v>0</v>
      </c>
      <c r="U153" s="134">
        <f t="shared" si="7"/>
        <v>31062500</v>
      </c>
      <c r="V153" s="134">
        <f t="shared" si="8"/>
        <v>0</v>
      </c>
    </row>
    <row r="154" spans="2:23" ht="13.5" hidden="1" thickBot="1">
      <c r="B154" s="185">
        <f>'PER TRIWULAN'!A1001</f>
        <v>995</v>
      </c>
      <c r="C154" s="160" t="str">
        <f>'PER TRIWULAN'!I1001</f>
        <v xml:space="preserve"> Purwodadi </v>
      </c>
      <c r="D154" s="161" t="str">
        <f>'PER TRIWULAN'!B1001</f>
        <v>SMP Islam Integral Luqman Al Hakim</v>
      </c>
      <c r="E154" s="136">
        <f>'PER TRIWULAN'!N1001</f>
        <v>11360000</v>
      </c>
      <c r="F154" s="197"/>
      <c r="G154" s="146"/>
      <c r="H154" s="146"/>
      <c r="I154" s="146">
        <v>3033000</v>
      </c>
      <c r="J154" s="146"/>
      <c r="K154" s="146">
        <v>573000</v>
      </c>
      <c r="L154" s="146">
        <v>820000</v>
      </c>
      <c r="M154" s="146">
        <v>551000</v>
      </c>
      <c r="N154" s="146">
        <v>3700000</v>
      </c>
      <c r="O154" s="146"/>
      <c r="P154" s="146"/>
      <c r="Q154" s="146">
        <v>300000</v>
      </c>
      <c r="R154" s="146"/>
      <c r="S154" s="146">
        <v>1009945</v>
      </c>
      <c r="T154" s="136">
        <f t="shared" si="6"/>
        <v>9986945</v>
      </c>
      <c r="U154" s="134">
        <f t="shared" si="7"/>
        <v>11360000</v>
      </c>
      <c r="V154" s="134">
        <f t="shared" si="8"/>
        <v>-9986945</v>
      </c>
    </row>
    <row r="155" spans="2:23" ht="13.5" hidden="1" thickBot="1">
      <c r="B155" s="185">
        <f>'PER TRIWULAN'!A1002</f>
        <v>996</v>
      </c>
      <c r="C155" s="160" t="str">
        <f>'PER TRIWULAN'!I1002</f>
        <v xml:space="preserve"> Pulokulon </v>
      </c>
      <c r="D155" s="161" t="str">
        <f>'PER TRIWULAN'!B1002</f>
        <v xml:space="preserve"> SMP Islam Sirojuddin Sidorejo Pulokulon </v>
      </c>
      <c r="E155" s="136">
        <f>'PER TRIWULAN'!N1002</f>
        <v>0</v>
      </c>
      <c r="F155" s="197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36">
        <f t="shared" si="6"/>
        <v>0</v>
      </c>
      <c r="U155" s="134">
        <f t="shared" si="7"/>
        <v>0</v>
      </c>
      <c r="V155" s="134">
        <f t="shared" si="8"/>
        <v>0</v>
      </c>
    </row>
    <row r="156" spans="2:23" ht="13.5" hidden="1" thickBot="1">
      <c r="B156" s="185">
        <f>'PER TRIWULAN'!A1003</f>
        <v>997</v>
      </c>
      <c r="C156" s="160" t="str">
        <f>'PER TRIWULAN'!I1003</f>
        <v xml:space="preserve"> Tawangharjo </v>
      </c>
      <c r="D156" s="161" t="str">
        <f>'PER TRIWULAN'!B1003</f>
        <v xml:space="preserve"> SMP Kanzul Lughoh Al Taqih Selo Tawangharjo </v>
      </c>
      <c r="E156" s="136">
        <f>'PER TRIWULAN'!N1003</f>
        <v>0</v>
      </c>
      <c r="F156" s="197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36">
        <f t="shared" si="6"/>
        <v>0</v>
      </c>
      <c r="U156" s="134">
        <f t="shared" si="7"/>
        <v>0</v>
      </c>
      <c r="V156" s="134">
        <f t="shared" si="8"/>
        <v>0</v>
      </c>
    </row>
    <row r="157" spans="2:23" ht="13.5" hidden="1" thickBot="1">
      <c r="B157" s="185">
        <f>'PER TRIWULAN'!A1004</f>
        <v>998</v>
      </c>
      <c r="C157" s="160" t="str">
        <f>'PER TRIWULAN'!I1004</f>
        <v xml:space="preserve"> Kradenan </v>
      </c>
      <c r="D157" s="161" t="str">
        <f>'PER TRIWULAN'!B1004</f>
        <v xml:space="preserve"> SMP Islam Assalam Kradenan </v>
      </c>
      <c r="E157" s="136">
        <f>'PER TRIWULAN'!N1004</f>
        <v>0</v>
      </c>
      <c r="F157" s="197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36">
        <f t="shared" si="6"/>
        <v>0</v>
      </c>
      <c r="U157" s="134">
        <f t="shared" si="7"/>
        <v>0</v>
      </c>
      <c r="V157" s="134">
        <f t="shared" si="8"/>
        <v>0</v>
      </c>
    </row>
    <row r="158" spans="2:23" ht="13.5" hidden="1" thickBot="1">
      <c r="B158" s="185">
        <f>'PER TRIWULAN'!A1005</f>
        <v>999</v>
      </c>
      <c r="C158" s="160" t="str">
        <f>'PER TRIWULAN'!I1005</f>
        <v xml:space="preserve"> Geyer </v>
      </c>
      <c r="D158" s="161" t="str">
        <f>'PER TRIWULAN'!B1005</f>
        <v xml:space="preserve"> SMP Karya Sobo Geyer </v>
      </c>
      <c r="E158" s="136">
        <f>'PER TRIWULAN'!N1005</f>
        <v>0</v>
      </c>
      <c r="F158" s="197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36">
        <f t="shared" si="6"/>
        <v>0</v>
      </c>
      <c r="U158" s="134">
        <f t="shared" si="7"/>
        <v>0</v>
      </c>
      <c r="V158" s="134">
        <f t="shared" si="8"/>
        <v>0</v>
      </c>
    </row>
    <row r="159" spans="2:23" ht="13.5" hidden="1" thickBot="1">
      <c r="B159" s="186"/>
      <c r="C159" s="187"/>
      <c r="D159" s="188"/>
      <c r="E159" s="137">
        <f>'PER TRIWULAN'!D1018</f>
        <v>0</v>
      </c>
      <c r="F159" s="137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34">
        <f t="shared" ref="U159" si="9">E159-T159</f>
        <v>0</v>
      </c>
      <c r="V159" s="134">
        <f t="shared" si="8"/>
        <v>0</v>
      </c>
    </row>
    <row r="160" spans="2:23" ht="15" customHeight="1" thickBot="1">
      <c r="B160" s="319" t="str">
        <f>'PER TRIWULAN'!A1019</f>
        <v>JUMLAH</v>
      </c>
      <c r="C160" s="320"/>
      <c r="D160" s="321"/>
      <c r="E160" s="138">
        <f>SUBTOTAL(9,E11:E158)</f>
        <v>609890000</v>
      </c>
      <c r="F160" s="138">
        <f t="shared" ref="F160:W160" si="10">SUBTOTAL(9,F11:F158)</f>
        <v>0</v>
      </c>
      <c r="G160" s="138">
        <f t="shared" si="10"/>
        <v>500000</v>
      </c>
      <c r="H160" s="138">
        <f t="shared" si="10"/>
        <v>6650000</v>
      </c>
      <c r="I160" s="138">
        <f t="shared" si="10"/>
        <v>11079000</v>
      </c>
      <c r="J160" s="138">
        <f t="shared" si="10"/>
        <v>15944115</v>
      </c>
      <c r="K160" s="138">
        <f t="shared" si="10"/>
        <v>7642600</v>
      </c>
      <c r="L160" s="138">
        <f t="shared" si="10"/>
        <v>8935425</v>
      </c>
      <c r="M160" s="138">
        <f t="shared" si="10"/>
        <v>4746000</v>
      </c>
      <c r="N160" s="138">
        <f t="shared" si="10"/>
        <v>94729360</v>
      </c>
      <c r="O160" s="138">
        <f t="shared" si="10"/>
        <v>3795000</v>
      </c>
      <c r="P160" s="138">
        <f t="shared" si="10"/>
        <v>225000</v>
      </c>
      <c r="Q160" s="138">
        <f t="shared" si="10"/>
        <v>1900000</v>
      </c>
      <c r="R160" s="138">
        <f t="shared" si="10"/>
        <v>1500000</v>
      </c>
      <c r="S160" s="138">
        <f t="shared" si="10"/>
        <v>645000</v>
      </c>
      <c r="T160" s="138">
        <f t="shared" si="10"/>
        <v>158291500</v>
      </c>
      <c r="U160" s="195">
        <f t="shared" si="10"/>
        <v>609890000</v>
      </c>
      <c r="V160" s="137">
        <f t="shared" si="10"/>
        <v>-158291500</v>
      </c>
      <c r="W160" s="137">
        <f t="shared" si="10"/>
        <v>0</v>
      </c>
    </row>
    <row r="161" spans="2:20" ht="13.5" thickTop="1">
      <c r="B161" s="190"/>
      <c r="C161" s="191"/>
    </row>
    <row r="162" spans="2:20" s="134" customFormat="1" ht="16.5">
      <c r="B162" s="178"/>
      <c r="C162" s="179"/>
      <c r="D162" s="176"/>
      <c r="G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2"/>
      <c r="S162" s="175"/>
    </row>
    <row r="163" spans="2:20" s="134" customFormat="1" ht="16.5">
      <c r="B163" s="178"/>
      <c r="C163" s="179"/>
      <c r="D163" s="176"/>
      <c r="G163" s="192"/>
      <c r="I163" s="192"/>
      <c r="J163" s="192"/>
      <c r="K163" s="192"/>
      <c r="L163" s="192"/>
      <c r="M163" s="192"/>
      <c r="N163" s="192"/>
      <c r="O163" s="192"/>
      <c r="P163" s="192"/>
      <c r="Q163" s="192"/>
      <c r="R163" s="196" t="s">
        <v>1863</v>
      </c>
      <c r="S163" s="175"/>
    </row>
    <row r="164" spans="2:20" s="134" customFormat="1" ht="16.5">
      <c r="B164" s="178"/>
      <c r="C164" s="179"/>
      <c r="D164" s="176"/>
      <c r="G164" s="192"/>
      <c r="I164" s="192"/>
      <c r="J164" s="192"/>
      <c r="K164" s="192"/>
      <c r="L164" s="192"/>
      <c r="M164" s="192"/>
      <c r="N164" s="192"/>
      <c r="O164" s="192"/>
      <c r="P164" s="192"/>
      <c r="Q164" s="192"/>
      <c r="R164" s="196" t="s">
        <v>1864</v>
      </c>
      <c r="S164" s="175"/>
      <c r="T164" s="192"/>
    </row>
    <row r="165" spans="2:20" s="134" customFormat="1" ht="16.5">
      <c r="B165" s="178"/>
      <c r="C165" s="179"/>
      <c r="D165" s="176"/>
      <c r="G165" s="192"/>
      <c r="I165" s="192"/>
      <c r="J165" s="192"/>
      <c r="K165" s="192"/>
      <c r="L165" s="192"/>
      <c r="M165" s="192"/>
      <c r="N165" s="192"/>
      <c r="O165" s="192"/>
      <c r="P165" s="192"/>
      <c r="Q165" s="192"/>
      <c r="R165" s="196"/>
      <c r="S165" s="175"/>
      <c r="T165" s="192"/>
    </row>
    <row r="166" spans="2:20" s="134" customFormat="1" ht="16.5">
      <c r="B166" s="178"/>
      <c r="C166" s="179"/>
      <c r="D166" s="176"/>
      <c r="G166" s="192"/>
      <c r="I166" s="192"/>
      <c r="J166" s="192"/>
      <c r="K166" s="192"/>
      <c r="L166" s="192"/>
      <c r="M166" s="192"/>
      <c r="N166" s="192"/>
      <c r="O166" s="192"/>
      <c r="P166" s="192"/>
      <c r="Q166" s="192"/>
      <c r="R166" s="196"/>
      <c r="S166" s="175"/>
      <c r="T166" s="192"/>
    </row>
    <row r="167" spans="2:20" s="134" customFormat="1" ht="16.5">
      <c r="B167" s="178"/>
      <c r="C167" s="179"/>
      <c r="D167" s="176"/>
      <c r="G167" s="192"/>
      <c r="I167" s="192"/>
      <c r="J167" s="192"/>
      <c r="K167" s="192"/>
      <c r="L167" s="192"/>
      <c r="M167" s="192"/>
      <c r="N167" s="192"/>
      <c r="O167" s="192"/>
      <c r="P167" s="192"/>
      <c r="Q167" s="192"/>
      <c r="R167" s="196"/>
      <c r="S167" s="175"/>
      <c r="T167" s="192"/>
    </row>
    <row r="168" spans="2:20" s="134" customFormat="1" ht="16.5">
      <c r="B168" s="178"/>
      <c r="C168" s="179"/>
      <c r="D168" s="176"/>
      <c r="G168" s="192"/>
      <c r="I168" s="192"/>
      <c r="J168" s="192"/>
      <c r="K168" s="192"/>
      <c r="L168" s="192"/>
      <c r="M168" s="192"/>
      <c r="N168" s="192"/>
      <c r="O168" s="192"/>
      <c r="P168" s="192"/>
      <c r="Q168" s="192"/>
      <c r="R168" s="196" t="s">
        <v>1852</v>
      </c>
      <c r="S168" s="175"/>
    </row>
    <row r="169" spans="2:20" s="134" customFormat="1" ht="16.5">
      <c r="B169" s="178"/>
      <c r="C169" s="179"/>
      <c r="D169" s="176"/>
      <c r="G169" s="192"/>
      <c r="I169" s="192"/>
      <c r="J169" s="192"/>
      <c r="K169" s="192"/>
      <c r="L169" s="192"/>
      <c r="M169" s="192"/>
      <c r="N169" s="192"/>
      <c r="O169" s="192"/>
      <c r="P169" s="192"/>
      <c r="Q169" s="192"/>
      <c r="R169" s="196" t="s">
        <v>1853</v>
      </c>
      <c r="S169" s="175"/>
    </row>
    <row r="170" spans="2:20" s="134" customFormat="1" ht="15.75">
      <c r="B170" s="178"/>
      <c r="C170" s="179"/>
      <c r="D170" s="193"/>
    </row>
  </sheetData>
  <autoFilter ref="B10:V159">
    <filterColumn colId="1">
      <filters>
        <filter val="Gubug"/>
      </filters>
    </filterColumn>
  </autoFilter>
  <mergeCells count="29">
    <mergeCell ref="B160:D160"/>
    <mergeCell ref="U6:U9"/>
    <mergeCell ref="V6:V9"/>
    <mergeCell ref="G7:G9"/>
    <mergeCell ref="H7:H9"/>
    <mergeCell ref="I7:I9"/>
    <mergeCell ref="J7:J9"/>
    <mergeCell ref="K7:K9"/>
    <mergeCell ref="L7:L9"/>
    <mergeCell ref="M7:M9"/>
    <mergeCell ref="N7:N9"/>
    <mergeCell ref="B6:B9"/>
    <mergeCell ref="C6:C9"/>
    <mergeCell ref="D6:D9"/>
    <mergeCell ref="E6:E9"/>
    <mergeCell ref="F6:F9"/>
    <mergeCell ref="G6:T6"/>
    <mergeCell ref="O7:O9"/>
    <mergeCell ref="P7:P9"/>
    <mergeCell ref="Q7:Q9"/>
    <mergeCell ref="R7:R9"/>
    <mergeCell ref="S7:S9"/>
    <mergeCell ref="T7:T9"/>
    <mergeCell ref="B4:Q4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63" orientation="landscape" r:id="rId1"/>
  <headerFooter>
    <oddFooter>&amp;A&amp;RPage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1">
    <tabColor rgb="FF7030A0"/>
  </sheetPr>
  <dimension ref="A1:W170"/>
  <sheetViews>
    <sheetView zoomScaleSheetLayoutView="100" workbookViewId="0">
      <pane xSplit="5" ySplit="10" topLeftCell="O86" activePane="bottomRight" state="frozen"/>
      <selection activeCell="C10" sqref="C10"/>
      <selection pane="topRight" activeCell="C10" sqref="C10"/>
      <selection pane="bottomLeft" activeCell="C10" sqref="C10"/>
      <selection pane="bottomRight" activeCell="W87" sqref="W87"/>
    </sheetView>
  </sheetViews>
  <sheetFormatPr defaultRowHeight="12.75"/>
  <cols>
    <col min="1" max="1" width="2.85546875" style="177" customWidth="1"/>
    <col min="2" max="2" width="4.5703125" style="178" customWidth="1"/>
    <col min="3" max="3" width="10" style="179" customWidth="1"/>
    <col min="4" max="4" width="28.85546875" style="177" customWidth="1"/>
    <col min="5" max="6" width="13.42578125" style="134" hidden="1" customWidth="1"/>
    <col min="7" max="7" width="17.28515625" style="134" customWidth="1"/>
    <col min="8" max="8" width="12.42578125" style="134" customWidth="1"/>
    <col min="9" max="9" width="13" style="134" customWidth="1"/>
    <col min="10" max="10" width="10.85546875" style="134" customWidth="1"/>
    <col min="11" max="11" width="13.5703125" style="134" customWidth="1"/>
    <col min="12" max="12" width="11.7109375" style="134" customWidth="1"/>
    <col min="13" max="13" width="11" style="134" customWidth="1"/>
    <col min="14" max="14" width="13.42578125" style="134" customWidth="1"/>
    <col min="15" max="15" width="13.140625" style="134" customWidth="1"/>
    <col min="16" max="16" width="11.28515625" style="134" customWidth="1"/>
    <col min="17" max="17" width="10.5703125" style="134" customWidth="1"/>
    <col min="18" max="18" width="13.7109375" style="134" customWidth="1"/>
    <col min="19" max="19" width="16.7109375" style="134" customWidth="1"/>
    <col min="20" max="20" width="15.140625" style="134" customWidth="1"/>
    <col min="21" max="22" width="13.7109375" style="134" hidden="1" customWidth="1"/>
    <col min="23" max="24" width="13.140625" style="177" customWidth="1"/>
    <col min="25" max="253" width="9.140625" style="177"/>
    <col min="254" max="254" width="2.85546875" style="177" customWidth="1"/>
    <col min="255" max="255" width="6.42578125" style="177" customWidth="1"/>
    <col min="256" max="256" width="22.140625" style="177" customWidth="1"/>
    <col min="257" max="257" width="15" style="177" customWidth="1"/>
    <col min="258" max="258" width="11.28515625" style="177" customWidth="1"/>
    <col min="259" max="259" width="13" style="177" customWidth="1"/>
    <col min="260" max="260" width="8.7109375" style="177" customWidth="1"/>
    <col min="261" max="261" width="10.140625" style="177" customWidth="1"/>
    <col min="262" max="262" width="10.28515625" style="177" customWidth="1"/>
    <col min="263" max="263" width="8.7109375" style="177" customWidth="1"/>
    <col min="264" max="264" width="24" style="177" customWidth="1"/>
    <col min="265" max="265" width="13.140625" style="177" customWidth="1"/>
    <col min="266" max="266" width="11.28515625" style="177" customWidth="1"/>
    <col min="267" max="267" width="10.5703125" style="177" customWidth="1"/>
    <col min="268" max="268" width="10.140625" style="177" customWidth="1"/>
    <col min="269" max="269" width="16.7109375" style="177" customWidth="1"/>
    <col min="270" max="270" width="15.140625" style="177" customWidth="1"/>
    <col min="271" max="509" width="9.140625" style="177"/>
    <col min="510" max="510" width="2.85546875" style="177" customWidth="1"/>
    <col min="511" max="511" width="6.42578125" style="177" customWidth="1"/>
    <col min="512" max="512" width="22.140625" style="177" customWidth="1"/>
    <col min="513" max="513" width="15" style="177" customWidth="1"/>
    <col min="514" max="514" width="11.28515625" style="177" customWidth="1"/>
    <col min="515" max="515" width="13" style="177" customWidth="1"/>
    <col min="516" max="516" width="8.7109375" style="177" customWidth="1"/>
    <col min="517" max="517" width="10.140625" style="177" customWidth="1"/>
    <col min="518" max="518" width="10.28515625" style="177" customWidth="1"/>
    <col min="519" max="519" width="8.7109375" style="177" customWidth="1"/>
    <col min="520" max="520" width="24" style="177" customWidth="1"/>
    <col min="521" max="521" width="13.140625" style="177" customWidth="1"/>
    <col min="522" max="522" width="11.28515625" style="177" customWidth="1"/>
    <col min="523" max="523" width="10.5703125" style="177" customWidth="1"/>
    <col min="524" max="524" width="10.140625" style="177" customWidth="1"/>
    <col min="525" max="525" width="16.7109375" style="177" customWidth="1"/>
    <col min="526" max="526" width="15.140625" style="177" customWidth="1"/>
    <col min="527" max="765" width="9.140625" style="177"/>
    <col min="766" max="766" width="2.85546875" style="177" customWidth="1"/>
    <col min="767" max="767" width="6.42578125" style="177" customWidth="1"/>
    <col min="768" max="768" width="22.140625" style="177" customWidth="1"/>
    <col min="769" max="769" width="15" style="177" customWidth="1"/>
    <col min="770" max="770" width="11.28515625" style="177" customWidth="1"/>
    <col min="771" max="771" width="13" style="177" customWidth="1"/>
    <col min="772" max="772" width="8.7109375" style="177" customWidth="1"/>
    <col min="773" max="773" width="10.140625" style="177" customWidth="1"/>
    <col min="774" max="774" width="10.28515625" style="177" customWidth="1"/>
    <col min="775" max="775" width="8.7109375" style="177" customWidth="1"/>
    <col min="776" max="776" width="24" style="177" customWidth="1"/>
    <col min="777" max="777" width="13.140625" style="177" customWidth="1"/>
    <col min="778" max="778" width="11.28515625" style="177" customWidth="1"/>
    <col min="779" max="779" width="10.5703125" style="177" customWidth="1"/>
    <col min="780" max="780" width="10.140625" style="177" customWidth="1"/>
    <col min="781" max="781" width="16.7109375" style="177" customWidth="1"/>
    <col min="782" max="782" width="15.140625" style="177" customWidth="1"/>
    <col min="783" max="1021" width="9.140625" style="177"/>
    <col min="1022" max="1022" width="2.85546875" style="177" customWidth="1"/>
    <col min="1023" max="1023" width="6.42578125" style="177" customWidth="1"/>
    <col min="1024" max="1024" width="22.140625" style="177" customWidth="1"/>
    <col min="1025" max="1025" width="15" style="177" customWidth="1"/>
    <col min="1026" max="1026" width="11.28515625" style="177" customWidth="1"/>
    <col min="1027" max="1027" width="13" style="177" customWidth="1"/>
    <col min="1028" max="1028" width="8.7109375" style="177" customWidth="1"/>
    <col min="1029" max="1029" width="10.140625" style="177" customWidth="1"/>
    <col min="1030" max="1030" width="10.28515625" style="177" customWidth="1"/>
    <col min="1031" max="1031" width="8.7109375" style="177" customWidth="1"/>
    <col min="1032" max="1032" width="24" style="177" customWidth="1"/>
    <col min="1033" max="1033" width="13.140625" style="177" customWidth="1"/>
    <col min="1034" max="1034" width="11.28515625" style="177" customWidth="1"/>
    <col min="1035" max="1035" width="10.5703125" style="177" customWidth="1"/>
    <col min="1036" max="1036" width="10.140625" style="177" customWidth="1"/>
    <col min="1037" max="1037" width="16.7109375" style="177" customWidth="1"/>
    <col min="1038" max="1038" width="15.140625" style="177" customWidth="1"/>
    <col min="1039" max="1277" width="9.140625" style="177"/>
    <col min="1278" max="1278" width="2.85546875" style="177" customWidth="1"/>
    <col min="1279" max="1279" width="6.42578125" style="177" customWidth="1"/>
    <col min="1280" max="1280" width="22.140625" style="177" customWidth="1"/>
    <col min="1281" max="1281" width="15" style="177" customWidth="1"/>
    <col min="1282" max="1282" width="11.28515625" style="177" customWidth="1"/>
    <col min="1283" max="1283" width="13" style="177" customWidth="1"/>
    <col min="1284" max="1284" width="8.7109375" style="177" customWidth="1"/>
    <col min="1285" max="1285" width="10.140625" style="177" customWidth="1"/>
    <col min="1286" max="1286" width="10.28515625" style="177" customWidth="1"/>
    <col min="1287" max="1287" width="8.7109375" style="177" customWidth="1"/>
    <col min="1288" max="1288" width="24" style="177" customWidth="1"/>
    <col min="1289" max="1289" width="13.140625" style="177" customWidth="1"/>
    <col min="1290" max="1290" width="11.28515625" style="177" customWidth="1"/>
    <col min="1291" max="1291" width="10.5703125" style="177" customWidth="1"/>
    <col min="1292" max="1292" width="10.140625" style="177" customWidth="1"/>
    <col min="1293" max="1293" width="16.7109375" style="177" customWidth="1"/>
    <col min="1294" max="1294" width="15.140625" style="177" customWidth="1"/>
    <col min="1295" max="1533" width="9.140625" style="177"/>
    <col min="1534" max="1534" width="2.85546875" style="177" customWidth="1"/>
    <col min="1535" max="1535" width="6.42578125" style="177" customWidth="1"/>
    <col min="1536" max="1536" width="22.140625" style="177" customWidth="1"/>
    <col min="1537" max="1537" width="15" style="177" customWidth="1"/>
    <col min="1538" max="1538" width="11.28515625" style="177" customWidth="1"/>
    <col min="1539" max="1539" width="13" style="177" customWidth="1"/>
    <col min="1540" max="1540" width="8.7109375" style="177" customWidth="1"/>
    <col min="1541" max="1541" width="10.140625" style="177" customWidth="1"/>
    <col min="1542" max="1542" width="10.28515625" style="177" customWidth="1"/>
    <col min="1543" max="1543" width="8.7109375" style="177" customWidth="1"/>
    <col min="1544" max="1544" width="24" style="177" customWidth="1"/>
    <col min="1545" max="1545" width="13.140625" style="177" customWidth="1"/>
    <col min="1546" max="1546" width="11.28515625" style="177" customWidth="1"/>
    <col min="1547" max="1547" width="10.5703125" style="177" customWidth="1"/>
    <col min="1548" max="1548" width="10.140625" style="177" customWidth="1"/>
    <col min="1549" max="1549" width="16.7109375" style="177" customWidth="1"/>
    <col min="1550" max="1550" width="15.140625" style="177" customWidth="1"/>
    <col min="1551" max="1789" width="9.140625" style="177"/>
    <col min="1790" max="1790" width="2.85546875" style="177" customWidth="1"/>
    <col min="1791" max="1791" width="6.42578125" style="177" customWidth="1"/>
    <col min="1792" max="1792" width="22.140625" style="177" customWidth="1"/>
    <col min="1793" max="1793" width="15" style="177" customWidth="1"/>
    <col min="1794" max="1794" width="11.28515625" style="177" customWidth="1"/>
    <col min="1795" max="1795" width="13" style="177" customWidth="1"/>
    <col min="1796" max="1796" width="8.7109375" style="177" customWidth="1"/>
    <col min="1797" max="1797" width="10.140625" style="177" customWidth="1"/>
    <col min="1798" max="1798" width="10.28515625" style="177" customWidth="1"/>
    <col min="1799" max="1799" width="8.7109375" style="177" customWidth="1"/>
    <col min="1800" max="1800" width="24" style="177" customWidth="1"/>
    <col min="1801" max="1801" width="13.140625" style="177" customWidth="1"/>
    <col min="1802" max="1802" width="11.28515625" style="177" customWidth="1"/>
    <col min="1803" max="1803" width="10.5703125" style="177" customWidth="1"/>
    <col min="1804" max="1804" width="10.140625" style="177" customWidth="1"/>
    <col min="1805" max="1805" width="16.7109375" style="177" customWidth="1"/>
    <col min="1806" max="1806" width="15.140625" style="177" customWidth="1"/>
    <col min="1807" max="2045" width="9.140625" style="177"/>
    <col min="2046" max="2046" width="2.85546875" style="177" customWidth="1"/>
    <col min="2047" max="2047" width="6.42578125" style="177" customWidth="1"/>
    <col min="2048" max="2048" width="22.140625" style="177" customWidth="1"/>
    <col min="2049" max="2049" width="15" style="177" customWidth="1"/>
    <col min="2050" max="2050" width="11.28515625" style="177" customWidth="1"/>
    <col min="2051" max="2051" width="13" style="177" customWidth="1"/>
    <col min="2052" max="2052" width="8.7109375" style="177" customWidth="1"/>
    <col min="2053" max="2053" width="10.140625" style="177" customWidth="1"/>
    <col min="2054" max="2054" width="10.28515625" style="177" customWidth="1"/>
    <col min="2055" max="2055" width="8.7109375" style="177" customWidth="1"/>
    <col min="2056" max="2056" width="24" style="177" customWidth="1"/>
    <col min="2057" max="2057" width="13.140625" style="177" customWidth="1"/>
    <col min="2058" max="2058" width="11.28515625" style="177" customWidth="1"/>
    <col min="2059" max="2059" width="10.5703125" style="177" customWidth="1"/>
    <col min="2060" max="2060" width="10.140625" style="177" customWidth="1"/>
    <col min="2061" max="2061" width="16.7109375" style="177" customWidth="1"/>
    <col min="2062" max="2062" width="15.140625" style="177" customWidth="1"/>
    <col min="2063" max="2301" width="9.140625" style="177"/>
    <col min="2302" max="2302" width="2.85546875" style="177" customWidth="1"/>
    <col min="2303" max="2303" width="6.42578125" style="177" customWidth="1"/>
    <col min="2304" max="2304" width="22.140625" style="177" customWidth="1"/>
    <col min="2305" max="2305" width="15" style="177" customWidth="1"/>
    <col min="2306" max="2306" width="11.28515625" style="177" customWidth="1"/>
    <col min="2307" max="2307" width="13" style="177" customWidth="1"/>
    <col min="2308" max="2308" width="8.7109375" style="177" customWidth="1"/>
    <col min="2309" max="2309" width="10.140625" style="177" customWidth="1"/>
    <col min="2310" max="2310" width="10.28515625" style="177" customWidth="1"/>
    <col min="2311" max="2311" width="8.7109375" style="177" customWidth="1"/>
    <col min="2312" max="2312" width="24" style="177" customWidth="1"/>
    <col min="2313" max="2313" width="13.140625" style="177" customWidth="1"/>
    <col min="2314" max="2314" width="11.28515625" style="177" customWidth="1"/>
    <col min="2315" max="2315" width="10.5703125" style="177" customWidth="1"/>
    <col min="2316" max="2316" width="10.140625" style="177" customWidth="1"/>
    <col min="2317" max="2317" width="16.7109375" style="177" customWidth="1"/>
    <col min="2318" max="2318" width="15.140625" style="177" customWidth="1"/>
    <col min="2319" max="2557" width="9.140625" style="177"/>
    <col min="2558" max="2558" width="2.85546875" style="177" customWidth="1"/>
    <col min="2559" max="2559" width="6.42578125" style="177" customWidth="1"/>
    <col min="2560" max="2560" width="22.140625" style="177" customWidth="1"/>
    <col min="2561" max="2561" width="15" style="177" customWidth="1"/>
    <col min="2562" max="2562" width="11.28515625" style="177" customWidth="1"/>
    <col min="2563" max="2563" width="13" style="177" customWidth="1"/>
    <col min="2564" max="2564" width="8.7109375" style="177" customWidth="1"/>
    <col min="2565" max="2565" width="10.140625" style="177" customWidth="1"/>
    <col min="2566" max="2566" width="10.28515625" style="177" customWidth="1"/>
    <col min="2567" max="2567" width="8.7109375" style="177" customWidth="1"/>
    <col min="2568" max="2568" width="24" style="177" customWidth="1"/>
    <col min="2569" max="2569" width="13.140625" style="177" customWidth="1"/>
    <col min="2570" max="2570" width="11.28515625" style="177" customWidth="1"/>
    <col min="2571" max="2571" width="10.5703125" style="177" customWidth="1"/>
    <col min="2572" max="2572" width="10.140625" style="177" customWidth="1"/>
    <col min="2573" max="2573" width="16.7109375" style="177" customWidth="1"/>
    <col min="2574" max="2574" width="15.140625" style="177" customWidth="1"/>
    <col min="2575" max="2813" width="9.140625" style="177"/>
    <col min="2814" max="2814" width="2.85546875" style="177" customWidth="1"/>
    <col min="2815" max="2815" width="6.42578125" style="177" customWidth="1"/>
    <col min="2816" max="2816" width="22.140625" style="177" customWidth="1"/>
    <col min="2817" max="2817" width="15" style="177" customWidth="1"/>
    <col min="2818" max="2818" width="11.28515625" style="177" customWidth="1"/>
    <col min="2819" max="2819" width="13" style="177" customWidth="1"/>
    <col min="2820" max="2820" width="8.7109375" style="177" customWidth="1"/>
    <col min="2821" max="2821" width="10.140625" style="177" customWidth="1"/>
    <col min="2822" max="2822" width="10.28515625" style="177" customWidth="1"/>
    <col min="2823" max="2823" width="8.7109375" style="177" customWidth="1"/>
    <col min="2824" max="2824" width="24" style="177" customWidth="1"/>
    <col min="2825" max="2825" width="13.140625" style="177" customWidth="1"/>
    <col min="2826" max="2826" width="11.28515625" style="177" customWidth="1"/>
    <col min="2827" max="2827" width="10.5703125" style="177" customWidth="1"/>
    <col min="2828" max="2828" width="10.140625" style="177" customWidth="1"/>
    <col min="2829" max="2829" width="16.7109375" style="177" customWidth="1"/>
    <col min="2830" max="2830" width="15.140625" style="177" customWidth="1"/>
    <col min="2831" max="3069" width="9.140625" style="177"/>
    <col min="3070" max="3070" width="2.85546875" style="177" customWidth="1"/>
    <col min="3071" max="3071" width="6.42578125" style="177" customWidth="1"/>
    <col min="3072" max="3072" width="22.140625" style="177" customWidth="1"/>
    <col min="3073" max="3073" width="15" style="177" customWidth="1"/>
    <col min="3074" max="3074" width="11.28515625" style="177" customWidth="1"/>
    <col min="3075" max="3075" width="13" style="177" customWidth="1"/>
    <col min="3076" max="3076" width="8.7109375" style="177" customWidth="1"/>
    <col min="3077" max="3077" width="10.140625" style="177" customWidth="1"/>
    <col min="3078" max="3078" width="10.28515625" style="177" customWidth="1"/>
    <col min="3079" max="3079" width="8.7109375" style="177" customWidth="1"/>
    <col min="3080" max="3080" width="24" style="177" customWidth="1"/>
    <col min="3081" max="3081" width="13.140625" style="177" customWidth="1"/>
    <col min="3082" max="3082" width="11.28515625" style="177" customWidth="1"/>
    <col min="3083" max="3083" width="10.5703125" style="177" customWidth="1"/>
    <col min="3084" max="3084" width="10.140625" style="177" customWidth="1"/>
    <col min="3085" max="3085" width="16.7109375" style="177" customWidth="1"/>
    <col min="3086" max="3086" width="15.140625" style="177" customWidth="1"/>
    <col min="3087" max="3325" width="9.140625" style="177"/>
    <col min="3326" max="3326" width="2.85546875" style="177" customWidth="1"/>
    <col min="3327" max="3327" width="6.42578125" style="177" customWidth="1"/>
    <col min="3328" max="3328" width="22.140625" style="177" customWidth="1"/>
    <col min="3329" max="3329" width="15" style="177" customWidth="1"/>
    <col min="3330" max="3330" width="11.28515625" style="177" customWidth="1"/>
    <col min="3331" max="3331" width="13" style="177" customWidth="1"/>
    <col min="3332" max="3332" width="8.7109375" style="177" customWidth="1"/>
    <col min="3333" max="3333" width="10.140625" style="177" customWidth="1"/>
    <col min="3334" max="3334" width="10.28515625" style="177" customWidth="1"/>
    <col min="3335" max="3335" width="8.7109375" style="177" customWidth="1"/>
    <col min="3336" max="3336" width="24" style="177" customWidth="1"/>
    <col min="3337" max="3337" width="13.140625" style="177" customWidth="1"/>
    <col min="3338" max="3338" width="11.28515625" style="177" customWidth="1"/>
    <col min="3339" max="3339" width="10.5703125" style="177" customWidth="1"/>
    <col min="3340" max="3340" width="10.140625" style="177" customWidth="1"/>
    <col min="3341" max="3341" width="16.7109375" style="177" customWidth="1"/>
    <col min="3342" max="3342" width="15.140625" style="177" customWidth="1"/>
    <col min="3343" max="3581" width="9.140625" style="177"/>
    <col min="3582" max="3582" width="2.85546875" style="177" customWidth="1"/>
    <col min="3583" max="3583" width="6.42578125" style="177" customWidth="1"/>
    <col min="3584" max="3584" width="22.140625" style="177" customWidth="1"/>
    <col min="3585" max="3585" width="15" style="177" customWidth="1"/>
    <col min="3586" max="3586" width="11.28515625" style="177" customWidth="1"/>
    <col min="3587" max="3587" width="13" style="177" customWidth="1"/>
    <col min="3588" max="3588" width="8.7109375" style="177" customWidth="1"/>
    <col min="3589" max="3589" width="10.140625" style="177" customWidth="1"/>
    <col min="3590" max="3590" width="10.28515625" style="177" customWidth="1"/>
    <col min="3591" max="3591" width="8.7109375" style="177" customWidth="1"/>
    <col min="3592" max="3592" width="24" style="177" customWidth="1"/>
    <col min="3593" max="3593" width="13.140625" style="177" customWidth="1"/>
    <col min="3594" max="3594" width="11.28515625" style="177" customWidth="1"/>
    <col min="3595" max="3595" width="10.5703125" style="177" customWidth="1"/>
    <col min="3596" max="3596" width="10.140625" style="177" customWidth="1"/>
    <col min="3597" max="3597" width="16.7109375" style="177" customWidth="1"/>
    <col min="3598" max="3598" width="15.140625" style="177" customWidth="1"/>
    <col min="3599" max="3837" width="9.140625" style="177"/>
    <col min="3838" max="3838" width="2.85546875" style="177" customWidth="1"/>
    <col min="3839" max="3839" width="6.42578125" style="177" customWidth="1"/>
    <col min="3840" max="3840" width="22.140625" style="177" customWidth="1"/>
    <col min="3841" max="3841" width="15" style="177" customWidth="1"/>
    <col min="3842" max="3842" width="11.28515625" style="177" customWidth="1"/>
    <col min="3843" max="3843" width="13" style="177" customWidth="1"/>
    <col min="3844" max="3844" width="8.7109375" style="177" customWidth="1"/>
    <col min="3845" max="3845" width="10.140625" style="177" customWidth="1"/>
    <col min="3846" max="3846" width="10.28515625" style="177" customWidth="1"/>
    <col min="3847" max="3847" width="8.7109375" style="177" customWidth="1"/>
    <col min="3848" max="3848" width="24" style="177" customWidth="1"/>
    <col min="3849" max="3849" width="13.140625" style="177" customWidth="1"/>
    <col min="3850" max="3850" width="11.28515625" style="177" customWidth="1"/>
    <col min="3851" max="3851" width="10.5703125" style="177" customWidth="1"/>
    <col min="3852" max="3852" width="10.140625" style="177" customWidth="1"/>
    <col min="3853" max="3853" width="16.7109375" style="177" customWidth="1"/>
    <col min="3854" max="3854" width="15.140625" style="177" customWidth="1"/>
    <col min="3855" max="4093" width="9.140625" style="177"/>
    <col min="4094" max="4094" width="2.85546875" style="177" customWidth="1"/>
    <col min="4095" max="4095" width="6.42578125" style="177" customWidth="1"/>
    <col min="4096" max="4096" width="22.140625" style="177" customWidth="1"/>
    <col min="4097" max="4097" width="15" style="177" customWidth="1"/>
    <col min="4098" max="4098" width="11.28515625" style="177" customWidth="1"/>
    <col min="4099" max="4099" width="13" style="177" customWidth="1"/>
    <col min="4100" max="4100" width="8.7109375" style="177" customWidth="1"/>
    <col min="4101" max="4101" width="10.140625" style="177" customWidth="1"/>
    <col min="4102" max="4102" width="10.28515625" style="177" customWidth="1"/>
    <col min="4103" max="4103" width="8.7109375" style="177" customWidth="1"/>
    <col min="4104" max="4104" width="24" style="177" customWidth="1"/>
    <col min="4105" max="4105" width="13.140625" style="177" customWidth="1"/>
    <col min="4106" max="4106" width="11.28515625" style="177" customWidth="1"/>
    <col min="4107" max="4107" width="10.5703125" style="177" customWidth="1"/>
    <col min="4108" max="4108" width="10.140625" style="177" customWidth="1"/>
    <col min="4109" max="4109" width="16.7109375" style="177" customWidth="1"/>
    <col min="4110" max="4110" width="15.140625" style="177" customWidth="1"/>
    <col min="4111" max="4349" width="9.140625" style="177"/>
    <col min="4350" max="4350" width="2.85546875" style="177" customWidth="1"/>
    <col min="4351" max="4351" width="6.42578125" style="177" customWidth="1"/>
    <col min="4352" max="4352" width="22.140625" style="177" customWidth="1"/>
    <col min="4353" max="4353" width="15" style="177" customWidth="1"/>
    <col min="4354" max="4354" width="11.28515625" style="177" customWidth="1"/>
    <col min="4355" max="4355" width="13" style="177" customWidth="1"/>
    <col min="4356" max="4356" width="8.7109375" style="177" customWidth="1"/>
    <col min="4357" max="4357" width="10.140625" style="177" customWidth="1"/>
    <col min="4358" max="4358" width="10.28515625" style="177" customWidth="1"/>
    <col min="4359" max="4359" width="8.7109375" style="177" customWidth="1"/>
    <col min="4360" max="4360" width="24" style="177" customWidth="1"/>
    <col min="4361" max="4361" width="13.140625" style="177" customWidth="1"/>
    <col min="4362" max="4362" width="11.28515625" style="177" customWidth="1"/>
    <col min="4363" max="4363" width="10.5703125" style="177" customWidth="1"/>
    <col min="4364" max="4364" width="10.140625" style="177" customWidth="1"/>
    <col min="4365" max="4365" width="16.7109375" style="177" customWidth="1"/>
    <col min="4366" max="4366" width="15.140625" style="177" customWidth="1"/>
    <col min="4367" max="4605" width="9.140625" style="177"/>
    <col min="4606" max="4606" width="2.85546875" style="177" customWidth="1"/>
    <col min="4607" max="4607" width="6.42578125" style="177" customWidth="1"/>
    <col min="4608" max="4608" width="22.140625" style="177" customWidth="1"/>
    <col min="4609" max="4609" width="15" style="177" customWidth="1"/>
    <col min="4610" max="4610" width="11.28515625" style="177" customWidth="1"/>
    <col min="4611" max="4611" width="13" style="177" customWidth="1"/>
    <col min="4612" max="4612" width="8.7109375" style="177" customWidth="1"/>
    <col min="4613" max="4613" width="10.140625" style="177" customWidth="1"/>
    <col min="4614" max="4614" width="10.28515625" style="177" customWidth="1"/>
    <col min="4615" max="4615" width="8.7109375" style="177" customWidth="1"/>
    <col min="4616" max="4616" width="24" style="177" customWidth="1"/>
    <col min="4617" max="4617" width="13.140625" style="177" customWidth="1"/>
    <col min="4618" max="4618" width="11.28515625" style="177" customWidth="1"/>
    <col min="4619" max="4619" width="10.5703125" style="177" customWidth="1"/>
    <col min="4620" max="4620" width="10.140625" style="177" customWidth="1"/>
    <col min="4621" max="4621" width="16.7109375" style="177" customWidth="1"/>
    <col min="4622" max="4622" width="15.140625" style="177" customWidth="1"/>
    <col min="4623" max="4861" width="9.140625" style="177"/>
    <col min="4862" max="4862" width="2.85546875" style="177" customWidth="1"/>
    <col min="4863" max="4863" width="6.42578125" style="177" customWidth="1"/>
    <col min="4864" max="4864" width="22.140625" style="177" customWidth="1"/>
    <col min="4865" max="4865" width="15" style="177" customWidth="1"/>
    <col min="4866" max="4866" width="11.28515625" style="177" customWidth="1"/>
    <col min="4867" max="4867" width="13" style="177" customWidth="1"/>
    <col min="4868" max="4868" width="8.7109375" style="177" customWidth="1"/>
    <col min="4869" max="4869" width="10.140625" style="177" customWidth="1"/>
    <col min="4870" max="4870" width="10.28515625" style="177" customWidth="1"/>
    <col min="4871" max="4871" width="8.7109375" style="177" customWidth="1"/>
    <col min="4872" max="4872" width="24" style="177" customWidth="1"/>
    <col min="4873" max="4873" width="13.140625" style="177" customWidth="1"/>
    <col min="4874" max="4874" width="11.28515625" style="177" customWidth="1"/>
    <col min="4875" max="4875" width="10.5703125" style="177" customWidth="1"/>
    <col min="4876" max="4876" width="10.140625" style="177" customWidth="1"/>
    <col min="4877" max="4877" width="16.7109375" style="177" customWidth="1"/>
    <col min="4878" max="4878" width="15.140625" style="177" customWidth="1"/>
    <col min="4879" max="5117" width="9.140625" style="177"/>
    <col min="5118" max="5118" width="2.85546875" style="177" customWidth="1"/>
    <col min="5119" max="5119" width="6.42578125" style="177" customWidth="1"/>
    <col min="5120" max="5120" width="22.140625" style="177" customWidth="1"/>
    <col min="5121" max="5121" width="15" style="177" customWidth="1"/>
    <col min="5122" max="5122" width="11.28515625" style="177" customWidth="1"/>
    <col min="5123" max="5123" width="13" style="177" customWidth="1"/>
    <col min="5124" max="5124" width="8.7109375" style="177" customWidth="1"/>
    <col min="5125" max="5125" width="10.140625" style="177" customWidth="1"/>
    <col min="5126" max="5126" width="10.28515625" style="177" customWidth="1"/>
    <col min="5127" max="5127" width="8.7109375" style="177" customWidth="1"/>
    <col min="5128" max="5128" width="24" style="177" customWidth="1"/>
    <col min="5129" max="5129" width="13.140625" style="177" customWidth="1"/>
    <col min="5130" max="5130" width="11.28515625" style="177" customWidth="1"/>
    <col min="5131" max="5131" width="10.5703125" style="177" customWidth="1"/>
    <col min="5132" max="5132" width="10.140625" style="177" customWidth="1"/>
    <col min="5133" max="5133" width="16.7109375" style="177" customWidth="1"/>
    <col min="5134" max="5134" width="15.140625" style="177" customWidth="1"/>
    <col min="5135" max="5373" width="9.140625" style="177"/>
    <col min="5374" max="5374" width="2.85546875" style="177" customWidth="1"/>
    <col min="5375" max="5375" width="6.42578125" style="177" customWidth="1"/>
    <col min="5376" max="5376" width="22.140625" style="177" customWidth="1"/>
    <col min="5377" max="5377" width="15" style="177" customWidth="1"/>
    <col min="5378" max="5378" width="11.28515625" style="177" customWidth="1"/>
    <col min="5379" max="5379" width="13" style="177" customWidth="1"/>
    <col min="5380" max="5380" width="8.7109375" style="177" customWidth="1"/>
    <col min="5381" max="5381" width="10.140625" style="177" customWidth="1"/>
    <col min="5382" max="5382" width="10.28515625" style="177" customWidth="1"/>
    <col min="5383" max="5383" width="8.7109375" style="177" customWidth="1"/>
    <col min="5384" max="5384" width="24" style="177" customWidth="1"/>
    <col min="5385" max="5385" width="13.140625" style="177" customWidth="1"/>
    <col min="5386" max="5386" width="11.28515625" style="177" customWidth="1"/>
    <col min="5387" max="5387" width="10.5703125" style="177" customWidth="1"/>
    <col min="5388" max="5388" width="10.140625" style="177" customWidth="1"/>
    <col min="5389" max="5389" width="16.7109375" style="177" customWidth="1"/>
    <col min="5390" max="5390" width="15.140625" style="177" customWidth="1"/>
    <col min="5391" max="5629" width="9.140625" style="177"/>
    <col min="5630" max="5630" width="2.85546875" style="177" customWidth="1"/>
    <col min="5631" max="5631" width="6.42578125" style="177" customWidth="1"/>
    <col min="5632" max="5632" width="22.140625" style="177" customWidth="1"/>
    <col min="5633" max="5633" width="15" style="177" customWidth="1"/>
    <col min="5634" max="5634" width="11.28515625" style="177" customWidth="1"/>
    <col min="5635" max="5635" width="13" style="177" customWidth="1"/>
    <col min="5636" max="5636" width="8.7109375" style="177" customWidth="1"/>
    <col min="5637" max="5637" width="10.140625" style="177" customWidth="1"/>
    <col min="5638" max="5638" width="10.28515625" style="177" customWidth="1"/>
    <col min="5639" max="5639" width="8.7109375" style="177" customWidth="1"/>
    <col min="5640" max="5640" width="24" style="177" customWidth="1"/>
    <col min="5641" max="5641" width="13.140625" style="177" customWidth="1"/>
    <col min="5642" max="5642" width="11.28515625" style="177" customWidth="1"/>
    <col min="5643" max="5643" width="10.5703125" style="177" customWidth="1"/>
    <col min="5644" max="5644" width="10.140625" style="177" customWidth="1"/>
    <col min="5645" max="5645" width="16.7109375" style="177" customWidth="1"/>
    <col min="5646" max="5646" width="15.140625" style="177" customWidth="1"/>
    <col min="5647" max="5885" width="9.140625" style="177"/>
    <col min="5886" max="5886" width="2.85546875" style="177" customWidth="1"/>
    <col min="5887" max="5887" width="6.42578125" style="177" customWidth="1"/>
    <col min="5888" max="5888" width="22.140625" style="177" customWidth="1"/>
    <col min="5889" max="5889" width="15" style="177" customWidth="1"/>
    <col min="5890" max="5890" width="11.28515625" style="177" customWidth="1"/>
    <col min="5891" max="5891" width="13" style="177" customWidth="1"/>
    <col min="5892" max="5892" width="8.7109375" style="177" customWidth="1"/>
    <col min="5893" max="5893" width="10.140625" style="177" customWidth="1"/>
    <col min="5894" max="5894" width="10.28515625" style="177" customWidth="1"/>
    <col min="5895" max="5895" width="8.7109375" style="177" customWidth="1"/>
    <col min="5896" max="5896" width="24" style="177" customWidth="1"/>
    <col min="5897" max="5897" width="13.140625" style="177" customWidth="1"/>
    <col min="5898" max="5898" width="11.28515625" style="177" customWidth="1"/>
    <col min="5899" max="5899" width="10.5703125" style="177" customWidth="1"/>
    <col min="5900" max="5900" width="10.140625" style="177" customWidth="1"/>
    <col min="5901" max="5901" width="16.7109375" style="177" customWidth="1"/>
    <col min="5902" max="5902" width="15.140625" style="177" customWidth="1"/>
    <col min="5903" max="6141" width="9.140625" style="177"/>
    <col min="6142" max="6142" width="2.85546875" style="177" customWidth="1"/>
    <col min="6143" max="6143" width="6.42578125" style="177" customWidth="1"/>
    <col min="6144" max="6144" width="22.140625" style="177" customWidth="1"/>
    <col min="6145" max="6145" width="15" style="177" customWidth="1"/>
    <col min="6146" max="6146" width="11.28515625" style="177" customWidth="1"/>
    <col min="6147" max="6147" width="13" style="177" customWidth="1"/>
    <col min="6148" max="6148" width="8.7109375" style="177" customWidth="1"/>
    <col min="6149" max="6149" width="10.140625" style="177" customWidth="1"/>
    <col min="6150" max="6150" width="10.28515625" style="177" customWidth="1"/>
    <col min="6151" max="6151" width="8.7109375" style="177" customWidth="1"/>
    <col min="6152" max="6152" width="24" style="177" customWidth="1"/>
    <col min="6153" max="6153" width="13.140625" style="177" customWidth="1"/>
    <col min="6154" max="6154" width="11.28515625" style="177" customWidth="1"/>
    <col min="6155" max="6155" width="10.5703125" style="177" customWidth="1"/>
    <col min="6156" max="6156" width="10.140625" style="177" customWidth="1"/>
    <col min="6157" max="6157" width="16.7109375" style="177" customWidth="1"/>
    <col min="6158" max="6158" width="15.140625" style="177" customWidth="1"/>
    <col min="6159" max="6397" width="9.140625" style="177"/>
    <col min="6398" max="6398" width="2.85546875" style="177" customWidth="1"/>
    <col min="6399" max="6399" width="6.42578125" style="177" customWidth="1"/>
    <col min="6400" max="6400" width="22.140625" style="177" customWidth="1"/>
    <col min="6401" max="6401" width="15" style="177" customWidth="1"/>
    <col min="6402" max="6402" width="11.28515625" style="177" customWidth="1"/>
    <col min="6403" max="6403" width="13" style="177" customWidth="1"/>
    <col min="6404" max="6404" width="8.7109375" style="177" customWidth="1"/>
    <col min="6405" max="6405" width="10.140625" style="177" customWidth="1"/>
    <col min="6406" max="6406" width="10.28515625" style="177" customWidth="1"/>
    <col min="6407" max="6407" width="8.7109375" style="177" customWidth="1"/>
    <col min="6408" max="6408" width="24" style="177" customWidth="1"/>
    <col min="6409" max="6409" width="13.140625" style="177" customWidth="1"/>
    <col min="6410" max="6410" width="11.28515625" style="177" customWidth="1"/>
    <col min="6411" max="6411" width="10.5703125" style="177" customWidth="1"/>
    <col min="6412" max="6412" width="10.140625" style="177" customWidth="1"/>
    <col min="6413" max="6413" width="16.7109375" style="177" customWidth="1"/>
    <col min="6414" max="6414" width="15.140625" style="177" customWidth="1"/>
    <col min="6415" max="6653" width="9.140625" style="177"/>
    <col min="6654" max="6654" width="2.85546875" style="177" customWidth="1"/>
    <col min="6655" max="6655" width="6.42578125" style="177" customWidth="1"/>
    <col min="6656" max="6656" width="22.140625" style="177" customWidth="1"/>
    <col min="6657" max="6657" width="15" style="177" customWidth="1"/>
    <col min="6658" max="6658" width="11.28515625" style="177" customWidth="1"/>
    <col min="6659" max="6659" width="13" style="177" customWidth="1"/>
    <col min="6660" max="6660" width="8.7109375" style="177" customWidth="1"/>
    <col min="6661" max="6661" width="10.140625" style="177" customWidth="1"/>
    <col min="6662" max="6662" width="10.28515625" style="177" customWidth="1"/>
    <col min="6663" max="6663" width="8.7109375" style="177" customWidth="1"/>
    <col min="6664" max="6664" width="24" style="177" customWidth="1"/>
    <col min="6665" max="6665" width="13.140625" style="177" customWidth="1"/>
    <col min="6666" max="6666" width="11.28515625" style="177" customWidth="1"/>
    <col min="6667" max="6667" width="10.5703125" style="177" customWidth="1"/>
    <col min="6668" max="6668" width="10.140625" style="177" customWidth="1"/>
    <col min="6669" max="6669" width="16.7109375" style="177" customWidth="1"/>
    <col min="6670" max="6670" width="15.140625" style="177" customWidth="1"/>
    <col min="6671" max="6909" width="9.140625" style="177"/>
    <col min="6910" max="6910" width="2.85546875" style="177" customWidth="1"/>
    <col min="6911" max="6911" width="6.42578125" style="177" customWidth="1"/>
    <col min="6912" max="6912" width="22.140625" style="177" customWidth="1"/>
    <col min="6913" max="6913" width="15" style="177" customWidth="1"/>
    <col min="6914" max="6914" width="11.28515625" style="177" customWidth="1"/>
    <col min="6915" max="6915" width="13" style="177" customWidth="1"/>
    <col min="6916" max="6916" width="8.7109375" style="177" customWidth="1"/>
    <col min="6917" max="6917" width="10.140625" style="177" customWidth="1"/>
    <col min="6918" max="6918" width="10.28515625" style="177" customWidth="1"/>
    <col min="6919" max="6919" width="8.7109375" style="177" customWidth="1"/>
    <col min="6920" max="6920" width="24" style="177" customWidth="1"/>
    <col min="6921" max="6921" width="13.140625" style="177" customWidth="1"/>
    <col min="6922" max="6922" width="11.28515625" style="177" customWidth="1"/>
    <col min="6923" max="6923" width="10.5703125" style="177" customWidth="1"/>
    <col min="6924" max="6924" width="10.140625" style="177" customWidth="1"/>
    <col min="6925" max="6925" width="16.7109375" style="177" customWidth="1"/>
    <col min="6926" max="6926" width="15.140625" style="177" customWidth="1"/>
    <col min="6927" max="7165" width="9.140625" style="177"/>
    <col min="7166" max="7166" width="2.85546875" style="177" customWidth="1"/>
    <col min="7167" max="7167" width="6.42578125" style="177" customWidth="1"/>
    <col min="7168" max="7168" width="22.140625" style="177" customWidth="1"/>
    <col min="7169" max="7169" width="15" style="177" customWidth="1"/>
    <col min="7170" max="7170" width="11.28515625" style="177" customWidth="1"/>
    <col min="7171" max="7171" width="13" style="177" customWidth="1"/>
    <col min="7172" max="7172" width="8.7109375" style="177" customWidth="1"/>
    <col min="7173" max="7173" width="10.140625" style="177" customWidth="1"/>
    <col min="7174" max="7174" width="10.28515625" style="177" customWidth="1"/>
    <col min="7175" max="7175" width="8.7109375" style="177" customWidth="1"/>
    <col min="7176" max="7176" width="24" style="177" customWidth="1"/>
    <col min="7177" max="7177" width="13.140625" style="177" customWidth="1"/>
    <col min="7178" max="7178" width="11.28515625" style="177" customWidth="1"/>
    <col min="7179" max="7179" width="10.5703125" style="177" customWidth="1"/>
    <col min="7180" max="7180" width="10.140625" style="177" customWidth="1"/>
    <col min="7181" max="7181" width="16.7109375" style="177" customWidth="1"/>
    <col min="7182" max="7182" width="15.140625" style="177" customWidth="1"/>
    <col min="7183" max="7421" width="9.140625" style="177"/>
    <col min="7422" max="7422" width="2.85546875" style="177" customWidth="1"/>
    <col min="7423" max="7423" width="6.42578125" style="177" customWidth="1"/>
    <col min="7424" max="7424" width="22.140625" style="177" customWidth="1"/>
    <col min="7425" max="7425" width="15" style="177" customWidth="1"/>
    <col min="7426" max="7426" width="11.28515625" style="177" customWidth="1"/>
    <col min="7427" max="7427" width="13" style="177" customWidth="1"/>
    <col min="7428" max="7428" width="8.7109375" style="177" customWidth="1"/>
    <col min="7429" max="7429" width="10.140625" style="177" customWidth="1"/>
    <col min="7430" max="7430" width="10.28515625" style="177" customWidth="1"/>
    <col min="7431" max="7431" width="8.7109375" style="177" customWidth="1"/>
    <col min="7432" max="7432" width="24" style="177" customWidth="1"/>
    <col min="7433" max="7433" width="13.140625" style="177" customWidth="1"/>
    <col min="7434" max="7434" width="11.28515625" style="177" customWidth="1"/>
    <col min="7435" max="7435" width="10.5703125" style="177" customWidth="1"/>
    <col min="7436" max="7436" width="10.140625" style="177" customWidth="1"/>
    <col min="7437" max="7437" width="16.7109375" style="177" customWidth="1"/>
    <col min="7438" max="7438" width="15.140625" style="177" customWidth="1"/>
    <col min="7439" max="7677" width="9.140625" style="177"/>
    <col min="7678" max="7678" width="2.85546875" style="177" customWidth="1"/>
    <col min="7679" max="7679" width="6.42578125" style="177" customWidth="1"/>
    <col min="7680" max="7680" width="22.140625" style="177" customWidth="1"/>
    <col min="7681" max="7681" width="15" style="177" customWidth="1"/>
    <col min="7682" max="7682" width="11.28515625" style="177" customWidth="1"/>
    <col min="7683" max="7683" width="13" style="177" customWidth="1"/>
    <col min="7684" max="7684" width="8.7109375" style="177" customWidth="1"/>
    <col min="7685" max="7685" width="10.140625" style="177" customWidth="1"/>
    <col min="7686" max="7686" width="10.28515625" style="177" customWidth="1"/>
    <col min="7687" max="7687" width="8.7109375" style="177" customWidth="1"/>
    <col min="7688" max="7688" width="24" style="177" customWidth="1"/>
    <col min="7689" max="7689" width="13.140625" style="177" customWidth="1"/>
    <col min="7690" max="7690" width="11.28515625" style="177" customWidth="1"/>
    <col min="7691" max="7691" width="10.5703125" style="177" customWidth="1"/>
    <col min="7692" max="7692" width="10.140625" style="177" customWidth="1"/>
    <col min="7693" max="7693" width="16.7109375" style="177" customWidth="1"/>
    <col min="7694" max="7694" width="15.140625" style="177" customWidth="1"/>
    <col min="7695" max="7933" width="9.140625" style="177"/>
    <col min="7934" max="7934" width="2.85546875" style="177" customWidth="1"/>
    <col min="7935" max="7935" width="6.42578125" style="177" customWidth="1"/>
    <col min="7936" max="7936" width="22.140625" style="177" customWidth="1"/>
    <col min="7937" max="7937" width="15" style="177" customWidth="1"/>
    <col min="7938" max="7938" width="11.28515625" style="177" customWidth="1"/>
    <col min="7939" max="7939" width="13" style="177" customWidth="1"/>
    <col min="7940" max="7940" width="8.7109375" style="177" customWidth="1"/>
    <col min="7941" max="7941" width="10.140625" style="177" customWidth="1"/>
    <col min="7942" max="7942" width="10.28515625" style="177" customWidth="1"/>
    <col min="7943" max="7943" width="8.7109375" style="177" customWidth="1"/>
    <col min="7944" max="7944" width="24" style="177" customWidth="1"/>
    <col min="7945" max="7945" width="13.140625" style="177" customWidth="1"/>
    <col min="7946" max="7946" width="11.28515625" style="177" customWidth="1"/>
    <col min="7947" max="7947" width="10.5703125" style="177" customWidth="1"/>
    <col min="7948" max="7948" width="10.140625" style="177" customWidth="1"/>
    <col min="7949" max="7949" width="16.7109375" style="177" customWidth="1"/>
    <col min="7950" max="7950" width="15.140625" style="177" customWidth="1"/>
    <col min="7951" max="8189" width="9.140625" style="177"/>
    <col min="8190" max="8190" width="2.85546875" style="177" customWidth="1"/>
    <col min="8191" max="8191" width="6.42578125" style="177" customWidth="1"/>
    <col min="8192" max="8192" width="22.140625" style="177" customWidth="1"/>
    <col min="8193" max="8193" width="15" style="177" customWidth="1"/>
    <col min="8194" max="8194" width="11.28515625" style="177" customWidth="1"/>
    <col min="8195" max="8195" width="13" style="177" customWidth="1"/>
    <col min="8196" max="8196" width="8.7109375" style="177" customWidth="1"/>
    <col min="8197" max="8197" width="10.140625" style="177" customWidth="1"/>
    <col min="8198" max="8198" width="10.28515625" style="177" customWidth="1"/>
    <col min="8199" max="8199" width="8.7109375" style="177" customWidth="1"/>
    <col min="8200" max="8200" width="24" style="177" customWidth="1"/>
    <col min="8201" max="8201" width="13.140625" style="177" customWidth="1"/>
    <col min="8202" max="8202" width="11.28515625" style="177" customWidth="1"/>
    <col min="8203" max="8203" width="10.5703125" style="177" customWidth="1"/>
    <col min="8204" max="8204" width="10.140625" style="177" customWidth="1"/>
    <col min="8205" max="8205" width="16.7109375" style="177" customWidth="1"/>
    <col min="8206" max="8206" width="15.140625" style="177" customWidth="1"/>
    <col min="8207" max="8445" width="9.140625" style="177"/>
    <col min="8446" max="8446" width="2.85546875" style="177" customWidth="1"/>
    <col min="8447" max="8447" width="6.42578125" style="177" customWidth="1"/>
    <col min="8448" max="8448" width="22.140625" style="177" customWidth="1"/>
    <col min="8449" max="8449" width="15" style="177" customWidth="1"/>
    <col min="8450" max="8450" width="11.28515625" style="177" customWidth="1"/>
    <col min="8451" max="8451" width="13" style="177" customWidth="1"/>
    <col min="8452" max="8452" width="8.7109375" style="177" customWidth="1"/>
    <col min="8453" max="8453" width="10.140625" style="177" customWidth="1"/>
    <col min="8454" max="8454" width="10.28515625" style="177" customWidth="1"/>
    <col min="8455" max="8455" width="8.7109375" style="177" customWidth="1"/>
    <col min="8456" max="8456" width="24" style="177" customWidth="1"/>
    <col min="8457" max="8457" width="13.140625" style="177" customWidth="1"/>
    <col min="8458" max="8458" width="11.28515625" style="177" customWidth="1"/>
    <col min="8459" max="8459" width="10.5703125" style="177" customWidth="1"/>
    <col min="8460" max="8460" width="10.140625" style="177" customWidth="1"/>
    <col min="8461" max="8461" width="16.7109375" style="177" customWidth="1"/>
    <col min="8462" max="8462" width="15.140625" style="177" customWidth="1"/>
    <col min="8463" max="8701" width="9.140625" style="177"/>
    <col min="8702" max="8702" width="2.85546875" style="177" customWidth="1"/>
    <col min="8703" max="8703" width="6.42578125" style="177" customWidth="1"/>
    <col min="8704" max="8704" width="22.140625" style="177" customWidth="1"/>
    <col min="8705" max="8705" width="15" style="177" customWidth="1"/>
    <col min="8706" max="8706" width="11.28515625" style="177" customWidth="1"/>
    <col min="8707" max="8707" width="13" style="177" customWidth="1"/>
    <col min="8708" max="8708" width="8.7109375" style="177" customWidth="1"/>
    <col min="8709" max="8709" width="10.140625" style="177" customWidth="1"/>
    <col min="8710" max="8710" width="10.28515625" style="177" customWidth="1"/>
    <col min="8711" max="8711" width="8.7109375" style="177" customWidth="1"/>
    <col min="8712" max="8712" width="24" style="177" customWidth="1"/>
    <col min="8713" max="8713" width="13.140625" style="177" customWidth="1"/>
    <col min="8714" max="8714" width="11.28515625" style="177" customWidth="1"/>
    <col min="8715" max="8715" width="10.5703125" style="177" customWidth="1"/>
    <col min="8716" max="8716" width="10.140625" style="177" customWidth="1"/>
    <col min="8717" max="8717" width="16.7109375" style="177" customWidth="1"/>
    <col min="8718" max="8718" width="15.140625" style="177" customWidth="1"/>
    <col min="8719" max="8957" width="9.140625" style="177"/>
    <col min="8958" max="8958" width="2.85546875" style="177" customWidth="1"/>
    <col min="8959" max="8959" width="6.42578125" style="177" customWidth="1"/>
    <col min="8960" max="8960" width="22.140625" style="177" customWidth="1"/>
    <col min="8961" max="8961" width="15" style="177" customWidth="1"/>
    <col min="8962" max="8962" width="11.28515625" style="177" customWidth="1"/>
    <col min="8963" max="8963" width="13" style="177" customWidth="1"/>
    <col min="8964" max="8964" width="8.7109375" style="177" customWidth="1"/>
    <col min="8965" max="8965" width="10.140625" style="177" customWidth="1"/>
    <col min="8966" max="8966" width="10.28515625" style="177" customWidth="1"/>
    <col min="8967" max="8967" width="8.7109375" style="177" customWidth="1"/>
    <col min="8968" max="8968" width="24" style="177" customWidth="1"/>
    <col min="8969" max="8969" width="13.140625" style="177" customWidth="1"/>
    <col min="8970" max="8970" width="11.28515625" style="177" customWidth="1"/>
    <col min="8971" max="8971" width="10.5703125" style="177" customWidth="1"/>
    <col min="8972" max="8972" width="10.140625" style="177" customWidth="1"/>
    <col min="8973" max="8973" width="16.7109375" style="177" customWidth="1"/>
    <col min="8974" max="8974" width="15.140625" style="177" customWidth="1"/>
    <col min="8975" max="9213" width="9.140625" style="177"/>
    <col min="9214" max="9214" width="2.85546875" style="177" customWidth="1"/>
    <col min="9215" max="9215" width="6.42578125" style="177" customWidth="1"/>
    <col min="9216" max="9216" width="22.140625" style="177" customWidth="1"/>
    <col min="9217" max="9217" width="15" style="177" customWidth="1"/>
    <col min="9218" max="9218" width="11.28515625" style="177" customWidth="1"/>
    <col min="9219" max="9219" width="13" style="177" customWidth="1"/>
    <col min="9220" max="9220" width="8.7109375" style="177" customWidth="1"/>
    <col min="9221" max="9221" width="10.140625" style="177" customWidth="1"/>
    <col min="9222" max="9222" width="10.28515625" style="177" customWidth="1"/>
    <col min="9223" max="9223" width="8.7109375" style="177" customWidth="1"/>
    <col min="9224" max="9224" width="24" style="177" customWidth="1"/>
    <col min="9225" max="9225" width="13.140625" style="177" customWidth="1"/>
    <col min="9226" max="9226" width="11.28515625" style="177" customWidth="1"/>
    <col min="9227" max="9227" width="10.5703125" style="177" customWidth="1"/>
    <col min="9228" max="9228" width="10.140625" style="177" customWidth="1"/>
    <col min="9229" max="9229" width="16.7109375" style="177" customWidth="1"/>
    <col min="9230" max="9230" width="15.140625" style="177" customWidth="1"/>
    <col min="9231" max="9469" width="9.140625" style="177"/>
    <col min="9470" max="9470" width="2.85546875" style="177" customWidth="1"/>
    <col min="9471" max="9471" width="6.42578125" style="177" customWidth="1"/>
    <col min="9472" max="9472" width="22.140625" style="177" customWidth="1"/>
    <col min="9473" max="9473" width="15" style="177" customWidth="1"/>
    <col min="9474" max="9474" width="11.28515625" style="177" customWidth="1"/>
    <col min="9475" max="9475" width="13" style="177" customWidth="1"/>
    <col min="9476" max="9476" width="8.7109375" style="177" customWidth="1"/>
    <col min="9477" max="9477" width="10.140625" style="177" customWidth="1"/>
    <col min="9478" max="9478" width="10.28515625" style="177" customWidth="1"/>
    <col min="9479" max="9479" width="8.7109375" style="177" customWidth="1"/>
    <col min="9480" max="9480" width="24" style="177" customWidth="1"/>
    <col min="9481" max="9481" width="13.140625" style="177" customWidth="1"/>
    <col min="9482" max="9482" width="11.28515625" style="177" customWidth="1"/>
    <col min="9483" max="9483" width="10.5703125" style="177" customWidth="1"/>
    <col min="9484" max="9484" width="10.140625" style="177" customWidth="1"/>
    <col min="9485" max="9485" width="16.7109375" style="177" customWidth="1"/>
    <col min="9486" max="9486" width="15.140625" style="177" customWidth="1"/>
    <col min="9487" max="9725" width="9.140625" style="177"/>
    <col min="9726" max="9726" width="2.85546875" style="177" customWidth="1"/>
    <col min="9727" max="9727" width="6.42578125" style="177" customWidth="1"/>
    <col min="9728" max="9728" width="22.140625" style="177" customWidth="1"/>
    <col min="9729" max="9729" width="15" style="177" customWidth="1"/>
    <col min="9730" max="9730" width="11.28515625" style="177" customWidth="1"/>
    <col min="9731" max="9731" width="13" style="177" customWidth="1"/>
    <col min="9732" max="9732" width="8.7109375" style="177" customWidth="1"/>
    <col min="9733" max="9733" width="10.140625" style="177" customWidth="1"/>
    <col min="9734" max="9734" width="10.28515625" style="177" customWidth="1"/>
    <col min="9735" max="9735" width="8.7109375" style="177" customWidth="1"/>
    <col min="9736" max="9736" width="24" style="177" customWidth="1"/>
    <col min="9737" max="9737" width="13.140625" style="177" customWidth="1"/>
    <col min="9738" max="9738" width="11.28515625" style="177" customWidth="1"/>
    <col min="9739" max="9739" width="10.5703125" style="177" customWidth="1"/>
    <col min="9740" max="9740" width="10.140625" style="177" customWidth="1"/>
    <col min="9741" max="9741" width="16.7109375" style="177" customWidth="1"/>
    <col min="9742" max="9742" width="15.140625" style="177" customWidth="1"/>
    <col min="9743" max="9981" width="9.140625" style="177"/>
    <col min="9982" max="9982" width="2.85546875" style="177" customWidth="1"/>
    <col min="9983" max="9983" width="6.42578125" style="177" customWidth="1"/>
    <col min="9984" max="9984" width="22.140625" style="177" customWidth="1"/>
    <col min="9985" max="9985" width="15" style="177" customWidth="1"/>
    <col min="9986" max="9986" width="11.28515625" style="177" customWidth="1"/>
    <col min="9987" max="9987" width="13" style="177" customWidth="1"/>
    <col min="9988" max="9988" width="8.7109375" style="177" customWidth="1"/>
    <col min="9989" max="9989" width="10.140625" style="177" customWidth="1"/>
    <col min="9990" max="9990" width="10.28515625" style="177" customWidth="1"/>
    <col min="9991" max="9991" width="8.7109375" style="177" customWidth="1"/>
    <col min="9992" max="9992" width="24" style="177" customWidth="1"/>
    <col min="9993" max="9993" width="13.140625" style="177" customWidth="1"/>
    <col min="9994" max="9994" width="11.28515625" style="177" customWidth="1"/>
    <col min="9995" max="9995" width="10.5703125" style="177" customWidth="1"/>
    <col min="9996" max="9996" width="10.140625" style="177" customWidth="1"/>
    <col min="9997" max="9997" width="16.7109375" style="177" customWidth="1"/>
    <col min="9998" max="9998" width="15.140625" style="177" customWidth="1"/>
    <col min="9999" max="10237" width="9.140625" style="177"/>
    <col min="10238" max="10238" width="2.85546875" style="177" customWidth="1"/>
    <col min="10239" max="10239" width="6.42578125" style="177" customWidth="1"/>
    <col min="10240" max="10240" width="22.140625" style="177" customWidth="1"/>
    <col min="10241" max="10241" width="15" style="177" customWidth="1"/>
    <col min="10242" max="10242" width="11.28515625" style="177" customWidth="1"/>
    <col min="10243" max="10243" width="13" style="177" customWidth="1"/>
    <col min="10244" max="10244" width="8.7109375" style="177" customWidth="1"/>
    <col min="10245" max="10245" width="10.140625" style="177" customWidth="1"/>
    <col min="10246" max="10246" width="10.28515625" style="177" customWidth="1"/>
    <col min="10247" max="10247" width="8.7109375" style="177" customWidth="1"/>
    <col min="10248" max="10248" width="24" style="177" customWidth="1"/>
    <col min="10249" max="10249" width="13.140625" style="177" customWidth="1"/>
    <col min="10250" max="10250" width="11.28515625" style="177" customWidth="1"/>
    <col min="10251" max="10251" width="10.5703125" style="177" customWidth="1"/>
    <col min="10252" max="10252" width="10.140625" style="177" customWidth="1"/>
    <col min="10253" max="10253" width="16.7109375" style="177" customWidth="1"/>
    <col min="10254" max="10254" width="15.140625" style="177" customWidth="1"/>
    <col min="10255" max="10493" width="9.140625" style="177"/>
    <col min="10494" max="10494" width="2.85546875" style="177" customWidth="1"/>
    <col min="10495" max="10495" width="6.42578125" style="177" customWidth="1"/>
    <col min="10496" max="10496" width="22.140625" style="177" customWidth="1"/>
    <col min="10497" max="10497" width="15" style="177" customWidth="1"/>
    <col min="10498" max="10498" width="11.28515625" style="177" customWidth="1"/>
    <col min="10499" max="10499" width="13" style="177" customWidth="1"/>
    <col min="10500" max="10500" width="8.7109375" style="177" customWidth="1"/>
    <col min="10501" max="10501" width="10.140625" style="177" customWidth="1"/>
    <col min="10502" max="10502" width="10.28515625" style="177" customWidth="1"/>
    <col min="10503" max="10503" width="8.7109375" style="177" customWidth="1"/>
    <col min="10504" max="10504" width="24" style="177" customWidth="1"/>
    <col min="10505" max="10505" width="13.140625" style="177" customWidth="1"/>
    <col min="10506" max="10506" width="11.28515625" style="177" customWidth="1"/>
    <col min="10507" max="10507" width="10.5703125" style="177" customWidth="1"/>
    <col min="10508" max="10508" width="10.140625" style="177" customWidth="1"/>
    <col min="10509" max="10509" width="16.7109375" style="177" customWidth="1"/>
    <col min="10510" max="10510" width="15.140625" style="177" customWidth="1"/>
    <col min="10511" max="10749" width="9.140625" style="177"/>
    <col min="10750" max="10750" width="2.85546875" style="177" customWidth="1"/>
    <col min="10751" max="10751" width="6.42578125" style="177" customWidth="1"/>
    <col min="10752" max="10752" width="22.140625" style="177" customWidth="1"/>
    <col min="10753" max="10753" width="15" style="177" customWidth="1"/>
    <col min="10754" max="10754" width="11.28515625" style="177" customWidth="1"/>
    <col min="10755" max="10755" width="13" style="177" customWidth="1"/>
    <col min="10756" max="10756" width="8.7109375" style="177" customWidth="1"/>
    <col min="10757" max="10757" width="10.140625" style="177" customWidth="1"/>
    <col min="10758" max="10758" width="10.28515625" style="177" customWidth="1"/>
    <col min="10759" max="10759" width="8.7109375" style="177" customWidth="1"/>
    <col min="10760" max="10760" width="24" style="177" customWidth="1"/>
    <col min="10761" max="10761" width="13.140625" style="177" customWidth="1"/>
    <col min="10762" max="10762" width="11.28515625" style="177" customWidth="1"/>
    <col min="10763" max="10763" width="10.5703125" style="177" customWidth="1"/>
    <col min="10764" max="10764" width="10.140625" style="177" customWidth="1"/>
    <col min="10765" max="10765" width="16.7109375" style="177" customWidth="1"/>
    <col min="10766" max="10766" width="15.140625" style="177" customWidth="1"/>
    <col min="10767" max="11005" width="9.140625" style="177"/>
    <col min="11006" max="11006" width="2.85546875" style="177" customWidth="1"/>
    <col min="11007" max="11007" width="6.42578125" style="177" customWidth="1"/>
    <col min="11008" max="11008" width="22.140625" style="177" customWidth="1"/>
    <col min="11009" max="11009" width="15" style="177" customWidth="1"/>
    <col min="11010" max="11010" width="11.28515625" style="177" customWidth="1"/>
    <col min="11011" max="11011" width="13" style="177" customWidth="1"/>
    <col min="11012" max="11012" width="8.7109375" style="177" customWidth="1"/>
    <col min="11013" max="11013" width="10.140625" style="177" customWidth="1"/>
    <col min="11014" max="11014" width="10.28515625" style="177" customWidth="1"/>
    <col min="11015" max="11015" width="8.7109375" style="177" customWidth="1"/>
    <col min="11016" max="11016" width="24" style="177" customWidth="1"/>
    <col min="11017" max="11017" width="13.140625" style="177" customWidth="1"/>
    <col min="11018" max="11018" width="11.28515625" style="177" customWidth="1"/>
    <col min="11019" max="11019" width="10.5703125" style="177" customWidth="1"/>
    <col min="11020" max="11020" width="10.140625" style="177" customWidth="1"/>
    <col min="11021" max="11021" width="16.7109375" style="177" customWidth="1"/>
    <col min="11022" max="11022" width="15.140625" style="177" customWidth="1"/>
    <col min="11023" max="11261" width="9.140625" style="177"/>
    <col min="11262" max="11262" width="2.85546875" style="177" customWidth="1"/>
    <col min="11263" max="11263" width="6.42578125" style="177" customWidth="1"/>
    <col min="11264" max="11264" width="22.140625" style="177" customWidth="1"/>
    <col min="11265" max="11265" width="15" style="177" customWidth="1"/>
    <col min="11266" max="11266" width="11.28515625" style="177" customWidth="1"/>
    <col min="11267" max="11267" width="13" style="177" customWidth="1"/>
    <col min="11268" max="11268" width="8.7109375" style="177" customWidth="1"/>
    <col min="11269" max="11269" width="10.140625" style="177" customWidth="1"/>
    <col min="11270" max="11270" width="10.28515625" style="177" customWidth="1"/>
    <col min="11271" max="11271" width="8.7109375" style="177" customWidth="1"/>
    <col min="11272" max="11272" width="24" style="177" customWidth="1"/>
    <col min="11273" max="11273" width="13.140625" style="177" customWidth="1"/>
    <col min="11274" max="11274" width="11.28515625" style="177" customWidth="1"/>
    <col min="11275" max="11275" width="10.5703125" style="177" customWidth="1"/>
    <col min="11276" max="11276" width="10.140625" style="177" customWidth="1"/>
    <col min="11277" max="11277" width="16.7109375" style="177" customWidth="1"/>
    <col min="11278" max="11278" width="15.140625" style="177" customWidth="1"/>
    <col min="11279" max="11517" width="9.140625" style="177"/>
    <col min="11518" max="11518" width="2.85546875" style="177" customWidth="1"/>
    <col min="11519" max="11519" width="6.42578125" style="177" customWidth="1"/>
    <col min="11520" max="11520" width="22.140625" style="177" customWidth="1"/>
    <col min="11521" max="11521" width="15" style="177" customWidth="1"/>
    <col min="11522" max="11522" width="11.28515625" style="177" customWidth="1"/>
    <col min="11523" max="11523" width="13" style="177" customWidth="1"/>
    <col min="11524" max="11524" width="8.7109375" style="177" customWidth="1"/>
    <col min="11525" max="11525" width="10.140625" style="177" customWidth="1"/>
    <col min="11526" max="11526" width="10.28515625" style="177" customWidth="1"/>
    <col min="11527" max="11527" width="8.7109375" style="177" customWidth="1"/>
    <col min="11528" max="11528" width="24" style="177" customWidth="1"/>
    <col min="11529" max="11529" width="13.140625" style="177" customWidth="1"/>
    <col min="11530" max="11530" width="11.28515625" style="177" customWidth="1"/>
    <col min="11531" max="11531" width="10.5703125" style="177" customWidth="1"/>
    <col min="11532" max="11532" width="10.140625" style="177" customWidth="1"/>
    <col min="11533" max="11533" width="16.7109375" style="177" customWidth="1"/>
    <col min="11534" max="11534" width="15.140625" style="177" customWidth="1"/>
    <col min="11535" max="11773" width="9.140625" style="177"/>
    <col min="11774" max="11774" width="2.85546875" style="177" customWidth="1"/>
    <col min="11775" max="11775" width="6.42578125" style="177" customWidth="1"/>
    <col min="11776" max="11776" width="22.140625" style="177" customWidth="1"/>
    <col min="11777" max="11777" width="15" style="177" customWidth="1"/>
    <col min="11778" max="11778" width="11.28515625" style="177" customWidth="1"/>
    <col min="11779" max="11779" width="13" style="177" customWidth="1"/>
    <col min="11780" max="11780" width="8.7109375" style="177" customWidth="1"/>
    <col min="11781" max="11781" width="10.140625" style="177" customWidth="1"/>
    <col min="11782" max="11782" width="10.28515625" style="177" customWidth="1"/>
    <col min="11783" max="11783" width="8.7109375" style="177" customWidth="1"/>
    <col min="11784" max="11784" width="24" style="177" customWidth="1"/>
    <col min="11785" max="11785" width="13.140625" style="177" customWidth="1"/>
    <col min="11786" max="11786" width="11.28515625" style="177" customWidth="1"/>
    <col min="11787" max="11787" width="10.5703125" style="177" customWidth="1"/>
    <col min="11788" max="11788" width="10.140625" style="177" customWidth="1"/>
    <col min="11789" max="11789" width="16.7109375" style="177" customWidth="1"/>
    <col min="11790" max="11790" width="15.140625" style="177" customWidth="1"/>
    <col min="11791" max="12029" width="9.140625" style="177"/>
    <col min="12030" max="12030" width="2.85546875" style="177" customWidth="1"/>
    <col min="12031" max="12031" width="6.42578125" style="177" customWidth="1"/>
    <col min="12032" max="12032" width="22.140625" style="177" customWidth="1"/>
    <col min="12033" max="12033" width="15" style="177" customWidth="1"/>
    <col min="12034" max="12034" width="11.28515625" style="177" customWidth="1"/>
    <col min="12035" max="12035" width="13" style="177" customWidth="1"/>
    <col min="12036" max="12036" width="8.7109375" style="177" customWidth="1"/>
    <col min="12037" max="12037" width="10.140625" style="177" customWidth="1"/>
    <col min="12038" max="12038" width="10.28515625" style="177" customWidth="1"/>
    <col min="12039" max="12039" width="8.7109375" style="177" customWidth="1"/>
    <col min="12040" max="12040" width="24" style="177" customWidth="1"/>
    <col min="12041" max="12041" width="13.140625" style="177" customWidth="1"/>
    <col min="12042" max="12042" width="11.28515625" style="177" customWidth="1"/>
    <col min="12043" max="12043" width="10.5703125" style="177" customWidth="1"/>
    <col min="12044" max="12044" width="10.140625" style="177" customWidth="1"/>
    <col min="12045" max="12045" width="16.7109375" style="177" customWidth="1"/>
    <col min="12046" max="12046" width="15.140625" style="177" customWidth="1"/>
    <col min="12047" max="12285" width="9.140625" style="177"/>
    <col min="12286" max="12286" width="2.85546875" style="177" customWidth="1"/>
    <col min="12287" max="12287" width="6.42578125" style="177" customWidth="1"/>
    <col min="12288" max="12288" width="22.140625" style="177" customWidth="1"/>
    <col min="12289" max="12289" width="15" style="177" customWidth="1"/>
    <col min="12290" max="12290" width="11.28515625" style="177" customWidth="1"/>
    <col min="12291" max="12291" width="13" style="177" customWidth="1"/>
    <col min="12292" max="12292" width="8.7109375" style="177" customWidth="1"/>
    <col min="12293" max="12293" width="10.140625" style="177" customWidth="1"/>
    <col min="12294" max="12294" width="10.28515625" style="177" customWidth="1"/>
    <col min="12295" max="12295" width="8.7109375" style="177" customWidth="1"/>
    <col min="12296" max="12296" width="24" style="177" customWidth="1"/>
    <col min="12297" max="12297" width="13.140625" style="177" customWidth="1"/>
    <col min="12298" max="12298" width="11.28515625" style="177" customWidth="1"/>
    <col min="12299" max="12299" width="10.5703125" style="177" customWidth="1"/>
    <col min="12300" max="12300" width="10.140625" style="177" customWidth="1"/>
    <col min="12301" max="12301" width="16.7109375" style="177" customWidth="1"/>
    <col min="12302" max="12302" width="15.140625" style="177" customWidth="1"/>
    <col min="12303" max="12541" width="9.140625" style="177"/>
    <col min="12542" max="12542" width="2.85546875" style="177" customWidth="1"/>
    <col min="12543" max="12543" width="6.42578125" style="177" customWidth="1"/>
    <col min="12544" max="12544" width="22.140625" style="177" customWidth="1"/>
    <col min="12545" max="12545" width="15" style="177" customWidth="1"/>
    <col min="12546" max="12546" width="11.28515625" style="177" customWidth="1"/>
    <col min="12547" max="12547" width="13" style="177" customWidth="1"/>
    <col min="12548" max="12548" width="8.7109375" style="177" customWidth="1"/>
    <col min="12549" max="12549" width="10.140625" style="177" customWidth="1"/>
    <col min="12550" max="12550" width="10.28515625" style="177" customWidth="1"/>
    <col min="12551" max="12551" width="8.7109375" style="177" customWidth="1"/>
    <col min="12552" max="12552" width="24" style="177" customWidth="1"/>
    <col min="12553" max="12553" width="13.140625" style="177" customWidth="1"/>
    <col min="12554" max="12554" width="11.28515625" style="177" customWidth="1"/>
    <col min="12555" max="12555" width="10.5703125" style="177" customWidth="1"/>
    <col min="12556" max="12556" width="10.140625" style="177" customWidth="1"/>
    <col min="12557" max="12557" width="16.7109375" style="177" customWidth="1"/>
    <col min="12558" max="12558" width="15.140625" style="177" customWidth="1"/>
    <col min="12559" max="12797" width="9.140625" style="177"/>
    <col min="12798" max="12798" width="2.85546875" style="177" customWidth="1"/>
    <col min="12799" max="12799" width="6.42578125" style="177" customWidth="1"/>
    <col min="12800" max="12800" width="22.140625" style="177" customWidth="1"/>
    <col min="12801" max="12801" width="15" style="177" customWidth="1"/>
    <col min="12802" max="12802" width="11.28515625" style="177" customWidth="1"/>
    <col min="12803" max="12803" width="13" style="177" customWidth="1"/>
    <col min="12804" max="12804" width="8.7109375" style="177" customWidth="1"/>
    <col min="12805" max="12805" width="10.140625" style="177" customWidth="1"/>
    <col min="12806" max="12806" width="10.28515625" style="177" customWidth="1"/>
    <col min="12807" max="12807" width="8.7109375" style="177" customWidth="1"/>
    <col min="12808" max="12808" width="24" style="177" customWidth="1"/>
    <col min="12809" max="12809" width="13.140625" style="177" customWidth="1"/>
    <col min="12810" max="12810" width="11.28515625" style="177" customWidth="1"/>
    <col min="12811" max="12811" width="10.5703125" style="177" customWidth="1"/>
    <col min="12812" max="12812" width="10.140625" style="177" customWidth="1"/>
    <col min="12813" max="12813" width="16.7109375" style="177" customWidth="1"/>
    <col min="12814" max="12814" width="15.140625" style="177" customWidth="1"/>
    <col min="12815" max="13053" width="9.140625" style="177"/>
    <col min="13054" max="13054" width="2.85546875" style="177" customWidth="1"/>
    <col min="13055" max="13055" width="6.42578125" style="177" customWidth="1"/>
    <col min="13056" max="13056" width="22.140625" style="177" customWidth="1"/>
    <col min="13057" max="13057" width="15" style="177" customWidth="1"/>
    <col min="13058" max="13058" width="11.28515625" style="177" customWidth="1"/>
    <col min="13059" max="13059" width="13" style="177" customWidth="1"/>
    <col min="13060" max="13060" width="8.7109375" style="177" customWidth="1"/>
    <col min="13061" max="13061" width="10.140625" style="177" customWidth="1"/>
    <col min="13062" max="13062" width="10.28515625" style="177" customWidth="1"/>
    <col min="13063" max="13063" width="8.7109375" style="177" customWidth="1"/>
    <col min="13064" max="13064" width="24" style="177" customWidth="1"/>
    <col min="13065" max="13065" width="13.140625" style="177" customWidth="1"/>
    <col min="13066" max="13066" width="11.28515625" style="177" customWidth="1"/>
    <col min="13067" max="13067" width="10.5703125" style="177" customWidth="1"/>
    <col min="13068" max="13068" width="10.140625" style="177" customWidth="1"/>
    <col min="13069" max="13069" width="16.7109375" style="177" customWidth="1"/>
    <col min="13070" max="13070" width="15.140625" style="177" customWidth="1"/>
    <col min="13071" max="13309" width="9.140625" style="177"/>
    <col min="13310" max="13310" width="2.85546875" style="177" customWidth="1"/>
    <col min="13311" max="13311" width="6.42578125" style="177" customWidth="1"/>
    <col min="13312" max="13312" width="22.140625" style="177" customWidth="1"/>
    <col min="13313" max="13313" width="15" style="177" customWidth="1"/>
    <col min="13314" max="13314" width="11.28515625" style="177" customWidth="1"/>
    <col min="13315" max="13315" width="13" style="177" customWidth="1"/>
    <col min="13316" max="13316" width="8.7109375" style="177" customWidth="1"/>
    <col min="13317" max="13317" width="10.140625" style="177" customWidth="1"/>
    <col min="13318" max="13318" width="10.28515625" style="177" customWidth="1"/>
    <col min="13319" max="13319" width="8.7109375" style="177" customWidth="1"/>
    <col min="13320" max="13320" width="24" style="177" customWidth="1"/>
    <col min="13321" max="13321" width="13.140625" style="177" customWidth="1"/>
    <col min="13322" max="13322" width="11.28515625" style="177" customWidth="1"/>
    <col min="13323" max="13323" width="10.5703125" style="177" customWidth="1"/>
    <col min="13324" max="13324" width="10.140625" style="177" customWidth="1"/>
    <col min="13325" max="13325" width="16.7109375" style="177" customWidth="1"/>
    <col min="13326" max="13326" width="15.140625" style="177" customWidth="1"/>
    <col min="13327" max="13565" width="9.140625" style="177"/>
    <col min="13566" max="13566" width="2.85546875" style="177" customWidth="1"/>
    <col min="13567" max="13567" width="6.42578125" style="177" customWidth="1"/>
    <col min="13568" max="13568" width="22.140625" style="177" customWidth="1"/>
    <col min="13569" max="13569" width="15" style="177" customWidth="1"/>
    <col min="13570" max="13570" width="11.28515625" style="177" customWidth="1"/>
    <col min="13571" max="13571" width="13" style="177" customWidth="1"/>
    <col min="13572" max="13572" width="8.7109375" style="177" customWidth="1"/>
    <col min="13573" max="13573" width="10.140625" style="177" customWidth="1"/>
    <col min="13574" max="13574" width="10.28515625" style="177" customWidth="1"/>
    <col min="13575" max="13575" width="8.7109375" style="177" customWidth="1"/>
    <col min="13576" max="13576" width="24" style="177" customWidth="1"/>
    <col min="13577" max="13577" width="13.140625" style="177" customWidth="1"/>
    <col min="13578" max="13578" width="11.28515625" style="177" customWidth="1"/>
    <col min="13579" max="13579" width="10.5703125" style="177" customWidth="1"/>
    <col min="13580" max="13580" width="10.140625" style="177" customWidth="1"/>
    <col min="13581" max="13581" width="16.7109375" style="177" customWidth="1"/>
    <col min="13582" max="13582" width="15.140625" style="177" customWidth="1"/>
    <col min="13583" max="13821" width="9.140625" style="177"/>
    <col min="13822" max="13822" width="2.85546875" style="177" customWidth="1"/>
    <col min="13823" max="13823" width="6.42578125" style="177" customWidth="1"/>
    <col min="13824" max="13824" width="22.140625" style="177" customWidth="1"/>
    <col min="13825" max="13825" width="15" style="177" customWidth="1"/>
    <col min="13826" max="13826" width="11.28515625" style="177" customWidth="1"/>
    <col min="13827" max="13827" width="13" style="177" customWidth="1"/>
    <col min="13828" max="13828" width="8.7109375" style="177" customWidth="1"/>
    <col min="13829" max="13829" width="10.140625" style="177" customWidth="1"/>
    <col min="13830" max="13830" width="10.28515625" style="177" customWidth="1"/>
    <col min="13831" max="13831" width="8.7109375" style="177" customWidth="1"/>
    <col min="13832" max="13832" width="24" style="177" customWidth="1"/>
    <col min="13833" max="13833" width="13.140625" style="177" customWidth="1"/>
    <col min="13834" max="13834" width="11.28515625" style="177" customWidth="1"/>
    <col min="13835" max="13835" width="10.5703125" style="177" customWidth="1"/>
    <col min="13836" max="13836" width="10.140625" style="177" customWidth="1"/>
    <col min="13837" max="13837" width="16.7109375" style="177" customWidth="1"/>
    <col min="13838" max="13838" width="15.140625" style="177" customWidth="1"/>
    <col min="13839" max="14077" width="9.140625" style="177"/>
    <col min="14078" max="14078" width="2.85546875" style="177" customWidth="1"/>
    <col min="14079" max="14079" width="6.42578125" style="177" customWidth="1"/>
    <col min="14080" max="14080" width="22.140625" style="177" customWidth="1"/>
    <col min="14081" max="14081" width="15" style="177" customWidth="1"/>
    <col min="14082" max="14082" width="11.28515625" style="177" customWidth="1"/>
    <col min="14083" max="14083" width="13" style="177" customWidth="1"/>
    <col min="14084" max="14084" width="8.7109375" style="177" customWidth="1"/>
    <col min="14085" max="14085" width="10.140625" style="177" customWidth="1"/>
    <col min="14086" max="14086" width="10.28515625" style="177" customWidth="1"/>
    <col min="14087" max="14087" width="8.7109375" style="177" customWidth="1"/>
    <col min="14088" max="14088" width="24" style="177" customWidth="1"/>
    <col min="14089" max="14089" width="13.140625" style="177" customWidth="1"/>
    <col min="14090" max="14090" width="11.28515625" style="177" customWidth="1"/>
    <col min="14091" max="14091" width="10.5703125" style="177" customWidth="1"/>
    <col min="14092" max="14092" width="10.140625" style="177" customWidth="1"/>
    <col min="14093" max="14093" width="16.7109375" style="177" customWidth="1"/>
    <col min="14094" max="14094" width="15.140625" style="177" customWidth="1"/>
    <col min="14095" max="14333" width="9.140625" style="177"/>
    <col min="14334" max="14334" width="2.85546875" style="177" customWidth="1"/>
    <col min="14335" max="14335" width="6.42578125" style="177" customWidth="1"/>
    <col min="14336" max="14336" width="22.140625" style="177" customWidth="1"/>
    <col min="14337" max="14337" width="15" style="177" customWidth="1"/>
    <col min="14338" max="14338" width="11.28515625" style="177" customWidth="1"/>
    <col min="14339" max="14339" width="13" style="177" customWidth="1"/>
    <col min="14340" max="14340" width="8.7109375" style="177" customWidth="1"/>
    <col min="14341" max="14341" width="10.140625" style="177" customWidth="1"/>
    <col min="14342" max="14342" width="10.28515625" style="177" customWidth="1"/>
    <col min="14343" max="14343" width="8.7109375" style="177" customWidth="1"/>
    <col min="14344" max="14344" width="24" style="177" customWidth="1"/>
    <col min="14345" max="14345" width="13.140625" style="177" customWidth="1"/>
    <col min="14346" max="14346" width="11.28515625" style="177" customWidth="1"/>
    <col min="14347" max="14347" width="10.5703125" style="177" customWidth="1"/>
    <col min="14348" max="14348" width="10.140625" style="177" customWidth="1"/>
    <col min="14349" max="14349" width="16.7109375" style="177" customWidth="1"/>
    <col min="14350" max="14350" width="15.140625" style="177" customWidth="1"/>
    <col min="14351" max="14589" width="9.140625" style="177"/>
    <col min="14590" max="14590" width="2.85546875" style="177" customWidth="1"/>
    <col min="14591" max="14591" width="6.42578125" style="177" customWidth="1"/>
    <col min="14592" max="14592" width="22.140625" style="177" customWidth="1"/>
    <col min="14593" max="14593" width="15" style="177" customWidth="1"/>
    <col min="14594" max="14594" width="11.28515625" style="177" customWidth="1"/>
    <col min="14595" max="14595" width="13" style="177" customWidth="1"/>
    <col min="14596" max="14596" width="8.7109375" style="177" customWidth="1"/>
    <col min="14597" max="14597" width="10.140625" style="177" customWidth="1"/>
    <col min="14598" max="14598" width="10.28515625" style="177" customWidth="1"/>
    <col min="14599" max="14599" width="8.7109375" style="177" customWidth="1"/>
    <col min="14600" max="14600" width="24" style="177" customWidth="1"/>
    <col min="14601" max="14601" width="13.140625" style="177" customWidth="1"/>
    <col min="14602" max="14602" width="11.28515625" style="177" customWidth="1"/>
    <col min="14603" max="14603" width="10.5703125" style="177" customWidth="1"/>
    <col min="14604" max="14604" width="10.140625" style="177" customWidth="1"/>
    <col min="14605" max="14605" width="16.7109375" style="177" customWidth="1"/>
    <col min="14606" max="14606" width="15.140625" style="177" customWidth="1"/>
    <col min="14607" max="14845" width="9.140625" style="177"/>
    <col min="14846" max="14846" width="2.85546875" style="177" customWidth="1"/>
    <col min="14847" max="14847" width="6.42578125" style="177" customWidth="1"/>
    <col min="14848" max="14848" width="22.140625" style="177" customWidth="1"/>
    <col min="14849" max="14849" width="15" style="177" customWidth="1"/>
    <col min="14850" max="14850" width="11.28515625" style="177" customWidth="1"/>
    <col min="14851" max="14851" width="13" style="177" customWidth="1"/>
    <col min="14852" max="14852" width="8.7109375" style="177" customWidth="1"/>
    <col min="14853" max="14853" width="10.140625" style="177" customWidth="1"/>
    <col min="14854" max="14854" width="10.28515625" style="177" customWidth="1"/>
    <col min="14855" max="14855" width="8.7109375" style="177" customWidth="1"/>
    <col min="14856" max="14856" width="24" style="177" customWidth="1"/>
    <col min="14857" max="14857" width="13.140625" style="177" customWidth="1"/>
    <col min="14858" max="14858" width="11.28515625" style="177" customWidth="1"/>
    <col min="14859" max="14859" width="10.5703125" style="177" customWidth="1"/>
    <col min="14860" max="14860" width="10.140625" style="177" customWidth="1"/>
    <col min="14861" max="14861" width="16.7109375" style="177" customWidth="1"/>
    <col min="14862" max="14862" width="15.140625" style="177" customWidth="1"/>
    <col min="14863" max="15101" width="9.140625" style="177"/>
    <col min="15102" max="15102" width="2.85546875" style="177" customWidth="1"/>
    <col min="15103" max="15103" width="6.42578125" style="177" customWidth="1"/>
    <col min="15104" max="15104" width="22.140625" style="177" customWidth="1"/>
    <col min="15105" max="15105" width="15" style="177" customWidth="1"/>
    <col min="15106" max="15106" width="11.28515625" style="177" customWidth="1"/>
    <col min="15107" max="15107" width="13" style="177" customWidth="1"/>
    <col min="15108" max="15108" width="8.7109375" style="177" customWidth="1"/>
    <col min="15109" max="15109" width="10.140625" style="177" customWidth="1"/>
    <col min="15110" max="15110" width="10.28515625" style="177" customWidth="1"/>
    <col min="15111" max="15111" width="8.7109375" style="177" customWidth="1"/>
    <col min="15112" max="15112" width="24" style="177" customWidth="1"/>
    <col min="15113" max="15113" width="13.140625" style="177" customWidth="1"/>
    <col min="15114" max="15114" width="11.28515625" style="177" customWidth="1"/>
    <col min="15115" max="15115" width="10.5703125" style="177" customWidth="1"/>
    <col min="15116" max="15116" width="10.140625" style="177" customWidth="1"/>
    <col min="15117" max="15117" width="16.7109375" style="177" customWidth="1"/>
    <col min="15118" max="15118" width="15.140625" style="177" customWidth="1"/>
    <col min="15119" max="15357" width="9.140625" style="177"/>
    <col min="15358" max="15358" width="2.85546875" style="177" customWidth="1"/>
    <col min="15359" max="15359" width="6.42578125" style="177" customWidth="1"/>
    <col min="15360" max="15360" width="22.140625" style="177" customWidth="1"/>
    <col min="15361" max="15361" width="15" style="177" customWidth="1"/>
    <col min="15362" max="15362" width="11.28515625" style="177" customWidth="1"/>
    <col min="15363" max="15363" width="13" style="177" customWidth="1"/>
    <col min="15364" max="15364" width="8.7109375" style="177" customWidth="1"/>
    <col min="15365" max="15365" width="10.140625" style="177" customWidth="1"/>
    <col min="15366" max="15366" width="10.28515625" style="177" customWidth="1"/>
    <col min="15367" max="15367" width="8.7109375" style="177" customWidth="1"/>
    <col min="15368" max="15368" width="24" style="177" customWidth="1"/>
    <col min="15369" max="15369" width="13.140625" style="177" customWidth="1"/>
    <col min="15370" max="15370" width="11.28515625" style="177" customWidth="1"/>
    <col min="15371" max="15371" width="10.5703125" style="177" customWidth="1"/>
    <col min="15372" max="15372" width="10.140625" style="177" customWidth="1"/>
    <col min="15373" max="15373" width="16.7109375" style="177" customWidth="1"/>
    <col min="15374" max="15374" width="15.140625" style="177" customWidth="1"/>
    <col min="15375" max="15613" width="9.140625" style="177"/>
    <col min="15614" max="15614" width="2.85546875" style="177" customWidth="1"/>
    <col min="15615" max="15615" width="6.42578125" style="177" customWidth="1"/>
    <col min="15616" max="15616" width="22.140625" style="177" customWidth="1"/>
    <col min="15617" max="15617" width="15" style="177" customWidth="1"/>
    <col min="15618" max="15618" width="11.28515625" style="177" customWidth="1"/>
    <col min="15619" max="15619" width="13" style="177" customWidth="1"/>
    <col min="15620" max="15620" width="8.7109375" style="177" customWidth="1"/>
    <col min="15621" max="15621" width="10.140625" style="177" customWidth="1"/>
    <col min="15622" max="15622" width="10.28515625" style="177" customWidth="1"/>
    <col min="15623" max="15623" width="8.7109375" style="177" customWidth="1"/>
    <col min="15624" max="15624" width="24" style="177" customWidth="1"/>
    <col min="15625" max="15625" width="13.140625" style="177" customWidth="1"/>
    <col min="15626" max="15626" width="11.28515625" style="177" customWidth="1"/>
    <col min="15627" max="15627" width="10.5703125" style="177" customWidth="1"/>
    <col min="15628" max="15628" width="10.140625" style="177" customWidth="1"/>
    <col min="15629" max="15629" width="16.7109375" style="177" customWidth="1"/>
    <col min="15630" max="15630" width="15.140625" style="177" customWidth="1"/>
    <col min="15631" max="15869" width="9.140625" style="177"/>
    <col min="15870" max="15870" width="2.85546875" style="177" customWidth="1"/>
    <col min="15871" max="15871" width="6.42578125" style="177" customWidth="1"/>
    <col min="15872" max="15872" width="22.140625" style="177" customWidth="1"/>
    <col min="15873" max="15873" width="15" style="177" customWidth="1"/>
    <col min="15874" max="15874" width="11.28515625" style="177" customWidth="1"/>
    <col min="15875" max="15875" width="13" style="177" customWidth="1"/>
    <col min="15876" max="15876" width="8.7109375" style="177" customWidth="1"/>
    <col min="15877" max="15877" width="10.140625" style="177" customWidth="1"/>
    <col min="15878" max="15878" width="10.28515625" style="177" customWidth="1"/>
    <col min="15879" max="15879" width="8.7109375" style="177" customWidth="1"/>
    <col min="15880" max="15880" width="24" style="177" customWidth="1"/>
    <col min="15881" max="15881" width="13.140625" style="177" customWidth="1"/>
    <col min="15882" max="15882" width="11.28515625" style="177" customWidth="1"/>
    <col min="15883" max="15883" width="10.5703125" style="177" customWidth="1"/>
    <col min="15884" max="15884" width="10.140625" style="177" customWidth="1"/>
    <col min="15885" max="15885" width="16.7109375" style="177" customWidth="1"/>
    <col min="15886" max="15886" width="15.140625" style="177" customWidth="1"/>
    <col min="15887" max="16125" width="9.140625" style="177"/>
    <col min="16126" max="16126" width="2.85546875" style="177" customWidth="1"/>
    <col min="16127" max="16127" width="6.42578125" style="177" customWidth="1"/>
    <col min="16128" max="16128" width="22.140625" style="177" customWidth="1"/>
    <col min="16129" max="16129" width="15" style="177" customWidth="1"/>
    <col min="16130" max="16130" width="11.28515625" style="177" customWidth="1"/>
    <col min="16131" max="16131" width="13" style="177" customWidth="1"/>
    <col min="16132" max="16132" width="8.7109375" style="177" customWidth="1"/>
    <col min="16133" max="16133" width="10.140625" style="177" customWidth="1"/>
    <col min="16134" max="16134" width="10.28515625" style="177" customWidth="1"/>
    <col min="16135" max="16135" width="8.7109375" style="177" customWidth="1"/>
    <col min="16136" max="16136" width="24" style="177" customWidth="1"/>
    <col min="16137" max="16137" width="13.140625" style="177" customWidth="1"/>
    <col min="16138" max="16138" width="11.28515625" style="177" customWidth="1"/>
    <col min="16139" max="16139" width="10.5703125" style="177" customWidth="1"/>
    <col min="16140" max="16140" width="10.140625" style="177" customWidth="1"/>
    <col min="16141" max="16141" width="16.7109375" style="177" customWidth="1"/>
    <col min="16142" max="16142" width="15.140625" style="177" customWidth="1"/>
    <col min="16143" max="16384" width="9.140625" style="177"/>
  </cols>
  <sheetData>
    <row r="1" spans="2:22" s="176" customFormat="1" ht="18.75">
      <c r="B1" s="225" t="s">
        <v>1867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175"/>
      <c r="V1" s="175"/>
    </row>
    <row r="2" spans="2:22" s="176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175"/>
      <c r="V2" s="175"/>
    </row>
    <row r="3" spans="2:22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79"/>
      <c r="R3" s="73"/>
      <c r="S3" s="74"/>
      <c r="T3" s="74"/>
    </row>
    <row r="4" spans="2:22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2" ht="13.5" thickBot="1"/>
    <row r="6" spans="2:22" s="180" customFormat="1" ht="13.5" customHeight="1" thickTop="1">
      <c r="B6" s="300" t="s">
        <v>1833</v>
      </c>
      <c r="C6" s="304" t="s">
        <v>1854</v>
      </c>
      <c r="D6" s="300" t="s">
        <v>1834</v>
      </c>
      <c r="E6" s="308" t="s">
        <v>1866</v>
      </c>
      <c r="F6" s="308" t="s">
        <v>1865</v>
      </c>
      <c r="G6" s="311" t="s">
        <v>1835</v>
      </c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3"/>
      <c r="U6" s="316" t="s">
        <v>1875</v>
      </c>
      <c r="V6" s="316" t="s">
        <v>1876</v>
      </c>
    </row>
    <row r="7" spans="2:22" s="180" customFormat="1" ht="12.75" customHeight="1">
      <c r="B7" s="301"/>
      <c r="C7" s="305"/>
      <c r="D7" s="301"/>
      <c r="E7" s="309"/>
      <c r="F7" s="309"/>
      <c r="G7" s="309" t="s">
        <v>1919</v>
      </c>
      <c r="H7" s="309" t="s">
        <v>1837</v>
      </c>
      <c r="I7" s="309" t="s">
        <v>1838</v>
      </c>
      <c r="J7" s="309" t="s">
        <v>1839</v>
      </c>
      <c r="K7" s="309" t="s">
        <v>1840</v>
      </c>
      <c r="L7" s="309" t="s">
        <v>1841</v>
      </c>
      <c r="M7" s="309" t="s">
        <v>1842</v>
      </c>
      <c r="N7" s="309" t="s">
        <v>1843</v>
      </c>
      <c r="O7" s="309" t="s">
        <v>1844</v>
      </c>
      <c r="P7" s="309" t="s">
        <v>1845</v>
      </c>
      <c r="Q7" s="309" t="s">
        <v>1846</v>
      </c>
      <c r="R7" s="309" t="s">
        <v>1847</v>
      </c>
      <c r="S7" s="309" t="s">
        <v>1848</v>
      </c>
      <c r="T7" s="309" t="s">
        <v>1849</v>
      </c>
      <c r="U7" s="317"/>
      <c r="V7" s="317"/>
    </row>
    <row r="8" spans="2:22" s="180" customFormat="1" ht="12.75" customHeight="1">
      <c r="B8" s="302"/>
      <c r="C8" s="306"/>
      <c r="D8" s="302"/>
      <c r="E8" s="309"/>
      <c r="F8" s="309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7"/>
      <c r="V8" s="317"/>
    </row>
    <row r="9" spans="2:22" s="180" customFormat="1" ht="12.75" customHeight="1" thickBot="1">
      <c r="B9" s="303"/>
      <c r="C9" s="307"/>
      <c r="D9" s="303"/>
      <c r="E9" s="310"/>
      <c r="F9" s="310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8"/>
      <c r="V9" s="318"/>
    </row>
    <row r="10" spans="2:22" s="180" customFormat="1" ht="12.75" customHeight="1">
      <c r="B10" s="181"/>
      <c r="C10" s="182"/>
      <c r="D10" s="181"/>
      <c r="E10" s="135"/>
      <c r="F10" s="135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4"/>
      <c r="V10" s="184"/>
    </row>
    <row r="11" spans="2:22" hidden="1">
      <c r="B11" s="185">
        <f>'PER TRIWULAN'!A858</f>
        <v>852</v>
      </c>
      <c r="C11" s="160" t="str">
        <f>'PER TRIWULAN'!I858</f>
        <v xml:space="preserve"> Brati </v>
      </c>
      <c r="D11" s="161" t="str">
        <f>'PER TRIWULAN'!B858</f>
        <v>SMP NEGERI 1 BRATI</v>
      </c>
      <c r="E11" s="136">
        <f>'PER TRIWULAN'!P858</f>
        <v>163477500</v>
      </c>
      <c r="F11" s="197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>
        <f>SUM(G11:S11)</f>
        <v>0</v>
      </c>
      <c r="U11" s="134">
        <f>E11-F11</f>
        <v>163477500</v>
      </c>
      <c r="V11" s="134">
        <f>F11-T11</f>
        <v>0</v>
      </c>
    </row>
    <row r="12" spans="2:22" hidden="1">
      <c r="B12" s="185">
        <f>'PER TRIWULAN'!A859</f>
        <v>853</v>
      </c>
      <c r="C12" s="160" t="str">
        <f>'PER TRIWULAN'!I859</f>
        <v xml:space="preserve"> Brati </v>
      </c>
      <c r="D12" s="161" t="str">
        <f>'PER TRIWULAN'!B859</f>
        <v>SMP NEGERI 2 SATU ATAP BRATI</v>
      </c>
      <c r="E12" s="136">
        <f>'PER TRIWULAN'!P859</f>
        <v>29642500</v>
      </c>
      <c r="F12" s="197"/>
      <c r="G12" s="13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36">
        <f t="shared" ref="T12:T75" si="0">SUM(G12:S12)</f>
        <v>0</v>
      </c>
      <c r="U12" s="134">
        <f t="shared" ref="U12:U75" si="1">E12-F12</f>
        <v>29642500</v>
      </c>
      <c r="V12" s="134">
        <f t="shared" ref="V12:V75" si="2">F12-T12</f>
        <v>0</v>
      </c>
    </row>
    <row r="13" spans="2:22" hidden="1">
      <c r="B13" s="185">
        <f>'PER TRIWULAN'!A860</f>
        <v>854</v>
      </c>
      <c r="C13" s="160" t="str">
        <f>'PER TRIWULAN'!I860</f>
        <v xml:space="preserve"> Brati </v>
      </c>
      <c r="D13" s="161" t="str">
        <f>'PER TRIWULAN'!B860</f>
        <v>SMPT NEGERI 1 Brati</v>
      </c>
      <c r="E13" s="136">
        <f>'PER TRIWULAN'!P860</f>
        <v>10295000</v>
      </c>
      <c r="F13" s="197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36">
        <f t="shared" si="0"/>
        <v>0</v>
      </c>
      <c r="U13" s="134">
        <f t="shared" si="1"/>
        <v>10295000</v>
      </c>
      <c r="V13" s="134">
        <f t="shared" si="2"/>
        <v>0</v>
      </c>
    </row>
    <row r="14" spans="2:22" hidden="1">
      <c r="B14" s="185">
        <f>'PER TRIWULAN'!A861</f>
        <v>855</v>
      </c>
      <c r="C14" s="160" t="str">
        <f>'PER TRIWULAN'!I861</f>
        <v xml:space="preserve"> Gabus </v>
      </c>
      <c r="D14" s="161" t="str">
        <f>'PER TRIWULAN'!B861</f>
        <v>SMP NEGERI 1 GABUS</v>
      </c>
      <c r="E14" s="136">
        <f>'PER TRIWULAN'!P861</f>
        <v>183535000</v>
      </c>
      <c r="F14" s="197"/>
      <c r="G14" s="146">
        <v>10984000</v>
      </c>
      <c r="H14" s="146">
        <v>19332000</v>
      </c>
      <c r="I14" s="146">
        <v>18591000</v>
      </c>
      <c r="J14" s="146">
        <v>84000</v>
      </c>
      <c r="K14" s="146">
        <v>44643200</v>
      </c>
      <c r="L14" s="146">
        <v>4704176</v>
      </c>
      <c r="M14" s="146">
        <v>6509000</v>
      </c>
      <c r="N14" s="146">
        <v>35660000</v>
      </c>
      <c r="O14" s="146">
        <v>4850000</v>
      </c>
      <c r="P14" s="146"/>
      <c r="Q14" s="146">
        <v>13424850</v>
      </c>
      <c r="R14" s="146">
        <v>858000</v>
      </c>
      <c r="S14" s="146">
        <v>8905000</v>
      </c>
      <c r="T14" s="136">
        <f t="shared" si="0"/>
        <v>168545226</v>
      </c>
      <c r="U14" s="134">
        <f t="shared" si="1"/>
        <v>183535000</v>
      </c>
      <c r="V14" s="134">
        <f t="shared" si="2"/>
        <v>-168545226</v>
      </c>
    </row>
    <row r="15" spans="2:22" hidden="1">
      <c r="B15" s="185">
        <f>'PER TRIWULAN'!A862</f>
        <v>856</v>
      </c>
      <c r="C15" s="160" t="str">
        <f>'PER TRIWULAN'!I862</f>
        <v xml:space="preserve"> Gabus </v>
      </c>
      <c r="D15" s="161" t="str">
        <f>'PER TRIWULAN'!B862</f>
        <v>SMP NEGERI 2 GABUS</v>
      </c>
      <c r="E15" s="136">
        <f>'PER TRIWULAN'!P862</f>
        <v>75970000</v>
      </c>
      <c r="F15" s="197"/>
      <c r="G15" s="146"/>
      <c r="H15" s="146">
        <v>10095000</v>
      </c>
      <c r="I15" s="146">
        <v>988500</v>
      </c>
      <c r="J15" s="146"/>
      <c r="K15" s="146">
        <v>9100500</v>
      </c>
      <c r="L15" s="146">
        <v>1615525</v>
      </c>
      <c r="M15" s="146"/>
      <c r="N15" s="146">
        <v>10380000</v>
      </c>
      <c r="O15" s="146">
        <v>4180000</v>
      </c>
      <c r="P15" s="146"/>
      <c r="Q15" s="146">
        <v>750000</v>
      </c>
      <c r="R15" s="146">
        <v>190000</v>
      </c>
      <c r="S15" s="146">
        <v>38691025</v>
      </c>
      <c r="T15" s="136">
        <f t="shared" si="0"/>
        <v>75990550</v>
      </c>
      <c r="U15" s="134">
        <f t="shared" si="1"/>
        <v>75970000</v>
      </c>
      <c r="V15" s="134">
        <f t="shared" si="2"/>
        <v>-75990550</v>
      </c>
    </row>
    <row r="16" spans="2:22" hidden="1">
      <c r="B16" s="185">
        <f>'PER TRIWULAN'!A863</f>
        <v>857</v>
      </c>
      <c r="C16" s="160" t="str">
        <f>'PER TRIWULAN'!I863</f>
        <v xml:space="preserve"> Gabus </v>
      </c>
      <c r="D16" s="161" t="str">
        <f>'PER TRIWULAN'!B863</f>
        <v>SMP NEGERI 3 GABUS</v>
      </c>
      <c r="E16" s="136">
        <f>'PER TRIWULAN'!P863</f>
        <v>39050000</v>
      </c>
      <c r="F16" s="197"/>
      <c r="G16" s="146">
        <v>350000</v>
      </c>
      <c r="H16" s="146">
        <v>5095500</v>
      </c>
      <c r="I16" s="146">
        <v>11610000</v>
      </c>
      <c r="J16" s="146">
        <v>100000</v>
      </c>
      <c r="K16" s="146">
        <v>3214000</v>
      </c>
      <c r="L16" s="146">
        <v>71000</v>
      </c>
      <c r="M16" s="146">
        <v>8250000</v>
      </c>
      <c r="N16" s="146">
        <v>6122000</v>
      </c>
      <c r="O16" s="146">
        <v>2250000</v>
      </c>
      <c r="P16" s="146"/>
      <c r="Q16" s="146">
        <v>2900000</v>
      </c>
      <c r="R16" s="146">
        <v>519000</v>
      </c>
      <c r="S16" s="146">
        <v>2248000</v>
      </c>
      <c r="T16" s="136">
        <f t="shared" si="0"/>
        <v>42729500</v>
      </c>
      <c r="U16" s="134">
        <f t="shared" si="1"/>
        <v>39050000</v>
      </c>
      <c r="V16" s="134">
        <f t="shared" si="2"/>
        <v>-42729500</v>
      </c>
    </row>
    <row r="17" spans="2:22" hidden="1">
      <c r="B17" s="185">
        <f>'PER TRIWULAN'!A864</f>
        <v>858</v>
      </c>
      <c r="C17" s="160" t="str">
        <f>'PER TRIWULAN'!I864</f>
        <v xml:space="preserve"> Gabus </v>
      </c>
      <c r="D17" s="161" t="str">
        <f>'PER TRIWULAN'!B864</f>
        <v>SMP NEGERI 4 Satu Atap Gabus</v>
      </c>
      <c r="E17" s="136">
        <f>'PER TRIWULAN'!P864</f>
        <v>14732500</v>
      </c>
      <c r="F17" s="19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36">
        <f t="shared" si="0"/>
        <v>0</v>
      </c>
      <c r="U17" s="134">
        <f t="shared" si="1"/>
        <v>14732500</v>
      </c>
      <c r="V17" s="134">
        <f t="shared" si="2"/>
        <v>0</v>
      </c>
    </row>
    <row r="18" spans="2:22" hidden="1">
      <c r="B18" s="185">
        <f>'PER TRIWULAN'!A865</f>
        <v>859</v>
      </c>
      <c r="C18" s="160" t="str">
        <f>'PER TRIWULAN'!I865</f>
        <v xml:space="preserve"> Gabus </v>
      </c>
      <c r="D18" s="161" t="str">
        <f>'PER TRIWULAN'!B865</f>
        <v>SMPT NEGERI 2 Gabus</v>
      </c>
      <c r="E18" s="136">
        <f>'PER TRIWULAN'!P865</f>
        <v>4970000</v>
      </c>
      <c r="F18" s="197"/>
      <c r="G18" s="146"/>
      <c r="H18" s="146">
        <v>331000</v>
      </c>
      <c r="I18" s="146">
        <v>1674000</v>
      </c>
      <c r="J18" s="146"/>
      <c r="K18" s="146">
        <v>241000</v>
      </c>
      <c r="L18" s="146"/>
      <c r="M18" s="146">
        <v>50000</v>
      </c>
      <c r="N18" s="146">
        <v>1830000</v>
      </c>
      <c r="O18" s="146"/>
      <c r="P18" s="146"/>
      <c r="Q18" s="146">
        <v>180000</v>
      </c>
      <c r="R18" s="146"/>
      <c r="S18" s="146">
        <v>69500</v>
      </c>
      <c r="T18" s="136">
        <f t="shared" si="0"/>
        <v>4375500</v>
      </c>
      <c r="U18" s="134">
        <f t="shared" si="1"/>
        <v>4970000</v>
      </c>
      <c r="V18" s="134">
        <f t="shared" si="2"/>
        <v>-4375500</v>
      </c>
    </row>
    <row r="19" spans="2:22" hidden="1">
      <c r="B19" s="185">
        <f>'PER TRIWULAN'!A866</f>
        <v>860</v>
      </c>
      <c r="C19" s="160" t="str">
        <f>'PER TRIWULAN'!I866</f>
        <v xml:space="preserve"> Gabus </v>
      </c>
      <c r="D19" s="161" t="str">
        <f>'PER TRIWULAN'!B866</f>
        <v>SMP NEGERI 5 Satu Atap Gabus</v>
      </c>
      <c r="E19" s="136">
        <f>'PER TRIWULAN'!P866</f>
        <v>2307500</v>
      </c>
      <c r="F19" s="197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36">
        <f t="shared" si="0"/>
        <v>0</v>
      </c>
      <c r="U19" s="134">
        <f t="shared" si="1"/>
        <v>2307500</v>
      </c>
      <c r="V19" s="134">
        <f t="shared" si="2"/>
        <v>0</v>
      </c>
    </row>
    <row r="20" spans="2:22" hidden="1">
      <c r="B20" s="185">
        <f>'PER TRIWULAN'!A867</f>
        <v>861</v>
      </c>
      <c r="C20" s="160" t="str">
        <f>'PER TRIWULAN'!I867</f>
        <v xml:space="preserve"> Geyer </v>
      </c>
      <c r="D20" s="161" t="str">
        <f>'PER TRIWULAN'!B867</f>
        <v>SMP NEGERI 1 GEYER</v>
      </c>
      <c r="E20" s="136">
        <f>'PER TRIWULAN'!P867</f>
        <v>113422500</v>
      </c>
      <c r="F20" s="197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36">
        <f t="shared" si="0"/>
        <v>0</v>
      </c>
      <c r="U20" s="134">
        <f t="shared" si="1"/>
        <v>113422500</v>
      </c>
      <c r="V20" s="134">
        <f t="shared" si="2"/>
        <v>0</v>
      </c>
    </row>
    <row r="21" spans="2:22" hidden="1">
      <c r="B21" s="185">
        <f>'PER TRIWULAN'!A868</f>
        <v>862</v>
      </c>
      <c r="C21" s="160" t="str">
        <f>'PER TRIWULAN'!I868</f>
        <v xml:space="preserve"> Geyer </v>
      </c>
      <c r="D21" s="161" t="str">
        <f>'PER TRIWULAN'!B868</f>
        <v>SMP NEGERI 2 GEYER</v>
      </c>
      <c r="E21" s="136">
        <f>'PER TRIWULAN'!P868</f>
        <v>96205000</v>
      </c>
      <c r="F21" s="197"/>
      <c r="G21" s="146">
        <v>5590000</v>
      </c>
      <c r="H21" s="146">
        <v>9000000</v>
      </c>
      <c r="I21" s="146">
        <v>2000000</v>
      </c>
      <c r="J21" s="146">
        <v>0</v>
      </c>
      <c r="K21" s="146">
        <v>59000000</v>
      </c>
      <c r="L21" s="146">
        <v>3452978</v>
      </c>
      <c r="M21" s="146">
        <v>11169287</v>
      </c>
      <c r="N21" s="146">
        <v>7200000</v>
      </c>
      <c r="O21" s="146">
        <v>15005000</v>
      </c>
      <c r="P21" s="146">
        <v>0</v>
      </c>
      <c r="Q21" s="146">
        <v>0</v>
      </c>
      <c r="R21" s="146">
        <v>2000000</v>
      </c>
      <c r="S21" s="146">
        <v>4000000</v>
      </c>
      <c r="T21" s="136">
        <f t="shared" si="0"/>
        <v>118417265</v>
      </c>
      <c r="U21" s="134">
        <f t="shared" si="1"/>
        <v>96205000</v>
      </c>
      <c r="V21" s="134">
        <f t="shared" si="2"/>
        <v>-118417265</v>
      </c>
    </row>
    <row r="22" spans="2:22" hidden="1">
      <c r="B22" s="185">
        <f>'PER TRIWULAN'!A869</f>
        <v>863</v>
      </c>
      <c r="C22" s="160" t="str">
        <f>'PER TRIWULAN'!I869</f>
        <v xml:space="preserve"> Geyer </v>
      </c>
      <c r="D22" s="161" t="str">
        <f>'PER TRIWULAN'!B869</f>
        <v>SMP NEGERI 3 GEYER</v>
      </c>
      <c r="E22" s="136">
        <f>'PER TRIWULAN'!P869</f>
        <v>81827500</v>
      </c>
      <c r="F22" s="197"/>
      <c r="G22" s="146">
        <v>12000000</v>
      </c>
      <c r="H22" s="146">
        <v>4480000</v>
      </c>
      <c r="I22" s="146">
        <v>14084000</v>
      </c>
      <c r="J22" s="146">
        <v>2971125</v>
      </c>
      <c r="K22" s="146">
        <v>5659500</v>
      </c>
      <c r="L22" s="146">
        <v>6846773</v>
      </c>
      <c r="M22" s="146"/>
      <c r="N22" s="146">
        <v>2839000</v>
      </c>
      <c r="O22" s="146">
        <v>3067500</v>
      </c>
      <c r="P22" s="146"/>
      <c r="Q22" s="146">
        <v>300000</v>
      </c>
      <c r="R22" s="146">
        <v>450000</v>
      </c>
      <c r="S22" s="146">
        <v>17960000</v>
      </c>
      <c r="T22" s="136">
        <f t="shared" si="0"/>
        <v>70657898</v>
      </c>
      <c r="U22" s="134">
        <f t="shared" si="1"/>
        <v>81827500</v>
      </c>
      <c r="V22" s="134">
        <f t="shared" si="2"/>
        <v>-70657898</v>
      </c>
    </row>
    <row r="23" spans="2:22" hidden="1">
      <c r="B23" s="185">
        <f>'PER TRIWULAN'!A870</f>
        <v>864</v>
      </c>
      <c r="C23" s="160" t="str">
        <f>'PER TRIWULAN'!I870</f>
        <v xml:space="preserve"> Geyer </v>
      </c>
      <c r="D23" s="161" t="str">
        <f>'PER TRIWULAN'!B870</f>
        <v>SMP NEGERI 4 GEYER</v>
      </c>
      <c r="E23" s="136">
        <f>'PER TRIWULAN'!P870</f>
        <v>86265000</v>
      </c>
      <c r="F23" s="197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36">
        <f t="shared" si="0"/>
        <v>0</v>
      </c>
      <c r="U23" s="134">
        <f t="shared" si="1"/>
        <v>86265000</v>
      </c>
      <c r="V23" s="134">
        <f t="shared" si="2"/>
        <v>0</v>
      </c>
    </row>
    <row r="24" spans="2:22" hidden="1">
      <c r="B24" s="185">
        <f>'PER TRIWULAN'!A871</f>
        <v>865</v>
      </c>
      <c r="C24" s="160" t="str">
        <f>'PER TRIWULAN'!I871</f>
        <v xml:space="preserve"> Geyer </v>
      </c>
      <c r="D24" s="161" t="str">
        <f>'PER TRIWULAN'!B871</f>
        <v>SMPN 5 Satu Atap Geyer</v>
      </c>
      <c r="E24" s="136">
        <f>'PER TRIWULAN'!P871</f>
        <v>14200000</v>
      </c>
      <c r="F24" s="197"/>
      <c r="G24" s="146"/>
      <c r="H24" s="146"/>
      <c r="I24" s="146">
        <v>300000</v>
      </c>
      <c r="J24" s="146">
        <v>73000</v>
      </c>
      <c r="K24" s="146">
        <v>4019700</v>
      </c>
      <c r="L24" s="146">
        <v>2621300</v>
      </c>
      <c r="M24" s="146">
        <v>1726500</v>
      </c>
      <c r="N24" s="146">
        <v>3259500</v>
      </c>
      <c r="O24" s="146">
        <v>2200000</v>
      </c>
      <c r="P24" s="146"/>
      <c r="Q24" s="146"/>
      <c r="R24" s="146"/>
      <c r="S24" s="146"/>
      <c r="T24" s="136">
        <f t="shared" si="0"/>
        <v>14200000</v>
      </c>
      <c r="U24" s="134">
        <f t="shared" si="1"/>
        <v>14200000</v>
      </c>
      <c r="V24" s="134">
        <f t="shared" si="2"/>
        <v>-14200000</v>
      </c>
    </row>
    <row r="25" spans="2:22" hidden="1">
      <c r="B25" s="185">
        <f>'PER TRIWULAN'!A872</f>
        <v>866</v>
      </c>
      <c r="C25" s="160" t="str">
        <f>'PER TRIWULAN'!I872</f>
        <v xml:space="preserve"> Godong </v>
      </c>
      <c r="D25" s="161" t="str">
        <f>'PER TRIWULAN'!B872</f>
        <v>SMP NEGERI 1 GODONG</v>
      </c>
      <c r="E25" s="136">
        <f>'PER TRIWULAN'!P872</f>
        <v>168802500</v>
      </c>
      <c r="F25" s="197"/>
      <c r="G25" s="146">
        <v>7500000</v>
      </c>
      <c r="H25" s="146">
        <v>19000000</v>
      </c>
      <c r="I25" s="146">
        <v>37713000</v>
      </c>
      <c r="J25" s="146">
        <v>11043200</v>
      </c>
      <c r="K25" s="146">
        <v>31286300</v>
      </c>
      <c r="L25" s="146">
        <v>4402189</v>
      </c>
      <c r="M25" s="146">
        <v>4280000</v>
      </c>
      <c r="N25" s="146">
        <v>11280000</v>
      </c>
      <c r="O25" s="146">
        <v>3790000</v>
      </c>
      <c r="P25" s="146"/>
      <c r="Q25" s="146">
        <v>1800000</v>
      </c>
      <c r="R25" s="146">
        <v>6960000</v>
      </c>
      <c r="S25" s="146">
        <v>29734000</v>
      </c>
      <c r="T25" s="136">
        <f t="shared" si="0"/>
        <v>168788689</v>
      </c>
      <c r="U25" s="134">
        <f t="shared" si="1"/>
        <v>168802500</v>
      </c>
      <c r="V25" s="134">
        <f t="shared" si="2"/>
        <v>-168788689</v>
      </c>
    </row>
    <row r="26" spans="2:22" hidden="1">
      <c r="B26" s="185">
        <f>'PER TRIWULAN'!A873</f>
        <v>867</v>
      </c>
      <c r="C26" s="160" t="str">
        <f>'PER TRIWULAN'!I873</f>
        <v xml:space="preserve"> Godong </v>
      </c>
      <c r="D26" s="161" t="str">
        <f>'PER TRIWULAN'!B873</f>
        <v>SMP NEGERI 2 GODONG</v>
      </c>
      <c r="E26" s="136">
        <f>'PER TRIWULAN'!P873</f>
        <v>35677500</v>
      </c>
      <c r="F26" s="197"/>
      <c r="G26" s="146">
        <v>352500</v>
      </c>
      <c r="H26" s="146">
        <v>4021000</v>
      </c>
      <c r="I26" s="146">
        <v>3492500</v>
      </c>
      <c r="J26" s="146"/>
      <c r="K26" s="146">
        <v>5244000</v>
      </c>
      <c r="L26" s="146">
        <v>1200000</v>
      </c>
      <c r="M26" s="146">
        <v>115000</v>
      </c>
      <c r="N26" s="146">
        <v>5730000</v>
      </c>
      <c r="O26" s="146">
        <v>600000</v>
      </c>
      <c r="P26" s="146"/>
      <c r="Q26" s="146"/>
      <c r="R26" s="146"/>
      <c r="S26" s="146">
        <v>7745000</v>
      </c>
      <c r="T26" s="136">
        <f t="shared" si="0"/>
        <v>28500000</v>
      </c>
      <c r="U26" s="134">
        <f t="shared" si="1"/>
        <v>35677500</v>
      </c>
      <c r="V26" s="134">
        <f t="shared" si="2"/>
        <v>-28500000</v>
      </c>
    </row>
    <row r="27" spans="2:22" hidden="1">
      <c r="B27" s="185">
        <f>'PER TRIWULAN'!A874</f>
        <v>868</v>
      </c>
      <c r="C27" s="160" t="str">
        <f>'PER TRIWULAN'!I874</f>
        <v xml:space="preserve"> Godong </v>
      </c>
      <c r="D27" s="161" t="str">
        <f>'PER TRIWULAN'!B874</f>
        <v>SMP NEGERI 3 Godong</v>
      </c>
      <c r="E27" s="136">
        <f>'PER TRIWULAN'!P874</f>
        <v>62835000</v>
      </c>
      <c r="F27" s="197"/>
      <c r="G27" s="146">
        <v>950000</v>
      </c>
      <c r="H27" s="146">
        <v>9970000</v>
      </c>
      <c r="I27" s="146">
        <v>12460000</v>
      </c>
      <c r="J27" s="146"/>
      <c r="K27" s="146">
        <v>16130000</v>
      </c>
      <c r="L27" s="146">
        <v>6183613</v>
      </c>
      <c r="M27" s="146">
        <v>1850000</v>
      </c>
      <c r="N27" s="146">
        <v>5220000</v>
      </c>
      <c r="O27" s="146">
        <v>3370000</v>
      </c>
      <c r="P27" s="146"/>
      <c r="Q27" s="146">
        <v>900000</v>
      </c>
      <c r="R27" s="146"/>
      <c r="S27" s="146">
        <v>1500000</v>
      </c>
      <c r="T27" s="136">
        <f t="shared" si="0"/>
        <v>58533613</v>
      </c>
      <c r="U27" s="134">
        <f t="shared" si="1"/>
        <v>62835000</v>
      </c>
      <c r="V27" s="134">
        <f t="shared" si="2"/>
        <v>-58533613</v>
      </c>
    </row>
    <row r="28" spans="2:22" hidden="1">
      <c r="B28" s="185">
        <f>'PER TRIWULAN'!A875</f>
        <v>869</v>
      </c>
      <c r="C28" s="160" t="str">
        <f>'PER TRIWULAN'!I875</f>
        <v xml:space="preserve"> Grobogan </v>
      </c>
      <c r="D28" s="161" t="str">
        <f>'PER TRIWULAN'!B875</f>
        <v>SMP NEGERI 1 GROBOGAN</v>
      </c>
      <c r="E28" s="136">
        <f>'PER TRIWULAN'!P875</f>
        <v>209450000</v>
      </c>
      <c r="F28" s="197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36">
        <f t="shared" si="0"/>
        <v>0</v>
      </c>
      <c r="U28" s="134">
        <f t="shared" si="1"/>
        <v>209450000</v>
      </c>
      <c r="V28" s="134">
        <f t="shared" si="2"/>
        <v>0</v>
      </c>
    </row>
    <row r="29" spans="2:22" hidden="1">
      <c r="B29" s="185">
        <f>'PER TRIWULAN'!A876</f>
        <v>870</v>
      </c>
      <c r="C29" s="160" t="str">
        <f>'PER TRIWULAN'!I876</f>
        <v xml:space="preserve"> Grobogan </v>
      </c>
      <c r="D29" s="161" t="str">
        <f>'PER TRIWULAN'!B876</f>
        <v>SMP NEGERI 2 GROBOGAN</v>
      </c>
      <c r="E29" s="136">
        <f>'PER TRIWULAN'!P876</f>
        <v>122297500</v>
      </c>
      <c r="F29" s="197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36">
        <f t="shared" si="0"/>
        <v>0</v>
      </c>
      <c r="U29" s="134">
        <f t="shared" si="1"/>
        <v>122297500</v>
      </c>
      <c r="V29" s="134">
        <f t="shared" si="2"/>
        <v>0</v>
      </c>
    </row>
    <row r="30" spans="2:22" hidden="1">
      <c r="B30" s="185">
        <f>'PER TRIWULAN'!A877</f>
        <v>871</v>
      </c>
      <c r="C30" s="160" t="str">
        <f>'PER TRIWULAN'!I877</f>
        <v xml:space="preserve"> Grobogan </v>
      </c>
      <c r="D30" s="161" t="str">
        <f>'PER TRIWULAN'!B877</f>
        <v>SMP NEGERI 3 Satu Atap Grobogan</v>
      </c>
      <c r="E30" s="136">
        <f>'PER TRIWULAN'!P877</f>
        <v>22187500</v>
      </c>
      <c r="F30" s="197"/>
      <c r="G30" s="146">
        <v>175000</v>
      </c>
      <c r="H30" s="146">
        <v>481600</v>
      </c>
      <c r="I30" s="146">
        <v>1600000</v>
      </c>
      <c r="J30" s="146"/>
      <c r="K30" s="146">
        <v>2471000</v>
      </c>
      <c r="L30" s="146">
        <v>225000</v>
      </c>
      <c r="M30" s="146">
        <v>1960000</v>
      </c>
      <c r="N30" s="146">
        <v>2400000</v>
      </c>
      <c r="O30" s="146">
        <v>450000</v>
      </c>
      <c r="P30" s="146">
        <v>9290000</v>
      </c>
      <c r="Q30" s="146">
        <v>3362500</v>
      </c>
      <c r="R30" s="146"/>
      <c r="S30" s="146"/>
      <c r="T30" s="136">
        <f t="shared" si="0"/>
        <v>22415100</v>
      </c>
      <c r="U30" s="134">
        <f t="shared" si="1"/>
        <v>22187500</v>
      </c>
      <c r="V30" s="134">
        <f t="shared" si="2"/>
        <v>-22415100</v>
      </c>
    </row>
    <row r="31" spans="2:22" hidden="1">
      <c r="B31" s="185">
        <f>'PER TRIWULAN'!A878</f>
        <v>872</v>
      </c>
      <c r="C31" s="160" t="str">
        <f>'PER TRIWULAN'!I878</f>
        <v xml:space="preserve"> Grobogan </v>
      </c>
      <c r="D31" s="161" t="str">
        <f>'PER TRIWULAN'!B878</f>
        <v>SMP NEGERI 4 Satu Atap Grobogan</v>
      </c>
      <c r="E31" s="136">
        <f>'PER TRIWULAN'!P878</f>
        <v>16152500</v>
      </c>
      <c r="F31" s="197"/>
      <c r="G31" s="146"/>
      <c r="H31" s="146">
        <v>225000</v>
      </c>
      <c r="I31" s="146">
        <v>600000</v>
      </c>
      <c r="J31" s="146"/>
      <c r="K31" s="146">
        <v>4929500</v>
      </c>
      <c r="L31" s="146">
        <v>425000</v>
      </c>
      <c r="M31" s="146">
        <v>4760000</v>
      </c>
      <c r="N31" s="146">
        <v>3006000</v>
      </c>
      <c r="O31" s="146">
        <v>100000</v>
      </c>
      <c r="P31" s="146"/>
      <c r="Q31" s="146">
        <v>2107000</v>
      </c>
      <c r="R31" s="146"/>
      <c r="S31" s="146"/>
      <c r="T31" s="136">
        <f t="shared" si="0"/>
        <v>16152500</v>
      </c>
      <c r="U31" s="134">
        <f t="shared" si="1"/>
        <v>16152500</v>
      </c>
      <c r="V31" s="134">
        <f t="shared" si="2"/>
        <v>-16152500</v>
      </c>
    </row>
    <row r="32" spans="2:22" hidden="1">
      <c r="B32" s="185">
        <f>'PER TRIWULAN'!A879</f>
        <v>873</v>
      </c>
      <c r="C32" s="160" t="str">
        <f>'PER TRIWULAN'!I879</f>
        <v xml:space="preserve"> Gubug </v>
      </c>
      <c r="D32" s="161" t="str">
        <f>'PER TRIWULAN'!B879</f>
        <v>SMP NEGERI 1 GUBUG</v>
      </c>
      <c r="E32" s="136">
        <f>'PER TRIWULAN'!P879</f>
        <v>158330000</v>
      </c>
      <c r="F32" s="197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36">
        <f t="shared" si="0"/>
        <v>0</v>
      </c>
      <c r="U32" s="134">
        <f t="shared" si="1"/>
        <v>158330000</v>
      </c>
      <c r="V32" s="134">
        <f t="shared" si="2"/>
        <v>0</v>
      </c>
    </row>
    <row r="33" spans="2:22" hidden="1">
      <c r="B33" s="185">
        <f>'PER TRIWULAN'!A880</f>
        <v>874</v>
      </c>
      <c r="C33" s="160" t="str">
        <f>'PER TRIWULAN'!I880</f>
        <v xml:space="preserve"> Gubug </v>
      </c>
      <c r="D33" s="161" t="str">
        <f>'PER TRIWULAN'!B880</f>
        <v>SMP NEGERI 2 GUBUG</v>
      </c>
      <c r="E33" s="136">
        <f>'PER TRIWULAN'!P880</f>
        <v>139692500</v>
      </c>
      <c r="F33" s="197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36">
        <f t="shared" si="0"/>
        <v>0</v>
      </c>
      <c r="U33" s="134">
        <f t="shared" si="1"/>
        <v>139692500</v>
      </c>
      <c r="V33" s="134">
        <f t="shared" si="2"/>
        <v>0</v>
      </c>
    </row>
    <row r="34" spans="2:22" hidden="1">
      <c r="B34" s="185">
        <f>'PER TRIWULAN'!A881</f>
        <v>875</v>
      </c>
      <c r="C34" s="160" t="str">
        <f>'PER TRIWULAN'!I881</f>
        <v xml:space="preserve"> Gubug </v>
      </c>
      <c r="D34" s="161" t="str">
        <f>'PER TRIWULAN'!B881</f>
        <v>SMP NEGERI 3 GUBUG</v>
      </c>
      <c r="E34" s="136">
        <f>'PER TRIWULAN'!P881</f>
        <v>83247500</v>
      </c>
      <c r="F34" s="197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36">
        <f t="shared" si="0"/>
        <v>0</v>
      </c>
      <c r="U34" s="134">
        <f t="shared" si="1"/>
        <v>83247500</v>
      </c>
      <c r="V34" s="134">
        <f t="shared" si="2"/>
        <v>0</v>
      </c>
    </row>
    <row r="35" spans="2:22" hidden="1">
      <c r="B35" s="185">
        <f>'PER TRIWULAN'!A882</f>
        <v>876</v>
      </c>
      <c r="C35" s="160" t="str">
        <f>'PER TRIWULAN'!I882</f>
        <v xml:space="preserve"> Gubug </v>
      </c>
      <c r="D35" s="161" t="str">
        <f>'PER TRIWULAN'!B882</f>
        <v>SMP NEGERI 4 Satu Atap Gubug</v>
      </c>
      <c r="E35" s="136">
        <f>'PER TRIWULAN'!P882</f>
        <v>30885000</v>
      </c>
      <c r="F35" s="197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36">
        <f t="shared" si="0"/>
        <v>0</v>
      </c>
      <c r="U35" s="134">
        <f t="shared" si="1"/>
        <v>30885000</v>
      </c>
      <c r="V35" s="134">
        <f t="shared" si="2"/>
        <v>0</v>
      </c>
    </row>
    <row r="36" spans="2:22" hidden="1">
      <c r="B36" s="185">
        <f>'PER TRIWULAN'!A883</f>
        <v>877</v>
      </c>
      <c r="C36" s="160" t="str">
        <f>'PER TRIWULAN'!I883</f>
        <v xml:space="preserve"> Gubug </v>
      </c>
      <c r="D36" s="161" t="str">
        <f>'PER TRIWULAN'!B883</f>
        <v>SMPT NEGERI 2 Gubug</v>
      </c>
      <c r="E36" s="136">
        <f>'PER TRIWULAN'!P883</f>
        <v>1952500</v>
      </c>
      <c r="F36" s="197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36">
        <f t="shared" si="0"/>
        <v>0</v>
      </c>
      <c r="U36" s="134">
        <f t="shared" si="1"/>
        <v>1952500</v>
      </c>
      <c r="V36" s="134">
        <f t="shared" si="2"/>
        <v>0</v>
      </c>
    </row>
    <row r="37" spans="2:22" hidden="1">
      <c r="B37" s="185">
        <f>'PER TRIWULAN'!A884</f>
        <v>878</v>
      </c>
      <c r="C37" s="160" t="str">
        <f>'PER TRIWULAN'!I884</f>
        <v xml:space="preserve"> Karangrayung </v>
      </c>
      <c r="D37" s="161" t="str">
        <f>'PER TRIWULAN'!B884</f>
        <v>SMP NEGERI 1 KARANGRAYUNG</v>
      </c>
      <c r="E37" s="136">
        <f>'PER TRIWULAN'!P884</f>
        <v>179807500</v>
      </c>
      <c r="F37" s="197"/>
      <c r="G37" s="146"/>
      <c r="H37" s="146">
        <v>12956800</v>
      </c>
      <c r="I37" s="146">
        <v>37526000</v>
      </c>
      <c r="J37" s="146"/>
      <c r="K37" s="146">
        <v>34187400</v>
      </c>
      <c r="L37" s="146">
        <v>5089796</v>
      </c>
      <c r="M37" s="146"/>
      <c r="N37" s="146">
        <v>18207000</v>
      </c>
      <c r="O37" s="146">
        <v>3500000</v>
      </c>
      <c r="P37" s="146"/>
      <c r="Q37" s="146">
        <v>2700000</v>
      </c>
      <c r="R37" s="146">
        <v>6750000</v>
      </c>
      <c r="S37" s="146"/>
      <c r="T37" s="136">
        <f t="shared" si="0"/>
        <v>120916996</v>
      </c>
      <c r="U37" s="134">
        <f t="shared" si="1"/>
        <v>179807500</v>
      </c>
      <c r="V37" s="134">
        <f t="shared" si="2"/>
        <v>-120916996</v>
      </c>
    </row>
    <row r="38" spans="2:22" hidden="1">
      <c r="B38" s="185">
        <f>'PER TRIWULAN'!A885</f>
        <v>879</v>
      </c>
      <c r="C38" s="160" t="str">
        <f>'PER TRIWULAN'!I885</f>
        <v xml:space="preserve"> Karangrayung </v>
      </c>
      <c r="D38" s="161" t="str">
        <f>'PER TRIWULAN'!B885</f>
        <v>SMP NEGERI 2 KARANGRAYUNG</v>
      </c>
      <c r="E38" s="136">
        <f>'PER TRIWULAN'!P885</f>
        <v>143597500</v>
      </c>
      <c r="F38" s="197"/>
      <c r="G38" s="146">
        <v>11305000</v>
      </c>
      <c r="H38" s="146">
        <v>7360100</v>
      </c>
      <c r="I38" s="146">
        <v>70147250</v>
      </c>
      <c r="J38" s="146">
        <v>801000</v>
      </c>
      <c r="K38" s="146">
        <v>6939300</v>
      </c>
      <c r="L38" s="146">
        <v>4685123</v>
      </c>
      <c r="M38" s="146">
        <v>3211500</v>
      </c>
      <c r="N38" s="146">
        <v>16305000</v>
      </c>
      <c r="O38" s="146">
        <v>5710000</v>
      </c>
      <c r="P38" s="146"/>
      <c r="Q38" s="146">
        <v>1950000</v>
      </c>
      <c r="R38" s="146">
        <v>8425000</v>
      </c>
      <c r="S38" s="146"/>
      <c r="T38" s="136">
        <f t="shared" si="0"/>
        <v>136839273</v>
      </c>
      <c r="U38" s="134">
        <f t="shared" si="1"/>
        <v>143597500</v>
      </c>
      <c r="V38" s="134">
        <f t="shared" si="2"/>
        <v>-136839273</v>
      </c>
    </row>
    <row r="39" spans="2:22" hidden="1">
      <c r="B39" s="185">
        <f>'PER TRIWULAN'!A886</f>
        <v>880</v>
      </c>
      <c r="C39" s="160" t="str">
        <f>'PER TRIWULAN'!I886</f>
        <v xml:space="preserve"> Karangrayung </v>
      </c>
      <c r="D39" s="161" t="str">
        <f>'PER TRIWULAN'!B886</f>
        <v>SMP NEGERI 3 KARANGRAYUNG</v>
      </c>
      <c r="E39" s="136">
        <f>'PER TRIWULAN'!P886</f>
        <v>133302500</v>
      </c>
      <c r="F39" s="197"/>
      <c r="G39" s="146"/>
      <c r="H39" s="146">
        <v>14500000</v>
      </c>
      <c r="I39" s="146">
        <v>45953000</v>
      </c>
      <c r="J39" s="146">
        <v>4000000</v>
      </c>
      <c r="K39" s="146">
        <v>31678000</v>
      </c>
      <c r="L39" s="146">
        <v>3500231</v>
      </c>
      <c r="M39" s="146">
        <v>2100000</v>
      </c>
      <c r="N39" s="146">
        <v>16500000</v>
      </c>
      <c r="O39" s="146">
        <v>8075000</v>
      </c>
      <c r="P39" s="146"/>
      <c r="Q39" s="146">
        <v>600000</v>
      </c>
      <c r="R39" s="146">
        <v>6300000</v>
      </c>
      <c r="S39" s="146"/>
      <c r="T39" s="136">
        <f t="shared" si="0"/>
        <v>133206231</v>
      </c>
      <c r="U39" s="134">
        <f t="shared" si="1"/>
        <v>133302500</v>
      </c>
      <c r="V39" s="134">
        <f t="shared" si="2"/>
        <v>-133206231</v>
      </c>
    </row>
    <row r="40" spans="2:22" hidden="1">
      <c r="B40" s="185">
        <f>'PER TRIWULAN'!A887</f>
        <v>881</v>
      </c>
      <c r="C40" s="160" t="str">
        <f>'PER TRIWULAN'!I887</f>
        <v xml:space="preserve"> Karangrayung </v>
      </c>
      <c r="D40" s="161" t="str">
        <f>'PER TRIWULAN'!B887</f>
        <v>SMP NEGERI 4 Satu Atap Karangrayung</v>
      </c>
      <c r="E40" s="136">
        <f>'PER TRIWULAN'!P887</f>
        <v>24495000</v>
      </c>
      <c r="F40" s="197"/>
      <c r="G40" s="146"/>
      <c r="H40" s="146">
        <v>515000</v>
      </c>
      <c r="I40" s="146">
        <v>11530000</v>
      </c>
      <c r="J40" s="146"/>
      <c r="K40" s="146">
        <v>5702500</v>
      </c>
      <c r="L40" s="146">
        <v>298580</v>
      </c>
      <c r="M40" s="146">
        <v>1300000</v>
      </c>
      <c r="N40" s="146">
        <v>3369000</v>
      </c>
      <c r="O40" s="146">
        <v>530000</v>
      </c>
      <c r="P40" s="146"/>
      <c r="Q40" s="146">
        <v>700000</v>
      </c>
      <c r="R40" s="146">
        <v>450000</v>
      </c>
      <c r="S40" s="146"/>
      <c r="T40" s="136">
        <f t="shared" si="0"/>
        <v>24395080</v>
      </c>
      <c r="U40" s="134">
        <f t="shared" si="1"/>
        <v>24495000</v>
      </c>
      <c r="V40" s="134">
        <f t="shared" si="2"/>
        <v>-24395080</v>
      </c>
    </row>
    <row r="41" spans="2:22" hidden="1">
      <c r="B41" s="185">
        <f>'PER TRIWULAN'!A888</f>
        <v>882</v>
      </c>
      <c r="C41" s="160" t="str">
        <f>'PER TRIWULAN'!I888</f>
        <v xml:space="preserve"> Kedungjati </v>
      </c>
      <c r="D41" s="161" t="str">
        <f>'PER TRIWULAN'!B888</f>
        <v>SMP NEGERI 1 KEDUNGJATI</v>
      </c>
      <c r="E41" s="136">
        <f>'PER TRIWULAN'!P888</f>
        <v>133480000</v>
      </c>
      <c r="F41" s="197"/>
      <c r="G41" s="146">
        <v>2757500</v>
      </c>
      <c r="H41" s="146">
        <v>4830000</v>
      </c>
      <c r="I41" s="146">
        <v>28693500</v>
      </c>
      <c r="J41" s="146">
        <v>514000</v>
      </c>
      <c r="K41" s="146">
        <v>27728400</v>
      </c>
      <c r="L41" s="146">
        <v>885545</v>
      </c>
      <c r="M41" s="146">
        <v>13650000</v>
      </c>
      <c r="N41" s="146">
        <v>22065000</v>
      </c>
      <c r="O41" s="146">
        <v>8570000</v>
      </c>
      <c r="P41" s="146"/>
      <c r="Q41" s="146"/>
      <c r="R41" s="146">
        <v>9000000</v>
      </c>
      <c r="S41" s="146">
        <v>15723000</v>
      </c>
      <c r="T41" s="136">
        <f t="shared" si="0"/>
        <v>134416945</v>
      </c>
      <c r="U41" s="134">
        <f t="shared" si="1"/>
        <v>133480000</v>
      </c>
      <c r="V41" s="134">
        <f t="shared" si="2"/>
        <v>-134416945</v>
      </c>
    </row>
    <row r="42" spans="2:22" hidden="1">
      <c r="B42" s="185">
        <f>'PER TRIWULAN'!A889</f>
        <v>883</v>
      </c>
      <c r="C42" s="160" t="str">
        <f>'PER TRIWULAN'!I889</f>
        <v xml:space="preserve"> Kedungjati </v>
      </c>
      <c r="D42" s="161" t="str">
        <f>'PER TRIWULAN'!B889</f>
        <v>SMP NEGERI 2 KEDUNGJATI</v>
      </c>
      <c r="E42" s="136">
        <f>'PER TRIWULAN'!P889</f>
        <v>81117500</v>
      </c>
      <c r="F42" s="197"/>
      <c r="G42" s="146">
        <v>2375000</v>
      </c>
      <c r="H42" s="146">
        <v>5984800</v>
      </c>
      <c r="I42" s="146">
        <v>22793800</v>
      </c>
      <c r="J42" s="146">
        <v>766800</v>
      </c>
      <c r="K42" s="146">
        <v>10994000</v>
      </c>
      <c r="L42" s="146">
        <v>2483637</v>
      </c>
      <c r="M42" s="146">
        <v>12858800</v>
      </c>
      <c r="N42" s="146">
        <v>12975000</v>
      </c>
      <c r="O42" s="146">
        <v>4965000</v>
      </c>
      <c r="P42" s="146">
        <v>272000</v>
      </c>
      <c r="Q42" s="146">
        <v>4286100</v>
      </c>
      <c r="R42" s="146"/>
      <c r="S42" s="146">
        <v>150000</v>
      </c>
      <c r="T42" s="136">
        <f t="shared" si="0"/>
        <v>80904937</v>
      </c>
      <c r="U42" s="134">
        <f t="shared" si="1"/>
        <v>81117500</v>
      </c>
      <c r="V42" s="134">
        <f t="shared" si="2"/>
        <v>-80904937</v>
      </c>
    </row>
    <row r="43" spans="2:22" hidden="1">
      <c r="B43" s="185">
        <f>'PER TRIWULAN'!A890</f>
        <v>884</v>
      </c>
      <c r="C43" s="160" t="str">
        <f>'PER TRIWULAN'!I890</f>
        <v xml:space="preserve"> Kedungjati </v>
      </c>
      <c r="D43" s="161" t="str">
        <f>'PER TRIWULAN'!B890</f>
        <v>SMP NEGERI 3 Satu Atap Kedungjati</v>
      </c>
      <c r="E43" s="136">
        <f>'PER TRIWULAN'!P890</f>
        <v>20412500</v>
      </c>
      <c r="F43" s="197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36">
        <f t="shared" si="0"/>
        <v>0</v>
      </c>
      <c r="U43" s="134">
        <f t="shared" si="1"/>
        <v>20412500</v>
      </c>
      <c r="V43" s="134">
        <f t="shared" si="2"/>
        <v>0</v>
      </c>
    </row>
    <row r="44" spans="2:22" hidden="1">
      <c r="B44" s="185">
        <f>'PER TRIWULAN'!A891</f>
        <v>885</v>
      </c>
      <c r="C44" s="160" t="str">
        <f>'PER TRIWULAN'!I891</f>
        <v xml:space="preserve"> Kedungjati </v>
      </c>
      <c r="D44" s="161" t="str">
        <f>'PER TRIWULAN'!B891</f>
        <v>SMP NEGERI 4 Satu Atap Kedungjati</v>
      </c>
      <c r="E44" s="136">
        <f>'PER TRIWULAN'!P891</f>
        <v>26802500</v>
      </c>
      <c r="F44" s="197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36">
        <f t="shared" si="0"/>
        <v>0</v>
      </c>
      <c r="U44" s="134">
        <f t="shared" si="1"/>
        <v>26802500</v>
      </c>
      <c r="V44" s="134">
        <f t="shared" si="2"/>
        <v>0</v>
      </c>
    </row>
    <row r="45" spans="2:22" hidden="1">
      <c r="B45" s="185">
        <f>'PER TRIWULAN'!A892</f>
        <v>886</v>
      </c>
      <c r="C45" s="160" t="str">
        <f>'PER TRIWULAN'!I892</f>
        <v xml:space="preserve"> Klambu </v>
      </c>
      <c r="D45" s="161" t="str">
        <f>'PER TRIWULAN'!B892</f>
        <v>SMP NEGERI 1 KLAMBU</v>
      </c>
      <c r="E45" s="136">
        <f>'PER TRIWULAN'!P892</f>
        <v>96027500</v>
      </c>
      <c r="F45" s="197"/>
      <c r="G45" s="146"/>
      <c r="H45" s="146">
        <v>5249500</v>
      </c>
      <c r="I45" s="146">
        <v>43440200</v>
      </c>
      <c r="J45" s="146">
        <v>2128000</v>
      </c>
      <c r="K45" s="146">
        <v>15496500</v>
      </c>
      <c r="L45" s="146">
        <v>1716244</v>
      </c>
      <c r="M45" s="146">
        <v>1527000</v>
      </c>
      <c r="N45" s="146">
        <v>13020000</v>
      </c>
      <c r="O45" s="146">
        <v>2250000</v>
      </c>
      <c r="P45" s="146"/>
      <c r="Q45" s="146">
        <v>1200000</v>
      </c>
      <c r="R45" s="146"/>
      <c r="S45" s="146">
        <v>10000000</v>
      </c>
      <c r="T45" s="136">
        <f t="shared" si="0"/>
        <v>96027444</v>
      </c>
      <c r="U45" s="134">
        <f t="shared" si="1"/>
        <v>96027500</v>
      </c>
      <c r="V45" s="134">
        <f t="shared" si="2"/>
        <v>-96027444</v>
      </c>
    </row>
    <row r="46" spans="2:22" hidden="1">
      <c r="B46" s="185">
        <f>'PER TRIWULAN'!A893</f>
        <v>887</v>
      </c>
      <c r="C46" s="160" t="str">
        <f>'PER TRIWULAN'!I893</f>
        <v xml:space="preserve"> Klambu </v>
      </c>
      <c r="D46" s="161" t="str">
        <f>'PER TRIWULAN'!B893</f>
        <v>SMP NEGERI 2 Satu Atap Klambu</v>
      </c>
      <c r="E46" s="136">
        <f>'PER TRIWULAN'!P893</f>
        <v>22542500</v>
      </c>
      <c r="F46" s="197"/>
      <c r="G46" s="146">
        <v>1500000</v>
      </c>
      <c r="H46" s="146">
        <v>2894000</v>
      </c>
      <c r="I46" s="146">
        <v>1410000</v>
      </c>
      <c r="J46" s="146">
        <v>1980000</v>
      </c>
      <c r="K46" s="146">
        <v>4265000</v>
      </c>
      <c r="L46" s="146">
        <v>150000</v>
      </c>
      <c r="M46" s="146">
        <v>308500</v>
      </c>
      <c r="N46" s="146">
        <v>6855000</v>
      </c>
      <c r="O46" s="146">
        <v>2780000</v>
      </c>
      <c r="P46" s="146"/>
      <c r="Q46" s="146"/>
      <c r="R46" s="146">
        <v>400000</v>
      </c>
      <c r="S46" s="146"/>
      <c r="T46" s="136">
        <f t="shared" si="0"/>
        <v>22542500</v>
      </c>
      <c r="U46" s="134">
        <f t="shared" si="1"/>
        <v>22542500</v>
      </c>
      <c r="V46" s="134">
        <f t="shared" si="2"/>
        <v>-22542500</v>
      </c>
    </row>
    <row r="47" spans="2:22" hidden="1">
      <c r="B47" s="185">
        <f>'PER TRIWULAN'!A894</f>
        <v>888</v>
      </c>
      <c r="C47" s="160" t="str">
        <f>'PER TRIWULAN'!I894</f>
        <v xml:space="preserve"> Klambu </v>
      </c>
      <c r="D47" s="161" t="str">
        <f>'PER TRIWULAN'!B894</f>
        <v>SMPT NEGERI 1 Klambu</v>
      </c>
      <c r="E47" s="136">
        <f>'PER TRIWULAN'!P894</f>
        <v>13312500</v>
      </c>
      <c r="F47" s="197"/>
      <c r="G47" s="146"/>
      <c r="H47" s="146">
        <v>827500</v>
      </c>
      <c r="I47" s="146">
        <v>3581000</v>
      </c>
      <c r="J47" s="146">
        <v>220000</v>
      </c>
      <c r="K47" s="146">
        <v>4124000</v>
      </c>
      <c r="L47" s="146"/>
      <c r="M47" s="146"/>
      <c r="N47" s="146">
        <v>1125000</v>
      </c>
      <c r="O47" s="146"/>
      <c r="P47" s="146"/>
      <c r="Q47" s="146">
        <v>675000</v>
      </c>
      <c r="R47" s="146"/>
      <c r="S47" s="146">
        <v>2760000</v>
      </c>
      <c r="T47" s="136">
        <f t="shared" si="0"/>
        <v>13312500</v>
      </c>
      <c r="U47" s="134">
        <f t="shared" si="1"/>
        <v>13312500</v>
      </c>
      <c r="V47" s="134">
        <f t="shared" si="2"/>
        <v>-13312500</v>
      </c>
    </row>
    <row r="48" spans="2:22" hidden="1">
      <c r="B48" s="185">
        <f>'PER TRIWULAN'!A895</f>
        <v>889</v>
      </c>
      <c r="C48" s="160" t="str">
        <f>'PER TRIWULAN'!I895</f>
        <v xml:space="preserve"> Kradenan </v>
      </c>
      <c r="D48" s="161" t="str">
        <f>'PER TRIWULAN'!B895</f>
        <v>SMP NEGERI 1 KRADENAN</v>
      </c>
      <c r="E48" s="136">
        <f>'PER TRIWULAN'!P895</f>
        <v>189392500</v>
      </c>
      <c r="F48" s="197"/>
      <c r="G48" s="146">
        <v>878500</v>
      </c>
      <c r="H48" s="146"/>
      <c r="I48" s="146">
        <v>62328500</v>
      </c>
      <c r="J48" s="146"/>
      <c r="K48" s="146">
        <v>4300300</v>
      </c>
      <c r="L48" s="146">
        <v>6716800</v>
      </c>
      <c r="M48" s="146">
        <v>1600000</v>
      </c>
      <c r="N48" s="146">
        <v>28452000</v>
      </c>
      <c r="O48" s="146"/>
      <c r="P48" s="146"/>
      <c r="Q48" s="146">
        <v>1200000</v>
      </c>
      <c r="R48" s="146"/>
      <c r="S48" s="146">
        <v>40717000</v>
      </c>
      <c r="T48" s="136">
        <f t="shared" si="0"/>
        <v>146193100</v>
      </c>
      <c r="U48" s="134">
        <f t="shared" si="1"/>
        <v>189392500</v>
      </c>
      <c r="V48" s="134">
        <f t="shared" si="2"/>
        <v>-146193100</v>
      </c>
    </row>
    <row r="49" spans="2:22" hidden="1">
      <c r="B49" s="185">
        <f>'PER TRIWULAN'!A896</f>
        <v>890</v>
      </c>
      <c r="C49" s="160" t="str">
        <f>'PER TRIWULAN'!I896</f>
        <v xml:space="preserve"> Kradenan </v>
      </c>
      <c r="D49" s="161" t="str">
        <f>'PER TRIWULAN'!B896</f>
        <v>SMP NEGERI 2 KRADENAN</v>
      </c>
      <c r="E49" s="136">
        <f>'PER TRIWULAN'!P896</f>
        <v>100110000</v>
      </c>
      <c r="F49" s="197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36">
        <f t="shared" si="0"/>
        <v>0</v>
      </c>
      <c r="U49" s="134">
        <f t="shared" si="1"/>
        <v>100110000</v>
      </c>
      <c r="V49" s="134">
        <f t="shared" si="2"/>
        <v>0</v>
      </c>
    </row>
    <row r="50" spans="2:22" hidden="1">
      <c r="B50" s="185">
        <f>'PER TRIWULAN'!A897</f>
        <v>891</v>
      </c>
      <c r="C50" s="160" t="str">
        <f>'PER TRIWULAN'!I897</f>
        <v xml:space="preserve"> Kradenan </v>
      </c>
      <c r="D50" s="161" t="str">
        <f>'PER TRIWULAN'!B897</f>
        <v>SMP NEGERI 3 KRADENAN</v>
      </c>
      <c r="E50" s="136">
        <f>'PER TRIWULAN'!P897</f>
        <v>61060000</v>
      </c>
      <c r="F50" s="197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36">
        <f t="shared" si="0"/>
        <v>0</v>
      </c>
      <c r="U50" s="134">
        <f t="shared" si="1"/>
        <v>61060000</v>
      </c>
      <c r="V50" s="134">
        <f t="shared" si="2"/>
        <v>0</v>
      </c>
    </row>
    <row r="51" spans="2:22" hidden="1">
      <c r="B51" s="185">
        <f>'PER TRIWULAN'!A898</f>
        <v>892</v>
      </c>
      <c r="C51" s="160" t="str">
        <f>'PER TRIWULAN'!I898</f>
        <v xml:space="preserve"> Kradenan </v>
      </c>
      <c r="D51" s="161" t="str">
        <f>'PER TRIWULAN'!B898</f>
        <v>SMP NEGERI 4 Satu Atap Kradenan</v>
      </c>
      <c r="E51" s="136">
        <f>'PER TRIWULAN'!P898</f>
        <v>8875000</v>
      </c>
      <c r="F51" s="197"/>
      <c r="G51" s="146"/>
      <c r="H51" s="146"/>
      <c r="I51" s="146">
        <v>5152000</v>
      </c>
      <c r="J51" s="146">
        <v>90000</v>
      </c>
      <c r="K51" s="146">
        <v>108000</v>
      </c>
      <c r="L51" s="146">
        <v>50000</v>
      </c>
      <c r="M51" s="146"/>
      <c r="N51" s="146">
        <v>3150000</v>
      </c>
      <c r="O51" s="146"/>
      <c r="P51" s="146"/>
      <c r="Q51" s="146">
        <v>150000</v>
      </c>
      <c r="R51" s="146"/>
      <c r="S51" s="146">
        <v>175000</v>
      </c>
      <c r="T51" s="136">
        <f t="shared" si="0"/>
        <v>8875000</v>
      </c>
      <c r="U51" s="134">
        <f t="shared" si="1"/>
        <v>8875000</v>
      </c>
      <c r="V51" s="134">
        <f t="shared" si="2"/>
        <v>-8875000</v>
      </c>
    </row>
    <row r="52" spans="2:22" hidden="1">
      <c r="B52" s="185">
        <f>'PER TRIWULAN'!A899</f>
        <v>893</v>
      </c>
      <c r="C52" s="160" t="str">
        <f>'PER TRIWULAN'!I899</f>
        <v xml:space="preserve"> Kradenan </v>
      </c>
      <c r="D52" s="161" t="str">
        <f>'PER TRIWULAN'!B899</f>
        <v>SMPT NEGERI 2 Kradenan</v>
      </c>
      <c r="E52" s="136">
        <f>'PER TRIWULAN'!P899</f>
        <v>3550000</v>
      </c>
      <c r="F52" s="197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36">
        <f t="shared" si="0"/>
        <v>0</v>
      </c>
      <c r="U52" s="134">
        <f t="shared" si="1"/>
        <v>3550000</v>
      </c>
      <c r="V52" s="134">
        <f t="shared" si="2"/>
        <v>0</v>
      </c>
    </row>
    <row r="53" spans="2:22" hidden="1">
      <c r="B53" s="185">
        <f>'PER TRIWULAN'!A900</f>
        <v>894</v>
      </c>
      <c r="C53" s="160" t="str">
        <f>'PER TRIWULAN'!I900</f>
        <v xml:space="preserve"> Ngaringan </v>
      </c>
      <c r="D53" s="161" t="str">
        <f>'PER TRIWULAN'!B900</f>
        <v>SMP NEGERI 1 NGARINGAN</v>
      </c>
      <c r="E53" s="136">
        <f>'PER TRIWULAN'!P900</f>
        <v>121942500</v>
      </c>
      <c r="F53" s="197"/>
      <c r="G53" s="146">
        <v>978000</v>
      </c>
      <c r="H53" s="146">
        <v>2510000</v>
      </c>
      <c r="I53" s="146"/>
      <c r="J53" s="146"/>
      <c r="K53" s="146">
        <v>59177500</v>
      </c>
      <c r="L53" s="146">
        <v>2017432</v>
      </c>
      <c r="M53" s="146">
        <v>7500000</v>
      </c>
      <c r="N53" s="146">
        <v>18135000</v>
      </c>
      <c r="O53" s="146">
        <v>9900000</v>
      </c>
      <c r="P53" s="146"/>
      <c r="Q53" s="146">
        <v>1350000</v>
      </c>
      <c r="R53" s="146">
        <v>1345000</v>
      </c>
      <c r="S53" s="146">
        <v>25833475</v>
      </c>
      <c r="T53" s="136">
        <f t="shared" si="0"/>
        <v>128746407</v>
      </c>
      <c r="U53" s="134">
        <f t="shared" si="1"/>
        <v>121942500</v>
      </c>
      <c r="V53" s="134">
        <f t="shared" si="2"/>
        <v>-128746407</v>
      </c>
    </row>
    <row r="54" spans="2:22" hidden="1">
      <c r="B54" s="185">
        <f>'PER TRIWULAN'!A901</f>
        <v>895</v>
      </c>
      <c r="C54" s="160" t="str">
        <f>'PER TRIWULAN'!I901</f>
        <v xml:space="preserve"> Ngaringan </v>
      </c>
      <c r="D54" s="161" t="str">
        <f>'PER TRIWULAN'!B901</f>
        <v>SMP NEGERI 2 NGARINGAN</v>
      </c>
      <c r="E54" s="136">
        <f>'PER TRIWULAN'!P901</f>
        <v>53605000</v>
      </c>
      <c r="F54" s="197"/>
      <c r="G54" s="146"/>
      <c r="H54" s="146">
        <v>6800000</v>
      </c>
      <c r="I54" s="146">
        <v>3641500</v>
      </c>
      <c r="J54" s="146">
        <v>220000</v>
      </c>
      <c r="K54" s="146">
        <v>10602800</v>
      </c>
      <c r="L54" s="146">
        <v>4776900</v>
      </c>
      <c r="M54" s="146">
        <v>2050000</v>
      </c>
      <c r="N54" s="146">
        <v>10422000</v>
      </c>
      <c r="O54" s="146">
        <v>2330000</v>
      </c>
      <c r="P54" s="146"/>
      <c r="Q54" s="146">
        <v>180000</v>
      </c>
      <c r="R54" s="146"/>
      <c r="S54" s="146">
        <v>11516800</v>
      </c>
      <c r="T54" s="136">
        <f t="shared" si="0"/>
        <v>52540000</v>
      </c>
      <c r="U54" s="134">
        <f t="shared" si="1"/>
        <v>53605000</v>
      </c>
      <c r="V54" s="134">
        <f t="shared" si="2"/>
        <v>-52540000</v>
      </c>
    </row>
    <row r="55" spans="2:22" hidden="1">
      <c r="B55" s="185">
        <f>'PER TRIWULAN'!A902</f>
        <v>896</v>
      </c>
      <c r="C55" s="160" t="str">
        <f>'PER TRIWULAN'!I902</f>
        <v xml:space="preserve"> Ngaringan </v>
      </c>
      <c r="D55" s="161" t="str">
        <f>'PER TRIWULAN'!B902</f>
        <v>SMP NEGERI 3 Satu Atap Ngaringan</v>
      </c>
      <c r="E55" s="136">
        <f>'PER TRIWULAN'!P902</f>
        <v>17572500</v>
      </c>
      <c r="F55" s="197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36">
        <f t="shared" si="0"/>
        <v>0</v>
      </c>
      <c r="U55" s="134">
        <f t="shared" si="1"/>
        <v>17572500</v>
      </c>
      <c r="V55" s="134">
        <f t="shared" si="2"/>
        <v>0</v>
      </c>
    </row>
    <row r="56" spans="2:22" hidden="1">
      <c r="B56" s="185">
        <f>'PER TRIWULAN'!A903</f>
        <v>897</v>
      </c>
      <c r="C56" s="160" t="str">
        <f>'PER TRIWULAN'!I903</f>
        <v xml:space="preserve"> Ngaringan </v>
      </c>
      <c r="D56" s="161" t="str">
        <f>'PER TRIWULAN'!B903</f>
        <v>SMP NEGERI 4 Satu Atap Ngaringan</v>
      </c>
      <c r="E56" s="136">
        <f>'PER TRIWULAN'!P903</f>
        <v>28222500</v>
      </c>
      <c r="F56" s="197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36">
        <f t="shared" si="0"/>
        <v>0</v>
      </c>
      <c r="U56" s="134">
        <f t="shared" si="1"/>
        <v>28222500</v>
      </c>
      <c r="V56" s="134">
        <f t="shared" si="2"/>
        <v>0</v>
      </c>
    </row>
    <row r="57" spans="2:22" hidden="1">
      <c r="B57" s="185">
        <f>'PER TRIWULAN'!A904</f>
        <v>898</v>
      </c>
      <c r="C57" s="160" t="str">
        <f>'PER TRIWULAN'!I904</f>
        <v xml:space="preserve"> Penawangan </v>
      </c>
      <c r="D57" s="161" t="str">
        <f>'PER TRIWULAN'!B904</f>
        <v>SMP NEGERI 1 PENAWANGAN</v>
      </c>
      <c r="E57" s="136">
        <f>'PER TRIWULAN'!P904</f>
        <v>163300000</v>
      </c>
      <c r="F57" s="197"/>
      <c r="G57" s="146">
        <v>3260000</v>
      </c>
      <c r="H57" s="146">
        <v>7500000</v>
      </c>
      <c r="I57" s="146">
        <v>38511500</v>
      </c>
      <c r="J57" s="146"/>
      <c r="K57" s="146">
        <v>65465500</v>
      </c>
      <c r="L57" s="146">
        <v>1479601</v>
      </c>
      <c r="M57" s="146">
        <v>11950000</v>
      </c>
      <c r="N57" s="146">
        <v>12045000</v>
      </c>
      <c r="O57" s="146"/>
      <c r="P57" s="146"/>
      <c r="Q57" s="146">
        <v>1800000</v>
      </c>
      <c r="R57" s="146">
        <v>5300000</v>
      </c>
      <c r="S57" s="146">
        <v>4000000</v>
      </c>
      <c r="T57" s="136">
        <f t="shared" si="0"/>
        <v>151311601</v>
      </c>
      <c r="U57" s="134">
        <f t="shared" si="1"/>
        <v>163300000</v>
      </c>
      <c r="V57" s="134">
        <f t="shared" si="2"/>
        <v>-151311601</v>
      </c>
    </row>
    <row r="58" spans="2:22" hidden="1">
      <c r="B58" s="185">
        <f>'PER TRIWULAN'!A905</f>
        <v>899</v>
      </c>
      <c r="C58" s="160" t="str">
        <f>'PER TRIWULAN'!I905</f>
        <v xml:space="preserve"> Penawangan </v>
      </c>
      <c r="D58" s="161" t="str">
        <f>'PER TRIWULAN'!B905</f>
        <v>SMP NEGERI 2 PENAWANGAN</v>
      </c>
      <c r="E58" s="136">
        <f>'PER TRIWULAN'!P905</f>
        <v>110760000</v>
      </c>
      <c r="F58" s="197"/>
      <c r="G58" s="146"/>
      <c r="H58" s="146">
        <v>8380000</v>
      </c>
      <c r="I58" s="146">
        <v>30642500</v>
      </c>
      <c r="J58" s="146"/>
      <c r="K58" s="146">
        <v>22653750</v>
      </c>
      <c r="L58" s="146">
        <v>3507500</v>
      </c>
      <c r="M58" s="146"/>
      <c r="N58" s="146">
        <v>27061050</v>
      </c>
      <c r="O58" s="146">
        <v>750000</v>
      </c>
      <c r="P58" s="146"/>
      <c r="Q58" s="146">
        <v>5317500</v>
      </c>
      <c r="R58" s="146"/>
      <c r="S58" s="146"/>
      <c r="T58" s="136">
        <f t="shared" si="0"/>
        <v>98312300</v>
      </c>
      <c r="U58" s="134">
        <f t="shared" si="1"/>
        <v>110760000</v>
      </c>
      <c r="V58" s="134">
        <f t="shared" si="2"/>
        <v>-98312300</v>
      </c>
    </row>
    <row r="59" spans="2:22" hidden="1">
      <c r="B59" s="185">
        <f>'PER TRIWULAN'!A906</f>
        <v>900</v>
      </c>
      <c r="C59" s="160" t="str">
        <f>'PER TRIWULAN'!I906</f>
        <v xml:space="preserve"> Penawangan </v>
      </c>
      <c r="D59" s="161" t="str">
        <f>'PER TRIWULAN'!B906</f>
        <v>SMPT NEGERI 1 Penawangan</v>
      </c>
      <c r="E59" s="136">
        <f>'PER TRIWULAN'!P906</f>
        <v>1420000</v>
      </c>
      <c r="F59" s="197"/>
      <c r="G59" s="146"/>
      <c r="H59" s="146"/>
      <c r="I59" s="146"/>
      <c r="J59" s="146"/>
      <c r="K59" s="146"/>
      <c r="L59" s="146"/>
      <c r="M59" s="146"/>
      <c r="N59" s="146">
        <v>1420000</v>
      </c>
      <c r="O59" s="146"/>
      <c r="P59" s="146"/>
      <c r="Q59" s="146"/>
      <c r="R59" s="146"/>
      <c r="S59" s="146"/>
      <c r="T59" s="136">
        <f t="shared" si="0"/>
        <v>1420000</v>
      </c>
      <c r="U59" s="134">
        <f t="shared" si="1"/>
        <v>1420000</v>
      </c>
      <c r="V59" s="134">
        <f t="shared" si="2"/>
        <v>-1420000</v>
      </c>
    </row>
    <row r="60" spans="2:22" hidden="1">
      <c r="B60" s="185">
        <f>'PER TRIWULAN'!A907</f>
        <v>901</v>
      </c>
      <c r="C60" s="160" t="str">
        <f>'PER TRIWULAN'!I907</f>
        <v xml:space="preserve"> Penawangan </v>
      </c>
      <c r="D60" s="161" t="str">
        <f>'PER TRIWULAN'!B907</f>
        <v>SMPT NEGERI 2 Penawangan</v>
      </c>
      <c r="E60" s="136">
        <f>'PER TRIWULAN'!P907</f>
        <v>1065000</v>
      </c>
      <c r="F60" s="197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36">
        <f t="shared" si="0"/>
        <v>0</v>
      </c>
      <c r="U60" s="134">
        <f t="shared" si="1"/>
        <v>1065000</v>
      </c>
      <c r="V60" s="134">
        <f t="shared" si="2"/>
        <v>0</v>
      </c>
    </row>
    <row r="61" spans="2:22" hidden="1">
      <c r="B61" s="185">
        <f>'PER TRIWULAN'!A908</f>
        <v>902</v>
      </c>
      <c r="C61" s="160" t="str">
        <f>'PER TRIWULAN'!I908</f>
        <v xml:space="preserve"> Penawangan </v>
      </c>
      <c r="D61" s="161" t="str">
        <f>'PER TRIWULAN'!B908</f>
        <v>SMP NEGERI 3 Satu Atap Penawangan</v>
      </c>
      <c r="E61" s="136">
        <f>'PER TRIWULAN'!P908</f>
        <v>4260000</v>
      </c>
      <c r="F61" s="197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36">
        <f t="shared" si="0"/>
        <v>0</v>
      </c>
      <c r="U61" s="134">
        <f t="shared" si="1"/>
        <v>4260000</v>
      </c>
      <c r="V61" s="134">
        <f t="shared" si="2"/>
        <v>0</v>
      </c>
    </row>
    <row r="62" spans="2:22" hidden="1">
      <c r="B62" s="185">
        <f>'PER TRIWULAN'!A909</f>
        <v>903</v>
      </c>
      <c r="C62" s="160" t="str">
        <f>'PER TRIWULAN'!I909</f>
        <v xml:space="preserve"> Pulokulon </v>
      </c>
      <c r="D62" s="161" t="str">
        <f>'PER TRIWULAN'!B909</f>
        <v>SMP NEGERI 1 PULOKULON</v>
      </c>
      <c r="E62" s="136">
        <f>'PER TRIWULAN'!P909</f>
        <v>176435000</v>
      </c>
      <c r="F62" s="197"/>
      <c r="G62" s="146">
        <v>800000</v>
      </c>
      <c r="H62" s="146"/>
      <c r="I62" s="146">
        <v>50310500</v>
      </c>
      <c r="J62" s="146">
        <v>3303300</v>
      </c>
      <c r="K62" s="146">
        <v>25281000</v>
      </c>
      <c r="L62" s="146">
        <v>8050774</v>
      </c>
      <c r="M62" s="146">
        <v>21070000</v>
      </c>
      <c r="N62" s="146">
        <v>20350000</v>
      </c>
      <c r="O62" s="146">
        <v>1920000</v>
      </c>
      <c r="P62" s="146"/>
      <c r="Q62" s="146">
        <v>1500000</v>
      </c>
      <c r="R62" s="146"/>
      <c r="S62" s="146">
        <v>58426000</v>
      </c>
      <c r="T62" s="136">
        <f t="shared" si="0"/>
        <v>191011574</v>
      </c>
      <c r="U62" s="134">
        <f t="shared" si="1"/>
        <v>176435000</v>
      </c>
      <c r="V62" s="134">
        <f t="shared" si="2"/>
        <v>-191011574</v>
      </c>
    </row>
    <row r="63" spans="2:22" hidden="1">
      <c r="B63" s="185">
        <f>'PER TRIWULAN'!A910</f>
        <v>904</v>
      </c>
      <c r="C63" s="160" t="str">
        <f>'PER TRIWULAN'!I910</f>
        <v xml:space="preserve"> Pulokulon </v>
      </c>
      <c r="D63" s="161" t="str">
        <f>'PER TRIWULAN'!B910</f>
        <v>SMP NEGERI 3 PULOKULON</v>
      </c>
      <c r="E63" s="136">
        <f>'PER TRIWULAN'!P910</f>
        <v>40470000</v>
      </c>
      <c r="F63" s="197">
        <v>40470000</v>
      </c>
      <c r="G63" s="146"/>
      <c r="H63" s="146">
        <v>8588000</v>
      </c>
      <c r="I63" s="146"/>
      <c r="J63" s="146"/>
      <c r="K63" s="146">
        <v>15145350</v>
      </c>
      <c r="L63" s="146">
        <v>5395000</v>
      </c>
      <c r="M63" s="146"/>
      <c r="N63" s="146">
        <v>8040000</v>
      </c>
      <c r="O63" s="146">
        <v>400000</v>
      </c>
      <c r="P63" s="146"/>
      <c r="Q63" s="146">
        <v>1100000</v>
      </c>
      <c r="R63" s="146"/>
      <c r="S63" s="146"/>
      <c r="T63" s="136">
        <f t="shared" si="0"/>
        <v>38668350</v>
      </c>
      <c r="U63" s="134">
        <f t="shared" si="1"/>
        <v>0</v>
      </c>
      <c r="V63" s="134">
        <f t="shared" si="2"/>
        <v>1801650</v>
      </c>
    </row>
    <row r="64" spans="2:22" hidden="1">
      <c r="B64" s="185">
        <f>'PER TRIWULAN'!A911</f>
        <v>905</v>
      </c>
      <c r="C64" s="160" t="str">
        <f>'PER TRIWULAN'!I911</f>
        <v xml:space="preserve"> Pulokulon </v>
      </c>
      <c r="D64" s="161" t="str">
        <f>'PER TRIWULAN'!B911</f>
        <v>SMP NEGERI 4 SATU ATAP PULOKULON</v>
      </c>
      <c r="E64" s="136">
        <f>'PER TRIWULAN'!P911</f>
        <v>34612500</v>
      </c>
      <c r="F64" s="197"/>
      <c r="G64" s="146"/>
      <c r="H64" s="146">
        <v>5000000</v>
      </c>
      <c r="I64" s="146"/>
      <c r="J64" s="146"/>
      <c r="K64" s="146">
        <v>5642500</v>
      </c>
      <c r="L64" s="146">
        <f>7140000+4780000</f>
        <v>11920000</v>
      </c>
      <c r="M64" s="146"/>
      <c r="N64" s="146">
        <v>6900000</v>
      </c>
      <c r="O64" s="146">
        <v>5150000</v>
      </c>
      <c r="P64" s="146"/>
      <c r="Q64" s="146"/>
      <c r="R64" s="146"/>
      <c r="S64" s="146"/>
      <c r="T64" s="136">
        <f t="shared" si="0"/>
        <v>34612500</v>
      </c>
      <c r="U64" s="134">
        <f t="shared" si="1"/>
        <v>34612500</v>
      </c>
      <c r="V64" s="134">
        <f t="shared" si="2"/>
        <v>-34612500</v>
      </c>
    </row>
    <row r="65" spans="2:22" hidden="1">
      <c r="B65" s="185">
        <f>'PER TRIWULAN'!A912</f>
        <v>906</v>
      </c>
      <c r="C65" s="160" t="str">
        <f>'PER TRIWULAN'!I912</f>
        <v xml:space="preserve"> Pulokulon </v>
      </c>
      <c r="D65" s="161" t="str">
        <f>'PER TRIWULAN'!B912</f>
        <v>SMP NEGERI 2 PULOKULON</v>
      </c>
      <c r="E65" s="136">
        <f>'PER TRIWULAN'!P912</f>
        <v>97092500</v>
      </c>
      <c r="F65" s="197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36">
        <f t="shared" si="0"/>
        <v>0</v>
      </c>
      <c r="U65" s="134">
        <f t="shared" si="1"/>
        <v>97092500</v>
      </c>
      <c r="V65" s="134">
        <f t="shared" si="2"/>
        <v>0</v>
      </c>
    </row>
    <row r="66" spans="2:22" hidden="1">
      <c r="B66" s="185">
        <f>'PER TRIWULAN'!A913</f>
        <v>907</v>
      </c>
      <c r="C66" s="160" t="str">
        <f>'PER TRIWULAN'!I913</f>
        <v xml:space="preserve"> Purwodadi </v>
      </c>
      <c r="D66" s="161" t="str">
        <f>'PER TRIWULAN'!B913</f>
        <v>SMP NEGERI 1 PURWODADI</v>
      </c>
      <c r="E66" s="136">
        <f>'PER TRIWULAN'!P913</f>
        <v>104725000</v>
      </c>
      <c r="F66" s="197"/>
      <c r="G66" s="146"/>
      <c r="H66" s="146">
        <v>5106100</v>
      </c>
      <c r="I66" s="146">
        <v>2285555</v>
      </c>
      <c r="J66" s="146"/>
      <c r="K66" s="146">
        <v>20151000</v>
      </c>
      <c r="L66" s="146">
        <v>30666603</v>
      </c>
      <c r="M66" s="146"/>
      <c r="N66" s="146">
        <v>16500000</v>
      </c>
      <c r="O66" s="146">
        <v>9605000</v>
      </c>
      <c r="P66" s="146"/>
      <c r="Q66" s="146"/>
      <c r="R66" s="146"/>
      <c r="S66" s="146"/>
      <c r="T66" s="136">
        <f t="shared" si="0"/>
        <v>84314258</v>
      </c>
      <c r="U66" s="134">
        <f t="shared" si="1"/>
        <v>104725000</v>
      </c>
      <c r="V66" s="134">
        <f t="shared" si="2"/>
        <v>-84314258</v>
      </c>
    </row>
    <row r="67" spans="2:22" hidden="1">
      <c r="B67" s="185">
        <f>'PER TRIWULAN'!A914</f>
        <v>908</v>
      </c>
      <c r="C67" s="160" t="str">
        <f>'PER TRIWULAN'!I914</f>
        <v xml:space="preserve"> Purwodadi </v>
      </c>
      <c r="D67" s="161" t="str">
        <f>'PER TRIWULAN'!B914</f>
        <v>SMP NEGERI 2 PURWODADI</v>
      </c>
      <c r="E67" s="136">
        <f>'PER TRIWULAN'!P914</f>
        <v>154602500</v>
      </c>
      <c r="F67" s="197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36">
        <f t="shared" si="0"/>
        <v>0</v>
      </c>
      <c r="U67" s="134">
        <f t="shared" si="1"/>
        <v>154602500</v>
      </c>
      <c r="V67" s="134">
        <f t="shared" si="2"/>
        <v>0</v>
      </c>
    </row>
    <row r="68" spans="2:22" hidden="1">
      <c r="B68" s="185">
        <f>'PER TRIWULAN'!A915</f>
        <v>909</v>
      </c>
      <c r="C68" s="160" t="str">
        <f>'PER TRIWULAN'!I915</f>
        <v xml:space="preserve"> Purwodadi </v>
      </c>
      <c r="D68" s="161" t="str">
        <f>'PER TRIWULAN'!B915</f>
        <v>SMP NEGERI 3 PURWODADI</v>
      </c>
      <c r="E68" s="136">
        <f>'PER TRIWULAN'!P915</f>
        <v>229862500</v>
      </c>
      <c r="F68" s="197"/>
      <c r="G68" s="146"/>
      <c r="H68" s="146"/>
      <c r="I68" s="146">
        <v>4774500</v>
      </c>
      <c r="J68" s="146">
        <v>6319000</v>
      </c>
      <c r="K68" s="146">
        <v>19992200</v>
      </c>
      <c r="L68" s="146">
        <v>45794905</v>
      </c>
      <c r="M68" s="146">
        <v>29182608</v>
      </c>
      <c r="N68" s="146">
        <v>44090000</v>
      </c>
      <c r="O68" s="146">
        <v>22171500</v>
      </c>
      <c r="P68" s="146"/>
      <c r="Q68" s="146">
        <v>6190000</v>
      </c>
      <c r="R68" s="146">
        <v>687000</v>
      </c>
      <c r="S68" s="146"/>
      <c r="T68" s="136">
        <f t="shared" si="0"/>
        <v>179201713</v>
      </c>
      <c r="U68" s="134">
        <f t="shared" si="1"/>
        <v>229862500</v>
      </c>
      <c r="V68" s="134">
        <f t="shared" si="2"/>
        <v>-179201713</v>
      </c>
    </row>
    <row r="69" spans="2:22" hidden="1">
      <c r="B69" s="185">
        <f>'PER TRIWULAN'!A916</f>
        <v>910</v>
      </c>
      <c r="C69" s="160" t="str">
        <f>'PER TRIWULAN'!I916</f>
        <v xml:space="preserve"> Purwodadi </v>
      </c>
      <c r="D69" s="161" t="str">
        <f>'PER TRIWULAN'!B916</f>
        <v>SMP NEGERI 4 PURWODADI</v>
      </c>
      <c r="E69" s="136">
        <f>'PER TRIWULAN'!P916</f>
        <v>152117500</v>
      </c>
      <c r="F69" s="197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36">
        <f t="shared" si="0"/>
        <v>0</v>
      </c>
      <c r="U69" s="134">
        <f t="shared" si="1"/>
        <v>152117500</v>
      </c>
      <c r="V69" s="134">
        <f t="shared" si="2"/>
        <v>0</v>
      </c>
    </row>
    <row r="70" spans="2:22" hidden="1">
      <c r="B70" s="185">
        <f>'PER TRIWULAN'!A917</f>
        <v>911</v>
      </c>
      <c r="C70" s="160" t="str">
        <f>'PER TRIWULAN'!I917</f>
        <v xml:space="preserve"> Purwodadi </v>
      </c>
      <c r="D70" s="161" t="str">
        <f>'PER TRIWULAN'!B917</f>
        <v>SMP NEGERI 5 PURWODADI</v>
      </c>
      <c r="E70" s="136">
        <f>'PER TRIWULAN'!P917</f>
        <v>153182500</v>
      </c>
      <c r="F70" s="197"/>
      <c r="G70" s="146"/>
      <c r="H70" s="146">
        <v>13000000</v>
      </c>
      <c r="I70" s="146">
        <v>22554000</v>
      </c>
      <c r="J70" s="146"/>
      <c r="K70" s="146">
        <v>24299050</v>
      </c>
      <c r="L70" s="146">
        <v>4556839</v>
      </c>
      <c r="M70" s="146"/>
      <c r="N70" s="146">
        <v>30860000</v>
      </c>
      <c r="O70" s="146">
        <v>3110000</v>
      </c>
      <c r="P70" s="146"/>
      <c r="Q70" s="146">
        <v>2200000</v>
      </c>
      <c r="R70" s="146">
        <v>182000</v>
      </c>
      <c r="S70" s="146">
        <v>22783400</v>
      </c>
      <c r="T70" s="136">
        <f t="shared" si="0"/>
        <v>123545289</v>
      </c>
      <c r="U70" s="134">
        <f t="shared" si="1"/>
        <v>153182500</v>
      </c>
      <c r="V70" s="134">
        <f t="shared" si="2"/>
        <v>-123545289</v>
      </c>
    </row>
    <row r="71" spans="2:22" hidden="1">
      <c r="B71" s="185">
        <f>'PER TRIWULAN'!A918</f>
        <v>912</v>
      </c>
      <c r="C71" s="160" t="str">
        <f>'PER TRIWULAN'!I918</f>
        <v xml:space="preserve"> Purwodadi </v>
      </c>
      <c r="D71" s="161" t="str">
        <f>'PER TRIWULAN'!B918</f>
        <v>SMP NEGERI 6 PURWODADI</v>
      </c>
      <c r="E71" s="136">
        <f>'PER TRIWULAN'!P918</f>
        <v>172885000</v>
      </c>
      <c r="F71" s="197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36">
        <f t="shared" si="0"/>
        <v>0</v>
      </c>
      <c r="U71" s="134">
        <f t="shared" si="1"/>
        <v>172885000</v>
      </c>
      <c r="V71" s="134">
        <f t="shared" si="2"/>
        <v>0</v>
      </c>
    </row>
    <row r="72" spans="2:22" hidden="1">
      <c r="B72" s="185">
        <f>'PER TRIWULAN'!A919</f>
        <v>913</v>
      </c>
      <c r="C72" s="160" t="str">
        <f>'PER TRIWULAN'!I919</f>
        <v xml:space="preserve"> Purwodadi </v>
      </c>
      <c r="D72" s="161" t="str">
        <f>'PER TRIWULAN'!B919</f>
        <v>SMP NEGERI 7 PURWODADI</v>
      </c>
      <c r="E72" s="136">
        <f>'PER TRIWULAN'!P919</f>
        <v>140402500</v>
      </c>
      <c r="F72" s="197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36">
        <f t="shared" si="0"/>
        <v>0</v>
      </c>
      <c r="U72" s="134">
        <f t="shared" si="1"/>
        <v>140402500</v>
      </c>
      <c r="V72" s="134">
        <f t="shared" si="2"/>
        <v>0</v>
      </c>
    </row>
    <row r="73" spans="2:22" hidden="1">
      <c r="B73" s="185">
        <f>'PER TRIWULAN'!A920</f>
        <v>914</v>
      </c>
      <c r="C73" s="160" t="str">
        <f>'PER TRIWULAN'!I920</f>
        <v xml:space="preserve"> Purwodadi </v>
      </c>
      <c r="D73" s="161" t="str">
        <f>'PER TRIWULAN'!B920</f>
        <v>SLB C. Danyang</v>
      </c>
      <c r="E73" s="136">
        <f>'PER TRIWULAN'!P920</f>
        <v>0</v>
      </c>
      <c r="F73" s="197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36">
        <f t="shared" si="0"/>
        <v>0</v>
      </c>
      <c r="U73" s="134">
        <f t="shared" si="1"/>
        <v>0</v>
      </c>
      <c r="V73" s="134">
        <f t="shared" si="2"/>
        <v>0</v>
      </c>
    </row>
    <row r="74" spans="2:22" hidden="1">
      <c r="B74" s="185">
        <f>'PER TRIWULAN'!A921</f>
        <v>915</v>
      </c>
      <c r="C74" s="160" t="str">
        <f>'PER TRIWULAN'!I921</f>
        <v xml:space="preserve"> Purwodadi </v>
      </c>
      <c r="D74" s="161" t="str">
        <f>'PER TRIWULAN'!B921</f>
        <v>SMPT NEGERI  4 Purwodadi</v>
      </c>
      <c r="E74" s="136">
        <f>'PER TRIWULAN'!P921</f>
        <v>5502500</v>
      </c>
      <c r="F74" s="197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36">
        <f t="shared" si="0"/>
        <v>0</v>
      </c>
      <c r="U74" s="134">
        <f t="shared" si="1"/>
        <v>5502500</v>
      </c>
      <c r="V74" s="134">
        <f t="shared" si="2"/>
        <v>0</v>
      </c>
    </row>
    <row r="75" spans="2:22" hidden="1">
      <c r="B75" s="185">
        <f>'PER TRIWULAN'!A922</f>
        <v>916</v>
      </c>
      <c r="C75" s="160" t="str">
        <f>'PER TRIWULAN'!I922</f>
        <v xml:space="preserve"> Tanggungharjo </v>
      </c>
      <c r="D75" s="161" t="str">
        <f>'PER TRIWULAN'!B922</f>
        <v>SMP NEGERI 1TANGGUNGHARJO</v>
      </c>
      <c r="E75" s="136">
        <f>'PER TRIWULAN'!P922</f>
        <v>124605000</v>
      </c>
      <c r="F75" s="197"/>
      <c r="G75" s="146">
        <v>750000</v>
      </c>
      <c r="H75" s="146">
        <v>13935000</v>
      </c>
      <c r="I75" s="146">
        <v>16023500</v>
      </c>
      <c r="J75" s="146">
        <v>13568100</v>
      </c>
      <c r="K75" s="146">
        <v>13703000</v>
      </c>
      <c r="L75" s="146">
        <v>9104315</v>
      </c>
      <c r="M75" s="146">
        <v>18740000</v>
      </c>
      <c r="N75" s="146">
        <v>17200000</v>
      </c>
      <c r="O75" s="146">
        <v>5355500</v>
      </c>
      <c r="P75" s="146"/>
      <c r="Q75" s="146">
        <v>2200000</v>
      </c>
      <c r="R75" s="146"/>
      <c r="S75" s="146"/>
      <c r="T75" s="136">
        <f t="shared" si="0"/>
        <v>110579415</v>
      </c>
      <c r="U75" s="134">
        <f t="shared" si="1"/>
        <v>124605000</v>
      </c>
      <c r="V75" s="134">
        <f t="shared" si="2"/>
        <v>-110579415</v>
      </c>
    </row>
    <row r="76" spans="2:22" hidden="1">
      <c r="B76" s="185">
        <f>'PER TRIWULAN'!A923</f>
        <v>917</v>
      </c>
      <c r="C76" s="160" t="str">
        <f>'PER TRIWULAN'!I923</f>
        <v xml:space="preserve"> Tanggungharjo </v>
      </c>
      <c r="D76" s="161" t="str">
        <f>'PER TRIWULAN'!B923</f>
        <v>SMP NEGERI 2 TANGGUNGHARJO</v>
      </c>
      <c r="E76" s="136">
        <f>'PER TRIWULAN'!P923</f>
        <v>66917500</v>
      </c>
      <c r="F76" s="197"/>
      <c r="G76" s="146">
        <v>6888250</v>
      </c>
      <c r="H76" s="146">
        <v>3600000</v>
      </c>
      <c r="I76" s="146">
        <v>5825250</v>
      </c>
      <c r="J76" s="146">
        <v>10000000</v>
      </c>
      <c r="K76" s="146">
        <v>14937000</v>
      </c>
      <c r="L76" s="146">
        <v>672955</v>
      </c>
      <c r="M76" s="146">
        <v>44000</v>
      </c>
      <c r="N76" s="146">
        <v>10530000</v>
      </c>
      <c r="O76" s="146">
        <v>12770000</v>
      </c>
      <c r="P76" s="146"/>
      <c r="Q76" s="146">
        <v>1650000</v>
      </c>
      <c r="R76" s="146"/>
      <c r="S76" s="146"/>
      <c r="T76" s="136">
        <f t="shared" ref="T76:T139" si="3">SUM(G76:S76)</f>
        <v>66917455</v>
      </c>
      <c r="U76" s="134">
        <f t="shared" ref="U76:U139" si="4">E76-F76</f>
        <v>66917500</v>
      </c>
      <c r="V76" s="134">
        <f t="shared" ref="V76:V139" si="5">F76-T76</f>
        <v>-66917455</v>
      </c>
    </row>
    <row r="77" spans="2:22" hidden="1">
      <c r="B77" s="185">
        <f>'PER TRIWULAN'!A924</f>
        <v>918</v>
      </c>
      <c r="C77" s="160" t="str">
        <f>'PER TRIWULAN'!I924</f>
        <v xml:space="preserve"> Tawangharjo </v>
      </c>
      <c r="D77" s="161" t="str">
        <f>'PER TRIWULAN'!B924</f>
        <v>SMP NEGERI 1 TAWANGHARJO</v>
      </c>
      <c r="E77" s="136">
        <f>'PER TRIWULAN'!P924</f>
        <v>162945000</v>
      </c>
      <c r="F77" s="197"/>
      <c r="G77" s="146"/>
      <c r="H77" s="146">
        <v>16175000</v>
      </c>
      <c r="I77" s="146">
        <v>30085000</v>
      </c>
      <c r="J77" s="146"/>
      <c r="K77" s="146">
        <v>39410100</v>
      </c>
      <c r="L77" s="146">
        <v>5746700</v>
      </c>
      <c r="M77" s="146">
        <v>6246500</v>
      </c>
      <c r="N77" s="146">
        <v>29348500</v>
      </c>
      <c r="O77" s="146">
        <v>11632500</v>
      </c>
      <c r="P77" s="146"/>
      <c r="Q77" s="146">
        <v>2800000</v>
      </c>
      <c r="R77" s="146">
        <v>650000</v>
      </c>
      <c r="S77" s="146">
        <v>16497500</v>
      </c>
      <c r="T77" s="136">
        <f t="shared" si="3"/>
        <v>158591800</v>
      </c>
      <c r="U77" s="134">
        <f t="shared" si="4"/>
        <v>162945000</v>
      </c>
      <c r="V77" s="134">
        <f t="shared" si="5"/>
        <v>-158591800</v>
      </c>
    </row>
    <row r="78" spans="2:22" hidden="1">
      <c r="B78" s="185">
        <f>'PER TRIWULAN'!A925</f>
        <v>919</v>
      </c>
      <c r="C78" s="160" t="str">
        <f>'PER TRIWULAN'!I925</f>
        <v xml:space="preserve"> Tawangharjo </v>
      </c>
      <c r="D78" s="161" t="str">
        <f>'PER TRIWULAN'!B925</f>
        <v>SMP NEGERI 2 TAWANGHARJO</v>
      </c>
      <c r="E78" s="136">
        <f>'PER TRIWULAN'!P925</f>
        <v>82005000</v>
      </c>
      <c r="F78" s="197"/>
      <c r="G78" s="146">
        <v>0</v>
      </c>
      <c r="H78" s="146">
        <v>3060000</v>
      </c>
      <c r="I78" s="146">
        <v>21174500</v>
      </c>
      <c r="J78" s="146">
        <v>0</v>
      </c>
      <c r="K78" s="146">
        <v>22525500</v>
      </c>
      <c r="L78" s="146">
        <v>2254520</v>
      </c>
      <c r="M78" s="146">
        <v>0</v>
      </c>
      <c r="N78" s="146">
        <v>10613100</v>
      </c>
      <c r="O78" s="146">
        <v>4500000</v>
      </c>
      <c r="P78" s="146">
        <v>2200000</v>
      </c>
      <c r="Q78" s="146">
        <v>850000</v>
      </c>
      <c r="R78" s="146">
        <v>0</v>
      </c>
      <c r="S78" s="146">
        <v>0</v>
      </c>
      <c r="T78" s="136">
        <f t="shared" si="3"/>
        <v>67177620</v>
      </c>
      <c r="U78" s="134">
        <f t="shared" si="4"/>
        <v>82005000</v>
      </c>
      <c r="V78" s="134">
        <f t="shared" si="5"/>
        <v>-67177620</v>
      </c>
    </row>
    <row r="79" spans="2:22" hidden="1">
      <c r="B79" s="185">
        <f>'PER TRIWULAN'!A926</f>
        <v>920</v>
      </c>
      <c r="C79" s="160" t="str">
        <f>'PER TRIWULAN'!I926</f>
        <v xml:space="preserve"> Tawangharjo </v>
      </c>
      <c r="D79" s="161" t="str">
        <f>'PER TRIWULAN'!B926</f>
        <v>SMP NEGERI 3 Satu Atap Tawangharjo</v>
      </c>
      <c r="E79" s="136">
        <f>'PER TRIWULAN'!P926</f>
        <v>3195000</v>
      </c>
      <c r="F79" s="197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36">
        <f t="shared" si="3"/>
        <v>0</v>
      </c>
      <c r="U79" s="134">
        <f t="shared" si="4"/>
        <v>3195000</v>
      </c>
      <c r="V79" s="134">
        <f t="shared" si="5"/>
        <v>0</v>
      </c>
    </row>
    <row r="80" spans="2:22" hidden="1">
      <c r="B80" s="185">
        <f>'PER TRIWULAN'!A927</f>
        <v>921</v>
      </c>
      <c r="C80" s="160" t="str">
        <f>'PER TRIWULAN'!I927</f>
        <v xml:space="preserve"> Tegowanu </v>
      </c>
      <c r="D80" s="161" t="str">
        <f>'PER TRIWULAN'!B927</f>
        <v>SMP NEGERI 1 TEGOWANU</v>
      </c>
      <c r="E80" s="136">
        <f>'PER TRIWULAN'!P927</f>
        <v>149632500</v>
      </c>
      <c r="F80" s="197"/>
      <c r="G80" s="146">
        <v>3750000</v>
      </c>
      <c r="H80" s="146">
        <v>18969500</v>
      </c>
      <c r="I80" s="146">
        <v>31555000</v>
      </c>
      <c r="J80" s="146"/>
      <c r="K80" s="146">
        <v>12224100</v>
      </c>
      <c r="L80" s="146">
        <v>14482342</v>
      </c>
      <c r="M80" s="146">
        <v>5262500</v>
      </c>
      <c r="N80" s="146">
        <v>14850000</v>
      </c>
      <c r="O80" s="146">
        <v>980000</v>
      </c>
      <c r="P80" s="146"/>
      <c r="Q80" s="146">
        <v>2250000</v>
      </c>
      <c r="R80" s="146"/>
      <c r="S80" s="146">
        <f>5322000+5490000+760000+11327500+2469900+6613500</f>
        <v>31982900</v>
      </c>
      <c r="T80" s="136">
        <f t="shared" si="3"/>
        <v>136306342</v>
      </c>
      <c r="U80" s="134">
        <f t="shared" si="4"/>
        <v>149632500</v>
      </c>
      <c r="V80" s="134">
        <f t="shared" si="5"/>
        <v>-136306342</v>
      </c>
    </row>
    <row r="81" spans="2:22" hidden="1">
      <c r="B81" s="185">
        <f>'PER TRIWULAN'!A928</f>
        <v>922</v>
      </c>
      <c r="C81" s="160" t="str">
        <f>'PER TRIWULAN'!I928</f>
        <v xml:space="preserve"> Tegowanu </v>
      </c>
      <c r="D81" s="161" t="str">
        <f>'PER TRIWULAN'!B928</f>
        <v>SMP NEGERI 2 TEGOWANU</v>
      </c>
      <c r="E81" s="136">
        <f>'PER TRIWULAN'!P928</f>
        <v>110582500</v>
      </c>
      <c r="F81" s="197"/>
      <c r="G81" s="146">
        <v>6972000</v>
      </c>
      <c r="H81" s="146">
        <v>665500</v>
      </c>
      <c r="I81" s="146">
        <v>48060600</v>
      </c>
      <c r="J81" s="146">
        <v>8532442</v>
      </c>
      <c r="K81" s="146">
        <v>12639050</v>
      </c>
      <c r="L81" s="146">
        <v>2341308</v>
      </c>
      <c r="M81" s="146">
        <v>7882500</v>
      </c>
      <c r="N81" s="146">
        <v>17346600</v>
      </c>
      <c r="O81" s="146">
        <v>4942500</v>
      </c>
      <c r="P81" s="146"/>
      <c r="Q81" s="146">
        <v>1200000</v>
      </c>
      <c r="R81" s="146"/>
      <c r="S81" s="146"/>
      <c r="T81" s="136">
        <f t="shared" si="3"/>
        <v>110582500</v>
      </c>
      <c r="U81" s="134">
        <f t="shared" si="4"/>
        <v>110582500</v>
      </c>
      <c r="V81" s="134">
        <f t="shared" si="5"/>
        <v>-110582500</v>
      </c>
    </row>
    <row r="82" spans="2:22" hidden="1">
      <c r="B82" s="185">
        <f>'PER TRIWULAN'!A929</f>
        <v>923</v>
      </c>
      <c r="C82" s="160" t="str">
        <f>'PER TRIWULAN'!I929</f>
        <v xml:space="preserve"> Tegowanu </v>
      </c>
      <c r="D82" s="161" t="str">
        <f>'PER TRIWULAN'!B929</f>
        <v>SMP NEGERI 3 TEGOWANU</v>
      </c>
      <c r="E82" s="136">
        <f>'PER TRIWULAN'!P929</f>
        <v>36742500</v>
      </c>
      <c r="F82" s="197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36">
        <f t="shared" si="3"/>
        <v>0</v>
      </c>
      <c r="U82" s="134">
        <f t="shared" si="4"/>
        <v>36742500</v>
      </c>
      <c r="V82" s="134">
        <f t="shared" si="5"/>
        <v>0</v>
      </c>
    </row>
    <row r="83" spans="2:22">
      <c r="B83" s="185">
        <f>'PER TRIWULAN'!A930</f>
        <v>924</v>
      </c>
      <c r="C83" s="160" t="str">
        <f>'PER TRIWULAN'!I930</f>
        <v xml:space="preserve"> Toroh </v>
      </c>
      <c r="D83" s="161" t="str">
        <f>'PER TRIWULAN'!B930</f>
        <v>SMP NEGERI 1 TOROH</v>
      </c>
      <c r="E83" s="136">
        <f>'PER TRIWULAN'!P930</f>
        <v>159572500</v>
      </c>
      <c r="F83" s="197"/>
      <c r="G83" s="146">
        <v>390000</v>
      </c>
      <c r="H83" s="146">
        <v>7959500</v>
      </c>
      <c r="I83" s="146">
        <v>2956250</v>
      </c>
      <c r="J83" s="146"/>
      <c r="K83" s="146">
        <v>25052400</v>
      </c>
      <c r="L83" s="146">
        <v>6983416</v>
      </c>
      <c r="M83" s="146">
        <v>3491500</v>
      </c>
      <c r="N83" s="146">
        <v>13260000</v>
      </c>
      <c r="O83" s="146">
        <v>13990000</v>
      </c>
      <c r="P83" s="146"/>
      <c r="Q83" s="146">
        <v>900000</v>
      </c>
      <c r="R83" s="146"/>
      <c r="S83" s="146">
        <v>36310600</v>
      </c>
      <c r="T83" s="136">
        <f t="shared" si="3"/>
        <v>111293666</v>
      </c>
      <c r="U83" s="134">
        <f t="shared" si="4"/>
        <v>159572500</v>
      </c>
      <c r="V83" s="134">
        <f t="shared" si="5"/>
        <v>-111293666</v>
      </c>
    </row>
    <row r="84" spans="2:22">
      <c r="B84" s="185">
        <f>'PER TRIWULAN'!A931</f>
        <v>925</v>
      </c>
      <c r="C84" s="160" t="str">
        <f>'PER TRIWULAN'!I931</f>
        <v xml:space="preserve"> Toroh </v>
      </c>
      <c r="D84" s="161" t="str">
        <f>'PER TRIWULAN'!B931</f>
        <v>SMP NEGERI 2 TOROH</v>
      </c>
      <c r="E84" s="136">
        <f>'PER TRIWULAN'!P931</f>
        <v>198800000</v>
      </c>
      <c r="F84" s="197"/>
      <c r="G84" s="146">
        <v>30000000</v>
      </c>
      <c r="H84" s="146">
        <v>4440000</v>
      </c>
      <c r="I84" s="146">
        <v>52829500</v>
      </c>
      <c r="J84" s="146"/>
      <c r="K84" s="146">
        <v>8875800</v>
      </c>
      <c r="L84" s="146">
        <v>8839423</v>
      </c>
      <c r="M84" s="146">
        <v>5746000</v>
      </c>
      <c r="N84" s="146">
        <v>30705000</v>
      </c>
      <c r="O84" s="146">
        <v>15780000</v>
      </c>
      <c r="P84" s="146"/>
      <c r="Q84" s="146"/>
      <c r="R84" s="146"/>
      <c r="S84" s="146"/>
      <c r="T84" s="136">
        <f t="shared" si="3"/>
        <v>157215723</v>
      </c>
      <c r="U84" s="134">
        <f t="shared" si="4"/>
        <v>198800000</v>
      </c>
      <c r="V84" s="134">
        <f t="shared" si="5"/>
        <v>-157215723</v>
      </c>
    </row>
    <row r="85" spans="2:22">
      <c r="B85" s="185">
        <f>'PER TRIWULAN'!A932</f>
        <v>926</v>
      </c>
      <c r="C85" s="160" t="str">
        <f>'PER TRIWULAN'!I932</f>
        <v xml:space="preserve"> Toroh </v>
      </c>
      <c r="D85" s="161" t="str">
        <f>'PER TRIWULAN'!B932</f>
        <v>SMP NEGERI 3 Satu Atap Toroh</v>
      </c>
      <c r="E85" s="136">
        <f>'PER TRIWULAN'!P932</f>
        <v>23785000</v>
      </c>
      <c r="F85" s="197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36">
        <f t="shared" si="3"/>
        <v>0</v>
      </c>
      <c r="U85" s="134">
        <f t="shared" si="4"/>
        <v>23785000</v>
      </c>
      <c r="V85" s="134">
        <f t="shared" si="5"/>
        <v>0</v>
      </c>
    </row>
    <row r="86" spans="2:22" hidden="1">
      <c r="B86" s="185">
        <f>'PER TRIWULAN'!A933</f>
        <v>927</v>
      </c>
      <c r="C86" s="160" t="str">
        <f>'PER TRIWULAN'!I933</f>
        <v xml:space="preserve"> Wirosari </v>
      </c>
      <c r="D86" s="161" t="str">
        <f>'PER TRIWULAN'!B933</f>
        <v>SMP NEGERI 1 WIROSARI</v>
      </c>
      <c r="E86" s="136">
        <f>'PER TRIWULAN'!P933</f>
        <v>207142500</v>
      </c>
      <c r="F86" s="197"/>
      <c r="G86" s="146">
        <v>630000</v>
      </c>
      <c r="H86" s="146"/>
      <c r="I86" s="146">
        <v>46383875</v>
      </c>
      <c r="J86" s="146">
        <v>2316125</v>
      </c>
      <c r="K86" s="146">
        <v>29875750</v>
      </c>
      <c r="L86" s="146">
        <v>7326152</v>
      </c>
      <c r="M86" s="146">
        <v>3306000</v>
      </c>
      <c r="N86" s="146">
        <v>35511000</v>
      </c>
      <c r="O86" s="146">
        <v>3590000</v>
      </c>
      <c r="P86" s="146"/>
      <c r="Q86" s="146">
        <v>12888500</v>
      </c>
      <c r="R86" s="146"/>
      <c r="S86" s="146">
        <v>13784000</v>
      </c>
      <c r="T86" s="136">
        <f t="shared" si="3"/>
        <v>155611402</v>
      </c>
      <c r="U86" s="134">
        <f t="shared" si="4"/>
        <v>207142500</v>
      </c>
      <c r="V86" s="134">
        <f t="shared" si="5"/>
        <v>-155611402</v>
      </c>
    </row>
    <row r="87" spans="2:22" hidden="1">
      <c r="B87" s="185">
        <f>'PER TRIWULAN'!A934</f>
        <v>928</v>
      </c>
      <c r="C87" s="160" t="str">
        <f>'PER TRIWULAN'!I934</f>
        <v xml:space="preserve"> Wirosari </v>
      </c>
      <c r="D87" s="161" t="str">
        <f>'PER TRIWULAN'!B934</f>
        <v>SMP NEGERI 2 WIROSARI</v>
      </c>
      <c r="E87" s="136">
        <f>'PER TRIWULAN'!P934</f>
        <v>93897500</v>
      </c>
      <c r="F87" s="197"/>
      <c r="G87" s="146"/>
      <c r="H87" s="146">
        <v>9166000</v>
      </c>
      <c r="I87" s="146">
        <v>59320500</v>
      </c>
      <c r="J87" s="146"/>
      <c r="K87" s="146">
        <v>9893800</v>
      </c>
      <c r="L87" s="146">
        <v>1154190</v>
      </c>
      <c r="M87" s="146">
        <v>5555000</v>
      </c>
      <c r="N87" s="146"/>
      <c r="O87" s="146">
        <v>4422500</v>
      </c>
      <c r="P87" s="146"/>
      <c r="Q87" s="146">
        <v>3257150</v>
      </c>
      <c r="R87" s="146"/>
      <c r="S87" s="146">
        <v>1453850</v>
      </c>
      <c r="T87" s="136">
        <f t="shared" si="3"/>
        <v>94222990</v>
      </c>
      <c r="U87" s="134">
        <f t="shared" si="4"/>
        <v>93897500</v>
      </c>
      <c r="V87" s="134">
        <f t="shared" si="5"/>
        <v>-94222990</v>
      </c>
    </row>
    <row r="88" spans="2:22" hidden="1">
      <c r="B88" s="185">
        <f>'PER TRIWULAN'!A935</f>
        <v>929</v>
      </c>
      <c r="C88" s="160" t="str">
        <f>'PER TRIWULAN'!I935</f>
        <v xml:space="preserve"> Wirosari </v>
      </c>
      <c r="D88" s="161" t="str">
        <f>'PER TRIWULAN'!B935</f>
        <v>SMP NEGERI 3 WIROSARI</v>
      </c>
      <c r="E88" s="136">
        <f>'PER TRIWULAN'!P935</f>
        <v>44552500</v>
      </c>
      <c r="F88" s="197"/>
      <c r="G88" s="136">
        <v>150000</v>
      </c>
      <c r="H88" s="146">
        <v>3100000</v>
      </c>
      <c r="I88" s="146">
        <v>10183400</v>
      </c>
      <c r="J88" s="146">
        <v>1640900</v>
      </c>
      <c r="K88" s="146">
        <v>2885750</v>
      </c>
      <c r="L88" s="146">
        <v>1529498</v>
      </c>
      <c r="M88" s="146">
        <v>3434300</v>
      </c>
      <c r="N88" s="146">
        <v>8976000</v>
      </c>
      <c r="O88" s="146">
        <v>25000</v>
      </c>
      <c r="P88" s="146">
        <v>0</v>
      </c>
      <c r="Q88" s="146">
        <v>0</v>
      </c>
      <c r="R88" s="146">
        <v>0</v>
      </c>
      <c r="S88" s="146">
        <v>6346500</v>
      </c>
      <c r="T88" s="136">
        <f t="shared" si="3"/>
        <v>38271348</v>
      </c>
      <c r="U88" s="134">
        <f t="shared" si="4"/>
        <v>44552500</v>
      </c>
      <c r="V88" s="134">
        <f t="shared" si="5"/>
        <v>-38271348</v>
      </c>
    </row>
    <row r="89" spans="2:22" hidden="1">
      <c r="B89" s="185">
        <f>'PER TRIWULAN'!A936</f>
        <v>930</v>
      </c>
      <c r="C89" s="160" t="str">
        <f>'PER TRIWULAN'!I936</f>
        <v xml:space="preserve"> Wirosari </v>
      </c>
      <c r="D89" s="161" t="str">
        <f>'PER TRIWULAN'!B936</f>
        <v>SMP NEGERI 4 Satu Atap Wirosari</v>
      </c>
      <c r="E89" s="136">
        <f>'PER TRIWULAN'!P936</f>
        <v>28045000</v>
      </c>
      <c r="F89" s="197"/>
      <c r="G89" s="146"/>
      <c r="H89" s="146"/>
      <c r="I89" s="146">
        <v>2500000</v>
      </c>
      <c r="J89" s="146">
        <v>8950000</v>
      </c>
      <c r="K89" s="146">
        <v>5190000</v>
      </c>
      <c r="L89" s="146">
        <v>3620000</v>
      </c>
      <c r="M89" s="146">
        <v>600000</v>
      </c>
      <c r="N89" s="146">
        <v>5500000</v>
      </c>
      <c r="O89" s="146">
        <v>850000</v>
      </c>
      <c r="P89" s="146"/>
      <c r="Q89" s="146"/>
      <c r="R89" s="146">
        <v>835000</v>
      </c>
      <c r="S89" s="146"/>
      <c r="T89" s="136">
        <f t="shared" si="3"/>
        <v>28045000</v>
      </c>
      <c r="U89" s="134">
        <f t="shared" si="4"/>
        <v>28045000</v>
      </c>
      <c r="V89" s="134">
        <f t="shared" si="5"/>
        <v>-28045000</v>
      </c>
    </row>
    <row r="90" spans="2:22" hidden="1">
      <c r="B90" s="185">
        <f>'PER TRIWULAN'!A937</f>
        <v>931</v>
      </c>
      <c r="C90" s="160" t="str">
        <f>'PER TRIWULAN'!I937</f>
        <v xml:space="preserve"> Wirosari </v>
      </c>
      <c r="D90" s="161" t="str">
        <f>'PER TRIWULAN'!B937</f>
        <v>SMP NEGERI 5 Satu Atap Wirosari</v>
      </c>
      <c r="E90" s="136">
        <f>'PER TRIWULAN'!P937</f>
        <v>15620000</v>
      </c>
      <c r="F90" s="197"/>
      <c r="G90" s="146"/>
      <c r="H90" s="146">
        <v>1618800</v>
      </c>
      <c r="I90" s="146">
        <v>4000000</v>
      </c>
      <c r="J90" s="146">
        <v>1500000</v>
      </c>
      <c r="K90" s="146">
        <v>898700</v>
      </c>
      <c r="L90" s="146">
        <v>1410400</v>
      </c>
      <c r="M90" s="146">
        <v>982800</v>
      </c>
      <c r="N90" s="146">
        <v>3114000</v>
      </c>
      <c r="O90" s="146">
        <v>1100000</v>
      </c>
      <c r="P90" s="146"/>
      <c r="Q90" s="146">
        <v>400000</v>
      </c>
      <c r="R90" s="146"/>
      <c r="S90" s="146">
        <v>595300</v>
      </c>
      <c r="T90" s="136">
        <f t="shared" si="3"/>
        <v>15620000</v>
      </c>
      <c r="U90" s="134">
        <f t="shared" si="4"/>
        <v>15620000</v>
      </c>
      <c r="V90" s="134">
        <f t="shared" si="5"/>
        <v>-15620000</v>
      </c>
    </row>
    <row r="91" spans="2:22" hidden="1">
      <c r="B91" s="185">
        <f>'PER TRIWULAN'!A938</f>
        <v>932</v>
      </c>
      <c r="C91" s="160" t="str">
        <f>'PER TRIWULAN'!I938</f>
        <v xml:space="preserve"> Wirosari </v>
      </c>
      <c r="D91" s="161" t="str">
        <f>'PER TRIWULAN'!B938</f>
        <v>SMPT NEGERI 2 Wirosari</v>
      </c>
      <c r="E91" s="136">
        <f>'PER TRIWULAN'!P938</f>
        <v>17040000</v>
      </c>
      <c r="F91" s="197"/>
      <c r="G91" s="146"/>
      <c r="H91" s="146">
        <v>1375000</v>
      </c>
      <c r="I91" s="146">
        <v>2636000</v>
      </c>
      <c r="J91" s="146"/>
      <c r="K91" s="146">
        <v>1285000</v>
      </c>
      <c r="L91" s="146"/>
      <c r="M91" s="146"/>
      <c r="N91" s="146">
        <v>3300000</v>
      </c>
      <c r="O91" s="146"/>
      <c r="P91" s="146">
        <v>2560000</v>
      </c>
      <c r="Q91" s="146"/>
      <c r="R91" s="146"/>
      <c r="S91" s="146">
        <v>5050000</v>
      </c>
      <c r="T91" s="136">
        <f t="shared" si="3"/>
        <v>16206000</v>
      </c>
      <c r="U91" s="134">
        <f t="shared" si="4"/>
        <v>17040000</v>
      </c>
      <c r="V91" s="134">
        <f t="shared" si="5"/>
        <v>-16206000</v>
      </c>
    </row>
    <row r="92" spans="2:22" hidden="1">
      <c r="B92" s="185">
        <f>'PER TRIWULAN'!A939</f>
        <v>933</v>
      </c>
      <c r="C92" s="160" t="str">
        <f>'PER TRIWULAN'!I939</f>
        <v xml:space="preserve"> Wirosari </v>
      </c>
      <c r="D92" s="161" t="str">
        <f>'PER TRIWULAN'!B939</f>
        <v>SMP NEGERI 6 Satu Atap Wirosari</v>
      </c>
      <c r="E92" s="136">
        <f>'PER TRIWULAN'!P939</f>
        <v>3727500</v>
      </c>
      <c r="F92" s="197"/>
      <c r="G92" s="146"/>
      <c r="H92" s="146">
        <v>300000</v>
      </c>
      <c r="I92" s="146">
        <v>500000</v>
      </c>
      <c r="J92" s="146">
        <v>250000</v>
      </c>
      <c r="K92" s="146">
        <v>400000</v>
      </c>
      <c r="L92" s="146"/>
      <c r="M92" s="146">
        <v>577500</v>
      </c>
      <c r="N92" s="146">
        <v>750000</v>
      </c>
      <c r="O92" s="146">
        <v>950000</v>
      </c>
      <c r="P92" s="146"/>
      <c r="Q92" s="146"/>
      <c r="R92" s="146"/>
      <c r="S92" s="146"/>
      <c r="T92" s="136">
        <f t="shared" si="3"/>
        <v>3727500</v>
      </c>
      <c r="U92" s="134">
        <f t="shared" si="4"/>
        <v>3727500</v>
      </c>
      <c r="V92" s="134">
        <f t="shared" si="5"/>
        <v>-3727500</v>
      </c>
    </row>
    <row r="93" spans="2:22" hidden="1">
      <c r="B93" s="185">
        <f>'PER TRIWULAN'!A940</f>
        <v>934</v>
      </c>
      <c r="C93" s="160" t="str">
        <f>'PER TRIWULAN'!I940</f>
        <v xml:space="preserve"> Gabus </v>
      </c>
      <c r="D93" s="161" t="str">
        <f>'PER TRIWULAN'!B940</f>
        <v>SMP ISLAM GABUS</v>
      </c>
      <c r="E93" s="136">
        <f>'PER TRIWULAN'!P940</f>
        <v>18105000</v>
      </c>
      <c r="F93" s="197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36">
        <f t="shared" si="3"/>
        <v>0</v>
      </c>
      <c r="U93" s="134">
        <f t="shared" si="4"/>
        <v>18105000</v>
      </c>
      <c r="V93" s="134">
        <f t="shared" si="5"/>
        <v>0</v>
      </c>
    </row>
    <row r="94" spans="2:22" hidden="1">
      <c r="B94" s="185">
        <f>'PER TRIWULAN'!A941</f>
        <v>935</v>
      </c>
      <c r="C94" s="160" t="str">
        <f>'PER TRIWULAN'!I941</f>
        <v xml:space="preserve"> Gabus </v>
      </c>
      <c r="D94" s="161" t="str">
        <f>'PER TRIWULAN'!B941</f>
        <v>SMP PGRI GABUS</v>
      </c>
      <c r="E94" s="136">
        <f>'PER TRIWULAN'!P941</f>
        <v>67095000</v>
      </c>
      <c r="F94" s="197"/>
      <c r="G94" s="146">
        <v>670000</v>
      </c>
      <c r="H94" s="146">
        <v>200000</v>
      </c>
      <c r="I94" s="146">
        <v>6570000</v>
      </c>
      <c r="J94" s="146">
        <v>9247300</v>
      </c>
      <c r="K94" s="146">
        <v>3200000</v>
      </c>
      <c r="L94" s="146">
        <v>995200</v>
      </c>
      <c r="M94" s="146">
        <v>6250000</v>
      </c>
      <c r="N94" s="146">
        <v>32505000</v>
      </c>
      <c r="O94" s="146">
        <v>2212500</v>
      </c>
      <c r="P94" s="146"/>
      <c r="Q94" s="146"/>
      <c r="R94" s="146">
        <v>2939000</v>
      </c>
      <c r="S94" s="146">
        <v>2306000</v>
      </c>
      <c r="T94" s="136">
        <f t="shared" si="3"/>
        <v>67095000</v>
      </c>
      <c r="U94" s="134">
        <f t="shared" si="4"/>
        <v>67095000</v>
      </c>
      <c r="V94" s="134">
        <f t="shared" si="5"/>
        <v>-67095000</v>
      </c>
    </row>
    <row r="95" spans="2:22" hidden="1">
      <c r="B95" s="185">
        <f>'PER TRIWULAN'!A942</f>
        <v>936</v>
      </c>
      <c r="C95" s="160" t="str">
        <f>'PER TRIWULAN'!I942</f>
        <v xml:space="preserve"> Geyer </v>
      </c>
      <c r="D95" s="161" t="str">
        <f>'PER TRIWULAN'!B942</f>
        <v>SMP FATHUL MAARIF</v>
      </c>
      <c r="E95" s="136">
        <f>'PER TRIWULAN'!P942</f>
        <v>31062500</v>
      </c>
      <c r="F95" s="197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36">
        <f t="shared" si="3"/>
        <v>0</v>
      </c>
      <c r="U95" s="134">
        <f t="shared" si="4"/>
        <v>31062500</v>
      </c>
      <c r="V95" s="134">
        <f t="shared" si="5"/>
        <v>0</v>
      </c>
    </row>
    <row r="96" spans="2:22" hidden="1">
      <c r="B96" s="185">
        <f>'PER TRIWULAN'!A943</f>
        <v>937</v>
      </c>
      <c r="C96" s="160" t="str">
        <f>'PER TRIWULAN'!I943</f>
        <v xml:space="preserve"> Geyer </v>
      </c>
      <c r="D96" s="161" t="str">
        <f>'PER TRIWULAN'!B943</f>
        <v>SMP Muhammadiyah Geyer</v>
      </c>
      <c r="E96" s="136">
        <f>'PER TRIWULAN'!P943</f>
        <v>39760000</v>
      </c>
      <c r="F96" s="197"/>
      <c r="G96" s="146"/>
      <c r="H96" s="146">
        <v>750000</v>
      </c>
      <c r="I96" s="146">
        <v>3457000</v>
      </c>
      <c r="J96" s="146">
        <v>480000</v>
      </c>
      <c r="K96" s="146">
        <v>1117500</v>
      </c>
      <c r="L96" s="146">
        <v>96100</v>
      </c>
      <c r="M96" s="146">
        <v>1868400</v>
      </c>
      <c r="N96" s="146">
        <v>27661000</v>
      </c>
      <c r="O96" s="146">
        <v>1100000</v>
      </c>
      <c r="P96" s="146"/>
      <c r="Q96" s="146"/>
      <c r="R96" s="146">
        <v>170000</v>
      </c>
      <c r="S96" s="146">
        <v>3060000</v>
      </c>
      <c r="T96" s="136">
        <f t="shared" si="3"/>
        <v>39760000</v>
      </c>
      <c r="U96" s="134">
        <f t="shared" si="4"/>
        <v>39760000</v>
      </c>
      <c r="V96" s="134">
        <f t="shared" si="5"/>
        <v>-39760000</v>
      </c>
    </row>
    <row r="97" spans="1:22" hidden="1">
      <c r="B97" s="185">
        <f>'PER TRIWULAN'!A944</f>
        <v>938</v>
      </c>
      <c r="C97" s="160" t="str">
        <f>'PER TRIWULAN'!I944</f>
        <v xml:space="preserve"> Godong </v>
      </c>
      <c r="D97" s="161" t="str">
        <f>'PER TRIWULAN'!B944</f>
        <v>SMP ISLAM AL ITTIHAAD</v>
      </c>
      <c r="E97" s="136">
        <f>'PER TRIWULAN'!P944</f>
        <v>17217500</v>
      </c>
      <c r="F97" s="197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36">
        <f t="shared" si="3"/>
        <v>0</v>
      </c>
      <c r="U97" s="134">
        <f t="shared" si="4"/>
        <v>17217500</v>
      </c>
      <c r="V97" s="134">
        <f t="shared" si="5"/>
        <v>0</v>
      </c>
    </row>
    <row r="98" spans="1:22" hidden="1">
      <c r="B98" s="185">
        <f>'PER TRIWULAN'!A945</f>
        <v>939</v>
      </c>
      <c r="C98" s="160" t="str">
        <f>'PER TRIWULAN'!I945</f>
        <v xml:space="preserve"> Godong </v>
      </c>
      <c r="D98" s="161" t="str">
        <f>'PER TRIWULAN'!B945</f>
        <v>SMP MUHAMMADIYAH GODONG</v>
      </c>
      <c r="E98" s="136">
        <f>'PER TRIWULAN'!P945</f>
        <v>8875000</v>
      </c>
      <c r="F98" s="197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36">
        <f t="shared" si="3"/>
        <v>0</v>
      </c>
      <c r="U98" s="134">
        <f t="shared" si="4"/>
        <v>8875000</v>
      </c>
      <c r="V98" s="134">
        <f t="shared" si="5"/>
        <v>0</v>
      </c>
    </row>
    <row r="99" spans="1:22" hidden="1">
      <c r="B99" s="185">
        <f>'PER TRIWULAN'!A946</f>
        <v>940</v>
      </c>
      <c r="C99" s="160" t="str">
        <f>'PER TRIWULAN'!I946</f>
        <v xml:space="preserve"> Godong </v>
      </c>
      <c r="D99" s="161" t="str">
        <f>'PER TRIWULAN'!B946</f>
        <v>SMP PGRI 2 GODONG</v>
      </c>
      <c r="E99" s="136">
        <f>'PER TRIWULAN'!P946</f>
        <v>7100000</v>
      </c>
      <c r="F99" s="197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36">
        <f t="shared" si="3"/>
        <v>0</v>
      </c>
      <c r="U99" s="134">
        <f t="shared" si="4"/>
        <v>7100000</v>
      </c>
      <c r="V99" s="134">
        <f t="shared" si="5"/>
        <v>0</v>
      </c>
    </row>
    <row r="100" spans="1:22" hidden="1">
      <c r="B100" s="185">
        <f>'PER TRIWULAN'!A947</f>
        <v>941</v>
      </c>
      <c r="C100" s="160" t="str">
        <f>'PER TRIWULAN'!I947</f>
        <v xml:space="preserve"> Godong </v>
      </c>
      <c r="D100" s="161" t="str">
        <f>'PER TRIWULAN'!B947</f>
        <v>SMP YATPI GODONG</v>
      </c>
      <c r="E100" s="136">
        <f>'PER TRIWULAN'!P947</f>
        <v>31595000</v>
      </c>
      <c r="F100" s="197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36">
        <f t="shared" si="3"/>
        <v>0</v>
      </c>
      <c r="U100" s="134">
        <f t="shared" si="4"/>
        <v>31595000</v>
      </c>
      <c r="V100" s="134">
        <f t="shared" si="5"/>
        <v>0</v>
      </c>
    </row>
    <row r="101" spans="1:22" hidden="1">
      <c r="B101" s="185">
        <f>'PER TRIWULAN'!A948</f>
        <v>942</v>
      </c>
      <c r="C101" s="160" t="str">
        <f>'PER TRIWULAN'!I948</f>
        <v xml:space="preserve"> Grobogan </v>
      </c>
      <c r="D101" s="161" t="str">
        <f>'PER TRIWULAN'!B948</f>
        <v>SMP AL ISLAM GROBOGAN</v>
      </c>
      <c r="E101" s="136">
        <f>'PER TRIWULAN'!P948</f>
        <v>17572500</v>
      </c>
      <c r="F101" s="197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36">
        <f t="shared" si="3"/>
        <v>0</v>
      </c>
      <c r="U101" s="134">
        <f t="shared" si="4"/>
        <v>17572500</v>
      </c>
      <c r="V101" s="134">
        <f t="shared" si="5"/>
        <v>0</v>
      </c>
    </row>
    <row r="102" spans="1:22" hidden="1">
      <c r="B102" s="185">
        <f>'PER TRIWULAN'!A949</f>
        <v>943</v>
      </c>
      <c r="C102" s="160" t="str">
        <f>'PER TRIWULAN'!I949</f>
        <v xml:space="preserve"> Grobogan </v>
      </c>
      <c r="D102" s="161" t="str">
        <f>'PER TRIWULAN'!B949</f>
        <v>SMP NU Model Teguhan</v>
      </c>
      <c r="E102" s="136">
        <f>'PER TRIWULAN'!P949</f>
        <v>5325000</v>
      </c>
      <c r="F102" s="197"/>
      <c r="G102" s="146"/>
      <c r="H102" s="146">
        <v>60000</v>
      </c>
      <c r="I102" s="146"/>
      <c r="J102" s="146">
        <v>410000</v>
      </c>
      <c r="K102" s="146">
        <v>1155000</v>
      </c>
      <c r="L102" s="146">
        <v>200000</v>
      </c>
      <c r="M102" s="146"/>
      <c r="N102" s="146">
        <v>1410000</v>
      </c>
      <c r="O102" s="146"/>
      <c r="P102" s="146"/>
      <c r="Q102" s="146">
        <v>150000</v>
      </c>
      <c r="R102" s="146">
        <v>815000</v>
      </c>
      <c r="S102" s="146">
        <v>1000000</v>
      </c>
      <c r="T102" s="136">
        <f t="shared" si="3"/>
        <v>5200000</v>
      </c>
      <c r="U102" s="134">
        <f t="shared" si="4"/>
        <v>5325000</v>
      </c>
      <c r="V102" s="134">
        <f t="shared" si="5"/>
        <v>-5200000</v>
      </c>
    </row>
    <row r="103" spans="1:22" hidden="1">
      <c r="B103" s="185">
        <f>'PER TRIWULAN'!A950</f>
        <v>944</v>
      </c>
      <c r="C103" s="160" t="str">
        <f>'PER TRIWULAN'!I950</f>
        <v xml:space="preserve"> Gubug </v>
      </c>
      <c r="D103" s="161" t="str">
        <f>'PER TRIWULAN'!B950</f>
        <v>SMP KELUARGA</v>
      </c>
      <c r="E103" s="136">
        <f>'PER TRIWULAN'!P950</f>
        <v>15797500</v>
      </c>
      <c r="F103" s="197"/>
      <c r="G103" s="146">
        <v>1000000</v>
      </c>
      <c r="H103" s="146">
        <v>1875000</v>
      </c>
      <c r="I103" s="146">
        <v>2500000</v>
      </c>
      <c r="J103" s="146">
        <v>2000000</v>
      </c>
      <c r="K103" s="146">
        <v>2000000</v>
      </c>
      <c r="L103" s="146">
        <v>2000000</v>
      </c>
      <c r="M103" s="146">
        <v>2400000</v>
      </c>
      <c r="N103" s="146"/>
      <c r="O103" s="146">
        <v>1500000</v>
      </c>
      <c r="P103" s="146"/>
      <c r="Q103" s="146">
        <v>500000</v>
      </c>
      <c r="R103" s="146"/>
      <c r="S103" s="146"/>
      <c r="T103" s="136">
        <f t="shared" si="3"/>
        <v>15775000</v>
      </c>
      <c r="U103" s="134">
        <f t="shared" si="4"/>
        <v>15797500</v>
      </c>
      <c r="V103" s="134">
        <f t="shared" si="5"/>
        <v>-15775000</v>
      </c>
    </row>
    <row r="104" spans="1:22" hidden="1">
      <c r="B104" s="185">
        <f>'PER TRIWULAN'!A951</f>
        <v>945</v>
      </c>
      <c r="C104" s="160" t="str">
        <f>'PER TRIWULAN'!I951</f>
        <v xml:space="preserve"> Gubug </v>
      </c>
      <c r="D104" s="161" t="str">
        <f>'PER TRIWULAN'!B951</f>
        <v>SMP MUHAMMADIYAH GUBUG</v>
      </c>
      <c r="E104" s="136">
        <f>'PER TRIWULAN'!P951</f>
        <v>44730000</v>
      </c>
      <c r="F104" s="197"/>
      <c r="G104" s="146"/>
      <c r="H104" s="146">
        <v>883300</v>
      </c>
      <c r="I104" s="146">
        <v>320000</v>
      </c>
      <c r="J104" s="146"/>
      <c r="K104" s="146">
        <v>478037</v>
      </c>
      <c r="L104" s="146">
        <v>1552503</v>
      </c>
      <c r="M104" s="146"/>
      <c r="N104" s="146">
        <v>40971160</v>
      </c>
      <c r="O104" s="146"/>
      <c r="P104" s="146">
        <v>175000</v>
      </c>
      <c r="Q104" s="146"/>
      <c r="R104" s="146">
        <v>350000</v>
      </c>
      <c r="S104" s="146"/>
      <c r="T104" s="136">
        <f t="shared" si="3"/>
        <v>44730000</v>
      </c>
      <c r="U104" s="134">
        <f t="shared" si="4"/>
        <v>44730000</v>
      </c>
      <c r="V104" s="134">
        <f t="shared" si="5"/>
        <v>-44730000</v>
      </c>
    </row>
    <row r="105" spans="1:22" hidden="1">
      <c r="B105" s="185">
        <f>'PER TRIWULAN'!A952</f>
        <v>946</v>
      </c>
      <c r="C105" s="160" t="str">
        <f>'PER TRIWULAN'!I952</f>
        <v xml:space="preserve"> Gubug </v>
      </c>
      <c r="D105" s="161" t="str">
        <f>'PER TRIWULAN'!B952</f>
        <v>SMP NUSANTARA 1 GUBUG</v>
      </c>
      <c r="E105" s="136">
        <f>'PER TRIWULAN'!P952</f>
        <v>54137500</v>
      </c>
      <c r="F105" s="197"/>
      <c r="G105" s="146">
        <v>500000</v>
      </c>
      <c r="H105" s="146">
        <v>3000000</v>
      </c>
      <c r="I105" s="146">
        <v>7051500</v>
      </c>
      <c r="J105" s="146">
        <v>6540000</v>
      </c>
      <c r="K105" s="146">
        <v>923000</v>
      </c>
      <c r="L105" s="146">
        <v>2000000</v>
      </c>
      <c r="M105" s="146">
        <v>3125000</v>
      </c>
      <c r="N105" s="146">
        <v>28000000</v>
      </c>
      <c r="O105" s="146">
        <v>2345000</v>
      </c>
      <c r="P105" s="146"/>
      <c r="Q105" s="146"/>
      <c r="R105" s="146"/>
      <c r="S105" s="146">
        <v>645000</v>
      </c>
      <c r="T105" s="136">
        <v>54129500</v>
      </c>
      <c r="U105" s="134">
        <f t="shared" si="4"/>
        <v>54137500</v>
      </c>
      <c r="V105" s="134">
        <f t="shared" si="5"/>
        <v>-54129500</v>
      </c>
    </row>
    <row r="106" spans="1:22" hidden="1">
      <c r="B106" s="185">
        <f>'PER TRIWULAN'!A953</f>
        <v>947</v>
      </c>
      <c r="C106" s="160" t="str">
        <f>'PER TRIWULAN'!I953</f>
        <v xml:space="preserve"> Gubug </v>
      </c>
      <c r="D106" s="161" t="str">
        <f>'PER TRIWULAN'!B953</f>
        <v>SMP NUSANTARA 2 GUBUG</v>
      </c>
      <c r="E106" s="136">
        <f>'PER TRIWULAN'!P953</f>
        <v>37452500</v>
      </c>
      <c r="F106" s="197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36">
        <f t="shared" si="3"/>
        <v>0</v>
      </c>
      <c r="U106" s="134">
        <f t="shared" si="4"/>
        <v>37452500</v>
      </c>
      <c r="V106" s="134">
        <f t="shared" si="5"/>
        <v>0</v>
      </c>
    </row>
    <row r="107" spans="1:22" hidden="1">
      <c r="A107" s="177" t="s">
        <v>1905</v>
      </c>
      <c r="B107" s="185">
        <f>'PER TRIWULAN'!A954</f>
        <v>948</v>
      </c>
      <c r="C107" s="160" t="str">
        <f>'PER TRIWULAN'!I954</f>
        <v xml:space="preserve"> Gubug </v>
      </c>
      <c r="D107" s="161" t="str">
        <f>'PER TRIWULAN'!B954</f>
        <v>SMP YASIHA</v>
      </c>
      <c r="E107" s="136">
        <f>'PER TRIWULAN'!P954</f>
        <v>43665000</v>
      </c>
      <c r="F107" s="197"/>
      <c r="G107" s="146"/>
      <c r="H107" s="146"/>
      <c r="I107" s="146">
        <v>330000</v>
      </c>
      <c r="J107" s="146">
        <v>4862200</v>
      </c>
      <c r="K107" s="146">
        <v>5007150</v>
      </c>
      <c r="L107" s="146">
        <v>1735650</v>
      </c>
      <c r="M107" s="146"/>
      <c r="N107" s="146">
        <v>28830000</v>
      </c>
      <c r="O107" s="146">
        <v>810000</v>
      </c>
      <c r="P107" s="146"/>
      <c r="Q107" s="146">
        <v>1078000</v>
      </c>
      <c r="R107" s="146">
        <v>1012000</v>
      </c>
      <c r="S107" s="146"/>
      <c r="T107" s="136">
        <f t="shared" si="3"/>
        <v>43665000</v>
      </c>
      <c r="U107" s="134">
        <f t="shared" si="4"/>
        <v>43665000</v>
      </c>
      <c r="V107" s="134">
        <f t="shared" si="5"/>
        <v>-43665000</v>
      </c>
    </row>
    <row r="108" spans="1:22" hidden="1">
      <c r="B108" s="185">
        <f>'PER TRIWULAN'!A955</f>
        <v>949</v>
      </c>
      <c r="C108" s="160" t="str">
        <f>'PER TRIWULAN'!I955</f>
        <v xml:space="preserve"> Karangrayung </v>
      </c>
      <c r="D108" s="161" t="str">
        <f>'PER TRIWULAN'!B955</f>
        <v>SMP DR SOETOMO</v>
      </c>
      <c r="E108" s="136">
        <f>'PER TRIWULAN'!P955</f>
        <v>146792500</v>
      </c>
      <c r="F108" s="197"/>
      <c r="G108" s="146"/>
      <c r="H108" s="146">
        <v>921500</v>
      </c>
      <c r="I108" s="146">
        <v>4393600</v>
      </c>
      <c r="J108" s="146"/>
      <c r="K108" s="146">
        <v>2585600</v>
      </c>
      <c r="L108" s="146">
        <v>1063500</v>
      </c>
      <c r="M108" s="146">
        <v>7550000</v>
      </c>
      <c r="N108" s="146">
        <v>121179000</v>
      </c>
      <c r="O108" s="146"/>
      <c r="P108" s="146"/>
      <c r="Q108" s="146">
        <v>600000</v>
      </c>
      <c r="R108" s="146">
        <v>8499300</v>
      </c>
      <c r="S108" s="146"/>
      <c r="T108" s="136">
        <f t="shared" si="3"/>
        <v>146792500</v>
      </c>
      <c r="U108" s="134">
        <f t="shared" si="4"/>
        <v>146792500</v>
      </c>
      <c r="V108" s="134">
        <f t="shared" si="5"/>
        <v>-146792500</v>
      </c>
    </row>
    <row r="109" spans="1:22" hidden="1">
      <c r="B109" s="185">
        <f>'PER TRIWULAN'!A956</f>
        <v>950</v>
      </c>
      <c r="C109" s="160" t="str">
        <f>'PER TRIWULAN'!I956</f>
        <v xml:space="preserve"> Karangrayung </v>
      </c>
      <c r="D109" s="161" t="str">
        <f>'PER TRIWULAN'!B956</f>
        <v>SMP ISLAM KARANGRAYUNG</v>
      </c>
      <c r="E109" s="136">
        <f>'PER TRIWULAN'!P956</f>
        <v>40292500</v>
      </c>
      <c r="F109" s="197"/>
      <c r="G109" s="146">
        <v>750000</v>
      </c>
      <c r="H109" s="146">
        <v>1170000</v>
      </c>
      <c r="I109" s="146">
        <v>9255000</v>
      </c>
      <c r="J109" s="146"/>
      <c r="K109" s="146">
        <v>3330500</v>
      </c>
      <c r="L109" s="146">
        <v>1092000</v>
      </c>
      <c r="M109" s="146">
        <v>480000</v>
      </c>
      <c r="N109" s="146">
        <v>24960000</v>
      </c>
      <c r="O109" s="146">
        <v>600000</v>
      </c>
      <c r="P109" s="146"/>
      <c r="Q109" s="146">
        <v>900000</v>
      </c>
      <c r="R109" s="146">
        <v>400000</v>
      </c>
      <c r="S109" s="146"/>
      <c r="T109" s="136">
        <f t="shared" si="3"/>
        <v>42937500</v>
      </c>
      <c r="U109" s="194">
        <f t="shared" si="4"/>
        <v>40292500</v>
      </c>
      <c r="V109" s="194">
        <f t="shared" si="5"/>
        <v>-42937500</v>
      </c>
    </row>
    <row r="110" spans="1:22" hidden="1">
      <c r="B110" s="185">
        <f>'PER TRIWULAN'!A957</f>
        <v>951</v>
      </c>
      <c r="C110" s="160" t="str">
        <f>'PER TRIWULAN'!I957</f>
        <v xml:space="preserve"> Karangrayung </v>
      </c>
      <c r="D110" s="161" t="str">
        <f>'PER TRIWULAN'!B957</f>
        <v>SMP ISLAM YASNA KARANGRAYUNG</v>
      </c>
      <c r="E110" s="136">
        <f>'PER TRIWULAN'!P957</f>
        <v>36210000</v>
      </c>
      <c r="F110" s="197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36">
        <f t="shared" si="3"/>
        <v>0</v>
      </c>
      <c r="U110" s="134">
        <f t="shared" si="4"/>
        <v>36210000</v>
      </c>
      <c r="V110" s="134">
        <f t="shared" si="5"/>
        <v>0</v>
      </c>
    </row>
    <row r="111" spans="1:22" hidden="1">
      <c r="B111" s="185">
        <f>'PER TRIWULAN'!A958</f>
        <v>952</v>
      </c>
      <c r="C111" s="160" t="str">
        <f>'PER TRIWULAN'!I958</f>
        <v xml:space="preserve"> Karangrayung </v>
      </c>
      <c r="D111" s="161" t="str">
        <f>'PER TRIWULAN'!B958</f>
        <v>SMP KARYABHAKTI TELAWAH</v>
      </c>
      <c r="E111" s="136">
        <f>'PER TRIWULAN'!P958</f>
        <v>15975000</v>
      </c>
      <c r="F111" s="197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36">
        <f t="shared" si="3"/>
        <v>0</v>
      </c>
      <c r="U111" s="134">
        <f t="shared" si="4"/>
        <v>15975000</v>
      </c>
      <c r="V111" s="134">
        <f t="shared" si="5"/>
        <v>0</v>
      </c>
    </row>
    <row r="112" spans="1:22" hidden="1">
      <c r="B112" s="185">
        <f>'PER TRIWULAN'!A959</f>
        <v>953</v>
      </c>
      <c r="C112" s="160" t="str">
        <f>'PER TRIWULAN'!I959</f>
        <v xml:space="preserve"> Karangrayung </v>
      </c>
      <c r="D112" s="161" t="str">
        <f>'PER TRIWULAN'!B959</f>
        <v>SMP MUHAMMADIYAH KARANGRAYUNG</v>
      </c>
      <c r="E112" s="136">
        <f>'PER TRIWULAN'!P959</f>
        <v>23075000</v>
      </c>
      <c r="F112" s="197"/>
      <c r="G112" s="146"/>
      <c r="H112" s="146">
        <v>1170000</v>
      </c>
      <c r="I112" s="146">
        <v>1840000</v>
      </c>
      <c r="J112" s="146">
        <v>1425000</v>
      </c>
      <c r="K112" s="146">
        <v>932500</v>
      </c>
      <c r="L112" s="146">
        <v>1357500</v>
      </c>
      <c r="M112" s="146"/>
      <c r="N112" s="146">
        <v>15600000</v>
      </c>
      <c r="O112" s="146">
        <v>450000</v>
      </c>
      <c r="P112" s="146"/>
      <c r="Q112" s="146">
        <v>300000</v>
      </c>
      <c r="R112" s="146"/>
      <c r="S112" s="146"/>
      <c r="T112" s="136">
        <f t="shared" si="3"/>
        <v>23075000</v>
      </c>
      <c r="U112" s="134">
        <f t="shared" si="4"/>
        <v>23075000</v>
      </c>
      <c r="V112" s="134">
        <f t="shared" si="5"/>
        <v>-23075000</v>
      </c>
    </row>
    <row r="113" spans="2:22" hidden="1">
      <c r="B113" s="185">
        <f>'PER TRIWULAN'!A960</f>
        <v>954</v>
      </c>
      <c r="C113" s="160" t="str">
        <f>'PER TRIWULAN'!I960</f>
        <v xml:space="preserve"> Karangrayung </v>
      </c>
      <c r="D113" s="161" t="str">
        <f>'PER TRIWULAN'!B960</f>
        <v>SMP PANCA BAKTI SENDANGHARJO</v>
      </c>
      <c r="E113" s="136">
        <f>'PER TRIWULAN'!P960</f>
        <v>41535000</v>
      </c>
      <c r="F113" s="197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36">
        <f t="shared" si="3"/>
        <v>0</v>
      </c>
      <c r="U113" s="134">
        <f t="shared" si="4"/>
        <v>41535000</v>
      </c>
      <c r="V113" s="134">
        <f t="shared" si="5"/>
        <v>0</v>
      </c>
    </row>
    <row r="114" spans="2:22" hidden="1">
      <c r="B114" s="185">
        <f>'PER TRIWULAN'!A961</f>
        <v>955</v>
      </c>
      <c r="C114" s="160" t="str">
        <f>'PER TRIWULAN'!I961</f>
        <v xml:space="preserve"> Karangrayung </v>
      </c>
      <c r="D114" s="161" t="str">
        <f>'PER TRIWULAN'!B961</f>
        <v>SMP YASIM KARANGRAYUNG</v>
      </c>
      <c r="E114" s="136">
        <f>'PER TRIWULAN'!P961</f>
        <v>59107500</v>
      </c>
      <c r="F114" s="197"/>
      <c r="G114" s="146">
        <v>187500</v>
      </c>
      <c r="H114" s="146">
        <v>1540000</v>
      </c>
      <c r="I114" s="146">
        <v>8281000</v>
      </c>
      <c r="J114" s="146">
        <v>706000</v>
      </c>
      <c r="K114" s="146">
        <v>2563750</v>
      </c>
      <c r="L114" s="146"/>
      <c r="M114" s="146">
        <v>2642900</v>
      </c>
      <c r="N114" s="146">
        <v>35272400</v>
      </c>
      <c r="O114" s="146">
        <v>550000</v>
      </c>
      <c r="P114" s="146"/>
      <c r="Q114" s="146"/>
      <c r="R114" s="146"/>
      <c r="S114" s="146">
        <v>3021125</v>
      </c>
      <c r="T114" s="136">
        <f t="shared" si="3"/>
        <v>54764675</v>
      </c>
      <c r="U114" s="134">
        <f t="shared" si="4"/>
        <v>59107500</v>
      </c>
      <c r="V114" s="134">
        <f t="shared" si="5"/>
        <v>-54764675</v>
      </c>
    </row>
    <row r="115" spans="2:22" hidden="1">
      <c r="B115" s="185">
        <f>'PER TRIWULAN'!A962</f>
        <v>956</v>
      </c>
      <c r="C115" s="160" t="str">
        <f>'PER TRIWULAN'!I962</f>
        <v xml:space="preserve"> Karangrayung </v>
      </c>
      <c r="D115" s="161" t="str">
        <f>'PER TRIWULAN'!B962</f>
        <v>SMP Islam Roundlotul Huffadh</v>
      </c>
      <c r="E115" s="136">
        <f>'PER TRIWULAN'!P962</f>
        <v>28400000</v>
      </c>
      <c r="F115" s="197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36">
        <f t="shared" si="3"/>
        <v>0</v>
      </c>
      <c r="U115" s="134">
        <f t="shared" si="4"/>
        <v>28400000</v>
      </c>
      <c r="V115" s="134">
        <f t="shared" si="5"/>
        <v>0</v>
      </c>
    </row>
    <row r="116" spans="2:22" hidden="1">
      <c r="B116" s="185">
        <f>'PER TRIWULAN'!A963</f>
        <v>957</v>
      </c>
      <c r="C116" s="160" t="str">
        <f>'PER TRIWULAN'!I963</f>
        <v xml:space="preserve"> Kedungjati </v>
      </c>
      <c r="D116" s="161" t="str">
        <f>'PER TRIWULAN'!B963</f>
        <v>SMP ISLAM JUMO</v>
      </c>
      <c r="E116" s="136">
        <f>'PER TRIWULAN'!P963</f>
        <v>21122500</v>
      </c>
      <c r="F116" s="197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36">
        <f t="shared" si="3"/>
        <v>0</v>
      </c>
      <c r="U116" s="134">
        <f t="shared" si="4"/>
        <v>21122500</v>
      </c>
      <c r="V116" s="134">
        <f t="shared" si="5"/>
        <v>0</v>
      </c>
    </row>
    <row r="117" spans="2:22" hidden="1">
      <c r="B117" s="185">
        <f>'PER TRIWULAN'!A964</f>
        <v>958</v>
      </c>
      <c r="C117" s="160" t="str">
        <f>'PER TRIWULAN'!I964</f>
        <v xml:space="preserve"> Kedungjati </v>
      </c>
      <c r="D117" s="161" t="str">
        <f>'PER TRIWULAN'!B964</f>
        <v>SMP ISLAM SUDIRMAN KEDUNGJATI</v>
      </c>
      <c r="E117" s="136">
        <f>'PER TRIWULAN'!P964</f>
        <v>8875000</v>
      </c>
      <c r="F117" s="197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36">
        <f t="shared" si="3"/>
        <v>0</v>
      </c>
      <c r="U117" s="134">
        <f t="shared" si="4"/>
        <v>8875000</v>
      </c>
      <c r="V117" s="134">
        <f t="shared" si="5"/>
        <v>0</v>
      </c>
    </row>
    <row r="118" spans="2:22" hidden="1">
      <c r="B118" s="185">
        <f>'PER TRIWULAN'!A965</f>
        <v>959</v>
      </c>
      <c r="C118" s="160" t="str">
        <f>'PER TRIWULAN'!I965</f>
        <v xml:space="preserve"> Kradenan </v>
      </c>
      <c r="D118" s="161" t="str">
        <f>'PER TRIWULAN'!B965</f>
        <v>SMP AL ISLAM PAKIS KRADENAN</v>
      </c>
      <c r="E118" s="136">
        <f>'PER TRIWULAN'!P965</f>
        <v>19880000</v>
      </c>
      <c r="F118" s="197"/>
      <c r="G118" s="146"/>
      <c r="H118" s="146">
        <v>1330000</v>
      </c>
      <c r="I118" s="146">
        <v>420000</v>
      </c>
      <c r="J118" s="146">
        <v>4705000</v>
      </c>
      <c r="K118" s="146">
        <v>1234300</v>
      </c>
      <c r="L118" s="146">
        <v>189200</v>
      </c>
      <c r="M118" s="146">
        <v>180000</v>
      </c>
      <c r="N118" s="146">
        <v>11096500</v>
      </c>
      <c r="O118" s="146">
        <v>300000</v>
      </c>
      <c r="P118" s="146"/>
      <c r="Q118" s="146">
        <v>240000</v>
      </c>
      <c r="R118" s="146">
        <v>185000</v>
      </c>
      <c r="S118" s="146"/>
      <c r="T118" s="136">
        <f t="shared" si="3"/>
        <v>19880000</v>
      </c>
      <c r="U118" s="134">
        <f t="shared" si="4"/>
        <v>19880000</v>
      </c>
      <c r="V118" s="134">
        <f t="shared" si="5"/>
        <v>-19880000</v>
      </c>
    </row>
    <row r="119" spans="2:22" hidden="1">
      <c r="B119" s="185">
        <f>'PER TRIWULAN'!A966</f>
        <v>960</v>
      </c>
      <c r="C119" s="160" t="str">
        <f>'PER TRIWULAN'!I966</f>
        <v xml:space="preserve"> Kradenan </v>
      </c>
      <c r="D119" s="161" t="str">
        <f>'PER TRIWULAN'!B966</f>
        <v>SMP PGRI KUWU</v>
      </c>
      <c r="E119" s="136">
        <f>'PER TRIWULAN'!P966</f>
        <v>84490000</v>
      </c>
      <c r="F119" s="197"/>
      <c r="G119" s="146"/>
      <c r="H119" s="146">
        <v>2150000</v>
      </c>
      <c r="I119" s="146">
        <v>5000000</v>
      </c>
      <c r="J119" s="146"/>
      <c r="K119" s="146">
        <v>1125000</v>
      </c>
      <c r="L119" s="146">
        <v>2070600</v>
      </c>
      <c r="M119" s="146"/>
      <c r="N119" s="146">
        <v>59867000</v>
      </c>
      <c r="O119" s="146"/>
      <c r="P119" s="146"/>
      <c r="Q119" s="146">
        <v>750000</v>
      </c>
      <c r="R119" s="146"/>
      <c r="S119" s="146">
        <v>620000</v>
      </c>
      <c r="T119" s="136">
        <f t="shared" si="3"/>
        <v>71582600</v>
      </c>
      <c r="U119" s="134">
        <f t="shared" si="4"/>
        <v>84490000</v>
      </c>
      <c r="V119" s="134">
        <f t="shared" si="5"/>
        <v>-71582600</v>
      </c>
    </row>
    <row r="120" spans="2:22" hidden="1">
      <c r="B120" s="185">
        <f>'PER TRIWULAN'!A967</f>
        <v>961</v>
      </c>
      <c r="C120" s="160" t="str">
        <f>'PER TRIWULAN'!I967</f>
        <v xml:space="preserve"> Kradenan </v>
      </c>
      <c r="D120" s="161" t="str">
        <f>'PER TRIWULAN'!B967</f>
        <v>SMP WIYATA DHARMA KRADENAN</v>
      </c>
      <c r="E120" s="136">
        <f>'PER TRIWULAN'!P967</f>
        <v>10650000</v>
      </c>
      <c r="F120" s="197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36">
        <f t="shared" si="3"/>
        <v>0</v>
      </c>
      <c r="U120" s="134">
        <f t="shared" si="4"/>
        <v>10650000</v>
      </c>
      <c r="V120" s="134">
        <f t="shared" si="5"/>
        <v>0</v>
      </c>
    </row>
    <row r="121" spans="2:22" hidden="1">
      <c r="B121" s="185">
        <f>'PER TRIWULAN'!A968</f>
        <v>962</v>
      </c>
      <c r="C121" s="160" t="str">
        <f>'PER TRIWULAN'!I968</f>
        <v xml:space="preserve"> Kradenan </v>
      </c>
      <c r="D121" s="161" t="str">
        <f>'PER TRIWULAN'!B968</f>
        <v>SMP Islam Nurul Jannah</v>
      </c>
      <c r="E121" s="136">
        <f>'PER TRIWULAN'!P968</f>
        <v>30175000</v>
      </c>
      <c r="F121" s="197"/>
      <c r="G121" s="146"/>
      <c r="H121" s="146">
        <v>3000000</v>
      </c>
      <c r="I121" s="146">
        <v>1500000</v>
      </c>
      <c r="J121" s="146">
        <v>1500000</v>
      </c>
      <c r="K121" s="146">
        <v>3500000</v>
      </c>
      <c r="L121" s="146">
        <v>300000</v>
      </c>
      <c r="M121" s="146">
        <v>765000</v>
      </c>
      <c r="N121" s="146">
        <v>17610000</v>
      </c>
      <c r="O121" s="146">
        <v>2000000</v>
      </c>
      <c r="P121" s="146"/>
      <c r="Q121" s="146"/>
      <c r="R121" s="146"/>
      <c r="S121" s="146"/>
      <c r="T121" s="136">
        <f t="shared" si="3"/>
        <v>30175000</v>
      </c>
      <c r="U121" s="134">
        <f t="shared" si="4"/>
        <v>30175000</v>
      </c>
      <c r="V121" s="134">
        <f t="shared" si="5"/>
        <v>-30175000</v>
      </c>
    </row>
    <row r="122" spans="2:22" hidden="1">
      <c r="B122" s="185">
        <f>'PER TRIWULAN'!A969</f>
        <v>963</v>
      </c>
      <c r="C122" s="160" t="str">
        <f>'PER TRIWULAN'!I969</f>
        <v xml:space="preserve"> Kradenan </v>
      </c>
      <c r="D122" s="161" t="str">
        <f>'PER TRIWULAN'!B969</f>
        <v>SMP Islam Roudhotul Ummah</v>
      </c>
      <c r="E122" s="136">
        <f>'PER TRIWULAN'!P969</f>
        <v>66740000</v>
      </c>
      <c r="F122" s="197"/>
      <c r="G122" s="146"/>
      <c r="H122" s="146"/>
      <c r="I122" s="146">
        <v>4438500</v>
      </c>
      <c r="J122" s="146">
        <v>4796325</v>
      </c>
      <c r="K122" s="146">
        <v>6849500</v>
      </c>
      <c r="L122" s="146">
        <v>13508925</v>
      </c>
      <c r="M122" s="146">
        <v>2500000</v>
      </c>
      <c r="N122" s="146">
        <v>21156000</v>
      </c>
      <c r="O122" s="146">
        <v>2635000</v>
      </c>
      <c r="P122" s="146"/>
      <c r="Q122" s="146"/>
      <c r="R122" s="146"/>
      <c r="S122" s="146">
        <v>10855750</v>
      </c>
      <c r="T122" s="136">
        <f t="shared" si="3"/>
        <v>66740000</v>
      </c>
      <c r="U122" s="134">
        <f t="shared" si="4"/>
        <v>66740000</v>
      </c>
      <c r="V122" s="134">
        <f t="shared" si="5"/>
        <v>-66740000</v>
      </c>
    </row>
    <row r="123" spans="2:22" hidden="1">
      <c r="B123" s="185">
        <f>'PER TRIWULAN'!A970</f>
        <v>964</v>
      </c>
      <c r="C123" s="160" t="str">
        <f>'PER TRIWULAN'!I970</f>
        <v xml:space="preserve"> Ngaringan </v>
      </c>
      <c r="D123" s="161" t="str">
        <f>'PER TRIWULAN'!B970</f>
        <v>SMP ISLAM NGARINGAN</v>
      </c>
      <c r="E123" s="136">
        <f>'PER TRIWULAN'!P970</f>
        <v>23785000</v>
      </c>
      <c r="F123" s="197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36">
        <f t="shared" si="3"/>
        <v>0</v>
      </c>
      <c r="U123" s="134">
        <f t="shared" si="4"/>
        <v>23785000</v>
      </c>
      <c r="V123" s="134">
        <f t="shared" si="5"/>
        <v>0</v>
      </c>
    </row>
    <row r="124" spans="2:22" hidden="1">
      <c r="B124" s="185">
        <f>'PER TRIWULAN'!A971</f>
        <v>965</v>
      </c>
      <c r="C124" s="160" t="str">
        <f>'PER TRIWULAN'!I971</f>
        <v xml:space="preserve"> Ngaringan </v>
      </c>
      <c r="D124" s="161" t="str">
        <f>'PER TRIWULAN'!B971</f>
        <v>SMP ISLAM TRUWOLU</v>
      </c>
      <c r="E124" s="136">
        <f>'PER TRIWULAN'!P971</f>
        <v>19525000</v>
      </c>
      <c r="F124" s="197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36">
        <f t="shared" si="3"/>
        <v>0</v>
      </c>
      <c r="U124" s="134">
        <f t="shared" si="4"/>
        <v>19525000</v>
      </c>
      <c r="V124" s="134">
        <f t="shared" si="5"/>
        <v>0</v>
      </c>
    </row>
    <row r="125" spans="2:22" hidden="1">
      <c r="B125" s="185">
        <f>'PER TRIWULAN'!A972</f>
        <v>966</v>
      </c>
      <c r="C125" s="160" t="str">
        <f>'PER TRIWULAN'!I972</f>
        <v xml:space="preserve"> Penawangan </v>
      </c>
      <c r="D125" s="161" t="str">
        <f>'PER TRIWULAN'!B972</f>
        <v>SMP ISLAM WALISONGO</v>
      </c>
      <c r="E125" s="136">
        <f>'PER TRIWULAN'!P972</f>
        <v>38872500</v>
      </c>
      <c r="F125" s="197"/>
      <c r="G125" s="146"/>
      <c r="H125" s="146">
        <v>1500000</v>
      </c>
      <c r="I125" s="146"/>
      <c r="J125" s="146"/>
      <c r="K125" s="146">
        <v>643500</v>
      </c>
      <c r="L125" s="146">
        <v>970000</v>
      </c>
      <c r="M125" s="146"/>
      <c r="N125" s="146">
        <v>33600000</v>
      </c>
      <c r="O125" s="146">
        <v>2159000</v>
      </c>
      <c r="P125" s="146"/>
      <c r="Q125" s="146"/>
      <c r="R125" s="146"/>
      <c r="S125" s="146"/>
      <c r="T125" s="136">
        <f t="shared" si="3"/>
        <v>38872500</v>
      </c>
      <c r="U125" s="134">
        <f t="shared" si="4"/>
        <v>38872500</v>
      </c>
      <c r="V125" s="134">
        <f t="shared" si="5"/>
        <v>-38872500</v>
      </c>
    </row>
    <row r="126" spans="2:22" hidden="1">
      <c r="B126" s="185">
        <f>'PER TRIWULAN'!A973</f>
        <v>967</v>
      </c>
      <c r="C126" s="160" t="str">
        <f>'PER TRIWULAN'!I973</f>
        <v xml:space="preserve"> Penawangan </v>
      </c>
      <c r="D126" s="161" t="str">
        <f>'PER TRIWULAN'!B973</f>
        <v>SMP Diponegoro Pengkol Penawangan</v>
      </c>
      <c r="E126" s="136">
        <f>'PER TRIWULAN'!P973</f>
        <v>17927500</v>
      </c>
      <c r="F126" s="197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36">
        <f t="shared" si="3"/>
        <v>0</v>
      </c>
      <c r="U126" s="134">
        <f t="shared" si="4"/>
        <v>17927500</v>
      </c>
      <c r="V126" s="134">
        <f t="shared" si="5"/>
        <v>0</v>
      </c>
    </row>
    <row r="127" spans="2:22" hidden="1">
      <c r="B127" s="185">
        <f>'PER TRIWULAN'!A974</f>
        <v>968</v>
      </c>
      <c r="C127" s="160" t="str">
        <f>'PER TRIWULAN'!I974</f>
        <v xml:space="preserve"> Pulokulon </v>
      </c>
      <c r="D127" s="161" t="str">
        <f>'PER TRIWULAN'!B974</f>
        <v>SMP AT TAQWA</v>
      </c>
      <c r="E127" s="136">
        <f>'PER TRIWULAN'!P974</f>
        <v>33015000</v>
      </c>
      <c r="F127" s="197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36">
        <f t="shared" si="3"/>
        <v>0</v>
      </c>
      <c r="U127" s="134">
        <f t="shared" si="4"/>
        <v>33015000</v>
      </c>
      <c r="V127" s="134">
        <f t="shared" si="5"/>
        <v>0</v>
      </c>
    </row>
    <row r="128" spans="2:22" hidden="1">
      <c r="B128" s="185">
        <f>'PER TRIWULAN'!A975</f>
        <v>969</v>
      </c>
      <c r="C128" s="160" t="str">
        <f>'PER TRIWULAN'!I975</f>
        <v xml:space="preserve"> Pulokulon </v>
      </c>
      <c r="D128" s="161" t="str">
        <f>'PER TRIWULAN'!B975</f>
        <v>SMP NU JAMBON</v>
      </c>
      <c r="E128" s="136">
        <f>'PER TRIWULAN'!P975</f>
        <v>26802500</v>
      </c>
      <c r="F128" s="197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36">
        <f t="shared" si="3"/>
        <v>0</v>
      </c>
      <c r="U128" s="134">
        <f t="shared" si="4"/>
        <v>26802500</v>
      </c>
      <c r="V128" s="134">
        <f t="shared" si="5"/>
        <v>0</v>
      </c>
    </row>
    <row r="129" spans="2:22" hidden="1">
      <c r="B129" s="185">
        <f>'PER TRIWULAN'!A976</f>
        <v>970</v>
      </c>
      <c r="C129" s="160" t="str">
        <f>'PER TRIWULAN'!I976</f>
        <v xml:space="preserve"> Pulokulon </v>
      </c>
      <c r="D129" s="161" t="str">
        <f>'PER TRIWULAN'!B976</f>
        <v>SMP PEMDA JAMBON</v>
      </c>
      <c r="E129" s="136">
        <f>'PER TRIWULAN'!P976</f>
        <v>9762500</v>
      </c>
      <c r="F129" s="197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36">
        <f t="shared" si="3"/>
        <v>0</v>
      </c>
      <c r="U129" s="134">
        <f t="shared" si="4"/>
        <v>9762500</v>
      </c>
      <c r="V129" s="134">
        <f t="shared" si="5"/>
        <v>0</v>
      </c>
    </row>
    <row r="130" spans="2:22" hidden="1">
      <c r="B130" s="185">
        <f>'PER TRIWULAN'!A977</f>
        <v>971</v>
      </c>
      <c r="C130" s="160" t="str">
        <f>'PER TRIWULAN'!I977</f>
        <v xml:space="preserve"> Pulokulon </v>
      </c>
      <c r="D130" s="161" t="str">
        <f>'PER TRIWULAN'!B977</f>
        <v>SMP PGRI PULOKULON</v>
      </c>
      <c r="E130" s="136">
        <f>'PER TRIWULAN'!P977</f>
        <v>9762500</v>
      </c>
      <c r="F130" s="197"/>
      <c r="G130" s="146">
        <v>200000</v>
      </c>
      <c r="H130" s="146"/>
      <c r="I130" s="146">
        <v>1350000</v>
      </c>
      <c r="J130" s="146">
        <v>500000</v>
      </c>
      <c r="K130" s="146">
        <v>213000</v>
      </c>
      <c r="L130" s="146">
        <v>46000</v>
      </c>
      <c r="M130" s="146">
        <v>300000</v>
      </c>
      <c r="N130" s="146">
        <v>5637000</v>
      </c>
      <c r="O130" s="146">
        <v>700000</v>
      </c>
      <c r="P130" s="146"/>
      <c r="Q130" s="146">
        <v>250000</v>
      </c>
      <c r="R130" s="146">
        <v>300000</v>
      </c>
      <c r="S130" s="146"/>
      <c r="T130" s="136">
        <f t="shared" si="3"/>
        <v>9496000</v>
      </c>
      <c r="U130" s="134">
        <f t="shared" si="4"/>
        <v>9762500</v>
      </c>
      <c r="V130" s="134">
        <f t="shared" si="5"/>
        <v>-9496000</v>
      </c>
    </row>
    <row r="131" spans="2:22" hidden="1">
      <c r="B131" s="185">
        <f>'PER TRIWULAN'!A978</f>
        <v>972</v>
      </c>
      <c r="C131" s="160" t="str">
        <f>'PER TRIWULAN'!I978</f>
        <v xml:space="preserve"> Pulokulon </v>
      </c>
      <c r="D131" s="161" t="str">
        <f>'PER TRIWULAN'!B978</f>
        <v>SMP NU Hasyim Asy`Ari</v>
      </c>
      <c r="E131" s="136">
        <f>'PER TRIWULAN'!P978</f>
        <v>100997500</v>
      </c>
      <c r="F131" s="197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36">
        <f t="shared" si="3"/>
        <v>0</v>
      </c>
      <c r="U131" s="134">
        <f t="shared" si="4"/>
        <v>100997500</v>
      </c>
      <c r="V131" s="134">
        <f t="shared" si="5"/>
        <v>0</v>
      </c>
    </row>
    <row r="132" spans="2:22" hidden="1">
      <c r="B132" s="185">
        <f>'PER TRIWULAN'!A979</f>
        <v>973</v>
      </c>
      <c r="C132" s="160" t="str">
        <f>'PER TRIWULAN'!I979</f>
        <v xml:space="preserve"> Purwodadi </v>
      </c>
      <c r="D132" s="161" t="str">
        <f>'PER TRIWULAN'!B979</f>
        <v>SMP KRISTEN 1 PURWODADI</v>
      </c>
      <c r="E132" s="136">
        <f>'PER TRIWULAN'!P979</f>
        <v>23075000</v>
      </c>
      <c r="F132" s="197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36">
        <f t="shared" si="3"/>
        <v>0</v>
      </c>
      <c r="U132" s="134">
        <f t="shared" si="4"/>
        <v>23075000</v>
      </c>
      <c r="V132" s="134">
        <f t="shared" si="5"/>
        <v>0</v>
      </c>
    </row>
    <row r="133" spans="2:22" hidden="1">
      <c r="B133" s="185">
        <f>'PER TRIWULAN'!A980</f>
        <v>974</v>
      </c>
      <c r="C133" s="160" t="str">
        <f>'PER TRIWULAN'!I980</f>
        <v xml:space="preserve"> Purwodadi </v>
      </c>
      <c r="D133" s="161" t="str">
        <f>'PER TRIWULAN'!B980</f>
        <v>SMP MUHAMMADIYAH PURWODADI</v>
      </c>
      <c r="E133" s="136">
        <f>'PER TRIWULAN'!P980</f>
        <v>68870000</v>
      </c>
      <c r="F133" s="197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36">
        <f t="shared" si="3"/>
        <v>0</v>
      </c>
      <c r="U133" s="134">
        <f t="shared" si="4"/>
        <v>68870000</v>
      </c>
      <c r="V133" s="134">
        <f t="shared" si="5"/>
        <v>0</v>
      </c>
    </row>
    <row r="134" spans="2:22" hidden="1">
      <c r="B134" s="185">
        <f>'PER TRIWULAN'!A981</f>
        <v>975</v>
      </c>
      <c r="C134" s="160" t="str">
        <f>'PER TRIWULAN'!I981</f>
        <v xml:space="preserve"> Purwodadi </v>
      </c>
      <c r="D134" s="161" t="str">
        <f>'PER TRIWULAN'!B981</f>
        <v>SMP PANCASILA PURWODADI</v>
      </c>
      <c r="E134" s="136">
        <f>'PER TRIWULAN'!P981</f>
        <v>10117500</v>
      </c>
      <c r="F134" s="197"/>
      <c r="G134" s="146"/>
      <c r="H134" s="146"/>
      <c r="I134" s="146"/>
      <c r="J134" s="146"/>
      <c r="K134" s="146">
        <v>904500</v>
      </c>
      <c r="L134" s="146">
        <v>5035322</v>
      </c>
      <c r="M134" s="146"/>
      <c r="N134" s="146">
        <v>3822678</v>
      </c>
      <c r="O134" s="146"/>
      <c r="P134" s="146"/>
      <c r="Q134" s="146"/>
      <c r="R134" s="146"/>
      <c r="S134" s="146"/>
      <c r="T134" s="136">
        <f t="shared" si="3"/>
        <v>9762500</v>
      </c>
      <c r="U134" s="134">
        <f t="shared" si="4"/>
        <v>10117500</v>
      </c>
      <c r="V134" s="134">
        <f t="shared" si="5"/>
        <v>-9762500</v>
      </c>
    </row>
    <row r="135" spans="2:22" hidden="1">
      <c r="B135" s="185">
        <f>'PER TRIWULAN'!A982</f>
        <v>976</v>
      </c>
      <c r="C135" s="160" t="str">
        <f>'PER TRIWULAN'!I982</f>
        <v xml:space="preserve"> Purwodadi </v>
      </c>
      <c r="D135" s="161" t="str">
        <f>'PER TRIWULAN'!B982</f>
        <v>SMP PGRI 4 PURWODADI</v>
      </c>
      <c r="E135" s="136">
        <f>'PER TRIWULAN'!P982</f>
        <v>12957500</v>
      </c>
      <c r="F135" s="197"/>
      <c r="G135" s="146"/>
      <c r="H135" s="146">
        <v>1158200</v>
      </c>
      <c r="I135" s="146"/>
      <c r="J135" s="146"/>
      <c r="K135" s="146"/>
      <c r="L135" s="146"/>
      <c r="M135" s="146"/>
      <c r="N135" s="146">
        <v>11799300</v>
      </c>
      <c r="O135" s="146"/>
      <c r="P135" s="146"/>
      <c r="Q135" s="146"/>
      <c r="R135" s="146"/>
      <c r="S135" s="146"/>
      <c r="T135" s="136">
        <f t="shared" si="3"/>
        <v>12957500</v>
      </c>
      <c r="U135" s="134">
        <f t="shared" si="4"/>
        <v>12957500</v>
      </c>
      <c r="V135" s="134">
        <f t="shared" si="5"/>
        <v>-12957500</v>
      </c>
    </row>
    <row r="136" spans="2:22" hidden="1">
      <c r="B136" s="185">
        <f>'PER TRIWULAN'!A983</f>
        <v>977</v>
      </c>
      <c r="C136" s="160" t="str">
        <f>'PER TRIWULAN'!I983</f>
        <v xml:space="preserve"> Purwodadi </v>
      </c>
      <c r="D136" s="161" t="str">
        <f>'PER TRIWULAN'!B983</f>
        <v>SLB B YPLB DANYANG PURWODADI</v>
      </c>
      <c r="E136" s="136">
        <f>'PER TRIWULAN'!P983</f>
        <v>0</v>
      </c>
      <c r="F136" s="197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36">
        <f t="shared" si="3"/>
        <v>0</v>
      </c>
      <c r="U136" s="134">
        <f t="shared" si="4"/>
        <v>0</v>
      </c>
      <c r="V136" s="134">
        <f t="shared" si="5"/>
        <v>0</v>
      </c>
    </row>
    <row r="137" spans="2:22" hidden="1">
      <c r="B137" s="185">
        <f>'PER TRIWULAN'!A984</f>
        <v>978</v>
      </c>
      <c r="C137" s="160" t="str">
        <f>'PER TRIWULAN'!I984</f>
        <v xml:space="preserve"> Purwodadi </v>
      </c>
      <c r="D137" s="161" t="str">
        <f>'PER TRIWULAN'!B984</f>
        <v>SMP Islam Terpadu Pelita Purwodadi</v>
      </c>
      <c r="E137" s="136">
        <f>'PER TRIWULAN'!P984</f>
        <v>16330000</v>
      </c>
      <c r="F137" s="197"/>
      <c r="G137" s="146">
        <v>330000</v>
      </c>
      <c r="H137" s="146">
        <v>6000000</v>
      </c>
      <c r="I137" s="146">
        <v>645200</v>
      </c>
      <c r="J137" s="146"/>
      <c r="K137" s="146">
        <v>586500</v>
      </c>
      <c r="L137" s="146">
        <v>2450700</v>
      </c>
      <c r="M137" s="146">
        <v>480300</v>
      </c>
      <c r="N137" s="146">
        <v>2550000</v>
      </c>
      <c r="O137" s="146">
        <v>150000</v>
      </c>
      <c r="P137" s="146">
        <v>1050000</v>
      </c>
      <c r="Q137" s="146">
        <v>2086000</v>
      </c>
      <c r="R137" s="146"/>
      <c r="S137" s="146"/>
      <c r="T137" s="136">
        <f t="shared" si="3"/>
        <v>16328700</v>
      </c>
      <c r="U137" s="134">
        <f t="shared" si="4"/>
        <v>16330000</v>
      </c>
      <c r="V137" s="134">
        <f t="shared" si="5"/>
        <v>-16328700</v>
      </c>
    </row>
    <row r="138" spans="2:22" hidden="1">
      <c r="B138" s="185">
        <f>'PER TRIWULAN'!A985</f>
        <v>979</v>
      </c>
      <c r="C138" s="160" t="str">
        <f>'PER TRIWULAN'!I985</f>
        <v xml:space="preserve"> Purwodadi </v>
      </c>
      <c r="D138" s="161" t="str">
        <f>'PER TRIWULAN'!B985</f>
        <v>SMP IT Al-Alawi Purwodadi</v>
      </c>
      <c r="E138" s="136">
        <f>'PER TRIWULAN'!P985</f>
        <v>24850000</v>
      </c>
      <c r="F138" s="197"/>
      <c r="G138" s="146"/>
      <c r="H138" s="146">
        <v>1000000</v>
      </c>
      <c r="I138" s="146">
        <v>1283500</v>
      </c>
      <c r="J138" s="146"/>
      <c r="K138" s="146">
        <v>3658100</v>
      </c>
      <c r="L138" s="146">
        <v>600000</v>
      </c>
      <c r="M138" s="146"/>
      <c r="N138" s="146">
        <v>12261000</v>
      </c>
      <c r="O138" s="146">
        <v>1975000</v>
      </c>
      <c r="P138" s="146"/>
      <c r="Q138" s="146">
        <v>1190000</v>
      </c>
      <c r="R138" s="146"/>
      <c r="S138" s="146">
        <v>990000</v>
      </c>
      <c r="T138" s="136">
        <f t="shared" si="3"/>
        <v>22957600</v>
      </c>
      <c r="U138" s="134">
        <f t="shared" si="4"/>
        <v>24850000</v>
      </c>
      <c r="V138" s="134">
        <f t="shared" si="5"/>
        <v>-22957600</v>
      </c>
    </row>
    <row r="139" spans="2:22" hidden="1">
      <c r="B139" s="185">
        <f>'PER TRIWULAN'!A986</f>
        <v>980</v>
      </c>
      <c r="C139" s="160" t="str">
        <f>'PER TRIWULAN'!I986</f>
        <v xml:space="preserve"> Purwodadi </v>
      </c>
      <c r="D139" s="161" t="str">
        <f>'PER TRIWULAN'!B986</f>
        <v>SMP LB/B Danyang</v>
      </c>
      <c r="E139" s="136">
        <f>'PER TRIWULAN'!P986</f>
        <v>4615000</v>
      </c>
      <c r="F139" s="197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36">
        <f t="shared" si="3"/>
        <v>0</v>
      </c>
      <c r="U139" s="134">
        <f t="shared" si="4"/>
        <v>4615000</v>
      </c>
      <c r="V139" s="134">
        <f t="shared" si="5"/>
        <v>0</v>
      </c>
    </row>
    <row r="140" spans="2:22" hidden="1">
      <c r="B140" s="185">
        <f>'PER TRIWULAN'!A987</f>
        <v>981</v>
      </c>
      <c r="C140" s="160" t="str">
        <f>'PER TRIWULAN'!I987</f>
        <v xml:space="preserve"> Purwodadi </v>
      </c>
      <c r="D140" s="161" t="str">
        <f>'PER TRIWULAN'!B987</f>
        <v>SMP LB/C Danyang</v>
      </c>
      <c r="E140" s="136">
        <f>'PER TRIWULAN'!P987</f>
        <v>3017500</v>
      </c>
      <c r="F140" s="197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36">
        <f t="shared" ref="T140:T158" si="6">SUM(G140:S140)</f>
        <v>0</v>
      </c>
      <c r="U140" s="134">
        <f t="shared" ref="U140:U158" si="7">E140-F140</f>
        <v>3017500</v>
      </c>
      <c r="V140" s="134">
        <f t="shared" ref="V140:V159" si="8">F140-T140</f>
        <v>0</v>
      </c>
    </row>
    <row r="141" spans="2:22" hidden="1">
      <c r="B141" s="185">
        <f>'PER TRIWULAN'!A988</f>
        <v>982</v>
      </c>
      <c r="C141" s="160" t="str">
        <f>'PER TRIWULAN'!I988</f>
        <v xml:space="preserve"> Tanggungharjo </v>
      </c>
      <c r="D141" s="161" t="str">
        <f>'PER TRIWULAN'!B988</f>
        <v>SMP BUDI LUHUR</v>
      </c>
      <c r="E141" s="136">
        <f>'PER TRIWULAN'!P988</f>
        <v>20235000</v>
      </c>
      <c r="F141" s="197"/>
      <c r="G141" s="146"/>
      <c r="H141" s="146"/>
      <c r="I141" s="146">
        <v>2835000</v>
      </c>
      <c r="J141" s="146"/>
      <c r="K141" s="146"/>
      <c r="L141" s="146">
        <v>1050000</v>
      </c>
      <c r="M141" s="146"/>
      <c r="N141" s="146">
        <v>16350000</v>
      </c>
      <c r="O141" s="146"/>
      <c r="P141" s="146"/>
      <c r="Q141" s="146"/>
      <c r="R141" s="146"/>
      <c r="S141" s="146"/>
      <c r="T141" s="136">
        <f t="shared" si="6"/>
        <v>20235000</v>
      </c>
      <c r="U141" s="134">
        <f t="shared" si="7"/>
        <v>20235000</v>
      </c>
      <c r="V141" s="134">
        <f t="shared" si="8"/>
        <v>-20235000</v>
      </c>
    </row>
    <row r="142" spans="2:22" hidden="1">
      <c r="B142" s="185">
        <f>'PER TRIWULAN'!A989</f>
        <v>983</v>
      </c>
      <c r="C142" s="160" t="str">
        <f>'PER TRIWULAN'!I989</f>
        <v xml:space="preserve"> Tanggungharjo </v>
      </c>
      <c r="D142" s="161" t="str">
        <f>'PER TRIWULAN'!B989</f>
        <v>SMP AL Islah Tanggungharjo</v>
      </c>
      <c r="E142" s="136">
        <f>'PER TRIWULAN'!P989</f>
        <v>22897500</v>
      </c>
      <c r="F142" s="197"/>
      <c r="G142" s="146">
        <v>1250000</v>
      </c>
      <c r="H142" s="146">
        <v>626000</v>
      </c>
      <c r="I142" s="146">
        <v>2242000</v>
      </c>
      <c r="J142" s="146">
        <v>1695000</v>
      </c>
      <c r="K142" s="146">
        <v>4251000</v>
      </c>
      <c r="L142" s="146">
        <v>1140000</v>
      </c>
      <c r="M142" s="146">
        <v>3511000</v>
      </c>
      <c r="N142" s="146">
        <v>6600000</v>
      </c>
      <c r="O142" s="146">
        <v>800000</v>
      </c>
      <c r="P142" s="146"/>
      <c r="Q142" s="146">
        <v>582500</v>
      </c>
      <c r="R142" s="146"/>
      <c r="S142" s="146">
        <v>200000</v>
      </c>
      <c r="T142" s="136">
        <f t="shared" si="6"/>
        <v>22897500</v>
      </c>
      <c r="U142" s="134">
        <f t="shared" si="7"/>
        <v>22897500</v>
      </c>
      <c r="V142" s="134">
        <f t="shared" si="8"/>
        <v>-22897500</v>
      </c>
    </row>
    <row r="143" spans="2:22" hidden="1">
      <c r="B143" s="185">
        <f>'PER TRIWULAN'!A990</f>
        <v>984</v>
      </c>
      <c r="C143" s="160" t="str">
        <f>'PER TRIWULAN'!I990</f>
        <v xml:space="preserve"> Tawangharjo </v>
      </c>
      <c r="D143" s="161" t="str">
        <f>'PER TRIWULAN'!B990</f>
        <v>SMP PGRI TAWANGHARJO</v>
      </c>
      <c r="E143" s="136">
        <f>'PER TRIWULAN'!P990</f>
        <v>21655000</v>
      </c>
      <c r="F143" s="197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36">
        <f t="shared" si="6"/>
        <v>0</v>
      </c>
      <c r="U143" s="134">
        <f t="shared" si="7"/>
        <v>21655000</v>
      </c>
      <c r="V143" s="134">
        <f t="shared" si="8"/>
        <v>0</v>
      </c>
    </row>
    <row r="144" spans="2:22" hidden="1">
      <c r="B144" s="185">
        <f>'PER TRIWULAN'!A991</f>
        <v>985</v>
      </c>
      <c r="C144" s="160" t="str">
        <f>'PER TRIWULAN'!I991</f>
        <v xml:space="preserve"> Tegowanu </v>
      </c>
      <c r="D144" s="161" t="str">
        <f>'PER TRIWULAN'!B991</f>
        <v>SMP ISLAM TEGOWANU</v>
      </c>
      <c r="E144" s="136">
        <f>'PER TRIWULAN'!P991</f>
        <v>33015000</v>
      </c>
      <c r="F144" s="197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36">
        <f t="shared" si="6"/>
        <v>0</v>
      </c>
      <c r="U144" s="134">
        <f t="shared" si="7"/>
        <v>33015000</v>
      </c>
      <c r="V144" s="134">
        <f t="shared" si="8"/>
        <v>0</v>
      </c>
    </row>
    <row r="145" spans="2:23" hidden="1">
      <c r="B145" s="185">
        <f>'PER TRIWULAN'!A992</f>
        <v>986</v>
      </c>
      <c r="C145" s="160" t="str">
        <f>'PER TRIWULAN'!I992</f>
        <v xml:space="preserve"> Tegowanu </v>
      </c>
      <c r="D145" s="161" t="str">
        <f>'PER TRIWULAN'!B992</f>
        <v>SMP KRISTEN TEGOWANU</v>
      </c>
      <c r="E145" s="136">
        <f>'PER TRIWULAN'!P992</f>
        <v>5680000</v>
      </c>
      <c r="F145" s="197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36">
        <f t="shared" si="6"/>
        <v>0</v>
      </c>
      <c r="U145" s="134">
        <f t="shared" si="7"/>
        <v>5680000</v>
      </c>
      <c r="V145" s="134">
        <f t="shared" si="8"/>
        <v>0</v>
      </c>
    </row>
    <row r="146" spans="2:23" hidden="1">
      <c r="B146" s="185">
        <f>'PER TRIWULAN'!A993</f>
        <v>987</v>
      </c>
      <c r="C146" s="160" t="str">
        <f>'PER TRIWULAN'!I993</f>
        <v xml:space="preserve"> Tegowanu </v>
      </c>
      <c r="D146" s="161" t="str">
        <f>'PER TRIWULAN'!B993</f>
        <v>SMP PGRI TEGOWANU</v>
      </c>
      <c r="E146" s="136">
        <f>'PER TRIWULAN'!P993</f>
        <v>29465000</v>
      </c>
      <c r="F146" s="197"/>
      <c r="G146" s="146">
        <v>575000</v>
      </c>
      <c r="H146" s="146"/>
      <c r="I146" s="146">
        <v>3225000</v>
      </c>
      <c r="J146" s="146">
        <v>4063000</v>
      </c>
      <c r="K146" s="146">
        <v>1247000</v>
      </c>
      <c r="L146" s="146">
        <v>847000</v>
      </c>
      <c r="M146" s="146">
        <v>1050000</v>
      </c>
      <c r="N146" s="146">
        <v>15900000</v>
      </c>
      <c r="O146" s="146">
        <v>975000</v>
      </c>
      <c r="P146" s="146"/>
      <c r="Q146" s="146">
        <v>150000</v>
      </c>
      <c r="R146" s="146">
        <v>873000</v>
      </c>
      <c r="S146" s="146">
        <v>560000</v>
      </c>
      <c r="T146" s="136">
        <f t="shared" si="6"/>
        <v>29465000</v>
      </c>
      <c r="U146" s="134">
        <f t="shared" si="7"/>
        <v>29465000</v>
      </c>
      <c r="V146" s="134">
        <f t="shared" si="8"/>
        <v>-29465000</v>
      </c>
    </row>
    <row r="147" spans="2:23">
      <c r="B147" s="185">
        <f>'PER TRIWULAN'!A994</f>
        <v>988</v>
      </c>
      <c r="C147" s="160" t="str">
        <f>'PER TRIWULAN'!I994</f>
        <v xml:space="preserve"> Toroh </v>
      </c>
      <c r="D147" s="161" t="str">
        <f>'PER TRIWULAN'!B994</f>
        <v>SMP KARYA TOROH</v>
      </c>
      <c r="E147" s="136">
        <f>'PER TRIWULAN'!P994</f>
        <v>56267500</v>
      </c>
      <c r="F147" s="197"/>
      <c r="G147" s="146"/>
      <c r="H147" s="146"/>
      <c r="I147" s="146">
        <v>2681000</v>
      </c>
      <c r="J147" s="146">
        <v>1150000</v>
      </c>
      <c r="K147" s="146">
        <v>360000</v>
      </c>
      <c r="L147" s="146">
        <v>909000</v>
      </c>
      <c r="M147" s="146">
        <v>280000</v>
      </c>
      <c r="N147" s="146">
        <v>17600000</v>
      </c>
      <c r="O147" s="146">
        <v>450000</v>
      </c>
      <c r="P147" s="146"/>
      <c r="Q147" s="146"/>
      <c r="R147" s="146"/>
      <c r="S147" s="146"/>
      <c r="T147" s="136">
        <f t="shared" si="6"/>
        <v>23430000</v>
      </c>
      <c r="U147" s="134">
        <f t="shared" si="7"/>
        <v>56267500</v>
      </c>
      <c r="V147" s="134">
        <f t="shared" si="8"/>
        <v>-23430000</v>
      </c>
      <c r="W147" s="168">
        <f>V147-U147</f>
        <v>-79697500</v>
      </c>
    </row>
    <row r="148" spans="2:23">
      <c r="B148" s="185">
        <f>'PER TRIWULAN'!A995</f>
        <v>989</v>
      </c>
      <c r="C148" s="160" t="str">
        <f>'PER TRIWULAN'!I995</f>
        <v xml:space="preserve"> Toroh </v>
      </c>
      <c r="D148" s="161" t="str">
        <f>'PER TRIWULAN'!B995</f>
        <v>SMP KRISTEN PUTRA WACANA TOROH</v>
      </c>
      <c r="E148" s="136">
        <f>'PER TRIWULAN'!P995</f>
        <v>15442500</v>
      </c>
      <c r="F148" s="197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36">
        <f t="shared" si="6"/>
        <v>0</v>
      </c>
      <c r="U148" s="134">
        <f t="shared" si="7"/>
        <v>15442500</v>
      </c>
      <c r="V148" s="134">
        <f t="shared" si="8"/>
        <v>0</v>
      </c>
    </row>
    <row r="149" spans="2:23" ht="13.5" thickBot="1">
      <c r="B149" s="185">
        <f>'PER TRIWULAN'!A996</f>
        <v>990</v>
      </c>
      <c r="C149" s="160" t="str">
        <f>'PER TRIWULAN'!I996</f>
        <v xml:space="preserve"> Toroh </v>
      </c>
      <c r="D149" s="161" t="str">
        <f>'PER TRIWULAN'!B996</f>
        <v>SMP PEMBANGUNAN DESA</v>
      </c>
      <c r="E149" s="136">
        <f>'PER TRIWULAN'!P996</f>
        <v>70645000</v>
      </c>
      <c r="F149" s="197"/>
      <c r="G149" s="146"/>
      <c r="H149" s="146">
        <v>5000000</v>
      </c>
      <c r="I149" s="146">
        <v>1000000</v>
      </c>
      <c r="J149" s="146">
        <v>7500000</v>
      </c>
      <c r="K149" s="146">
        <v>2510000</v>
      </c>
      <c r="L149" s="146">
        <v>1200000</v>
      </c>
      <c r="M149" s="146">
        <v>1950000</v>
      </c>
      <c r="N149" s="146">
        <v>47478000</v>
      </c>
      <c r="O149" s="146">
        <v>600000</v>
      </c>
      <c r="P149" s="146"/>
      <c r="Q149" s="146">
        <v>300000</v>
      </c>
      <c r="R149" s="146"/>
      <c r="S149" s="146"/>
      <c r="T149" s="136">
        <f t="shared" si="6"/>
        <v>67538000</v>
      </c>
      <c r="U149" s="134">
        <f t="shared" si="7"/>
        <v>70645000</v>
      </c>
      <c r="V149" s="134">
        <f t="shared" si="8"/>
        <v>-67538000</v>
      </c>
    </row>
    <row r="150" spans="2:23" ht="13.5" hidden="1" thickBot="1">
      <c r="B150" s="185">
        <f>'PER TRIWULAN'!A997</f>
        <v>991</v>
      </c>
      <c r="C150" s="160" t="str">
        <f>'PER TRIWULAN'!I997</f>
        <v xml:space="preserve"> Wirosari </v>
      </c>
      <c r="D150" s="161" t="str">
        <f>'PER TRIWULAN'!B997</f>
        <v>SMP MIFTAHUSSA ADAH</v>
      </c>
      <c r="E150" s="136">
        <f>'PER TRIWULAN'!P997</f>
        <v>51120000</v>
      </c>
      <c r="F150" s="197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36">
        <f t="shared" si="6"/>
        <v>0</v>
      </c>
      <c r="U150" s="134">
        <f t="shared" si="7"/>
        <v>51120000</v>
      </c>
      <c r="V150" s="134">
        <f t="shared" si="8"/>
        <v>0</v>
      </c>
    </row>
    <row r="151" spans="2:23" ht="13.5" hidden="1" thickBot="1">
      <c r="B151" s="185">
        <f>'PER TRIWULAN'!A998</f>
        <v>992</v>
      </c>
      <c r="C151" s="160" t="str">
        <f>'PER TRIWULAN'!I998</f>
        <v xml:space="preserve"> Wirosari </v>
      </c>
      <c r="D151" s="161" t="str">
        <f>'PER TRIWULAN'!B998</f>
        <v>SMP AL ISLAM WIROSARI</v>
      </c>
      <c r="E151" s="136">
        <f>'PER TRIWULAN'!P998</f>
        <v>20767500</v>
      </c>
      <c r="F151" s="197"/>
      <c r="G151" s="146"/>
      <c r="H151" s="146"/>
      <c r="I151" s="146"/>
      <c r="J151" s="146">
        <v>1626500</v>
      </c>
      <c r="K151" s="146">
        <v>1653700</v>
      </c>
      <c r="L151" s="146">
        <v>2300000</v>
      </c>
      <c r="M151" s="146"/>
      <c r="N151" s="146">
        <v>15187300</v>
      </c>
      <c r="O151" s="146"/>
      <c r="P151" s="146"/>
      <c r="Q151" s="146"/>
      <c r="R151" s="146"/>
      <c r="S151" s="146"/>
      <c r="T151" s="136">
        <f t="shared" si="6"/>
        <v>20767500</v>
      </c>
      <c r="U151" s="134">
        <f t="shared" si="7"/>
        <v>20767500</v>
      </c>
      <c r="V151" s="134">
        <f t="shared" si="8"/>
        <v>-20767500</v>
      </c>
    </row>
    <row r="152" spans="2:23" ht="13.5" hidden="1" thickBot="1">
      <c r="B152" s="185">
        <f>'PER TRIWULAN'!A999</f>
        <v>993</v>
      </c>
      <c r="C152" s="160" t="str">
        <f>'PER TRIWULAN'!I999</f>
        <v xml:space="preserve"> Wirosari </v>
      </c>
      <c r="D152" s="161" t="str">
        <f>'PER TRIWULAN'!B999</f>
        <v>SMP KRISTEN WIROSARI</v>
      </c>
      <c r="E152" s="136">
        <f>'PER TRIWULAN'!P999</f>
        <v>12247500</v>
      </c>
      <c r="F152" s="197"/>
      <c r="G152" s="146"/>
      <c r="H152" s="146">
        <v>500000</v>
      </c>
      <c r="I152" s="146"/>
      <c r="J152" s="146"/>
      <c r="K152" s="146">
        <v>351692</v>
      </c>
      <c r="L152" s="146">
        <v>1451828</v>
      </c>
      <c r="M152" s="146"/>
      <c r="N152" s="146">
        <v>9162980</v>
      </c>
      <c r="O152" s="146"/>
      <c r="P152" s="146">
        <v>781000</v>
      </c>
      <c r="Q152" s="146"/>
      <c r="R152" s="146"/>
      <c r="S152" s="146"/>
      <c r="T152" s="136">
        <f t="shared" si="6"/>
        <v>12247500</v>
      </c>
      <c r="U152" s="134">
        <f t="shared" si="7"/>
        <v>12247500</v>
      </c>
      <c r="V152" s="134">
        <f t="shared" si="8"/>
        <v>-12247500</v>
      </c>
    </row>
    <row r="153" spans="2:23" ht="13.5" hidden="1" thickBot="1">
      <c r="B153" s="185">
        <f>'PER TRIWULAN'!A1000</f>
        <v>994</v>
      </c>
      <c r="C153" s="160" t="str">
        <f>'PER TRIWULAN'!I1000</f>
        <v xml:space="preserve"> Wirosari </v>
      </c>
      <c r="D153" s="161" t="str">
        <f>'PER TRIWULAN'!B1000</f>
        <v>SMP PGRI Wirosari</v>
      </c>
      <c r="E153" s="136">
        <f>'PER TRIWULAN'!P1000</f>
        <v>31062500</v>
      </c>
      <c r="F153" s="197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36">
        <f t="shared" si="6"/>
        <v>0</v>
      </c>
      <c r="U153" s="134">
        <f t="shared" si="7"/>
        <v>31062500</v>
      </c>
      <c r="V153" s="134">
        <f t="shared" si="8"/>
        <v>0</v>
      </c>
    </row>
    <row r="154" spans="2:23" ht="13.5" hidden="1" thickBot="1">
      <c r="B154" s="185">
        <f>'PER TRIWULAN'!A1001</f>
        <v>995</v>
      </c>
      <c r="C154" s="160" t="str">
        <f>'PER TRIWULAN'!I1001</f>
        <v xml:space="preserve"> Purwodadi </v>
      </c>
      <c r="D154" s="161" t="str">
        <f>'PER TRIWULAN'!B1001</f>
        <v>SMP Islam Integral Luqman Al Hakim</v>
      </c>
      <c r="E154" s="136">
        <f>'PER TRIWULAN'!P1001</f>
        <v>5680000</v>
      </c>
      <c r="F154" s="197"/>
      <c r="G154" s="146"/>
      <c r="H154" s="146">
        <v>756780</v>
      </c>
      <c r="I154" s="146"/>
      <c r="J154" s="146"/>
      <c r="K154" s="146"/>
      <c r="L154" s="146">
        <v>1445275</v>
      </c>
      <c r="M154" s="146">
        <v>1638000</v>
      </c>
      <c r="N154" s="146">
        <v>1891000</v>
      </c>
      <c r="O154" s="146"/>
      <c r="P154" s="146"/>
      <c r="Q154" s="146"/>
      <c r="R154" s="146"/>
      <c r="S154" s="146"/>
      <c r="T154" s="136">
        <f t="shared" si="6"/>
        <v>5731055</v>
      </c>
      <c r="U154" s="134">
        <f t="shared" si="7"/>
        <v>5680000</v>
      </c>
      <c r="V154" s="134">
        <f t="shared" si="8"/>
        <v>-5731055</v>
      </c>
    </row>
    <row r="155" spans="2:23" ht="13.5" hidden="1" thickBot="1">
      <c r="B155" s="185">
        <f>'PER TRIWULAN'!A1002</f>
        <v>996</v>
      </c>
      <c r="C155" s="160" t="str">
        <f>'PER TRIWULAN'!I1002</f>
        <v xml:space="preserve"> Pulokulon </v>
      </c>
      <c r="D155" s="161" t="str">
        <f>'PER TRIWULAN'!B1002</f>
        <v xml:space="preserve"> SMP Islam Sirojuddin Sidorejo Pulokulon </v>
      </c>
      <c r="E155" s="136">
        <f>'PER TRIWULAN'!P1002</f>
        <v>0</v>
      </c>
      <c r="F155" s="197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36">
        <f t="shared" si="6"/>
        <v>0</v>
      </c>
      <c r="U155" s="134">
        <f t="shared" si="7"/>
        <v>0</v>
      </c>
      <c r="V155" s="134">
        <f t="shared" si="8"/>
        <v>0</v>
      </c>
    </row>
    <row r="156" spans="2:23" ht="13.5" hidden="1" thickBot="1">
      <c r="B156" s="185">
        <f>'PER TRIWULAN'!A1003</f>
        <v>997</v>
      </c>
      <c r="C156" s="160" t="str">
        <f>'PER TRIWULAN'!I1003</f>
        <v xml:space="preserve"> Tawangharjo </v>
      </c>
      <c r="D156" s="161" t="str">
        <f>'PER TRIWULAN'!B1003</f>
        <v xml:space="preserve"> SMP Kanzul Lughoh Al Taqih Selo Tawangharjo </v>
      </c>
      <c r="E156" s="136">
        <f>'PER TRIWULAN'!P1003</f>
        <v>0</v>
      </c>
      <c r="F156" s="197"/>
      <c r="G156" s="146">
        <v>0</v>
      </c>
      <c r="H156" s="146">
        <v>1388500</v>
      </c>
      <c r="I156" s="146">
        <v>3360000</v>
      </c>
      <c r="J156" s="146"/>
      <c r="K156" s="146">
        <v>7432500</v>
      </c>
      <c r="L156" s="146"/>
      <c r="M156" s="146"/>
      <c r="N156" s="146">
        <v>12060000</v>
      </c>
      <c r="O156" s="146"/>
      <c r="P156" s="146"/>
      <c r="Q156" s="146">
        <v>800000</v>
      </c>
      <c r="R156" s="146"/>
      <c r="S156" s="146">
        <v>1939000</v>
      </c>
      <c r="T156" s="136">
        <f t="shared" si="6"/>
        <v>26980000</v>
      </c>
      <c r="U156" s="134">
        <f t="shared" si="7"/>
        <v>0</v>
      </c>
      <c r="V156" s="134">
        <f t="shared" si="8"/>
        <v>-26980000</v>
      </c>
    </row>
    <row r="157" spans="2:23" ht="13.5" hidden="1" thickBot="1">
      <c r="B157" s="185">
        <f>'PER TRIWULAN'!A1004</f>
        <v>998</v>
      </c>
      <c r="C157" s="160" t="str">
        <f>'PER TRIWULAN'!I1004</f>
        <v xml:space="preserve"> Kradenan </v>
      </c>
      <c r="D157" s="161" t="str">
        <f>'PER TRIWULAN'!B1004</f>
        <v xml:space="preserve"> SMP Islam Assalam Kradenan </v>
      </c>
      <c r="E157" s="136">
        <f>'PER TRIWULAN'!P1004</f>
        <v>0</v>
      </c>
      <c r="F157" s="197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36">
        <f t="shared" si="6"/>
        <v>0</v>
      </c>
      <c r="U157" s="134">
        <f t="shared" si="7"/>
        <v>0</v>
      </c>
      <c r="V157" s="134">
        <f t="shared" si="8"/>
        <v>0</v>
      </c>
    </row>
    <row r="158" spans="2:23" ht="13.5" hidden="1" thickBot="1">
      <c r="B158" s="185">
        <f>'PER TRIWULAN'!A1005</f>
        <v>999</v>
      </c>
      <c r="C158" s="160" t="str">
        <f>'PER TRIWULAN'!I1005</f>
        <v xml:space="preserve"> Geyer </v>
      </c>
      <c r="D158" s="161" t="str">
        <f>'PER TRIWULAN'!B1005</f>
        <v xml:space="preserve"> SMP Karya Sobo Geyer </v>
      </c>
      <c r="E158" s="136">
        <f>'PER TRIWULAN'!P1005</f>
        <v>0</v>
      </c>
      <c r="F158" s="197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36">
        <f t="shared" si="6"/>
        <v>0</v>
      </c>
      <c r="U158" s="134">
        <f t="shared" si="7"/>
        <v>0</v>
      </c>
      <c r="V158" s="134">
        <f t="shared" si="8"/>
        <v>0</v>
      </c>
    </row>
    <row r="159" spans="2:23" ht="13.5" hidden="1" thickBot="1">
      <c r="B159" s="186"/>
      <c r="C159" s="187"/>
      <c r="D159" s="188"/>
      <c r="E159" s="137">
        <f>'PER TRIWULAN'!D1018</f>
        <v>0</v>
      </c>
      <c r="F159" s="137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34">
        <f t="shared" ref="U159" si="9">E159-T159</f>
        <v>0</v>
      </c>
      <c r="V159" s="134">
        <f t="shared" si="8"/>
        <v>0</v>
      </c>
    </row>
    <row r="160" spans="2:23" ht="15" customHeight="1" thickBot="1">
      <c r="B160" s="319" t="str">
        <f>'PER TRIWULAN'!A1019</f>
        <v>JUMLAH</v>
      </c>
      <c r="C160" s="320"/>
      <c r="D160" s="321"/>
      <c r="E160" s="138">
        <f>SUBTOTAL(9,E11:E158)</f>
        <v>524512500</v>
      </c>
      <c r="F160" s="138">
        <f t="shared" ref="F160:W160" si="10">SUBTOTAL(9,F11:F158)</f>
        <v>0</v>
      </c>
      <c r="G160" s="138">
        <f t="shared" si="10"/>
        <v>30390000</v>
      </c>
      <c r="H160" s="138">
        <f t="shared" si="10"/>
        <v>17399500</v>
      </c>
      <c r="I160" s="138">
        <f t="shared" si="10"/>
        <v>59466750</v>
      </c>
      <c r="J160" s="138">
        <f t="shared" si="10"/>
        <v>8650000</v>
      </c>
      <c r="K160" s="138">
        <f t="shared" si="10"/>
        <v>36798200</v>
      </c>
      <c r="L160" s="138">
        <f t="shared" si="10"/>
        <v>17931839</v>
      </c>
      <c r="M160" s="138">
        <f t="shared" si="10"/>
        <v>11467500</v>
      </c>
      <c r="N160" s="138">
        <f t="shared" si="10"/>
        <v>109043000</v>
      </c>
      <c r="O160" s="138">
        <f t="shared" si="10"/>
        <v>30820000</v>
      </c>
      <c r="P160" s="138">
        <f t="shared" si="10"/>
        <v>0</v>
      </c>
      <c r="Q160" s="138">
        <f t="shared" si="10"/>
        <v>1200000</v>
      </c>
      <c r="R160" s="138">
        <f t="shared" si="10"/>
        <v>0</v>
      </c>
      <c r="S160" s="138">
        <f t="shared" si="10"/>
        <v>36310600</v>
      </c>
      <c r="T160" s="138">
        <f t="shared" si="10"/>
        <v>359477389</v>
      </c>
      <c r="U160" s="195">
        <f t="shared" si="10"/>
        <v>524512500</v>
      </c>
      <c r="V160" s="137">
        <f t="shared" si="10"/>
        <v>-359477389</v>
      </c>
      <c r="W160" s="137">
        <f t="shared" si="10"/>
        <v>-79697500</v>
      </c>
    </row>
    <row r="161" spans="2:20" ht="13.5" thickTop="1">
      <c r="B161" s="190"/>
      <c r="C161" s="191"/>
    </row>
    <row r="162" spans="2:20" s="134" customFormat="1" ht="16.5">
      <c r="B162" s="178"/>
      <c r="C162" s="179"/>
      <c r="D162" s="176"/>
      <c r="G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2"/>
      <c r="S162" s="175"/>
    </row>
    <row r="163" spans="2:20" s="134" customFormat="1" ht="16.5">
      <c r="B163" s="178"/>
      <c r="C163" s="179"/>
      <c r="D163" s="176"/>
      <c r="G163" s="192"/>
      <c r="I163" s="192">
        <v>2835000</v>
      </c>
      <c r="J163" s="192"/>
      <c r="K163" s="192"/>
      <c r="L163" s="192">
        <v>1050000</v>
      </c>
      <c r="M163" s="192"/>
      <c r="N163" s="192">
        <v>16350000</v>
      </c>
      <c r="O163" s="192"/>
      <c r="P163" s="192"/>
      <c r="Q163" s="192"/>
      <c r="R163" s="196" t="s">
        <v>1863</v>
      </c>
      <c r="S163" s="175"/>
    </row>
    <row r="164" spans="2:20" s="134" customFormat="1" ht="16.5">
      <c r="B164" s="178"/>
      <c r="C164" s="179"/>
      <c r="D164" s="176"/>
      <c r="G164" s="192"/>
      <c r="I164" s="192">
        <v>2835000</v>
      </c>
      <c r="J164" s="192"/>
      <c r="K164" s="192"/>
      <c r="L164" s="192">
        <v>1050000</v>
      </c>
      <c r="M164" s="192"/>
      <c r="N164" s="192">
        <v>16350000</v>
      </c>
      <c r="O164" s="192"/>
      <c r="P164" s="192"/>
      <c r="Q164" s="192"/>
      <c r="R164" s="196" t="s">
        <v>1864</v>
      </c>
      <c r="S164" s="175"/>
      <c r="T164" s="192"/>
    </row>
    <row r="165" spans="2:20" s="134" customFormat="1" ht="16.5">
      <c r="B165" s="178"/>
      <c r="C165" s="179"/>
      <c r="D165" s="176"/>
      <c r="G165" s="192"/>
      <c r="I165" s="192">
        <v>2835000</v>
      </c>
      <c r="J165" s="192"/>
      <c r="K165" s="192"/>
      <c r="L165" s="192">
        <v>1050000</v>
      </c>
      <c r="M165" s="192"/>
      <c r="N165" s="192">
        <v>16350000</v>
      </c>
      <c r="O165" s="192"/>
      <c r="P165" s="192"/>
      <c r="Q165" s="192"/>
      <c r="R165" s="196"/>
      <c r="S165" s="175"/>
      <c r="T165" s="192"/>
    </row>
    <row r="166" spans="2:20" s="134" customFormat="1" ht="16.5">
      <c r="B166" s="178"/>
      <c r="C166" s="179"/>
      <c r="D166" s="176"/>
      <c r="G166" s="192"/>
      <c r="I166" s="192"/>
      <c r="J166" s="192"/>
      <c r="K166" s="192"/>
      <c r="L166" s="192"/>
      <c r="M166" s="192"/>
      <c r="N166" s="192">
        <v>13845000</v>
      </c>
      <c r="O166" s="192"/>
      <c r="P166" s="192"/>
      <c r="Q166" s="192"/>
      <c r="R166" s="196"/>
      <c r="S166" s="175"/>
      <c r="T166" s="192"/>
    </row>
    <row r="167" spans="2:20" s="134" customFormat="1" ht="16.5">
      <c r="B167" s="178"/>
      <c r="C167" s="179"/>
      <c r="D167" s="176"/>
      <c r="G167" s="192"/>
      <c r="I167" s="192">
        <f>SUBTOTAL(9,I163:I166)</f>
        <v>8505000</v>
      </c>
      <c r="J167" s="192"/>
      <c r="K167" s="192"/>
      <c r="L167" s="192">
        <f>SUBTOTAL(9,L163:L166)</f>
        <v>3150000</v>
      </c>
      <c r="M167" s="192"/>
      <c r="N167" s="192">
        <f>SUBTOTAL(9,N163:N166)</f>
        <v>62895000</v>
      </c>
      <c r="O167" s="192"/>
      <c r="P167" s="192"/>
      <c r="Q167" s="192"/>
      <c r="R167" s="196"/>
      <c r="S167" s="175"/>
      <c r="T167" s="192"/>
    </row>
    <row r="168" spans="2:20" s="134" customFormat="1" ht="16.5">
      <c r="B168" s="178"/>
      <c r="C168" s="179"/>
      <c r="D168" s="176"/>
      <c r="G168" s="192"/>
      <c r="I168" s="192"/>
      <c r="J168" s="192"/>
      <c r="K168" s="192"/>
      <c r="L168" s="192"/>
      <c r="M168" s="192"/>
      <c r="N168" s="192"/>
      <c r="O168" s="192"/>
      <c r="P168" s="192"/>
      <c r="Q168" s="192"/>
      <c r="R168" s="196" t="s">
        <v>1852</v>
      </c>
      <c r="S168" s="175"/>
    </row>
    <row r="169" spans="2:20" s="134" customFormat="1" ht="16.5">
      <c r="B169" s="178"/>
      <c r="C169" s="179"/>
      <c r="D169" s="176"/>
      <c r="G169" s="192"/>
      <c r="I169" s="192"/>
      <c r="J169" s="192"/>
      <c r="K169" s="192"/>
      <c r="L169" s="192"/>
      <c r="M169" s="192"/>
      <c r="N169" s="192"/>
      <c r="O169" s="192"/>
      <c r="P169" s="192"/>
      <c r="Q169" s="192"/>
      <c r="R169" s="196" t="s">
        <v>1853</v>
      </c>
      <c r="S169" s="175"/>
    </row>
    <row r="170" spans="2:20" s="134" customFormat="1" ht="15.75">
      <c r="B170" s="178"/>
      <c r="C170" s="179"/>
      <c r="D170" s="193"/>
    </row>
  </sheetData>
  <autoFilter ref="B10:V159">
    <filterColumn colId="1">
      <filters>
        <filter val="Toroh"/>
      </filters>
    </filterColumn>
  </autoFilter>
  <mergeCells count="29">
    <mergeCell ref="B160:D160"/>
    <mergeCell ref="U6:U9"/>
    <mergeCell ref="V6:V9"/>
    <mergeCell ref="G7:G9"/>
    <mergeCell ref="H7:H9"/>
    <mergeCell ref="I7:I9"/>
    <mergeCell ref="J7:J9"/>
    <mergeCell ref="K7:K9"/>
    <mergeCell ref="L7:L9"/>
    <mergeCell ref="M7:M9"/>
    <mergeCell ref="N7:N9"/>
    <mergeCell ref="B6:B9"/>
    <mergeCell ref="C6:C9"/>
    <mergeCell ref="D6:D9"/>
    <mergeCell ref="E6:E9"/>
    <mergeCell ref="F6:F9"/>
    <mergeCell ref="G6:T6"/>
    <mergeCell ref="O7:O9"/>
    <mergeCell ref="P7:P9"/>
    <mergeCell ref="Q7:Q9"/>
    <mergeCell ref="R7:R9"/>
    <mergeCell ref="S7:S9"/>
    <mergeCell ref="T7:T9"/>
    <mergeCell ref="B4:Q4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63" orientation="landscape" r:id="rId1"/>
  <headerFooter>
    <oddFooter>&amp;A&amp;RPage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1">
    <tabColor rgb="FF7030A0"/>
  </sheetPr>
  <dimension ref="A1:X170"/>
  <sheetViews>
    <sheetView zoomScaleSheetLayoutView="100" workbookViewId="0">
      <pane xSplit="5" ySplit="10" topLeftCell="O11" activePane="bottomRight" state="frozen"/>
      <selection activeCell="C10" sqref="C10"/>
      <selection pane="topRight" activeCell="C10" sqref="C10"/>
      <selection pane="bottomLeft" activeCell="C10" sqref="C10"/>
      <selection pane="bottomRight" activeCell="T149" sqref="T149"/>
    </sheetView>
  </sheetViews>
  <sheetFormatPr defaultRowHeight="12.75"/>
  <cols>
    <col min="1" max="1" width="2.85546875" style="177" customWidth="1"/>
    <col min="2" max="2" width="4.5703125" style="178" customWidth="1"/>
    <col min="3" max="3" width="10" style="179" customWidth="1"/>
    <col min="4" max="4" width="28.85546875" style="177" customWidth="1"/>
    <col min="5" max="6" width="13.42578125" style="134" hidden="1" customWidth="1"/>
    <col min="7" max="7" width="17.28515625" style="134" customWidth="1"/>
    <col min="8" max="8" width="12.42578125" style="134" customWidth="1"/>
    <col min="9" max="9" width="13" style="134" customWidth="1"/>
    <col min="10" max="10" width="10.85546875" style="134" customWidth="1"/>
    <col min="11" max="11" width="13.5703125" style="134" customWidth="1"/>
    <col min="12" max="12" width="11.7109375" style="134" customWidth="1"/>
    <col min="13" max="13" width="11" style="134" customWidth="1"/>
    <col min="14" max="14" width="13.42578125" style="134" customWidth="1"/>
    <col min="15" max="15" width="13.140625" style="134" customWidth="1"/>
    <col min="16" max="16" width="11.28515625" style="134" customWidth="1"/>
    <col min="17" max="17" width="10.5703125" style="134" customWidth="1"/>
    <col min="18" max="18" width="13.7109375" style="134" customWidth="1"/>
    <col min="19" max="19" width="16.7109375" style="134" customWidth="1"/>
    <col min="20" max="20" width="15.140625" style="134" customWidth="1"/>
    <col min="21" max="22" width="13.7109375" style="134" hidden="1" customWidth="1"/>
    <col min="23" max="24" width="13.140625" style="134" customWidth="1"/>
    <col min="25" max="253" width="9.140625" style="177"/>
    <col min="254" max="254" width="2.85546875" style="177" customWidth="1"/>
    <col min="255" max="255" width="6.42578125" style="177" customWidth="1"/>
    <col min="256" max="256" width="22.140625" style="177" customWidth="1"/>
    <col min="257" max="257" width="15" style="177" customWidth="1"/>
    <col min="258" max="258" width="11.28515625" style="177" customWidth="1"/>
    <col min="259" max="259" width="13" style="177" customWidth="1"/>
    <col min="260" max="260" width="8.7109375" style="177" customWidth="1"/>
    <col min="261" max="261" width="10.140625" style="177" customWidth="1"/>
    <col min="262" max="262" width="10.28515625" style="177" customWidth="1"/>
    <col min="263" max="263" width="8.7109375" style="177" customWidth="1"/>
    <col min="264" max="264" width="24" style="177" customWidth="1"/>
    <col min="265" max="265" width="13.140625" style="177" customWidth="1"/>
    <col min="266" max="266" width="11.28515625" style="177" customWidth="1"/>
    <col min="267" max="267" width="10.5703125" style="177" customWidth="1"/>
    <col min="268" max="268" width="10.140625" style="177" customWidth="1"/>
    <col min="269" max="269" width="16.7109375" style="177" customWidth="1"/>
    <col min="270" max="270" width="15.140625" style="177" customWidth="1"/>
    <col min="271" max="509" width="9.140625" style="177"/>
    <col min="510" max="510" width="2.85546875" style="177" customWidth="1"/>
    <col min="511" max="511" width="6.42578125" style="177" customWidth="1"/>
    <col min="512" max="512" width="22.140625" style="177" customWidth="1"/>
    <col min="513" max="513" width="15" style="177" customWidth="1"/>
    <col min="514" max="514" width="11.28515625" style="177" customWidth="1"/>
    <col min="515" max="515" width="13" style="177" customWidth="1"/>
    <col min="516" max="516" width="8.7109375" style="177" customWidth="1"/>
    <col min="517" max="517" width="10.140625" style="177" customWidth="1"/>
    <col min="518" max="518" width="10.28515625" style="177" customWidth="1"/>
    <col min="519" max="519" width="8.7109375" style="177" customWidth="1"/>
    <col min="520" max="520" width="24" style="177" customWidth="1"/>
    <col min="521" max="521" width="13.140625" style="177" customWidth="1"/>
    <col min="522" max="522" width="11.28515625" style="177" customWidth="1"/>
    <col min="523" max="523" width="10.5703125" style="177" customWidth="1"/>
    <col min="524" max="524" width="10.140625" style="177" customWidth="1"/>
    <col min="525" max="525" width="16.7109375" style="177" customWidth="1"/>
    <col min="526" max="526" width="15.140625" style="177" customWidth="1"/>
    <col min="527" max="765" width="9.140625" style="177"/>
    <col min="766" max="766" width="2.85546875" style="177" customWidth="1"/>
    <col min="767" max="767" width="6.42578125" style="177" customWidth="1"/>
    <col min="768" max="768" width="22.140625" style="177" customWidth="1"/>
    <col min="769" max="769" width="15" style="177" customWidth="1"/>
    <col min="770" max="770" width="11.28515625" style="177" customWidth="1"/>
    <col min="771" max="771" width="13" style="177" customWidth="1"/>
    <col min="772" max="772" width="8.7109375" style="177" customWidth="1"/>
    <col min="773" max="773" width="10.140625" style="177" customWidth="1"/>
    <col min="774" max="774" width="10.28515625" style="177" customWidth="1"/>
    <col min="775" max="775" width="8.7109375" style="177" customWidth="1"/>
    <col min="776" max="776" width="24" style="177" customWidth="1"/>
    <col min="777" max="777" width="13.140625" style="177" customWidth="1"/>
    <col min="778" max="778" width="11.28515625" style="177" customWidth="1"/>
    <col min="779" max="779" width="10.5703125" style="177" customWidth="1"/>
    <col min="780" max="780" width="10.140625" style="177" customWidth="1"/>
    <col min="781" max="781" width="16.7109375" style="177" customWidth="1"/>
    <col min="782" max="782" width="15.140625" style="177" customWidth="1"/>
    <col min="783" max="1021" width="9.140625" style="177"/>
    <col min="1022" max="1022" width="2.85546875" style="177" customWidth="1"/>
    <col min="1023" max="1023" width="6.42578125" style="177" customWidth="1"/>
    <col min="1024" max="1024" width="22.140625" style="177" customWidth="1"/>
    <col min="1025" max="1025" width="15" style="177" customWidth="1"/>
    <col min="1026" max="1026" width="11.28515625" style="177" customWidth="1"/>
    <col min="1027" max="1027" width="13" style="177" customWidth="1"/>
    <col min="1028" max="1028" width="8.7109375" style="177" customWidth="1"/>
    <col min="1029" max="1029" width="10.140625" style="177" customWidth="1"/>
    <col min="1030" max="1030" width="10.28515625" style="177" customWidth="1"/>
    <col min="1031" max="1031" width="8.7109375" style="177" customWidth="1"/>
    <col min="1032" max="1032" width="24" style="177" customWidth="1"/>
    <col min="1033" max="1033" width="13.140625" style="177" customWidth="1"/>
    <col min="1034" max="1034" width="11.28515625" style="177" customWidth="1"/>
    <col min="1035" max="1035" width="10.5703125" style="177" customWidth="1"/>
    <col min="1036" max="1036" width="10.140625" style="177" customWidth="1"/>
    <col min="1037" max="1037" width="16.7109375" style="177" customWidth="1"/>
    <col min="1038" max="1038" width="15.140625" style="177" customWidth="1"/>
    <col min="1039" max="1277" width="9.140625" style="177"/>
    <col min="1278" max="1278" width="2.85546875" style="177" customWidth="1"/>
    <col min="1279" max="1279" width="6.42578125" style="177" customWidth="1"/>
    <col min="1280" max="1280" width="22.140625" style="177" customWidth="1"/>
    <col min="1281" max="1281" width="15" style="177" customWidth="1"/>
    <col min="1282" max="1282" width="11.28515625" style="177" customWidth="1"/>
    <col min="1283" max="1283" width="13" style="177" customWidth="1"/>
    <col min="1284" max="1284" width="8.7109375" style="177" customWidth="1"/>
    <col min="1285" max="1285" width="10.140625" style="177" customWidth="1"/>
    <col min="1286" max="1286" width="10.28515625" style="177" customWidth="1"/>
    <col min="1287" max="1287" width="8.7109375" style="177" customWidth="1"/>
    <col min="1288" max="1288" width="24" style="177" customWidth="1"/>
    <col min="1289" max="1289" width="13.140625" style="177" customWidth="1"/>
    <col min="1290" max="1290" width="11.28515625" style="177" customWidth="1"/>
    <col min="1291" max="1291" width="10.5703125" style="177" customWidth="1"/>
    <col min="1292" max="1292" width="10.140625" style="177" customWidth="1"/>
    <col min="1293" max="1293" width="16.7109375" style="177" customWidth="1"/>
    <col min="1294" max="1294" width="15.140625" style="177" customWidth="1"/>
    <col min="1295" max="1533" width="9.140625" style="177"/>
    <col min="1534" max="1534" width="2.85546875" style="177" customWidth="1"/>
    <col min="1535" max="1535" width="6.42578125" style="177" customWidth="1"/>
    <col min="1536" max="1536" width="22.140625" style="177" customWidth="1"/>
    <col min="1537" max="1537" width="15" style="177" customWidth="1"/>
    <col min="1538" max="1538" width="11.28515625" style="177" customWidth="1"/>
    <col min="1539" max="1539" width="13" style="177" customWidth="1"/>
    <col min="1540" max="1540" width="8.7109375" style="177" customWidth="1"/>
    <col min="1541" max="1541" width="10.140625" style="177" customWidth="1"/>
    <col min="1542" max="1542" width="10.28515625" style="177" customWidth="1"/>
    <col min="1543" max="1543" width="8.7109375" style="177" customWidth="1"/>
    <col min="1544" max="1544" width="24" style="177" customWidth="1"/>
    <col min="1545" max="1545" width="13.140625" style="177" customWidth="1"/>
    <col min="1546" max="1546" width="11.28515625" style="177" customWidth="1"/>
    <col min="1547" max="1547" width="10.5703125" style="177" customWidth="1"/>
    <col min="1548" max="1548" width="10.140625" style="177" customWidth="1"/>
    <col min="1549" max="1549" width="16.7109375" style="177" customWidth="1"/>
    <col min="1550" max="1550" width="15.140625" style="177" customWidth="1"/>
    <col min="1551" max="1789" width="9.140625" style="177"/>
    <col min="1790" max="1790" width="2.85546875" style="177" customWidth="1"/>
    <col min="1791" max="1791" width="6.42578125" style="177" customWidth="1"/>
    <col min="1792" max="1792" width="22.140625" style="177" customWidth="1"/>
    <col min="1793" max="1793" width="15" style="177" customWidth="1"/>
    <col min="1794" max="1794" width="11.28515625" style="177" customWidth="1"/>
    <col min="1795" max="1795" width="13" style="177" customWidth="1"/>
    <col min="1796" max="1796" width="8.7109375" style="177" customWidth="1"/>
    <col min="1797" max="1797" width="10.140625" style="177" customWidth="1"/>
    <col min="1798" max="1798" width="10.28515625" style="177" customWidth="1"/>
    <col min="1799" max="1799" width="8.7109375" style="177" customWidth="1"/>
    <col min="1800" max="1800" width="24" style="177" customWidth="1"/>
    <col min="1801" max="1801" width="13.140625" style="177" customWidth="1"/>
    <col min="1802" max="1802" width="11.28515625" style="177" customWidth="1"/>
    <col min="1803" max="1803" width="10.5703125" style="177" customWidth="1"/>
    <col min="1804" max="1804" width="10.140625" style="177" customWidth="1"/>
    <col min="1805" max="1805" width="16.7109375" style="177" customWidth="1"/>
    <col min="1806" max="1806" width="15.140625" style="177" customWidth="1"/>
    <col min="1807" max="2045" width="9.140625" style="177"/>
    <col min="2046" max="2046" width="2.85546875" style="177" customWidth="1"/>
    <col min="2047" max="2047" width="6.42578125" style="177" customWidth="1"/>
    <col min="2048" max="2048" width="22.140625" style="177" customWidth="1"/>
    <col min="2049" max="2049" width="15" style="177" customWidth="1"/>
    <col min="2050" max="2050" width="11.28515625" style="177" customWidth="1"/>
    <col min="2051" max="2051" width="13" style="177" customWidth="1"/>
    <col min="2052" max="2052" width="8.7109375" style="177" customWidth="1"/>
    <col min="2053" max="2053" width="10.140625" style="177" customWidth="1"/>
    <col min="2054" max="2054" width="10.28515625" style="177" customWidth="1"/>
    <col min="2055" max="2055" width="8.7109375" style="177" customWidth="1"/>
    <col min="2056" max="2056" width="24" style="177" customWidth="1"/>
    <col min="2057" max="2057" width="13.140625" style="177" customWidth="1"/>
    <col min="2058" max="2058" width="11.28515625" style="177" customWidth="1"/>
    <col min="2059" max="2059" width="10.5703125" style="177" customWidth="1"/>
    <col min="2060" max="2060" width="10.140625" style="177" customWidth="1"/>
    <col min="2061" max="2061" width="16.7109375" style="177" customWidth="1"/>
    <col min="2062" max="2062" width="15.140625" style="177" customWidth="1"/>
    <col min="2063" max="2301" width="9.140625" style="177"/>
    <col min="2302" max="2302" width="2.85546875" style="177" customWidth="1"/>
    <col min="2303" max="2303" width="6.42578125" style="177" customWidth="1"/>
    <col min="2304" max="2304" width="22.140625" style="177" customWidth="1"/>
    <col min="2305" max="2305" width="15" style="177" customWidth="1"/>
    <col min="2306" max="2306" width="11.28515625" style="177" customWidth="1"/>
    <col min="2307" max="2307" width="13" style="177" customWidth="1"/>
    <col min="2308" max="2308" width="8.7109375" style="177" customWidth="1"/>
    <col min="2309" max="2309" width="10.140625" style="177" customWidth="1"/>
    <col min="2310" max="2310" width="10.28515625" style="177" customWidth="1"/>
    <col min="2311" max="2311" width="8.7109375" style="177" customWidth="1"/>
    <col min="2312" max="2312" width="24" style="177" customWidth="1"/>
    <col min="2313" max="2313" width="13.140625" style="177" customWidth="1"/>
    <col min="2314" max="2314" width="11.28515625" style="177" customWidth="1"/>
    <col min="2315" max="2315" width="10.5703125" style="177" customWidth="1"/>
    <col min="2316" max="2316" width="10.140625" style="177" customWidth="1"/>
    <col min="2317" max="2317" width="16.7109375" style="177" customWidth="1"/>
    <col min="2318" max="2318" width="15.140625" style="177" customWidth="1"/>
    <col min="2319" max="2557" width="9.140625" style="177"/>
    <col min="2558" max="2558" width="2.85546875" style="177" customWidth="1"/>
    <col min="2559" max="2559" width="6.42578125" style="177" customWidth="1"/>
    <col min="2560" max="2560" width="22.140625" style="177" customWidth="1"/>
    <col min="2561" max="2561" width="15" style="177" customWidth="1"/>
    <col min="2562" max="2562" width="11.28515625" style="177" customWidth="1"/>
    <col min="2563" max="2563" width="13" style="177" customWidth="1"/>
    <col min="2564" max="2564" width="8.7109375" style="177" customWidth="1"/>
    <col min="2565" max="2565" width="10.140625" style="177" customWidth="1"/>
    <col min="2566" max="2566" width="10.28515625" style="177" customWidth="1"/>
    <col min="2567" max="2567" width="8.7109375" style="177" customWidth="1"/>
    <col min="2568" max="2568" width="24" style="177" customWidth="1"/>
    <col min="2569" max="2569" width="13.140625" style="177" customWidth="1"/>
    <col min="2570" max="2570" width="11.28515625" style="177" customWidth="1"/>
    <col min="2571" max="2571" width="10.5703125" style="177" customWidth="1"/>
    <col min="2572" max="2572" width="10.140625" style="177" customWidth="1"/>
    <col min="2573" max="2573" width="16.7109375" style="177" customWidth="1"/>
    <col min="2574" max="2574" width="15.140625" style="177" customWidth="1"/>
    <col min="2575" max="2813" width="9.140625" style="177"/>
    <col min="2814" max="2814" width="2.85546875" style="177" customWidth="1"/>
    <col min="2815" max="2815" width="6.42578125" style="177" customWidth="1"/>
    <col min="2816" max="2816" width="22.140625" style="177" customWidth="1"/>
    <col min="2817" max="2817" width="15" style="177" customWidth="1"/>
    <col min="2818" max="2818" width="11.28515625" style="177" customWidth="1"/>
    <col min="2819" max="2819" width="13" style="177" customWidth="1"/>
    <col min="2820" max="2820" width="8.7109375" style="177" customWidth="1"/>
    <col min="2821" max="2821" width="10.140625" style="177" customWidth="1"/>
    <col min="2822" max="2822" width="10.28515625" style="177" customWidth="1"/>
    <col min="2823" max="2823" width="8.7109375" style="177" customWidth="1"/>
    <col min="2824" max="2824" width="24" style="177" customWidth="1"/>
    <col min="2825" max="2825" width="13.140625" style="177" customWidth="1"/>
    <col min="2826" max="2826" width="11.28515625" style="177" customWidth="1"/>
    <col min="2827" max="2827" width="10.5703125" style="177" customWidth="1"/>
    <col min="2828" max="2828" width="10.140625" style="177" customWidth="1"/>
    <col min="2829" max="2829" width="16.7109375" style="177" customWidth="1"/>
    <col min="2830" max="2830" width="15.140625" style="177" customWidth="1"/>
    <col min="2831" max="3069" width="9.140625" style="177"/>
    <col min="3070" max="3070" width="2.85546875" style="177" customWidth="1"/>
    <col min="3071" max="3071" width="6.42578125" style="177" customWidth="1"/>
    <col min="3072" max="3072" width="22.140625" style="177" customWidth="1"/>
    <col min="3073" max="3073" width="15" style="177" customWidth="1"/>
    <col min="3074" max="3074" width="11.28515625" style="177" customWidth="1"/>
    <col min="3075" max="3075" width="13" style="177" customWidth="1"/>
    <col min="3076" max="3076" width="8.7109375" style="177" customWidth="1"/>
    <col min="3077" max="3077" width="10.140625" style="177" customWidth="1"/>
    <col min="3078" max="3078" width="10.28515625" style="177" customWidth="1"/>
    <col min="3079" max="3079" width="8.7109375" style="177" customWidth="1"/>
    <col min="3080" max="3080" width="24" style="177" customWidth="1"/>
    <col min="3081" max="3081" width="13.140625" style="177" customWidth="1"/>
    <col min="3082" max="3082" width="11.28515625" style="177" customWidth="1"/>
    <col min="3083" max="3083" width="10.5703125" style="177" customWidth="1"/>
    <col min="3084" max="3084" width="10.140625" style="177" customWidth="1"/>
    <col min="3085" max="3085" width="16.7109375" style="177" customWidth="1"/>
    <col min="3086" max="3086" width="15.140625" style="177" customWidth="1"/>
    <col min="3087" max="3325" width="9.140625" style="177"/>
    <col min="3326" max="3326" width="2.85546875" style="177" customWidth="1"/>
    <col min="3327" max="3327" width="6.42578125" style="177" customWidth="1"/>
    <col min="3328" max="3328" width="22.140625" style="177" customWidth="1"/>
    <col min="3329" max="3329" width="15" style="177" customWidth="1"/>
    <col min="3330" max="3330" width="11.28515625" style="177" customWidth="1"/>
    <col min="3331" max="3331" width="13" style="177" customWidth="1"/>
    <col min="3332" max="3332" width="8.7109375" style="177" customWidth="1"/>
    <col min="3333" max="3333" width="10.140625" style="177" customWidth="1"/>
    <col min="3334" max="3334" width="10.28515625" style="177" customWidth="1"/>
    <col min="3335" max="3335" width="8.7109375" style="177" customWidth="1"/>
    <col min="3336" max="3336" width="24" style="177" customWidth="1"/>
    <col min="3337" max="3337" width="13.140625" style="177" customWidth="1"/>
    <col min="3338" max="3338" width="11.28515625" style="177" customWidth="1"/>
    <col min="3339" max="3339" width="10.5703125" style="177" customWidth="1"/>
    <col min="3340" max="3340" width="10.140625" style="177" customWidth="1"/>
    <col min="3341" max="3341" width="16.7109375" style="177" customWidth="1"/>
    <col min="3342" max="3342" width="15.140625" style="177" customWidth="1"/>
    <col min="3343" max="3581" width="9.140625" style="177"/>
    <col min="3582" max="3582" width="2.85546875" style="177" customWidth="1"/>
    <col min="3583" max="3583" width="6.42578125" style="177" customWidth="1"/>
    <col min="3584" max="3584" width="22.140625" style="177" customWidth="1"/>
    <col min="3585" max="3585" width="15" style="177" customWidth="1"/>
    <col min="3586" max="3586" width="11.28515625" style="177" customWidth="1"/>
    <col min="3587" max="3587" width="13" style="177" customWidth="1"/>
    <col min="3588" max="3588" width="8.7109375" style="177" customWidth="1"/>
    <col min="3589" max="3589" width="10.140625" style="177" customWidth="1"/>
    <col min="3590" max="3590" width="10.28515625" style="177" customWidth="1"/>
    <col min="3591" max="3591" width="8.7109375" style="177" customWidth="1"/>
    <col min="3592" max="3592" width="24" style="177" customWidth="1"/>
    <col min="3593" max="3593" width="13.140625" style="177" customWidth="1"/>
    <col min="3594" max="3594" width="11.28515625" style="177" customWidth="1"/>
    <col min="3595" max="3595" width="10.5703125" style="177" customWidth="1"/>
    <col min="3596" max="3596" width="10.140625" style="177" customWidth="1"/>
    <col min="3597" max="3597" width="16.7109375" style="177" customWidth="1"/>
    <col min="3598" max="3598" width="15.140625" style="177" customWidth="1"/>
    <col min="3599" max="3837" width="9.140625" style="177"/>
    <col min="3838" max="3838" width="2.85546875" style="177" customWidth="1"/>
    <col min="3839" max="3839" width="6.42578125" style="177" customWidth="1"/>
    <col min="3840" max="3840" width="22.140625" style="177" customWidth="1"/>
    <col min="3841" max="3841" width="15" style="177" customWidth="1"/>
    <col min="3842" max="3842" width="11.28515625" style="177" customWidth="1"/>
    <col min="3843" max="3843" width="13" style="177" customWidth="1"/>
    <col min="3844" max="3844" width="8.7109375" style="177" customWidth="1"/>
    <col min="3845" max="3845" width="10.140625" style="177" customWidth="1"/>
    <col min="3846" max="3846" width="10.28515625" style="177" customWidth="1"/>
    <col min="3847" max="3847" width="8.7109375" style="177" customWidth="1"/>
    <col min="3848" max="3848" width="24" style="177" customWidth="1"/>
    <col min="3849" max="3849" width="13.140625" style="177" customWidth="1"/>
    <col min="3850" max="3850" width="11.28515625" style="177" customWidth="1"/>
    <col min="3851" max="3851" width="10.5703125" style="177" customWidth="1"/>
    <col min="3852" max="3852" width="10.140625" style="177" customWidth="1"/>
    <col min="3853" max="3853" width="16.7109375" style="177" customWidth="1"/>
    <col min="3854" max="3854" width="15.140625" style="177" customWidth="1"/>
    <col min="3855" max="4093" width="9.140625" style="177"/>
    <col min="4094" max="4094" width="2.85546875" style="177" customWidth="1"/>
    <col min="4095" max="4095" width="6.42578125" style="177" customWidth="1"/>
    <col min="4096" max="4096" width="22.140625" style="177" customWidth="1"/>
    <col min="4097" max="4097" width="15" style="177" customWidth="1"/>
    <col min="4098" max="4098" width="11.28515625" style="177" customWidth="1"/>
    <col min="4099" max="4099" width="13" style="177" customWidth="1"/>
    <col min="4100" max="4100" width="8.7109375" style="177" customWidth="1"/>
    <col min="4101" max="4101" width="10.140625" style="177" customWidth="1"/>
    <col min="4102" max="4102" width="10.28515625" style="177" customWidth="1"/>
    <col min="4103" max="4103" width="8.7109375" style="177" customWidth="1"/>
    <col min="4104" max="4104" width="24" style="177" customWidth="1"/>
    <col min="4105" max="4105" width="13.140625" style="177" customWidth="1"/>
    <col min="4106" max="4106" width="11.28515625" style="177" customWidth="1"/>
    <col min="4107" max="4107" width="10.5703125" style="177" customWidth="1"/>
    <col min="4108" max="4108" width="10.140625" style="177" customWidth="1"/>
    <col min="4109" max="4109" width="16.7109375" style="177" customWidth="1"/>
    <col min="4110" max="4110" width="15.140625" style="177" customWidth="1"/>
    <col min="4111" max="4349" width="9.140625" style="177"/>
    <col min="4350" max="4350" width="2.85546875" style="177" customWidth="1"/>
    <col min="4351" max="4351" width="6.42578125" style="177" customWidth="1"/>
    <col min="4352" max="4352" width="22.140625" style="177" customWidth="1"/>
    <col min="4353" max="4353" width="15" style="177" customWidth="1"/>
    <col min="4354" max="4354" width="11.28515625" style="177" customWidth="1"/>
    <col min="4355" max="4355" width="13" style="177" customWidth="1"/>
    <col min="4356" max="4356" width="8.7109375" style="177" customWidth="1"/>
    <col min="4357" max="4357" width="10.140625" style="177" customWidth="1"/>
    <col min="4358" max="4358" width="10.28515625" style="177" customWidth="1"/>
    <col min="4359" max="4359" width="8.7109375" style="177" customWidth="1"/>
    <col min="4360" max="4360" width="24" style="177" customWidth="1"/>
    <col min="4361" max="4361" width="13.140625" style="177" customWidth="1"/>
    <col min="4362" max="4362" width="11.28515625" style="177" customWidth="1"/>
    <col min="4363" max="4363" width="10.5703125" style="177" customWidth="1"/>
    <col min="4364" max="4364" width="10.140625" style="177" customWidth="1"/>
    <col min="4365" max="4365" width="16.7109375" style="177" customWidth="1"/>
    <col min="4366" max="4366" width="15.140625" style="177" customWidth="1"/>
    <col min="4367" max="4605" width="9.140625" style="177"/>
    <col min="4606" max="4606" width="2.85546875" style="177" customWidth="1"/>
    <col min="4607" max="4607" width="6.42578125" style="177" customWidth="1"/>
    <col min="4608" max="4608" width="22.140625" style="177" customWidth="1"/>
    <col min="4609" max="4609" width="15" style="177" customWidth="1"/>
    <col min="4610" max="4610" width="11.28515625" style="177" customWidth="1"/>
    <col min="4611" max="4611" width="13" style="177" customWidth="1"/>
    <col min="4612" max="4612" width="8.7109375" style="177" customWidth="1"/>
    <col min="4613" max="4613" width="10.140625" style="177" customWidth="1"/>
    <col min="4614" max="4614" width="10.28515625" style="177" customWidth="1"/>
    <col min="4615" max="4615" width="8.7109375" style="177" customWidth="1"/>
    <col min="4616" max="4616" width="24" style="177" customWidth="1"/>
    <col min="4617" max="4617" width="13.140625" style="177" customWidth="1"/>
    <col min="4618" max="4618" width="11.28515625" style="177" customWidth="1"/>
    <col min="4619" max="4619" width="10.5703125" style="177" customWidth="1"/>
    <col min="4620" max="4620" width="10.140625" style="177" customWidth="1"/>
    <col min="4621" max="4621" width="16.7109375" style="177" customWidth="1"/>
    <col min="4622" max="4622" width="15.140625" style="177" customWidth="1"/>
    <col min="4623" max="4861" width="9.140625" style="177"/>
    <col min="4862" max="4862" width="2.85546875" style="177" customWidth="1"/>
    <col min="4863" max="4863" width="6.42578125" style="177" customWidth="1"/>
    <col min="4864" max="4864" width="22.140625" style="177" customWidth="1"/>
    <col min="4865" max="4865" width="15" style="177" customWidth="1"/>
    <col min="4866" max="4866" width="11.28515625" style="177" customWidth="1"/>
    <col min="4867" max="4867" width="13" style="177" customWidth="1"/>
    <col min="4868" max="4868" width="8.7109375" style="177" customWidth="1"/>
    <col min="4869" max="4869" width="10.140625" style="177" customWidth="1"/>
    <col min="4870" max="4870" width="10.28515625" style="177" customWidth="1"/>
    <col min="4871" max="4871" width="8.7109375" style="177" customWidth="1"/>
    <col min="4872" max="4872" width="24" style="177" customWidth="1"/>
    <col min="4873" max="4873" width="13.140625" style="177" customWidth="1"/>
    <col min="4874" max="4874" width="11.28515625" style="177" customWidth="1"/>
    <col min="4875" max="4875" width="10.5703125" style="177" customWidth="1"/>
    <col min="4876" max="4876" width="10.140625" style="177" customWidth="1"/>
    <col min="4877" max="4877" width="16.7109375" style="177" customWidth="1"/>
    <col min="4878" max="4878" width="15.140625" style="177" customWidth="1"/>
    <col min="4879" max="5117" width="9.140625" style="177"/>
    <col min="5118" max="5118" width="2.85546875" style="177" customWidth="1"/>
    <col min="5119" max="5119" width="6.42578125" style="177" customWidth="1"/>
    <col min="5120" max="5120" width="22.140625" style="177" customWidth="1"/>
    <col min="5121" max="5121" width="15" style="177" customWidth="1"/>
    <col min="5122" max="5122" width="11.28515625" style="177" customWidth="1"/>
    <col min="5123" max="5123" width="13" style="177" customWidth="1"/>
    <col min="5124" max="5124" width="8.7109375" style="177" customWidth="1"/>
    <col min="5125" max="5125" width="10.140625" style="177" customWidth="1"/>
    <col min="5126" max="5126" width="10.28515625" style="177" customWidth="1"/>
    <col min="5127" max="5127" width="8.7109375" style="177" customWidth="1"/>
    <col min="5128" max="5128" width="24" style="177" customWidth="1"/>
    <col min="5129" max="5129" width="13.140625" style="177" customWidth="1"/>
    <col min="5130" max="5130" width="11.28515625" style="177" customWidth="1"/>
    <col min="5131" max="5131" width="10.5703125" style="177" customWidth="1"/>
    <col min="5132" max="5132" width="10.140625" style="177" customWidth="1"/>
    <col min="5133" max="5133" width="16.7109375" style="177" customWidth="1"/>
    <col min="5134" max="5134" width="15.140625" style="177" customWidth="1"/>
    <col min="5135" max="5373" width="9.140625" style="177"/>
    <col min="5374" max="5374" width="2.85546875" style="177" customWidth="1"/>
    <col min="5375" max="5375" width="6.42578125" style="177" customWidth="1"/>
    <col min="5376" max="5376" width="22.140625" style="177" customWidth="1"/>
    <col min="5377" max="5377" width="15" style="177" customWidth="1"/>
    <col min="5378" max="5378" width="11.28515625" style="177" customWidth="1"/>
    <col min="5379" max="5379" width="13" style="177" customWidth="1"/>
    <col min="5380" max="5380" width="8.7109375" style="177" customWidth="1"/>
    <col min="5381" max="5381" width="10.140625" style="177" customWidth="1"/>
    <col min="5382" max="5382" width="10.28515625" style="177" customWidth="1"/>
    <col min="5383" max="5383" width="8.7109375" style="177" customWidth="1"/>
    <col min="5384" max="5384" width="24" style="177" customWidth="1"/>
    <col min="5385" max="5385" width="13.140625" style="177" customWidth="1"/>
    <col min="5386" max="5386" width="11.28515625" style="177" customWidth="1"/>
    <col min="5387" max="5387" width="10.5703125" style="177" customWidth="1"/>
    <col min="5388" max="5388" width="10.140625" style="177" customWidth="1"/>
    <col min="5389" max="5389" width="16.7109375" style="177" customWidth="1"/>
    <col min="5390" max="5390" width="15.140625" style="177" customWidth="1"/>
    <col min="5391" max="5629" width="9.140625" style="177"/>
    <col min="5630" max="5630" width="2.85546875" style="177" customWidth="1"/>
    <col min="5631" max="5631" width="6.42578125" style="177" customWidth="1"/>
    <col min="5632" max="5632" width="22.140625" style="177" customWidth="1"/>
    <col min="5633" max="5633" width="15" style="177" customWidth="1"/>
    <col min="5634" max="5634" width="11.28515625" style="177" customWidth="1"/>
    <col min="5635" max="5635" width="13" style="177" customWidth="1"/>
    <col min="5636" max="5636" width="8.7109375" style="177" customWidth="1"/>
    <col min="5637" max="5637" width="10.140625" style="177" customWidth="1"/>
    <col min="5638" max="5638" width="10.28515625" style="177" customWidth="1"/>
    <col min="5639" max="5639" width="8.7109375" style="177" customWidth="1"/>
    <col min="5640" max="5640" width="24" style="177" customWidth="1"/>
    <col min="5641" max="5641" width="13.140625" style="177" customWidth="1"/>
    <col min="5642" max="5642" width="11.28515625" style="177" customWidth="1"/>
    <col min="5643" max="5643" width="10.5703125" style="177" customWidth="1"/>
    <col min="5644" max="5644" width="10.140625" style="177" customWidth="1"/>
    <col min="5645" max="5645" width="16.7109375" style="177" customWidth="1"/>
    <col min="5646" max="5646" width="15.140625" style="177" customWidth="1"/>
    <col min="5647" max="5885" width="9.140625" style="177"/>
    <col min="5886" max="5886" width="2.85546875" style="177" customWidth="1"/>
    <col min="5887" max="5887" width="6.42578125" style="177" customWidth="1"/>
    <col min="5888" max="5888" width="22.140625" style="177" customWidth="1"/>
    <col min="5889" max="5889" width="15" style="177" customWidth="1"/>
    <col min="5890" max="5890" width="11.28515625" style="177" customWidth="1"/>
    <col min="5891" max="5891" width="13" style="177" customWidth="1"/>
    <col min="5892" max="5892" width="8.7109375" style="177" customWidth="1"/>
    <col min="5893" max="5893" width="10.140625" style="177" customWidth="1"/>
    <col min="5894" max="5894" width="10.28515625" style="177" customWidth="1"/>
    <col min="5895" max="5895" width="8.7109375" style="177" customWidth="1"/>
    <col min="5896" max="5896" width="24" style="177" customWidth="1"/>
    <col min="5897" max="5897" width="13.140625" style="177" customWidth="1"/>
    <col min="5898" max="5898" width="11.28515625" style="177" customWidth="1"/>
    <col min="5899" max="5899" width="10.5703125" style="177" customWidth="1"/>
    <col min="5900" max="5900" width="10.140625" style="177" customWidth="1"/>
    <col min="5901" max="5901" width="16.7109375" style="177" customWidth="1"/>
    <col min="5902" max="5902" width="15.140625" style="177" customWidth="1"/>
    <col min="5903" max="6141" width="9.140625" style="177"/>
    <col min="6142" max="6142" width="2.85546875" style="177" customWidth="1"/>
    <col min="6143" max="6143" width="6.42578125" style="177" customWidth="1"/>
    <col min="6144" max="6144" width="22.140625" style="177" customWidth="1"/>
    <col min="6145" max="6145" width="15" style="177" customWidth="1"/>
    <col min="6146" max="6146" width="11.28515625" style="177" customWidth="1"/>
    <col min="6147" max="6147" width="13" style="177" customWidth="1"/>
    <col min="6148" max="6148" width="8.7109375" style="177" customWidth="1"/>
    <col min="6149" max="6149" width="10.140625" style="177" customWidth="1"/>
    <col min="6150" max="6150" width="10.28515625" style="177" customWidth="1"/>
    <col min="6151" max="6151" width="8.7109375" style="177" customWidth="1"/>
    <col min="6152" max="6152" width="24" style="177" customWidth="1"/>
    <col min="6153" max="6153" width="13.140625" style="177" customWidth="1"/>
    <col min="6154" max="6154" width="11.28515625" style="177" customWidth="1"/>
    <col min="6155" max="6155" width="10.5703125" style="177" customWidth="1"/>
    <col min="6156" max="6156" width="10.140625" style="177" customWidth="1"/>
    <col min="6157" max="6157" width="16.7109375" style="177" customWidth="1"/>
    <col min="6158" max="6158" width="15.140625" style="177" customWidth="1"/>
    <col min="6159" max="6397" width="9.140625" style="177"/>
    <col min="6398" max="6398" width="2.85546875" style="177" customWidth="1"/>
    <col min="6399" max="6399" width="6.42578125" style="177" customWidth="1"/>
    <col min="6400" max="6400" width="22.140625" style="177" customWidth="1"/>
    <col min="6401" max="6401" width="15" style="177" customWidth="1"/>
    <col min="6402" max="6402" width="11.28515625" style="177" customWidth="1"/>
    <col min="6403" max="6403" width="13" style="177" customWidth="1"/>
    <col min="6404" max="6404" width="8.7109375" style="177" customWidth="1"/>
    <col min="6405" max="6405" width="10.140625" style="177" customWidth="1"/>
    <col min="6406" max="6406" width="10.28515625" style="177" customWidth="1"/>
    <col min="6407" max="6407" width="8.7109375" style="177" customWidth="1"/>
    <col min="6408" max="6408" width="24" style="177" customWidth="1"/>
    <col min="6409" max="6409" width="13.140625" style="177" customWidth="1"/>
    <col min="6410" max="6410" width="11.28515625" style="177" customWidth="1"/>
    <col min="6411" max="6411" width="10.5703125" style="177" customWidth="1"/>
    <col min="6412" max="6412" width="10.140625" style="177" customWidth="1"/>
    <col min="6413" max="6413" width="16.7109375" style="177" customWidth="1"/>
    <col min="6414" max="6414" width="15.140625" style="177" customWidth="1"/>
    <col min="6415" max="6653" width="9.140625" style="177"/>
    <col min="6654" max="6654" width="2.85546875" style="177" customWidth="1"/>
    <col min="6655" max="6655" width="6.42578125" style="177" customWidth="1"/>
    <col min="6656" max="6656" width="22.140625" style="177" customWidth="1"/>
    <col min="6657" max="6657" width="15" style="177" customWidth="1"/>
    <col min="6658" max="6658" width="11.28515625" style="177" customWidth="1"/>
    <col min="6659" max="6659" width="13" style="177" customWidth="1"/>
    <col min="6660" max="6660" width="8.7109375" style="177" customWidth="1"/>
    <col min="6661" max="6661" width="10.140625" style="177" customWidth="1"/>
    <col min="6662" max="6662" width="10.28515625" style="177" customWidth="1"/>
    <col min="6663" max="6663" width="8.7109375" style="177" customWidth="1"/>
    <col min="6664" max="6664" width="24" style="177" customWidth="1"/>
    <col min="6665" max="6665" width="13.140625" style="177" customWidth="1"/>
    <col min="6666" max="6666" width="11.28515625" style="177" customWidth="1"/>
    <col min="6667" max="6667" width="10.5703125" style="177" customWidth="1"/>
    <col min="6668" max="6668" width="10.140625" style="177" customWidth="1"/>
    <col min="6669" max="6669" width="16.7109375" style="177" customWidth="1"/>
    <col min="6670" max="6670" width="15.140625" style="177" customWidth="1"/>
    <col min="6671" max="6909" width="9.140625" style="177"/>
    <col min="6910" max="6910" width="2.85546875" style="177" customWidth="1"/>
    <col min="6911" max="6911" width="6.42578125" style="177" customWidth="1"/>
    <col min="6912" max="6912" width="22.140625" style="177" customWidth="1"/>
    <col min="6913" max="6913" width="15" style="177" customWidth="1"/>
    <col min="6914" max="6914" width="11.28515625" style="177" customWidth="1"/>
    <col min="6915" max="6915" width="13" style="177" customWidth="1"/>
    <col min="6916" max="6916" width="8.7109375" style="177" customWidth="1"/>
    <col min="6917" max="6917" width="10.140625" style="177" customWidth="1"/>
    <col min="6918" max="6918" width="10.28515625" style="177" customWidth="1"/>
    <col min="6919" max="6919" width="8.7109375" style="177" customWidth="1"/>
    <col min="6920" max="6920" width="24" style="177" customWidth="1"/>
    <col min="6921" max="6921" width="13.140625" style="177" customWidth="1"/>
    <col min="6922" max="6922" width="11.28515625" style="177" customWidth="1"/>
    <col min="6923" max="6923" width="10.5703125" style="177" customWidth="1"/>
    <col min="6924" max="6924" width="10.140625" style="177" customWidth="1"/>
    <col min="6925" max="6925" width="16.7109375" style="177" customWidth="1"/>
    <col min="6926" max="6926" width="15.140625" style="177" customWidth="1"/>
    <col min="6927" max="7165" width="9.140625" style="177"/>
    <col min="7166" max="7166" width="2.85546875" style="177" customWidth="1"/>
    <col min="7167" max="7167" width="6.42578125" style="177" customWidth="1"/>
    <col min="7168" max="7168" width="22.140625" style="177" customWidth="1"/>
    <col min="7169" max="7169" width="15" style="177" customWidth="1"/>
    <col min="7170" max="7170" width="11.28515625" style="177" customWidth="1"/>
    <col min="7171" max="7171" width="13" style="177" customWidth="1"/>
    <col min="7172" max="7172" width="8.7109375" style="177" customWidth="1"/>
    <col min="7173" max="7173" width="10.140625" style="177" customWidth="1"/>
    <col min="7174" max="7174" width="10.28515625" style="177" customWidth="1"/>
    <col min="7175" max="7175" width="8.7109375" style="177" customWidth="1"/>
    <col min="7176" max="7176" width="24" style="177" customWidth="1"/>
    <col min="7177" max="7177" width="13.140625" style="177" customWidth="1"/>
    <col min="7178" max="7178" width="11.28515625" style="177" customWidth="1"/>
    <col min="7179" max="7179" width="10.5703125" style="177" customWidth="1"/>
    <col min="7180" max="7180" width="10.140625" style="177" customWidth="1"/>
    <col min="7181" max="7181" width="16.7109375" style="177" customWidth="1"/>
    <col min="7182" max="7182" width="15.140625" style="177" customWidth="1"/>
    <col min="7183" max="7421" width="9.140625" style="177"/>
    <col min="7422" max="7422" width="2.85546875" style="177" customWidth="1"/>
    <col min="7423" max="7423" width="6.42578125" style="177" customWidth="1"/>
    <col min="7424" max="7424" width="22.140625" style="177" customWidth="1"/>
    <col min="7425" max="7425" width="15" style="177" customWidth="1"/>
    <col min="7426" max="7426" width="11.28515625" style="177" customWidth="1"/>
    <col min="7427" max="7427" width="13" style="177" customWidth="1"/>
    <col min="7428" max="7428" width="8.7109375" style="177" customWidth="1"/>
    <col min="7429" max="7429" width="10.140625" style="177" customWidth="1"/>
    <col min="7430" max="7430" width="10.28515625" style="177" customWidth="1"/>
    <col min="7431" max="7431" width="8.7109375" style="177" customWidth="1"/>
    <col min="7432" max="7432" width="24" style="177" customWidth="1"/>
    <col min="7433" max="7433" width="13.140625" style="177" customWidth="1"/>
    <col min="7434" max="7434" width="11.28515625" style="177" customWidth="1"/>
    <col min="7435" max="7435" width="10.5703125" style="177" customWidth="1"/>
    <col min="7436" max="7436" width="10.140625" style="177" customWidth="1"/>
    <col min="7437" max="7437" width="16.7109375" style="177" customWidth="1"/>
    <col min="7438" max="7438" width="15.140625" style="177" customWidth="1"/>
    <col min="7439" max="7677" width="9.140625" style="177"/>
    <col min="7678" max="7678" width="2.85546875" style="177" customWidth="1"/>
    <col min="7679" max="7679" width="6.42578125" style="177" customWidth="1"/>
    <col min="7680" max="7680" width="22.140625" style="177" customWidth="1"/>
    <col min="7681" max="7681" width="15" style="177" customWidth="1"/>
    <col min="7682" max="7682" width="11.28515625" style="177" customWidth="1"/>
    <col min="7683" max="7683" width="13" style="177" customWidth="1"/>
    <col min="7684" max="7684" width="8.7109375" style="177" customWidth="1"/>
    <col min="7685" max="7685" width="10.140625" style="177" customWidth="1"/>
    <col min="7686" max="7686" width="10.28515625" style="177" customWidth="1"/>
    <col min="7687" max="7687" width="8.7109375" style="177" customWidth="1"/>
    <col min="7688" max="7688" width="24" style="177" customWidth="1"/>
    <col min="7689" max="7689" width="13.140625" style="177" customWidth="1"/>
    <col min="7690" max="7690" width="11.28515625" style="177" customWidth="1"/>
    <col min="7691" max="7691" width="10.5703125" style="177" customWidth="1"/>
    <col min="7692" max="7692" width="10.140625" style="177" customWidth="1"/>
    <col min="7693" max="7693" width="16.7109375" style="177" customWidth="1"/>
    <col min="7694" max="7694" width="15.140625" style="177" customWidth="1"/>
    <col min="7695" max="7933" width="9.140625" style="177"/>
    <col min="7934" max="7934" width="2.85546875" style="177" customWidth="1"/>
    <col min="7935" max="7935" width="6.42578125" style="177" customWidth="1"/>
    <col min="7936" max="7936" width="22.140625" style="177" customWidth="1"/>
    <col min="7937" max="7937" width="15" style="177" customWidth="1"/>
    <col min="7938" max="7938" width="11.28515625" style="177" customWidth="1"/>
    <col min="7939" max="7939" width="13" style="177" customWidth="1"/>
    <col min="7940" max="7940" width="8.7109375" style="177" customWidth="1"/>
    <col min="7941" max="7941" width="10.140625" style="177" customWidth="1"/>
    <col min="7942" max="7942" width="10.28515625" style="177" customWidth="1"/>
    <col min="7943" max="7943" width="8.7109375" style="177" customWidth="1"/>
    <col min="7944" max="7944" width="24" style="177" customWidth="1"/>
    <col min="7945" max="7945" width="13.140625" style="177" customWidth="1"/>
    <col min="7946" max="7946" width="11.28515625" style="177" customWidth="1"/>
    <col min="7947" max="7947" width="10.5703125" style="177" customWidth="1"/>
    <col min="7948" max="7948" width="10.140625" style="177" customWidth="1"/>
    <col min="7949" max="7949" width="16.7109375" style="177" customWidth="1"/>
    <col min="7950" max="7950" width="15.140625" style="177" customWidth="1"/>
    <col min="7951" max="8189" width="9.140625" style="177"/>
    <col min="8190" max="8190" width="2.85546875" style="177" customWidth="1"/>
    <col min="8191" max="8191" width="6.42578125" style="177" customWidth="1"/>
    <col min="8192" max="8192" width="22.140625" style="177" customWidth="1"/>
    <col min="8193" max="8193" width="15" style="177" customWidth="1"/>
    <col min="8194" max="8194" width="11.28515625" style="177" customWidth="1"/>
    <col min="8195" max="8195" width="13" style="177" customWidth="1"/>
    <col min="8196" max="8196" width="8.7109375" style="177" customWidth="1"/>
    <col min="8197" max="8197" width="10.140625" style="177" customWidth="1"/>
    <col min="8198" max="8198" width="10.28515625" style="177" customWidth="1"/>
    <col min="8199" max="8199" width="8.7109375" style="177" customWidth="1"/>
    <col min="8200" max="8200" width="24" style="177" customWidth="1"/>
    <col min="8201" max="8201" width="13.140625" style="177" customWidth="1"/>
    <col min="8202" max="8202" width="11.28515625" style="177" customWidth="1"/>
    <col min="8203" max="8203" width="10.5703125" style="177" customWidth="1"/>
    <col min="8204" max="8204" width="10.140625" style="177" customWidth="1"/>
    <col min="8205" max="8205" width="16.7109375" style="177" customWidth="1"/>
    <col min="8206" max="8206" width="15.140625" style="177" customWidth="1"/>
    <col min="8207" max="8445" width="9.140625" style="177"/>
    <col min="8446" max="8446" width="2.85546875" style="177" customWidth="1"/>
    <col min="8447" max="8447" width="6.42578125" style="177" customWidth="1"/>
    <col min="8448" max="8448" width="22.140625" style="177" customWidth="1"/>
    <col min="8449" max="8449" width="15" style="177" customWidth="1"/>
    <col min="8450" max="8450" width="11.28515625" style="177" customWidth="1"/>
    <col min="8451" max="8451" width="13" style="177" customWidth="1"/>
    <col min="8452" max="8452" width="8.7109375" style="177" customWidth="1"/>
    <col min="8453" max="8453" width="10.140625" style="177" customWidth="1"/>
    <col min="8454" max="8454" width="10.28515625" style="177" customWidth="1"/>
    <col min="8455" max="8455" width="8.7109375" style="177" customWidth="1"/>
    <col min="8456" max="8456" width="24" style="177" customWidth="1"/>
    <col min="8457" max="8457" width="13.140625" style="177" customWidth="1"/>
    <col min="8458" max="8458" width="11.28515625" style="177" customWidth="1"/>
    <col min="8459" max="8459" width="10.5703125" style="177" customWidth="1"/>
    <col min="8460" max="8460" width="10.140625" style="177" customWidth="1"/>
    <col min="8461" max="8461" width="16.7109375" style="177" customWidth="1"/>
    <col min="8462" max="8462" width="15.140625" style="177" customWidth="1"/>
    <col min="8463" max="8701" width="9.140625" style="177"/>
    <col min="8702" max="8702" width="2.85546875" style="177" customWidth="1"/>
    <col min="8703" max="8703" width="6.42578125" style="177" customWidth="1"/>
    <col min="8704" max="8704" width="22.140625" style="177" customWidth="1"/>
    <col min="8705" max="8705" width="15" style="177" customWidth="1"/>
    <col min="8706" max="8706" width="11.28515625" style="177" customWidth="1"/>
    <col min="8707" max="8707" width="13" style="177" customWidth="1"/>
    <col min="8708" max="8708" width="8.7109375" style="177" customWidth="1"/>
    <col min="8709" max="8709" width="10.140625" style="177" customWidth="1"/>
    <col min="8710" max="8710" width="10.28515625" style="177" customWidth="1"/>
    <col min="8711" max="8711" width="8.7109375" style="177" customWidth="1"/>
    <col min="8712" max="8712" width="24" style="177" customWidth="1"/>
    <col min="8713" max="8713" width="13.140625" style="177" customWidth="1"/>
    <col min="8714" max="8714" width="11.28515625" style="177" customWidth="1"/>
    <col min="8715" max="8715" width="10.5703125" style="177" customWidth="1"/>
    <col min="8716" max="8716" width="10.140625" style="177" customWidth="1"/>
    <col min="8717" max="8717" width="16.7109375" style="177" customWidth="1"/>
    <col min="8718" max="8718" width="15.140625" style="177" customWidth="1"/>
    <col min="8719" max="8957" width="9.140625" style="177"/>
    <col min="8958" max="8958" width="2.85546875" style="177" customWidth="1"/>
    <col min="8959" max="8959" width="6.42578125" style="177" customWidth="1"/>
    <col min="8960" max="8960" width="22.140625" style="177" customWidth="1"/>
    <col min="8961" max="8961" width="15" style="177" customWidth="1"/>
    <col min="8962" max="8962" width="11.28515625" style="177" customWidth="1"/>
    <col min="8963" max="8963" width="13" style="177" customWidth="1"/>
    <col min="8964" max="8964" width="8.7109375" style="177" customWidth="1"/>
    <col min="8965" max="8965" width="10.140625" style="177" customWidth="1"/>
    <col min="8966" max="8966" width="10.28515625" style="177" customWidth="1"/>
    <col min="8967" max="8967" width="8.7109375" style="177" customWidth="1"/>
    <col min="8968" max="8968" width="24" style="177" customWidth="1"/>
    <col min="8969" max="8969" width="13.140625" style="177" customWidth="1"/>
    <col min="8970" max="8970" width="11.28515625" style="177" customWidth="1"/>
    <col min="8971" max="8971" width="10.5703125" style="177" customWidth="1"/>
    <col min="8972" max="8972" width="10.140625" style="177" customWidth="1"/>
    <col min="8973" max="8973" width="16.7109375" style="177" customWidth="1"/>
    <col min="8974" max="8974" width="15.140625" style="177" customWidth="1"/>
    <col min="8975" max="9213" width="9.140625" style="177"/>
    <col min="9214" max="9214" width="2.85546875" style="177" customWidth="1"/>
    <col min="9215" max="9215" width="6.42578125" style="177" customWidth="1"/>
    <col min="9216" max="9216" width="22.140625" style="177" customWidth="1"/>
    <col min="9217" max="9217" width="15" style="177" customWidth="1"/>
    <col min="9218" max="9218" width="11.28515625" style="177" customWidth="1"/>
    <col min="9219" max="9219" width="13" style="177" customWidth="1"/>
    <col min="9220" max="9220" width="8.7109375" style="177" customWidth="1"/>
    <col min="9221" max="9221" width="10.140625" style="177" customWidth="1"/>
    <col min="9222" max="9222" width="10.28515625" style="177" customWidth="1"/>
    <col min="9223" max="9223" width="8.7109375" style="177" customWidth="1"/>
    <col min="9224" max="9224" width="24" style="177" customWidth="1"/>
    <col min="9225" max="9225" width="13.140625" style="177" customWidth="1"/>
    <col min="9226" max="9226" width="11.28515625" style="177" customWidth="1"/>
    <col min="9227" max="9227" width="10.5703125" style="177" customWidth="1"/>
    <col min="9228" max="9228" width="10.140625" style="177" customWidth="1"/>
    <col min="9229" max="9229" width="16.7109375" style="177" customWidth="1"/>
    <col min="9230" max="9230" width="15.140625" style="177" customWidth="1"/>
    <col min="9231" max="9469" width="9.140625" style="177"/>
    <col min="9470" max="9470" width="2.85546875" style="177" customWidth="1"/>
    <col min="9471" max="9471" width="6.42578125" style="177" customWidth="1"/>
    <col min="9472" max="9472" width="22.140625" style="177" customWidth="1"/>
    <col min="9473" max="9473" width="15" style="177" customWidth="1"/>
    <col min="9474" max="9474" width="11.28515625" style="177" customWidth="1"/>
    <col min="9475" max="9475" width="13" style="177" customWidth="1"/>
    <col min="9476" max="9476" width="8.7109375" style="177" customWidth="1"/>
    <col min="9477" max="9477" width="10.140625" style="177" customWidth="1"/>
    <col min="9478" max="9478" width="10.28515625" style="177" customWidth="1"/>
    <col min="9479" max="9479" width="8.7109375" style="177" customWidth="1"/>
    <col min="9480" max="9480" width="24" style="177" customWidth="1"/>
    <col min="9481" max="9481" width="13.140625" style="177" customWidth="1"/>
    <col min="9482" max="9482" width="11.28515625" style="177" customWidth="1"/>
    <col min="9483" max="9483" width="10.5703125" style="177" customWidth="1"/>
    <col min="9484" max="9484" width="10.140625" style="177" customWidth="1"/>
    <col min="9485" max="9485" width="16.7109375" style="177" customWidth="1"/>
    <col min="9486" max="9486" width="15.140625" style="177" customWidth="1"/>
    <col min="9487" max="9725" width="9.140625" style="177"/>
    <col min="9726" max="9726" width="2.85546875" style="177" customWidth="1"/>
    <col min="9727" max="9727" width="6.42578125" style="177" customWidth="1"/>
    <col min="9728" max="9728" width="22.140625" style="177" customWidth="1"/>
    <col min="9729" max="9729" width="15" style="177" customWidth="1"/>
    <col min="9730" max="9730" width="11.28515625" style="177" customWidth="1"/>
    <col min="9731" max="9731" width="13" style="177" customWidth="1"/>
    <col min="9732" max="9732" width="8.7109375" style="177" customWidth="1"/>
    <col min="9733" max="9733" width="10.140625" style="177" customWidth="1"/>
    <col min="9734" max="9734" width="10.28515625" style="177" customWidth="1"/>
    <col min="9735" max="9735" width="8.7109375" style="177" customWidth="1"/>
    <col min="9736" max="9736" width="24" style="177" customWidth="1"/>
    <col min="9737" max="9737" width="13.140625" style="177" customWidth="1"/>
    <col min="9738" max="9738" width="11.28515625" style="177" customWidth="1"/>
    <col min="9739" max="9739" width="10.5703125" style="177" customWidth="1"/>
    <col min="9740" max="9740" width="10.140625" style="177" customWidth="1"/>
    <col min="9741" max="9741" width="16.7109375" style="177" customWidth="1"/>
    <col min="9742" max="9742" width="15.140625" style="177" customWidth="1"/>
    <col min="9743" max="9981" width="9.140625" style="177"/>
    <col min="9982" max="9982" width="2.85546875" style="177" customWidth="1"/>
    <col min="9983" max="9983" width="6.42578125" style="177" customWidth="1"/>
    <col min="9984" max="9984" width="22.140625" style="177" customWidth="1"/>
    <col min="9985" max="9985" width="15" style="177" customWidth="1"/>
    <col min="9986" max="9986" width="11.28515625" style="177" customWidth="1"/>
    <col min="9987" max="9987" width="13" style="177" customWidth="1"/>
    <col min="9988" max="9988" width="8.7109375" style="177" customWidth="1"/>
    <col min="9989" max="9989" width="10.140625" style="177" customWidth="1"/>
    <col min="9990" max="9990" width="10.28515625" style="177" customWidth="1"/>
    <col min="9991" max="9991" width="8.7109375" style="177" customWidth="1"/>
    <col min="9992" max="9992" width="24" style="177" customWidth="1"/>
    <col min="9993" max="9993" width="13.140625" style="177" customWidth="1"/>
    <col min="9994" max="9994" width="11.28515625" style="177" customWidth="1"/>
    <col min="9995" max="9995" width="10.5703125" style="177" customWidth="1"/>
    <col min="9996" max="9996" width="10.140625" style="177" customWidth="1"/>
    <col min="9997" max="9997" width="16.7109375" style="177" customWidth="1"/>
    <col min="9998" max="9998" width="15.140625" style="177" customWidth="1"/>
    <col min="9999" max="10237" width="9.140625" style="177"/>
    <col min="10238" max="10238" width="2.85546875" style="177" customWidth="1"/>
    <col min="10239" max="10239" width="6.42578125" style="177" customWidth="1"/>
    <col min="10240" max="10240" width="22.140625" style="177" customWidth="1"/>
    <col min="10241" max="10241" width="15" style="177" customWidth="1"/>
    <col min="10242" max="10242" width="11.28515625" style="177" customWidth="1"/>
    <col min="10243" max="10243" width="13" style="177" customWidth="1"/>
    <col min="10244" max="10244" width="8.7109375" style="177" customWidth="1"/>
    <col min="10245" max="10245" width="10.140625" style="177" customWidth="1"/>
    <col min="10246" max="10246" width="10.28515625" style="177" customWidth="1"/>
    <col min="10247" max="10247" width="8.7109375" style="177" customWidth="1"/>
    <col min="10248" max="10248" width="24" style="177" customWidth="1"/>
    <col min="10249" max="10249" width="13.140625" style="177" customWidth="1"/>
    <col min="10250" max="10250" width="11.28515625" style="177" customWidth="1"/>
    <col min="10251" max="10251" width="10.5703125" style="177" customWidth="1"/>
    <col min="10252" max="10252" width="10.140625" style="177" customWidth="1"/>
    <col min="10253" max="10253" width="16.7109375" style="177" customWidth="1"/>
    <col min="10254" max="10254" width="15.140625" style="177" customWidth="1"/>
    <col min="10255" max="10493" width="9.140625" style="177"/>
    <col min="10494" max="10494" width="2.85546875" style="177" customWidth="1"/>
    <col min="10495" max="10495" width="6.42578125" style="177" customWidth="1"/>
    <col min="10496" max="10496" width="22.140625" style="177" customWidth="1"/>
    <col min="10497" max="10497" width="15" style="177" customWidth="1"/>
    <col min="10498" max="10498" width="11.28515625" style="177" customWidth="1"/>
    <col min="10499" max="10499" width="13" style="177" customWidth="1"/>
    <col min="10500" max="10500" width="8.7109375" style="177" customWidth="1"/>
    <col min="10501" max="10501" width="10.140625" style="177" customWidth="1"/>
    <col min="10502" max="10502" width="10.28515625" style="177" customWidth="1"/>
    <col min="10503" max="10503" width="8.7109375" style="177" customWidth="1"/>
    <col min="10504" max="10504" width="24" style="177" customWidth="1"/>
    <col min="10505" max="10505" width="13.140625" style="177" customWidth="1"/>
    <col min="10506" max="10506" width="11.28515625" style="177" customWidth="1"/>
    <col min="10507" max="10507" width="10.5703125" style="177" customWidth="1"/>
    <col min="10508" max="10508" width="10.140625" style="177" customWidth="1"/>
    <col min="10509" max="10509" width="16.7109375" style="177" customWidth="1"/>
    <col min="10510" max="10510" width="15.140625" style="177" customWidth="1"/>
    <col min="10511" max="10749" width="9.140625" style="177"/>
    <col min="10750" max="10750" width="2.85546875" style="177" customWidth="1"/>
    <col min="10751" max="10751" width="6.42578125" style="177" customWidth="1"/>
    <col min="10752" max="10752" width="22.140625" style="177" customWidth="1"/>
    <col min="10753" max="10753" width="15" style="177" customWidth="1"/>
    <col min="10754" max="10754" width="11.28515625" style="177" customWidth="1"/>
    <col min="10755" max="10755" width="13" style="177" customWidth="1"/>
    <col min="10756" max="10756" width="8.7109375" style="177" customWidth="1"/>
    <col min="10757" max="10757" width="10.140625" style="177" customWidth="1"/>
    <col min="10758" max="10758" width="10.28515625" style="177" customWidth="1"/>
    <col min="10759" max="10759" width="8.7109375" style="177" customWidth="1"/>
    <col min="10760" max="10760" width="24" style="177" customWidth="1"/>
    <col min="10761" max="10761" width="13.140625" style="177" customWidth="1"/>
    <col min="10762" max="10762" width="11.28515625" style="177" customWidth="1"/>
    <col min="10763" max="10763" width="10.5703125" style="177" customWidth="1"/>
    <col min="10764" max="10764" width="10.140625" style="177" customWidth="1"/>
    <col min="10765" max="10765" width="16.7109375" style="177" customWidth="1"/>
    <col min="10766" max="10766" width="15.140625" style="177" customWidth="1"/>
    <col min="10767" max="11005" width="9.140625" style="177"/>
    <col min="11006" max="11006" width="2.85546875" style="177" customWidth="1"/>
    <col min="11007" max="11007" width="6.42578125" style="177" customWidth="1"/>
    <col min="11008" max="11008" width="22.140625" style="177" customWidth="1"/>
    <col min="11009" max="11009" width="15" style="177" customWidth="1"/>
    <col min="11010" max="11010" width="11.28515625" style="177" customWidth="1"/>
    <col min="11011" max="11011" width="13" style="177" customWidth="1"/>
    <col min="11012" max="11012" width="8.7109375" style="177" customWidth="1"/>
    <col min="11013" max="11013" width="10.140625" style="177" customWidth="1"/>
    <col min="11014" max="11014" width="10.28515625" style="177" customWidth="1"/>
    <col min="11015" max="11015" width="8.7109375" style="177" customWidth="1"/>
    <col min="11016" max="11016" width="24" style="177" customWidth="1"/>
    <col min="11017" max="11017" width="13.140625" style="177" customWidth="1"/>
    <col min="11018" max="11018" width="11.28515625" style="177" customWidth="1"/>
    <col min="11019" max="11019" width="10.5703125" style="177" customWidth="1"/>
    <col min="11020" max="11020" width="10.140625" style="177" customWidth="1"/>
    <col min="11021" max="11021" width="16.7109375" style="177" customWidth="1"/>
    <col min="11022" max="11022" width="15.140625" style="177" customWidth="1"/>
    <col min="11023" max="11261" width="9.140625" style="177"/>
    <col min="11262" max="11262" width="2.85546875" style="177" customWidth="1"/>
    <col min="11263" max="11263" width="6.42578125" style="177" customWidth="1"/>
    <col min="11264" max="11264" width="22.140625" style="177" customWidth="1"/>
    <col min="11265" max="11265" width="15" style="177" customWidth="1"/>
    <col min="11266" max="11266" width="11.28515625" style="177" customWidth="1"/>
    <col min="11267" max="11267" width="13" style="177" customWidth="1"/>
    <col min="11268" max="11268" width="8.7109375" style="177" customWidth="1"/>
    <col min="11269" max="11269" width="10.140625" style="177" customWidth="1"/>
    <col min="11270" max="11270" width="10.28515625" style="177" customWidth="1"/>
    <col min="11271" max="11271" width="8.7109375" style="177" customWidth="1"/>
    <col min="11272" max="11272" width="24" style="177" customWidth="1"/>
    <col min="11273" max="11273" width="13.140625" style="177" customWidth="1"/>
    <col min="11274" max="11274" width="11.28515625" style="177" customWidth="1"/>
    <col min="11275" max="11275" width="10.5703125" style="177" customWidth="1"/>
    <col min="11276" max="11276" width="10.140625" style="177" customWidth="1"/>
    <col min="11277" max="11277" width="16.7109375" style="177" customWidth="1"/>
    <col min="11278" max="11278" width="15.140625" style="177" customWidth="1"/>
    <col min="11279" max="11517" width="9.140625" style="177"/>
    <col min="11518" max="11518" width="2.85546875" style="177" customWidth="1"/>
    <col min="11519" max="11519" width="6.42578125" style="177" customWidth="1"/>
    <col min="11520" max="11520" width="22.140625" style="177" customWidth="1"/>
    <col min="11521" max="11521" width="15" style="177" customWidth="1"/>
    <col min="11522" max="11522" width="11.28515625" style="177" customWidth="1"/>
    <col min="11523" max="11523" width="13" style="177" customWidth="1"/>
    <col min="11524" max="11524" width="8.7109375" style="177" customWidth="1"/>
    <col min="11525" max="11525" width="10.140625" style="177" customWidth="1"/>
    <col min="11526" max="11526" width="10.28515625" style="177" customWidth="1"/>
    <col min="11527" max="11527" width="8.7109375" style="177" customWidth="1"/>
    <col min="11528" max="11528" width="24" style="177" customWidth="1"/>
    <col min="11529" max="11529" width="13.140625" style="177" customWidth="1"/>
    <col min="11530" max="11530" width="11.28515625" style="177" customWidth="1"/>
    <col min="11531" max="11531" width="10.5703125" style="177" customWidth="1"/>
    <col min="11532" max="11532" width="10.140625" style="177" customWidth="1"/>
    <col min="11533" max="11533" width="16.7109375" style="177" customWidth="1"/>
    <col min="11534" max="11534" width="15.140625" style="177" customWidth="1"/>
    <col min="11535" max="11773" width="9.140625" style="177"/>
    <col min="11774" max="11774" width="2.85546875" style="177" customWidth="1"/>
    <col min="11775" max="11775" width="6.42578125" style="177" customWidth="1"/>
    <col min="11776" max="11776" width="22.140625" style="177" customWidth="1"/>
    <col min="11777" max="11777" width="15" style="177" customWidth="1"/>
    <col min="11778" max="11778" width="11.28515625" style="177" customWidth="1"/>
    <col min="11779" max="11779" width="13" style="177" customWidth="1"/>
    <col min="11780" max="11780" width="8.7109375" style="177" customWidth="1"/>
    <col min="11781" max="11781" width="10.140625" style="177" customWidth="1"/>
    <col min="11782" max="11782" width="10.28515625" style="177" customWidth="1"/>
    <col min="11783" max="11783" width="8.7109375" style="177" customWidth="1"/>
    <col min="11784" max="11784" width="24" style="177" customWidth="1"/>
    <col min="11785" max="11785" width="13.140625" style="177" customWidth="1"/>
    <col min="11786" max="11786" width="11.28515625" style="177" customWidth="1"/>
    <col min="11787" max="11787" width="10.5703125" style="177" customWidth="1"/>
    <col min="11788" max="11788" width="10.140625" style="177" customWidth="1"/>
    <col min="11789" max="11789" width="16.7109375" style="177" customWidth="1"/>
    <col min="11790" max="11790" width="15.140625" style="177" customWidth="1"/>
    <col min="11791" max="12029" width="9.140625" style="177"/>
    <col min="12030" max="12030" width="2.85546875" style="177" customWidth="1"/>
    <col min="12031" max="12031" width="6.42578125" style="177" customWidth="1"/>
    <col min="12032" max="12032" width="22.140625" style="177" customWidth="1"/>
    <col min="12033" max="12033" width="15" style="177" customWidth="1"/>
    <col min="12034" max="12034" width="11.28515625" style="177" customWidth="1"/>
    <col min="12035" max="12035" width="13" style="177" customWidth="1"/>
    <col min="12036" max="12036" width="8.7109375" style="177" customWidth="1"/>
    <col min="12037" max="12037" width="10.140625" style="177" customWidth="1"/>
    <col min="12038" max="12038" width="10.28515625" style="177" customWidth="1"/>
    <col min="12039" max="12039" width="8.7109375" style="177" customWidth="1"/>
    <col min="12040" max="12040" width="24" style="177" customWidth="1"/>
    <col min="12041" max="12041" width="13.140625" style="177" customWidth="1"/>
    <col min="12042" max="12042" width="11.28515625" style="177" customWidth="1"/>
    <col min="12043" max="12043" width="10.5703125" style="177" customWidth="1"/>
    <col min="12044" max="12044" width="10.140625" style="177" customWidth="1"/>
    <col min="12045" max="12045" width="16.7109375" style="177" customWidth="1"/>
    <col min="12046" max="12046" width="15.140625" style="177" customWidth="1"/>
    <col min="12047" max="12285" width="9.140625" style="177"/>
    <col min="12286" max="12286" width="2.85546875" style="177" customWidth="1"/>
    <col min="12287" max="12287" width="6.42578125" style="177" customWidth="1"/>
    <col min="12288" max="12288" width="22.140625" style="177" customWidth="1"/>
    <col min="12289" max="12289" width="15" style="177" customWidth="1"/>
    <col min="12290" max="12290" width="11.28515625" style="177" customWidth="1"/>
    <col min="12291" max="12291" width="13" style="177" customWidth="1"/>
    <col min="12292" max="12292" width="8.7109375" style="177" customWidth="1"/>
    <col min="12293" max="12293" width="10.140625" style="177" customWidth="1"/>
    <col min="12294" max="12294" width="10.28515625" style="177" customWidth="1"/>
    <col min="12295" max="12295" width="8.7109375" style="177" customWidth="1"/>
    <col min="12296" max="12296" width="24" style="177" customWidth="1"/>
    <col min="12297" max="12297" width="13.140625" style="177" customWidth="1"/>
    <col min="12298" max="12298" width="11.28515625" style="177" customWidth="1"/>
    <col min="12299" max="12299" width="10.5703125" style="177" customWidth="1"/>
    <col min="12300" max="12300" width="10.140625" style="177" customWidth="1"/>
    <col min="12301" max="12301" width="16.7109375" style="177" customWidth="1"/>
    <col min="12302" max="12302" width="15.140625" style="177" customWidth="1"/>
    <col min="12303" max="12541" width="9.140625" style="177"/>
    <col min="12542" max="12542" width="2.85546875" style="177" customWidth="1"/>
    <col min="12543" max="12543" width="6.42578125" style="177" customWidth="1"/>
    <col min="12544" max="12544" width="22.140625" style="177" customWidth="1"/>
    <col min="12545" max="12545" width="15" style="177" customWidth="1"/>
    <col min="12546" max="12546" width="11.28515625" style="177" customWidth="1"/>
    <col min="12547" max="12547" width="13" style="177" customWidth="1"/>
    <col min="12548" max="12548" width="8.7109375" style="177" customWidth="1"/>
    <col min="12549" max="12549" width="10.140625" style="177" customWidth="1"/>
    <col min="12550" max="12550" width="10.28515625" style="177" customWidth="1"/>
    <col min="12551" max="12551" width="8.7109375" style="177" customWidth="1"/>
    <col min="12552" max="12552" width="24" style="177" customWidth="1"/>
    <col min="12553" max="12553" width="13.140625" style="177" customWidth="1"/>
    <col min="12554" max="12554" width="11.28515625" style="177" customWidth="1"/>
    <col min="12555" max="12555" width="10.5703125" style="177" customWidth="1"/>
    <col min="12556" max="12556" width="10.140625" style="177" customWidth="1"/>
    <col min="12557" max="12557" width="16.7109375" style="177" customWidth="1"/>
    <col min="12558" max="12558" width="15.140625" style="177" customWidth="1"/>
    <col min="12559" max="12797" width="9.140625" style="177"/>
    <col min="12798" max="12798" width="2.85546875" style="177" customWidth="1"/>
    <col min="12799" max="12799" width="6.42578125" style="177" customWidth="1"/>
    <col min="12800" max="12800" width="22.140625" style="177" customWidth="1"/>
    <col min="12801" max="12801" width="15" style="177" customWidth="1"/>
    <col min="12802" max="12802" width="11.28515625" style="177" customWidth="1"/>
    <col min="12803" max="12803" width="13" style="177" customWidth="1"/>
    <col min="12804" max="12804" width="8.7109375" style="177" customWidth="1"/>
    <col min="12805" max="12805" width="10.140625" style="177" customWidth="1"/>
    <col min="12806" max="12806" width="10.28515625" style="177" customWidth="1"/>
    <col min="12807" max="12807" width="8.7109375" style="177" customWidth="1"/>
    <col min="12808" max="12808" width="24" style="177" customWidth="1"/>
    <col min="12809" max="12809" width="13.140625" style="177" customWidth="1"/>
    <col min="12810" max="12810" width="11.28515625" style="177" customWidth="1"/>
    <col min="12811" max="12811" width="10.5703125" style="177" customWidth="1"/>
    <col min="12812" max="12812" width="10.140625" style="177" customWidth="1"/>
    <col min="12813" max="12813" width="16.7109375" style="177" customWidth="1"/>
    <col min="12814" max="12814" width="15.140625" style="177" customWidth="1"/>
    <col min="12815" max="13053" width="9.140625" style="177"/>
    <col min="13054" max="13054" width="2.85546875" style="177" customWidth="1"/>
    <col min="13055" max="13055" width="6.42578125" style="177" customWidth="1"/>
    <col min="13056" max="13056" width="22.140625" style="177" customWidth="1"/>
    <col min="13057" max="13057" width="15" style="177" customWidth="1"/>
    <col min="13058" max="13058" width="11.28515625" style="177" customWidth="1"/>
    <col min="13059" max="13059" width="13" style="177" customWidth="1"/>
    <col min="13060" max="13060" width="8.7109375" style="177" customWidth="1"/>
    <col min="13061" max="13061" width="10.140625" style="177" customWidth="1"/>
    <col min="13062" max="13062" width="10.28515625" style="177" customWidth="1"/>
    <col min="13063" max="13063" width="8.7109375" style="177" customWidth="1"/>
    <col min="13064" max="13064" width="24" style="177" customWidth="1"/>
    <col min="13065" max="13065" width="13.140625" style="177" customWidth="1"/>
    <col min="13066" max="13066" width="11.28515625" style="177" customWidth="1"/>
    <col min="13067" max="13067" width="10.5703125" style="177" customWidth="1"/>
    <col min="13068" max="13068" width="10.140625" style="177" customWidth="1"/>
    <col min="13069" max="13069" width="16.7109375" style="177" customWidth="1"/>
    <col min="13070" max="13070" width="15.140625" style="177" customWidth="1"/>
    <col min="13071" max="13309" width="9.140625" style="177"/>
    <col min="13310" max="13310" width="2.85546875" style="177" customWidth="1"/>
    <col min="13311" max="13311" width="6.42578125" style="177" customWidth="1"/>
    <col min="13312" max="13312" width="22.140625" style="177" customWidth="1"/>
    <col min="13313" max="13313" width="15" style="177" customWidth="1"/>
    <col min="13314" max="13314" width="11.28515625" style="177" customWidth="1"/>
    <col min="13315" max="13315" width="13" style="177" customWidth="1"/>
    <col min="13316" max="13316" width="8.7109375" style="177" customWidth="1"/>
    <col min="13317" max="13317" width="10.140625" style="177" customWidth="1"/>
    <col min="13318" max="13318" width="10.28515625" style="177" customWidth="1"/>
    <col min="13319" max="13319" width="8.7109375" style="177" customWidth="1"/>
    <col min="13320" max="13320" width="24" style="177" customWidth="1"/>
    <col min="13321" max="13321" width="13.140625" style="177" customWidth="1"/>
    <col min="13322" max="13322" width="11.28515625" style="177" customWidth="1"/>
    <col min="13323" max="13323" width="10.5703125" style="177" customWidth="1"/>
    <col min="13324" max="13324" width="10.140625" style="177" customWidth="1"/>
    <col min="13325" max="13325" width="16.7109375" style="177" customWidth="1"/>
    <col min="13326" max="13326" width="15.140625" style="177" customWidth="1"/>
    <col min="13327" max="13565" width="9.140625" style="177"/>
    <col min="13566" max="13566" width="2.85546875" style="177" customWidth="1"/>
    <col min="13567" max="13567" width="6.42578125" style="177" customWidth="1"/>
    <col min="13568" max="13568" width="22.140625" style="177" customWidth="1"/>
    <col min="13569" max="13569" width="15" style="177" customWidth="1"/>
    <col min="13570" max="13570" width="11.28515625" style="177" customWidth="1"/>
    <col min="13571" max="13571" width="13" style="177" customWidth="1"/>
    <col min="13572" max="13572" width="8.7109375" style="177" customWidth="1"/>
    <col min="13573" max="13573" width="10.140625" style="177" customWidth="1"/>
    <col min="13574" max="13574" width="10.28515625" style="177" customWidth="1"/>
    <col min="13575" max="13575" width="8.7109375" style="177" customWidth="1"/>
    <col min="13576" max="13576" width="24" style="177" customWidth="1"/>
    <col min="13577" max="13577" width="13.140625" style="177" customWidth="1"/>
    <col min="13578" max="13578" width="11.28515625" style="177" customWidth="1"/>
    <col min="13579" max="13579" width="10.5703125" style="177" customWidth="1"/>
    <col min="13580" max="13580" width="10.140625" style="177" customWidth="1"/>
    <col min="13581" max="13581" width="16.7109375" style="177" customWidth="1"/>
    <col min="13582" max="13582" width="15.140625" style="177" customWidth="1"/>
    <col min="13583" max="13821" width="9.140625" style="177"/>
    <col min="13822" max="13822" width="2.85546875" style="177" customWidth="1"/>
    <col min="13823" max="13823" width="6.42578125" style="177" customWidth="1"/>
    <col min="13824" max="13824" width="22.140625" style="177" customWidth="1"/>
    <col min="13825" max="13825" width="15" style="177" customWidth="1"/>
    <col min="13826" max="13826" width="11.28515625" style="177" customWidth="1"/>
    <col min="13827" max="13827" width="13" style="177" customWidth="1"/>
    <col min="13828" max="13828" width="8.7109375" style="177" customWidth="1"/>
    <col min="13829" max="13829" width="10.140625" style="177" customWidth="1"/>
    <col min="13830" max="13830" width="10.28515625" style="177" customWidth="1"/>
    <col min="13831" max="13831" width="8.7109375" style="177" customWidth="1"/>
    <col min="13832" max="13832" width="24" style="177" customWidth="1"/>
    <col min="13833" max="13833" width="13.140625" style="177" customWidth="1"/>
    <col min="13834" max="13834" width="11.28515625" style="177" customWidth="1"/>
    <col min="13835" max="13835" width="10.5703125" style="177" customWidth="1"/>
    <col min="13836" max="13836" width="10.140625" style="177" customWidth="1"/>
    <col min="13837" max="13837" width="16.7109375" style="177" customWidth="1"/>
    <col min="13838" max="13838" width="15.140625" style="177" customWidth="1"/>
    <col min="13839" max="14077" width="9.140625" style="177"/>
    <col min="14078" max="14078" width="2.85546875" style="177" customWidth="1"/>
    <col min="14079" max="14079" width="6.42578125" style="177" customWidth="1"/>
    <col min="14080" max="14080" width="22.140625" style="177" customWidth="1"/>
    <col min="14081" max="14081" width="15" style="177" customWidth="1"/>
    <col min="14082" max="14082" width="11.28515625" style="177" customWidth="1"/>
    <col min="14083" max="14083" width="13" style="177" customWidth="1"/>
    <col min="14084" max="14084" width="8.7109375" style="177" customWidth="1"/>
    <col min="14085" max="14085" width="10.140625" style="177" customWidth="1"/>
    <col min="14086" max="14086" width="10.28515625" style="177" customWidth="1"/>
    <col min="14087" max="14087" width="8.7109375" style="177" customWidth="1"/>
    <col min="14088" max="14088" width="24" style="177" customWidth="1"/>
    <col min="14089" max="14089" width="13.140625" style="177" customWidth="1"/>
    <col min="14090" max="14090" width="11.28515625" style="177" customWidth="1"/>
    <col min="14091" max="14091" width="10.5703125" style="177" customWidth="1"/>
    <col min="14092" max="14092" width="10.140625" style="177" customWidth="1"/>
    <col min="14093" max="14093" width="16.7109375" style="177" customWidth="1"/>
    <col min="14094" max="14094" width="15.140625" style="177" customWidth="1"/>
    <col min="14095" max="14333" width="9.140625" style="177"/>
    <col min="14334" max="14334" width="2.85546875" style="177" customWidth="1"/>
    <col min="14335" max="14335" width="6.42578125" style="177" customWidth="1"/>
    <col min="14336" max="14336" width="22.140625" style="177" customWidth="1"/>
    <col min="14337" max="14337" width="15" style="177" customWidth="1"/>
    <col min="14338" max="14338" width="11.28515625" style="177" customWidth="1"/>
    <col min="14339" max="14339" width="13" style="177" customWidth="1"/>
    <col min="14340" max="14340" width="8.7109375" style="177" customWidth="1"/>
    <col min="14341" max="14341" width="10.140625" style="177" customWidth="1"/>
    <col min="14342" max="14342" width="10.28515625" style="177" customWidth="1"/>
    <col min="14343" max="14343" width="8.7109375" style="177" customWidth="1"/>
    <col min="14344" max="14344" width="24" style="177" customWidth="1"/>
    <col min="14345" max="14345" width="13.140625" style="177" customWidth="1"/>
    <col min="14346" max="14346" width="11.28515625" style="177" customWidth="1"/>
    <col min="14347" max="14347" width="10.5703125" style="177" customWidth="1"/>
    <col min="14348" max="14348" width="10.140625" style="177" customWidth="1"/>
    <col min="14349" max="14349" width="16.7109375" style="177" customWidth="1"/>
    <col min="14350" max="14350" width="15.140625" style="177" customWidth="1"/>
    <col min="14351" max="14589" width="9.140625" style="177"/>
    <col min="14590" max="14590" width="2.85546875" style="177" customWidth="1"/>
    <col min="14591" max="14591" width="6.42578125" style="177" customWidth="1"/>
    <col min="14592" max="14592" width="22.140625" style="177" customWidth="1"/>
    <col min="14593" max="14593" width="15" style="177" customWidth="1"/>
    <col min="14594" max="14594" width="11.28515625" style="177" customWidth="1"/>
    <col min="14595" max="14595" width="13" style="177" customWidth="1"/>
    <col min="14596" max="14596" width="8.7109375" style="177" customWidth="1"/>
    <col min="14597" max="14597" width="10.140625" style="177" customWidth="1"/>
    <col min="14598" max="14598" width="10.28515625" style="177" customWidth="1"/>
    <col min="14599" max="14599" width="8.7109375" style="177" customWidth="1"/>
    <col min="14600" max="14600" width="24" style="177" customWidth="1"/>
    <col min="14601" max="14601" width="13.140625" style="177" customWidth="1"/>
    <col min="14602" max="14602" width="11.28515625" style="177" customWidth="1"/>
    <col min="14603" max="14603" width="10.5703125" style="177" customWidth="1"/>
    <col min="14604" max="14604" width="10.140625" style="177" customWidth="1"/>
    <col min="14605" max="14605" width="16.7109375" style="177" customWidth="1"/>
    <col min="14606" max="14606" width="15.140625" style="177" customWidth="1"/>
    <col min="14607" max="14845" width="9.140625" style="177"/>
    <col min="14846" max="14846" width="2.85546875" style="177" customWidth="1"/>
    <col min="14847" max="14847" width="6.42578125" style="177" customWidth="1"/>
    <col min="14848" max="14848" width="22.140625" style="177" customWidth="1"/>
    <col min="14849" max="14849" width="15" style="177" customWidth="1"/>
    <col min="14850" max="14850" width="11.28515625" style="177" customWidth="1"/>
    <col min="14851" max="14851" width="13" style="177" customWidth="1"/>
    <col min="14852" max="14852" width="8.7109375" style="177" customWidth="1"/>
    <col min="14853" max="14853" width="10.140625" style="177" customWidth="1"/>
    <col min="14854" max="14854" width="10.28515625" style="177" customWidth="1"/>
    <col min="14855" max="14855" width="8.7109375" style="177" customWidth="1"/>
    <col min="14856" max="14856" width="24" style="177" customWidth="1"/>
    <col min="14857" max="14857" width="13.140625" style="177" customWidth="1"/>
    <col min="14858" max="14858" width="11.28515625" style="177" customWidth="1"/>
    <col min="14859" max="14859" width="10.5703125" style="177" customWidth="1"/>
    <col min="14860" max="14860" width="10.140625" style="177" customWidth="1"/>
    <col min="14861" max="14861" width="16.7109375" style="177" customWidth="1"/>
    <col min="14862" max="14862" width="15.140625" style="177" customWidth="1"/>
    <col min="14863" max="15101" width="9.140625" style="177"/>
    <col min="15102" max="15102" width="2.85546875" style="177" customWidth="1"/>
    <col min="15103" max="15103" width="6.42578125" style="177" customWidth="1"/>
    <col min="15104" max="15104" width="22.140625" style="177" customWidth="1"/>
    <col min="15105" max="15105" width="15" style="177" customWidth="1"/>
    <col min="15106" max="15106" width="11.28515625" style="177" customWidth="1"/>
    <col min="15107" max="15107" width="13" style="177" customWidth="1"/>
    <col min="15108" max="15108" width="8.7109375" style="177" customWidth="1"/>
    <col min="15109" max="15109" width="10.140625" style="177" customWidth="1"/>
    <col min="15110" max="15110" width="10.28515625" style="177" customWidth="1"/>
    <col min="15111" max="15111" width="8.7109375" style="177" customWidth="1"/>
    <col min="15112" max="15112" width="24" style="177" customWidth="1"/>
    <col min="15113" max="15113" width="13.140625" style="177" customWidth="1"/>
    <col min="15114" max="15114" width="11.28515625" style="177" customWidth="1"/>
    <col min="15115" max="15115" width="10.5703125" style="177" customWidth="1"/>
    <col min="15116" max="15116" width="10.140625" style="177" customWidth="1"/>
    <col min="15117" max="15117" width="16.7109375" style="177" customWidth="1"/>
    <col min="15118" max="15118" width="15.140625" style="177" customWidth="1"/>
    <col min="15119" max="15357" width="9.140625" style="177"/>
    <col min="15358" max="15358" width="2.85546875" style="177" customWidth="1"/>
    <col min="15359" max="15359" width="6.42578125" style="177" customWidth="1"/>
    <col min="15360" max="15360" width="22.140625" style="177" customWidth="1"/>
    <col min="15361" max="15361" width="15" style="177" customWidth="1"/>
    <col min="15362" max="15362" width="11.28515625" style="177" customWidth="1"/>
    <col min="15363" max="15363" width="13" style="177" customWidth="1"/>
    <col min="15364" max="15364" width="8.7109375" style="177" customWidth="1"/>
    <col min="15365" max="15365" width="10.140625" style="177" customWidth="1"/>
    <col min="15366" max="15366" width="10.28515625" style="177" customWidth="1"/>
    <col min="15367" max="15367" width="8.7109375" style="177" customWidth="1"/>
    <col min="15368" max="15368" width="24" style="177" customWidth="1"/>
    <col min="15369" max="15369" width="13.140625" style="177" customWidth="1"/>
    <col min="15370" max="15370" width="11.28515625" style="177" customWidth="1"/>
    <col min="15371" max="15371" width="10.5703125" style="177" customWidth="1"/>
    <col min="15372" max="15372" width="10.140625" style="177" customWidth="1"/>
    <col min="15373" max="15373" width="16.7109375" style="177" customWidth="1"/>
    <col min="15374" max="15374" width="15.140625" style="177" customWidth="1"/>
    <col min="15375" max="15613" width="9.140625" style="177"/>
    <col min="15614" max="15614" width="2.85546875" style="177" customWidth="1"/>
    <col min="15615" max="15615" width="6.42578125" style="177" customWidth="1"/>
    <col min="15616" max="15616" width="22.140625" style="177" customWidth="1"/>
    <col min="15617" max="15617" width="15" style="177" customWidth="1"/>
    <col min="15618" max="15618" width="11.28515625" style="177" customWidth="1"/>
    <col min="15619" max="15619" width="13" style="177" customWidth="1"/>
    <col min="15620" max="15620" width="8.7109375" style="177" customWidth="1"/>
    <col min="15621" max="15621" width="10.140625" style="177" customWidth="1"/>
    <col min="15622" max="15622" width="10.28515625" style="177" customWidth="1"/>
    <col min="15623" max="15623" width="8.7109375" style="177" customWidth="1"/>
    <col min="15624" max="15624" width="24" style="177" customWidth="1"/>
    <col min="15625" max="15625" width="13.140625" style="177" customWidth="1"/>
    <col min="15626" max="15626" width="11.28515625" style="177" customWidth="1"/>
    <col min="15627" max="15627" width="10.5703125" style="177" customWidth="1"/>
    <col min="15628" max="15628" width="10.140625" style="177" customWidth="1"/>
    <col min="15629" max="15629" width="16.7109375" style="177" customWidth="1"/>
    <col min="15630" max="15630" width="15.140625" style="177" customWidth="1"/>
    <col min="15631" max="15869" width="9.140625" style="177"/>
    <col min="15870" max="15870" width="2.85546875" style="177" customWidth="1"/>
    <col min="15871" max="15871" width="6.42578125" style="177" customWidth="1"/>
    <col min="15872" max="15872" width="22.140625" style="177" customWidth="1"/>
    <col min="15873" max="15873" width="15" style="177" customWidth="1"/>
    <col min="15874" max="15874" width="11.28515625" style="177" customWidth="1"/>
    <col min="15875" max="15875" width="13" style="177" customWidth="1"/>
    <col min="15876" max="15876" width="8.7109375" style="177" customWidth="1"/>
    <col min="15877" max="15877" width="10.140625" style="177" customWidth="1"/>
    <col min="15878" max="15878" width="10.28515625" style="177" customWidth="1"/>
    <col min="15879" max="15879" width="8.7109375" style="177" customWidth="1"/>
    <col min="15880" max="15880" width="24" style="177" customWidth="1"/>
    <col min="15881" max="15881" width="13.140625" style="177" customWidth="1"/>
    <col min="15882" max="15882" width="11.28515625" style="177" customWidth="1"/>
    <col min="15883" max="15883" width="10.5703125" style="177" customWidth="1"/>
    <col min="15884" max="15884" width="10.140625" style="177" customWidth="1"/>
    <col min="15885" max="15885" width="16.7109375" style="177" customWidth="1"/>
    <col min="15886" max="15886" width="15.140625" style="177" customWidth="1"/>
    <col min="15887" max="16125" width="9.140625" style="177"/>
    <col min="16126" max="16126" width="2.85546875" style="177" customWidth="1"/>
    <col min="16127" max="16127" width="6.42578125" style="177" customWidth="1"/>
    <col min="16128" max="16128" width="22.140625" style="177" customWidth="1"/>
    <col min="16129" max="16129" width="15" style="177" customWidth="1"/>
    <col min="16130" max="16130" width="11.28515625" style="177" customWidth="1"/>
    <col min="16131" max="16131" width="13" style="177" customWidth="1"/>
    <col min="16132" max="16132" width="8.7109375" style="177" customWidth="1"/>
    <col min="16133" max="16133" width="10.140625" style="177" customWidth="1"/>
    <col min="16134" max="16134" width="10.28515625" style="177" customWidth="1"/>
    <col min="16135" max="16135" width="8.7109375" style="177" customWidth="1"/>
    <col min="16136" max="16136" width="24" style="177" customWidth="1"/>
    <col min="16137" max="16137" width="13.140625" style="177" customWidth="1"/>
    <col min="16138" max="16138" width="11.28515625" style="177" customWidth="1"/>
    <col min="16139" max="16139" width="10.5703125" style="177" customWidth="1"/>
    <col min="16140" max="16140" width="10.140625" style="177" customWidth="1"/>
    <col min="16141" max="16141" width="16.7109375" style="177" customWidth="1"/>
    <col min="16142" max="16142" width="15.140625" style="177" customWidth="1"/>
    <col min="16143" max="16384" width="9.140625" style="177"/>
  </cols>
  <sheetData>
    <row r="1" spans="2:24" s="176" customFormat="1" ht="18.75">
      <c r="B1" s="225" t="s">
        <v>1867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175"/>
      <c r="V1" s="175"/>
      <c r="W1" s="175"/>
      <c r="X1" s="175"/>
    </row>
    <row r="2" spans="2:24" s="176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175"/>
      <c r="V2" s="175"/>
      <c r="W2" s="175"/>
      <c r="X2" s="175"/>
    </row>
    <row r="3" spans="2:24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79"/>
      <c r="R3" s="73"/>
      <c r="S3" s="74"/>
      <c r="T3" s="74"/>
    </row>
    <row r="4" spans="2:24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4" ht="13.5" thickBot="1"/>
    <row r="6" spans="2:24" s="180" customFormat="1" ht="13.5" customHeight="1" thickTop="1">
      <c r="B6" s="300" t="s">
        <v>1833</v>
      </c>
      <c r="C6" s="304" t="s">
        <v>1854</v>
      </c>
      <c r="D6" s="300" t="s">
        <v>1834</v>
      </c>
      <c r="E6" s="308" t="s">
        <v>1866</v>
      </c>
      <c r="F6" s="308" t="s">
        <v>1865</v>
      </c>
      <c r="G6" s="311" t="s">
        <v>1835</v>
      </c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3"/>
      <c r="U6" s="316" t="s">
        <v>1875</v>
      </c>
      <c r="V6" s="316" t="s">
        <v>1876</v>
      </c>
      <c r="W6" s="207"/>
      <c r="X6" s="207"/>
    </row>
    <row r="7" spans="2:24" s="180" customFormat="1" ht="12.75" customHeight="1">
      <c r="B7" s="301"/>
      <c r="C7" s="305"/>
      <c r="D7" s="301"/>
      <c r="E7" s="309"/>
      <c r="F7" s="309"/>
      <c r="G7" s="309" t="s">
        <v>1919</v>
      </c>
      <c r="H7" s="309" t="s">
        <v>1837</v>
      </c>
      <c r="I7" s="309" t="s">
        <v>1838</v>
      </c>
      <c r="J7" s="309" t="s">
        <v>1839</v>
      </c>
      <c r="K7" s="309" t="s">
        <v>1840</v>
      </c>
      <c r="L7" s="309" t="s">
        <v>1841</v>
      </c>
      <c r="M7" s="309" t="s">
        <v>1842</v>
      </c>
      <c r="N7" s="309" t="s">
        <v>1843</v>
      </c>
      <c r="O7" s="309" t="s">
        <v>1844</v>
      </c>
      <c r="P7" s="309" t="s">
        <v>1845</v>
      </c>
      <c r="Q7" s="309" t="s">
        <v>1846</v>
      </c>
      <c r="R7" s="309" t="s">
        <v>1847</v>
      </c>
      <c r="S7" s="309" t="s">
        <v>1848</v>
      </c>
      <c r="T7" s="309" t="s">
        <v>1849</v>
      </c>
      <c r="U7" s="317"/>
      <c r="V7" s="317"/>
      <c r="W7" s="207"/>
      <c r="X7" s="207"/>
    </row>
    <row r="8" spans="2:24" s="180" customFormat="1" ht="12.75" customHeight="1">
      <c r="B8" s="302"/>
      <c r="C8" s="306"/>
      <c r="D8" s="302"/>
      <c r="E8" s="309"/>
      <c r="F8" s="309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7"/>
      <c r="V8" s="317"/>
      <c r="W8" s="207"/>
      <c r="X8" s="207"/>
    </row>
    <row r="9" spans="2:24" s="180" customFormat="1" ht="12.75" customHeight="1" thickBot="1">
      <c r="B9" s="303"/>
      <c r="C9" s="307"/>
      <c r="D9" s="303"/>
      <c r="E9" s="310"/>
      <c r="F9" s="310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8"/>
      <c r="V9" s="318"/>
      <c r="W9" s="207"/>
      <c r="X9" s="207"/>
    </row>
    <row r="10" spans="2:24" s="180" customFormat="1" ht="12.75" customHeight="1">
      <c r="B10" s="181"/>
      <c r="C10" s="182"/>
      <c r="D10" s="181"/>
      <c r="E10" s="135"/>
      <c r="F10" s="135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4"/>
      <c r="V10" s="184"/>
      <c r="W10" s="207"/>
      <c r="X10" s="207"/>
    </row>
    <row r="11" spans="2:24" hidden="1">
      <c r="B11" s="185">
        <f>'PER TRIWULAN'!A858</f>
        <v>852</v>
      </c>
      <c r="C11" s="160" t="str">
        <f>'PER TRIWULAN'!I858</f>
        <v xml:space="preserve"> Brati </v>
      </c>
      <c r="D11" s="161" t="str">
        <f>'PER TRIWULAN'!B858</f>
        <v>SMP NEGERI 1 BRATI</v>
      </c>
      <c r="E11" s="136">
        <f>'PER TRIWULAN'!V858</f>
        <v>154957500</v>
      </c>
      <c r="F11" s="197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>
        <f>SUM(G11:S11)</f>
        <v>0</v>
      </c>
      <c r="U11" s="134">
        <f>E11-F11</f>
        <v>154957500</v>
      </c>
      <c r="V11" s="134">
        <f>F11-T11</f>
        <v>0</v>
      </c>
      <c r="W11" s="177"/>
      <c r="X11" s="177"/>
    </row>
    <row r="12" spans="2:24" hidden="1">
      <c r="B12" s="185">
        <f>'PER TRIWULAN'!A859</f>
        <v>853</v>
      </c>
      <c r="C12" s="160" t="str">
        <f>'PER TRIWULAN'!I859</f>
        <v xml:space="preserve"> Brati </v>
      </c>
      <c r="D12" s="161" t="str">
        <f>'PER TRIWULAN'!B859</f>
        <v>SMP NEGERI 2 SATU ATAP BRATI</v>
      </c>
      <c r="E12" s="136">
        <f>'PER TRIWULAN'!V859</f>
        <v>10117500</v>
      </c>
      <c r="F12" s="197"/>
      <c r="G12" s="13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36">
        <f t="shared" ref="T12:T75" si="0">SUM(G12:S12)</f>
        <v>0</v>
      </c>
      <c r="U12" s="134">
        <f t="shared" ref="U12:U75" si="1">E12-F12</f>
        <v>10117500</v>
      </c>
      <c r="V12" s="134">
        <f t="shared" ref="V12:V75" si="2">F12-T12</f>
        <v>0</v>
      </c>
      <c r="W12" s="177"/>
      <c r="X12" s="177"/>
    </row>
    <row r="13" spans="2:24" hidden="1">
      <c r="B13" s="185">
        <f>'PER TRIWULAN'!A860</f>
        <v>854</v>
      </c>
      <c r="C13" s="160" t="str">
        <f>'PER TRIWULAN'!I860</f>
        <v xml:space="preserve"> Brati </v>
      </c>
      <c r="D13" s="161" t="str">
        <f>'PER TRIWULAN'!B860</f>
        <v>SMPT NEGERI 1 Brati</v>
      </c>
      <c r="E13" s="136">
        <f>'PER TRIWULAN'!V860</f>
        <v>0</v>
      </c>
      <c r="F13" s="197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36">
        <f t="shared" si="0"/>
        <v>0</v>
      </c>
      <c r="U13" s="134">
        <f t="shared" si="1"/>
        <v>0</v>
      </c>
      <c r="V13" s="134">
        <f t="shared" si="2"/>
        <v>0</v>
      </c>
      <c r="W13" s="177"/>
      <c r="X13" s="177"/>
    </row>
    <row r="14" spans="2:24" hidden="1">
      <c r="B14" s="185">
        <f>'PER TRIWULAN'!A861</f>
        <v>855</v>
      </c>
      <c r="C14" s="160" t="str">
        <f>'PER TRIWULAN'!I861</f>
        <v xml:space="preserve"> Gabus </v>
      </c>
      <c r="D14" s="161" t="str">
        <f>'PER TRIWULAN'!B861</f>
        <v>SMP NEGERI 1 GABUS</v>
      </c>
      <c r="E14" s="136">
        <f>'PER TRIWULAN'!V861</f>
        <v>171110000</v>
      </c>
      <c r="F14" s="197"/>
      <c r="G14" s="146">
        <v>1743000</v>
      </c>
      <c r="H14" s="146"/>
      <c r="I14" s="146">
        <v>26565300</v>
      </c>
      <c r="J14" s="146">
        <v>36414000</v>
      </c>
      <c r="K14" s="146">
        <v>24413000</v>
      </c>
      <c r="L14" s="146">
        <v>4499882</v>
      </c>
      <c r="M14" s="146">
        <v>5452000</v>
      </c>
      <c r="N14" s="146">
        <v>34000000</v>
      </c>
      <c r="O14" s="146">
        <v>7820000</v>
      </c>
      <c r="P14" s="146"/>
      <c r="Q14" s="146">
        <v>14549850</v>
      </c>
      <c r="R14" s="146">
        <v>5000000</v>
      </c>
      <c r="S14" s="146">
        <v>25302000</v>
      </c>
      <c r="T14" s="136">
        <f t="shared" si="0"/>
        <v>185759032</v>
      </c>
      <c r="U14" s="134">
        <f t="shared" si="1"/>
        <v>171110000</v>
      </c>
      <c r="V14" s="134">
        <f t="shared" si="2"/>
        <v>-185759032</v>
      </c>
      <c r="W14" s="177"/>
      <c r="X14" s="177"/>
    </row>
    <row r="15" spans="2:24" hidden="1">
      <c r="B15" s="185">
        <f>'PER TRIWULAN'!A862</f>
        <v>856</v>
      </c>
      <c r="C15" s="160" t="str">
        <f>'PER TRIWULAN'!I862</f>
        <v xml:space="preserve"> Gabus </v>
      </c>
      <c r="D15" s="161" t="str">
        <f>'PER TRIWULAN'!B862</f>
        <v>SMP NEGERI 2 GABUS</v>
      </c>
      <c r="E15" s="136">
        <f>'PER TRIWULAN'!V862</f>
        <v>66740000</v>
      </c>
      <c r="F15" s="197"/>
      <c r="G15" s="146"/>
      <c r="H15" s="146"/>
      <c r="I15" s="146">
        <v>19192000</v>
      </c>
      <c r="J15" s="146">
        <v>10335400</v>
      </c>
      <c r="K15" s="146">
        <v>5299900</v>
      </c>
      <c r="L15" s="146">
        <v>1545091</v>
      </c>
      <c r="M15" s="146">
        <v>2250000</v>
      </c>
      <c r="N15" s="146">
        <v>10380000</v>
      </c>
      <c r="O15" s="146">
        <v>4435000</v>
      </c>
      <c r="P15" s="146"/>
      <c r="Q15" s="146">
        <v>750000</v>
      </c>
      <c r="R15" s="146"/>
      <c r="S15" s="146">
        <v>12546975</v>
      </c>
      <c r="T15" s="136">
        <f t="shared" si="0"/>
        <v>66734366</v>
      </c>
      <c r="U15" s="134">
        <f t="shared" si="1"/>
        <v>66740000</v>
      </c>
      <c r="V15" s="134">
        <f t="shared" si="2"/>
        <v>-66734366</v>
      </c>
      <c r="W15" s="177"/>
      <c r="X15" s="177"/>
    </row>
    <row r="16" spans="2:24" hidden="1">
      <c r="B16" s="185">
        <f>'PER TRIWULAN'!A863</f>
        <v>857</v>
      </c>
      <c r="C16" s="160" t="str">
        <f>'PER TRIWULAN'!I863</f>
        <v xml:space="preserve"> Gabus </v>
      </c>
      <c r="D16" s="161" t="str">
        <f>'PER TRIWULAN'!B863</f>
        <v>SMP NEGERI 3 GABUS</v>
      </c>
      <c r="E16" s="136">
        <f>'PER TRIWULAN'!V863</f>
        <v>39405000</v>
      </c>
      <c r="F16" s="197"/>
      <c r="G16" s="146">
        <v>3383000</v>
      </c>
      <c r="H16" s="146"/>
      <c r="I16" s="146">
        <v>3985000</v>
      </c>
      <c r="J16" s="146">
        <v>8740100</v>
      </c>
      <c r="K16" s="146">
        <v>1725500</v>
      </c>
      <c r="L16" s="146">
        <v>292000</v>
      </c>
      <c r="M16" s="146">
        <v>6628000</v>
      </c>
      <c r="N16" s="146">
        <v>2794000</v>
      </c>
      <c r="O16" s="146">
        <v>4100000</v>
      </c>
      <c r="P16" s="146"/>
      <c r="Q16" s="146">
        <v>1150000</v>
      </c>
      <c r="R16" s="146"/>
      <c r="S16" s="146">
        <v>6626000</v>
      </c>
      <c r="T16" s="136">
        <f t="shared" si="0"/>
        <v>39423600</v>
      </c>
      <c r="U16" s="134">
        <f t="shared" si="1"/>
        <v>39405000</v>
      </c>
      <c r="V16" s="134">
        <f t="shared" si="2"/>
        <v>-39423600</v>
      </c>
      <c r="W16" s="177"/>
      <c r="X16" s="177"/>
    </row>
    <row r="17" spans="2:22" s="177" customFormat="1" hidden="1">
      <c r="B17" s="185">
        <f>'PER TRIWULAN'!A864</f>
        <v>858</v>
      </c>
      <c r="C17" s="160" t="str">
        <f>'PER TRIWULAN'!I864</f>
        <v xml:space="preserve"> Gabus </v>
      </c>
      <c r="D17" s="161" t="str">
        <f>'PER TRIWULAN'!B864</f>
        <v>SMP NEGERI 4 Satu Atap Gabus</v>
      </c>
      <c r="E17" s="136">
        <f>'PER TRIWULAN'!V864</f>
        <v>15442500</v>
      </c>
      <c r="F17" s="19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36">
        <f t="shared" si="0"/>
        <v>0</v>
      </c>
      <c r="U17" s="134">
        <f t="shared" si="1"/>
        <v>15442500</v>
      </c>
      <c r="V17" s="134">
        <f t="shared" si="2"/>
        <v>0</v>
      </c>
    </row>
    <row r="18" spans="2:22" s="177" customFormat="1" hidden="1">
      <c r="B18" s="185">
        <f>'PER TRIWULAN'!A865</f>
        <v>859</v>
      </c>
      <c r="C18" s="160" t="str">
        <f>'PER TRIWULAN'!I865</f>
        <v xml:space="preserve"> Gabus </v>
      </c>
      <c r="D18" s="161" t="str">
        <f>'PER TRIWULAN'!B865</f>
        <v>SMPT NEGERI 2 Gabus</v>
      </c>
      <c r="E18" s="136">
        <f>'PER TRIWULAN'!V865</f>
        <v>3195000</v>
      </c>
      <c r="F18" s="197"/>
      <c r="G18" s="146"/>
      <c r="H18" s="146"/>
      <c r="I18" s="146">
        <v>1320000</v>
      </c>
      <c r="J18" s="146"/>
      <c r="K18" s="146">
        <v>229500</v>
      </c>
      <c r="L18" s="146"/>
      <c r="M18" s="146"/>
      <c r="N18" s="146">
        <v>1830000</v>
      </c>
      <c r="O18" s="146"/>
      <c r="P18" s="146"/>
      <c r="Q18" s="146">
        <v>180000</v>
      </c>
      <c r="R18" s="146"/>
      <c r="S18" s="146">
        <v>35000</v>
      </c>
      <c r="T18" s="136">
        <f t="shared" si="0"/>
        <v>3594500</v>
      </c>
      <c r="U18" s="134">
        <f t="shared" si="1"/>
        <v>3195000</v>
      </c>
      <c r="V18" s="134">
        <f t="shared" si="2"/>
        <v>-3594500</v>
      </c>
    </row>
    <row r="19" spans="2:22" s="177" customFormat="1" hidden="1">
      <c r="B19" s="185">
        <f>'PER TRIWULAN'!A866</f>
        <v>860</v>
      </c>
      <c r="C19" s="160" t="str">
        <f>'PER TRIWULAN'!I866</f>
        <v xml:space="preserve"> Gabus </v>
      </c>
      <c r="D19" s="161" t="str">
        <f>'PER TRIWULAN'!B866</f>
        <v>SMP NEGERI 5 Satu Atap Gabus</v>
      </c>
      <c r="E19" s="136">
        <f>'PER TRIWULAN'!V866</f>
        <v>9762500</v>
      </c>
      <c r="F19" s="197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36">
        <f t="shared" si="0"/>
        <v>0</v>
      </c>
      <c r="U19" s="134">
        <f t="shared" si="1"/>
        <v>9762500</v>
      </c>
      <c r="V19" s="134">
        <f t="shared" si="2"/>
        <v>0</v>
      </c>
    </row>
    <row r="20" spans="2:22" s="177" customFormat="1" hidden="1">
      <c r="B20" s="185">
        <f>'PER TRIWULAN'!A867</f>
        <v>861</v>
      </c>
      <c r="C20" s="160" t="str">
        <f>'PER TRIWULAN'!I867</f>
        <v xml:space="preserve"> Geyer </v>
      </c>
      <c r="D20" s="161" t="str">
        <f>'PER TRIWULAN'!B867</f>
        <v>SMP NEGERI 1 GEYER</v>
      </c>
      <c r="E20" s="136">
        <f>'PER TRIWULAN'!V867</f>
        <v>119812500</v>
      </c>
      <c r="F20" s="197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36">
        <f t="shared" si="0"/>
        <v>0</v>
      </c>
      <c r="U20" s="134">
        <f t="shared" si="1"/>
        <v>119812500</v>
      </c>
      <c r="V20" s="134">
        <f t="shared" si="2"/>
        <v>0</v>
      </c>
    </row>
    <row r="21" spans="2:22" s="177" customFormat="1" hidden="1">
      <c r="B21" s="185">
        <f>'PER TRIWULAN'!A868</f>
        <v>862</v>
      </c>
      <c r="C21" s="160" t="str">
        <f>'PER TRIWULAN'!I868</f>
        <v xml:space="preserve"> Geyer </v>
      </c>
      <c r="D21" s="161" t="str">
        <f>'PER TRIWULAN'!B868</f>
        <v>SMP NEGERI 2 GEYER</v>
      </c>
      <c r="E21" s="136">
        <f>'PER TRIWULAN'!V868</f>
        <v>93365000</v>
      </c>
      <c r="F21" s="197"/>
      <c r="G21" s="146">
        <v>0</v>
      </c>
      <c r="H21" s="146">
        <v>0</v>
      </c>
      <c r="I21" s="146">
        <v>7134500</v>
      </c>
      <c r="J21" s="146">
        <v>13995000</v>
      </c>
      <c r="K21" s="146">
        <v>41399656</v>
      </c>
      <c r="L21" s="146">
        <v>6022807</v>
      </c>
      <c r="M21" s="146">
        <v>3500000</v>
      </c>
      <c r="N21" s="146">
        <v>7200000</v>
      </c>
      <c r="O21" s="146">
        <v>6239000</v>
      </c>
      <c r="P21" s="146">
        <v>0</v>
      </c>
      <c r="Q21" s="146">
        <v>1200000</v>
      </c>
      <c r="R21" s="146">
        <v>2000000</v>
      </c>
      <c r="S21" s="146">
        <v>5500000</v>
      </c>
      <c r="T21" s="136">
        <f t="shared" si="0"/>
        <v>94190963</v>
      </c>
      <c r="U21" s="134">
        <f t="shared" si="1"/>
        <v>93365000</v>
      </c>
      <c r="V21" s="134">
        <f t="shared" si="2"/>
        <v>-94190963</v>
      </c>
    </row>
    <row r="22" spans="2:22" s="177" customFormat="1" hidden="1">
      <c r="B22" s="185">
        <f>'PER TRIWULAN'!A869</f>
        <v>863</v>
      </c>
      <c r="C22" s="160" t="str">
        <f>'PER TRIWULAN'!I869</f>
        <v xml:space="preserve"> Geyer </v>
      </c>
      <c r="D22" s="161" t="str">
        <f>'PER TRIWULAN'!B869</f>
        <v>SMP NEGERI 3 GEYER</v>
      </c>
      <c r="E22" s="136">
        <f>'PER TRIWULAN'!V869</f>
        <v>66562500</v>
      </c>
      <c r="F22" s="197"/>
      <c r="G22" s="146"/>
      <c r="H22" s="146"/>
      <c r="I22" s="146">
        <v>9799000</v>
      </c>
      <c r="J22" s="146">
        <v>17938600</v>
      </c>
      <c r="K22" s="146">
        <v>13104150</v>
      </c>
      <c r="L22" s="146">
        <v>2410442</v>
      </c>
      <c r="M22" s="146">
        <v>8773500</v>
      </c>
      <c r="N22" s="146"/>
      <c r="O22" s="146">
        <v>1263750</v>
      </c>
      <c r="P22" s="146">
        <v>675000</v>
      </c>
      <c r="Q22" s="146"/>
      <c r="R22" s="146">
        <v>4160000</v>
      </c>
      <c r="S22" s="146">
        <v>19390500</v>
      </c>
      <c r="T22" s="136">
        <f t="shared" si="0"/>
        <v>77514942</v>
      </c>
      <c r="U22" s="134">
        <f t="shared" si="1"/>
        <v>66562500</v>
      </c>
      <c r="V22" s="134">
        <f t="shared" si="2"/>
        <v>-77514942</v>
      </c>
    </row>
    <row r="23" spans="2:22" s="177" customFormat="1" hidden="1">
      <c r="B23" s="185">
        <f>'PER TRIWULAN'!A870</f>
        <v>864</v>
      </c>
      <c r="C23" s="160" t="str">
        <f>'PER TRIWULAN'!I870</f>
        <v xml:space="preserve"> Geyer </v>
      </c>
      <c r="D23" s="161" t="str">
        <f>'PER TRIWULAN'!B870</f>
        <v>SMP NEGERI 4 GEYER</v>
      </c>
      <c r="E23" s="136">
        <f>'PER TRIWULAN'!V870</f>
        <v>82005000</v>
      </c>
      <c r="F23" s="197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36">
        <f t="shared" si="0"/>
        <v>0</v>
      </c>
      <c r="U23" s="134">
        <f t="shared" si="1"/>
        <v>82005000</v>
      </c>
      <c r="V23" s="134">
        <f t="shared" si="2"/>
        <v>0</v>
      </c>
    </row>
    <row r="24" spans="2:22" s="177" customFormat="1" hidden="1">
      <c r="B24" s="185">
        <f>'PER TRIWULAN'!A871</f>
        <v>865</v>
      </c>
      <c r="C24" s="160" t="str">
        <f>'PER TRIWULAN'!I871</f>
        <v xml:space="preserve"> Geyer </v>
      </c>
      <c r="D24" s="161" t="str">
        <f>'PER TRIWULAN'!B871</f>
        <v>SMPN 5 Satu Atap Geyer</v>
      </c>
      <c r="E24" s="136">
        <f>'PER TRIWULAN'!V871</f>
        <v>25915000</v>
      </c>
      <c r="F24" s="197"/>
      <c r="G24" s="146"/>
      <c r="H24" s="146">
        <v>410800</v>
      </c>
      <c r="I24" s="146">
        <v>300000</v>
      </c>
      <c r="J24" s="146">
        <v>2362900</v>
      </c>
      <c r="K24" s="146">
        <v>3494500</v>
      </c>
      <c r="L24" s="146">
        <v>3098320</v>
      </c>
      <c r="M24" s="146">
        <v>3011000</v>
      </c>
      <c r="N24" s="146">
        <v>5837480</v>
      </c>
      <c r="O24" s="146"/>
      <c r="P24" s="146"/>
      <c r="Q24" s="146"/>
      <c r="R24" s="146">
        <v>7400000</v>
      </c>
      <c r="S24" s="146"/>
      <c r="T24" s="136">
        <f t="shared" si="0"/>
        <v>25915000</v>
      </c>
      <c r="U24" s="134">
        <f t="shared" si="1"/>
        <v>25915000</v>
      </c>
      <c r="V24" s="134">
        <f t="shared" si="2"/>
        <v>-25915000</v>
      </c>
    </row>
    <row r="25" spans="2:22" s="177" customFormat="1" hidden="1">
      <c r="B25" s="185">
        <f>'PER TRIWULAN'!A872</f>
        <v>866</v>
      </c>
      <c r="C25" s="160" t="str">
        <f>'PER TRIWULAN'!I872</f>
        <v xml:space="preserve"> Godong </v>
      </c>
      <c r="D25" s="161" t="str">
        <f>'PER TRIWULAN'!B872</f>
        <v>SMP NEGERI 1 GODONG</v>
      </c>
      <c r="E25" s="136">
        <f>'PER TRIWULAN'!V872</f>
        <v>169157500</v>
      </c>
      <c r="F25" s="197"/>
      <c r="G25" s="146">
        <v>16800000</v>
      </c>
      <c r="H25" s="146"/>
      <c r="I25" s="146">
        <v>30832500</v>
      </c>
      <c r="J25" s="146">
        <v>30200000</v>
      </c>
      <c r="K25" s="146">
        <v>16369300</v>
      </c>
      <c r="L25" s="146">
        <v>7140776</v>
      </c>
      <c r="M25" s="146">
        <v>13140000</v>
      </c>
      <c r="N25" s="146">
        <v>11000000</v>
      </c>
      <c r="O25" s="146">
        <v>1220000</v>
      </c>
      <c r="P25" s="146"/>
      <c r="Q25" s="146">
        <v>1800000</v>
      </c>
      <c r="R25" s="146">
        <v>4300000</v>
      </c>
      <c r="S25" s="146">
        <v>36116000</v>
      </c>
      <c r="T25" s="136">
        <f t="shared" si="0"/>
        <v>168918576</v>
      </c>
      <c r="U25" s="134">
        <f t="shared" si="1"/>
        <v>169157500</v>
      </c>
      <c r="V25" s="134">
        <f t="shared" si="2"/>
        <v>-168918576</v>
      </c>
    </row>
    <row r="26" spans="2:22" s="177" customFormat="1" hidden="1">
      <c r="B26" s="185">
        <f>'PER TRIWULAN'!A873</f>
        <v>867</v>
      </c>
      <c r="C26" s="160" t="str">
        <f>'PER TRIWULAN'!I873</f>
        <v xml:space="preserve"> Godong </v>
      </c>
      <c r="D26" s="161" t="str">
        <f>'PER TRIWULAN'!B873</f>
        <v>SMP NEGERI 2 GODONG</v>
      </c>
      <c r="E26" s="136">
        <f>'PER TRIWULAN'!V873</f>
        <v>22187500</v>
      </c>
      <c r="F26" s="197"/>
      <c r="G26" s="146">
        <v>352500</v>
      </c>
      <c r="H26" s="146"/>
      <c r="I26" s="146">
        <v>2314000</v>
      </c>
      <c r="J26" s="146">
        <v>5724800</v>
      </c>
      <c r="K26" s="146">
        <v>3559700</v>
      </c>
      <c r="L26" s="146">
        <v>1200000</v>
      </c>
      <c r="M26" s="146"/>
      <c r="N26" s="146">
        <v>5730000</v>
      </c>
      <c r="O26" s="146">
        <v>1087000</v>
      </c>
      <c r="P26" s="146"/>
      <c r="Q26" s="146"/>
      <c r="R26" s="146"/>
      <c r="S26" s="146">
        <v>8532000</v>
      </c>
      <c r="T26" s="136">
        <f t="shared" si="0"/>
        <v>28500000</v>
      </c>
      <c r="U26" s="134">
        <f t="shared" si="1"/>
        <v>22187500</v>
      </c>
      <c r="V26" s="134">
        <f t="shared" si="2"/>
        <v>-28500000</v>
      </c>
    </row>
    <row r="27" spans="2:22" s="177" customFormat="1" hidden="1">
      <c r="B27" s="185">
        <f>'PER TRIWULAN'!A874</f>
        <v>868</v>
      </c>
      <c r="C27" s="160" t="str">
        <f>'PER TRIWULAN'!I874</f>
        <v xml:space="preserve"> Godong </v>
      </c>
      <c r="D27" s="161" t="str">
        <f>'PER TRIWULAN'!B874</f>
        <v>SMP NEGERI 3 Godong</v>
      </c>
      <c r="E27" s="136">
        <f>'PER TRIWULAN'!V874</f>
        <v>60350000</v>
      </c>
      <c r="F27" s="197"/>
      <c r="G27" s="146"/>
      <c r="H27" s="146"/>
      <c r="I27" s="146">
        <v>10312500</v>
      </c>
      <c r="J27" s="146">
        <v>14590000</v>
      </c>
      <c r="K27" s="146">
        <v>20293000</v>
      </c>
      <c r="L27" s="146">
        <v>6148442</v>
      </c>
      <c r="M27" s="146">
        <v>1500000</v>
      </c>
      <c r="N27" s="146">
        <v>5220000</v>
      </c>
      <c r="O27" s="146">
        <v>3035000</v>
      </c>
      <c r="P27" s="146"/>
      <c r="Q27" s="146">
        <v>900000</v>
      </c>
      <c r="R27" s="146">
        <v>1950000</v>
      </c>
      <c r="S27" s="146"/>
      <c r="T27" s="136">
        <f t="shared" si="0"/>
        <v>63948942</v>
      </c>
      <c r="U27" s="134">
        <f t="shared" si="1"/>
        <v>60350000</v>
      </c>
      <c r="V27" s="134">
        <f t="shared" si="2"/>
        <v>-63948942</v>
      </c>
    </row>
    <row r="28" spans="2:22" s="177" customFormat="1" hidden="1">
      <c r="B28" s="185">
        <f>'PER TRIWULAN'!A875</f>
        <v>869</v>
      </c>
      <c r="C28" s="160" t="str">
        <f>'PER TRIWULAN'!I875</f>
        <v xml:space="preserve"> Grobogan </v>
      </c>
      <c r="D28" s="161" t="str">
        <f>'PER TRIWULAN'!B875</f>
        <v>SMP NEGERI 1 GROBOGAN</v>
      </c>
      <c r="E28" s="136">
        <f>'PER TRIWULAN'!V875</f>
        <v>197735000</v>
      </c>
      <c r="F28" s="197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36">
        <f t="shared" si="0"/>
        <v>0</v>
      </c>
      <c r="U28" s="134">
        <f t="shared" si="1"/>
        <v>197735000</v>
      </c>
      <c r="V28" s="134">
        <f t="shared" si="2"/>
        <v>0</v>
      </c>
    </row>
    <row r="29" spans="2:22" s="177" customFormat="1" hidden="1">
      <c r="B29" s="185">
        <f>'PER TRIWULAN'!A876</f>
        <v>870</v>
      </c>
      <c r="C29" s="160" t="str">
        <f>'PER TRIWULAN'!I876</f>
        <v xml:space="preserve"> Grobogan </v>
      </c>
      <c r="D29" s="161" t="str">
        <f>'PER TRIWULAN'!B876</f>
        <v>SMP NEGERI 2 GROBOGAN</v>
      </c>
      <c r="E29" s="136">
        <f>'PER TRIWULAN'!V876</f>
        <v>104902500</v>
      </c>
      <c r="F29" s="197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36">
        <f t="shared" si="0"/>
        <v>0</v>
      </c>
      <c r="U29" s="134">
        <f t="shared" si="1"/>
        <v>104902500</v>
      </c>
      <c r="V29" s="134">
        <f t="shared" si="2"/>
        <v>0</v>
      </c>
    </row>
    <row r="30" spans="2:22" s="177" customFormat="1" hidden="1">
      <c r="B30" s="185">
        <f>'PER TRIWULAN'!A877</f>
        <v>871</v>
      </c>
      <c r="C30" s="160" t="str">
        <f>'PER TRIWULAN'!I877</f>
        <v xml:space="preserve"> Grobogan </v>
      </c>
      <c r="D30" s="161" t="str">
        <f>'PER TRIWULAN'!B877</f>
        <v>SMP NEGERI 3 Satu Atap Grobogan</v>
      </c>
      <c r="E30" s="136">
        <f>'PER TRIWULAN'!V877</f>
        <v>22542500</v>
      </c>
      <c r="F30" s="197"/>
      <c r="G30" s="146"/>
      <c r="H30" s="146"/>
      <c r="I30" s="146">
        <v>3520000</v>
      </c>
      <c r="J30" s="146">
        <v>1923200</v>
      </c>
      <c r="K30" s="146">
        <v>2640000</v>
      </c>
      <c r="L30" s="146">
        <v>375000</v>
      </c>
      <c r="M30" s="146"/>
      <c r="N30" s="146">
        <v>3665000</v>
      </c>
      <c r="O30" s="146">
        <v>3300000</v>
      </c>
      <c r="P30" s="146">
        <v>5445000</v>
      </c>
      <c r="Q30" s="146">
        <v>1862500</v>
      </c>
      <c r="R30" s="146"/>
      <c r="S30" s="146"/>
      <c r="T30" s="136">
        <f t="shared" si="0"/>
        <v>22730700</v>
      </c>
      <c r="U30" s="134">
        <f t="shared" si="1"/>
        <v>22542500</v>
      </c>
      <c r="V30" s="134">
        <f t="shared" si="2"/>
        <v>-22730700</v>
      </c>
    </row>
    <row r="31" spans="2:22" s="177" customFormat="1" hidden="1">
      <c r="B31" s="185">
        <f>'PER TRIWULAN'!A878</f>
        <v>872</v>
      </c>
      <c r="C31" s="160" t="str">
        <f>'PER TRIWULAN'!I878</f>
        <v xml:space="preserve"> Grobogan </v>
      </c>
      <c r="D31" s="161" t="str">
        <f>'PER TRIWULAN'!B878</f>
        <v>SMP NEGERI 4 Satu Atap Grobogan</v>
      </c>
      <c r="E31" s="136">
        <f>'PER TRIWULAN'!V878</f>
        <v>28222500</v>
      </c>
      <c r="F31" s="197"/>
      <c r="G31" s="146"/>
      <c r="H31" s="146"/>
      <c r="I31" s="146">
        <v>1400000</v>
      </c>
      <c r="J31" s="146">
        <v>2997000</v>
      </c>
      <c r="K31" s="146">
        <v>9984000</v>
      </c>
      <c r="L31" s="146">
        <v>750000</v>
      </c>
      <c r="M31" s="146">
        <v>1480000</v>
      </c>
      <c r="N31" s="146">
        <v>4206000</v>
      </c>
      <c r="O31" s="146">
        <v>2868000</v>
      </c>
      <c r="P31" s="146">
        <v>4072000</v>
      </c>
      <c r="Q31" s="146">
        <v>465500</v>
      </c>
      <c r="R31" s="146"/>
      <c r="S31" s="146"/>
      <c r="T31" s="136">
        <f t="shared" si="0"/>
        <v>28222500</v>
      </c>
      <c r="U31" s="134">
        <f t="shared" si="1"/>
        <v>28222500</v>
      </c>
      <c r="V31" s="134">
        <f t="shared" si="2"/>
        <v>-28222500</v>
      </c>
    </row>
    <row r="32" spans="2:22" s="177" customFormat="1" hidden="1">
      <c r="B32" s="185">
        <f>'PER TRIWULAN'!A879</f>
        <v>873</v>
      </c>
      <c r="C32" s="160" t="str">
        <f>'PER TRIWULAN'!I879</f>
        <v xml:space="preserve"> Gubug </v>
      </c>
      <c r="D32" s="161" t="str">
        <f>'PER TRIWULAN'!B879</f>
        <v>SMP NEGERI 1 GUBUG</v>
      </c>
      <c r="E32" s="136">
        <f>'PER TRIWULAN'!V879</f>
        <v>158685000</v>
      </c>
      <c r="F32" s="197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36">
        <f t="shared" si="0"/>
        <v>0</v>
      </c>
      <c r="U32" s="134">
        <f t="shared" si="1"/>
        <v>158685000</v>
      </c>
      <c r="V32" s="134">
        <f t="shared" si="2"/>
        <v>0</v>
      </c>
    </row>
    <row r="33" spans="2:24" hidden="1">
      <c r="B33" s="185">
        <f>'PER TRIWULAN'!A880</f>
        <v>874</v>
      </c>
      <c r="C33" s="160" t="str">
        <f>'PER TRIWULAN'!I880</f>
        <v xml:space="preserve"> Gubug </v>
      </c>
      <c r="D33" s="161" t="str">
        <f>'PER TRIWULAN'!B880</f>
        <v>SMP NEGERI 2 GUBUG</v>
      </c>
      <c r="E33" s="136">
        <f>'PER TRIWULAN'!V880</f>
        <v>127977500</v>
      </c>
      <c r="F33" s="197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36">
        <f t="shared" si="0"/>
        <v>0</v>
      </c>
      <c r="U33" s="134">
        <f t="shared" si="1"/>
        <v>127977500</v>
      </c>
      <c r="V33" s="134">
        <f t="shared" si="2"/>
        <v>0</v>
      </c>
      <c r="W33" s="177"/>
      <c r="X33" s="177"/>
    </row>
    <row r="34" spans="2:24" hidden="1">
      <c r="B34" s="185">
        <f>'PER TRIWULAN'!A881</f>
        <v>875</v>
      </c>
      <c r="C34" s="160" t="str">
        <f>'PER TRIWULAN'!I881</f>
        <v xml:space="preserve"> Gubug </v>
      </c>
      <c r="D34" s="161" t="str">
        <f>'PER TRIWULAN'!B881</f>
        <v>SMP NEGERI 3 GUBUG</v>
      </c>
      <c r="E34" s="136">
        <f>'PER TRIWULAN'!V881</f>
        <v>71887500</v>
      </c>
      <c r="F34" s="197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36">
        <f t="shared" si="0"/>
        <v>0</v>
      </c>
      <c r="U34" s="134">
        <f t="shared" si="1"/>
        <v>71887500</v>
      </c>
      <c r="V34" s="134">
        <f t="shared" si="2"/>
        <v>0</v>
      </c>
      <c r="W34" s="177"/>
      <c r="X34" s="177"/>
    </row>
    <row r="35" spans="2:24" hidden="1">
      <c r="B35" s="185">
        <f>'PER TRIWULAN'!A882</f>
        <v>876</v>
      </c>
      <c r="C35" s="160" t="str">
        <f>'PER TRIWULAN'!I882</f>
        <v xml:space="preserve"> Gubug </v>
      </c>
      <c r="D35" s="161" t="str">
        <f>'PER TRIWULAN'!B882</f>
        <v>SMP NEGERI 4 Satu Atap Gubug</v>
      </c>
      <c r="E35" s="136">
        <f>'PER TRIWULAN'!V882</f>
        <v>29820000</v>
      </c>
      <c r="F35" s="197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36">
        <f t="shared" si="0"/>
        <v>0</v>
      </c>
      <c r="U35" s="134">
        <f t="shared" si="1"/>
        <v>29820000</v>
      </c>
      <c r="V35" s="134">
        <f t="shared" si="2"/>
        <v>0</v>
      </c>
      <c r="W35" s="177"/>
      <c r="X35" s="177"/>
    </row>
    <row r="36" spans="2:24" hidden="1">
      <c r="B36" s="185">
        <f>'PER TRIWULAN'!A883</f>
        <v>877</v>
      </c>
      <c r="C36" s="160" t="str">
        <f>'PER TRIWULAN'!I883</f>
        <v xml:space="preserve"> Gubug </v>
      </c>
      <c r="D36" s="161" t="str">
        <f>'PER TRIWULAN'!B883</f>
        <v>SMPT NEGERI 2 Gubug</v>
      </c>
      <c r="E36" s="136">
        <f>'PER TRIWULAN'!V883</f>
        <v>0</v>
      </c>
      <c r="F36" s="197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36">
        <f t="shared" si="0"/>
        <v>0</v>
      </c>
      <c r="U36" s="134">
        <f t="shared" si="1"/>
        <v>0</v>
      </c>
      <c r="V36" s="134">
        <f t="shared" si="2"/>
        <v>0</v>
      </c>
      <c r="W36" s="177"/>
      <c r="X36" s="177"/>
    </row>
    <row r="37" spans="2:24" hidden="1">
      <c r="B37" s="185">
        <f>'PER TRIWULAN'!A884</f>
        <v>878</v>
      </c>
      <c r="C37" s="160" t="str">
        <f>'PER TRIWULAN'!I884</f>
        <v xml:space="preserve"> Karangrayung </v>
      </c>
      <c r="D37" s="161" t="str">
        <f>'PER TRIWULAN'!B884</f>
        <v>SMP NEGERI 1 KARANGRAYUNG</v>
      </c>
      <c r="E37" s="136">
        <f>'PER TRIWULAN'!V884</f>
        <v>171642500</v>
      </c>
      <c r="F37" s="197"/>
      <c r="G37" s="146">
        <v>1761000</v>
      </c>
      <c r="H37" s="146"/>
      <c r="I37" s="146">
        <v>45148000</v>
      </c>
      <c r="J37" s="146">
        <v>39030000</v>
      </c>
      <c r="K37" s="146">
        <v>58177490</v>
      </c>
      <c r="L37" s="146">
        <v>11166387</v>
      </c>
      <c r="M37" s="146">
        <v>41330480</v>
      </c>
      <c r="N37" s="146">
        <v>18348000</v>
      </c>
      <c r="O37" s="146">
        <v>5200000</v>
      </c>
      <c r="P37" s="146"/>
      <c r="Q37" s="146">
        <v>2700000</v>
      </c>
      <c r="R37" s="146">
        <v>7920000</v>
      </c>
      <c r="S37" s="146"/>
      <c r="T37" s="136">
        <f t="shared" si="0"/>
        <v>230781357</v>
      </c>
      <c r="U37" s="134">
        <f t="shared" si="1"/>
        <v>171642500</v>
      </c>
      <c r="V37" s="134">
        <f t="shared" si="2"/>
        <v>-230781357</v>
      </c>
      <c r="W37" s="177"/>
      <c r="X37" s="177"/>
    </row>
    <row r="38" spans="2:24" hidden="1">
      <c r="B38" s="185">
        <f>'PER TRIWULAN'!A885</f>
        <v>879</v>
      </c>
      <c r="C38" s="160" t="str">
        <f>'PER TRIWULAN'!I885</f>
        <v xml:space="preserve"> Karangrayung </v>
      </c>
      <c r="D38" s="161" t="str">
        <f>'PER TRIWULAN'!B885</f>
        <v>SMP NEGERI 2 KARANGRAYUNG</v>
      </c>
      <c r="E38" s="136">
        <f>'PER TRIWULAN'!V885</f>
        <v>140757500</v>
      </c>
      <c r="F38" s="197"/>
      <c r="G38" s="146"/>
      <c r="H38" s="146"/>
      <c r="I38" s="146">
        <v>63039000</v>
      </c>
      <c r="J38" s="146">
        <v>34242000</v>
      </c>
      <c r="K38" s="146">
        <v>4063400</v>
      </c>
      <c r="L38" s="146">
        <v>4111843</v>
      </c>
      <c r="M38" s="146">
        <v>9379500</v>
      </c>
      <c r="N38" s="146">
        <v>16305000</v>
      </c>
      <c r="O38" s="146">
        <v>2120000</v>
      </c>
      <c r="P38" s="146"/>
      <c r="Q38" s="146">
        <v>1950000</v>
      </c>
      <c r="R38" s="146"/>
      <c r="S38" s="146"/>
      <c r="T38" s="136">
        <f t="shared" si="0"/>
        <v>135210743</v>
      </c>
      <c r="U38" s="134">
        <f t="shared" si="1"/>
        <v>140757500</v>
      </c>
      <c r="V38" s="134">
        <f t="shared" si="2"/>
        <v>-135210743</v>
      </c>
      <c r="W38" s="177">
        <v>147990743</v>
      </c>
      <c r="X38" s="168">
        <f>W38-T38</f>
        <v>12780000</v>
      </c>
    </row>
    <row r="39" spans="2:24" hidden="1">
      <c r="B39" s="185">
        <f>'PER TRIWULAN'!A886</f>
        <v>880</v>
      </c>
      <c r="C39" s="160" t="str">
        <f>'PER TRIWULAN'!I886</f>
        <v xml:space="preserve"> Karangrayung </v>
      </c>
      <c r="D39" s="161" t="str">
        <f>'PER TRIWULAN'!B886</f>
        <v>SMP NEGERI 3 KARANGRAYUNG</v>
      </c>
      <c r="E39" s="136">
        <f>'PER TRIWULAN'!V886</f>
        <v>136497500</v>
      </c>
      <c r="F39" s="197"/>
      <c r="G39" s="146">
        <v>4503800</v>
      </c>
      <c r="H39" s="146"/>
      <c r="I39" s="146">
        <v>40400000</v>
      </c>
      <c r="J39" s="146">
        <v>19900000</v>
      </c>
      <c r="K39" s="146">
        <v>35134614</v>
      </c>
      <c r="L39" s="146">
        <v>3560355</v>
      </c>
      <c r="M39" s="146">
        <v>9000000</v>
      </c>
      <c r="N39" s="146">
        <v>16500000</v>
      </c>
      <c r="O39" s="146">
        <v>6995000</v>
      </c>
      <c r="P39" s="146"/>
      <c r="Q39" s="146">
        <v>600000</v>
      </c>
      <c r="R39" s="146"/>
      <c r="S39" s="146"/>
      <c r="T39" s="136">
        <f t="shared" si="0"/>
        <v>136593769</v>
      </c>
      <c r="U39" s="134">
        <f t="shared" si="1"/>
        <v>136497500</v>
      </c>
      <c r="V39" s="134">
        <f t="shared" si="2"/>
        <v>-136593769</v>
      </c>
      <c r="W39" s="177"/>
      <c r="X39" s="177"/>
    </row>
    <row r="40" spans="2:24" hidden="1">
      <c r="B40" s="185">
        <f>'PER TRIWULAN'!A887</f>
        <v>881</v>
      </c>
      <c r="C40" s="160" t="str">
        <f>'PER TRIWULAN'!I887</f>
        <v xml:space="preserve"> Karangrayung </v>
      </c>
      <c r="D40" s="161" t="str">
        <f>'PER TRIWULAN'!B887</f>
        <v>SMP NEGERI 4 Satu Atap Karangrayung</v>
      </c>
      <c r="E40" s="136">
        <f>'PER TRIWULAN'!V887</f>
        <v>19170000</v>
      </c>
      <c r="F40" s="197"/>
      <c r="G40" s="146"/>
      <c r="H40" s="146"/>
      <c r="I40" s="146">
        <v>2785000</v>
      </c>
      <c r="J40" s="146">
        <v>3503800</v>
      </c>
      <c r="K40" s="146">
        <v>7767000</v>
      </c>
      <c r="L40" s="146">
        <v>411424</v>
      </c>
      <c r="M40" s="146">
        <v>747000</v>
      </c>
      <c r="N40" s="146">
        <v>3000000</v>
      </c>
      <c r="O40" s="146">
        <v>415000</v>
      </c>
      <c r="P40" s="146"/>
      <c r="Q40" s="146">
        <v>45000</v>
      </c>
      <c r="R40" s="146"/>
      <c r="S40" s="146">
        <v>325000</v>
      </c>
      <c r="T40" s="136">
        <f t="shared" si="0"/>
        <v>18999224</v>
      </c>
      <c r="U40" s="134">
        <f t="shared" si="1"/>
        <v>19170000</v>
      </c>
      <c r="V40" s="134">
        <f t="shared" si="2"/>
        <v>-18999224</v>
      </c>
      <c r="W40" s="177"/>
      <c r="X40" s="177"/>
    </row>
    <row r="41" spans="2:24" hidden="1">
      <c r="B41" s="185">
        <f>'PER TRIWULAN'!A888</f>
        <v>882</v>
      </c>
      <c r="C41" s="160" t="str">
        <f>'PER TRIWULAN'!I888</f>
        <v xml:space="preserve"> Kedungjati </v>
      </c>
      <c r="D41" s="161" t="str">
        <f>'PER TRIWULAN'!B888</f>
        <v>SMP NEGERI 1 KEDUNGJATI</v>
      </c>
      <c r="E41" s="136">
        <f>'PER TRIWULAN'!V888</f>
        <v>126380000</v>
      </c>
      <c r="F41" s="197"/>
      <c r="G41" s="146">
        <v>5903300</v>
      </c>
      <c r="H41" s="146"/>
      <c r="I41" s="146">
        <v>21764000</v>
      </c>
      <c r="J41" s="146">
        <v>20152550</v>
      </c>
      <c r="K41" s="146">
        <v>7149600</v>
      </c>
      <c r="L41" s="146">
        <v>2680987</v>
      </c>
      <c r="M41" s="146">
        <v>10000000</v>
      </c>
      <c r="N41" s="146">
        <v>22065000</v>
      </c>
      <c r="O41" s="146">
        <v>14070000</v>
      </c>
      <c r="P41" s="146">
        <v>10000000</v>
      </c>
      <c r="Q41" s="146">
        <v>600000</v>
      </c>
      <c r="R41" s="146">
        <v>5000000</v>
      </c>
      <c r="S41" s="146">
        <v>7358687</v>
      </c>
      <c r="T41" s="136">
        <f t="shared" si="0"/>
        <v>126744124</v>
      </c>
      <c r="U41" s="134">
        <f t="shared" si="1"/>
        <v>126380000</v>
      </c>
      <c r="V41" s="134">
        <f t="shared" si="2"/>
        <v>-126744124</v>
      </c>
      <c r="W41" s="177"/>
      <c r="X41" s="177"/>
    </row>
    <row r="42" spans="2:24" hidden="1">
      <c r="B42" s="185">
        <f>'PER TRIWULAN'!A889</f>
        <v>883</v>
      </c>
      <c r="C42" s="160" t="str">
        <f>'PER TRIWULAN'!I889</f>
        <v xml:space="preserve"> Kedungjati </v>
      </c>
      <c r="D42" s="161" t="str">
        <f>'PER TRIWULAN'!B889</f>
        <v>SMP NEGERI 2 KEDUNGJATI</v>
      </c>
      <c r="E42" s="136">
        <f>'PER TRIWULAN'!V889</f>
        <v>70467500</v>
      </c>
      <c r="F42" s="197"/>
      <c r="G42" s="146">
        <v>28000</v>
      </c>
      <c r="H42" s="146"/>
      <c r="I42" s="146">
        <v>10930000</v>
      </c>
      <c r="J42" s="146">
        <v>19544500</v>
      </c>
      <c r="K42" s="146">
        <v>9690000</v>
      </c>
      <c r="L42" s="146">
        <v>1771130</v>
      </c>
      <c r="M42" s="146">
        <v>8105000</v>
      </c>
      <c r="N42" s="146">
        <v>12875000</v>
      </c>
      <c r="O42" s="146">
        <v>3523000</v>
      </c>
      <c r="P42" s="146"/>
      <c r="Q42" s="146">
        <v>1087800</v>
      </c>
      <c r="R42" s="146"/>
      <c r="S42" s="146">
        <v>3191000</v>
      </c>
      <c r="T42" s="136">
        <f t="shared" si="0"/>
        <v>70745430</v>
      </c>
      <c r="U42" s="134">
        <f t="shared" si="1"/>
        <v>70467500</v>
      </c>
      <c r="V42" s="134">
        <f t="shared" si="2"/>
        <v>-70745430</v>
      </c>
      <c r="W42" s="177"/>
      <c r="X42" s="177"/>
    </row>
    <row r="43" spans="2:24" hidden="1">
      <c r="B43" s="185">
        <f>'PER TRIWULAN'!A890</f>
        <v>884</v>
      </c>
      <c r="C43" s="160" t="str">
        <f>'PER TRIWULAN'!I890</f>
        <v xml:space="preserve"> Kedungjati </v>
      </c>
      <c r="D43" s="161" t="str">
        <f>'PER TRIWULAN'!B890</f>
        <v>SMP NEGERI 3 Satu Atap Kedungjati</v>
      </c>
      <c r="E43" s="136">
        <f>'PER TRIWULAN'!V890</f>
        <v>22187500</v>
      </c>
      <c r="F43" s="197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36">
        <f t="shared" si="0"/>
        <v>0</v>
      </c>
      <c r="U43" s="134">
        <f t="shared" si="1"/>
        <v>22187500</v>
      </c>
      <c r="V43" s="134">
        <f t="shared" si="2"/>
        <v>0</v>
      </c>
      <c r="W43" s="177"/>
      <c r="X43" s="177"/>
    </row>
    <row r="44" spans="2:24" hidden="1">
      <c r="B44" s="185">
        <f>'PER TRIWULAN'!A891</f>
        <v>885</v>
      </c>
      <c r="C44" s="160" t="str">
        <f>'PER TRIWULAN'!I891</f>
        <v xml:space="preserve"> Kedungjati </v>
      </c>
      <c r="D44" s="161" t="str">
        <f>'PER TRIWULAN'!B891</f>
        <v>SMP NEGERI 4 Satu Atap Kedungjati</v>
      </c>
      <c r="E44" s="136">
        <f>'PER TRIWULAN'!V891</f>
        <v>29287500</v>
      </c>
      <c r="F44" s="197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36">
        <f t="shared" si="0"/>
        <v>0</v>
      </c>
      <c r="U44" s="134">
        <f t="shared" si="1"/>
        <v>29287500</v>
      </c>
      <c r="V44" s="134">
        <f t="shared" si="2"/>
        <v>0</v>
      </c>
      <c r="W44" s="177"/>
      <c r="X44" s="177"/>
    </row>
    <row r="45" spans="2:24" hidden="1">
      <c r="B45" s="185">
        <f>'PER TRIWULAN'!A892</f>
        <v>886</v>
      </c>
      <c r="C45" s="160" t="str">
        <f>'PER TRIWULAN'!I892</f>
        <v xml:space="preserve"> Klambu </v>
      </c>
      <c r="D45" s="161" t="str">
        <f>'PER TRIWULAN'!B892</f>
        <v>SMP NEGERI 1 KLAMBU</v>
      </c>
      <c r="E45" s="136">
        <f>'PER TRIWULAN'!V892</f>
        <v>92477500</v>
      </c>
      <c r="F45" s="197"/>
      <c r="G45" s="146">
        <v>750000</v>
      </c>
      <c r="H45" s="146"/>
      <c r="I45" s="146">
        <v>20910000</v>
      </c>
      <c r="J45" s="146">
        <v>22054600</v>
      </c>
      <c r="K45" s="146">
        <v>19170950</v>
      </c>
      <c r="L45" s="146">
        <v>1234523</v>
      </c>
      <c r="M45" s="146">
        <v>8347500</v>
      </c>
      <c r="N45" s="146">
        <v>13020000</v>
      </c>
      <c r="O45" s="146">
        <v>570000</v>
      </c>
      <c r="P45" s="146"/>
      <c r="Q45" s="146">
        <v>1200000</v>
      </c>
      <c r="R45" s="146">
        <v>755000</v>
      </c>
      <c r="S45" s="146">
        <v>4465000</v>
      </c>
      <c r="T45" s="136">
        <f t="shared" si="0"/>
        <v>92477573</v>
      </c>
      <c r="U45" s="134">
        <f t="shared" si="1"/>
        <v>92477500</v>
      </c>
      <c r="V45" s="134">
        <f t="shared" si="2"/>
        <v>-92477573</v>
      </c>
      <c r="W45" s="177"/>
      <c r="X45" s="177"/>
    </row>
    <row r="46" spans="2:24" hidden="1">
      <c r="B46" s="185">
        <f>'PER TRIWULAN'!A893</f>
        <v>887</v>
      </c>
      <c r="C46" s="160" t="str">
        <f>'PER TRIWULAN'!I893</f>
        <v xml:space="preserve"> Klambu </v>
      </c>
      <c r="D46" s="161" t="str">
        <f>'PER TRIWULAN'!B893</f>
        <v>SMP NEGERI 2 Satu Atap Klambu</v>
      </c>
      <c r="E46" s="136">
        <f>'PER TRIWULAN'!V893</f>
        <v>21122500</v>
      </c>
      <c r="F46" s="197"/>
      <c r="G46" s="146"/>
      <c r="H46" s="146">
        <v>1501900</v>
      </c>
      <c r="I46" s="146">
        <v>7223000</v>
      </c>
      <c r="J46" s="146">
        <v>4429100</v>
      </c>
      <c r="K46" s="146">
        <v>2973500</v>
      </c>
      <c r="L46" s="146">
        <v>150000</v>
      </c>
      <c r="M46" s="146">
        <v>875000</v>
      </c>
      <c r="N46" s="146">
        <v>2235000</v>
      </c>
      <c r="O46" s="146">
        <v>920000</v>
      </c>
      <c r="P46" s="146"/>
      <c r="Q46" s="146"/>
      <c r="R46" s="146">
        <v>815000</v>
      </c>
      <c r="S46" s="146"/>
      <c r="T46" s="136">
        <f t="shared" si="0"/>
        <v>21122500</v>
      </c>
      <c r="U46" s="134">
        <f t="shared" si="1"/>
        <v>21122500</v>
      </c>
      <c r="V46" s="134">
        <f t="shared" si="2"/>
        <v>-21122500</v>
      </c>
      <c r="W46" s="177"/>
      <c r="X46" s="177"/>
    </row>
    <row r="47" spans="2:24" hidden="1">
      <c r="B47" s="185">
        <f>'PER TRIWULAN'!A894</f>
        <v>888</v>
      </c>
      <c r="C47" s="160" t="str">
        <f>'PER TRIWULAN'!I894</f>
        <v xml:space="preserve"> Klambu </v>
      </c>
      <c r="D47" s="161" t="str">
        <f>'PER TRIWULAN'!B894</f>
        <v>SMPT NEGERI 1 Klambu</v>
      </c>
      <c r="E47" s="136">
        <f>'PER TRIWULAN'!V894</f>
        <v>9762500</v>
      </c>
      <c r="F47" s="197"/>
      <c r="G47" s="146"/>
      <c r="H47" s="146"/>
      <c r="I47" s="146">
        <v>4320000</v>
      </c>
      <c r="J47" s="146">
        <v>1507500</v>
      </c>
      <c r="K47" s="146">
        <v>20000</v>
      </c>
      <c r="L47" s="146"/>
      <c r="M47" s="146"/>
      <c r="N47" s="146">
        <v>750000</v>
      </c>
      <c r="O47" s="146"/>
      <c r="P47" s="146"/>
      <c r="Q47" s="146">
        <v>675000</v>
      </c>
      <c r="R47" s="146"/>
      <c r="S47" s="146">
        <v>2490000</v>
      </c>
      <c r="T47" s="136">
        <f t="shared" si="0"/>
        <v>9762500</v>
      </c>
      <c r="U47" s="134">
        <f t="shared" si="1"/>
        <v>9762500</v>
      </c>
      <c r="V47" s="134">
        <f t="shared" si="2"/>
        <v>-9762500</v>
      </c>
      <c r="W47" s="177"/>
      <c r="X47" s="177"/>
    </row>
    <row r="48" spans="2:24" hidden="1">
      <c r="B48" s="185">
        <f>'PER TRIWULAN'!A895</f>
        <v>889</v>
      </c>
      <c r="C48" s="160" t="str">
        <f>'PER TRIWULAN'!I895</f>
        <v xml:space="preserve"> Kradenan </v>
      </c>
      <c r="D48" s="161" t="str">
        <f>'PER TRIWULAN'!B895</f>
        <v>SMP NEGERI 1 KRADENAN</v>
      </c>
      <c r="E48" s="136">
        <f>'PER TRIWULAN'!V895</f>
        <v>177677500</v>
      </c>
      <c r="F48" s="197"/>
      <c r="G48" s="146">
        <v>219000</v>
      </c>
      <c r="H48" s="146"/>
      <c r="I48" s="146">
        <v>47338000</v>
      </c>
      <c r="J48" s="146">
        <v>44845450</v>
      </c>
      <c r="K48" s="146">
        <v>3185200</v>
      </c>
      <c r="L48" s="146">
        <v>5193500</v>
      </c>
      <c r="M48" s="146">
        <v>22101000</v>
      </c>
      <c r="N48" s="146">
        <v>23304000</v>
      </c>
      <c r="O48" s="146"/>
      <c r="P48" s="146">
        <v>650000</v>
      </c>
      <c r="Q48" s="146">
        <v>1200000</v>
      </c>
      <c r="R48" s="146"/>
      <c r="S48" s="146">
        <v>72080000</v>
      </c>
      <c r="T48" s="136">
        <f t="shared" si="0"/>
        <v>220116150</v>
      </c>
      <c r="U48" s="134">
        <f t="shared" si="1"/>
        <v>177677500</v>
      </c>
      <c r="V48" s="134">
        <f t="shared" si="2"/>
        <v>-220116150</v>
      </c>
      <c r="W48" s="177"/>
      <c r="X48" s="177"/>
    </row>
    <row r="49" spans="2:22" s="177" customFormat="1" hidden="1">
      <c r="B49" s="185">
        <f>'PER TRIWULAN'!A896</f>
        <v>890</v>
      </c>
      <c r="C49" s="160" t="str">
        <f>'PER TRIWULAN'!I896</f>
        <v xml:space="preserve"> Kradenan </v>
      </c>
      <c r="D49" s="161" t="str">
        <f>'PER TRIWULAN'!B896</f>
        <v>SMP NEGERI 2 KRADENAN</v>
      </c>
      <c r="E49" s="136">
        <f>'PER TRIWULAN'!V896</f>
        <v>102595000</v>
      </c>
      <c r="F49" s="197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36">
        <f t="shared" si="0"/>
        <v>0</v>
      </c>
      <c r="U49" s="134">
        <f t="shared" si="1"/>
        <v>102595000</v>
      </c>
      <c r="V49" s="134">
        <f t="shared" si="2"/>
        <v>0</v>
      </c>
    </row>
    <row r="50" spans="2:22" s="177" customFormat="1" hidden="1">
      <c r="B50" s="185">
        <f>'PER TRIWULAN'!A897</f>
        <v>891</v>
      </c>
      <c r="C50" s="160" t="str">
        <f>'PER TRIWULAN'!I897</f>
        <v xml:space="preserve"> Kradenan </v>
      </c>
      <c r="D50" s="161" t="str">
        <f>'PER TRIWULAN'!B897</f>
        <v>SMP NEGERI 3 KRADENAN</v>
      </c>
      <c r="E50" s="136">
        <f>'PER TRIWULAN'!V897</f>
        <v>87685000</v>
      </c>
      <c r="F50" s="197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36">
        <f t="shared" si="0"/>
        <v>0</v>
      </c>
      <c r="U50" s="134">
        <f t="shared" si="1"/>
        <v>87685000</v>
      </c>
      <c r="V50" s="134">
        <f t="shared" si="2"/>
        <v>0</v>
      </c>
    </row>
    <row r="51" spans="2:22" s="177" customFormat="1" hidden="1">
      <c r="B51" s="185">
        <f>'PER TRIWULAN'!A898</f>
        <v>892</v>
      </c>
      <c r="C51" s="160" t="str">
        <f>'PER TRIWULAN'!I898</f>
        <v xml:space="preserve"> Kradenan </v>
      </c>
      <c r="D51" s="161" t="str">
        <f>'PER TRIWULAN'!B898</f>
        <v>SMP NEGERI 4 Satu Atap Kradenan</v>
      </c>
      <c r="E51" s="136">
        <f>'PER TRIWULAN'!V898</f>
        <v>13845000</v>
      </c>
      <c r="F51" s="197"/>
      <c r="G51" s="146"/>
      <c r="H51" s="146"/>
      <c r="I51" s="146">
        <v>1673000</v>
      </c>
      <c r="J51" s="146">
        <v>3367000</v>
      </c>
      <c r="K51" s="146">
        <v>1001000</v>
      </c>
      <c r="L51" s="146">
        <v>103000</v>
      </c>
      <c r="M51" s="146"/>
      <c r="N51" s="146">
        <v>6700000</v>
      </c>
      <c r="O51" s="146"/>
      <c r="P51" s="146"/>
      <c r="Q51" s="146">
        <v>451000</v>
      </c>
      <c r="R51" s="146"/>
      <c r="S51" s="146">
        <v>550000</v>
      </c>
      <c r="T51" s="136">
        <f t="shared" si="0"/>
        <v>13845000</v>
      </c>
      <c r="U51" s="134">
        <f t="shared" si="1"/>
        <v>13845000</v>
      </c>
      <c r="V51" s="134">
        <f t="shared" si="2"/>
        <v>-13845000</v>
      </c>
    </row>
    <row r="52" spans="2:22" s="177" customFormat="1" hidden="1">
      <c r="B52" s="185">
        <f>'PER TRIWULAN'!A899</f>
        <v>893</v>
      </c>
      <c r="C52" s="160" t="str">
        <f>'PER TRIWULAN'!I899</f>
        <v xml:space="preserve"> Kradenan </v>
      </c>
      <c r="D52" s="161" t="str">
        <f>'PER TRIWULAN'!B899</f>
        <v>SMPT NEGERI 2 Kradenan</v>
      </c>
      <c r="E52" s="136">
        <f>'PER TRIWULAN'!V899</f>
        <v>0</v>
      </c>
      <c r="F52" s="197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36">
        <f t="shared" si="0"/>
        <v>0</v>
      </c>
      <c r="U52" s="134">
        <f t="shared" si="1"/>
        <v>0</v>
      </c>
      <c r="V52" s="134">
        <f t="shared" si="2"/>
        <v>0</v>
      </c>
    </row>
    <row r="53" spans="2:22" s="177" customFormat="1" hidden="1">
      <c r="B53" s="185">
        <f>'PER TRIWULAN'!A900</f>
        <v>894</v>
      </c>
      <c r="C53" s="160" t="str">
        <f>'PER TRIWULAN'!I900</f>
        <v xml:space="preserve"> Ngaringan </v>
      </c>
      <c r="D53" s="161" t="str">
        <f>'PER TRIWULAN'!B900</f>
        <v>SMP NEGERI 1 NGARINGAN</v>
      </c>
      <c r="E53" s="136">
        <f>'PER TRIWULAN'!V900</f>
        <v>133657500</v>
      </c>
      <c r="F53" s="197"/>
      <c r="G53" s="146">
        <v>978000</v>
      </c>
      <c r="H53" s="146"/>
      <c r="I53" s="146"/>
      <c r="J53" s="146">
        <v>28103475</v>
      </c>
      <c r="K53" s="146">
        <v>44378000</v>
      </c>
      <c r="L53" s="146">
        <v>2648115</v>
      </c>
      <c r="M53" s="146">
        <v>14128000</v>
      </c>
      <c r="N53" s="146">
        <v>18135000</v>
      </c>
      <c r="O53" s="146">
        <v>12997400</v>
      </c>
      <c r="P53" s="146"/>
      <c r="Q53" s="146">
        <v>1350000</v>
      </c>
      <c r="R53" s="146"/>
      <c r="S53" s="146">
        <v>11202600</v>
      </c>
      <c r="T53" s="136">
        <f t="shared" si="0"/>
        <v>133920590</v>
      </c>
      <c r="U53" s="134">
        <f t="shared" si="1"/>
        <v>133657500</v>
      </c>
      <c r="V53" s="134">
        <f t="shared" si="2"/>
        <v>-133920590</v>
      </c>
    </row>
    <row r="54" spans="2:22" s="177" customFormat="1" hidden="1">
      <c r="B54" s="185">
        <f>'PER TRIWULAN'!A901</f>
        <v>895</v>
      </c>
      <c r="C54" s="160" t="str">
        <f>'PER TRIWULAN'!I901</f>
        <v xml:space="preserve"> Ngaringan </v>
      </c>
      <c r="D54" s="161" t="str">
        <f>'PER TRIWULAN'!B901</f>
        <v>SMP NEGERI 2 NGARINGAN</v>
      </c>
      <c r="E54" s="136">
        <f>'PER TRIWULAN'!V901</f>
        <v>51475000</v>
      </c>
      <c r="F54" s="197"/>
      <c r="G54" s="146"/>
      <c r="H54" s="146"/>
      <c r="I54" s="146">
        <v>6665000</v>
      </c>
      <c r="J54" s="146">
        <v>10561100</v>
      </c>
      <c r="K54" s="146">
        <v>11261250</v>
      </c>
      <c r="L54" s="146">
        <v>929950</v>
      </c>
      <c r="M54" s="146">
        <v>1636000</v>
      </c>
      <c r="N54" s="146">
        <v>10422000</v>
      </c>
      <c r="O54" s="146">
        <v>1500000</v>
      </c>
      <c r="P54" s="146"/>
      <c r="Q54" s="146">
        <v>120000</v>
      </c>
      <c r="R54" s="146"/>
      <c r="S54" s="146">
        <v>9444700</v>
      </c>
      <c r="T54" s="136">
        <f t="shared" si="0"/>
        <v>52540000</v>
      </c>
      <c r="U54" s="134">
        <f t="shared" si="1"/>
        <v>51475000</v>
      </c>
      <c r="V54" s="134">
        <f t="shared" si="2"/>
        <v>-52540000</v>
      </c>
    </row>
    <row r="55" spans="2:22" s="177" customFormat="1" hidden="1">
      <c r="B55" s="185">
        <f>'PER TRIWULAN'!A902</f>
        <v>896</v>
      </c>
      <c r="C55" s="160" t="str">
        <f>'PER TRIWULAN'!I902</f>
        <v xml:space="preserve"> Ngaringan </v>
      </c>
      <c r="D55" s="161" t="str">
        <f>'PER TRIWULAN'!B902</f>
        <v>SMP NEGERI 3 Satu Atap Ngaringan</v>
      </c>
      <c r="E55" s="136">
        <f>'PER TRIWULAN'!V902</f>
        <v>22897500</v>
      </c>
      <c r="F55" s="197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36">
        <f t="shared" si="0"/>
        <v>0</v>
      </c>
      <c r="U55" s="134">
        <f t="shared" si="1"/>
        <v>22897500</v>
      </c>
      <c r="V55" s="134">
        <f t="shared" si="2"/>
        <v>0</v>
      </c>
    </row>
    <row r="56" spans="2:22" s="177" customFormat="1" hidden="1">
      <c r="B56" s="185">
        <f>'PER TRIWULAN'!A903</f>
        <v>897</v>
      </c>
      <c r="C56" s="160" t="str">
        <f>'PER TRIWULAN'!I903</f>
        <v xml:space="preserve"> Ngaringan </v>
      </c>
      <c r="D56" s="161" t="str">
        <f>'PER TRIWULAN'!B903</f>
        <v>SMP NEGERI 4 Satu Atap Ngaringan</v>
      </c>
      <c r="E56" s="136">
        <f>'PER TRIWULAN'!V903</f>
        <v>36387500</v>
      </c>
      <c r="F56" s="197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36">
        <f t="shared" si="0"/>
        <v>0</v>
      </c>
      <c r="U56" s="134">
        <f t="shared" si="1"/>
        <v>36387500</v>
      </c>
      <c r="V56" s="134">
        <f t="shared" si="2"/>
        <v>0</v>
      </c>
    </row>
    <row r="57" spans="2:22" s="177" customFormat="1" hidden="1">
      <c r="B57" s="185">
        <f>'PER TRIWULAN'!A904</f>
        <v>898</v>
      </c>
      <c r="C57" s="160" t="str">
        <f>'PER TRIWULAN'!I904</f>
        <v xml:space="preserve"> Penawangan </v>
      </c>
      <c r="D57" s="161" t="str">
        <f>'PER TRIWULAN'!B904</f>
        <v>SMP NEGERI 1 PENAWANGAN</v>
      </c>
      <c r="E57" s="136">
        <f>'PER TRIWULAN'!V904</f>
        <v>160105000</v>
      </c>
      <c r="F57" s="197"/>
      <c r="G57" s="146"/>
      <c r="H57" s="146"/>
      <c r="I57" s="146">
        <v>81861000</v>
      </c>
      <c r="J57" s="146"/>
      <c r="K57" s="146">
        <v>53945000</v>
      </c>
      <c r="L57" s="146">
        <v>3665888</v>
      </c>
      <c r="M57" s="146">
        <v>6390000</v>
      </c>
      <c r="N57" s="146">
        <v>12045000</v>
      </c>
      <c r="O57" s="146">
        <v>10155000</v>
      </c>
      <c r="P57" s="146"/>
      <c r="Q57" s="146">
        <v>3525000</v>
      </c>
      <c r="R57" s="146"/>
      <c r="S57" s="146"/>
      <c r="T57" s="136">
        <f t="shared" si="0"/>
        <v>171586888</v>
      </c>
      <c r="U57" s="134">
        <f t="shared" si="1"/>
        <v>160105000</v>
      </c>
      <c r="V57" s="134">
        <f t="shared" si="2"/>
        <v>-171586888</v>
      </c>
    </row>
    <row r="58" spans="2:22" s="177" customFormat="1" hidden="1">
      <c r="B58" s="185">
        <f>'PER TRIWULAN'!A905</f>
        <v>899</v>
      </c>
      <c r="C58" s="160" t="str">
        <f>'PER TRIWULAN'!I905</f>
        <v xml:space="preserve"> Penawangan </v>
      </c>
      <c r="D58" s="161" t="str">
        <f>'PER TRIWULAN'!B905</f>
        <v>SMP NEGERI 2 PENAWANGAN</v>
      </c>
      <c r="E58" s="136">
        <f>'PER TRIWULAN'!V905</f>
        <v>95140000</v>
      </c>
      <c r="F58" s="197"/>
      <c r="G58" s="146"/>
      <c r="H58" s="146"/>
      <c r="I58" s="146">
        <v>9613500</v>
      </c>
      <c r="J58" s="146">
        <v>20316000</v>
      </c>
      <c r="K58" s="146">
        <v>23304350</v>
      </c>
      <c r="L58" s="146">
        <v>4460314</v>
      </c>
      <c r="M58" s="146">
        <v>10166000</v>
      </c>
      <c r="N58" s="146">
        <v>34810000</v>
      </c>
      <c r="O58" s="146">
        <v>2592500</v>
      </c>
      <c r="P58" s="146"/>
      <c r="Q58" s="146">
        <v>2325000</v>
      </c>
      <c r="R58" s="146"/>
      <c r="S58" s="146"/>
      <c r="T58" s="136">
        <f t="shared" si="0"/>
        <v>107587664</v>
      </c>
      <c r="U58" s="134">
        <f t="shared" si="1"/>
        <v>95140000</v>
      </c>
      <c r="V58" s="134">
        <f t="shared" si="2"/>
        <v>-107587664</v>
      </c>
    </row>
    <row r="59" spans="2:22" s="177" customFormat="1" hidden="1">
      <c r="B59" s="185">
        <f>'PER TRIWULAN'!A906</f>
        <v>900</v>
      </c>
      <c r="C59" s="160" t="str">
        <f>'PER TRIWULAN'!I906</f>
        <v xml:space="preserve"> Penawangan </v>
      </c>
      <c r="D59" s="161" t="str">
        <f>'PER TRIWULAN'!B906</f>
        <v>SMPT NEGERI 1 Penawangan</v>
      </c>
      <c r="E59" s="136">
        <f>'PER TRIWULAN'!V906</f>
        <v>0</v>
      </c>
      <c r="F59" s="197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36">
        <f t="shared" si="0"/>
        <v>0</v>
      </c>
      <c r="U59" s="134">
        <f t="shared" si="1"/>
        <v>0</v>
      </c>
      <c r="V59" s="134">
        <f t="shared" si="2"/>
        <v>0</v>
      </c>
    </row>
    <row r="60" spans="2:22" s="177" customFormat="1" hidden="1">
      <c r="B60" s="185">
        <f>'PER TRIWULAN'!A907</f>
        <v>901</v>
      </c>
      <c r="C60" s="160" t="str">
        <f>'PER TRIWULAN'!I907</f>
        <v xml:space="preserve"> Penawangan </v>
      </c>
      <c r="D60" s="161" t="str">
        <f>'PER TRIWULAN'!B907</f>
        <v>SMPT NEGERI 2 Penawangan</v>
      </c>
      <c r="E60" s="136">
        <f>'PER TRIWULAN'!V907</f>
        <v>0</v>
      </c>
      <c r="F60" s="197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36">
        <f t="shared" si="0"/>
        <v>0</v>
      </c>
      <c r="U60" s="134">
        <f t="shared" si="1"/>
        <v>0</v>
      </c>
      <c r="V60" s="134">
        <f t="shared" si="2"/>
        <v>0</v>
      </c>
    </row>
    <row r="61" spans="2:22" s="177" customFormat="1" hidden="1">
      <c r="B61" s="185">
        <f>'PER TRIWULAN'!A908</f>
        <v>902</v>
      </c>
      <c r="C61" s="160" t="str">
        <f>'PER TRIWULAN'!I908</f>
        <v xml:space="preserve"> Penawangan </v>
      </c>
      <c r="D61" s="161" t="str">
        <f>'PER TRIWULAN'!B908</f>
        <v>SMP NEGERI 3 Satu Atap Penawangan</v>
      </c>
      <c r="E61" s="136">
        <f>'PER TRIWULAN'!V908</f>
        <v>17750000</v>
      </c>
      <c r="F61" s="197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36">
        <f t="shared" si="0"/>
        <v>0</v>
      </c>
      <c r="U61" s="134">
        <f t="shared" si="1"/>
        <v>17750000</v>
      </c>
      <c r="V61" s="134">
        <f t="shared" si="2"/>
        <v>0</v>
      </c>
    </row>
    <row r="62" spans="2:22" s="177" customFormat="1" hidden="1">
      <c r="B62" s="185">
        <f>'PER TRIWULAN'!A909</f>
        <v>903</v>
      </c>
      <c r="C62" s="160" t="str">
        <f>'PER TRIWULAN'!I909</f>
        <v xml:space="preserve"> Pulokulon </v>
      </c>
      <c r="D62" s="161" t="str">
        <f>'PER TRIWULAN'!B909</f>
        <v>SMP NEGERI 1 PULOKULON</v>
      </c>
      <c r="E62" s="136">
        <f>'PER TRIWULAN'!V909</f>
        <v>178920000</v>
      </c>
      <c r="F62" s="197"/>
      <c r="G62" s="146">
        <v>29177000</v>
      </c>
      <c r="H62" s="146"/>
      <c r="I62" s="146">
        <v>27832000</v>
      </c>
      <c r="J62" s="146">
        <v>46292200</v>
      </c>
      <c r="K62" s="146">
        <v>27279600</v>
      </c>
      <c r="L62" s="146">
        <v>10308729</v>
      </c>
      <c r="M62" s="146">
        <v>2327500</v>
      </c>
      <c r="N62" s="146">
        <v>20850000</v>
      </c>
      <c r="O62" s="146">
        <v>3340000</v>
      </c>
      <c r="P62" s="146"/>
      <c r="Q62" s="146">
        <v>1500000</v>
      </c>
      <c r="R62" s="146"/>
      <c r="S62" s="146">
        <v>16485000</v>
      </c>
      <c r="T62" s="136">
        <f t="shared" si="0"/>
        <v>185392029</v>
      </c>
      <c r="U62" s="134">
        <f t="shared" si="1"/>
        <v>178920000</v>
      </c>
      <c r="V62" s="134">
        <f t="shared" si="2"/>
        <v>-185392029</v>
      </c>
    </row>
    <row r="63" spans="2:22" s="177" customFormat="1" hidden="1">
      <c r="B63" s="185">
        <f>'PER TRIWULAN'!A910</f>
        <v>904</v>
      </c>
      <c r="C63" s="160" t="str">
        <f>'PER TRIWULAN'!I910</f>
        <v xml:space="preserve"> Pulokulon </v>
      </c>
      <c r="D63" s="161" t="str">
        <f>'PER TRIWULAN'!B910</f>
        <v>SMP NEGERI 3 PULOKULON</v>
      </c>
      <c r="E63" s="136">
        <f>'PER TRIWULAN'!V910</f>
        <v>41535000</v>
      </c>
      <c r="F63" s="197">
        <v>41535000</v>
      </c>
      <c r="G63" s="146"/>
      <c r="H63" s="146"/>
      <c r="I63" s="146">
        <v>3228000</v>
      </c>
      <c r="J63" s="146">
        <v>2541000</v>
      </c>
      <c r="K63" s="146">
        <v>23541300</v>
      </c>
      <c r="L63" s="146">
        <v>6607000</v>
      </c>
      <c r="M63" s="146"/>
      <c r="N63" s="146">
        <v>8040000</v>
      </c>
      <c r="O63" s="146">
        <v>955000</v>
      </c>
      <c r="P63" s="146"/>
      <c r="Q63" s="146"/>
      <c r="R63" s="146"/>
      <c r="S63" s="146"/>
      <c r="T63" s="136">
        <f t="shared" si="0"/>
        <v>44912300</v>
      </c>
      <c r="U63" s="134">
        <f t="shared" si="1"/>
        <v>0</v>
      </c>
      <c r="V63" s="134">
        <f t="shared" si="2"/>
        <v>-3377300</v>
      </c>
    </row>
    <row r="64" spans="2:22" s="177" customFormat="1" hidden="1">
      <c r="B64" s="185">
        <f>'PER TRIWULAN'!A911</f>
        <v>905</v>
      </c>
      <c r="C64" s="160" t="str">
        <f>'PER TRIWULAN'!I911</f>
        <v xml:space="preserve"> Pulokulon </v>
      </c>
      <c r="D64" s="161" t="str">
        <f>'PER TRIWULAN'!B911</f>
        <v>SMP NEGERI 4 SATU ATAP PULOKULON</v>
      </c>
      <c r="E64" s="136">
        <f>'PER TRIWULAN'!V911</f>
        <v>41357500</v>
      </c>
      <c r="F64" s="197"/>
      <c r="G64" s="146"/>
      <c r="H64" s="146"/>
      <c r="I64" s="146"/>
      <c r="J64" s="146">
        <v>6476600</v>
      </c>
      <c r="K64" s="146">
        <f>5100000+4190000</f>
        <v>9290000</v>
      </c>
      <c r="L64" s="146">
        <f>6490000+9225900</f>
        <v>15715900</v>
      </c>
      <c r="M64" s="146"/>
      <c r="N64" s="146">
        <v>6900000</v>
      </c>
      <c r="O64" s="146">
        <v>2975000</v>
      </c>
      <c r="P64" s="146"/>
      <c r="Q64" s="146"/>
      <c r="R64" s="146"/>
      <c r="S64" s="146"/>
      <c r="T64" s="136">
        <f t="shared" si="0"/>
        <v>41357500</v>
      </c>
      <c r="U64" s="134">
        <f t="shared" si="1"/>
        <v>41357500</v>
      </c>
      <c r="V64" s="134">
        <f t="shared" si="2"/>
        <v>-41357500</v>
      </c>
    </row>
    <row r="65" spans="2:24" hidden="1">
      <c r="B65" s="185">
        <f>'PER TRIWULAN'!A912</f>
        <v>906</v>
      </c>
      <c r="C65" s="160" t="str">
        <f>'PER TRIWULAN'!I912</f>
        <v xml:space="preserve"> Pulokulon </v>
      </c>
      <c r="D65" s="161" t="str">
        <f>'PER TRIWULAN'!B912</f>
        <v>SMP NEGERI 2 PULOKULON</v>
      </c>
      <c r="E65" s="136">
        <f>'PER TRIWULAN'!V912</f>
        <v>105612500</v>
      </c>
      <c r="F65" s="197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36">
        <f t="shared" si="0"/>
        <v>0</v>
      </c>
      <c r="U65" s="134">
        <f t="shared" si="1"/>
        <v>105612500</v>
      </c>
      <c r="V65" s="134">
        <f t="shared" si="2"/>
        <v>0</v>
      </c>
      <c r="W65" s="177"/>
      <c r="X65" s="177"/>
    </row>
    <row r="66" spans="2:24" hidden="1">
      <c r="B66" s="185">
        <f>'PER TRIWULAN'!A913</f>
        <v>907</v>
      </c>
      <c r="C66" s="160" t="str">
        <f>'PER TRIWULAN'!I913</f>
        <v xml:space="preserve"> Purwodadi </v>
      </c>
      <c r="D66" s="161" t="str">
        <f>'PER TRIWULAN'!B913</f>
        <v>SMP NEGERI 1 PURWODADI</v>
      </c>
      <c r="E66" s="136">
        <f>'PER TRIWULAN'!V913</f>
        <v>154070000</v>
      </c>
      <c r="F66" s="197"/>
      <c r="G66" s="146">
        <v>2970000</v>
      </c>
      <c r="H66" s="146"/>
      <c r="I66" s="146">
        <v>5035000</v>
      </c>
      <c r="J66" s="146">
        <v>27784250</v>
      </c>
      <c r="K66" s="146">
        <v>34021500</v>
      </c>
      <c r="L66" s="146">
        <v>46231296</v>
      </c>
      <c r="M66" s="146"/>
      <c r="N66" s="146">
        <v>16050000</v>
      </c>
      <c r="O66" s="146">
        <v>3855000</v>
      </c>
      <c r="P66" s="146"/>
      <c r="Q66" s="146"/>
      <c r="R66" s="146"/>
      <c r="S66" s="146"/>
      <c r="T66" s="136">
        <f t="shared" si="0"/>
        <v>135947046</v>
      </c>
      <c r="U66" s="134">
        <f t="shared" si="1"/>
        <v>154070000</v>
      </c>
      <c r="V66" s="134">
        <f t="shared" si="2"/>
        <v>-135947046</v>
      </c>
    </row>
    <row r="67" spans="2:24" hidden="1">
      <c r="B67" s="185">
        <f>'PER TRIWULAN'!A914</f>
        <v>908</v>
      </c>
      <c r="C67" s="160" t="str">
        <f>'PER TRIWULAN'!I914</f>
        <v xml:space="preserve"> Purwodadi </v>
      </c>
      <c r="D67" s="161" t="str">
        <f>'PER TRIWULAN'!B914</f>
        <v>SMP NEGERI 2 PURWODADI</v>
      </c>
      <c r="E67" s="136">
        <f>'PER TRIWULAN'!V914</f>
        <v>162057500</v>
      </c>
      <c r="F67" s="197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36">
        <f t="shared" si="0"/>
        <v>0</v>
      </c>
      <c r="U67" s="134">
        <f t="shared" si="1"/>
        <v>162057500</v>
      </c>
      <c r="V67" s="134">
        <f t="shared" si="2"/>
        <v>0</v>
      </c>
    </row>
    <row r="68" spans="2:24" hidden="1">
      <c r="B68" s="185">
        <f>'PER TRIWULAN'!A915</f>
        <v>909</v>
      </c>
      <c r="C68" s="160" t="str">
        <f>'PER TRIWULAN'!I915</f>
        <v xml:space="preserve"> Purwodadi </v>
      </c>
      <c r="D68" s="161" t="str">
        <f>'PER TRIWULAN'!B915</f>
        <v>SMP NEGERI 3 PURWODADI</v>
      </c>
      <c r="E68" s="136">
        <f>'PER TRIWULAN'!V915</f>
        <v>205722500</v>
      </c>
      <c r="F68" s="197"/>
      <c r="G68" s="146"/>
      <c r="H68" s="146"/>
      <c r="I68" s="146">
        <v>27217900</v>
      </c>
      <c r="J68" s="146">
        <v>75141763</v>
      </c>
      <c r="K68" s="146">
        <v>14672000</v>
      </c>
      <c r="L68" s="146">
        <v>66647640</v>
      </c>
      <c r="M68" s="146">
        <v>375000</v>
      </c>
      <c r="N68" s="146">
        <v>39437500</v>
      </c>
      <c r="O68" s="146">
        <v>1440000</v>
      </c>
      <c r="P68" s="146"/>
      <c r="Q68" s="146">
        <v>2858000</v>
      </c>
      <c r="R68" s="146"/>
      <c r="S68" s="146"/>
      <c r="T68" s="136">
        <f t="shared" si="0"/>
        <v>227789803</v>
      </c>
      <c r="U68" s="134">
        <f t="shared" si="1"/>
        <v>205722500</v>
      </c>
      <c r="V68" s="134">
        <f t="shared" si="2"/>
        <v>-227789803</v>
      </c>
    </row>
    <row r="69" spans="2:24" hidden="1">
      <c r="B69" s="185">
        <f>'PER TRIWULAN'!A916</f>
        <v>910</v>
      </c>
      <c r="C69" s="160" t="str">
        <f>'PER TRIWULAN'!I916</f>
        <v xml:space="preserve"> Purwodadi </v>
      </c>
      <c r="D69" s="161" t="str">
        <f>'PER TRIWULAN'!B916</f>
        <v>SMP NEGERI 4 PURWODADI</v>
      </c>
      <c r="E69" s="136">
        <f>'PER TRIWULAN'!V916</f>
        <v>129397500</v>
      </c>
      <c r="F69" s="197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36">
        <f t="shared" si="0"/>
        <v>0</v>
      </c>
      <c r="U69" s="134">
        <f t="shared" si="1"/>
        <v>129397500</v>
      </c>
      <c r="V69" s="134">
        <f t="shared" si="2"/>
        <v>0</v>
      </c>
    </row>
    <row r="70" spans="2:24" hidden="1">
      <c r="B70" s="185">
        <f>'PER TRIWULAN'!A917</f>
        <v>911</v>
      </c>
      <c r="C70" s="160" t="str">
        <f>'PER TRIWULAN'!I917</f>
        <v xml:space="preserve"> Purwodadi </v>
      </c>
      <c r="D70" s="161" t="str">
        <f>'PER TRIWULAN'!B917</f>
        <v>SMP NEGERI 5 PURWODADI</v>
      </c>
      <c r="E70" s="136">
        <f>'PER TRIWULAN'!V917</f>
        <v>154602500</v>
      </c>
      <c r="F70" s="197"/>
      <c r="G70" s="146">
        <v>24700500</v>
      </c>
      <c r="H70" s="146"/>
      <c r="I70" s="146">
        <v>35521500</v>
      </c>
      <c r="J70" s="146">
        <v>23519000</v>
      </c>
      <c r="K70" s="146">
        <v>25748700</v>
      </c>
      <c r="L70" s="146">
        <v>2404700</v>
      </c>
      <c r="M70" s="146"/>
      <c r="N70" s="146">
        <v>23595000</v>
      </c>
      <c r="O70" s="146">
        <v>3770000</v>
      </c>
      <c r="P70" s="146"/>
      <c r="Q70" s="146">
        <v>1800000</v>
      </c>
      <c r="R70" s="146">
        <v>2400000</v>
      </c>
      <c r="S70" s="146">
        <v>18438300</v>
      </c>
      <c r="T70" s="136">
        <f t="shared" si="0"/>
        <v>161897700</v>
      </c>
      <c r="U70" s="134">
        <f t="shared" si="1"/>
        <v>154602500</v>
      </c>
      <c r="V70" s="134">
        <f t="shared" si="2"/>
        <v>-161897700</v>
      </c>
    </row>
    <row r="71" spans="2:24" hidden="1">
      <c r="B71" s="185">
        <f>'PER TRIWULAN'!A918</f>
        <v>912</v>
      </c>
      <c r="C71" s="160" t="str">
        <f>'PER TRIWULAN'!I918</f>
        <v xml:space="preserve"> Purwodadi </v>
      </c>
      <c r="D71" s="161" t="str">
        <f>'PER TRIWULAN'!B918</f>
        <v>SMP NEGERI 6 PURWODADI</v>
      </c>
      <c r="E71" s="136">
        <f>'PER TRIWULAN'!V918</f>
        <v>176790000</v>
      </c>
      <c r="F71" s="197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36">
        <f t="shared" si="0"/>
        <v>0</v>
      </c>
      <c r="U71" s="134">
        <f t="shared" si="1"/>
        <v>176790000</v>
      </c>
      <c r="V71" s="134">
        <f t="shared" si="2"/>
        <v>0</v>
      </c>
    </row>
    <row r="72" spans="2:24" hidden="1">
      <c r="B72" s="185">
        <f>'PER TRIWULAN'!A919</f>
        <v>913</v>
      </c>
      <c r="C72" s="160" t="str">
        <f>'PER TRIWULAN'!I919</f>
        <v xml:space="preserve"> Purwodadi </v>
      </c>
      <c r="D72" s="161" t="str">
        <f>'PER TRIWULAN'!B919</f>
        <v>SMP NEGERI 7 PURWODADI</v>
      </c>
      <c r="E72" s="136">
        <f>'PER TRIWULAN'!V919</f>
        <v>140757500</v>
      </c>
      <c r="F72" s="197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36">
        <f t="shared" si="0"/>
        <v>0</v>
      </c>
      <c r="U72" s="134">
        <f t="shared" si="1"/>
        <v>140757500</v>
      </c>
      <c r="V72" s="134">
        <f t="shared" si="2"/>
        <v>0</v>
      </c>
    </row>
    <row r="73" spans="2:24" hidden="1">
      <c r="B73" s="185">
        <f>'PER TRIWULAN'!A920</f>
        <v>914</v>
      </c>
      <c r="C73" s="160" t="str">
        <f>'PER TRIWULAN'!I920</f>
        <v xml:space="preserve"> Purwodadi </v>
      </c>
      <c r="D73" s="161" t="str">
        <f>'PER TRIWULAN'!B920</f>
        <v>SLB C. Danyang</v>
      </c>
      <c r="E73" s="136">
        <f>'PER TRIWULAN'!V920</f>
        <v>0</v>
      </c>
      <c r="F73" s="197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36">
        <f t="shared" si="0"/>
        <v>0</v>
      </c>
      <c r="U73" s="134">
        <f t="shared" si="1"/>
        <v>0</v>
      </c>
      <c r="V73" s="134">
        <f t="shared" si="2"/>
        <v>0</v>
      </c>
    </row>
    <row r="74" spans="2:24" hidden="1">
      <c r="B74" s="185">
        <f>'PER TRIWULAN'!A921</f>
        <v>915</v>
      </c>
      <c r="C74" s="160" t="str">
        <f>'PER TRIWULAN'!I921</f>
        <v xml:space="preserve"> Purwodadi </v>
      </c>
      <c r="D74" s="161" t="str">
        <f>'PER TRIWULAN'!B921</f>
        <v>SMPT NEGERI  4 Purwodadi</v>
      </c>
      <c r="E74" s="136">
        <f>'PER TRIWULAN'!V921</f>
        <v>1065000</v>
      </c>
      <c r="F74" s="197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36">
        <f t="shared" si="0"/>
        <v>0</v>
      </c>
      <c r="U74" s="134">
        <f t="shared" si="1"/>
        <v>1065000</v>
      </c>
      <c r="V74" s="134">
        <f t="shared" si="2"/>
        <v>0</v>
      </c>
    </row>
    <row r="75" spans="2:24" hidden="1">
      <c r="B75" s="185">
        <f>'PER TRIWULAN'!A922</f>
        <v>916</v>
      </c>
      <c r="C75" s="160" t="str">
        <f>'PER TRIWULAN'!I922</f>
        <v xml:space="preserve"> Tanggungharjo </v>
      </c>
      <c r="D75" s="161" t="str">
        <f>'PER TRIWULAN'!B922</f>
        <v>SMP NEGERI 1TANGGUNGHARJO</v>
      </c>
      <c r="E75" s="136">
        <f>'PER TRIWULAN'!V922</f>
        <v>117150000</v>
      </c>
      <c r="F75" s="197"/>
      <c r="G75" s="146">
        <v>6440000</v>
      </c>
      <c r="H75" s="146"/>
      <c r="I75" s="146">
        <v>7740000</v>
      </c>
      <c r="J75" s="146">
        <v>19298700</v>
      </c>
      <c r="K75" s="146">
        <v>59963506</v>
      </c>
      <c r="L75" s="146">
        <v>6724539</v>
      </c>
      <c r="M75" s="146">
        <v>11253840</v>
      </c>
      <c r="N75" s="146">
        <v>17955000</v>
      </c>
      <c r="O75" s="146"/>
      <c r="P75" s="146"/>
      <c r="Q75" s="146">
        <v>1800000</v>
      </c>
      <c r="R75" s="146"/>
      <c r="S75" s="146"/>
      <c r="T75" s="136">
        <f t="shared" si="0"/>
        <v>131175585</v>
      </c>
      <c r="U75" s="134">
        <f t="shared" si="1"/>
        <v>117150000</v>
      </c>
      <c r="V75" s="134">
        <f t="shared" si="2"/>
        <v>-131175585</v>
      </c>
      <c r="W75" s="177"/>
      <c r="X75" s="177"/>
    </row>
    <row r="76" spans="2:24" hidden="1">
      <c r="B76" s="185">
        <f>'PER TRIWULAN'!A923</f>
        <v>917</v>
      </c>
      <c r="C76" s="160" t="str">
        <f>'PER TRIWULAN'!I923</f>
        <v xml:space="preserve"> Tanggungharjo </v>
      </c>
      <c r="D76" s="161" t="str">
        <f>'PER TRIWULAN'!B923</f>
        <v>SMP NEGERI 2 TANGGUNGHARJO</v>
      </c>
      <c r="E76" s="136">
        <f>'PER TRIWULAN'!V923</f>
        <v>53782500</v>
      </c>
      <c r="F76" s="197"/>
      <c r="G76" s="146">
        <v>2596500</v>
      </c>
      <c r="H76" s="146"/>
      <c r="I76" s="146">
        <v>2751200</v>
      </c>
      <c r="J76" s="146">
        <v>10900000</v>
      </c>
      <c r="K76" s="146">
        <v>13690700</v>
      </c>
      <c r="L76" s="146">
        <v>2879096</v>
      </c>
      <c r="M76" s="146"/>
      <c r="N76" s="146">
        <v>10530000</v>
      </c>
      <c r="O76" s="146">
        <v>9185000</v>
      </c>
      <c r="P76" s="146"/>
      <c r="Q76" s="146">
        <v>1250000</v>
      </c>
      <c r="R76" s="146"/>
      <c r="S76" s="146"/>
      <c r="T76" s="136">
        <f t="shared" ref="T76:T139" si="3">SUM(G76:S76)</f>
        <v>53782496</v>
      </c>
      <c r="U76" s="134">
        <f t="shared" ref="U76:U139" si="4">E76-F76</f>
        <v>53782500</v>
      </c>
      <c r="V76" s="134">
        <f t="shared" ref="V76:V139" si="5">F76-T76</f>
        <v>-53782496</v>
      </c>
      <c r="W76" s="177"/>
      <c r="X76" s="177"/>
    </row>
    <row r="77" spans="2:24" hidden="1">
      <c r="B77" s="185">
        <f>'PER TRIWULAN'!A924</f>
        <v>918</v>
      </c>
      <c r="C77" s="160" t="str">
        <f>'PER TRIWULAN'!I924</f>
        <v xml:space="preserve"> Tawangharjo </v>
      </c>
      <c r="D77" s="161" t="str">
        <f>'PER TRIWULAN'!B924</f>
        <v>SMP NEGERI 1 TAWANGHARJO</v>
      </c>
      <c r="E77" s="136">
        <f>'PER TRIWULAN'!V924</f>
        <v>155135000</v>
      </c>
      <c r="F77" s="197"/>
      <c r="G77" s="146"/>
      <c r="H77" s="146"/>
      <c r="I77" s="146">
        <v>24689400</v>
      </c>
      <c r="J77" s="146">
        <v>34048000</v>
      </c>
      <c r="K77" s="146">
        <v>38359550</v>
      </c>
      <c r="L77" s="146">
        <v>7010550</v>
      </c>
      <c r="M77" s="146">
        <v>3371000</v>
      </c>
      <c r="N77" s="146">
        <v>29668500</v>
      </c>
      <c r="O77" s="146">
        <v>5565000</v>
      </c>
      <c r="P77" s="146"/>
      <c r="Q77" s="146">
        <v>2100000</v>
      </c>
      <c r="R77" s="146">
        <v>3260000</v>
      </c>
      <c r="S77" s="146">
        <v>10520000</v>
      </c>
      <c r="T77" s="136">
        <f t="shared" si="3"/>
        <v>158592000</v>
      </c>
      <c r="U77" s="134">
        <f t="shared" si="4"/>
        <v>155135000</v>
      </c>
      <c r="V77" s="134">
        <f t="shared" si="5"/>
        <v>-158592000</v>
      </c>
      <c r="W77" s="177"/>
      <c r="X77" s="177"/>
    </row>
    <row r="78" spans="2:24" hidden="1">
      <c r="B78" s="185">
        <f>'PER TRIWULAN'!A925</f>
        <v>919</v>
      </c>
      <c r="C78" s="160" t="str">
        <f>'PER TRIWULAN'!I925</f>
        <v xml:space="preserve"> Tawangharjo </v>
      </c>
      <c r="D78" s="161" t="str">
        <f>'PER TRIWULAN'!B925</f>
        <v>SMP NEGERI 2 TAWANGHARJO</v>
      </c>
      <c r="E78" s="136">
        <f>'PER TRIWULAN'!V925</f>
        <v>69935000</v>
      </c>
      <c r="F78" s="197"/>
      <c r="G78" s="146">
        <v>0</v>
      </c>
      <c r="H78" s="146">
        <v>0</v>
      </c>
      <c r="I78" s="146">
        <v>21623600</v>
      </c>
      <c r="J78" s="146">
        <v>15442300</v>
      </c>
      <c r="K78" s="146">
        <v>30825839</v>
      </c>
      <c r="L78" s="146">
        <v>3608043</v>
      </c>
      <c r="M78" s="146">
        <v>0</v>
      </c>
      <c r="N78" s="146">
        <v>4457000</v>
      </c>
      <c r="O78" s="146">
        <v>2995000</v>
      </c>
      <c r="P78" s="146">
        <v>2720000</v>
      </c>
      <c r="Q78" s="146">
        <v>450000</v>
      </c>
      <c r="R78" s="146">
        <v>5500000</v>
      </c>
      <c r="S78" s="146">
        <v>2750000</v>
      </c>
      <c r="T78" s="136">
        <f t="shared" si="3"/>
        <v>90371782</v>
      </c>
      <c r="U78" s="134">
        <f t="shared" si="4"/>
        <v>69935000</v>
      </c>
      <c r="V78" s="134">
        <f t="shared" si="5"/>
        <v>-90371782</v>
      </c>
      <c r="W78" s="177"/>
      <c r="X78" s="177"/>
    </row>
    <row r="79" spans="2:24" hidden="1">
      <c r="B79" s="185">
        <f>'PER TRIWULAN'!A926</f>
        <v>920</v>
      </c>
      <c r="C79" s="160" t="str">
        <f>'PER TRIWULAN'!I926</f>
        <v xml:space="preserve"> Tawangharjo </v>
      </c>
      <c r="D79" s="161" t="str">
        <f>'PER TRIWULAN'!B926</f>
        <v>SMP NEGERI 3 Satu Atap Tawangharjo</v>
      </c>
      <c r="E79" s="136">
        <f>'PER TRIWULAN'!V926</f>
        <v>9585000</v>
      </c>
      <c r="F79" s="197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36">
        <f t="shared" si="3"/>
        <v>0</v>
      </c>
      <c r="U79" s="134">
        <f t="shared" si="4"/>
        <v>9585000</v>
      </c>
      <c r="V79" s="134">
        <f t="shared" si="5"/>
        <v>0</v>
      </c>
      <c r="W79" s="177"/>
      <c r="X79" s="177"/>
    </row>
    <row r="80" spans="2:24" hidden="1">
      <c r="B80" s="185">
        <f>'PER TRIWULAN'!A927</f>
        <v>921</v>
      </c>
      <c r="C80" s="160" t="str">
        <f>'PER TRIWULAN'!I927</f>
        <v xml:space="preserve"> Tegowanu </v>
      </c>
      <c r="D80" s="161" t="str">
        <f>'PER TRIWULAN'!B927</f>
        <v>SMP NEGERI 1 TEGOWANU</v>
      </c>
      <c r="E80" s="136">
        <f>'PER TRIWULAN'!V927</f>
        <v>149987500</v>
      </c>
      <c r="F80" s="197"/>
      <c r="G80" s="146">
        <v>19987500</v>
      </c>
      <c r="H80" s="146"/>
      <c r="I80" s="146">
        <v>6229500</v>
      </c>
      <c r="J80" s="146">
        <v>42305410</v>
      </c>
      <c r="K80" s="146">
        <v>8570475</v>
      </c>
      <c r="L80" s="146">
        <v>20417923</v>
      </c>
      <c r="M80" s="146">
        <v>1987500</v>
      </c>
      <c r="N80" s="146">
        <v>15375000</v>
      </c>
      <c r="O80" s="146">
        <v>1240000</v>
      </c>
      <c r="P80" s="146"/>
      <c r="Q80" s="146">
        <v>3150000</v>
      </c>
      <c r="R80" s="146"/>
      <c r="S80" s="146">
        <f>31994850+750000+230000+3795000+6545500</f>
        <v>43315350</v>
      </c>
      <c r="T80" s="136">
        <f t="shared" si="3"/>
        <v>162578658</v>
      </c>
      <c r="U80" s="134">
        <f t="shared" si="4"/>
        <v>149987500</v>
      </c>
      <c r="V80" s="134">
        <f t="shared" si="5"/>
        <v>-162578658</v>
      </c>
      <c r="W80" s="177"/>
      <c r="X80" s="177"/>
    </row>
    <row r="81" spans="2:22" s="177" customFormat="1" hidden="1">
      <c r="B81" s="185">
        <f>'PER TRIWULAN'!A928</f>
        <v>922</v>
      </c>
      <c r="C81" s="160" t="str">
        <f>'PER TRIWULAN'!I928</f>
        <v xml:space="preserve"> Tegowanu </v>
      </c>
      <c r="D81" s="161" t="str">
        <f>'PER TRIWULAN'!B928</f>
        <v>SMP NEGERI 2 TEGOWANU</v>
      </c>
      <c r="E81" s="136">
        <f>'PER TRIWULAN'!V928</f>
        <v>113067500</v>
      </c>
      <c r="F81" s="197"/>
      <c r="G81" s="146">
        <v>12372200</v>
      </c>
      <c r="H81" s="146"/>
      <c r="I81" s="146">
        <v>24588000</v>
      </c>
      <c r="J81" s="146">
        <v>11500873</v>
      </c>
      <c r="K81" s="146">
        <v>26073550</v>
      </c>
      <c r="L81" s="146">
        <v>3387277</v>
      </c>
      <c r="M81" s="146">
        <v>12099000</v>
      </c>
      <c r="N81" s="146">
        <v>17346600</v>
      </c>
      <c r="O81" s="146">
        <v>5100000</v>
      </c>
      <c r="P81" s="146"/>
      <c r="Q81" s="146">
        <v>600000</v>
      </c>
      <c r="R81" s="146"/>
      <c r="S81" s="146"/>
      <c r="T81" s="136">
        <f t="shared" si="3"/>
        <v>113067500</v>
      </c>
      <c r="U81" s="134">
        <f t="shared" si="4"/>
        <v>113067500</v>
      </c>
      <c r="V81" s="134">
        <f t="shared" si="5"/>
        <v>-113067500</v>
      </c>
    </row>
    <row r="82" spans="2:22" s="177" customFormat="1" hidden="1">
      <c r="B82" s="185">
        <f>'PER TRIWULAN'!A929</f>
        <v>923</v>
      </c>
      <c r="C82" s="160" t="str">
        <f>'PER TRIWULAN'!I929</f>
        <v xml:space="preserve"> Tegowanu </v>
      </c>
      <c r="D82" s="161" t="str">
        <f>'PER TRIWULAN'!B929</f>
        <v>SMP NEGERI 3 TEGOWANU</v>
      </c>
      <c r="E82" s="136">
        <f>'PER TRIWULAN'!V929</f>
        <v>40647500</v>
      </c>
      <c r="F82" s="197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36">
        <f t="shared" si="3"/>
        <v>0</v>
      </c>
      <c r="U82" s="134">
        <f t="shared" si="4"/>
        <v>40647500</v>
      </c>
      <c r="V82" s="134">
        <f t="shared" si="5"/>
        <v>0</v>
      </c>
    </row>
    <row r="83" spans="2:22" s="177" customFormat="1">
      <c r="B83" s="185">
        <f>'PER TRIWULAN'!A930</f>
        <v>924</v>
      </c>
      <c r="C83" s="160" t="str">
        <f>'PER TRIWULAN'!I930</f>
        <v xml:space="preserve"> Toroh </v>
      </c>
      <c r="D83" s="161" t="str">
        <f>'PER TRIWULAN'!B930</f>
        <v>SMP NEGERI 1 TOROH</v>
      </c>
      <c r="E83" s="136">
        <f>'PER TRIWULAN'!V930</f>
        <v>152295000</v>
      </c>
      <c r="F83" s="197"/>
      <c r="G83" s="146">
        <v>22433000</v>
      </c>
      <c r="H83" s="146"/>
      <c r="I83" s="146">
        <v>26738750</v>
      </c>
      <c r="J83" s="146">
        <v>33200000</v>
      </c>
      <c r="K83" s="146">
        <v>49047375</v>
      </c>
      <c r="L83" s="146">
        <v>7603582</v>
      </c>
      <c r="M83" s="146">
        <v>25314500</v>
      </c>
      <c r="N83" s="146">
        <v>13260000</v>
      </c>
      <c r="O83" s="146">
        <v>5899000</v>
      </c>
      <c r="P83" s="146"/>
      <c r="Q83" s="146">
        <v>900000</v>
      </c>
      <c r="R83" s="146"/>
      <c r="S83" s="146">
        <v>10800000</v>
      </c>
      <c r="T83" s="136">
        <f t="shared" si="3"/>
        <v>195196207</v>
      </c>
      <c r="U83" s="134">
        <f t="shared" si="4"/>
        <v>152295000</v>
      </c>
      <c r="V83" s="134">
        <f t="shared" si="5"/>
        <v>-195196207</v>
      </c>
    </row>
    <row r="84" spans="2:22" s="177" customFormat="1">
      <c r="B84" s="185">
        <f>'PER TRIWULAN'!A931</f>
        <v>925</v>
      </c>
      <c r="C84" s="160" t="str">
        <f>'PER TRIWULAN'!I931</f>
        <v xml:space="preserve"> Toroh </v>
      </c>
      <c r="D84" s="161" t="str">
        <f>'PER TRIWULAN'!B931</f>
        <v>SMP NEGERI 2 TOROH</v>
      </c>
      <c r="E84" s="136">
        <f>'PER TRIWULAN'!V931</f>
        <v>195960000</v>
      </c>
      <c r="F84" s="197"/>
      <c r="G84" s="146">
        <v>14038000</v>
      </c>
      <c r="H84" s="146"/>
      <c r="I84" s="146">
        <v>45508000</v>
      </c>
      <c r="J84" s="146">
        <v>29565250</v>
      </c>
      <c r="K84" s="146">
        <v>54035200</v>
      </c>
      <c r="L84" s="146">
        <v>10929867</v>
      </c>
      <c r="M84" s="146">
        <v>11884500</v>
      </c>
      <c r="N84" s="146">
        <v>30705000</v>
      </c>
      <c r="O84" s="146">
        <v>9609000</v>
      </c>
      <c r="P84" s="146"/>
      <c r="Q84" s="146"/>
      <c r="R84" s="146">
        <v>30000</v>
      </c>
      <c r="S84" s="146"/>
      <c r="T84" s="136">
        <f t="shared" si="3"/>
        <v>206304817</v>
      </c>
      <c r="U84" s="134">
        <f t="shared" si="4"/>
        <v>195960000</v>
      </c>
      <c r="V84" s="134">
        <f t="shared" si="5"/>
        <v>-206304817</v>
      </c>
    </row>
    <row r="85" spans="2:22" s="177" customFormat="1">
      <c r="B85" s="185">
        <f>'PER TRIWULAN'!A932</f>
        <v>926</v>
      </c>
      <c r="C85" s="160" t="str">
        <f>'PER TRIWULAN'!I932</f>
        <v xml:space="preserve"> Toroh </v>
      </c>
      <c r="D85" s="161" t="str">
        <f>'PER TRIWULAN'!B932</f>
        <v>SMP NEGERI 3 Satu Atap Toroh</v>
      </c>
      <c r="E85" s="136">
        <f>'PER TRIWULAN'!V932</f>
        <v>24495000</v>
      </c>
      <c r="F85" s="197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36">
        <f t="shared" si="3"/>
        <v>0</v>
      </c>
      <c r="U85" s="134">
        <f t="shared" si="4"/>
        <v>24495000</v>
      </c>
      <c r="V85" s="134">
        <f t="shared" si="5"/>
        <v>0</v>
      </c>
    </row>
    <row r="86" spans="2:22" s="177" customFormat="1" hidden="1">
      <c r="B86" s="185">
        <f>'PER TRIWULAN'!A933</f>
        <v>927</v>
      </c>
      <c r="C86" s="160" t="str">
        <f>'PER TRIWULAN'!I933</f>
        <v xml:space="preserve"> Wirosari </v>
      </c>
      <c r="D86" s="161" t="str">
        <f>'PER TRIWULAN'!B933</f>
        <v>SMP NEGERI 1 WIROSARI</v>
      </c>
      <c r="E86" s="136">
        <f>'PER TRIWULAN'!V933</f>
        <v>184777500</v>
      </c>
      <c r="F86" s="197"/>
      <c r="G86" s="146">
        <v>6610000</v>
      </c>
      <c r="H86" s="146"/>
      <c r="I86" s="146">
        <v>47308850</v>
      </c>
      <c r="J86" s="146">
        <v>79368325</v>
      </c>
      <c r="K86" s="146">
        <v>1121050</v>
      </c>
      <c r="L86" s="146">
        <v>11021169</v>
      </c>
      <c r="M86" s="146">
        <v>32311000</v>
      </c>
      <c r="N86" s="146">
        <v>38211000</v>
      </c>
      <c r="O86" s="146">
        <v>6834000</v>
      </c>
      <c r="P86" s="146"/>
      <c r="Q86" s="146"/>
      <c r="R86" s="146"/>
      <c r="S86" s="146">
        <v>13995100</v>
      </c>
      <c r="T86" s="136">
        <f t="shared" si="3"/>
        <v>236780494</v>
      </c>
      <c r="U86" s="134">
        <f t="shared" si="4"/>
        <v>184777500</v>
      </c>
      <c r="V86" s="134">
        <f t="shared" si="5"/>
        <v>-236780494</v>
      </c>
    </row>
    <row r="87" spans="2:22" s="177" customFormat="1" hidden="1">
      <c r="B87" s="185">
        <f>'PER TRIWULAN'!A934</f>
        <v>928</v>
      </c>
      <c r="C87" s="160" t="str">
        <f>'PER TRIWULAN'!I934</f>
        <v xml:space="preserve"> Wirosari </v>
      </c>
      <c r="D87" s="161" t="str">
        <f>'PER TRIWULAN'!B934</f>
        <v>SMP NEGERI 2 WIROSARI</v>
      </c>
      <c r="E87" s="136">
        <f>'PER TRIWULAN'!V934</f>
        <v>104902500</v>
      </c>
      <c r="F87" s="197"/>
      <c r="G87" s="146">
        <v>11128000</v>
      </c>
      <c r="H87" s="146"/>
      <c r="I87" s="146">
        <v>41074000</v>
      </c>
      <c r="J87" s="146">
        <v>26818050</v>
      </c>
      <c r="K87" s="146">
        <v>14234250</v>
      </c>
      <c r="L87" s="146">
        <v>1852836</v>
      </c>
      <c r="M87" s="146">
        <v>450000</v>
      </c>
      <c r="N87" s="146"/>
      <c r="O87" s="146">
        <v>405000</v>
      </c>
      <c r="P87" s="146"/>
      <c r="Q87" s="146"/>
      <c r="R87" s="146">
        <v>4137000</v>
      </c>
      <c r="S87" s="146">
        <v>4670000</v>
      </c>
      <c r="T87" s="136">
        <f t="shared" si="3"/>
        <v>104769136</v>
      </c>
      <c r="U87" s="134">
        <f t="shared" si="4"/>
        <v>104902500</v>
      </c>
      <c r="V87" s="134">
        <f t="shared" si="5"/>
        <v>-104769136</v>
      </c>
    </row>
    <row r="88" spans="2:22" s="177" customFormat="1" hidden="1">
      <c r="B88" s="185">
        <f>'PER TRIWULAN'!A935</f>
        <v>929</v>
      </c>
      <c r="C88" s="160" t="str">
        <f>'PER TRIWULAN'!I935</f>
        <v xml:space="preserve"> Wirosari </v>
      </c>
      <c r="D88" s="161" t="str">
        <f>'PER TRIWULAN'!B935</f>
        <v>SMP NEGERI 3 WIROSARI</v>
      </c>
      <c r="E88" s="136">
        <f>'PER TRIWULAN'!V935</f>
        <v>36032500</v>
      </c>
      <c r="F88" s="197"/>
      <c r="G88" s="136">
        <v>225000</v>
      </c>
      <c r="H88" s="146">
        <v>0</v>
      </c>
      <c r="I88" s="146">
        <v>6879000</v>
      </c>
      <c r="J88" s="146">
        <v>8850339</v>
      </c>
      <c r="K88" s="146">
        <v>4690650</v>
      </c>
      <c r="L88" s="146">
        <v>2394858</v>
      </c>
      <c r="M88" s="146">
        <v>1213800</v>
      </c>
      <c r="N88" s="146">
        <v>8118000</v>
      </c>
      <c r="O88" s="146">
        <v>120000</v>
      </c>
      <c r="P88" s="146">
        <v>0</v>
      </c>
      <c r="Q88" s="146">
        <v>0</v>
      </c>
      <c r="R88" s="146">
        <v>0</v>
      </c>
      <c r="S88" s="146">
        <v>9822050</v>
      </c>
      <c r="T88" s="136">
        <f t="shared" si="3"/>
        <v>42313697</v>
      </c>
      <c r="U88" s="134">
        <f t="shared" si="4"/>
        <v>36032500</v>
      </c>
      <c r="V88" s="134">
        <f t="shared" si="5"/>
        <v>-42313697</v>
      </c>
    </row>
    <row r="89" spans="2:22" s="177" customFormat="1" hidden="1">
      <c r="B89" s="185">
        <f>'PER TRIWULAN'!A936</f>
        <v>930</v>
      </c>
      <c r="C89" s="160" t="str">
        <f>'PER TRIWULAN'!I936</f>
        <v xml:space="preserve"> Wirosari </v>
      </c>
      <c r="D89" s="161" t="str">
        <f>'PER TRIWULAN'!B936</f>
        <v>SMP NEGERI 4 Satu Atap Wirosari</v>
      </c>
      <c r="E89" s="136">
        <f>'PER TRIWULAN'!V936</f>
        <v>24850000</v>
      </c>
      <c r="F89" s="197"/>
      <c r="G89" s="146"/>
      <c r="H89" s="146"/>
      <c r="I89" s="146">
        <v>2935000</v>
      </c>
      <c r="J89" s="146">
        <v>14950000</v>
      </c>
      <c r="K89" s="146">
        <v>5495000</v>
      </c>
      <c r="L89" s="146"/>
      <c r="M89" s="146">
        <v>600000</v>
      </c>
      <c r="N89" s="146">
        <v>120000</v>
      </c>
      <c r="O89" s="146">
        <v>750000</v>
      </c>
      <c r="P89" s="146"/>
      <c r="Q89" s="146"/>
      <c r="R89" s="146"/>
      <c r="S89" s="146"/>
      <c r="T89" s="136">
        <f t="shared" si="3"/>
        <v>24850000</v>
      </c>
      <c r="U89" s="134">
        <f t="shared" si="4"/>
        <v>24850000</v>
      </c>
      <c r="V89" s="134">
        <f t="shared" si="5"/>
        <v>-24850000</v>
      </c>
    </row>
    <row r="90" spans="2:22" s="177" customFormat="1" hidden="1">
      <c r="B90" s="185">
        <f>'PER TRIWULAN'!A937</f>
        <v>931</v>
      </c>
      <c r="C90" s="160" t="str">
        <f>'PER TRIWULAN'!I937</f>
        <v xml:space="preserve"> Wirosari </v>
      </c>
      <c r="D90" s="161" t="str">
        <f>'PER TRIWULAN'!B937</f>
        <v>SMP NEGERI 5 Satu Atap Wirosari</v>
      </c>
      <c r="E90" s="136">
        <f>'PER TRIWULAN'!V937</f>
        <v>18105000</v>
      </c>
      <c r="F90" s="197"/>
      <c r="G90" s="146"/>
      <c r="H90" s="146"/>
      <c r="I90" s="146">
        <v>1500000</v>
      </c>
      <c r="J90" s="146">
        <v>3007000</v>
      </c>
      <c r="K90" s="146">
        <v>1037100</v>
      </c>
      <c r="L90" s="146">
        <v>1452200</v>
      </c>
      <c r="M90" s="146">
        <v>237500</v>
      </c>
      <c r="N90" s="146">
        <v>3600000</v>
      </c>
      <c r="O90" s="146"/>
      <c r="P90" s="146"/>
      <c r="Q90" s="146"/>
      <c r="R90" s="146">
        <v>3612000</v>
      </c>
      <c r="S90" s="146">
        <v>3659200</v>
      </c>
      <c r="T90" s="136">
        <f t="shared" si="3"/>
        <v>18105000</v>
      </c>
      <c r="U90" s="134">
        <f t="shared" si="4"/>
        <v>18105000</v>
      </c>
      <c r="V90" s="134">
        <f t="shared" si="5"/>
        <v>-18105000</v>
      </c>
    </row>
    <row r="91" spans="2:22" s="177" customFormat="1" hidden="1">
      <c r="B91" s="185">
        <f>'PER TRIWULAN'!A938</f>
        <v>932</v>
      </c>
      <c r="C91" s="160" t="str">
        <f>'PER TRIWULAN'!I938</f>
        <v xml:space="preserve"> Wirosari </v>
      </c>
      <c r="D91" s="161" t="str">
        <f>'PER TRIWULAN'!B938</f>
        <v>SMPT NEGERI 2 Wirosari</v>
      </c>
      <c r="E91" s="136">
        <f>'PER TRIWULAN'!V938</f>
        <v>16330000</v>
      </c>
      <c r="F91" s="197"/>
      <c r="G91" s="146"/>
      <c r="H91" s="146"/>
      <c r="I91" s="146">
        <v>1180000</v>
      </c>
      <c r="J91" s="146">
        <v>2703225</v>
      </c>
      <c r="K91" s="146">
        <v>1295000</v>
      </c>
      <c r="L91" s="146"/>
      <c r="M91" s="146"/>
      <c r="N91" s="146">
        <v>3300000</v>
      </c>
      <c r="O91" s="146"/>
      <c r="P91" s="146">
        <v>2375000</v>
      </c>
      <c r="Q91" s="146"/>
      <c r="R91" s="146"/>
      <c r="S91" s="146">
        <v>5100000</v>
      </c>
      <c r="T91" s="136">
        <f t="shared" si="3"/>
        <v>15953225</v>
      </c>
      <c r="U91" s="134">
        <f t="shared" si="4"/>
        <v>16330000</v>
      </c>
      <c r="V91" s="134">
        <f t="shared" si="5"/>
        <v>-15953225</v>
      </c>
    </row>
    <row r="92" spans="2:22" s="177" customFormat="1" hidden="1">
      <c r="B92" s="185">
        <f>'PER TRIWULAN'!A939</f>
        <v>933</v>
      </c>
      <c r="C92" s="160" t="str">
        <f>'PER TRIWULAN'!I939</f>
        <v xml:space="preserve"> Wirosari </v>
      </c>
      <c r="D92" s="161" t="str">
        <f>'PER TRIWULAN'!B939</f>
        <v>SMP NEGERI 6 Satu Atap Wirosari</v>
      </c>
      <c r="E92" s="136">
        <f>'PER TRIWULAN'!V939</f>
        <v>8697500</v>
      </c>
      <c r="F92" s="197"/>
      <c r="G92" s="146"/>
      <c r="H92" s="146">
        <v>350000</v>
      </c>
      <c r="I92" s="146">
        <v>1250000</v>
      </c>
      <c r="J92" s="146">
        <v>2000000</v>
      </c>
      <c r="K92" s="146">
        <v>1407000</v>
      </c>
      <c r="L92" s="146"/>
      <c r="M92" s="146">
        <v>790500</v>
      </c>
      <c r="N92" s="146">
        <v>750000</v>
      </c>
      <c r="O92" s="146">
        <v>1000000</v>
      </c>
      <c r="P92" s="146"/>
      <c r="Q92" s="146">
        <v>250000</v>
      </c>
      <c r="R92" s="146"/>
      <c r="S92" s="146"/>
      <c r="T92" s="136">
        <f t="shared" si="3"/>
        <v>7797500</v>
      </c>
      <c r="U92" s="134">
        <f t="shared" si="4"/>
        <v>8697500</v>
      </c>
      <c r="V92" s="134">
        <f t="shared" si="5"/>
        <v>-7797500</v>
      </c>
    </row>
    <row r="93" spans="2:22" s="177" customFormat="1" hidden="1">
      <c r="B93" s="185">
        <f>'PER TRIWULAN'!A940</f>
        <v>934</v>
      </c>
      <c r="C93" s="160" t="str">
        <f>'PER TRIWULAN'!I940</f>
        <v xml:space="preserve"> Gabus </v>
      </c>
      <c r="D93" s="161" t="str">
        <f>'PER TRIWULAN'!B940</f>
        <v>SMP ISLAM GABUS</v>
      </c>
      <c r="E93" s="136">
        <f>'PER TRIWULAN'!V940</f>
        <v>20590000</v>
      </c>
      <c r="F93" s="197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36">
        <f t="shared" si="3"/>
        <v>0</v>
      </c>
      <c r="U93" s="134">
        <f t="shared" si="4"/>
        <v>20590000</v>
      </c>
      <c r="V93" s="134">
        <f t="shared" si="5"/>
        <v>0</v>
      </c>
    </row>
    <row r="94" spans="2:22" s="177" customFormat="1" hidden="1">
      <c r="B94" s="185">
        <f>'PER TRIWULAN'!A941</f>
        <v>935</v>
      </c>
      <c r="C94" s="160" t="str">
        <f>'PER TRIWULAN'!I941</f>
        <v xml:space="preserve"> Gabus </v>
      </c>
      <c r="D94" s="161" t="str">
        <f>'PER TRIWULAN'!B941</f>
        <v>SMP PGRI GABUS</v>
      </c>
      <c r="E94" s="136">
        <f>'PER TRIWULAN'!V941</f>
        <v>58575000</v>
      </c>
      <c r="F94" s="197"/>
      <c r="G94" s="146">
        <v>350000</v>
      </c>
      <c r="H94" s="146">
        <v>600000</v>
      </c>
      <c r="I94" s="146">
        <v>3093000</v>
      </c>
      <c r="J94" s="146">
        <v>7424300</v>
      </c>
      <c r="K94" s="146">
        <v>1050000</v>
      </c>
      <c r="L94" s="146">
        <v>995200</v>
      </c>
      <c r="M94" s="146">
        <v>4400000</v>
      </c>
      <c r="N94" s="146">
        <v>32505000</v>
      </c>
      <c r="O94" s="146">
        <v>4062500</v>
      </c>
      <c r="P94" s="146"/>
      <c r="Q94" s="146">
        <v>900000</v>
      </c>
      <c r="R94" s="146">
        <v>889000</v>
      </c>
      <c r="S94" s="146">
        <v>2306000</v>
      </c>
      <c r="T94" s="136">
        <f t="shared" si="3"/>
        <v>58575000</v>
      </c>
      <c r="U94" s="134">
        <f t="shared" si="4"/>
        <v>58575000</v>
      </c>
      <c r="V94" s="134">
        <f t="shared" si="5"/>
        <v>-58575000</v>
      </c>
    </row>
    <row r="95" spans="2:22" s="177" customFormat="1" hidden="1">
      <c r="B95" s="185">
        <f>'PER TRIWULAN'!A942</f>
        <v>936</v>
      </c>
      <c r="C95" s="160" t="str">
        <f>'PER TRIWULAN'!I942</f>
        <v xml:space="preserve"> Geyer </v>
      </c>
      <c r="D95" s="161" t="str">
        <f>'PER TRIWULAN'!B942</f>
        <v>SMP FATHUL MAARIF</v>
      </c>
      <c r="E95" s="136">
        <f>'PER TRIWULAN'!V942</f>
        <v>21122500</v>
      </c>
      <c r="F95" s="197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36">
        <f t="shared" si="3"/>
        <v>0</v>
      </c>
      <c r="U95" s="134">
        <f t="shared" si="4"/>
        <v>21122500</v>
      </c>
      <c r="V95" s="134">
        <f t="shared" si="5"/>
        <v>0</v>
      </c>
    </row>
    <row r="96" spans="2:22" s="177" customFormat="1" hidden="1">
      <c r="B96" s="185">
        <f>'PER TRIWULAN'!A943</f>
        <v>937</v>
      </c>
      <c r="C96" s="160" t="str">
        <f>'PER TRIWULAN'!I943</f>
        <v xml:space="preserve"> Geyer </v>
      </c>
      <c r="D96" s="161" t="str">
        <f>'PER TRIWULAN'!B943</f>
        <v>SMP Muhammadiyah Geyer</v>
      </c>
      <c r="E96" s="136">
        <f>'PER TRIWULAN'!V943</f>
        <v>38695000</v>
      </c>
      <c r="F96" s="197"/>
      <c r="G96" s="146"/>
      <c r="H96" s="146"/>
      <c r="I96" s="146">
        <v>1750500</v>
      </c>
      <c r="J96" s="146">
        <v>7421900</v>
      </c>
      <c r="K96" s="146">
        <v>1147000</v>
      </c>
      <c r="L96" s="146">
        <v>85100</v>
      </c>
      <c r="M96" s="146"/>
      <c r="N96" s="146">
        <v>27501000</v>
      </c>
      <c r="O96" s="146">
        <v>45000</v>
      </c>
      <c r="P96" s="146"/>
      <c r="Q96" s="146"/>
      <c r="R96" s="146"/>
      <c r="S96" s="146">
        <v>744500</v>
      </c>
      <c r="T96" s="136">
        <f t="shared" si="3"/>
        <v>38695000</v>
      </c>
      <c r="U96" s="134">
        <f t="shared" si="4"/>
        <v>38695000</v>
      </c>
      <c r="V96" s="134">
        <f t="shared" si="5"/>
        <v>-38695000</v>
      </c>
    </row>
    <row r="97" spans="1:22" s="177" customFormat="1" hidden="1">
      <c r="B97" s="185">
        <f>'PER TRIWULAN'!A944</f>
        <v>938</v>
      </c>
      <c r="C97" s="160" t="str">
        <f>'PER TRIWULAN'!I944</f>
        <v xml:space="preserve"> Godong </v>
      </c>
      <c r="D97" s="161" t="str">
        <f>'PER TRIWULAN'!B944</f>
        <v>SMP ISLAM AL ITTIHAAD</v>
      </c>
      <c r="E97" s="136">
        <f>'PER TRIWULAN'!V944</f>
        <v>12957500</v>
      </c>
      <c r="F97" s="197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36">
        <f t="shared" si="3"/>
        <v>0</v>
      </c>
      <c r="U97" s="134">
        <f t="shared" si="4"/>
        <v>12957500</v>
      </c>
      <c r="V97" s="134">
        <f t="shared" si="5"/>
        <v>0</v>
      </c>
    </row>
    <row r="98" spans="1:22" s="177" customFormat="1" hidden="1">
      <c r="B98" s="185">
        <f>'PER TRIWULAN'!A945</f>
        <v>939</v>
      </c>
      <c r="C98" s="160" t="str">
        <f>'PER TRIWULAN'!I945</f>
        <v xml:space="preserve"> Godong </v>
      </c>
      <c r="D98" s="161" t="str">
        <f>'PER TRIWULAN'!B945</f>
        <v>SMP MUHAMMADIYAH GODONG</v>
      </c>
      <c r="E98" s="136">
        <f>'PER TRIWULAN'!V945</f>
        <v>3550000</v>
      </c>
      <c r="F98" s="197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36">
        <f t="shared" si="3"/>
        <v>0</v>
      </c>
      <c r="U98" s="134">
        <f t="shared" si="4"/>
        <v>3550000</v>
      </c>
      <c r="V98" s="134">
        <f t="shared" si="5"/>
        <v>0</v>
      </c>
    </row>
    <row r="99" spans="1:22" s="177" customFormat="1" hidden="1">
      <c r="B99" s="185">
        <f>'PER TRIWULAN'!A946</f>
        <v>940</v>
      </c>
      <c r="C99" s="160" t="str">
        <f>'PER TRIWULAN'!I946</f>
        <v xml:space="preserve"> Godong </v>
      </c>
      <c r="D99" s="161" t="str">
        <f>'PER TRIWULAN'!B946</f>
        <v>SMP PGRI 2 GODONG</v>
      </c>
      <c r="E99" s="136">
        <f>'PER TRIWULAN'!V946</f>
        <v>4260000</v>
      </c>
      <c r="F99" s="197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36">
        <f t="shared" si="3"/>
        <v>0</v>
      </c>
      <c r="U99" s="134">
        <f t="shared" si="4"/>
        <v>4260000</v>
      </c>
      <c r="V99" s="134">
        <f t="shared" si="5"/>
        <v>0</v>
      </c>
    </row>
    <row r="100" spans="1:22" s="177" customFormat="1" hidden="1">
      <c r="B100" s="185">
        <f>'PER TRIWULAN'!A947</f>
        <v>941</v>
      </c>
      <c r="C100" s="160" t="str">
        <f>'PER TRIWULAN'!I947</f>
        <v xml:space="preserve"> Godong </v>
      </c>
      <c r="D100" s="161" t="str">
        <f>'PER TRIWULAN'!B947</f>
        <v>SMP YATPI GODONG</v>
      </c>
      <c r="E100" s="136">
        <f>'PER TRIWULAN'!V947</f>
        <v>25205000</v>
      </c>
      <c r="F100" s="197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36">
        <f t="shared" si="3"/>
        <v>0</v>
      </c>
      <c r="U100" s="134">
        <f t="shared" si="4"/>
        <v>25205000</v>
      </c>
      <c r="V100" s="134">
        <f t="shared" si="5"/>
        <v>0</v>
      </c>
    </row>
    <row r="101" spans="1:22" s="177" customFormat="1" hidden="1">
      <c r="B101" s="185">
        <f>'PER TRIWULAN'!A948</f>
        <v>942</v>
      </c>
      <c r="C101" s="160" t="str">
        <f>'PER TRIWULAN'!I948</f>
        <v xml:space="preserve"> Grobogan </v>
      </c>
      <c r="D101" s="161" t="str">
        <f>'PER TRIWULAN'!B948</f>
        <v>SMP AL ISLAM GROBOGAN</v>
      </c>
      <c r="E101" s="136">
        <f>'PER TRIWULAN'!V948</f>
        <v>16862500</v>
      </c>
      <c r="F101" s="197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36">
        <f t="shared" si="3"/>
        <v>0</v>
      </c>
      <c r="U101" s="134">
        <f t="shared" si="4"/>
        <v>16862500</v>
      </c>
      <c r="V101" s="134">
        <f t="shared" si="5"/>
        <v>0</v>
      </c>
    </row>
    <row r="102" spans="1:22" s="177" customFormat="1" hidden="1">
      <c r="B102" s="185">
        <f>'PER TRIWULAN'!A949</f>
        <v>943</v>
      </c>
      <c r="C102" s="160" t="str">
        <f>'PER TRIWULAN'!I949</f>
        <v xml:space="preserve"> Grobogan </v>
      </c>
      <c r="D102" s="161" t="str">
        <f>'PER TRIWULAN'!B949</f>
        <v>SMP NU Model Teguhan</v>
      </c>
      <c r="E102" s="136">
        <f>'PER TRIWULAN'!V949</f>
        <v>30530000</v>
      </c>
      <c r="F102" s="197"/>
      <c r="G102" s="146"/>
      <c r="H102" s="146"/>
      <c r="I102" s="146"/>
      <c r="J102" s="146">
        <v>2846300</v>
      </c>
      <c r="K102" s="146">
        <v>2083200</v>
      </c>
      <c r="L102" s="146">
        <v>150000</v>
      </c>
      <c r="M102" s="146"/>
      <c r="N102" s="146">
        <v>22620000</v>
      </c>
      <c r="O102" s="146">
        <v>300000</v>
      </c>
      <c r="P102" s="146"/>
      <c r="Q102" s="146">
        <v>150000</v>
      </c>
      <c r="R102" s="146"/>
      <c r="S102" s="146">
        <v>2115000</v>
      </c>
      <c r="T102" s="136">
        <f t="shared" si="3"/>
        <v>30264500</v>
      </c>
      <c r="U102" s="134">
        <f t="shared" si="4"/>
        <v>30530000</v>
      </c>
      <c r="V102" s="134">
        <f t="shared" si="5"/>
        <v>-30264500</v>
      </c>
    </row>
    <row r="103" spans="1:22" s="177" customFormat="1" hidden="1">
      <c r="B103" s="185">
        <f>'PER TRIWULAN'!A950</f>
        <v>944</v>
      </c>
      <c r="C103" s="160" t="str">
        <f>'PER TRIWULAN'!I950</f>
        <v xml:space="preserve"> Gubug </v>
      </c>
      <c r="D103" s="161" t="str">
        <f>'PER TRIWULAN'!B950</f>
        <v>SMP KELUARGA</v>
      </c>
      <c r="E103" s="136">
        <f>'PER TRIWULAN'!V950</f>
        <v>13312500</v>
      </c>
      <c r="F103" s="197"/>
      <c r="G103" s="146">
        <v>3500000</v>
      </c>
      <c r="H103" s="146">
        <v>3200000</v>
      </c>
      <c r="I103" s="146">
        <v>2300000</v>
      </c>
      <c r="J103" s="146">
        <v>1600000</v>
      </c>
      <c r="K103" s="146">
        <v>500000</v>
      </c>
      <c r="L103" s="146"/>
      <c r="M103" s="146">
        <v>1700000</v>
      </c>
      <c r="N103" s="146"/>
      <c r="O103" s="146">
        <v>500000</v>
      </c>
      <c r="P103" s="146"/>
      <c r="Q103" s="146"/>
      <c r="R103" s="146"/>
      <c r="S103" s="146"/>
      <c r="T103" s="136">
        <f t="shared" si="3"/>
        <v>13300000</v>
      </c>
      <c r="U103" s="134">
        <f t="shared" si="4"/>
        <v>13312500</v>
      </c>
      <c r="V103" s="134">
        <f t="shared" si="5"/>
        <v>-13300000</v>
      </c>
    </row>
    <row r="104" spans="1:22" s="177" customFormat="1" hidden="1">
      <c r="B104" s="185">
        <f>'PER TRIWULAN'!A951</f>
        <v>945</v>
      </c>
      <c r="C104" s="160" t="str">
        <f>'PER TRIWULAN'!I951</f>
        <v xml:space="preserve"> Gubug </v>
      </c>
      <c r="D104" s="161" t="str">
        <f>'PER TRIWULAN'!B951</f>
        <v>SMP MUHAMMADIYAH GUBUG</v>
      </c>
      <c r="E104" s="136">
        <f>'PER TRIWULAN'!V951</f>
        <v>57510000</v>
      </c>
      <c r="F104" s="197"/>
      <c r="G104" s="146"/>
      <c r="H104" s="146"/>
      <c r="I104" s="146">
        <v>650000</v>
      </c>
      <c r="J104" s="146">
        <v>10032900</v>
      </c>
      <c r="K104" s="146">
        <v>1535342</v>
      </c>
      <c r="L104" s="146">
        <v>972298</v>
      </c>
      <c r="M104" s="146"/>
      <c r="N104" s="146">
        <v>42993060</v>
      </c>
      <c r="O104" s="146">
        <v>840000</v>
      </c>
      <c r="P104" s="146">
        <v>86400</v>
      </c>
      <c r="Q104" s="146"/>
      <c r="R104" s="146">
        <v>400000</v>
      </c>
      <c r="S104" s="146"/>
      <c r="T104" s="136">
        <f t="shared" si="3"/>
        <v>57510000</v>
      </c>
      <c r="U104" s="134">
        <f t="shared" si="4"/>
        <v>57510000</v>
      </c>
      <c r="V104" s="134">
        <f t="shared" si="5"/>
        <v>-57510000</v>
      </c>
    </row>
    <row r="105" spans="1:22" s="177" customFormat="1" hidden="1">
      <c r="B105" s="185">
        <f>'PER TRIWULAN'!A952</f>
        <v>946</v>
      </c>
      <c r="C105" s="160" t="str">
        <f>'PER TRIWULAN'!I952</f>
        <v xml:space="preserve"> Gubug </v>
      </c>
      <c r="D105" s="161" t="str">
        <f>'PER TRIWULAN'!B952</f>
        <v>SMP NUSANTARA 1 GUBUG</v>
      </c>
      <c r="E105" s="136">
        <f>'PER TRIWULAN'!V952</f>
        <v>54847500</v>
      </c>
      <c r="F105" s="197"/>
      <c r="G105" s="146">
        <v>500000</v>
      </c>
      <c r="H105" s="146">
        <v>3000000</v>
      </c>
      <c r="I105" s="146">
        <v>7051500</v>
      </c>
      <c r="J105" s="146">
        <v>7250000</v>
      </c>
      <c r="K105" s="146">
        <v>923000</v>
      </c>
      <c r="L105" s="146">
        <v>2000000</v>
      </c>
      <c r="M105" s="146">
        <v>3125000</v>
      </c>
      <c r="N105" s="146">
        <v>28000000</v>
      </c>
      <c r="O105" s="146">
        <v>2345000</v>
      </c>
      <c r="P105" s="146"/>
      <c r="Q105" s="146"/>
      <c r="R105" s="146"/>
      <c r="S105" s="146">
        <v>645000</v>
      </c>
      <c r="T105" s="136">
        <v>54129500</v>
      </c>
      <c r="U105" s="134">
        <f t="shared" si="4"/>
        <v>54847500</v>
      </c>
      <c r="V105" s="134">
        <f t="shared" si="5"/>
        <v>-54129500</v>
      </c>
    </row>
    <row r="106" spans="1:22" s="177" customFormat="1" hidden="1">
      <c r="B106" s="185">
        <f>'PER TRIWULAN'!A953</f>
        <v>947</v>
      </c>
      <c r="C106" s="160" t="str">
        <f>'PER TRIWULAN'!I953</f>
        <v xml:space="preserve"> Gubug </v>
      </c>
      <c r="D106" s="161" t="str">
        <f>'PER TRIWULAN'!B953</f>
        <v>SMP NUSANTARA 2 GUBUG</v>
      </c>
      <c r="E106" s="136">
        <f>'PER TRIWULAN'!V953</f>
        <v>28222500</v>
      </c>
      <c r="F106" s="197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36">
        <f t="shared" si="3"/>
        <v>0</v>
      </c>
      <c r="U106" s="134">
        <f t="shared" si="4"/>
        <v>28222500</v>
      </c>
      <c r="V106" s="134">
        <f t="shared" si="5"/>
        <v>0</v>
      </c>
    </row>
    <row r="107" spans="1:22" s="177" customFormat="1" hidden="1">
      <c r="A107" s="177" t="s">
        <v>1905</v>
      </c>
      <c r="B107" s="185">
        <f>'PER TRIWULAN'!A954</f>
        <v>948</v>
      </c>
      <c r="C107" s="160" t="str">
        <f>'PER TRIWULAN'!I954</f>
        <v xml:space="preserve"> Gubug </v>
      </c>
      <c r="D107" s="161" t="str">
        <f>'PER TRIWULAN'!B954</f>
        <v>SMP YASIHA</v>
      </c>
      <c r="E107" s="136">
        <f>'PER TRIWULAN'!V954</f>
        <v>61415000</v>
      </c>
      <c r="F107" s="197"/>
      <c r="G107" s="146">
        <v>2000000</v>
      </c>
      <c r="H107" s="146"/>
      <c r="I107" s="146">
        <v>5347500</v>
      </c>
      <c r="J107" s="146">
        <v>6469650</v>
      </c>
      <c r="K107" s="146">
        <v>9862600</v>
      </c>
      <c r="L107" s="146">
        <v>1988250</v>
      </c>
      <c r="M107" s="146">
        <v>307000</v>
      </c>
      <c r="N107" s="146">
        <v>26505000</v>
      </c>
      <c r="O107" s="146">
        <v>730000</v>
      </c>
      <c r="P107" s="146">
        <v>4720000</v>
      </c>
      <c r="Q107" s="146">
        <v>2660000</v>
      </c>
      <c r="R107" s="146">
        <v>550000</v>
      </c>
      <c r="S107" s="146">
        <v>275000</v>
      </c>
      <c r="T107" s="136">
        <f t="shared" si="3"/>
        <v>61415000</v>
      </c>
      <c r="U107" s="134">
        <f t="shared" si="4"/>
        <v>61415000</v>
      </c>
      <c r="V107" s="134">
        <f t="shared" si="5"/>
        <v>-61415000</v>
      </c>
    </row>
    <row r="108" spans="1:22" s="177" customFormat="1" hidden="1">
      <c r="B108" s="185">
        <f>'PER TRIWULAN'!A955</f>
        <v>949</v>
      </c>
      <c r="C108" s="160" t="str">
        <f>'PER TRIWULAN'!I955</f>
        <v xml:space="preserve"> Karangrayung </v>
      </c>
      <c r="D108" s="161" t="str">
        <f>'PER TRIWULAN'!B955</f>
        <v>SMP DR SOETOMO</v>
      </c>
      <c r="E108" s="136">
        <f>'PER TRIWULAN'!V955</f>
        <v>149277500</v>
      </c>
      <c r="F108" s="197"/>
      <c r="G108" s="146"/>
      <c r="H108" s="146"/>
      <c r="I108" s="146"/>
      <c r="J108" s="146">
        <v>19060000</v>
      </c>
      <c r="K108" s="146">
        <v>3203306</v>
      </c>
      <c r="L108" s="146">
        <v>795194</v>
      </c>
      <c r="M108" s="146"/>
      <c r="N108" s="146">
        <v>121179000</v>
      </c>
      <c r="O108" s="146">
        <v>230000</v>
      </c>
      <c r="P108" s="146"/>
      <c r="Q108" s="146"/>
      <c r="R108" s="146">
        <v>4810000</v>
      </c>
      <c r="S108" s="146"/>
      <c r="T108" s="136">
        <f t="shared" si="3"/>
        <v>149277500</v>
      </c>
      <c r="U108" s="134">
        <f t="shared" si="4"/>
        <v>149277500</v>
      </c>
      <c r="V108" s="134">
        <f t="shared" si="5"/>
        <v>-149277500</v>
      </c>
    </row>
    <row r="109" spans="1:22" s="177" customFormat="1" hidden="1">
      <c r="B109" s="185">
        <f>'PER TRIWULAN'!A956</f>
        <v>950</v>
      </c>
      <c r="C109" s="160" t="str">
        <f>'PER TRIWULAN'!I956</f>
        <v xml:space="preserve"> Karangrayung </v>
      </c>
      <c r="D109" s="161" t="str">
        <f>'PER TRIWULAN'!B956</f>
        <v>SMP ISLAM KARANGRAYUNG</v>
      </c>
      <c r="E109" s="136">
        <f>'PER TRIWULAN'!V956</f>
        <v>43132500</v>
      </c>
      <c r="F109" s="197"/>
      <c r="G109" s="146">
        <v>750000</v>
      </c>
      <c r="H109" s="146"/>
      <c r="I109" s="146">
        <v>4521000</v>
      </c>
      <c r="J109" s="146">
        <v>8225000</v>
      </c>
      <c r="K109" s="146">
        <v>3208100</v>
      </c>
      <c r="L109" s="146">
        <v>1069100</v>
      </c>
      <c r="M109" s="146">
        <v>1770000</v>
      </c>
      <c r="N109" s="146">
        <v>24960000</v>
      </c>
      <c r="O109" s="146"/>
      <c r="P109" s="146"/>
      <c r="Q109" s="146">
        <v>750000</v>
      </c>
      <c r="R109" s="146">
        <v>3350000</v>
      </c>
      <c r="S109" s="146"/>
      <c r="T109" s="136">
        <f t="shared" si="3"/>
        <v>48603200</v>
      </c>
      <c r="U109" s="194">
        <f t="shared" si="4"/>
        <v>43132500</v>
      </c>
      <c r="V109" s="194">
        <f t="shared" si="5"/>
        <v>-48603200</v>
      </c>
    </row>
    <row r="110" spans="1:22" s="177" customFormat="1" hidden="1">
      <c r="B110" s="185">
        <f>'PER TRIWULAN'!A957</f>
        <v>951</v>
      </c>
      <c r="C110" s="160" t="str">
        <f>'PER TRIWULAN'!I957</f>
        <v xml:space="preserve"> Karangrayung </v>
      </c>
      <c r="D110" s="161" t="str">
        <f>'PER TRIWULAN'!B957</f>
        <v>SMP ISLAM YASNA KARANGRAYUNG</v>
      </c>
      <c r="E110" s="136">
        <f>'PER TRIWULAN'!V957</f>
        <v>29465000</v>
      </c>
      <c r="F110" s="197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36">
        <f t="shared" si="3"/>
        <v>0</v>
      </c>
      <c r="U110" s="134">
        <f t="shared" si="4"/>
        <v>29465000</v>
      </c>
      <c r="V110" s="134">
        <f t="shared" si="5"/>
        <v>0</v>
      </c>
    </row>
    <row r="111" spans="1:22" s="177" customFormat="1" hidden="1">
      <c r="B111" s="185">
        <f>'PER TRIWULAN'!A958</f>
        <v>952</v>
      </c>
      <c r="C111" s="160" t="str">
        <f>'PER TRIWULAN'!I958</f>
        <v xml:space="preserve"> Karangrayung </v>
      </c>
      <c r="D111" s="161" t="str">
        <f>'PER TRIWULAN'!B958</f>
        <v>SMP KARYABHAKTI TELAWAH</v>
      </c>
      <c r="E111" s="136">
        <f>'PER TRIWULAN'!V958</f>
        <v>20235000</v>
      </c>
      <c r="F111" s="197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36">
        <f t="shared" si="3"/>
        <v>0</v>
      </c>
      <c r="U111" s="134">
        <f t="shared" si="4"/>
        <v>20235000</v>
      </c>
      <c r="V111" s="134">
        <f t="shared" si="5"/>
        <v>0</v>
      </c>
    </row>
    <row r="112" spans="1:22" s="177" customFormat="1" hidden="1">
      <c r="B112" s="185">
        <f>'PER TRIWULAN'!A959</f>
        <v>953</v>
      </c>
      <c r="C112" s="160" t="str">
        <f>'PER TRIWULAN'!I959</f>
        <v xml:space="preserve"> Karangrayung </v>
      </c>
      <c r="D112" s="161" t="str">
        <f>'PER TRIWULAN'!B959</f>
        <v>SMP MUHAMMADIYAH KARANGRAYUNG</v>
      </c>
      <c r="E112" s="136">
        <f>'PER TRIWULAN'!V959</f>
        <v>28400000</v>
      </c>
      <c r="F112" s="197"/>
      <c r="G112" s="146">
        <v>400000</v>
      </c>
      <c r="H112" s="146"/>
      <c r="I112" s="146">
        <v>1340000</v>
      </c>
      <c r="J112" s="146">
        <v>5800000</v>
      </c>
      <c r="K112" s="146">
        <v>1850000</v>
      </c>
      <c r="L112" s="146">
        <v>2210000</v>
      </c>
      <c r="M112" s="146"/>
      <c r="N112" s="146">
        <v>15600000</v>
      </c>
      <c r="O112" s="146">
        <v>900000</v>
      </c>
      <c r="P112" s="146"/>
      <c r="Q112" s="146">
        <v>300000</v>
      </c>
      <c r="R112" s="146"/>
      <c r="S112" s="146"/>
      <c r="T112" s="136">
        <f t="shared" si="3"/>
        <v>28400000</v>
      </c>
      <c r="U112" s="134">
        <f t="shared" si="4"/>
        <v>28400000</v>
      </c>
      <c r="V112" s="134">
        <f t="shared" si="5"/>
        <v>-28400000</v>
      </c>
    </row>
    <row r="113" spans="2:22" s="177" customFormat="1" hidden="1">
      <c r="B113" s="185">
        <f>'PER TRIWULAN'!A960</f>
        <v>954</v>
      </c>
      <c r="C113" s="160" t="str">
        <f>'PER TRIWULAN'!I960</f>
        <v xml:space="preserve"> Karangrayung </v>
      </c>
      <c r="D113" s="161" t="str">
        <f>'PER TRIWULAN'!B960</f>
        <v>SMP PANCA BAKTI SENDANGHARJO</v>
      </c>
      <c r="E113" s="136">
        <f>'PER TRIWULAN'!V960</f>
        <v>24850000</v>
      </c>
      <c r="F113" s="197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36">
        <f t="shared" si="3"/>
        <v>0</v>
      </c>
      <c r="U113" s="134">
        <f t="shared" si="4"/>
        <v>24850000</v>
      </c>
      <c r="V113" s="134">
        <f t="shared" si="5"/>
        <v>0</v>
      </c>
    </row>
    <row r="114" spans="2:22" s="177" customFormat="1" hidden="1">
      <c r="B114" s="185">
        <f>'PER TRIWULAN'!A961</f>
        <v>955</v>
      </c>
      <c r="C114" s="160" t="str">
        <f>'PER TRIWULAN'!I961</f>
        <v xml:space="preserve"> Karangrayung </v>
      </c>
      <c r="D114" s="161" t="str">
        <f>'PER TRIWULAN'!B961</f>
        <v>SMP YASIM KARANGRAYUNG</v>
      </c>
      <c r="E114" s="136">
        <f>'PER TRIWULAN'!V961</f>
        <v>40292500</v>
      </c>
      <c r="F114" s="197"/>
      <c r="G114" s="146">
        <v>187500</v>
      </c>
      <c r="H114" s="146"/>
      <c r="I114" s="146"/>
      <c r="J114" s="146">
        <v>3738500</v>
      </c>
      <c r="K114" s="146">
        <v>2563750</v>
      </c>
      <c r="L114" s="146"/>
      <c r="M114" s="146">
        <v>4630825</v>
      </c>
      <c r="N114" s="146">
        <v>35272400</v>
      </c>
      <c r="O114" s="146">
        <v>137500</v>
      </c>
      <c r="P114" s="146"/>
      <c r="Q114" s="146"/>
      <c r="R114" s="146">
        <v>1576125</v>
      </c>
      <c r="S114" s="146">
        <v>1452500</v>
      </c>
      <c r="T114" s="136">
        <f t="shared" si="3"/>
        <v>49559100</v>
      </c>
      <c r="U114" s="134">
        <f t="shared" si="4"/>
        <v>40292500</v>
      </c>
      <c r="V114" s="134">
        <f t="shared" si="5"/>
        <v>-49559100</v>
      </c>
    </row>
    <row r="115" spans="2:22" s="177" customFormat="1" hidden="1">
      <c r="B115" s="185">
        <f>'PER TRIWULAN'!A962</f>
        <v>956</v>
      </c>
      <c r="C115" s="160" t="str">
        <f>'PER TRIWULAN'!I962</f>
        <v xml:space="preserve"> Karangrayung </v>
      </c>
      <c r="D115" s="161" t="str">
        <f>'PER TRIWULAN'!B962</f>
        <v>SMP Islam Roundlotul Huffadh</v>
      </c>
      <c r="E115" s="136">
        <f>'PER TRIWULAN'!V962</f>
        <v>25205000</v>
      </c>
      <c r="F115" s="197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36">
        <f t="shared" si="3"/>
        <v>0</v>
      </c>
      <c r="U115" s="134">
        <f t="shared" si="4"/>
        <v>25205000</v>
      </c>
      <c r="V115" s="134">
        <f t="shared" si="5"/>
        <v>0</v>
      </c>
    </row>
    <row r="116" spans="2:22" s="177" customFormat="1" hidden="1">
      <c r="B116" s="185">
        <f>'PER TRIWULAN'!A963</f>
        <v>957</v>
      </c>
      <c r="C116" s="160" t="str">
        <f>'PER TRIWULAN'!I963</f>
        <v xml:space="preserve"> Kedungjati </v>
      </c>
      <c r="D116" s="161" t="str">
        <f>'PER TRIWULAN'!B963</f>
        <v>SMP ISLAM JUMO</v>
      </c>
      <c r="E116" s="136">
        <f>'PER TRIWULAN'!V963</f>
        <v>28222500</v>
      </c>
      <c r="F116" s="197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36">
        <f t="shared" si="3"/>
        <v>0</v>
      </c>
      <c r="U116" s="134">
        <f t="shared" si="4"/>
        <v>28222500</v>
      </c>
      <c r="V116" s="134">
        <f t="shared" si="5"/>
        <v>0</v>
      </c>
    </row>
    <row r="117" spans="2:22" s="177" customFormat="1" hidden="1">
      <c r="B117" s="185">
        <f>'PER TRIWULAN'!A964</f>
        <v>958</v>
      </c>
      <c r="C117" s="160" t="str">
        <f>'PER TRIWULAN'!I964</f>
        <v xml:space="preserve"> Kedungjati </v>
      </c>
      <c r="D117" s="161" t="str">
        <f>'PER TRIWULAN'!B964</f>
        <v>SMP ISLAM SUDIRMAN KEDUNGJATI</v>
      </c>
      <c r="E117" s="136">
        <f>'PER TRIWULAN'!V964</f>
        <v>11360000</v>
      </c>
      <c r="F117" s="197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36">
        <f t="shared" si="3"/>
        <v>0</v>
      </c>
      <c r="U117" s="134">
        <f t="shared" si="4"/>
        <v>11360000</v>
      </c>
      <c r="V117" s="134">
        <f t="shared" si="5"/>
        <v>0</v>
      </c>
    </row>
    <row r="118" spans="2:22" s="177" customFormat="1" hidden="1">
      <c r="B118" s="185">
        <f>'PER TRIWULAN'!A965</f>
        <v>959</v>
      </c>
      <c r="C118" s="160" t="str">
        <f>'PER TRIWULAN'!I965</f>
        <v xml:space="preserve"> Kradenan </v>
      </c>
      <c r="D118" s="161" t="str">
        <f>'PER TRIWULAN'!B965</f>
        <v>SMP AL ISLAM PAKIS KRADENAN</v>
      </c>
      <c r="E118" s="136">
        <f>'PER TRIWULAN'!V965</f>
        <v>28400000</v>
      </c>
      <c r="F118" s="197"/>
      <c r="G118" s="146"/>
      <c r="H118" s="146">
        <v>50000</v>
      </c>
      <c r="I118" s="146">
        <v>1000000</v>
      </c>
      <c r="J118" s="146">
        <v>200000</v>
      </c>
      <c r="K118" s="146">
        <v>1441000</v>
      </c>
      <c r="L118" s="146">
        <v>207500</v>
      </c>
      <c r="M118" s="146">
        <v>890000</v>
      </c>
      <c r="N118" s="146">
        <v>23214000</v>
      </c>
      <c r="O118" s="146">
        <v>840000</v>
      </c>
      <c r="P118" s="146"/>
      <c r="Q118" s="146">
        <v>557500</v>
      </c>
      <c r="R118" s="146"/>
      <c r="S118" s="146"/>
      <c r="T118" s="136">
        <f t="shared" si="3"/>
        <v>28400000</v>
      </c>
      <c r="U118" s="134">
        <f t="shared" si="4"/>
        <v>28400000</v>
      </c>
      <c r="V118" s="134">
        <f t="shared" si="5"/>
        <v>-28400000</v>
      </c>
    </row>
    <row r="119" spans="2:22" s="177" customFormat="1" hidden="1">
      <c r="B119" s="185">
        <f>'PER TRIWULAN'!A966</f>
        <v>960</v>
      </c>
      <c r="C119" s="160" t="str">
        <f>'PER TRIWULAN'!I966</f>
        <v xml:space="preserve"> Kradenan </v>
      </c>
      <c r="D119" s="161" t="str">
        <f>'PER TRIWULAN'!B966</f>
        <v>SMP PGRI KUWU</v>
      </c>
      <c r="E119" s="136">
        <f>'PER TRIWULAN'!V966</f>
        <v>73840000</v>
      </c>
      <c r="F119" s="197"/>
      <c r="G119" s="146"/>
      <c r="H119" s="146">
        <v>1300000</v>
      </c>
      <c r="I119" s="146"/>
      <c r="J119" s="146">
        <v>19220000</v>
      </c>
      <c r="K119" s="146">
        <v>1274000</v>
      </c>
      <c r="L119" s="146">
        <v>3766400</v>
      </c>
      <c r="M119" s="146"/>
      <c r="N119" s="146">
        <v>59937000</v>
      </c>
      <c r="O119" s="146">
        <v>300000</v>
      </c>
      <c r="P119" s="146"/>
      <c r="Q119" s="146">
        <v>750000</v>
      </c>
      <c r="R119" s="146"/>
      <c r="S119" s="146">
        <v>200000</v>
      </c>
      <c r="T119" s="136">
        <f t="shared" si="3"/>
        <v>86747400</v>
      </c>
      <c r="U119" s="134">
        <f t="shared" si="4"/>
        <v>73840000</v>
      </c>
      <c r="V119" s="134">
        <f t="shared" si="5"/>
        <v>-86747400</v>
      </c>
    </row>
    <row r="120" spans="2:22" s="177" customFormat="1" hidden="1">
      <c r="B120" s="185">
        <f>'PER TRIWULAN'!A967</f>
        <v>961</v>
      </c>
      <c r="C120" s="160" t="str">
        <f>'PER TRIWULAN'!I967</f>
        <v xml:space="preserve"> Kradenan </v>
      </c>
      <c r="D120" s="161" t="str">
        <f>'PER TRIWULAN'!B967</f>
        <v>SMP WIYATA DHARMA KRADENAN</v>
      </c>
      <c r="E120" s="136">
        <f>'PER TRIWULAN'!V967</f>
        <v>12070000</v>
      </c>
      <c r="F120" s="197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36">
        <f t="shared" si="3"/>
        <v>0</v>
      </c>
      <c r="U120" s="134">
        <f t="shared" si="4"/>
        <v>12070000</v>
      </c>
      <c r="V120" s="134">
        <f t="shared" si="5"/>
        <v>0</v>
      </c>
    </row>
    <row r="121" spans="2:22" s="177" customFormat="1" hidden="1">
      <c r="B121" s="185">
        <f>'PER TRIWULAN'!A968</f>
        <v>962</v>
      </c>
      <c r="C121" s="160" t="str">
        <f>'PER TRIWULAN'!I968</f>
        <v xml:space="preserve"> Kradenan </v>
      </c>
      <c r="D121" s="161" t="str">
        <f>'PER TRIWULAN'!B968</f>
        <v>SMP Islam Nurul Jannah</v>
      </c>
      <c r="E121" s="136">
        <f>'PER TRIWULAN'!V968</f>
        <v>50410000</v>
      </c>
      <c r="F121" s="197"/>
      <c r="G121" s="146">
        <v>2000000</v>
      </c>
      <c r="H121" s="146">
        <v>3000000</v>
      </c>
      <c r="I121" s="146">
        <v>1500000</v>
      </c>
      <c r="J121" s="146">
        <v>5000000</v>
      </c>
      <c r="K121" s="146">
        <v>5000000</v>
      </c>
      <c r="L121" s="146">
        <v>300000</v>
      </c>
      <c r="M121" s="146">
        <v>9000000</v>
      </c>
      <c r="N121" s="146">
        <v>17610000</v>
      </c>
      <c r="O121" s="146">
        <v>4000000</v>
      </c>
      <c r="P121" s="146"/>
      <c r="Q121" s="146">
        <v>2400000</v>
      </c>
      <c r="R121" s="146"/>
      <c r="S121" s="146">
        <v>600000</v>
      </c>
      <c r="T121" s="136">
        <f t="shared" si="3"/>
        <v>50410000</v>
      </c>
      <c r="U121" s="134">
        <f t="shared" si="4"/>
        <v>50410000</v>
      </c>
      <c r="V121" s="134">
        <f t="shared" si="5"/>
        <v>-50410000</v>
      </c>
    </row>
    <row r="122" spans="2:22" s="177" customFormat="1" hidden="1">
      <c r="B122" s="185">
        <f>'PER TRIWULAN'!A969</f>
        <v>963</v>
      </c>
      <c r="C122" s="160" t="str">
        <f>'PER TRIWULAN'!I969</f>
        <v xml:space="preserve"> Kradenan </v>
      </c>
      <c r="D122" s="161" t="str">
        <f>'PER TRIWULAN'!B969</f>
        <v>SMP Islam Roudhotul Ummah</v>
      </c>
      <c r="E122" s="136">
        <f>'PER TRIWULAN'!V969</f>
        <v>75615000</v>
      </c>
      <c r="F122" s="197"/>
      <c r="G122" s="146">
        <v>6957500</v>
      </c>
      <c r="H122" s="146"/>
      <c r="I122" s="146"/>
      <c r="J122" s="146">
        <v>6229575</v>
      </c>
      <c r="K122" s="146">
        <v>7030000</v>
      </c>
      <c r="L122" s="146">
        <v>13508925</v>
      </c>
      <c r="M122" s="146">
        <v>7767250</v>
      </c>
      <c r="N122" s="146">
        <v>21156000</v>
      </c>
      <c r="O122" s="146">
        <v>2110000</v>
      </c>
      <c r="P122" s="146"/>
      <c r="Q122" s="146"/>
      <c r="R122" s="146"/>
      <c r="S122" s="146">
        <v>10855750</v>
      </c>
      <c r="T122" s="136">
        <f t="shared" si="3"/>
        <v>75615000</v>
      </c>
      <c r="U122" s="134">
        <f t="shared" si="4"/>
        <v>75615000</v>
      </c>
      <c r="V122" s="134">
        <f t="shared" si="5"/>
        <v>-75615000</v>
      </c>
    </row>
    <row r="123" spans="2:22" s="177" customFormat="1" hidden="1">
      <c r="B123" s="185">
        <f>'PER TRIWULAN'!A970</f>
        <v>964</v>
      </c>
      <c r="C123" s="160" t="str">
        <f>'PER TRIWULAN'!I970</f>
        <v xml:space="preserve"> Ngaringan </v>
      </c>
      <c r="D123" s="161" t="str">
        <f>'PER TRIWULAN'!B970</f>
        <v>SMP ISLAM NGARINGAN</v>
      </c>
      <c r="E123" s="136">
        <f>'PER TRIWULAN'!V970</f>
        <v>33015000</v>
      </c>
      <c r="F123" s="197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36">
        <f t="shared" si="3"/>
        <v>0</v>
      </c>
      <c r="U123" s="134">
        <f t="shared" si="4"/>
        <v>33015000</v>
      </c>
      <c r="V123" s="134">
        <f t="shared" si="5"/>
        <v>0</v>
      </c>
    </row>
    <row r="124" spans="2:22" s="177" customFormat="1" hidden="1">
      <c r="B124" s="185">
        <f>'PER TRIWULAN'!A971</f>
        <v>965</v>
      </c>
      <c r="C124" s="160" t="str">
        <f>'PER TRIWULAN'!I971</f>
        <v xml:space="preserve"> Ngaringan </v>
      </c>
      <c r="D124" s="161" t="str">
        <f>'PER TRIWULAN'!B971</f>
        <v>SMP ISLAM TRUWOLU</v>
      </c>
      <c r="E124" s="136">
        <f>'PER TRIWULAN'!V971</f>
        <v>19880000</v>
      </c>
      <c r="F124" s="197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36">
        <f t="shared" si="3"/>
        <v>0</v>
      </c>
      <c r="U124" s="134">
        <f t="shared" si="4"/>
        <v>19880000</v>
      </c>
      <c r="V124" s="134">
        <f t="shared" si="5"/>
        <v>0</v>
      </c>
    </row>
    <row r="125" spans="2:22" s="177" customFormat="1" hidden="1">
      <c r="B125" s="185">
        <f>'PER TRIWULAN'!A972</f>
        <v>966</v>
      </c>
      <c r="C125" s="160" t="str">
        <f>'PER TRIWULAN'!I972</f>
        <v xml:space="preserve"> Penawangan </v>
      </c>
      <c r="D125" s="161" t="str">
        <f>'PER TRIWULAN'!B972</f>
        <v>SMP ISLAM WALISONGO</v>
      </c>
      <c r="E125" s="136">
        <f>'PER TRIWULAN'!V972</f>
        <v>63012500</v>
      </c>
      <c r="F125" s="197"/>
      <c r="G125" s="146">
        <v>325000</v>
      </c>
      <c r="H125" s="146"/>
      <c r="I125" s="146">
        <v>1350000</v>
      </c>
      <c r="J125" s="146">
        <v>9760000</v>
      </c>
      <c r="K125" s="146">
        <v>1675000</v>
      </c>
      <c r="L125" s="146">
        <v>1240000</v>
      </c>
      <c r="M125" s="146"/>
      <c r="N125" s="146">
        <v>33600000</v>
      </c>
      <c r="O125" s="146">
        <v>4100000</v>
      </c>
      <c r="P125" s="146"/>
      <c r="Q125" s="146"/>
      <c r="R125" s="146">
        <v>720000</v>
      </c>
      <c r="S125" s="146">
        <v>10242500</v>
      </c>
      <c r="T125" s="136">
        <f t="shared" si="3"/>
        <v>63012500</v>
      </c>
      <c r="U125" s="134">
        <f t="shared" si="4"/>
        <v>63012500</v>
      </c>
      <c r="V125" s="134">
        <f t="shared" si="5"/>
        <v>-63012500</v>
      </c>
    </row>
    <row r="126" spans="2:22" s="177" customFormat="1" hidden="1">
      <c r="B126" s="185">
        <f>'PER TRIWULAN'!A973</f>
        <v>967</v>
      </c>
      <c r="C126" s="160" t="str">
        <f>'PER TRIWULAN'!I973</f>
        <v xml:space="preserve"> Penawangan </v>
      </c>
      <c r="D126" s="161" t="str">
        <f>'PER TRIWULAN'!B973</f>
        <v>SMP Diponegoro Pengkol Penawangan</v>
      </c>
      <c r="E126" s="136">
        <f>'PER TRIWULAN'!V973</f>
        <v>0</v>
      </c>
      <c r="F126" s="197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36">
        <f t="shared" si="3"/>
        <v>0</v>
      </c>
      <c r="U126" s="134">
        <f t="shared" si="4"/>
        <v>0</v>
      </c>
      <c r="V126" s="134">
        <f t="shared" si="5"/>
        <v>0</v>
      </c>
    </row>
    <row r="127" spans="2:22" s="177" customFormat="1" hidden="1">
      <c r="B127" s="185">
        <f>'PER TRIWULAN'!A974</f>
        <v>968</v>
      </c>
      <c r="C127" s="160" t="str">
        <f>'PER TRIWULAN'!I974</f>
        <v xml:space="preserve"> Pulokulon </v>
      </c>
      <c r="D127" s="161" t="str">
        <f>'PER TRIWULAN'!B974</f>
        <v>SMP AT TAQWA</v>
      </c>
      <c r="E127" s="136">
        <f>'PER TRIWULAN'!V974</f>
        <v>37985000</v>
      </c>
      <c r="F127" s="197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36">
        <f t="shared" si="3"/>
        <v>0</v>
      </c>
      <c r="U127" s="134">
        <f t="shared" si="4"/>
        <v>37985000</v>
      </c>
      <c r="V127" s="134">
        <f t="shared" si="5"/>
        <v>0</v>
      </c>
    </row>
    <row r="128" spans="2:22" s="177" customFormat="1" hidden="1">
      <c r="B128" s="185">
        <f>'PER TRIWULAN'!A975</f>
        <v>969</v>
      </c>
      <c r="C128" s="160" t="str">
        <f>'PER TRIWULAN'!I975</f>
        <v xml:space="preserve"> Pulokulon </v>
      </c>
      <c r="D128" s="161" t="str">
        <f>'PER TRIWULAN'!B975</f>
        <v>SMP NU JAMBON</v>
      </c>
      <c r="E128" s="136">
        <f>'PER TRIWULAN'!V975</f>
        <v>26802500</v>
      </c>
      <c r="F128" s="197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36">
        <f t="shared" si="3"/>
        <v>0</v>
      </c>
      <c r="U128" s="134">
        <f t="shared" si="4"/>
        <v>26802500</v>
      </c>
      <c r="V128" s="134">
        <f t="shared" si="5"/>
        <v>0</v>
      </c>
    </row>
    <row r="129" spans="2:24" hidden="1">
      <c r="B129" s="185">
        <f>'PER TRIWULAN'!A976</f>
        <v>970</v>
      </c>
      <c r="C129" s="160" t="str">
        <f>'PER TRIWULAN'!I976</f>
        <v xml:space="preserve"> Pulokulon </v>
      </c>
      <c r="D129" s="161" t="str">
        <f>'PER TRIWULAN'!B976</f>
        <v>SMP PEMDA JAMBON</v>
      </c>
      <c r="E129" s="136">
        <f>'PER TRIWULAN'!V976</f>
        <v>8342500</v>
      </c>
      <c r="F129" s="197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36">
        <f t="shared" si="3"/>
        <v>0</v>
      </c>
      <c r="U129" s="134">
        <f t="shared" si="4"/>
        <v>8342500</v>
      </c>
      <c r="V129" s="134">
        <f t="shared" si="5"/>
        <v>0</v>
      </c>
      <c r="W129" s="177"/>
      <c r="X129" s="177"/>
    </row>
    <row r="130" spans="2:24" hidden="1">
      <c r="B130" s="185">
        <f>'PER TRIWULAN'!A977</f>
        <v>971</v>
      </c>
      <c r="C130" s="160" t="str">
        <f>'PER TRIWULAN'!I977</f>
        <v xml:space="preserve"> Pulokulon </v>
      </c>
      <c r="D130" s="161" t="str">
        <f>'PER TRIWULAN'!B977</f>
        <v>SMP PGRI PULOKULON</v>
      </c>
      <c r="E130" s="136">
        <f>'PER TRIWULAN'!V977</f>
        <v>6922500</v>
      </c>
      <c r="F130" s="197"/>
      <c r="G130" s="146">
        <v>200000</v>
      </c>
      <c r="H130" s="146"/>
      <c r="I130" s="146">
        <v>500000</v>
      </c>
      <c r="J130" s="146">
        <v>200000</v>
      </c>
      <c r="K130" s="146">
        <v>233000</v>
      </c>
      <c r="L130" s="146">
        <v>52000</v>
      </c>
      <c r="M130" s="146">
        <v>200000</v>
      </c>
      <c r="N130" s="146">
        <v>5637000</v>
      </c>
      <c r="O130" s="146">
        <v>400000</v>
      </c>
      <c r="P130" s="146"/>
      <c r="Q130" s="146">
        <v>200000</v>
      </c>
      <c r="R130" s="146">
        <v>100000</v>
      </c>
      <c r="S130" s="146"/>
      <c r="T130" s="136">
        <f t="shared" si="3"/>
        <v>7722000</v>
      </c>
      <c r="U130" s="134">
        <f t="shared" si="4"/>
        <v>6922500</v>
      </c>
      <c r="V130" s="134">
        <f t="shared" si="5"/>
        <v>-7722000</v>
      </c>
      <c r="W130" s="177"/>
      <c r="X130" s="177"/>
    </row>
    <row r="131" spans="2:24" hidden="1">
      <c r="B131" s="185">
        <f>'PER TRIWULAN'!A978</f>
        <v>972</v>
      </c>
      <c r="C131" s="160" t="str">
        <f>'PER TRIWULAN'!I978</f>
        <v xml:space="preserve"> Pulokulon </v>
      </c>
      <c r="D131" s="161" t="str">
        <f>'PER TRIWULAN'!B978</f>
        <v>SMP NU Hasyim Asy`Ari</v>
      </c>
      <c r="E131" s="136">
        <f>'PER TRIWULAN'!V978</f>
        <v>135432500</v>
      </c>
      <c r="F131" s="197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36">
        <f t="shared" si="3"/>
        <v>0</v>
      </c>
      <c r="U131" s="134">
        <f t="shared" si="4"/>
        <v>135432500</v>
      </c>
      <c r="V131" s="134">
        <f t="shared" si="5"/>
        <v>0</v>
      </c>
      <c r="W131" s="177"/>
      <c r="X131" s="177"/>
    </row>
    <row r="132" spans="2:24" hidden="1">
      <c r="B132" s="185">
        <f>'PER TRIWULAN'!A979</f>
        <v>973</v>
      </c>
      <c r="C132" s="160" t="str">
        <f>'PER TRIWULAN'!I979</f>
        <v xml:space="preserve"> Purwodadi </v>
      </c>
      <c r="D132" s="161" t="str">
        <f>'PER TRIWULAN'!B979</f>
        <v>SMP KRISTEN 1 PURWODADI</v>
      </c>
      <c r="E132" s="136">
        <f>'PER TRIWULAN'!V979</f>
        <v>13135000</v>
      </c>
      <c r="F132" s="197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36">
        <f t="shared" si="3"/>
        <v>0</v>
      </c>
      <c r="U132" s="134">
        <f t="shared" si="4"/>
        <v>13135000</v>
      </c>
      <c r="V132" s="134">
        <f t="shared" si="5"/>
        <v>0</v>
      </c>
    </row>
    <row r="133" spans="2:24" hidden="1">
      <c r="B133" s="185">
        <f>'PER TRIWULAN'!A980</f>
        <v>974</v>
      </c>
      <c r="C133" s="160" t="str">
        <f>'PER TRIWULAN'!I980</f>
        <v xml:space="preserve"> Purwodadi </v>
      </c>
      <c r="D133" s="161" t="str">
        <f>'PER TRIWULAN'!B980</f>
        <v>SMP MUHAMMADIYAH PURWODADI</v>
      </c>
      <c r="E133" s="136">
        <f>'PER TRIWULAN'!V980</f>
        <v>56090000</v>
      </c>
      <c r="F133" s="197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36">
        <f t="shared" si="3"/>
        <v>0</v>
      </c>
      <c r="U133" s="134">
        <f t="shared" si="4"/>
        <v>56090000</v>
      </c>
      <c r="V133" s="134">
        <f t="shared" si="5"/>
        <v>0</v>
      </c>
    </row>
    <row r="134" spans="2:24" hidden="1">
      <c r="B134" s="185">
        <f>'PER TRIWULAN'!A981</f>
        <v>975</v>
      </c>
      <c r="C134" s="160" t="str">
        <f>'PER TRIWULAN'!I981</f>
        <v xml:space="preserve"> Purwodadi </v>
      </c>
      <c r="D134" s="161" t="str">
        <f>'PER TRIWULAN'!B981</f>
        <v>SMP PANCASILA PURWODADI</v>
      </c>
      <c r="E134" s="136">
        <f>'PER TRIWULAN'!V981</f>
        <v>9407500</v>
      </c>
      <c r="F134" s="197"/>
      <c r="G134" s="146"/>
      <c r="H134" s="146"/>
      <c r="I134" s="146"/>
      <c r="J134" s="146"/>
      <c r="K134" s="146">
        <v>904500</v>
      </c>
      <c r="L134" s="146">
        <v>5035322</v>
      </c>
      <c r="M134" s="146"/>
      <c r="N134" s="146">
        <v>3822678</v>
      </c>
      <c r="O134" s="146"/>
      <c r="P134" s="146"/>
      <c r="Q134" s="146"/>
      <c r="R134" s="146"/>
      <c r="S134" s="146"/>
      <c r="T134" s="136">
        <f t="shared" si="3"/>
        <v>9762500</v>
      </c>
      <c r="U134" s="134">
        <f t="shared" si="4"/>
        <v>9407500</v>
      </c>
      <c r="V134" s="134">
        <f t="shared" si="5"/>
        <v>-9762500</v>
      </c>
    </row>
    <row r="135" spans="2:24" hidden="1">
      <c r="B135" s="185">
        <f>'PER TRIWULAN'!A982</f>
        <v>976</v>
      </c>
      <c r="C135" s="160" t="str">
        <f>'PER TRIWULAN'!I982</f>
        <v xml:space="preserve"> Purwodadi </v>
      </c>
      <c r="D135" s="161" t="str">
        <f>'PER TRIWULAN'!B982</f>
        <v>SMP PGRI 4 PURWODADI</v>
      </c>
      <c r="E135" s="136">
        <f>'PER TRIWULAN'!V982</f>
        <v>12247500</v>
      </c>
      <c r="F135" s="197"/>
      <c r="G135" s="146"/>
      <c r="H135" s="146"/>
      <c r="I135" s="146"/>
      <c r="J135" s="146"/>
      <c r="K135" s="146"/>
      <c r="L135" s="146"/>
      <c r="M135" s="146"/>
      <c r="N135" s="146">
        <v>12247500</v>
      </c>
      <c r="O135" s="146"/>
      <c r="P135" s="146"/>
      <c r="Q135" s="146"/>
      <c r="R135" s="146"/>
      <c r="S135" s="146"/>
      <c r="T135" s="136">
        <f t="shared" si="3"/>
        <v>12247500</v>
      </c>
      <c r="U135" s="134">
        <f t="shared" si="4"/>
        <v>12247500</v>
      </c>
      <c r="V135" s="134">
        <f t="shared" si="5"/>
        <v>-12247500</v>
      </c>
    </row>
    <row r="136" spans="2:24" hidden="1">
      <c r="B136" s="185">
        <f>'PER TRIWULAN'!A983</f>
        <v>977</v>
      </c>
      <c r="C136" s="160" t="str">
        <f>'PER TRIWULAN'!I983</f>
        <v xml:space="preserve"> Purwodadi </v>
      </c>
      <c r="D136" s="161" t="str">
        <f>'PER TRIWULAN'!B983</f>
        <v>SLB B YPLB DANYANG PURWODADI</v>
      </c>
      <c r="E136" s="136">
        <f>'PER TRIWULAN'!V983</f>
        <v>0</v>
      </c>
      <c r="F136" s="197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36">
        <f t="shared" si="3"/>
        <v>0</v>
      </c>
      <c r="U136" s="134">
        <f t="shared" si="4"/>
        <v>0</v>
      </c>
      <c r="V136" s="134">
        <f t="shared" si="5"/>
        <v>0</v>
      </c>
    </row>
    <row r="137" spans="2:24" hidden="1">
      <c r="B137" s="185">
        <f>'PER TRIWULAN'!A984</f>
        <v>978</v>
      </c>
      <c r="C137" s="160" t="str">
        <f>'PER TRIWULAN'!I984</f>
        <v xml:space="preserve"> Purwodadi </v>
      </c>
      <c r="D137" s="161" t="str">
        <f>'PER TRIWULAN'!B984</f>
        <v>SMP Islam Terpadu Pelita Purwodadi</v>
      </c>
      <c r="E137" s="136">
        <f>'PER TRIWULAN'!V984</f>
        <v>29110000</v>
      </c>
      <c r="F137" s="197"/>
      <c r="G137" s="146">
        <v>355000</v>
      </c>
      <c r="H137" s="146"/>
      <c r="I137" s="146">
        <v>850000</v>
      </c>
      <c r="J137" s="146">
        <v>5002000</v>
      </c>
      <c r="K137" s="146">
        <v>2759000</v>
      </c>
      <c r="L137" s="146">
        <v>4602300</v>
      </c>
      <c r="M137" s="146">
        <v>5070000</v>
      </c>
      <c r="N137" s="146">
        <v>4050000</v>
      </c>
      <c r="O137" s="146">
        <v>1150000</v>
      </c>
      <c r="P137" s="146">
        <v>2400000</v>
      </c>
      <c r="Q137" s="146">
        <v>2785000</v>
      </c>
      <c r="R137" s="146">
        <v>85000</v>
      </c>
      <c r="S137" s="146"/>
      <c r="T137" s="136">
        <f t="shared" si="3"/>
        <v>29108300</v>
      </c>
      <c r="U137" s="134">
        <f t="shared" si="4"/>
        <v>29110000</v>
      </c>
      <c r="V137" s="134">
        <f t="shared" si="5"/>
        <v>-29108300</v>
      </c>
    </row>
    <row r="138" spans="2:24" hidden="1">
      <c r="B138" s="185">
        <f>'PER TRIWULAN'!A985</f>
        <v>979</v>
      </c>
      <c r="C138" s="160" t="str">
        <f>'PER TRIWULAN'!I985</f>
        <v xml:space="preserve"> Purwodadi </v>
      </c>
      <c r="D138" s="161" t="str">
        <f>'PER TRIWULAN'!B985</f>
        <v>SMP IT Al-Alawi Purwodadi</v>
      </c>
      <c r="E138" s="136">
        <f>'PER TRIWULAN'!V985</f>
        <v>35145000</v>
      </c>
      <c r="F138" s="197"/>
      <c r="G138" s="146"/>
      <c r="H138" s="146"/>
      <c r="I138" s="146">
        <v>6104100</v>
      </c>
      <c r="J138" s="146">
        <v>6477100</v>
      </c>
      <c r="K138" s="146">
        <v>1507200</v>
      </c>
      <c r="L138" s="146">
        <v>600000</v>
      </c>
      <c r="M138" s="146"/>
      <c r="N138" s="146">
        <v>12261000</v>
      </c>
      <c r="O138" s="146">
        <v>550000</v>
      </c>
      <c r="P138" s="146"/>
      <c r="Q138" s="146">
        <v>875000</v>
      </c>
      <c r="R138" s="146"/>
      <c r="S138" s="146">
        <v>8663000</v>
      </c>
      <c r="T138" s="136">
        <f t="shared" si="3"/>
        <v>37037400</v>
      </c>
      <c r="U138" s="134">
        <f t="shared" si="4"/>
        <v>35145000</v>
      </c>
      <c r="V138" s="134">
        <f t="shared" si="5"/>
        <v>-37037400</v>
      </c>
    </row>
    <row r="139" spans="2:24" hidden="1">
      <c r="B139" s="185">
        <f>'PER TRIWULAN'!A986</f>
        <v>980</v>
      </c>
      <c r="C139" s="160" t="str">
        <f>'PER TRIWULAN'!I986</f>
        <v xml:space="preserve"> Purwodadi </v>
      </c>
      <c r="D139" s="161" t="str">
        <f>'PER TRIWULAN'!B986</f>
        <v>SMP LB/B Danyang</v>
      </c>
      <c r="E139" s="136">
        <f>'PER TRIWULAN'!V986</f>
        <v>17040000</v>
      </c>
      <c r="F139" s="197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36">
        <f t="shared" si="3"/>
        <v>0</v>
      </c>
      <c r="U139" s="134">
        <f t="shared" si="4"/>
        <v>17040000</v>
      </c>
      <c r="V139" s="134">
        <f t="shared" si="5"/>
        <v>0</v>
      </c>
    </row>
    <row r="140" spans="2:24" hidden="1">
      <c r="B140" s="185">
        <f>'PER TRIWULAN'!A987</f>
        <v>981</v>
      </c>
      <c r="C140" s="160" t="str">
        <f>'PER TRIWULAN'!I987</f>
        <v xml:space="preserve"> Purwodadi </v>
      </c>
      <c r="D140" s="161" t="str">
        <f>'PER TRIWULAN'!B987</f>
        <v>SMP LB/C Danyang</v>
      </c>
      <c r="E140" s="136">
        <f>'PER TRIWULAN'!V987</f>
        <v>2662500</v>
      </c>
      <c r="F140" s="197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36">
        <f t="shared" ref="T140:T158" si="6">SUM(G140:S140)</f>
        <v>0</v>
      </c>
      <c r="U140" s="134">
        <f t="shared" ref="U140:U158" si="7">E140-F140</f>
        <v>2662500</v>
      </c>
      <c r="V140" s="134">
        <f t="shared" ref="V140:V159" si="8">F140-T140</f>
        <v>0</v>
      </c>
    </row>
    <row r="141" spans="2:24" hidden="1">
      <c r="B141" s="185">
        <f>'PER TRIWULAN'!A988</f>
        <v>982</v>
      </c>
      <c r="C141" s="160" t="str">
        <f>'PER TRIWULAN'!I988</f>
        <v xml:space="preserve"> Tanggungharjo </v>
      </c>
      <c r="D141" s="161" t="str">
        <f>'PER TRIWULAN'!B988</f>
        <v>SMP BUDI LUHUR</v>
      </c>
      <c r="E141" s="136">
        <f>'PER TRIWULAN'!V988</f>
        <v>13845000</v>
      </c>
      <c r="F141" s="197"/>
      <c r="G141" s="146"/>
      <c r="H141" s="146"/>
      <c r="I141" s="146"/>
      <c r="J141" s="146"/>
      <c r="K141" s="146"/>
      <c r="L141" s="146"/>
      <c r="M141" s="146"/>
      <c r="N141" s="146">
        <v>13845000</v>
      </c>
      <c r="O141" s="146"/>
      <c r="P141" s="146"/>
      <c r="Q141" s="146"/>
      <c r="R141" s="146"/>
      <c r="S141" s="146"/>
      <c r="T141" s="136">
        <f t="shared" si="6"/>
        <v>13845000</v>
      </c>
      <c r="U141" s="134">
        <f t="shared" si="7"/>
        <v>13845000</v>
      </c>
      <c r="V141" s="134">
        <f t="shared" si="8"/>
        <v>-13845000</v>
      </c>
      <c r="W141" s="177"/>
      <c r="X141" s="177"/>
    </row>
    <row r="142" spans="2:24" hidden="1">
      <c r="B142" s="185">
        <f>'PER TRIWULAN'!A989</f>
        <v>983</v>
      </c>
      <c r="C142" s="160" t="str">
        <f>'PER TRIWULAN'!I989</f>
        <v xml:space="preserve"> Tanggungharjo </v>
      </c>
      <c r="D142" s="161" t="str">
        <f>'PER TRIWULAN'!B989</f>
        <v>SMP AL Islah Tanggungharjo</v>
      </c>
      <c r="E142" s="136">
        <f>'PER TRIWULAN'!V989</f>
        <v>36742500</v>
      </c>
      <c r="F142" s="197"/>
      <c r="G142" s="146">
        <v>1350000</v>
      </c>
      <c r="H142" s="146"/>
      <c r="I142" s="146">
        <v>4407000</v>
      </c>
      <c r="J142" s="146">
        <v>4696500</v>
      </c>
      <c r="K142" s="146">
        <v>6741000</v>
      </c>
      <c r="L142" s="146">
        <v>5451000</v>
      </c>
      <c r="M142" s="146">
        <v>2395000</v>
      </c>
      <c r="N142" s="146">
        <v>6600000</v>
      </c>
      <c r="O142" s="146">
        <v>400000</v>
      </c>
      <c r="P142" s="146"/>
      <c r="Q142" s="146">
        <v>2942000</v>
      </c>
      <c r="R142" s="146"/>
      <c r="S142" s="146">
        <v>1760000</v>
      </c>
      <c r="T142" s="136">
        <f t="shared" si="6"/>
        <v>36742500</v>
      </c>
      <c r="U142" s="134">
        <f t="shared" si="7"/>
        <v>36742500</v>
      </c>
      <c r="V142" s="134">
        <f t="shared" si="8"/>
        <v>-36742500</v>
      </c>
      <c r="W142" s="177"/>
      <c r="X142" s="177"/>
    </row>
    <row r="143" spans="2:24" hidden="1">
      <c r="B143" s="185">
        <f>'PER TRIWULAN'!A990</f>
        <v>984</v>
      </c>
      <c r="C143" s="160" t="str">
        <f>'PER TRIWULAN'!I990</f>
        <v xml:space="preserve"> Tawangharjo </v>
      </c>
      <c r="D143" s="161" t="str">
        <f>'PER TRIWULAN'!B990</f>
        <v>SMP PGRI TAWANGHARJO</v>
      </c>
      <c r="E143" s="136">
        <f>'PER TRIWULAN'!V990</f>
        <v>15620000</v>
      </c>
      <c r="F143" s="197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36">
        <f t="shared" si="6"/>
        <v>0</v>
      </c>
      <c r="U143" s="134">
        <f t="shared" si="7"/>
        <v>15620000</v>
      </c>
      <c r="V143" s="134">
        <f t="shared" si="8"/>
        <v>0</v>
      </c>
      <c r="W143" s="177"/>
      <c r="X143" s="177"/>
    </row>
    <row r="144" spans="2:24" hidden="1">
      <c r="B144" s="185">
        <f>'PER TRIWULAN'!A991</f>
        <v>985</v>
      </c>
      <c r="C144" s="160" t="str">
        <f>'PER TRIWULAN'!I991</f>
        <v xml:space="preserve"> Tegowanu </v>
      </c>
      <c r="D144" s="161" t="str">
        <f>'PER TRIWULAN'!B991</f>
        <v>SMP ISLAM TEGOWANU</v>
      </c>
      <c r="E144" s="136">
        <f>'PER TRIWULAN'!V991</f>
        <v>31595000</v>
      </c>
      <c r="F144" s="197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36">
        <f t="shared" si="6"/>
        <v>0</v>
      </c>
      <c r="U144" s="134">
        <f t="shared" si="7"/>
        <v>31595000</v>
      </c>
      <c r="V144" s="134">
        <f t="shared" si="8"/>
        <v>0</v>
      </c>
      <c r="W144" s="177"/>
      <c r="X144" s="177"/>
    </row>
    <row r="145" spans="2:24" hidden="1">
      <c r="B145" s="185">
        <f>'PER TRIWULAN'!A992</f>
        <v>986</v>
      </c>
      <c r="C145" s="160" t="str">
        <f>'PER TRIWULAN'!I992</f>
        <v xml:space="preserve"> Tegowanu </v>
      </c>
      <c r="D145" s="161" t="str">
        <f>'PER TRIWULAN'!B992</f>
        <v>SMP KRISTEN TEGOWANU</v>
      </c>
      <c r="E145" s="136">
        <f>'PER TRIWULAN'!V992</f>
        <v>0</v>
      </c>
      <c r="F145" s="197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36">
        <f t="shared" si="6"/>
        <v>0</v>
      </c>
      <c r="U145" s="134">
        <f t="shared" si="7"/>
        <v>0</v>
      </c>
      <c r="V145" s="134">
        <f t="shared" si="8"/>
        <v>0</v>
      </c>
      <c r="W145" s="177"/>
      <c r="X145" s="177"/>
    </row>
    <row r="146" spans="2:24" hidden="1">
      <c r="B146" s="185">
        <f>'PER TRIWULAN'!A993</f>
        <v>987</v>
      </c>
      <c r="C146" s="160" t="str">
        <f>'PER TRIWULAN'!I993</f>
        <v xml:space="preserve"> Tegowanu </v>
      </c>
      <c r="D146" s="161" t="str">
        <f>'PER TRIWULAN'!B993</f>
        <v>SMP PGRI TEGOWANU</v>
      </c>
      <c r="E146" s="136">
        <f>'PER TRIWULAN'!V993</f>
        <v>23075000</v>
      </c>
      <c r="F146" s="197"/>
      <c r="G146" s="146">
        <v>335000</v>
      </c>
      <c r="H146" s="146"/>
      <c r="I146" s="146">
        <v>1575000</v>
      </c>
      <c r="J146" s="146">
        <v>2755000</v>
      </c>
      <c r="K146" s="146">
        <v>628000</v>
      </c>
      <c r="L146" s="146">
        <v>280000</v>
      </c>
      <c r="M146" s="146">
        <v>305000</v>
      </c>
      <c r="N146" s="146">
        <v>15900000</v>
      </c>
      <c r="O146" s="146">
        <v>767000</v>
      </c>
      <c r="P146" s="146"/>
      <c r="Q146" s="146">
        <v>150000</v>
      </c>
      <c r="R146" s="146">
        <v>380000</v>
      </c>
      <c r="S146" s="146"/>
      <c r="T146" s="136">
        <f t="shared" si="6"/>
        <v>23075000</v>
      </c>
      <c r="U146" s="134">
        <f t="shared" si="7"/>
        <v>23075000</v>
      </c>
      <c r="V146" s="134">
        <f t="shared" si="8"/>
        <v>-23075000</v>
      </c>
      <c r="W146" s="177"/>
      <c r="X146" s="177"/>
    </row>
    <row r="147" spans="2:24">
      <c r="B147" s="185">
        <f>'PER TRIWULAN'!A994</f>
        <v>988</v>
      </c>
      <c r="C147" s="160" t="str">
        <f>'PER TRIWULAN'!I994</f>
        <v xml:space="preserve"> Toroh </v>
      </c>
      <c r="D147" s="161" t="str">
        <f>'PER TRIWULAN'!B994</f>
        <v>SMP KARYA TOROH</v>
      </c>
      <c r="E147" s="136">
        <f>'PER TRIWULAN'!V994</f>
        <v>30707500</v>
      </c>
      <c r="F147" s="197"/>
      <c r="G147" s="146"/>
      <c r="H147" s="146"/>
      <c r="I147" s="146">
        <v>2532000</v>
      </c>
      <c r="J147" s="146">
        <v>800000</v>
      </c>
      <c r="K147" s="146">
        <v>450000</v>
      </c>
      <c r="L147" s="146">
        <v>1166000</v>
      </c>
      <c r="M147" s="146"/>
      <c r="N147" s="146">
        <v>17600000</v>
      </c>
      <c r="O147" s="146">
        <v>300000</v>
      </c>
      <c r="P147" s="146"/>
      <c r="Q147" s="146"/>
      <c r="R147" s="146">
        <v>200000</v>
      </c>
      <c r="S147" s="146"/>
      <c r="T147" s="136">
        <f t="shared" si="6"/>
        <v>23048000</v>
      </c>
      <c r="U147" s="134">
        <f t="shared" si="7"/>
        <v>30707500</v>
      </c>
      <c r="V147" s="134">
        <f t="shared" si="8"/>
        <v>-23048000</v>
      </c>
      <c r="W147" s="168">
        <f>V147-U147</f>
        <v>-53755500</v>
      </c>
      <c r="X147" s="177"/>
    </row>
    <row r="148" spans="2:24">
      <c r="B148" s="185">
        <f>'PER TRIWULAN'!A995</f>
        <v>989</v>
      </c>
      <c r="C148" s="160" t="str">
        <f>'PER TRIWULAN'!I995</f>
        <v xml:space="preserve"> Toroh </v>
      </c>
      <c r="D148" s="161" t="str">
        <f>'PER TRIWULAN'!B995</f>
        <v>SMP KRISTEN PUTRA WACANA TOROH</v>
      </c>
      <c r="E148" s="136">
        <f>'PER TRIWULAN'!V995</f>
        <v>14732500</v>
      </c>
      <c r="F148" s="197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36">
        <f t="shared" si="6"/>
        <v>0</v>
      </c>
      <c r="U148" s="134">
        <f t="shared" si="7"/>
        <v>14732500</v>
      </c>
      <c r="V148" s="134">
        <f t="shared" si="8"/>
        <v>0</v>
      </c>
      <c r="W148" s="177"/>
      <c r="X148" s="177"/>
    </row>
    <row r="149" spans="2:24" ht="13.5" thickBot="1">
      <c r="B149" s="185">
        <f>'PER TRIWULAN'!A996</f>
        <v>990</v>
      </c>
      <c r="C149" s="160" t="str">
        <f>'PER TRIWULAN'!I996</f>
        <v xml:space="preserve"> Toroh </v>
      </c>
      <c r="D149" s="161" t="str">
        <f>'PER TRIWULAN'!B996</f>
        <v>SMP PEMBANGUNAN DESA</v>
      </c>
      <c r="E149" s="136">
        <f>'PER TRIWULAN'!V996</f>
        <v>58220000</v>
      </c>
      <c r="F149" s="197"/>
      <c r="G149" s="146"/>
      <c r="H149" s="146"/>
      <c r="I149" s="146">
        <v>4200000</v>
      </c>
      <c r="J149" s="146">
        <v>9760000</v>
      </c>
      <c r="K149" s="146">
        <v>2503000</v>
      </c>
      <c r="L149" s="146">
        <v>1200000</v>
      </c>
      <c r="M149" s="146">
        <v>1500000</v>
      </c>
      <c r="N149" s="146">
        <v>47478000</v>
      </c>
      <c r="O149" s="146">
        <v>600000</v>
      </c>
      <c r="P149" s="146"/>
      <c r="Q149" s="146">
        <v>300000</v>
      </c>
      <c r="R149" s="146"/>
      <c r="S149" s="146"/>
      <c r="T149" s="136">
        <f t="shared" si="6"/>
        <v>67541000</v>
      </c>
      <c r="U149" s="134">
        <f t="shared" si="7"/>
        <v>58220000</v>
      </c>
      <c r="V149" s="134">
        <f t="shared" si="8"/>
        <v>-67541000</v>
      </c>
      <c r="W149" s="177"/>
      <c r="X149" s="177"/>
    </row>
    <row r="150" spans="2:24" ht="13.5" hidden="1" thickBot="1">
      <c r="B150" s="185">
        <f>'PER TRIWULAN'!A997</f>
        <v>991</v>
      </c>
      <c r="C150" s="160" t="str">
        <f>'PER TRIWULAN'!I997</f>
        <v xml:space="preserve"> Wirosari </v>
      </c>
      <c r="D150" s="161" t="str">
        <f>'PER TRIWULAN'!B997</f>
        <v>SMP MIFTAHUSSA ADAH</v>
      </c>
      <c r="E150" s="136">
        <f>'PER TRIWULAN'!V997</f>
        <v>45085000</v>
      </c>
      <c r="F150" s="197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36">
        <f t="shared" si="6"/>
        <v>0</v>
      </c>
      <c r="U150" s="134">
        <f t="shared" si="7"/>
        <v>45085000</v>
      </c>
      <c r="V150" s="134">
        <f t="shared" si="8"/>
        <v>0</v>
      </c>
      <c r="W150" s="177"/>
      <c r="X150" s="177"/>
    </row>
    <row r="151" spans="2:24" ht="13.5" hidden="1" thickBot="1">
      <c r="B151" s="185">
        <f>'PER TRIWULAN'!A998</f>
        <v>992</v>
      </c>
      <c r="C151" s="160" t="str">
        <f>'PER TRIWULAN'!I998</f>
        <v xml:space="preserve"> Wirosari </v>
      </c>
      <c r="D151" s="161" t="str">
        <f>'PER TRIWULAN'!B998</f>
        <v>SMP AL ISLAM WIROSARI</v>
      </c>
      <c r="E151" s="136">
        <f>'PER TRIWULAN'!V998</f>
        <v>14022500</v>
      </c>
      <c r="F151" s="197"/>
      <c r="G151" s="146"/>
      <c r="H151" s="146"/>
      <c r="I151" s="146"/>
      <c r="J151" s="146">
        <v>1480000</v>
      </c>
      <c r="K151" s="146"/>
      <c r="L151" s="146">
        <v>327700</v>
      </c>
      <c r="M151" s="146"/>
      <c r="N151" s="146">
        <v>11609000</v>
      </c>
      <c r="O151" s="146"/>
      <c r="P151" s="146"/>
      <c r="Q151" s="146">
        <v>175800</v>
      </c>
      <c r="R151" s="146">
        <v>430000</v>
      </c>
      <c r="S151" s="146"/>
      <c r="T151" s="136">
        <f t="shared" si="6"/>
        <v>14022500</v>
      </c>
      <c r="U151" s="134">
        <f t="shared" si="7"/>
        <v>14022500</v>
      </c>
      <c r="V151" s="134">
        <f t="shared" si="8"/>
        <v>-14022500</v>
      </c>
      <c r="W151" s="177"/>
      <c r="X151" s="177"/>
    </row>
    <row r="152" spans="2:24" ht="13.5" hidden="1" thickBot="1">
      <c r="B152" s="185">
        <f>'PER TRIWULAN'!A999</f>
        <v>993</v>
      </c>
      <c r="C152" s="160" t="str">
        <f>'PER TRIWULAN'!I999</f>
        <v xml:space="preserve"> Wirosari </v>
      </c>
      <c r="D152" s="161" t="str">
        <f>'PER TRIWULAN'!B999</f>
        <v>SMP KRISTEN WIROSARI</v>
      </c>
      <c r="E152" s="136">
        <f>'PER TRIWULAN'!V999</f>
        <v>10117500</v>
      </c>
      <c r="F152" s="197"/>
      <c r="G152" s="146"/>
      <c r="H152" s="146"/>
      <c r="I152" s="146"/>
      <c r="J152" s="146">
        <v>220000</v>
      </c>
      <c r="K152" s="146">
        <v>93079</v>
      </c>
      <c r="L152" s="146">
        <v>142817</v>
      </c>
      <c r="M152" s="146"/>
      <c r="N152" s="146">
        <v>9101404</v>
      </c>
      <c r="O152" s="146"/>
      <c r="P152" s="146"/>
      <c r="Q152" s="146">
        <v>165200</v>
      </c>
      <c r="R152" s="146">
        <v>395000</v>
      </c>
      <c r="S152" s="146"/>
      <c r="T152" s="136">
        <f t="shared" si="6"/>
        <v>10117500</v>
      </c>
      <c r="U152" s="134">
        <f t="shared" si="7"/>
        <v>10117500</v>
      </c>
      <c r="V152" s="134">
        <f t="shared" si="8"/>
        <v>-10117500</v>
      </c>
      <c r="W152" s="177"/>
      <c r="X152" s="177"/>
    </row>
    <row r="153" spans="2:24" ht="13.5" hidden="1" thickBot="1">
      <c r="B153" s="185">
        <f>'PER TRIWULAN'!A1000</f>
        <v>994</v>
      </c>
      <c r="C153" s="160" t="str">
        <f>'PER TRIWULAN'!I1000</f>
        <v xml:space="preserve"> Wirosari </v>
      </c>
      <c r="D153" s="161" t="str">
        <f>'PER TRIWULAN'!B1000</f>
        <v>SMP PGRI Wirosari</v>
      </c>
      <c r="E153" s="136">
        <f>'PER TRIWULAN'!V1000</f>
        <v>31772500</v>
      </c>
      <c r="F153" s="197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36">
        <f t="shared" si="6"/>
        <v>0</v>
      </c>
      <c r="U153" s="134">
        <f t="shared" si="7"/>
        <v>31772500</v>
      </c>
      <c r="V153" s="134">
        <f t="shared" si="8"/>
        <v>0</v>
      </c>
      <c r="W153" s="177"/>
      <c r="X153" s="177"/>
    </row>
    <row r="154" spans="2:24" ht="13.5" hidden="1" thickBot="1">
      <c r="B154" s="185">
        <f>'PER TRIWULAN'!A1001</f>
        <v>995</v>
      </c>
      <c r="C154" s="160" t="str">
        <f>'PER TRIWULAN'!I1001</f>
        <v xml:space="preserve"> Purwodadi </v>
      </c>
      <c r="D154" s="161" t="str">
        <f>'PER TRIWULAN'!B1001</f>
        <v>SMP Islam Integral Luqman Al Hakim</v>
      </c>
      <c r="E154" s="136">
        <f>'PER TRIWULAN'!V1001</f>
        <v>19880000</v>
      </c>
      <c r="F154" s="197"/>
      <c r="G154" s="146"/>
      <c r="H154" s="146">
        <v>8476000</v>
      </c>
      <c r="I154" s="146"/>
      <c r="J154" s="146"/>
      <c r="K154" s="146"/>
      <c r="L154" s="146">
        <v>820000</v>
      </c>
      <c r="M154" s="146">
        <v>6217910</v>
      </c>
      <c r="N154" s="146">
        <v>1500000</v>
      </c>
      <c r="O154" s="146">
        <v>1854585</v>
      </c>
      <c r="P154" s="146"/>
      <c r="Q154" s="146"/>
      <c r="R154" s="146"/>
      <c r="S154" s="146">
        <v>1011505</v>
      </c>
      <c r="T154" s="136">
        <f t="shared" si="6"/>
        <v>19880000</v>
      </c>
      <c r="U154" s="134">
        <f t="shared" si="7"/>
        <v>19880000</v>
      </c>
      <c r="V154" s="134">
        <f t="shared" si="8"/>
        <v>-19880000</v>
      </c>
    </row>
    <row r="155" spans="2:24" ht="13.5" hidden="1" thickBot="1">
      <c r="B155" s="185">
        <f>'PER TRIWULAN'!A1002</f>
        <v>996</v>
      </c>
      <c r="C155" s="160" t="str">
        <f>'PER TRIWULAN'!I1002</f>
        <v xml:space="preserve"> Pulokulon </v>
      </c>
      <c r="D155" s="161" t="str">
        <f>'PER TRIWULAN'!B1002</f>
        <v xml:space="preserve"> SMP Islam Sirojuddin Sidorejo Pulokulon </v>
      </c>
      <c r="E155" s="136">
        <f>'PER TRIWULAN'!V1002</f>
        <v>8875000</v>
      </c>
      <c r="F155" s="197"/>
      <c r="G155" s="146"/>
      <c r="H155" s="146">
        <v>300000</v>
      </c>
      <c r="I155" s="146"/>
      <c r="J155" s="146">
        <v>750000</v>
      </c>
      <c r="K155" s="146"/>
      <c r="L155" s="146"/>
      <c r="M155" s="146">
        <v>7020000</v>
      </c>
      <c r="N155" s="146"/>
      <c r="O155" s="146"/>
      <c r="P155" s="146"/>
      <c r="Q155" s="146"/>
      <c r="R155" s="146"/>
      <c r="S155" s="146">
        <v>805000</v>
      </c>
      <c r="T155" s="136">
        <f t="shared" si="6"/>
        <v>8875000</v>
      </c>
      <c r="U155" s="134">
        <f t="shared" si="7"/>
        <v>8875000</v>
      </c>
      <c r="V155" s="134">
        <f t="shared" si="8"/>
        <v>-8875000</v>
      </c>
      <c r="W155" s="177"/>
      <c r="X155" s="177"/>
    </row>
    <row r="156" spans="2:24" ht="13.5" hidden="1" thickBot="1">
      <c r="B156" s="185">
        <f>'PER TRIWULAN'!A1003</f>
        <v>997</v>
      </c>
      <c r="C156" s="160" t="str">
        <f>'PER TRIWULAN'!I1003</f>
        <v xml:space="preserve"> Tawangharjo </v>
      </c>
      <c r="D156" s="161" t="str">
        <f>'PER TRIWULAN'!B1003</f>
        <v xml:space="preserve"> SMP Kanzul Lughoh Al Taqih Selo Tawangharjo </v>
      </c>
      <c r="E156" s="136">
        <f>'PER TRIWULAN'!V1003</f>
        <v>53960000</v>
      </c>
      <c r="F156" s="197"/>
      <c r="G156" s="146"/>
      <c r="H156" s="146">
        <v>1388500</v>
      </c>
      <c r="I156" s="146">
        <v>3360000</v>
      </c>
      <c r="J156" s="146"/>
      <c r="K156" s="146">
        <v>7432500</v>
      </c>
      <c r="L156" s="146"/>
      <c r="M156" s="146"/>
      <c r="N156" s="146">
        <v>12060000</v>
      </c>
      <c r="O156" s="146"/>
      <c r="P156" s="146"/>
      <c r="Q156" s="146">
        <v>800000</v>
      </c>
      <c r="R156" s="146"/>
      <c r="S156" s="146">
        <v>1939000</v>
      </c>
      <c r="T156" s="136">
        <f t="shared" si="6"/>
        <v>26980000</v>
      </c>
      <c r="U156" s="134">
        <f t="shared" si="7"/>
        <v>53960000</v>
      </c>
      <c r="V156" s="134">
        <f t="shared" si="8"/>
        <v>-26980000</v>
      </c>
      <c r="W156" s="177"/>
      <c r="X156" s="177"/>
    </row>
    <row r="157" spans="2:24" ht="13.5" hidden="1" thickBot="1">
      <c r="B157" s="185">
        <f>'PER TRIWULAN'!A1004</f>
        <v>998</v>
      </c>
      <c r="C157" s="160" t="str">
        <f>'PER TRIWULAN'!I1004</f>
        <v xml:space="preserve"> Kradenan </v>
      </c>
      <c r="D157" s="161" t="str">
        <f>'PER TRIWULAN'!B1004</f>
        <v xml:space="preserve"> SMP Islam Assalam Kradenan </v>
      </c>
      <c r="E157" s="136">
        <f>'PER TRIWULAN'!V1004</f>
        <v>7810000</v>
      </c>
      <c r="F157" s="197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36">
        <f t="shared" si="6"/>
        <v>0</v>
      </c>
      <c r="U157" s="134">
        <f t="shared" si="7"/>
        <v>7810000</v>
      </c>
      <c r="V157" s="134">
        <f t="shared" si="8"/>
        <v>0</v>
      </c>
      <c r="W157" s="177"/>
      <c r="X157" s="177"/>
    </row>
    <row r="158" spans="2:24" ht="13.5" hidden="1" thickBot="1">
      <c r="B158" s="185">
        <f>'PER TRIWULAN'!A1005</f>
        <v>999</v>
      </c>
      <c r="C158" s="160" t="str">
        <f>'PER TRIWULAN'!I1005</f>
        <v xml:space="preserve"> Geyer </v>
      </c>
      <c r="D158" s="161" t="str">
        <f>'PER TRIWULAN'!B1005</f>
        <v xml:space="preserve"> SMP Karya Sobo Geyer </v>
      </c>
      <c r="E158" s="136">
        <f>'PER TRIWULAN'!V1005</f>
        <v>30707500</v>
      </c>
      <c r="F158" s="197">
        <v>30707500</v>
      </c>
      <c r="G158" s="146"/>
      <c r="H158" s="146"/>
      <c r="I158" s="146">
        <v>750000</v>
      </c>
      <c r="J158" s="146">
        <v>660000</v>
      </c>
      <c r="K158" s="146">
        <v>637500</v>
      </c>
      <c r="L158" s="146">
        <v>1300000</v>
      </c>
      <c r="M158" s="146"/>
      <c r="N158" s="146">
        <v>27000000</v>
      </c>
      <c r="O158" s="146">
        <v>300000</v>
      </c>
      <c r="P158" s="146"/>
      <c r="Q158" s="146"/>
      <c r="R158" s="146">
        <v>60000</v>
      </c>
      <c r="S158" s="146"/>
      <c r="T158" s="136">
        <f t="shared" si="6"/>
        <v>30707500</v>
      </c>
      <c r="U158" s="134">
        <f t="shared" si="7"/>
        <v>0</v>
      </c>
      <c r="V158" s="134">
        <f t="shared" si="8"/>
        <v>0</v>
      </c>
      <c r="W158" s="177"/>
      <c r="X158" s="177"/>
    </row>
    <row r="159" spans="2:24" ht="13.5" hidden="1" thickBot="1">
      <c r="B159" s="186"/>
      <c r="C159" s="187"/>
      <c r="D159" s="188"/>
      <c r="E159" s="137">
        <f>'PER TRIWULAN'!D1018</f>
        <v>0</v>
      </c>
      <c r="F159" s="137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34">
        <f t="shared" ref="U159" si="9">E159-T159</f>
        <v>0</v>
      </c>
      <c r="V159" s="134">
        <f t="shared" si="8"/>
        <v>0</v>
      </c>
      <c r="W159" s="177"/>
      <c r="X159" s="177"/>
    </row>
    <row r="160" spans="2:24" ht="15" customHeight="1" thickBot="1">
      <c r="B160" s="319" t="str">
        <f>'PER TRIWULAN'!A1019</f>
        <v>JUMLAH</v>
      </c>
      <c r="C160" s="320"/>
      <c r="D160" s="321"/>
      <c r="E160" s="138">
        <f>SUBTOTAL(9,E11:E158)</f>
        <v>476410000</v>
      </c>
      <c r="F160" s="138">
        <f t="shared" ref="F160:V160" si="10">SUBTOTAL(9,F11:F158)</f>
        <v>0</v>
      </c>
      <c r="G160" s="138">
        <f t="shared" si="10"/>
        <v>36471000</v>
      </c>
      <c r="H160" s="138">
        <f t="shared" si="10"/>
        <v>0</v>
      </c>
      <c r="I160" s="138">
        <f t="shared" si="10"/>
        <v>78978750</v>
      </c>
      <c r="J160" s="138">
        <f t="shared" si="10"/>
        <v>73325250</v>
      </c>
      <c r="K160" s="138">
        <f t="shared" si="10"/>
        <v>106035575</v>
      </c>
      <c r="L160" s="138">
        <f t="shared" si="10"/>
        <v>20899449</v>
      </c>
      <c r="M160" s="138">
        <f t="shared" si="10"/>
        <v>38699000</v>
      </c>
      <c r="N160" s="138">
        <f t="shared" si="10"/>
        <v>109043000</v>
      </c>
      <c r="O160" s="138">
        <f t="shared" si="10"/>
        <v>16408000</v>
      </c>
      <c r="P160" s="138">
        <f t="shared" si="10"/>
        <v>0</v>
      </c>
      <c r="Q160" s="138">
        <f t="shared" si="10"/>
        <v>1200000</v>
      </c>
      <c r="R160" s="138">
        <f t="shared" si="10"/>
        <v>230000</v>
      </c>
      <c r="S160" s="138">
        <f t="shared" si="10"/>
        <v>10800000</v>
      </c>
      <c r="T160" s="138">
        <f t="shared" si="10"/>
        <v>492090024</v>
      </c>
      <c r="U160" s="195">
        <f t="shared" si="10"/>
        <v>476410000</v>
      </c>
      <c r="V160" s="137">
        <f t="shared" si="10"/>
        <v>-492090024</v>
      </c>
      <c r="W160" s="137"/>
    </row>
    <row r="161" spans="2:20" ht="13.5" thickTop="1">
      <c r="B161" s="190"/>
      <c r="C161" s="191"/>
    </row>
    <row r="162" spans="2:20" s="134" customFormat="1" ht="16.5">
      <c r="B162" s="178"/>
      <c r="C162" s="179"/>
      <c r="D162" s="176"/>
      <c r="G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2"/>
      <c r="S162" s="175"/>
    </row>
    <row r="163" spans="2:20" s="134" customFormat="1" ht="16.5">
      <c r="B163" s="178"/>
      <c r="C163" s="179"/>
      <c r="D163" s="176"/>
      <c r="G163" s="192"/>
      <c r="I163" s="192">
        <v>2835000</v>
      </c>
      <c r="J163" s="192"/>
      <c r="K163" s="192"/>
      <c r="L163" s="192">
        <v>1050000</v>
      </c>
      <c r="M163" s="192"/>
      <c r="N163" s="192">
        <v>16350000</v>
      </c>
      <c r="O163" s="192">
        <v>3600000</v>
      </c>
      <c r="P163" s="192"/>
      <c r="Q163" s="192"/>
      <c r="R163" s="196"/>
      <c r="S163" s="175"/>
    </row>
    <row r="164" spans="2:20" s="134" customFormat="1" ht="16.5">
      <c r="B164" s="178"/>
      <c r="C164" s="179"/>
      <c r="D164" s="176"/>
      <c r="G164" s="192"/>
      <c r="I164" s="192">
        <v>2835000</v>
      </c>
      <c r="J164" s="192"/>
      <c r="K164" s="192"/>
      <c r="L164" s="192">
        <v>1050000</v>
      </c>
      <c r="M164" s="192"/>
      <c r="N164" s="192">
        <v>16350000</v>
      </c>
      <c r="O164" s="192">
        <v>22505000</v>
      </c>
      <c r="P164" s="192"/>
      <c r="Q164" s="192"/>
      <c r="R164" s="196" t="s">
        <v>1864</v>
      </c>
      <c r="S164" s="175"/>
      <c r="T164" s="192"/>
    </row>
    <row r="165" spans="2:20" s="134" customFormat="1" ht="16.5">
      <c r="B165" s="178"/>
      <c r="C165" s="179"/>
      <c r="D165" s="176"/>
      <c r="G165" s="192"/>
      <c r="I165" s="192">
        <v>2835000</v>
      </c>
      <c r="J165" s="192"/>
      <c r="K165" s="192"/>
      <c r="L165" s="192">
        <v>1050000</v>
      </c>
      <c r="M165" s="192"/>
      <c r="N165" s="192">
        <v>16350000</v>
      </c>
      <c r="O165" s="192">
        <v>3240000</v>
      </c>
      <c r="P165" s="192"/>
      <c r="Q165" s="192"/>
      <c r="R165" s="196"/>
      <c r="S165" s="175"/>
      <c r="T165" s="192"/>
    </row>
    <row r="166" spans="2:20" s="134" customFormat="1" ht="16.5">
      <c r="B166" s="178"/>
      <c r="C166" s="179"/>
      <c r="D166" s="176"/>
      <c r="G166" s="192"/>
      <c r="I166" s="192"/>
      <c r="J166" s="192"/>
      <c r="K166" s="192"/>
      <c r="L166" s="192"/>
      <c r="M166" s="192"/>
      <c r="N166" s="192">
        <v>13845000</v>
      </c>
      <c r="O166" s="192">
        <v>7750000</v>
      </c>
      <c r="P166" s="192"/>
      <c r="Q166" s="192"/>
      <c r="R166" s="196"/>
      <c r="S166" s="175"/>
      <c r="T166" s="192"/>
    </row>
    <row r="167" spans="2:20" s="134" customFormat="1" ht="16.5">
      <c r="B167" s="178"/>
      <c r="C167" s="179"/>
      <c r="D167" s="176"/>
      <c r="G167" s="192"/>
      <c r="I167" s="192">
        <f>SUBTOTAL(9,I163:I166)</f>
        <v>8505000</v>
      </c>
      <c r="J167" s="192"/>
      <c r="K167" s="192"/>
      <c r="L167" s="192">
        <f>SUBTOTAL(9,L163:L166)</f>
        <v>3150000</v>
      </c>
      <c r="M167" s="192"/>
      <c r="N167" s="192">
        <f>SUBTOTAL(9,N163:N166)</f>
        <v>62895000</v>
      </c>
      <c r="O167" s="192">
        <v>25944000</v>
      </c>
      <c r="P167" s="192"/>
      <c r="Q167" s="192"/>
      <c r="R167" s="196"/>
      <c r="S167" s="175"/>
      <c r="T167" s="192"/>
    </row>
    <row r="168" spans="2:20" s="134" customFormat="1" ht="16.5">
      <c r="B168" s="178"/>
      <c r="C168" s="179"/>
      <c r="D168" s="176"/>
      <c r="G168" s="192"/>
      <c r="I168" s="192"/>
      <c r="J168" s="192"/>
      <c r="K168" s="192"/>
      <c r="L168" s="192"/>
      <c r="M168" s="192"/>
      <c r="N168" s="192"/>
      <c r="O168" s="192">
        <f>SUBTOTAL(9,O163:O167)</f>
        <v>63039000</v>
      </c>
      <c r="P168" s="192"/>
      <c r="Q168" s="192"/>
      <c r="R168" s="196" t="s">
        <v>1852</v>
      </c>
      <c r="S168" s="175"/>
    </row>
    <row r="169" spans="2:20" s="134" customFormat="1" ht="16.5">
      <c r="B169" s="178"/>
      <c r="C169" s="179"/>
      <c r="D169" s="176"/>
      <c r="G169" s="192"/>
      <c r="I169" s="192"/>
      <c r="J169" s="192"/>
      <c r="K169" s="192"/>
      <c r="L169" s="192"/>
      <c r="M169" s="192"/>
      <c r="N169" s="192"/>
      <c r="O169" s="192"/>
      <c r="P169" s="192"/>
      <c r="Q169" s="192"/>
      <c r="R169" s="196" t="s">
        <v>1853</v>
      </c>
      <c r="S169" s="175"/>
    </row>
    <row r="170" spans="2:20" s="134" customFormat="1" ht="15.75">
      <c r="B170" s="178"/>
      <c r="C170" s="179"/>
      <c r="D170" s="193"/>
    </row>
  </sheetData>
  <autoFilter ref="B10:V159">
    <filterColumn colId="1">
      <filters>
        <filter val="Toroh"/>
      </filters>
    </filterColumn>
  </autoFilter>
  <mergeCells count="29">
    <mergeCell ref="B160:D160"/>
    <mergeCell ref="U6:U9"/>
    <mergeCell ref="V6:V9"/>
    <mergeCell ref="G7:G9"/>
    <mergeCell ref="H7:H9"/>
    <mergeCell ref="I7:I9"/>
    <mergeCell ref="J7:J9"/>
    <mergeCell ref="K7:K9"/>
    <mergeCell ref="L7:L9"/>
    <mergeCell ref="M7:M9"/>
    <mergeCell ref="N7:N9"/>
    <mergeCell ref="B6:B9"/>
    <mergeCell ref="C6:C9"/>
    <mergeCell ref="D6:D9"/>
    <mergeCell ref="E6:E9"/>
    <mergeCell ref="F6:F9"/>
    <mergeCell ref="G6:T6"/>
    <mergeCell ref="O7:O9"/>
    <mergeCell ref="P7:P9"/>
    <mergeCell ref="Q7:Q9"/>
    <mergeCell ref="R7:R9"/>
    <mergeCell ref="S7:S9"/>
    <mergeCell ref="T7:T9"/>
    <mergeCell ref="B4:Q4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63" orientation="landscape" r:id="rId1"/>
  <headerFooter>
    <oddFooter>&amp;A&amp;RPage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1">
    <tabColor rgb="FF7030A0"/>
  </sheetPr>
  <dimension ref="A1:AK170"/>
  <sheetViews>
    <sheetView zoomScaleSheetLayoutView="100" workbookViewId="0">
      <pane xSplit="5" ySplit="10" topLeftCell="T83" activePane="bottomRight" state="frozen"/>
      <selection activeCell="C10" sqref="C10"/>
      <selection pane="topRight" activeCell="C10" sqref="C10"/>
      <selection pane="bottomLeft" activeCell="C10" sqref="C10"/>
      <selection pane="bottomRight" activeCell="T149" sqref="T149"/>
    </sheetView>
  </sheetViews>
  <sheetFormatPr defaultRowHeight="12.75"/>
  <cols>
    <col min="1" max="1" width="2.85546875" style="25" customWidth="1"/>
    <col min="2" max="2" width="4.5703125" style="51" customWidth="1"/>
    <col min="3" max="3" width="10" style="53" customWidth="1"/>
    <col min="4" max="4" width="28.85546875" style="25" customWidth="1"/>
    <col min="5" max="6" width="13.42578125" style="59" customWidth="1"/>
    <col min="7" max="7" width="17.28515625" style="59" customWidth="1"/>
    <col min="8" max="8" width="12.42578125" style="59" customWidth="1"/>
    <col min="9" max="9" width="13" style="59" customWidth="1"/>
    <col min="10" max="10" width="10.85546875" style="59" customWidth="1"/>
    <col min="11" max="11" width="13.5703125" style="59" customWidth="1"/>
    <col min="12" max="12" width="11.7109375" style="59" customWidth="1"/>
    <col min="13" max="13" width="11" style="59" customWidth="1"/>
    <col min="14" max="14" width="13.42578125" style="59" customWidth="1"/>
    <col min="15" max="15" width="13.140625" style="59" customWidth="1"/>
    <col min="16" max="16" width="11.28515625" style="59" customWidth="1"/>
    <col min="17" max="17" width="10.5703125" style="59" customWidth="1"/>
    <col min="18" max="18" width="13.7109375" style="59" customWidth="1"/>
    <col min="19" max="19" width="16.7109375" style="59" customWidth="1"/>
    <col min="20" max="20" width="15.140625" style="59" customWidth="1"/>
    <col min="21" max="22" width="13" style="59" customWidth="1"/>
    <col min="23" max="23" width="4.85546875" style="25" customWidth="1"/>
    <col min="24" max="24" width="11.5703125" style="59" customWidth="1"/>
    <col min="25" max="25" width="15.85546875" style="59" customWidth="1"/>
    <col min="26" max="26" width="13.28515625" style="59" customWidth="1"/>
    <col min="27" max="27" width="13.5703125" style="59" customWidth="1"/>
    <col min="28" max="28" width="13.28515625" style="59" customWidth="1"/>
    <col min="29" max="29" width="12.7109375" style="59" customWidth="1"/>
    <col min="30" max="31" width="9.140625" style="25" customWidth="1"/>
    <col min="32" max="37" width="14" style="59" customWidth="1"/>
    <col min="38" max="259" width="9.140625" style="25"/>
    <col min="260" max="260" width="2.85546875" style="25" customWidth="1"/>
    <col min="261" max="261" width="6.42578125" style="25" customWidth="1"/>
    <col min="262" max="262" width="22.140625" style="25" customWidth="1"/>
    <col min="263" max="263" width="15" style="25" customWidth="1"/>
    <col min="264" max="264" width="11.28515625" style="25" customWidth="1"/>
    <col min="265" max="265" width="13" style="25" customWidth="1"/>
    <col min="266" max="266" width="8.7109375" style="25" customWidth="1"/>
    <col min="267" max="267" width="10.140625" style="25" customWidth="1"/>
    <col min="268" max="268" width="10.28515625" style="25" customWidth="1"/>
    <col min="269" max="269" width="8.7109375" style="25" customWidth="1"/>
    <col min="270" max="270" width="24" style="25" customWidth="1"/>
    <col min="271" max="271" width="13.140625" style="25" customWidth="1"/>
    <col min="272" max="272" width="11.28515625" style="25" customWidth="1"/>
    <col min="273" max="273" width="10.5703125" style="25" customWidth="1"/>
    <col min="274" max="274" width="10.140625" style="25" customWidth="1"/>
    <col min="275" max="275" width="16.7109375" style="25" customWidth="1"/>
    <col min="276" max="276" width="15.140625" style="25" customWidth="1"/>
    <col min="277" max="515" width="9.140625" style="25"/>
    <col min="516" max="516" width="2.85546875" style="25" customWidth="1"/>
    <col min="517" max="517" width="6.42578125" style="25" customWidth="1"/>
    <col min="518" max="518" width="22.140625" style="25" customWidth="1"/>
    <col min="519" max="519" width="15" style="25" customWidth="1"/>
    <col min="520" max="520" width="11.28515625" style="25" customWidth="1"/>
    <col min="521" max="521" width="13" style="25" customWidth="1"/>
    <col min="522" max="522" width="8.7109375" style="25" customWidth="1"/>
    <col min="523" max="523" width="10.140625" style="25" customWidth="1"/>
    <col min="524" max="524" width="10.28515625" style="25" customWidth="1"/>
    <col min="525" max="525" width="8.7109375" style="25" customWidth="1"/>
    <col min="526" max="526" width="24" style="25" customWidth="1"/>
    <col min="527" max="527" width="13.140625" style="25" customWidth="1"/>
    <col min="528" max="528" width="11.28515625" style="25" customWidth="1"/>
    <col min="529" max="529" width="10.5703125" style="25" customWidth="1"/>
    <col min="530" max="530" width="10.140625" style="25" customWidth="1"/>
    <col min="531" max="531" width="16.7109375" style="25" customWidth="1"/>
    <col min="532" max="532" width="15.140625" style="25" customWidth="1"/>
    <col min="533" max="771" width="9.140625" style="25"/>
    <col min="772" max="772" width="2.85546875" style="25" customWidth="1"/>
    <col min="773" max="773" width="6.42578125" style="25" customWidth="1"/>
    <col min="774" max="774" width="22.140625" style="25" customWidth="1"/>
    <col min="775" max="775" width="15" style="25" customWidth="1"/>
    <col min="776" max="776" width="11.28515625" style="25" customWidth="1"/>
    <col min="777" max="777" width="13" style="25" customWidth="1"/>
    <col min="778" max="778" width="8.7109375" style="25" customWidth="1"/>
    <col min="779" max="779" width="10.140625" style="25" customWidth="1"/>
    <col min="780" max="780" width="10.28515625" style="25" customWidth="1"/>
    <col min="781" max="781" width="8.7109375" style="25" customWidth="1"/>
    <col min="782" max="782" width="24" style="25" customWidth="1"/>
    <col min="783" max="783" width="13.140625" style="25" customWidth="1"/>
    <col min="784" max="784" width="11.28515625" style="25" customWidth="1"/>
    <col min="785" max="785" width="10.5703125" style="25" customWidth="1"/>
    <col min="786" max="786" width="10.140625" style="25" customWidth="1"/>
    <col min="787" max="787" width="16.7109375" style="25" customWidth="1"/>
    <col min="788" max="788" width="15.140625" style="25" customWidth="1"/>
    <col min="789" max="1027" width="9.140625" style="25"/>
    <col min="1028" max="1028" width="2.85546875" style="25" customWidth="1"/>
    <col min="1029" max="1029" width="6.42578125" style="25" customWidth="1"/>
    <col min="1030" max="1030" width="22.140625" style="25" customWidth="1"/>
    <col min="1031" max="1031" width="15" style="25" customWidth="1"/>
    <col min="1032" max="1032" width="11.28515625" style="25" customWidth="1"/>
    <col min="1033" max="1033" width="13" style="25" customWidth="1"/>
    <col min="1034" max="1034" width="8.7109375" style="25" customWidth="1"/>
    <col min="1035" max="1035" width="10.140625" style="25" customWidth="1"/>
    <col min="1036" max="1036" width="10.28515625" style="25" customWidth="1"/>
    <col min="1037" max="1037" width="8.7109375" style="25" customWidth="1"/>
    <col min="1038" max="1038" width="24" style="25" customWidth="1"/>
    <col min="1039" max="1039" width="13.140625" style="25" customWidth="1"/>
    <col min="1040" max="1040" width="11.28515625" style="25" customWidth="1"/>
    <col min="1041" max="1041" width="10.5703125" style="25" customWidth="1"/>
    <col min="1042" max="1042" width="10.140625" style="25" customWidth="1"/>
    <col min="1043" max="1043" width="16.7109375" style="25" customWidth="1"/>
    <col min="1044" max="1044" width="15.140625" style="25" customWidth="1"/>
    <col min="1045" max="1283" width="9.140625" style="25"/>
    <col min="1284" max="1284" width="2.85546875" style="25" customWidth="1"/>
    <col min="1285" max="1285" width="6.42578125" style="25" customWidth="1"/>
    <col min="1286" max="1286" width="22.140625" style="25" customWidth="1"/>
    <col min="1287" max="1287" width="15" style="25" customWidth="1"/>
    <col min="1288" max="1288" width="11.28515625" style="25" customWidth="1"/>
    <col min="1289" max="1289" width="13" style="25" customWidth="1"/>
    <col min="1290" max="1290" width="8.7109375" style="25" customWidth="1"/>
    <col min="1291" max="1291" width="10.140625" style="25" customWidth="1"/>
    <col min="1292" max="1292" width="10.28515625" style="25" customWidth="1"/>
    <col min="1293" max="1293" width="8.7109375" style="25" customWidth="1"/>
    <col min="1294" max="1294" width="24" style="25" customWidth="1"/>
    <col min="1295" max="1295" width="13.140625" style="25" customWidth="1"/>
    <col min="1296" max="1296" width="11.28515625" style="25" customWidth="1"/>
    <col min="1297" max="1297" width="10.5703125" style="25" customWidth="1"/>
    <col min="1298" max="1298" width="10.140625" style="25" customWidth="1"/>
    <col min="1299" max="1299" width="16.7109375" style="25" customWidth="1"/>
    <col min="1300" max="1300" width="15.140625" style="25" customWidth="1"/>
    <col min="1301" max="1539" width="9.140625" style="25"/>
    <col min="1540" max="1540" width="2.85546875" style="25" customWidth="1"/>
    <col min="1541" max="1541" width="6.42578125" style="25" customWidth="1"/>
    <col min="1542" max="1542" width="22.140625" style="25" customWidth="1"/>
    <col min="1543" max="1543" width="15" style="25" customWidth="1"/>
    <col min="1544" max="1544" width="11.28515625" style="25" customWidth="1"/>
    <col min="1545" max="1545" width="13" style="25" customWidth="1"/>
    <col min="1546" max="1546" width="8.7109375" style="25" customWidth="1"/>
    <col min="1547" max="1547" width="10.140625" style="25" customWidth="1"/>
    <col min="1548" max="1548" width="10.28515625" style="25" customWidth="1"/>
    <col min="1549" max="1549" width="8.7109375" style="25" customWidth="1"/>
    <col min="1550" max="1550" width="24" style="25" customWidth="1"/>
    <col min="1551" max="1551" width="13.140625" style="25" customWidth="1"/>
    <col min="1552" max="1552" width="11.28515625" style="25" customWidth="1"/>
    <col min="1553" max="1553" width="10.5703125" style="25" customWidth="1"/>
    <col min="1554" max="1554" width="10.140625" style="25" customWidth="1"/>
    <col min="1555" max="1555" width="16.7109375" style="25" customWidth="1"/>
    <col min="1556" max="1556" width="15.140625" style="25" customWidth="1"/>
    <col min="1557" max="1795" width="9.140625" style="25"/>
    <col min="1796" max="1796" width="2.85546875" style="25" customWidth="1"/>
    <col min="1797" max="1797" width="6.42578125" style="25" customWidth="1"/>
    <col min="1798" max="1798" width="22.140625" style="25" customWidth="1"/>
    <col min="1799" max="1799" width="15" style="25" customWidth="1"/>
    <col min="1800" max="1800" width="11.28515625" style="25" customWidth="1"/>
    <col min="1801" max="1801" width="13" style="25" customWidth="1"/>
    <col min="1802" max="1802" width="8.7109375" style="25" customWidth="1"/>
    <col min="1803" max="1803" width="10.140625" style="25" customWidth="1"/>
    <col min="1804" max="1804" width="10.28515625" style="25" customWidth="1"/>
    <col min="1805" max="1805" width="8.7109375" style="25" customWidth="1"/>
    <col min="1806" max="1806" width="24" style="25" customWidth="1"/>
    <col min="1807" max="1807" width="13.140625" style="25" customWidth="1"/>
    <col min="1808" max="1808" width="11.28515625" style="25" customWidth="1"/>
    <col min="1809" max="1809" width="10.5703125" style="25" customWidth="1"/>
    <col min="1810" max="1810" width="10.140625" style="25" customWidth="1"/>
    <col min="1811" max="1811" width="16.7109375" style="25" customWidth="1"/>
    <col min="1812" max="1812" width="15.140625" style="25" customWidth="1"/>
    <col min="1813" max="2051" width="9.140625" style="25"/>
    <col min="2052" max="2052" width="2.85546875" style="25" customWidth="1"/>
    <col min="2053" max="2053" width="6.42578125" style="25" customWidth="1"/>
    <col min="2054" max="2054" width="22.140625" style="25" customWidth="1"/>
    <col min="2055" max="2055" width="15" style="25" customWidth="1"/>
    <col min="2056" max="2056" width="11.28515625" style="25" customWidth="1"/>
    <col min="2057" max="2057" width="13" style="25" customWidth="1"/>
    <col min="2058" max="2058" width="8.7109375" style="25" customWidth="1"/>
    <col min="2059" max="2059" width="10.140625" style="25" customWidth="1"/>
    <col min="2060" max="2060" width="10.28515625" style="25" customWidth="1"/>
    <col min="2061" max="2061" width="8.7109375" style="25" customWidth="1"/>
    <col min="2062" max="2062" width="24" style="25" customWidth="1"/>
    <col min="2063" max="2063" width="13.140625" style="25" customWidth="1"/>
    <col min="2064" max="2064" width="11.28515625" style="25" customWidth="1"/>
    <col min="2065" max="2065" width="10.5703125" style="25" customWidth="1"/>
    <col min="2066" max="2066" width="10.140625" style="25" customWidth="1"/>
    <col min="2067" max="2067" width="16.7109375" style="25" customWidth="1"/>
    <col min="2068" max="2068" width="15.140625" style="25" customWidth="1"/>
    <col min="2069" max="2307" width="9.140625" style="25"/>
    <col min="2308" max="2308" width="2.85546875" style="25" customWidth="1"/>
    <col min="2309" max="2309" width="6.42578125" style="25" customWidth="1"/>
    <col min="2310" max="2310" width="22.140625" style="25" customWidth="1"/>
    <col min="2311" max="2311" width="15" style="25" customWidth="1"/>
    <col min="2312" max="2312" width="11.28515625" style="25" customWidth="1"/>
    <col min="2313" max="2313" width="13" style="25" customWidth="1"/>
    <col min="2314" max="2314" width="8.7109375" style="25" customWidth="1"/>
    <col min="2315" max="2315" width="10.140625" style="25" customWidth="1"/>
    <col min="2316" max="2316" width="10.28515625" style="25" customWidth="1"/>
    <col min="2317" max="2317" width="8.7109375" style="25" customWidth="1"/>
    <col min="2318" max="2318" width="24" style="25" customWidth="1"/>
    <col min="2319" max="2319" width="13.140625" style="25" customWidth="1"/>
    <col min="2320" max="2320" width="11.28515625" style="25" customWidth="1"/>
    <col min="2321" max="2321" width="10.5703125" style="25" customWidth="1"/>
    <col min="2322" max="2322" width="10.140625" style="25" customWidth="1"/>
    <col min="2323" max="2323" width="16.7109375" style="25" customWidth="1"/>
    <col min="2324" max="2324" width="15.140625" style="25" customWidth="1"/>
    <col min="2325" max="2563" width="9.140625" style="25"/>
    <col min="2564" max="2564" width="2.85546875" style="25" customWidth="1"/>
    <col min="2565" max="2565" width="6.42578125" style="25" customWidth="1"/>
    <col min="2566" max="2566" width="22.140625" style="25" customWidth="1"/>
    <col min="2567" max="2567" width="15" style="25" customWidth="1"/>
    <col min="2568" max="2568" width="11.28515625" style="25" customWidth="1"/>
    <col min="2569" max="2569" width="13" style="25" customWidth="1"/>
    <col min="2570" max="2570" width="8.7109375" style="25" customWidth="1"/>
    <col min="2571" max="2571" width="10.140625" style="25" customWidth="1"/>
    <col min="2572" max="2572" width="10.28515625" style="25" customWidth="1"/>
    <col min="2573" max="2573" width="8.7109375" style="25" customWidth="1"/>
    <col min="2574" max="2574" width="24" style="25" customWidth="1"/>
    <col min="2575" max="2575" width="13.140625" style="25" customWidth="1"/>
    <col min="2576" max="2576" width="11.28515625" style="25" customWidth="1"/>
    <col min="2577" max="2577" width="10.5703125" style="25" customWidth="1"/>
    <col min="2578" max="2578" width="10.140625" style="25" customWidth="1"/>
    <col min="2579" max="2579" width="16.7109375" style="25" customWidth="1"/>
    <col min="2580" max="2580" width="15.140625" style="25" customWidth="1"/>
    <col min="2581" max="2819" width="9.140625" style="25"/>
    <col min="2820" max="2820" width="2.85546875" style="25" customWidth="1"/>
    <col min="2821" max="2821" width="6.42578125" style="25" customWidth="1"/>
    <col min="2822" max="2822" width="22.140625" style="25" customWidth="1"/>
    <col min="2823" max="2823" width="15" style="25" customWidth="1"/>
    <col min="2824" max="2824" width="11.28515625" style="25" customWidth="1"/>
    <col min="2825" max="2825" width="13" style="25" customWidth="1"/>
    <col min="2826" max="2826" width="8.7109375" style="25" customWidth="1"/>
    <col min="2827" max="2827" width="10.140625" style="25" customWidth="1"/>
    <col min="2828" max="2828" width="10.28515625" style="25" customWidth="1"/>
    <col min="2829" max="2829" width="8.7109375" style="25" customWidth="1"/>
    <col min="2830" max="2830" width="24" style="25" customWidth="1"/>
    <col min="2831" max="2831" width="13.140625" style="25" customWidth="1"/>
    <col min="2832" max="2832" width="11.28515625" style="25" customWidth="1"/>
    <col min="2833" max="2833" width="10.5703125" style="25" customWidth="1"/>
    <col min="2834" max="2834" width="10.140625" style="25" customWidth="1"/>
    <col min="2835" max="2835" width="16.7109375" style="25" customWidth="1"/>
    <col min="2836" max="2836" width="15.140625" style="25" customWidth="1"/>
    <col min="2837" max="3075" width="9.140625" style="25"/>
    <col min="3076" max="3076" width="2.85546875" style="25" customWidth="1"/>
    <col min="3077" max="3077" width="6.42578125" style="25" customWidth="1"/>
    <col min="3078" max="3078" width="22.140625" style="25" customWidth="1"/>
    <col min="3079" max="3079" width="15" style="25" customWidth="1"/>
    <col min="3080" max="3080" width="11.28515625" style="25" customWidth="1"/>
    <col min="3081" max="3081" width="13" style="25" customWidth="1"/>
    <col min="3082" max="3082" width="8.7109375" style="25" customWidth="1"/>
    <col min="3083" max="3083" width="10.140625" style="25" customWidth="1"/>
    <col min="3084" max="3084" width="10.28515625" style="25" customWidth="1"/>
    <col min="3085" max="3085" width="8.7109375" style="25" customWidth="1"/>
    <col min="3086" max="3086" width="24" style="25" customWidth="1"/>
    <col min="3087" max="3087" width="13.140625" style="25" customWidth="1"/>
    <col min="3088" max="3088" width="11.28515625" style="25" customWidth="1"/>
    <col min="3089" max="3089" width="10.5703125" style="25" customWidth="1"/>
    <col min="3090" max="3090" width="10.140625" style="25" customWidth="1"/>
    <col min="3091" max="3091" width="16.7109375" style="25" customWidth="1"/>
    <col min="3092" max="3092" width="15.140625" style="25" customWidth="1"/>
    <col min="3093" max="3331" width="9.140625" style="25"/>
    <col min="3332" max="3332" width="2.85546875" style="25" customWidth="1"/>
    <col min="3333" max="3333" width="6.42578125" style="25" customWidth="1"/>
    <col min="3334" max="3334" width="22.140625" style="25" customWidth="1"/>
    <col min="3335" max="3335" width="15" style="25" customWidth="1"/>
    <col min="3336" max="3336" width="11.28515625" style="25" customWidth="1"/>
    <col min="3337" max="3337" width="13" style="25" customWidth="1"/>
    <col min="3338" max="3338" width="8.7109375" style="25" customWidth="1"/>
    <col min="3339" max="3339" width="10.140625" style="25" customWidth="1"/>
    <col min="3340" max="3340" width="10.28515625" style="25" customWidth="1"/>
    <col min="3341" max="3341" width="8.7109375" style="25" customWidth="1"/>
    <col min="3342" max="3342" width="24" style="25" customWidth="1"/>
    <col min="3343" max="3343" width="13.140625" style="25" customWidth="1"/>
    <col min="3344" max="3344" width="11.28515625" style="25" customWidth="1"/>
    <col min="3345" max="3345" width="10.5703125" style="25" customWidth="1"/>
    <col min="3346" max="3346" width="10.140625" style="25" customWidth="1"/>
    <col min="3347" max="3347" width="16.7109375" style="25" customWidth="1"/>
    <col min="3348" max="3348" width="15.140625" style="25" customWidth="1"/>
    <col min="3349" max="3587" width="9.140625" style="25"/>
    <col min="3588" max="3588" width="2.85546875" style="25" customWidth="1"/>
    <col min="3589" max="3589" width="6.42578125" style="25" customWidth="1"/>
    <col min="3590" max="3590" width="22.140625" style="25" customWidth="1"/>
    <col min="3591" max="3591" width="15" style="25" customWidth="1"/>
    <col min="3592" max="3592" width="11.28515625" style="25" customWidth="1"/>
    <col min="3593" max="3593" width="13" style="25" customWidth="1"/>
    <col min="3594" max="3594" width="8.7109375" style="25" customWidth="1"/>
    <col min="3595" max="3595" width="10.140625" style="25" customWidth="1"/>
    <col min="3596" max="3596" width="10.28515625" style="25" customWidth="1"/>
    <col min="3597" max="3597" width="8.7109375" style="25" customWidth="1"/>
    <col min="3598" max="3598" width="24" style="25" customWidth="1"/>
    <col min="3599" max="3599" width="13.140625" style="25" customWidth="1"/>
    <col min="3600" max="3600" width="11.28515625" style="25" customWidth="1"/>
    <col min="3601" max="3601" width="10.5703125" style="25" customWidth="1"/>
    <col min="3602" max="3602" width="10.140625" style="25" customWidth="1"/>
    <col min="3603" max="3603" width="16.7109375" style="25" customWidth="1"/>
    <col min="3604" max="3604" width="15.140625" style="25" customWidth="1"/>
    <col min="3605" max="3843" width="9.140625" style="25"/>
    <col min="3844" max="3844" width="2.85546875" style="25" customWidth="1"/>
    <col min="3845" max="3845" width="6.42578125" style="25" customWidth="1"/>
    <col min="3846" max="3846" width="22.140625" style="25" customWidth="1"/>
    <col min="3847" max="3847" width="15" style="25" customWidth="1"/>
    <col min="3848" max="3848" width="11.28515625" style="25" customWidth="1"/>
    <col min="3849" max="3849" width="13" style="25" customWidth="1"/>
    <col min="3850" max="3850" width="8.7109375" style="25" customWidth="1"/>
    <col min="3851" max="3851" width="10.140625" style="25" customWidth="1"/>
    <col min="3852" max="3852" width="10.28515625" style="25" customWidth="1"/>
    <col min="3853" max="3853" width="8.7109375" style="25" customWidth="1"/>
    <col min="3854" max="3854" width="24" style="25" customWidth="1"/>
    <col min="3855" max="3855" width="13.140625" style="25" customWidth="1"/>
    <col min="3856" max="3856" width="11.28515625" style="25" customWidth="1"/>
    <col min="3857" max="3857" width="10.5703125" style="25" customWidth="1"/>
    <col min="3858" max="3858" width="10.140625" style="25" customWidth="1"/>
    <col min="3859" max="3859" width="16.7109375" style="25" customWidth="1"/>
    <col min="3860" max="3860" width="15.140625" style="25" customWidth="1"/>
    <col min="3861" max="4099" width="9.140625" style="25"/>
    <col min="4100" max="4100" width="2.85546875" style="25" customWidth="1"/>
    <col min="4101" max="4101" width="6.42578125" style="25" customWidth="1"/>
    <col min="4102" max="4102" width="22.140625" style="25" customWidth="1"/>
    <col min="4103" max="4103" width="15" style="25" customWidth="1"/>
    <col min="4104" max="4104" width="11.28515625" style="25" customWidth="1"/>
    <col min="4105" max="4105" width="13" style="25" customWidth="1"/>
    <col min="4106" max="4106" width="8.7109375" style="25" customWidth="1"/>
    <col min="4107" max="4107" width="10.140625" style="25" customWidth="1"/>
    <col min="4108" max="4108" width="10.28515625" style="25" customWidth="1"/>
    <col min="4109" max="4109" width="8.7109375" style="25" customWidth="1"/>
    <col min="4110" max="4110" width="24" style="25" customWidth="1"/>
    <col min="4111" max="4111" width="13.140625" style="25" customWidth="1"/>
    <col min="4112" max="4112" width="11.28515625" style="25" customWidth="1"/>
    <col min="4113" max="4113" width="10.5703125" style="25" customWidth="1"/>
    <col min="4114" max="4114" width="10.140625" style="25" customWidth="1"/>
    <col min="4115" max="4115" width="16.7109375" style="25" customWidth="1"/>
    <col min="4116" max="4116" width="15.140625" style="25" customWidth="1"/>
    <col min="4117" max="4355" width="9.140625" style="25"/>
    <col min="4356" max="4356" width="2.85546875" style="25" customWidth="1"/>
    <col min="4357" max="4357" width="6.42578125" style="25" customWidth="1"/>
    <col min="4358" max="4358" width="22.140625" style="25" customWidth="1"/>
    <col min="4359" max="4359" width="15" style="25" customWidth="1"/>
    <col min="4360" max="4360" width="11.28515625" style="25" customWidth="1"/>
    <col min="4361" max="4361" width="13" style="25" customWidth="1"/>
    <col min="4362" max="4362" width="8.7109375" style="25" customWidth="1"/>
    <col min="4363" max="4363" width="10.140625" style="25" customWidth="1"/>
    <col min="4364" max="4364" width="10.28515625" style="25" customWidth="1"/>
    <col min="4365" max="4365" width="8.7109375" style="25" customWidth="1"/>
    <col min="4366" max="4366" width="24" style="25" customWidth="1"/>
    <col min="4367" max="4367" width="13.140625" style="25" customWidth="1"/>
    <col min="4368" max="4368" width="11.28515625" style="25" customWidth="1"/>
    <col min="4369" max="4369" width="10.5703125" style="25" customWidth="1"/>
    <col min="4370" max="4370" width="10.140625" style="25" customWidth="1"/>
    <col min="4371" max="4371" width="16.7109375" style="25" customWidth="1"/>
    <col min="4372" max="4372" width="15.140625" style="25" customWidth="1"/>
    <col min="4373" max="4611" width="9.140625" style="25"/>
    <col min="4612" max="4612" width="2.85546875" style="25" customWidth="1"/>
    <col min="4613" max="4613" width="6.42578125" style="25" customWidth="1"/>
    <col min="4614" max="4614" width="22.140625" style="25" customWidth="1"/>
    <col min="4615" max="4615" width="15" style="25" customWidth="1"/>
    <col min="4616" max="4616" width="11.28515625" style="25" customWidth="1"/>
    <col min="4617" max="4617" width="13" style="25" customWidth="1"/>
    <col min="4618" max="4618" width="8.7109375" style="25" customWidth="1"/>
    <col min="4619" max="4619" width="10.140625" style="25" customWidth="1"/>
    <col min="4620" max="4620" width="10.28515625" style="25" customWidth="1"/>
    <col min="4621" max="4621" width="8.7109375" style="25" customWidth="1"/>
    <col min="4622" max="4622" width="24" style="25" customWidth="1"/>
    <col min="4623" max="4623" width="13.140625" style="25" customWidth="1"/>
    <col min="4624" max="4624" width="11.28515625" style="25" customWidth="1"/>
    <col min="4625" max="4625" width="10.5703125" style="25" customWidth="1"/>
    <col min="4626" max="4626" width="10.140625" style="25" customWidth="1"/>
    <col min="4627" max="4627" width="16.7109375" style="25" customWidth="1"/>
    <col min="4628" max="4628" width="15.140625" style="25" customWidth="1"/>
    <col min="4629" max="4867" width="9.140625" style="25"/>
    <col min="4868" max="4868" width="2.85546875" style="25" customWidth="1"/>
    <col min="4869" max="4869" width="6.42578125" style="25" customWidth="1"/>
    <col min="4870" max="4870" width="22.140625" style="25" customWidth="1"/>
    <col min="4871" max="4871" width="15" style="25" customWidth="1"/>
    <col min="4872" max="4872" width="11.28515625" style="25" customWidth="1"/>
    <col min="4873" max="4873" width="13" style="25" customWidth="1"/>
    <col min="4874" max="4874" width="8.7109375" style="25" customWidth="1"/>
    <col min="4875" max="4875" width="10.140625" style="25" customWidth="1"/>
    <col min="4876" max="4876" width="10.28515625" style="25" customWidth="1"/>
    <col min="4877" max="4877" width="8.7109375" style="25" customWidth="1"/>
    <col min="4878" max="4878" width="24" style="25" customWidth="1"/>
    <col min="4879" max="4879" width="13.140625" style="25" customWidth="1"/>
    <col min="4880" max="4880" width="11.28515625" style="25" customWidth="1"/>
    <col min="4881" max="4881" width="10.5703125" style="25" customWidth="1"/>
    <col min="4882" max="4882" width="10.140625" style="25" customWidth="1"/>
    <col min="4883" max="4883" width="16.7109375" style="25" customWidth="1"/>
    <col min="4884" max="4884" width="15.140625" style="25" customWidth="1"/>
    <col min="4885" max="5123" width="9.140625" style="25"/>
    <col min="5124" max="5124" width="2.85546875" style="25" customWidth="1"/>
    <col min="5125" max="5125" width="6.42578125" style="25" customWidth="1"/>
    <col min="5126" max="5126" width="22.140625" style="25" customWidth="1"/>
    <col min="5127" max="5127" width="15" style="25" customWidth="1"/>
    <col min="5128" max="5128" width="11.28515625" style="25" customWidth="1"/>
    <col min="5129" max="5129" width="13" style="25" customWidth="1"/>
    <col min="5130" max="5130" width="8.7109375" style="25" customWidth="1"/>
    <col min="5131" max="5131" width="10.140625" style="25" customWidth="1"/>
    <col min="5132" max="5132" width="10.28515625" style="25" customWidth="1"/>
    <col min="5133" max="5133" width="8.7109375" style="25" customWidth="1"/>
    <col min="5134" max="5134" width="24" style="25" customWidth="1"/>
    <col min="5135" max="5135" width="13.140625" style="25" customWidth="1"/>
    <col min="5136" max="5136" width="11.28515625" style="25" customWidth="1"/>
    <col min="5137" max="5137" width="10.5703125" style="25" customWidth="1"/>
    <col min="5138" max="5138" width="10.140625" style="25" customWidth="1"/>
    <col min="5139" max="5139" width="16.7109375" style="25" customWidth="1"/>
    <col min="5140" max="5140" width="15.140625" style="25" customWidth="1"/>
    <col min="5141" max="5379" width="9.140625" style="25"/>
    <col min="5380" max="5380" width="2.85546875" style="25" customWidth="1"/>
    <col min="5381" max="5381" width="6.42578125" style="25" customWidth="1"/>
    <col min="5382" max="5382" width="22.140625" style="25" customWidth="1"/>
    <col min="5383" max="5383" width="15" style="25" customWidth="1"/>
    <col min="5384" max="5384" width="11.28515625" style="25" customWidth="1"/>
    <col min="5385" max="5385" width="13" style="25" customWidth="1"/>
    <col min="5386" max="5386" width="8.7109375" style="25" customWidth="1"/>
    <col min="5387" max="5387" width="10.140625" style="25" customWidth="1"/>
    <col min="5388" max="5388" width="10.28515625" style="25" customWidth="1"/>
    <col min="5389" max="5389" width="8.7109375" style="25" customWidth="1"/>
    <col min="5390" max="5390" width="24" style="25" customWidth="1"/>
    <col min="5391" max="5391" width="13.140625" style="25" customWidth="1"/>
    <col min="5392" max="5392" width="11.28515625" style="25" customWidth="1"/>
    <col min="5393" max="5393" width="10.5703125" style="25" customWidth="1"/>
    <col min="5394" max="5394" width="10.140625" style="25" customWidth="1"/>
    <col min="5395" max="5395" width="16.7109375" style="25" customWidth="1"/>
    <col min="5396" max="5396" width="15.140625" style="25" customWidth="1"/>
    <col min="5397" max="5635" width="9.140625" style="25"/>
    <col min="5636" max="5636" width="2.85546875" style="25" customWidth="1"/>
    <col min="5637" max="5637" width="6.42578125" style="25" customWidth="1"/>
    <col min="5638" max="5638" width="22.140625" style="25" customWidth="1"/>
    <col min="5639" max="5639" width="15" style="25" customWidth="1"/>
    <col min="5640" max="5640" width="11.28515625" style="25" customWidth="1"/>
    <col min="5641" max="5641" width="13" style="25" customWidth="1"/>
    <col min="5642" max="5642" width="8.7109375" style="25" customWidth="1"/>
    <col min="5643" max="5643" width="10.140625" style="25" customWidth="1"/>
    <col min="5644" max="5644" width="10.28515625" style="25" customWidth="1"/>
    <col min="5645" max="5645" width="8.7109375" style="25" customWidth="1"/>
    <col min="5646" max="5646" width="24" style="25" customWidth="1"/>
    <col min="5647" max="5647" width="13.140625" style="25" customWidth="1"/>
    <col min="5648" max="5648" width="11.28515625" style="25" customWidth="1"/>
    <col min="5649" max="5649" width="10.5703125" style="25" customWidth="1"/>
    <col min="5650" max="5650" width="10.140625" style="25" customWidth="1"/>
    <col min="5651" max="5651" width="16.7109375" style="25" customWidth="1"/>
    <col min="5652" max="5652" width="15.140625" style="25" customWidth="1"/>
    <col min="5653" max="5891" width="9.140625" style="25"/>
    <col min="5892" max="5892" width="2.85546875" style="25" customWidth="1"/>
    <col min="5893" max="5893" width="6.42578125" style="25" customWidth="1"/>
    <col min="5894" max="5894" width="22.140625" style="25" customWidth="1"/>
    <col min="5895" max="5895" width="15" style="25" customWidth="1"/>
    <col min="5896" max="5896" width="11.28515625" style="25" customWidth="1"/>
    <col min="5897" max="5897" width="13" style="25" customWidth="1"/>
    <col min="5898" max="5898" width="8.7109375" style="25" customWidth="1"/>
    <col min="5899" max="5899" width="10.140625" style="25" customWidth="1"/>
    <col min="5900" max="5900" width="10.28515625" style="25" customWidth="1"/>
    <col min="5901" max="5901" width="8.7109375" style="25" customWidth="1"/>
    <col min="5902" max="5902" width="24" style="25" customWidth="1"/>
    <col min="5903" max="5903" width="13.140625" style="25" customWidth="1"/>
    <col min="5904" max="5904" width="11.28515625" style="25" customWidth="1"/>
    <col min="5905" max="5905" width="10.5703125" style="25" customWidth="1"/>
    <col min="5906" max="5906" width="10.140625" style="25" customWidth="1"/>
    <col min="5907" max="5907" width="16.7109375" style="25" customWidth="1"/>
    <col min="5908" max="5908" width="15.140625" style="25" customWidth="1"/>
    <col min="5909" max="6147" width="9.140625" style="25"/>
    <col min="6148" max="6148" width="2.85546875" style="25" customWidth="1"/>
    <col min="6149" max="6149" width="6.42578125" style="25" customWidth="1"/>
    <col min="6150" max="6150" width="22.140625" style="25" customWidth="1"/>
    <col min="6151" max="6151" width="15" style="25" customWidth="1"/>
    <col min="6152" max="6152" width="11.28515625" style="25" customWidth="1"/>
    <col min="6153" max="6153" width="13" style="25" customWidth="1"/>
    <col min="6154" max="6154" width="8.7109375" style="25" customWidth="1"/>
    <col min="6155" max="6155" width="10.140625" style="25" customWidth="1"/>
    <col min="6156" max="6156" width="10.28515625" style="25" customWidth="1"/>
    <col min="6157" max="6157" width="8.7109375" style="25" customWidth="1"/>
    <col min="6158" max="6158" width="24" style="25" customWidth="1"/>
    <col min="6159" max="6159" width="13.140625" style="25" customWidth="1"/>
    <col min="6160" max="6160" width="11.28515625" style="25" customWidth="1"/>
    <col min="6161" max="6161" width="10.5703125" style="25" customWidth="1"/>
    <col min="6162" max="6162" width="10.140625" style="25" customWidth="1"/>
    <col min="6163" max="6163" width="16.7109375" style="25" customWidth="1"/>
    <col min="6164" max="6164" width="15.140625" style="25" customWidth="1"/>
    <col min="6165" max="6403" width="9.140625" style="25"/>
    <col min="6404" max="6404" width="2.85546875" style="25" customWidth="1"/>
    <col min="6405" max="6405" width="6.42578125" style="25" customWidth="1"/>
    <col min="6406" max="6406" width="22.140625" style="25" customWidth="1"/>
    <col min="6407" max="6407" width="15" style="25" customWidth="1"/>
    <col min="6408" max="6408" width="11.28515625" style="25" customWidth="1"/>
    <col min="6409" max="6409" width="13" style="25" customWidth="1"/>
    <col min="6410" max="6410" width="8.7109375" style="25" customWidth="1"/>
    <col min="6411" max="6411" width="10.140625" style="25" customWidth="1"/>
    <col min="6412" max="6412" width="10.28515625" style="25" customWidth="1"/>
    <col min="6413" max="6413" width="8.7109375" style="25" customWidth="1"/>
    <col min="6414" max="6414" width="24" style="25" customWidth="1"/>
    <col min="6415" max="6415" width="13.140625" style="25" customWidth="1"/>
    <col min="6416" max="6416" width="11.28515625" style="25" customWidth="1"/>
    <col min="6417" max="6417" width="10.5703125" style="25" customWidth="1"/>
    <col min="6418" max="6418" width="10.140625" style="25" customWidth="1"/>
    <col min="6419" max="6419" width="16.7109375" style="25" customWidth="1"/>
    <col min="6420" max="6420" width="15.140625" style="25" customWidth="1"/>
    <col min="6421" max="6659" width="9.140625" style="25"/>
    <col min="6660" max="6660" width="2.85546875" style="25" customWidth="1"/>
    <col min="6661" max="6661" width="6.42578125" style="25" customWidth="1"/>
    <col min="6662" max="6662" width="22.140625" style="25" customWidth="1"/>
    <col min="6663" max="6663" width="15" style="25" customWidth="1"/>
    <col min="6664" max="6664" width="11.28515625" style="25" customWidth="1"/>
    <col min="6665" max="6665" width="13" style="25" customWidth="1"/>
    <col min="6666" max="6666" width="8.7109375" style="25" customWidth="1"/>
    <col min="6667" max="6667" width="10.140625" style="25" customWidth="1"/>
    <col min="6668" max="6668" width="10.28515625" style="25" customWidth="1"/>
    <col min="6669" max="6669" width="8.7109375" style="25" customWidth="1"/>
    <col min="6670" max="6670" width="24" style="25" customWidth="1"/>
    <col min="6671" max="6671" width="13.140625" style="25" customWidth="1"/>
    <col min="6672" max="6672" width="11.28515625" style="25" customWidth="1"/>
    <col min="6673" max="6673" width="10.5703125" style="25" customWidth="1"/>
    <col min="6674" max="6674" width="10.140625" style="25" customWidth="1"/>
    <col min="6675" max="6675" width="16.7109375" style="25" customWidth="1"/>
    <col min="6676" max="6676" width="15.140625" style="25" customWidth="1"/>
    <col min="6677" max="6915" width="9.140625" style="25"/>
    <col min="6916" max="6916" width="2.85546875" style="25" customWidth="1"/>
    <col min="6917" max="6917" width="6.42578125" style="25" customWidth="1"/>
    <col min="6918" max="6918" width="22.140625" style="25" customWidth="1"/>
    <col min="6919" max="6919" width="15" style="25" customWidth="1"/>
    <col min="6920" max="6920" width="11.28515625" style="25" customWidth="1"/>
    <col min="6921" max="6921" width="13" style="25" customWidth="1"/>
    <col min="6922" max="6922" width="8.7109375" style="25" customWidth="1"/>
    <col min="6923" max="6923" width="10.140625" style="25" customWidth="1"/>
    <col min="6924" max="6924" width="10.28515625" style="25" customWidth="1"/>
    <col min="6925" max="6925" width="8.7109375" style="25" customWidth="1"/>
    <col min="6926" max="6926" width="24" style="25" customWidth="1"/>
    <col min="6927" max="6927" width="13.140625" style="25" customWidth="1"/>
    <col min="6928" max="6928" width="11.28515625" style="25" customWidth="1"/>
    <col min="6929" max="6929" width="10.5703125" style="25" customWidth="1"/>
    <col min="6930" max="6930" width="10.140625" style="25" customWidth="1"/>
    <col min="6931" max="6931" width="16.7109375" style="25" customWidth="1"/>
    <col min="6932" max="6932" width="15.140625" style="25" customWidth="1"/>
    <col min="6933" max="7171" width="9.140625" style="25"/>
    <col min="7172" max="7172" width="2.85546875" style="25" customWidth="1"/>
    <col min="7173" max="7173" width="6.42578125" style="25" customWidth="1"/>
    <col min="7174" max="7174" width="22.140625" style="25" customWidth="1"/>
    <col min="7175" max="7175" width="15" style="25" customWidth="1"/>
    <col min="7176" max="7176" width="11.28515625" style="25" customWidth="1"/>
    <col min="7177" max="7177" width="13" style="25" customWidth="1"/>
    <col min="7178" max="7178" width="8.7109375" style="25" customWidth="1"/>
    <col min="7179" max="7179" width="10.140625" style="25" customWidth="1"/>
    <col min="7180" max="7180" width="10.28515625" style="25" customWidth="1"/>
    <col min="7181" max="7181" width="8.7109375" style="25" customWidth="1"/>
    <col min="7182" max="7182" width="24" style="25" customWidth="1"/>
    <col min="7183" max="7183" width="13.140625" style="25" customWidth="1"/>
    <col min="7184" max="7184" width="11.28515625" style="25" customWidth="1"/>
    <col min="7185" max="7185" width="10.5703125" style="25" customWidth="1"/>
    <col min="7186" max="7186" width="10.140625" style="25" customWidth="1"/>
    <col min="7187" max="7187" width="16.7109375" style="25" customWidth="1"/>
    <col min="7188" max="7188" width="15.140625" style="25" customWidth="1"/>
    <col min="7189" max="7427" width="9.140625" style="25"/>
    <col min="7428" max="7428" width="2.85546875" style="25" customWidth="1"/>
    <col min="7429" max="7429" width="6.42578125" style="25" customWidth="1"/>
    <col min="7430" max="7430" width="22.140625" style="25" customWidth="1"/>
    <col min="7431" max="7431" width="15" style="25" customWidth="1"/>
    <col min="7432" max="7432" width="11.28515625" style="25" customWidth="1"/>
    <col min="7433" max="7433" width="13" style="25" customWidth="1"/>
    <col min="7434" max="7434" width="8.7109375" style="25" customWidth="1"/>
    <col min="7435" max="7435" width="10.140625" style="25" customWidth="1"/>
    <col min="7436" max="7436" width="10.28515625" style="25" customWidth="1"/>
    <col min="7437" max="7437" width="8.7109375" style="25" customWidth="1"/>
    <col min="7438" max="7438" width="24" style="25" customWidth="1"/>
    <col min="7439" max="7439" width="13.140625" style="25" customWidth="1"/>
    <col min="7440" max="7440" width="11.28515625" style="25" customWidth="1"/>
    <col min="7441" max="7441" width="10.5703125" style="25" customWidth="1"/>
    <col min="7442" max="7442" width="10.140625" style="25" customWidth="1"/>
    <col min="7443" max="7443" width="16.7109375" style="25" customWidth="1"/>
    <col min="7444" max="7444" width="15.140625" style="25" customWidth="1"/>
    <col min="7445" max="7683" width="9.140625" style="25"/>
    <col min="7684" max="7684" width="2.85546875" style="25" customWidth="1"/>
    <col min="7685" max="7685" width="6.42578125" style="25" customWidth="1"/>
    <col min="7686" max="7686" width="22.140625" style="25" customWidth="1"/>
    <col min="7687" max="7687" width="15" style="25" customWidth="1"/>
    <col min="7688" max="7688" width="11.28515625" style="25" customWidth="1"/>
    <col min="7689" max="7689" width="13" style="25" customWidth="1"/>
    <col min="7690" max="7690" width="8.7109375" style="25" customWidth="1"/>
    <col min="7691" max="7691" width="10.140625" style="25" customWidth="1"/>
    <col min="7692" max="7692" width="10.28515625" style="25" customWidth="1"/>
    <col min="7693" max="7693" width="8.7109375" style="25" customWidth="1"/>
    <col min="7694" max="7694" width="24" style="25" customWidth="1"/>
    <col min="7695" max="7695" width="13.140625" style="25" customWidth="1"/>
    <col min="7696" max="7696" width="11.28515625" style="25" customWidth="1"/>
    <col min="7697" max="7697" width="10.5703125" style="25" customWidth="1"/>
    <col min="7698" max="7698" width="10.140625" style="25" customWidth="1"/>
    <col min="7699" max="7699" width="16.7109375" style="25" customWidth="1"/>
    <col min="7700" max="7700" width="15.140625" style="25" customWidth="1"/>
    <col min="7701" max="7939" width="9.140625" style="25"/>
    <col min="7940" max="7940" width="2.85546875" style="25" customWidth="1"/>
    <col min="7941" max="7941" width="6.42578125" style="25" customWidth="1"/>
    <col min="7942" max="7942" width="22.140625" style="25" customWidth="1"/>
    <col min="7943" max="7943" width="15" style="25" customWidth="1"/>
    <col min="7944" max="7944" width="11.28515625" style="25" customWidth="1"/>
    <col min="7945" max="7945" width="13" style="25" customWidth="1"/>
    <col min="7946" max="7946" width="8.7109375" style="25" customWidth="1"/>
    <col min="7947" max="7947" width="10.140625" style="25" customWidth="1"/>
    <col min="7948" max="7948" width="10.28515625" style="25" customWidth="1"/>
    <col min="7949" max="7949" width="8.7109375" style="25" customWidth="1"/>
    <col min="7950" max="7950" width="24" style="25" customWidth="1"/>
    <col min="7951" max="7951" width="13.140625" style="25" customWidth="1"/>
    <col min="7952" max="7952" width="11.28515625" style="25" customWidth="1"/>
    <col min="7953" max="7953" width="10.5703125" style="25" customWidth="1"/>
    <col min="7954" max="7954" width="10.140625" style="25" customWidth="1"/>
    <col min="7955" max="7955" width="16.7109375" style="25" customWidth="1"/>
    <col min="7956" max="7956" width="15.140625" style="25" customWidth="1"/>
    <col min="7957" max="8195" width="9.140625" style="25"/>
    <col min="8196" max="8196" width="2.85546875" style="25" customWidth="1"/>
    <col min="8197" max="8197" width="6.42578125" style="25" customWidth="1"/>
    <col min="8198" max="8198" width="22.140625" style="25" customWidth="1"/>
    <col min="8199" max="8199" width="15" style="25" customWidth="1"/>
    <col min="8200" max="8200" width="11.28515625" style="25" customWidth="1"/>
    <col min="8201" max="8201" width="13" style="25" customWidth="1"/>
    <col min="8202" max="8202" width="8.7109375" style="25" customWidth="1"/>
    <col min="8203" max="8203" width="10.140625" style="25" customWidth="1"/>
    <col min="8204" max="8204" width="10.28515625" style="25" customWidth="1"/>
    <col min="8205" max="8205" width="8.7109375" style="25" customWidth="1"/>
    <col min="8206" max="8206" width="24" style="25" customWidth="1"/>
    <col min="8207" max="8207" width="13.140625" style="25" customWidth="1"/>
    <col min="8208" max="8208" width="11.28515625" style="25" customWidth="1"/>
    <col min="8209" max="8209" width="10.5703125" style="25" customWidth="1"/>
    <col min="8210" max="8210" width="10.140625" style="25" customWidth="1"/>
    <col min="8211" max="8211" width="16.7109375" style="25" customWidth="1"/>
    <col min="8212" max="8212" width="15.140625" style="25" customWidth="1"/>
    <col min="8213" max="8451" width="9.140625" style="25"/>
    <col min="8452" max="8452" width="2.85546875" style="25" customWidth="1"/>
    <col min="8453" max="8453" width="6.42578125" style="25" customWidth="1"/>
    <col min="8454" max="8454" width="22.140625" style="25" customWidth="1"/>
    <col min="8455" max="8455" width="15" style="25" customWidth="1"/>
    <col min="8456" max="8456" width="11.28515625" style="25" customWidth="1"/>
    <col min="8457" max="8457" width="13" style="25" customWidth="1"/>
    <col min="8458" max="8458" width="8.7109375" style="25" customWidth="1"/>
    <col min="8459" max="8459" width="10.140625" style="25" customWidth="1"/>
    <col min="8460" max="8460" width="10.28515625" style="25" customWidth="1"/>
    <col min="8461" max="8461" width="8.7109375" style="25" customWidth="1"/>
    <col min="8462" max="8462" width="24" style="25" customWidth="1"/>
    <col min="8463" max="8463" width="13.140625" style="25" customWidth="1"/>
    <col min="8464" max="8464" width="11.28515625" style="25" customWidth="1"/>
    <col min="8465" max="8465" width="10.5703125" style="25" customWidth="1"/>
    <col min="8466" max="8466" width="10.140625" style="25" customWidth="1"/>
    <col min="8467" max="8467" width="16.7109375" style="25" customWidth="1"/>
    <col min="8468" max="8468" width="15.140625" style="25" customWidth="1"/>
    <col min="8469" max="8707" width="9.140625" style="25"/>
    <col min="8708" max="8708" width="2.85546875" style="25" customWidth="1"/>
    <col min="8709" max="8709" width="6.42578125" style="25" customWidth="1"/>
    <col min="8710" max="8710" width="22.140625" style="25" customWidth="1"/>
    <col min="8711" max="8711" width="15" style="25" customWidth="1"/>
    <col min="8712" max="8712" width="11.28515625" style="25" customWidth="1"/>
    <col min="8713" max="8713" width="13" style="25" customWidth="1"/>
    <col min="8714" max="8714" width="8.7109375" style="25" customWidth="1"/>
    <col min="8715" max="8715" width="10.140625" style="25" customWidth="1"/>
    <col min="8716" max="8716" width="10.28515625" style="25" customWidth="1"/>
    <col min="8717" max="8717" width="8.7109375" style="25" customWidth="1"/>
    <col min="8718" max="8718" width="24" style="25" customWidth="1"/>
    <col min="8719" max="8719" width="13.140625" style="25" customWidth="1"/>
    <col min="8720" max="8720" width="11.28515625" style="25" customWidth="1"/>
    <col min="8721" max="8721" width="10.5703125" style="25" customWidth="1"/>
    <col min="8722" max="8722" width="10.140625" style="25" customWidth="1"/>
    <col min="8723" max="8723" width="16.7109375" style="25" customWidth="1"/>
    <col min="8724" max="8724" width="15.140625" style="25" customWidth="1"/>
    <col min="8725" max="8963" width="9.140625" style="25"/>
    <col min="8964" max="8964" width="2.85546875" style="25" customWidth="1"/>
    <col min="8965" max="8965" width="6.42578125" style="25" customWidth="1"/>
    <col min="8966" max="8966" width="22.140625" style="25" customWidth="1"/>
    <col min="8967" max="8967" width="15" style="25" customWidth="1"/>
    <col min="8968" max="8968" width="11.28515625" style="25" customWidth="1"/>
    <col min="8969" max="8969" width="13" style="25" customWidth="1"/>
    <col min="8970" max="8970" width="8.7109375" style="25" customWidth="1"/>
    <col min="8971" max="8971" width="10.140625" style="25" customWidth="1"/>
    <col min="8972" max="8972" width="10.28515625" style="25" customWidth="1"/>
    <col min="8973" max="8973" width="8.7109375" style="25" customWidth="1"/>
    <col min="8974" max="8974" width="24" style="25" customWidth="1"/>
    <col min="8975" max="8975" width="13.140625" style="25" customWidth="1"/>
    <col min="8976" max="8976" width="11.28515625" style="25" customWidth="1"/>
    <col min="8977" max="8977" width="10.5703125" style="25" customWidth="1"/>
    <col min="8978" max="8978" width="10.140625" style="25" customWidth="1"/>
    <col min="8979" max="8979" width="16.7109375" style="25" customWidth="1"/>
    <col min="8980" max="8980" width="15.140625" style="25" customWidth="1"/>
    <col min="8981" max="9219" width="9.140625" style="25"/>
    <col min="9220" max="9220" width="2.85546875" style="25" customWidth="1"/>
    <col min="9221" max="9221" width="6.42578125" style="25" customWidth="1"/>
    <col min="9222" max="9222" width="22.140625" style="25" customWidth="1"/>
    <col min="9223" max="9223" width="15" style="25" customWidth="1"/>
    <col min="9224" max="9224" width="11.28515625" style="25" customWidth="1"/>
    <col min="9225" max="9225" width="13" style="25" customWidth="1"/>
    <col min="9226" max="9226" width="8.7109375" style="25" customWidth="1"/>
    <col min="9227" max="9227" width="10.140625" style="25" customWidth="1"/>
    <col min="9228" max="9228" width="10.28515625" style="25" customWidth="1"/>
    <col min="9229" max="9229" width="8.7109375" style="25" customWidth="1"/>
    <col min="9230" max="9230" width="24" style="25" customWidth="1"/>
    <col min="9231" max="9231" width="13.140625" style="25" customWidth="1"/>
    <col min="9232" max="9232" width="11.28515625" style="25" customWidth="1"/>
    <col min="9233" max="9233" width="10.5703125" style="25" customWidth="1"/>
    <col min="9234" max="9234" width="10.140625" style="25" customWidth="1"/>
    <col min="9235" max="9235" width="16.7109375" style="25" customWidth="1"/>
    <col min="9236" max="9236" width="15.140625" style="25" customWidth="1"/>
    <col min="9237" max="9475" width="9.140625" style="25"/>
    <col min="9476" max="9476" width="2.85546875" style="25" customWidth="1"/>
    <col min="9477" max="9477" width="6.42578125" style="25" customWidth="1"/>
    <col min="9478" max="9478" width="22.140625" style="25" customWidth="1"/>
    <col min="9479" max="9479" width="15" style="25" customWidth="1"/>
    <col min="9480" max="9480" width="11.28515625" style="25" customWidth="1"/>
    <col min="9481" max="9481" width="13" style="25" customWidth="1"/>
    <col min="9482" max="9482" width="8.7109375" style="25" customWidth="1"/>
    <col min="9483" max="9483" width="10.140625" style="25" customWidth="1"/>
    <col min="9484" max="9484" width="10.28515625" style="25" customWidth="1"/>
    <col min="9485" max="9485" width="8.7109375" style="25" customWidth="1"/>
    <col min="9486" max="9486" width="24" style="25" customWidth="1"/>
    <col min="9487" max="9487" width="13.140625" style="25" customWidth="1"/>
    <col min="9488" max="9488" width="11.28515625" style="25" customWidth="1"/>
    <col min="9489" max="9489" width="10.5703125" style="25" customWidth="1"/>
    <col min="9490" max="9490" width="10.140625" style="25" customWidth="1"/>
    <col min="9491" max="9491" width="16.7109375" style="25" customWidth="1"/>
    <col min="9492" max="9492" width="15.140625" style="25" customWidth="1"/>
    <col min="9493" max="9731" width="9.140625" style="25"/>
    <col min="9732" max="9732" width="2.85546875" style="25" customWidth="1"/>
    <col min="9733" max="9733" width="6.42578125" style="25" customWidth="1"/>
    <col min="9734" max="9734" width="22.140625" style="25" customWidth="1"/>
    <col min="9735" max="9735" width="15" style="25" customWidth="1"/>
    <col min="9736" max="9736" width="11.28515625" style="25" customWidth="1"/>
    <col min="9737" max="9737" width="13" style="25" customWidth="1"/>
    <col min="9738" max="9738" width="8.7109375" style="25" customWidth="1"/>
    <col min="9739" max="9739" width="10.140625" style="25" customWidth="1"/>
    <col min="9740" max="9740" width="10.28515625" style="25" customWidth="1"/>
    <col min="9741" max="9741" width="8.7109375" style="25" customWidth="1"/>
    <col min="9742" max="9742" width="24" style="25" customWidth="1"/>
    <col min="9743" max="9743" width="13.140625" style="25" customWidth="1"/>
    <col min="9744" max="9744" width="11.28515625" style="25" customWidth="1"/>
    <col min="9745" max="9745" width="10.5703125" style="25" customWidth="1"/>
    <col min="9746" max="9746" width="10.140625" style="25" customWidth="1"/>
    <col min="9747" max="9747" width="16.7109375" style="25" customWidth="1"/>
    <col min="9748" max="9748" width="15.140625" style="25" customWidth="1"/>
    <col min="9749" max="9987" width="9.140625" style="25"/>
    <col min="9988" max="9988" width="2.85546875" style="25" customWidth="1"/>
    <col min="9989" max="9989" width="6.42578125" style="25" customWidth="1"/>
    <col min="9990" max="9990" width="22.140625" style="25" customWidth="1"/>
    <col min="9991" max="9991" width="15" style="25" customWidth="1"/>
    <col min="9992" max="9992" width="11.28515625" style="25" customWidth="1"/>
    <col min="9993" max="9993" width="13" style="25" customWidth="1"/>
    <col min="9994" max="9994" width="8.7109375" style="25" customWidth="1"/>
    <col min="9995" max="9995" width="10.140625" style="25" customWidth="1"/>
    <col min="9996" max="9996" width="10.28515625" style="25" customWidth="1"/>
    <col min="9997" max="9997" width="8.7109375" style="25" customWidth="1"/>
    <col min="9998" max="9998" width="24" style="25" customWidth="1"/>
    <col min="9999" max="9999" width="13.140625" style="25" customWidth="1"/>
    <col min="10000" max="10000" width="11.28515625" style="25" customWidth="1"/>
    <col min="10001" max="10001" width="10.5703125" style="25" customWidth="1"/>
    <col min="10002" max="10002" width="10.140625" style="25" customWidth="1"/>
    <col min="10003" max="10003" width="16.7109375" style="25" customWidth="1"/>
    <col min="10004" max="10004" width="15.140625" style="25" customWidth="1"/>
    <col min="10005" max="10243" width="9.140625" style="25"/>
    <col min="10244" max="10244" width="2.85546875" style="25" customWidth="1"/>
    <col min="10245" max="10245" width="6.42578125" style="25" customWidth="1"/>
    <col min="10246" max="10246" width="22.140625" style="25" customWidth="1"/>
    <col min="10247" max="10247" width="15" style="25" customWidth="1"/>
    <col min="10248" max="10248" width="11.28515625" style="25" customWidth="1"/>
    <col min="10249" max="10249" width="13" style="25" customWidth="1"/>
    <col min="10250" max="10250" width="8.7109375" style="25" customWidth="1"/>
    <col min="10251" max="10251" width="10.140625" style="25" customWidth="1"/>
    <col min="10252" max="10252" width="10.28515625" style="25" customWidth="1"/>
    <col min="10253" max="10253" width="8.7109375" style="25" customWidth="1"/>
    <col min="10254" max="10254" width="24" style="25" customWidth="1"/>
    <col min="10255" max="10255" width="13.140625" style="25" customWidth="1"/>
    <col min="10256" max="10256" width="11.28515625" style="25" customWidth="1"/>
    <col min="10257" max="10257" width="10.5703125" style="25" customWidth="1"/>
    <col min="10258" max="10258" width="10.140625" style="25" customWidth="1"/>
    <col min="10259" max="10259" width="16.7109375" style="25" customWidth="1"/>
    <col min="10260" max="10260" width="15.140625" style="25" customWidth="1"/>
    <col min="10261" max="10499" width="9.140625" style="25"/>
    <col min="10500" max="10500" width="2.85546875" style="25" customWidth="1"/>
    <col min="10501" max="10501" width="6.42578125" style="25" customWidth="1"/>
    <col min="10502" max="10502" width="22.140625" style="25" customWidth="1"/>
    <col min="10503" max="10503" width="15" style="25" customWidth="1"/>
    <col min="10504" max="10504" width="11.28515625" style="25" customWidth="1"/>
    <col min="10505" max="10505" width="13" style="25" customWidth="1"/>
    <col min="10506" max="10506" width="8.7109375" style="25" customWidth="1"/>
    <col min="10507" max="10507" width="10.140625" style="25" customWidth="1"/>
    <col min="10508" max="10508" width="10.28515625" style="25" customWidth="1"/>
    <col min="10509" max="10509" width="8.7109375" style="25" customWidth="1"/>
    <col min="10510" max="10510" width="24" style="25" customWidth="1"/>
    <col min="10511" max="10511" width="13.140625" style="25" customWidth="1"/>
    <col min="10512" max="10512" width="11.28515625" style="25" customWidth="1"/>
    <col min="10513" max="10513" width="10.5703125" style="25" customWidth="1"/>
    <col min="10514" max="10514" width="10.140625" style="25" customWidth="1"/>
    <col min="10515" max="10515" width="16.7109375" style="25" customWidth="1"/>
    <col min="10516" max="10516" width="15.140625" style="25" customWidth="1"/>
    <col min="10517" max="10755" width="9.140625" style="25"/>
    <col min="10756" max="10756" width="2.85546875" style="25" customWidth="1"/>
    <col min="10757" max="10757" width="6.42578125" style="25" customWidth="1"/>
    <col min="10758" max="10758" width="22.140625" style="25" customWidth="1"/>
    <col min="10759" max="10759" width="15" style="25" customWidth="1"/>
    <col min="10760" max="10760" width="11.28515625" style="25" customWidth="1"/>
    <col min="10761" max="10761" width="13" style="25" customWidth="1"/>
    <col min="10762" max="10762" width="8.7109375" style="25" customWidth="1"/>
    <col min="10763" max="10763" width="10.140625" style="25" customWidth="1"/>
    <col min="10764" max="10764" width="10.28515625" style="25" customWidth="1"/>
    <col min="10765" max="10765" width="8.7109375" style="25" customWidth="1"/>
    <col min="10766" max="10766" width="24" style="25" customWidth="1"/>
    <col min="10767" max="10767" width="13.140625" style="25" customWidth="1"/>
    <col min="10768" max="10768" width="11.28515625" style="25" customWidth="1"/>
    <col min="10769" max="10769" width="10.5703125" style="25" customWidth="1"/>
    <col min="10770" max="10770" width="10.140625" style="25" customWidth="1"/>
    <col min="10771" max="10771" width="16.7109375" style="25" customWidth="1"/>
    <col min="10772" max="10772" width="15.140625" style="25" customWidth="1"/>
    <col min="10773" max="11011" width="9.140625" style="25"/>
    <col min="11012" max="11012" width="2.85546875" style="25" customWidth="1"/>
    <col min="11013" max="11013" width="6.42578125" style="25" customWidth="1"/>
    <col min="11014" max="11014" width="22.140625" style="25" customWidth="1"/>
    <col min="11015" max="11015" width="15" style="25" customWidth="1"/>
    <col min="11016" max="11016" width="11.28515625" style="25" customWidth="1"/>
    <col min="11017" max="11017" width="13" style="25" customWidth="1"/>
    <col min="11018" max="11018" width="8.7109375" style="25" customWidth="1"/>
    <col min="11019" max="11019" width="10.140625" style="25" customWidth="1"/>
    <col min="11020" max="11020" width="10.28515625" style="25" customWidth="1"/>
    <col min="11021" max="11021" width="8.7109375" style="25" customWidth="1"/>
    <col min="11022" max="11022" width="24" style="25" customWidth="1"/>
    <col min="11023" max="11023" width="13.140625" style="25" customWidth="1"/>
    <col min="11024" max="11024" width="11.28515625" style="25" customWidth="1"/>
    <col min="11025" max="11025" width="10.5703125" style="25" customWidth="1"/>
    <col min="11026" max="11026" width="10.140625" style="25" customWidth="1"/>
    <col min="11027" max="11027" width="16.7109375" style="25" customWidth="1"/>
    <col min="11028" max="11028" width="15.140625" style="25" customWidth="1"/>
    <col min="11029" max="11267" width="9.140625" style="25"/>
    <col min="11268" max="11268" width="2.85546875" style="25" customWidth="1"/>
    <col min="11269" max="11269" width="6.42578125" style="25" customWidth="1"/>
    <col min="11270" max="11270" width="22.140625" style="25" customWidth="1"/>
    <col min="11271" max="11271" width="15" style="25" customWidth="1"/>
    <col min="11272" max="11272" width="11.28515625" style="25" customWidth="1"/>
    <col min="11273" max="11273" width="13" style="25" customWidth="1"/>
    <col min="11274" max="11274" width="8.7109375" style="25" customWidth="1"/>
    <col min="11275" max="11275" width="10.140625" style="25" customWidth="1"/>
    <col min="11276" max="11276" width="10.28515625" style="25" customWidth="1"/>
    <col min="11277" max="11277" width="8.7109375" style="25" customWidth="1"/>
    <col min="11278" max="11278" width="24" style="25" customWidth="1"/>
    <col min="11279" max="11279" width="13.140625" style="25" customWidth="1"/>
    <col min="11280" max="11280" width="11.28515625" style="25" customWidth="1"/>
    <col min="11281" max="11281" width="10.5703125" style="25" customWidth="1"/>
    <col min="11282" max="11282" width="10.140625" style="25" customWidth="1"/>
    <col min="11283" max="11283" width="16.7109375" style="25" customWidth="1"/>
    <col min="11284" max="11284" width="15.140625" style="25" customWidth="1"/>
    <col min="11285" max="11523" width="9.140625" style="25"/>
    <col min="11524" max="11524" width="2.85546875" style="25" customWidth="1"/>
    <col min="11525" max="11525" width="6.42578125" style="25" customWidth="1"/>
    <col min="11526" max="11526" width="22.140625" style="25" customWidth="1"/>
    <col min="11527" max="11527" width="15" style="25" customWidth="1"/>
    <col min="11528" max="11528" width="11.28515625" style="25" customWidth="1"/>
    <col min="11529" max="11529" width="13" style="25" customWidth="1"/>
    <col min="11530" max="11530" width="8.7109375" style="25" customWidth="1"/>
    <col min="11531" max="11531" width="10.140625" style="25" customWidth="1"/>
    <col min="11532" max="11532" width="10.28515625" style="25" customWidth="1"/>
    <col min="11533" max="11533" width="8.7109375" style="25" customWidth="1"/>
    <col min="11534" max="11534" width="24" style="25" customWidth="1"/>
    <col min="11535" max="11535" width="13.140625" style="25" customWidth="1"/>
    <col min="11536" max="11536" width="11.28515625" style="25" customWidth="1"/>
    <col min="11537" max="11537" width="10.5703125" style="25" customWidth="1"/>
    <col min="11538" max="11538" width="10.140625" style="25" customWidth="1"/>
    <col min="11539" max="11539" width="16.7109375" style="25" customWidth="1"/>
    <col min="11540" max="11540" width="15.140625" style="25" customWidth="1"/>
    <col min="11541" max="11779" width="9.140625" style="25"/>
    <col min="11780" max="11780" width="2.85546875" style="25" customWidth="1"/>
    <col min="11781" max="11781" width="6.42578125" style="25" customWidth="1"/>
    <col min="11782" max="11782" width="22.140625" style="25" customWidth="1"/>
    <col min="11783" max="11783" width="15" style="25" customWidth="1"/>
    <col min="11784" max="11784" width="11.28515625" style="25" customWidth="1"/>
    <col min="11785" max="11785" width="13" style="25" customWidth="1"/>
    <col min="11786" max="11786" width="8.7109375" style="25" customWidth="1"/>
    <col min="11787" max="11787" width="10.140625" style="25" customWidth="1"/>
    <col min="11788" max="11788" width="10.28515625" style="25" customWidth="1"/>
    <col min="11789" max="11789" width="8.7109375" style="25" customWidth="1"/>
    <col min="11790" max="11790" width="24" style="25" customWidth="1"/>
    <col min="11791" max="11791" width="13.140625" style="25" customWidth="1"/>
    <col min="11792" max="11792" width="11.28515625" style="25" customWidth="1"/>
    <col min="11793" max="11793" width="10.5703125" style="25" customWidth="1"/>
    <col min="11794" max="11794" width="10.140625" style="25" customWidth="1"/>
    <col min="11795" max="11795" width="16.7109375" style="25" customWidth="1"/>
    <col min="11796" max="11796" width="15.140625" style="25" customWidth="1"/>
    <col min="11797" max="12035" width="9.140625" style="25"/>
    <col min="12036" max="12036" width="2.85546875" style="25" customWidth="1"/>
    <col min="12037" max="12037" width="6.42578125" style="25" customWidth="1"/>
    <col min="12038" max="12038" width="22.140625" style="25" customWidth="1"/>
    <col min="12039" max="12039" width="15" style="25" customWidth="1"/>
    <col min="12040" max="12040" width="11.28515625" style="25" customWidth="1"/>
    <col min="12041" max="12041" width="13" style="25" customWidth="1"/>
    <col min="12042" max="12042" width="8.7109375" style="25" customWidth="1"/>
    <col min="12043" max="12043" width="10.140625" style="25" customWidth="1"/>
    <col min="12044" max="12044" width="10.28515625" style="25" customWidth="1"/>
    <col min="12045" max="12045" width="8.7109375" style="25" customWidth="1"/>
    <col min="12046" max="12046" width="24" style="25" customWidth="1"/>
    <col min="12047" max="12047" width="13.140625" style="25" customWidth="1"/>
    <col min="12048" max="12048" width="11.28515625" style="25" customWidth="1"/>
    <col min="12049" max="12049" width="10.5703125" style="25" customWidth="1"/>
    <col min="12050" max="12050" width="10.140625" style="25" customWidth="1"/>
    <col min="12051" max="12051" width="16.7109375" style="25" customWidth="1"/>
    <col min="12052" max="12052" width="15.140625" style="25" customWidth="1"/>
    <col min="12053" max="12291" width="9.140625" style="25"/>
    <col min="12292" max="12292" width="2.85546875" style="25" customWidth="1"/>
    <col min="12293" max="12293" width="6.42578125" style="25" customWidth="1"/>
    <col min="12294" max="12294" width="22.140625" style="25" customWidth="1"/>
    <col min="12295" max="12295" width="15" style="25" customWidth="1"/>
    <col min="12296" max="12296" width="11.28515625" style="25" customWidth="1"/>
    <col min="12297" max="12297" width="13" style="25" customWidth="1"/>
    <col min="12298" max="12298" width="8.7109375" style="25" customWidth="1"/>
    <col min="12299" max="12299" width="10.140625" style="25" customWidth="1"/>
    <col min="12300" max="12300" width="10.28515625" style="25" customWidth="1"/>
    <col min="12301" max="12301" width="8.7109375" style="25" customWidth="1"/>
    <col min="12302" max="12302" width="24" style="25" customWidth="1"/>
    <col min="12303" max="12303" width="13.140625" style="25" customWidth="1"/>
    <col min="12304" max="12304" width="11.28515625" style="25" customWidth="1"/>
    <col min="12305" max="12305" width="10.5703125" style="25" customWidth="1"/>
    <col min="12306" max="12306" width="10.140625" style="25" customWidth="1"/>
    <col min="12307" max="12307" width="16.7109375" style="25" customWidth="1"/>
    <col min="12308" max="12308" width="15.140625" style="25" customWidth="1"/>
    <col min="12309" max="12547" width="9.140625" style="25"/>
    <col min="12548" max="12548" width="2.85546875" style="25" customWidth="1"/>
    <col min="12549" max="12549" width="6.42578125" style="25" customWidth="1"/>
    <col min="12550" max="12550" width="22.140625" style="25" customWidth="1"/>
    <col min="12551" max="12551" width="15" style="25" customWidth="1"/>
    <col min="12552" max="12552" width="11.28515625" style="25" customWidth="1"/>
    <col min="12553" max="12553" width="13" style="25" customWidth="1"/>
    <col min="12554" max="12554" width="8.7109375" style="25" customWidth="1"/>
    <col min="12555" max="12555" width="10.140625" style="25" customWidth="1"/>
    <col min="12556" max="12556" width="10.28515625" style="25" customWidth="1"/>
    <col min="12557" max="12557" width="8.7109375" style="25" customWidth="1"/>
    <col min="12558" max="12558" width="24" style="25" customWidth="1"/>
    <col min="12559" max="12559" width="13.140625" style="25" customWidth="1"/>
    <col min="12560" max="12560" width="11.28515625" style="25" customWidth="1"/>
    <col min="12561" max="12561" width="10.5703125" style="25" customWidth="1"/>
    <col min="12562" max="12562" width="10.140625" style="25" customWidth="1"/>
    <col min="12563" max="12563" width="16.7109375" style="25" customWidth="1"/>
    <col min="12564" max="12564" width="15.140625" style="25" customWidth="1"/>
    <col min="12565" max="12803" width="9.140625" style="25"/>
    <col min="12804" max="12804" width="2.85546875" style="25" customWidth="1"/>
    <col min="12805" max="12805" width="6.42578125" style="25" customWidth="1"/>
    <col min="12806" max="12806" width="22.140625" style="25" customWidth="1"/>
    <col min="12807" max="12807" width="15" style="25" customWidth="1"/>
    <col min="12808" max="12808" width="11.28515625" style="25" customWidth="1"/>
    <col min="12809" max="12809" width="13" style="25" customWidth="1"/>
    <col min="12810" max="12810" width="8.7109375" style="25" customWidth="1"/>
    <col min="12811" max="12811" width="10.140625" style="25" customWidth="1"/>
    <col min="12812" max="12812" width="10.28515625" style="25" customWidth="1"/>
    <col min="12813" max="12813" width="8.7109375" style="25" customWidth="1"/>
    <col min="12814" max="12814" width="24" style="25" customWidth="1"/>
    <col min="12815" max="12815" width="13.140625" style="25" customWidth="1"/>
    <col min="12816" max="12816" width="11.28515625" style="25" customWidth="1"/>
    <col min="12817" max="12817" width="10.5703125" style="25" customWidth="1"/>
    <col min="12818" max="12818" width="10.140625" style="25" customWidth="1"/>
    <col min="12819" max="12819" width="16.7109375" style="25" customWidth="1"/>
    <col min="12820" max="12820" width="15.140625" style="25" customWidth="1"/>
    <col min="12821" max="13059" width="9.140625" style="25"/>
    <col min="13060" max="13060" width="2.85546875" style="25" customWidth="1"/>
    <col min="13061" max="13061" width="6.42578125" style="25" customWidth="1"/>
    <col min="13062" max="13062" width="22.140625" style="25" customWidth="1"/>
    <col min="13063" max="13063" width="15" style="25" customWidth="1"/>
    <col min="13064" max="13064" width="11.28515625" style="25" customWidth="1"/>
    <col min="13065" max="13065" width="13" style="25" customWidth="1"/>
    <col min="13066" max="13066" width="8.7109375" style="25" customWidth="1"/>
    <col min="13067" max="13067" width="10.140625" style="25" customWidth="1"/>
    <col min="13068" max="13068" width="10.28515625" style="25" customWidth="1"/>
    <col min="13069" max="13069" width="8.7109375" style="25" customWidth="1"/>
    <col min="13070" max="13070" width="24" style="25" customWidth="1"/>
    <col min="13071" max="13071" width="13.140625" style="25" customWidth="1"/>
    <col min="13072" max="13072" width="11.28515625" style="25" customWidth="1"/>
    <col min="13073" max="13073" width="10.5703125" style="25" customWidth="1"/>
    <col min="13074" max="13074" width="10.140625" style="25" customWidth="1"/>
    <col min="13075" max="13075" width="16.7109375" style="25" customWidth="1"/>
    <col min="13076" max="13076" width="15.140625" style="25" customWidth="1"/>
    <col min="13077" max="13315" width="9.140625" style="25"/>
    <col min="13316" max="13316" width="2.85546875" style="25" customWidth="1"/>
    <col min="13317" max="13317" width="6.42578125" style="25" customWidth="1"/>
    <col min="13318" max="13318" width="22.140625" style="25" customWidth="1"/>
    <col min="13319" max="13319" width="15" style="25" customWidth="1"/>
    <col min="13320" max="13320" width="11.28515625" style="25" customWidth="1"/>
    <col min="13321" max="13321" width="13" style="25" customWidth="1"/>
    <col min="13322" max="13322" width="8.7109375" style="25" customWidth="1"/>
    <col min="13323" max="13323" width="10.140625" style="25" customWidth="1"/>
    <col min="13324" max="13324" width="10.28515625" style="25" customWidth="1"/>
    <col min="13325" max="13325" width="8.7109375" style="25" customWidth="1"/>
    <col min="13326" max="13326" width="24" style="25" customWidth="1"/>
    <col min="13327" max="13327" width="13.140625" style="25" customWidth="1"/>
    <col min="13328" max="13328" width="11.28515625" style="25" customWidth="1"/>
    <col min="13329" max="13329" width="10.5703125" style="25" customWidth="1"/>
    <col min="13330" max="13330" width="10.140625" style="25" customWidth="1"/>
    <col min="13331" max="13331" width="16.7109375" style="25" customWidth="1"/>
    <col min="13332" max="13332" width="15.140625" style="25" customWidth="1"/>
    <col min="13333" max="13571" width="9.140625" style="25"/>
    <col min="13572" max="13572" width="2.85546875" style="25" customWidth="1"/>
    <col min="13573" max="13573" width="6.42578125" style="25" customWidth="1"/>
    <col min="13574" max="13574" width="22.140625" style="25" customWidth="1"/>
    <col min="13575" max="13575" width="15" style="25" customWidth="1"/>
    <col min="13576" max="13576" width="11.28515625" style="25" customWidth="1"/>
    <col min="13577" max="13577" width="13" style="25" customWidth="1"/>
    <col min="13578" max="13578" width="8.7109375" style="25" customWidth="1"/>
    <col min="13579" max="13579" width="10.140625" style="25" customWidth="1"/>
    <col min="13580" max="13580" width="10.28515625" style="25" customWidth="1"/>
    <col min="13581" max="13581" width="8.7109375" style="25" customWidth="1"/>
    <col min="13582" max="13582" width="24" style="25" customWidth="1"/>
    <col min="13583" max="13583" width="13.140625" style="25" customWidth="1"/>
    <col min="13584" max="13584" width="11.28515625" style="25" customWidth="1"/>
    <col min="13585" max="13585" width="10.5703125" style="25" customWidth="1"/>
    <col min="13586" max="13586" width="10.140625" style="25" customWidth="1"/>
    <col min="13587" max="13587" width="16.7109375" style="25" customWidth="1"/>
    <col min="13588" max="13588" width="15.140625" style="25" customWidth="1"/>
    <col min="13589" max="13827" width="9.140625" style="25"/>
    <col min="13828" max="13828" width="2.85546875" style="25" customWidth="1"/>
    <col min="13829" max="13829" width="6.42578125" style="25" customWidth="1"/>
    <col min="13830" max="13830" width="22.140625" style="25" customWidth="1"/>
    <col min="13831" max="13831" width="15" style="25" customWidth="1"/>
    <col min="13832" max="13832" width="11.28515625" style="25" customWidth="1"/>
    <col min="13833" max="13833" width="13" style="25" customWidth="1"/>
    <col min="13834" max="13834" width="8.7109375" style="25" customWidth="1"/>
    <col min="13835" max="13835" width="10.140625" style="25" customWidth="1"/>
    <col min="13836" max="13836" width="10.28515625" style="25" customWidth="1"/>
    <col min="13837" max="13837" width="8.7109375" style="25" customWidth="1"/>
    <col min="13838" max="13838" width="24" style="25" customWidth="1"/>
    <col min="13839" max="13839" width="13.140625" style="25" customWidth="1"/>
    <col min="13840" max="13840" width="11.28515625" style="25" customWidth="1"/>
    <col min="13841" max="13841" width="10.5703125" style="25" customWidth="1"/>
    <col min="13842" max="13842" width="10.140625" style="25" customWidth="1"/>
    <col min="13843" max="13843" width="16.7109375" style="25" customWidth="1"/>
    <col min="13844" max="13844" width="15.140625" style="25" customWidth="1"/>
    <col min="13845" max="14083" width="9.140625" style="25"/>
    <col min="14084" max="14084" width="2.85546875" style="25" customWidth="1"/>
    <col min="14085" max="14085" width="6.42578125" style="25" customWidth="1"/>
    <col min="14086" max="14086" width="22.140625" style="25" customWidth="1"/>
    <col min="14087" max="14087" width="15" style="25" customWidth="1"/>
    <col min="14088" max="14088" width="11.28515625" style="25" customWidth="1"/>
    <col min="14089" max="14089" width="13" style="25" customWidth="1"/>
    <col min="14090" max="14090" width="8.7109375" style="25" customWidth="1"/>
    <col min="14091" max="14091" width="10.140625" style="25" customWidth="1"/>
    <col min="14092" max="14092" width="10.28515625" style="25" customWidth="1"/>
    <col min="14093" max="14093" width="8.7109375" style="25" customWidth="1"/>
    <col min="14094" max="14094" width="24" style="25" customWidth="1"/>
    <col min="14095" max="14095" width="13.140625" style="25" customWidth="1"/>
    <col min="14096" max="14096" width="11.28515625" style="25" customWidth="1"/>
    <col min="14097" max="14097" width="10.5703125" style="25" customWidth="1"/>
    <col min="14098" max="14098" width="10.140625" style="25" customWidth="1"/>
    <col min="14099" max="14099" width="16.7109375" style="25" customWidth="1"/>
    <col min="14100" max="14100" width="15.140625" style="25" customWidth="1"/>
    <col min="14101" max="14339" width="9.140625" style="25"/>
    <col min="14340" max="14340" width="2.85546875" style="25" customWidth="1"/>
    <col min="14341" max="14341" width="6.42578125" style="25" customWidth="1"/>
    <col min="14342" max="14342" width="22.140625" style="25" customWidth="1"/>
    <col min="14343" max="14343" width="15" style="25" customWidth="1"/>
    <col min="14344" max="14344" width="11.28515625" style="25" customWidth="1"/>
    <col min="14345" max="14345" width="13" style="25" customWidth="1"/>
    <col min="14346" max="14346" width="8.7109375" style="25" customWidth="1"/>
    <col min="14347" max="14347" width="10.140625" style="25" customWidth="1"/>
    <col min="14348" max="14348" width="10.28515625" style="25" customWidth="1"/>
    <col min="14349" max="14349" width="8.7109375" style="25" customWidth="1"/>
    <col min="14350" max="14350" width="24" style="25" customWidth="1"/>
    <col min="14351" max="14351" width="13.140625" style="25" customWidth="1"/>
    <col min="14352" max="14352" width="11.28515625" style="25" customWidth="1"/>
    <col min="14353" max="14353" width="10.5703125" style="25" customWidth="1"/>
    <col min="14354" max="14354" width="10.140625" style="25" customWidth="1"/>
    <col min="14355" max="14355" width="16.7109375" style="25" customWidth="1"/>
    <col min="14356" max="14356" width="15.140625" style="25" customWidth="1"/>
    <col min="14357" max="14595" width="9.140625" style="25"/>
    <col min="14596" max="14596" width="2.85546875" style="25" customWidth="1"/>
    <col min="14597" max="14597" width="6.42578125" style="25" customWidth="1"/>
    <col min="14598" max="14598" width="22.140625" style="25" customWidth="1"/>
    <col min="14599" max="14599" width="15" style="25" customWidth="1"/>
    <col min="14600" max="14600" width="11.28515625" style="25" customWidth="1"/>
    <col min="14601" max="14601" width="13" style="25" customWidth="1"/>
    <col min="14602" max="14602" width="8.7109375" style="25" customWidth="1"/>
    <col min="14603" max="14603" width="10.140625" style="25" customWidth="1"/>
    <col min="14604" max="14604" width="10.28515625" style="25" customWidth="1"/>
    <col min="14605" max="14605" width="8.7109375" style="25" customWidth="1"/>
    <col min="14606" max="14606" width="24" style="25" customWidth="1"/>
    <col min="14607" max="14607" width="13.140625" style="25" customWidth="1"/>
    <col min="14608" max="14608" width="11.28515625" style="25" customWidth="1"/>
    <col min="14609" max="14609" width="10.5703125" style="25" customWidth="1"/>
    <col min="14610" max="14610" width="10.140625" style="25" customWidth="1"/>
    <col min="14611" max="14611" width="16.7109375" style="25" customWidth="1"/>
    <col min="14612" max="14612" width="15.140625" style="25" customWidth="1"/>
    <col min="14613" max="14851" width="9.140625" style="25"/>
    <col min="14852" max="14852" width="2.85546875" style="25" customWidth="1"/>
    <col min="14853" max="14853" width="6.42578125" style="25" customWidth="1"/>
    <col min="14854" max="14854" width="22.140625" style="25" customWidth="1"/>
    <col min="14855" max="14855" width="15" style="25" customWidth="1"/>
    <col min="14856" max="14856" width="11.28515625" style="25" customWidth="1"/>
    <col min="14857" max="14857" width="13" style="25" customWidth="1"/>
    <col min="14858" max="14858" width="8.7109375" style="25" customWidth="1"/>
    <col min="14859" max="14859" width="10.140625" style="25" customWidth="1"/>
    <col min="14860" max="14860" width="10.28515625" style="25" customWidth="1"/>
    <col min="14861" max="14861" width="8.7109375" style="25" customWidth="1"/>
    <col min="14862" max="14862" width="24" style="25" customWidth="1"/>
    <col min="14863" max="14863" width="13.140625" style="25" customWidth="1"/>
    <col min="14864" max="14864" width="11.28515625" style="25" customWidth="1"/>
    <col min="14865" max="14865" width="10.5703125" style="25" customWidth="1"/>
    <col min="14866" max="14866" width="10.140625" style="25" customWidth="1"/>
    <col min="14867" max="14867" width="16.7109375" style="25" customWidth="1"/>
    <col min="14868" max="14868" width="15.140625" style="25" customWidth="1"/>
    <col min="14869" max="15107" width="9.140625" style="25"/>
    <col min="15108" max="15108" width="2.85546875" style="25" customWidth="1"/>
    <col min="15109" max="15109" width="6.42578125" style="25" customWidth="1"/>
    <col min="15110" max="15110" width="22.140625" style="25" customWidth="1"/>
    <col min="15111" max="15111" width="15" style="25" customWidth="1"/>
    <col min="15112" max="15112" width="11.28515625" style="25" customWidth="1"/>
    <col min="15113" max="15113" width="13" style="25" customWidth="1"/>
    <col min="15114" max="15114" width="8.7109375" style="25" customWidth="1"/>
    <col min="15115" max="15115" width="10.140625" style="25" customWidth="1"/>
    <col min="15116" max="15116" width="10.28515625" style="25" customWidth="1"/>
    <col min="15117" max="15117" width="8.7109375" style="25" customWidth="1"/>
    <col min="15118" max="15118" width="24" style="25" customWidth="1"/>
    <col min="15119" max="15119" width="13.140625" style="25" customWidth="1"/>
    <col min="15120" max="15120" width="11.28515625" style="25" customWidth="1"/>
    <col min="15121" max="15121" width="10.5703125" style="25" customWidth="1"/>
    <col min="15122" max="15122" width="10.140625" style="25" customWidth="1"/>
    <col min="15123" max="15123" width="16.7109375" style="25" customWidth="1"/>
    <col min="15124" max="15124" width="15.140625" style="25" customWidth="1"/>
    <col min="15125" max="15363" width="9.140625" style="25"/>
    <col min="15364" max="15364" width="2.85546875" style="25" customWidth="1"/>
    <col min="15365" max="15365" width="6.42578125" style="25" customWidth="1"/>
    <col min="15366" max="15366" width="22.140625" style="25" customWidth="1"/>
    <col min="15367" max="15367" width="15" style="25" customWidth="1"/>
    <col min="15368" max="15368" width="11.28515625" style="25" customWidth="1"/>
    <col min="15369" max="15369" width="13" style="25" customWidth="1"/>
    <col min="15370" max="15370" width="8.7109375" style="25" customWidth="1"/>
    <col min="15371" max="15371" width="10.140625" style="25" customWidth="1"/>
    <col min="15372" max="15372" width="10.28515625" style="25" customWidth="1"/>
    <col min="15373" max="15373" width="8.7109375" style="25" customWidth="1"/>
    <col min="15374" max="15374" width="24" style="25" customWidth="1"/>
    <col min="15375" max="15375" width="13.140625" style="25" customWidth="1"/>
    <col min="15376" max="15376" width="11.28515625" style="25" customWidth="1"/>
    <col min="15377" max="15377" width="10.5703125" style="25" customWidth="1"/>
    <col min="15378" max="15378" width="10.140625" style="25" customWidth="1"/>
    <col min="15379" max="15379" width="16.7109375" style="25" customWidth="1"/>
    <col min="15380" max="15380" width="15.140625" style="25" customWidth="1"/>
    <col min="15381" max="15619" width="9.140625" style="25"/>
    <col min="15620" max="15620" width="2.85546875" style="25" customWidth="1"/>
    <col min="15621" max="15621" width="6.42578125" style="25" customWidth="1"/>
    <col min="15622" max="15622" width="22.140625" style="25" customWidth="1"/>
    <col min="15623" max="15623" width="15" style="25" customWidth="1"/>
    <col min="15624" max="15624" width="11.28515625" style="25" customWidth="1"/>
    <col min="15625" max="15625" width="13" style="25" customWidth="1"/>
    <col min="15626" max="15626" width="8.7109375" style="25" customWidth="1"/>
    <col min="15627" max="15627" width="10.140625" style="25" customWidth="1"/>
    <col min="15628" max="15628" width="10.28515625" style="25" customWidth="1"/>
    <col min="15629" max="15629" width="8.7109375" style="25" customWidth="1"/>
    <col min="15630" max="15630" width="24" style="25" customWidth="1"/>
    <col min="15631" max="15631" width="13.140625" style="25" customWidth="1"/>
    <col min="15632" max="15632" width="11.28515625" style="25" customWidth="1"/>
    <col min="15633" max="15633" width="10.5703125" style="25" customWidth="1"/>
    <col min="15634" max="15634" width="10.140625" style="25" customWidth="1"/>
    <col min="15635" max="15635" width="16.7109375" style="25" customWidth="1"/>
    <col min="15636" max="15636" width="15.140625" style="25" customWidth="1"/>
    <col min="15637" max="15875" width="9.140625" style="25"/>
    <col min="15876" max="15876" width="2.85546875" style="25" customWidth="1"/>
    <col min="15877" max="15877" width="6.42578125" style="25" customWidth="1"/>
    <col min="15878" max="15878" width="22.140625" style="25" customWidth="1"/>
    <col min="15879" max="15879" width="15" style="25" customWidth="1"/>
    <col min="15880" max="15880" width="11.28515625" style="25" customWidth="1"/>
    <col min="15881" max="15881" width="13" style="25" customWidth="1"/>
    <col min="15882" max="15882" width="8.7109375" style="25" customWidth="1"/>
    <col min="15883" max="15883" width="10.140625" style="25" customWidth="1"/>
    <col min="15884" max="15884" width="10.28515625" style="25" customWidth="1"/>
    <col min="15885" max="15885" width="8.7109375" style="25" customWidth="1"/>
    <col min="15886" max="15886" width="24" style="25" customWidth="1"/>
    <col min="15887" max="15887" width="13.140625" style="25" customWidth="1"/>
    <col min="15888" max="15888" width="11.28515625" style="25" customWidth="1"/>
    <col min="15889" max="15889" width="10.5703125" style="25" customWidth="1"/>
    <col min="15890" max="15890" width="10.140625" style="25" customWidth="1"/>
    <col min="15891" max="15891" width="16.7109375" style="25" customWidth="1"/>
    <col min="15892" max="15892" width="15.140625" style="25" customWidth="1"/>
    <col min="15893" max="16131" width="9.140625" style="25"/>
    <col min="16132" max="16132" width="2.85546875" style="25" customWidth="1"/>
    <col min="16133" max="16133" width="6.42578125" style="25" customWidth="1"/>
    <col min="16134" max="16134" width="22.140625" style="25" customWidth="1"/>
    <col min="16135" max="16135" width="15" style="25" customWidth="1"/>
    <col min="16136" max="16136" width="11.28515625" style="25" customWidth="1"/>
    <col min="16137" max="16137" width="13" style="25" customWidth="1"/>
    <col min="16138" max="16138" width="8.7109375" style="25" customWidth="1"/>
    <col min="16139" max="16139" width="10.140625" style="25" customWidth="1"/>
    <col min="16140" max="16140" width="10.28515625" style="25" customWidth="1"/>
    <col min="16141" max="16141" width="8.7109375" style="25" customWidth="1"/>
    <col min="16142" max="16142" width="24" style="25" customWidth="1"/>
    <col min="16143" max="16143" width="13.140625" style="25" customWidth="1"/>
    <col min="16144" max="16144" width="11.28515625" style="25" customWidth="1"/>
    <col min="16145" max="16145" width="10.5703125" style="25" customWidth="1"/>
    <col min="16146" max="16146" width="10.140625" style="25" customWidth="1"/>
    <col min="16147" max="16147" width="16.7109375" style="25" customWidth="1"/>
    <col min="16148" max="16148" width="15.140625" style="25" customWidth="1"/>
    <col min="16149" max="16384" width="9.140625" style="25"/>
  </cols>
  <sheetData>
    <row r="1" spans="2:37" s="24" customFormat="1" ht="18.75">
      <c r="B1" s="225" t="s">
        <v>1867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58"/>
      <c r="V1" s="58"/>
      <c r="X1" s="58"/>
      <c r="Y1" s="58"/>
      <c r="Z1" s="58"/>
      <c r="AA1" s="58"/>
      <c r="AB1" s="58"/>
      <c r="AC1" s="58"/>
      <c r="AF1" s="58"/>
      <c r="AG1" s="58"/>
      <c r="AH1" s="58"/>
      <c r="AI1" s="58"/>
      <c r="AJ1" s="58"/>
      <c r="AK1" s="58"/>
    </row>
    <row r="2" spans="2:37" s="24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58"/>
      <c r="V2" s="58"/>
      <c r="X2" s="58"/>
      <c r="Y2" s="58"/>
      <c r="Z2" s="58"/>
      <c r="AA2" s="58"/>
      <c r="AB2" s="58"/>
      <c r="AC2" s="58"/>
      <c r="AF2" s="58"/>
      <c r="AG2" s="58"/>
      <c r="AH2" s="58"/>
      <c r="AI2" s="58"/>
      <c r="AJ2" s="58"/>
      <c r="AK2" s="58"/>
    </row>
    <row r="3" spans="2:37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79"/>
      <c r="R3" s="73"/>
      <c r="S3" s="74"/>
      <c r="T3" s="74"/>
    </row>
    <row r="4" spans="2:37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37" ht="13.5" thickBot="1"/>
    <row r="6" spans="2:37" s="30" customFormat="1" ht="13.5" customHeight="1" thickTop="1">
      <c r="B6" s="256" t="s">
        <v>1833</v>
      </c>
      <c r="C6" s="280" t="s">
        <v>1854</v>
      </c>
      <c r="D6" s="256" t="s">
        <v>1834</v>
      </c>
      <c r="E6" s="293" t="s">
        <v>1866</v>
      </c>
      <c r="F6" s="290" t="s">
        <v>1865</v>
      </c>
      <c r="G6" s="284" t="s">
        <v>1835</v>
      </c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6"/>
      <c r="U6" s="264" t="s">
        <v>1875</v>
      </c>
      <c r="V6" s="264" t="s">
        <v>1876</v>
      </c>
      <c r="X6" s="325" t="s">
        <v>1917</v>
      </c>
      <c r="Y6" s="326"/>
      <c r="Z6" s="326"/>
      <c r="AA6" s="327"/>
      <c r="AB6" s="322" t="s">
        <v>1796</v>
      </c>
      <c r="AC6" s="322" t="s">
        <v>1915</v>
      </c>
      <c r="AF6" s="331" t="s">
        <v>1917</v>
      </c>
      <c r="AG6" s="332"/>
      <c r="AH6" s="332"/>
      <c r="AI6" s="333"/>
      <c r="AJ6" s="337" t="s">
        <v>1796</v>
      </c>
      <c r="AK6" s="337" t="s">
        <v>1915</v>
      </c>
    </row>
    <row r="7" spans="2:37" s="30" customFormat="1" ht="12.75" customHeight="1">
      <c r="B7" s="257"/>
      <c r="C7" s="281"/>
      <c r="D7" s="257"/>
      <c r="E7" s="294"/>
      <c r="F7" s="291"/>
      <c r="G7" s="287" t="s">
        <v>1919</v>
      </c>
      <c r="H7" s="287" t="s">
        <v>1837</v>
      </c>
      <c r="I7" s="287" t="s">
        <v>1838</v>
      </c>
      <c r="J7" s="287" t="s">
        <v>1839</v>
      </c>
      <c r="K7" s="287" t="s">
        <v>1840</v>
      </c>
      <c r="L7" s="287" t="s">
        <v>1841</v>
      </c>
      <c r="M7" s="287" t="s">
        <v>1842</v>
      </c>
      <c r="N7" s="287" t="s">
        <v>1843</v>
      </c>
      <c r="O7" s="287" t="s">
        <v>1844</v>
      </c>
      <c r="P7" s="287" t="s">
        <v>1845</v>
      </c>
      <c r="Q7" s="287" t="s">
        <v>1846</v>
      </c>
      <c r="R7" s="287" t="s">
        <v>1847</v>
      </c>
      <c r="S7" s="287" t="s">
        <v>1848</v>
      </c>
      <c r="T7" s="287" t="s">
        <v>1849</v>
      </c>
      <c r="U7" s="265"/>
      <c r="V7" s="265"/>
      <c r="X7" s="328"/>
      <c r="Y7" s="329"/>
      <c r="Z7" s="329"/>
      <c r="AA7" s="330"/>
      <c r="AB7" s="324"/>
      <c r="AC7" s="324"/>
      <c r="AF7" s="334"/>
      <c r="AG7" s="335"/>
      <c r="AH7" s="335"/>
      <c r="AI7" s="336"/>
      <c r="AJ7" s="338"/>
      <c r="AK7" s="338"/>
    </row>
    <row r="8" spans="2:37" s="30" customFormat="1" ht="12.75" customHeight="1">
      <c r="B8" s="258"/>
      <c r="C8" s="282"/>
      <c r="D8" s="258"/>
      <c r="E8" s="294"/>
      <c r="F8" s="291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65"/>
      <c r="V8" s="265"/>
      <c r="X8" s="322" t="s">
        <v>1911</v>
      </c>
      <c r="Y8" s="322" t="s">
        <v>1912</v>
      </c>
      <c r="Z8" s="322" t="s">
        <v>1913</v>
      </c>
      <c r="AA8" s="322" t="s">
        <v>1914</v>
      </c>
      <c r="AB8" s="324"/>
      <c r="AC8" s="324"/>
      <c r="AF8" s="337" t="s">
        <v>1911</v>
      </c>
      <c r="AG8" s="337" t="s">
        <v>1912</v>
      </c>
      <c r="AH8" s="337" t="s">
        <v>1913</v>
      </c>
      <c r="AI8" s="337" t="s">
        <v>1914</v>
      </c>
      <c r="AJ8" s="338"/>
      <c r="AK8" s="338"/>
    </row>
    <row r="9" spans="2:37" s="30" customFormat="1" ht="12.75" customHeight="1" thickBot="1">
      <c r="B9" s="259"/>
      <c r="C9" s="283"/>
      <c r="D9" s="259"/>
      <c r="E9" s="295"/>
      <c r="F9" s="292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66"/>
      <c r="V9" s="266"/>
      <c r="X9" s="323"/>
      <c r="Y9" s="323"/>
      <c r="Z9" s="323"/>
      <c r="AA9" s="323"/>
      <c r="AB9" s="323"/>
      <c r="AC9" s="323"/>
      <c r="AF9" s="339"/>
      <c r="AG9" s="339"/>
      <c r="AH9" s="339"/>
      <c r="AI9" s="339"/>
      <c r="AJ9" s="339"/>
      <c r="AK9" s="339"/>
    </row>
    <row r="10" spans="2:37" s="30" customFormat="1" ht="12.75" customHeight="1">
      <c r="B10" s="169"/>
      <c r="C10" s="128"/>
      <c r="D10" s="169"/>
      <c r="E10" s="129"/>
      <c r="F10" s="130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2"/>
      <c r="V10" s="132"/>
      <c r="X10" s="153"/>
      <c r="Y10" s="153"/>
      <c r="Z10" s="153"/>
      <c r="AA10" s="153"/>
      <c r="AB10" s="153"/>
      <c r="AC10" s="153"/>
      <c r="AF10" s="153"/>
      <c r="AG10" s="153"/>
      <c r="AH10" s="153"/>
      <c r="AI10" s="153"/>
      <c r="AJ10" s="153"/>
      <c r="AK10" s="153"/>
    </row>
    <row r="11" spans="2:37" hidden="1">
      <c r="B11" s="82">
        <v>1</v>
      </c>
      <c r="C11" s="69" t="str">
        <f>'K8 SD_SMP KAB GROBOGAN 2013'!C863</f>
        <v xml:space="preserve"> Brati </v>
      </c>
      <c r="D11" s="70" t="str">
        <f>'K8 SD_SMP KAB GROBOGAN 2013'!D863</f>
        <v>SMP NEGERI 1 BRATI</v>
      </c>
      <c r="E11" s="71">
        <f>'PER TRIWULAN'!X858</f>
        <v>645390000</v>
      </c>
      <c r="F11" s="87">
        <v>645390000</v>
      </c>
      <c r="G11" s="72"/>
      <c r="H11" s="72">
        <v>12280000</v>
      </c>
      <c r="I11" s="72">
        <v>90327500</v>
      </c>
      <c r="J11" s="72">
        <v>127590400</v>
      </c>
      <c r="K11" s="72">
        <v>172197289</v>
      </c>
      <c r="L11" s="72">
        <v>9739811</v>
      </c>
      <c r="M11" s="72">
        <v>27415000</v>
      </c>
      <c r="N11" s="72">
        <v>114450000</v>
      </c>
      <c r="O11" s="72">
        <v>52890000</v>
      </c>
      <c r="P11" s="72"/>
      <c r="Q11" s="72">
        <v>2400000</v>
      </c>
      <c r="R11" s="72">
        <v>5100000</v>
      </c>
      <c r="S11" s="72">
        <v>31000000</v>
      </c>
      <c r="T11" s="72">
        <f>SUM(G11:S11)</f>
        <v>645390000</v>
      </c>
      <c r="U11" s="59">
        <f>E11-F11</f>
        <v>0</v>
      </c>
      <c r="V11" s="59">
        <f>F11-T11</f>
        <v>0</v>
      </c>
      <c r="X11" s="173">
        <f>'K8 SMP Twl I 2013'!T11</f>
        <v>0</v>
      </c>
      <c r="Y11" s="173">
        <f>'K8 SMP Twl II 2013'!T11</f>
        <v>0</v>
      </c>
      <c r="Z11" s="173">
        <f>'K8 SMP Twl III 2013'!T11</f>
        <v>0</v>
      </c>
      <c r="AA11" s="173">
        <f>'K8 SMP Twl IV 2013'!T11</f>
        <v>0</v>
      </c>
      <c r="AB11" s="173">
        <f>X11+Y11+Z11+AA11</f>
        <v>0</v>
      </c>
      <c r="AC11" s="173">
        <f>T11-AB11</f>
        <v>645390000</v>
      </c>
      <c r="AF11" s="173">
        <f>'K8 SMP Twl I 2013'!AB11</f>
        <v>0</v>
      </c>
      <c r="AG11" s="173">
        <f>'K8 SMP Twl II 2013'!AB11</f>
        <v>0</v>
      </c>
      <c r="AH11" s="173">
        <f>'K8 SMP Twl III 2013'!AB11</f>
        <v>0</v>
      </c>
      <c r="AI11" s="173">
        <f>'K8 SMP Twl IV 2013'!AB11</f>
        <v>0</v>
      </c>
      <c r="AJ11" s="173">
        <f>AF11+AG11+AH11+AI11</f>
        <v>0</v>
      </c>
      <c r="AK11" s="173">
        <f>T11-AJ11</f>
        <v>645390000</v>
      </c>
    </row>
    <row r="12" spans="2:37" hidden="1">
      <c r="B12" s="79">
        <f>B11+1</f>
        <v>2</v>
      </c>
      <c r="C12" s="69" t="str">
        <f>'K8 SD_SMP KAB GROBOGAN 2013'!C864</f>
        <v xml:space="preserve"> Brati </v>
      </c>
      <c r="D12" s="70" t="str">
        <f>'K8 SD_SMP KAB GROBOGAN 2013'!D864</f>
        <v>SMP NEGERI 2 SATU ATAP BRATI</v>
      </c>
      <c r="E12" s="71">
        <f>'PER TRIWULAN'!X859</f>
        <v>99045000</v>
      </c>
      <c r="F12" s="87">
        <v>99045000</v>
      </c>
      <c r="G12" s="136">
        <v>50000</v>
      </c>
      <c r="H12" s="62">
        <v>8900000</v>
      </c>
      <c r="I12" s="62">
        <v>15544800</v>
      </c>
      <c r="J12" s="62">
        <v>21167350</v>
      </c>
      <c r="K12" s="62">
        <v>7926600</v>
      </c>
      <c r="L12" s="62">
        <v>1576000</v>
      </c>
      <c r="M12" s="62">
        <v>4205000</v>
      </c>
      <c r="N12" s="62">
        <v>19800000</v>
      </c>
      <c r="O12" s="62">
        <v>2025000</v>
      </c>
      <c r="P12" s="62"/>
      <c r="Q12" s="62">
        <v>300000</v>
      </c>
      <c r="R12" s="62"/>
      <c r="S12" s="62">
        <v>17550250</v>
      </c>
      <c r="T12" s="72">
        <f t="shared" ref="T12:T75" si="0">SUM(G12:S12)</f>
        <v>99045000</v>
      </c>
      <c r="U12" s="59">
        <f t="shared" ref="U12:U75" si="1">E12-F12</f>
        <v>0</v>
      </c>
      <c r="V12" s="59">
        <f t="shared" ref="V12:V75" si="2">F12-T12</f>
        <v>0</v>
      </c>
      <c r="X12" s="173">
        <f>'K8 SMP Twl I 2013'!T12</f>
        <v>0</v>
      </c>
      <c r="Y12" s="173">
        <f>'K8 SMP Twl II 2013'!T12</f>
        <v>0</v>
      </c>
      <c r="Z12" s="173">
        <f>'K8 SMP Twl III 2013'!T12</f>
        <v>0</v>
      </c>
      <c r="AA12" s="173">
        <f>'K8 SMP Twl IV 2013'!T12</f>
        <v>0</v>
      </c>
      <c r="AB12" s="173">
        <f t="shared" ref="AB12:AB75" si="3">X12+Y12+Z12+AA12</f>
        <v>0</v>
      </c>
      <c r="AC12" s="173">
        <f t="shared" ref="AC12:AC75" si="4">T12-AB12</f>
        <v>99045000</v>
      </c>
      <c r="AF12" s="62"/>
      <c r="AG12" s="62"/>
      <c r="AH12" s="62"/>
      <c r="AI12" s="62"/>
      <c r="AJ12" s="173">
        <f t="shared" ref="AJ12:AJ75" si="5">AF12+AG12+AH12+AI12</f>
        <v>0</v>
      </c>
      <c r="AK12" s="173">
        <f t="shared" ref="AK12:AK75" si="6">T12-AJ12</f>
        <v>99045000</v>
      </c>
    </row>
    <row r="13" spans="2:37" hidden="1">
      <c r="B13" s="79">
        <f t="shared" ref="B13:B76" si="7">B12+1</f>
        <v>3</v>
      </c>
      <c r="C13" s="69" t="str">
        <f>'K8 SD_SMP KAB GROBOGAN 2013'!C865</f>
        <v xml:space="preserve"> Brati </v>
      </c>
      <c r="D13" s="70" t="str">
        <f>'K8 SD_SMP KAB GROBOGAN 2013'!D865</f>
        <v>SMPT NEGERI 1 Brati</v>
      </c>
      <c r="E13" s="71">
        <f>'PER TRIWULAN'!X860</f>
        <v>30885000</v>
      </c>
      <c r="F13" s="87">
        <v>30885000</v>
      </c>
      <c r="G13" s="62"/>
      <c r="H13" s="62"/>
      <c r="I13" s="62"/>
      <c r="J13" s="62"/>
      <c r="K13" s="62">
        <v>2590000</v>
      </c>
      <c r="L13" s="62"/>
      <c r="M13" s="62"/>
      <c r="N13" s="62">
        <v>18000000</v>
      </c>
      <c r="O13" s="62"/>
      <c r="P13" s="62"/>
      <c r="Q13" s="62"/>
      <c r="R13" s="62"/>
      <c r="S13" s="62"/>
      <c r="T13" s="72">
        <f t="shared" si="0"/>
        <v>20590000</v>
      </c>
      <c r="U13" s="59">
        <f t="shared" si="1"/>
        <v>0</v>
      </c>
      <c r="V13" s="59">
        <f t="shared" si="2"/>
        <v>10295000</v>
      </c>
      <c r="X13" s="173">
        <f>'K8 SMP Twl I 2013'!T13</f>
        <v>0</v>
      </c>
      <c r="Y13" s="173">
        <f>'K8 SMP Twl II 2013'!T13</f>
        <v>0</v>
      </c>
      <c r="Z13" s="173">
        <f>'K8 SMP Twl III 2013'!T13</f>
        <v>0</v>
      </c>
      <c r="AA13" s="173">
        <f>'K8 SMP Twl IV 2013'!T13</f>
        <v>0</v>
      </c>
      <c r="AB13" s="173">
        <f t="shared" si="3"/>
        <v>0</v>
      </c>
      <c r="AC13" s="173">
        <f t="shared" si="4"/>
        <v>20590000</v>
      </c>
      <c r="AF13" s="62"/>
      <c r="AG13" s="62"/>
      <c r="AH13" s="62"/>
      <c r="AI13" s="62"/>
      <c r="AJ13" s="173">
        <f t="shared" si="5"/>
        <v>0</v>
      </c>
      <c r="AK13" s="173">
        <f t="shared" si="6"/>
        <v>20590000</v>
      </c>
    </row>
    <row r="14" spans="2:37" hidden="1">
      <c r="B14" s="79">
        <f t="shared" si="7"/>
        <v>4</v>
      </c>
      <c r="C14" s="69" t="str">
        <f>'K8 SD_SMP KAB GROBOGAN 2013'!C866</f>
        <v xml:space="preserve"> Gabus </v>
      </c>
      <c r="D14" s="70" t="str">
        <f>'K8 SD_SMP KAB GROBOGAN 2013'!D866</f>
        <v>SMP NEGERI 1 GABUS</v>
      </c>
      <c r="E14" s="71">
        <f>'PER TRIWULAN'!X861</f>
        <v>721715000</v>
      </c>
      <c r="F14" s="87">
        <v>721715000</v>
      </c>
      <c r="G14" s="62">
        <v>16678200</v>
      </c>
      <c r="H14" s="62">
        <v>19332000</v>
      </c>
      <c r="I14" s="62">
        <v>108227800</v>
      </c>
      <c r="J14" s="62">
        <v>144507350</v>
      </c>
      <c r="K14" s="62">
        <v>115371700</v>
      </c>
      <c r="L14" s="62">
        <v>14435173</v>
      </c>
      <c r="M14" s="62">
        <v>21912000</v>
      </c>
      <c r="N14" s="62">
        <v>132730000</v>
      </c>
      <c r="O14" s="62">
        <v>16060000</v>
      </c>
      <c r="P14" s="62"/>
      <c r="Q14" s="62">
        <v>71592800</v>
      </c>
      <c r="R14" s="62">
        <v>5858000</v>
      </c>
      <c r="S14" s="62">
        <v>54603882</v>
      </c>
      <c r="T14" s="72">
        <f t="shared" si="0"/>
        <v>721308905</v>
      </c>
      <c r="U14" s="59">
        <f t="shared" si="1"/>
        <v>0</v>
      </c>
      <c r="V14" s="59">
        <f t="shared" si="2"/>
        <v>406095</v>
      </c>
      <c r="X14" s="173">
        <f>'K8 SMP Twl I 2013'!T14</f>
        <v>181675736</v>
      </c>
      <c r="Y14" s="173">
        <f>'K8 SMP Twl II 2013'!T14</f>
        <v>185328911</v>
      </c>
      <c r="Z14" s="173">
        <f>'K8 SMP Twl III 2013'!T14</f>
        <v>168545226</v>
      </c>
      <c r="AA14" s="173">
        <f>'K8 SMP Twl IV 2013'!T14</f>
        <v>185759032</v>
      </c>
      <c r="AB14" s="173">
        <f t="shared" si="3"/>
        <v>721308905</v>
      </c>
      <c r="AC14" s="173">
        <f t="shared" si="4"/>
        <v>0</v>
      </c>
      <c r="AF14" s="62"/>
      <c r="AG14" s="62"/>
      <c r="AH14" s="62"/>
      <c r="AI14" s="62"/>
      <c r="AJ14" s="173">
        <f t="shared" si="5"/>
        <v>0</v>
      </c>
      <c r="AK14" s="173">
        <f t="shared" si="6"/>
        <v>721308905</v>
      </c>
    </row>
    <row r="15" spans="2:37" hidden="1">
      <c r="B15" s="79">
        <f t="shared" si="7"/>
        <v>5</v>
      </c>
      <c r="C15" s="69" t="str">
        <f>'K8 SD_SMP KAB GROBOGAN 2013'!C867</f>
        <v xml:space="preserve"> Gabus </v>
      </c>
      <c r="D15" s="70" t="str">
        <f>'K8 SD_SMP KAB GROBOGAN 2013'!D867</f>
        <v>SMP NEGERI 2 GABUS</v>
      </c>
      <c r="E15" s="71">
        <f>'PER TRIWULAN'!X862</f>
        <v>294650000</v>
      </c>
      <c r="F15" s="87">
        <v>294650000</v>
      </c>
      <c r="G15" s="62">
        <v>200000</v>
      </c>
      <c r="H15" s="62">
        <v>11220000</v>
      </c>
      <c r="I15" s="62">
        <v>48561500</v>
      </c>
      <c r="J15" s="62">
        <v>49495900</v>
      </c>
      <c r="K15" s="62">
        <v>29896400</v>
      </c>
      <c r="L15" s="62">
        <v>6162775</v>
      </c>
      <c r="M15" s="62">
        <v>3150000</v>
      </c>
      <c r="N15" s="62">
        <v>51144000</v>
      </c>
      <c r="O15" s="62">
        <v>14725000</v>
      </c>
      <c r="P15" s="62"/>
      <c r="Q15" s="62">
        <v>3000000</v>
      </c>
      <c r="R15" s="62">
        <v>190000</v>
      </c>
      <c r="S15" s="62">
        <v>76903850</v>
      </c>
      <c r="T15" s="72">
        <f t="shared" si="0"/>
        <v>294649425</v>
      </c>
      <c r="U15" s="59">
        <f t="shared" si="1"/>
        <v>0</v>
      </c>
      <c r="V15" s="59">
        <f t="shared" si="2"/>
        <v>575</v>
      </c>
      <c r="X15" s="173">
        <f>'K8 SMP Twl I 2013'!T15</f>
        <v>73360059</v>
      </c>
      <c r="Y15" s="173">
        <f>'K8 SMP Twl II 2013'!T15</f>
        <v>78564450</v>
      </c>
      <c r="Z15" s="173">
        <f>'K8 SMP Twl III 2013'!T15</f>
        <v>75990550</v>
      </c>
      <c r="AA15" s="173">
        <f>'K8 SMP Twl IV 2013'!T15</f>
        <v>66734366</v>
      </c>
      <c r="AB15" s="173">
        <f t="shared" si="3"/>
        <v>294649425</v>
      </c>
      <c r="AC15" s="173">
        <f t="shared" si="4"/>
        <v>0</v>
      </c>
      <c r="AF15" s="62"/>
      <c r="AG15" s="62"/>
      <c r="AH15" s="62"/>
      <c r="AI15" s="62"/>
      <c r="AJ15" s="173">
        <f t="shared" si="5"/>
        <v>0</v>
      </c>
      <c r="AK15" s="173">
        <f t="shared" si="6"/>
        <v>294649425</v>
      </c>
    </row>
    <row r="16" spans="2:37" hidden="1">
      <c r="B16" s="79">
        <f t="shared" si="7"/>
        <v>6</v>
      </c>
      <c r="C16" s="69" t="str">
        <f>'K8 SD_SMP KAB GROBOGAN 2013'!C868</f>
        <v xml:space="preserve"> Gabus </v>
      </c>
      <c r="D16" s="70" t="str">
        <f>'K8 SD_SMP KAB GROBOGAN 2013'!D868</f>
        <v>SMP NEGERI 3 GABUS</v>
      </c>
      <c r="E16" s="71">
        <f>'PER TRIWULAN'!X863</f>
        <v>156555000</v>
      </c>
      <c r="F16" s="87">
        <v>156555000</v>
      </c>
      <c r="G16" s="62">
        <v>4333000</v>
      </c>
      <c r="H16" s="62">
        <v>5095500</v>
      </c>
      <c r="I16" s="62">
        <v>27530500</v>
      </c>
      <c r="J16" s="62">
        <v>38337600</v>
      </c>
      <c r="K16" s="62">
        <v>8145300</v>
      </c>
      <c r="L16" s="62">
        <v>1384000</v>
      </c>
      <c r="M16" s="62">
        <v>16203000</v>
      </c>
      <c r="N16" s="62">
        <v>24837000</v>
      </c>
      <c r="O16" s="62">
        <v>9325000</v>
      </c>
      <c r="P16" s="62"/>
      <c r="Q16" s="62">
        <v>7360000</v>
      </c>
      <c r="R16" s="62">
        <v>519000</v>
      </c>
      <c r="S16" s="62">
        <v>13485100</v>
      </c>
      <c r="T16" s="72">
        <f t="shared" si="0"/>
        <v>156555000</v>
      </c>
      <c r="U16" s="59">
        <f t="shared" si="1"/>
        <v>0</v>
      </c>
      <c r="V16" s="59">
        <f t="shared" si="2"/>
        <v>0</v>
      </c>
      <c r="X16" s="173">
        <f>'K8 SMP Twl I 2013'!T16</f>
        <v>36325900</v>
      </c>
      <c r="Y16" s="173">
        <f>'K8 SMP Twl II 2013'!T16</f>
        <v>38076000</v>
      </c>
      <c r="Z16" s="173">
        <f>'K8 SMP Twl III 2013'!T16</f>
        <v>42729500</v>
      </c>
      <c r="AA16" s="173">
        <f>'K8 SMP Twl IV 2013'!T16</f>
        <v>39423600</v>
      </c>
      <c r="AB16" s="173">
        <f t="shared" si="3"/>
        <v>156555000</v>
      </c>
      <c r="AC16" s="173">
        <f t="shared" si="4"/>
        <v>0</v>
      </c>
      <c r="AF16" s="62"/>
      <c r="AG16" s="62"/>
      <c r="AH16" s="62"/>
      <c r="AI16" s="62"/>
      <c r="AJ16" s="173">
        <f t="shared" si="5"/>
        <v>0</v>
      </c>
      <c r="AK16" s="173">
        <f t="shared" si="6"/>
        <v>156555000</v>
      </c>
    </row>
    <row r="17" spans="2:37" hidden="1">
      <c r="B17" s="79">
        <f t="shared" si="7"/>
        <v>7</v>
      </c>
      <c r="C17" s="69" t="str">
        <f>'K8 SD_SMP KAB GROBOGAN 2013'!C869</f>
        <v xml:space="preserve"> Gabus </v>
      </c>
      <c r="D17" s="70" t="str">
        <f>'K8 SD_SMP KAB GROBOGAN 2013'!D869</f>
        <v>SMP NEGERI 4 Satu Atap Gabus</v>
      </c>
      <c r="E17" s="71">
        <f>'PER TRIWULAN'!X864</f>
        <v>59640000</v>
      </c>
      <c r="F17" s="87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72">
        <f t="shared" si="0"/>
        <v>0</v>
      </c>
      <c r="U17" s="59">
        <f t="shared" si="1"/>
        <v>59640000</v>
      </c>
      <c r="V17" s="59">
        <f t="shared" si="2"/>
        <v>0</v>
      </c>
      <c r="X17" s="173">
        <f>'K8 SMP Twl I 2013'!T17</f>
        <v>0</v>
      </c>
      <c r="Y17" s="173">
        <f>'K8 SMP Twl II 2013'!T17</f>
        <v>0</v>
      </c>
      <c r="Z17" s="173">
        <f>'K8 SMP Twl III 2013'!T17</f>
        <v>0</v>
      </c>
      <c r="AA17" s="173">
        <f>'K8 SMP Twl IV 2013'!T17</f>
        <v>0</v>
      </c>
      <c r="AB17" s="173">
        <f t="shared" si="3"/>
        <v>0</v>
      </c>
      <c r="AC17" s="173">
        <f t="shared" si="4"/>
        <v>0</v>
      </c>
      <c r="AF17" s="62"/>
      <c r="AG17" s="62"/>
      <c r="AH17" s="62"/>
      <c r="AI17" s="62"/>
      <c r="AJ17" s="173">
        <f t="shared" si="5"/>
        <v>0</v>
      </c>
      <c r="AK17" s="173">
        <f t="shared" si="6"/>
        <v>0</v>
      </c>
    </row>
    <row r="18" spans="2:37" hidden="1">
      <c r="B18" s="79">
        <f t="shared" si="7"/>
        <v>8</v>
      </c>
      <c r="C18" s="69" t="str">
        <f>'K8 SD_SMP KAB GROBOGAN 2013'!C870</f>
        <v xml:space="preserve"> Gabus </v>
      </c>
      <c r="D18" s="70" t="str">
        <f>'K8 SD_SMP KAB GROBOGAN 2013'!D870</f>
        <v>SMPT NEGERI 2 Gabus</v>
      </c>
      <c r="E18" s="71">
        <f>'PER TRIWULAN'!X865</f>
        <v>18105000</v>
      </c>
      <c r="F18" s="87">
        <v>18105000</v>
      </c>
      <c r="G18" s="62"/>
      <c r="H18" s="62">
        <v>331000</v>
      </c>
      <c r="I18" s="62">
        <v>4614000</v>
      </c>
      <c r="J18" s="62">
        <v>3062000</v>
      </c>
      <c r="K18" s="62">
        <v>950700</v>
      </c>
      <c r="L18" s="62"/>
      <c r="M18" s="62">
        <v>50000</v>
      </c>
      <c r="N18" s="62">
        <v>7400000</v>
      </c>
      <c r="O18" s="62"/>
      <c r="P18" s="62"/>
      <c r="Q18" s="62">
        <v>720000</v>
      </c>
      <c r="R18" s="62"/>
      <c r="S18" s="62">
        <v>782300</v>
      </c>
      <c r="T18" s="72">
        <f t="shared" si="0"/>
        <v>17910000</v>
      </c>
      <c r="U18" s="59">
        <f t="shared" si="1"/>
        <v>0</v>
      </c>
      <c r="V18" s="59">
        <f t="shared" si="2"/>
        <v>195000</v>
      </c>
      <c r="X18" s="173">
        <f>'K8 SMP Twl I 2013'!T18</f>
        <v>4970000</v>
      </c>
      <c r="Y18" s="173">
        <f>'K8 SMP Twl II 2013'!T18</f>
        <v>4970000</v>
      </c>
      <c r="Z18" s="173">
        <f>'K8 SMP Twl III 2013'!T18</f>
        <v>4375500</v>
      </c>
      <c r="AA18" s="173">
        <f>'K8 SMP Twl IV 2013'!T18</f>
        <v>3594500</v>
      </c>
      <c r="AB18" s="173">
        <f t="shared" si="3"/>
        <v>17910000</v>
      </c>
      <c r="AC18" s="173">
        <f t="shared" si="4"/>
        <v>0</v>
      </c>
      <c r="AF18" s="62"/>
      <c r="AG18" s="62"/>
      <c r="AH18" s="62"/>
      <c r="AI18" s="62"/>
      <c r="AJ18" s="173">
        <f t="shared" si="5"/>
        <v>0</v>
      </c>
      <c r="AK18" s="173">
        <f t="shared" si="6"/>
        <v>17910000</v>
      </c>
    </row>
    <row r="19" spans="2:37" hidden="1">
      <c r="B19" s="79">
        <f t="shared" si="7"/>
        <v>9</v>
      </c>
      <c r="C19" s="69" t="str">
        <f>'K8 SD_SMP KAB GROBOGAN 2013'!C871</f>
        <v xml:space="preserve"> Gabus </v>
      </c>
      <c r="D19" s="70" t="str">
        <f>'K8 SD_SMP KAB GROBOGAN 2013'!D871</f>
        <v>SMP NEGERI 5 Satu Atap Gabus</v>
      </c>
      <c r="E19" s="71">
        <f>'PER TRIWULAN'!X866</f>
        <v>16685000</v>
      </c>
      <c r="F19" s="87">
        <v>16685000</v>
      </c>
      <c r="G19" s="62"/>
      <c r="H19" s="62">
        <v>199400</v>
      </c>
      <c r="I19" s="62">
        <v>2000000</v>
      </c>
      <c r="J19" s="62">
        <v>2800000</v>
      </c>
      <c r="K19" s="62">
        <v>3000000</v>
      </c>
      <c r="L19" s="62">
        <v>600000</v>
      </c>
      <c r="M19" s="62">
        <v>400000</v>
      </c>
      <c r="N19" s="62">
        <v>3400000</v>
      </c>
      <c r="O19" s="62">
        <v>3000000</v>
      </c>
      <c r="P19" s="62"/>
      <c r="Q19" s="62">
        <v>1200000</v>
      </c>
      <c r="R19" s="62"/>
      <c r="S19" s="62">
        <v>85600</v>
      </c>
      <c r="T19" s="72">
        <f t="shared" si="0"/>
        <v>16685000</v>
      </c>
      <c r="U19" s="59">
        <f t="shared" si="1"/>
        <v>0</v>
      </c>
      <c r="V19" s="59">
        <f t="shared" si="2"/>
        <v>0</v>
      </c>
      <c r="X19" s="173">
        <f>'K8 SMP Twl I 2013'!T19</f>
        <v>0</v>
      </c>
      <c r="Y19" s="173">
        <f>'K8 SMP Twl II 2013'!T19</f>
        <v>0</v>
      </c>
      <c r="Z19" s="173">
        <f>'K8 SMP Twl III 2013'!T19</f>
        <v>0</v>
      </c>
      <c r="AA19" s="173">
        <f>'K8 SMP Twl IV 2013'!T19</f>
        <v>0</v>
      </c>
      <c r="AB19" s="173">
        <f t="shared" si="3"/>
        <v>0</v>
      </c>
      <c r="AC19" s="173">
        <f t="shared" si="4"/>
        <v>16685000</v>
      </c>
      <c r="AF19" s="62">
        <v>2270000</v>
      </c>
      <c r="AG19" s="62">
        <v>2330000</v>
      </c>
      <c r="AH19" s="62">
        <v>2299400</v>
      </c>
      <c r="AI19" s="62">
        <v>9785600</v>
      </c>
      <c r="AJ19" s="173">
        <f t="shared" si="5"/>
        <v>16685000</v>
      </c>
      <c r="AK19" s="173">
        <f t="shared" si="6"/>
        <v>0</v>
      </c>
    </row>
    <row r="20" spans="2:37" hidden="1">
      <c r="B20" s="79">
        <f t="shared" si="7"/>
        <v>10</v>
      </c>
      <c r="C20" s="69" t="str">
        <f>'K8 SD_SMP KAB GROBOGAN 2013'!C872</f>
        <v xml:space="preserve"> Geyer </v>
      </c>
      <c r="D20" s="70" t="str">
        <f>'K8 SD_SMP KAB GROBOGAN 2013'!D872</f>
        <v>SMP NEGERI 1 GEYER</v>
      </c>
      <c r="E20" s="71">
        <f>'PER TRIWULAN'!X867</f>
        <v>460080000</v>
      </c>
      <c r="F20" s="87">
        <v>460080000</v>
      </c>
      <c r="G20" s="62"/>
      <c r="H20" s="62">
        <v>2562500</v>
      </c>
      <c r="I20" s="62">
        <v>11020000</v>
      </c>
      <c r="J20" s="62">
        <v>86649000</v>
      </c>
      <c r="K20" s="62">
        <v>163523838</v>
      </c>
      <c r="L20" s="62">
        <v>13704673</v>
      </c>
      <c r="M20" s="62">
        <v>69669000</v>
      </c>
      <c r="N20" s="62">
        <v>86600000</v>
      </c>
      <c r="O20" s="62">
        <v>9120000</v>
      </c>
      <c r="P20" s="62"/>
      <c r="Q20" s="62">
        <v>5400000</v>
      </c>
      <c r="R20" s="62">
        <v>11830000</v>
      </c>
      <c r="S20" s="62"/>
      <c r="T20" s="72">
        <f t="shared" si="0"/>
        <v>460079011</v>
      </c>
      <c r="U20" s="59">
        <f t="shared" si="1"/>
        <v>0</v>
      </c>
      <c r="V20" s="59">
        <f t="shared" si="2"/>
        <v>989</v>
      </c>
      <c r="X20" s="173">
        <f>'K8 SMP Twl I 2013'!T20</f>
        <v>0</v>
      </c>
      <c r="Y20" s="173">
        <f>'K8 SMP Twl II 2013'!T20</f>
        <v>0</v>
      </c>
      <c r="Z20" s="173">
        <f>'K8 SMP Twl III 2013'!T20</f>
        <v>0</v>
      </c>
      <c r="AA20" s="173">
        <f>'K8 SMP Twl IV 2013'!T20</f>
        <v>0</v>
      </c>
      <c r="AB20" s="173">
        <f t="shared" si="3"/>
        <v>0</v>
      </c>
      <c r="AC20" s="173">
        <f t="shared" si="4"/>
        <v>460079011</v>
      </c>
      <c r="AF20" s="62"/>
      <c r="AG20" s="62"/>
      <c r="AH20" s="62"/>
      <c r="AI20" s="62"/>
      <c r="AJ20" s="173">
        <f t="shared" si="5"/>
        <v>0</v>
      </c>
      <c r="AK20" s="173">
        <f t="shared" si="6"/>
        <v>460079011</v>
      </c>
    </row>
    <row r="21" spans="2:37" hidden="1">
      <c r="B21" s="79">
        <f t="shared" si="7"/>
        <v>11</v>
      </c>
      <c r="C21" s="69" t="str">
        <f>'K8 SD_SMP KAB GROBOGAN 2013'!C873</f>
        <v xml:space="preserve"> Geyer </v>
      </c>
      <c r="D21" s="70" t="str">
        <f>'K8 SD_SMP KAB GROBOGAN 2013'!D873</f>
        <v>SMP NEGERI 2 GEYER</v>
      </c>
      <c r="E21" s="71">
        <f>'PER TRIWULAN'!X868</f>
        <v>381980000</v>
      </c>
      <c r="F21" s="87">
        <v>381980000</v>
      </c>
      <c r="G21" s="62">
        <v>5590000</v>
      </c>
      <c r="H21" s="62">
        <v>9000000</v>
      </c>
      <c r="I21" s="62">
        <v>17789500</v>
      </c>
      <c r="J21" s="62">
        <v>65955700</v>
      </c>
      <c r="K21" s="62">
        <v>160168156</v>
      </c>
      <c r="L21" s="62">
        <v>22264357</v>
      </c>
      <c r="M21" s="62">
        <v>20213287</v>
      </c>
      <c r="N21" s="62">
        <v>27600000</v>
      </c>
      <c r="O21" s="62">
        <v>34499000</v>
      </c>
      <c r="P21" s="62"/>
      <c r="Q21" s="62">
        <v>3600000</v>
      </c>
      <c r="R21" s="62">
        <v>4000000</v>
      </c>
      <c r="S21" s="62">
        <v>11300000</v>
      </c>
      <c r="T21" s="72">
        <f t="shared" si="0"/>
        <v>381980000</v>
      </c>
      <c r="U21" s="59">
        <f t="shared" si="1"/>
        <v>0</v>
      </c>
      <c r="V21" s="59">
        <f t="shared" si="2"/>
        <v>0</v>
      </c>
      <c r="X21" s="173">
        <f>'K8 SMP Twl I 2013'!T21</f>
        <v>84515545</v>
      </c>
      <c r="Y21" s="173">
        <f>'K8 SMP Twl II 2013'!T21</f>
        <v>84856227</v>
      </c>
      <c r="Z21" s="173">
        <f>'K8 SMP Twl III 2013'!T21</f>
        <v>118417265</v>
      </c>
      <c r="AA21" s="173">
        <f>'K8 SMP Twl IV 2013'!T21</f>
        <v>94190963</v>
      </c>
      <c r="AB21" s="173">
        <f t="shared" si="3"/>
        <v>381980000</v>
      </c>
      <c r="AC21" s="173">
        <f t="shared" si="4"/>
        <v>0</v>
      </c>
      <c r="AF21" s="62"/>
      <c r="AG21" s="62"/>
      <c r="AH21" s="62"/>
      <c r="AI21" s="62"/>
      <c r="AJ21" s="173">
        <f t="shared" si="5"/>
        <v>0</v>
      </c>
      <c r="AK21" s="173">
        <f t="shared" si="6"/>
        <v>381980000</v>
      </c>
    </row>
    <row r="22" spans="2:37" hidden="1">
      <c r="B22" s="79">
        <f t="shared" si="7"/>
        <v>12</v>
      </c>
      <c r="C22" s="69" t="str">
        <f>'K8 SD_SMP KAB GROBOGAN 2013'!C874</f>
        <v xml:space="preserve"> Geyer </v>
      </c>
      <c r="D22" s="70" t="str">
        <f>'K8 SD_SMP KAB GROBOGAN 2013'!D874</f>
        <v>SMP NEGERI 3 GEYER</v>
      </c>
      <c r="E22" s="71">
        <f>'PER TRIWULAN'!X869</f>
        <v>312045000</v>
      </c>
      <c r="F22" s="87">
        <v>312045000</v>
      </c>
      <c r="G22" s="62">
        <v>12145000</v>
      </c>
      <c r="H22" s="62">
        <v>4480000</v>
      </c>
      <c r="I22" s="62">
        <v>41260500</v>
      </c>
      <c r="J22" s="62">
        <v>78306625</v>
      </c>
      <c r="K22" s="62">
        <v>34106050</v>
      </c>
      <c r="L22" s="62">
        <v>14783868</v>
      </c>
      <c r="M22" s="62">
        <v>16442500</v>
      </c>
      <c r="N22" s="62">
        <v>35473000</v>
      </c>
      <c r="O22" s="62">
        <v>6565250</v>
      </c>
      <c r="P22" s="62">
        <v>1350000</v>
      </c>
      <c r="Q22" s="62">
        <v>1200000</v>
      </c>
      <c r="R22" s="62">
        <v>5210000</v>
      </c>
      <c r="S22" s="62">
        <v>60214000</v>
      </c>
      <c r="T22" s="72">
        <f t="shared" si="0"/>
        <v>311536793</v>
      </c>
      <c r="U22" s="59">
        <f t="shared" si="1"/>
        <v>0</v>
      </c>
      <c r="V22" s="59">
        <f t="shared" si="2"/>
        <v>508207</v>
      </c>
      <c r="X22" s="173">
        <f>'K8 SMP Twl I 2013'!T22</f>
        <v>81775150</v>
      </c>
      <c r="Y22" s="173">
        <f>'K8 SMP Twl II 2013'!T22</f>
        <v>81588803</v>
      </c>
      <c r="Z22" s="173">
        <f>'K8 SMP Twl III 2013'!T22</f>
        <v>70657898</v>
      </c>
      <c r="AA22" s="173">
        <f>'K8 SMP Twl IV 2013'!T22</f>
        <v>77514942</v>
      </c>
      <c r="AB22" s="173">
        <f t="shared" si="3"/>
        <v>311536793</v>
      </c>
      <c r="AC22" s="173">
        <f t="shared" si="4"/>
        <v>0</v>
      </c>
      <c r="AF22" s="62"/>
      <c r="AG22" s="62"/>
      <c r="AH22" s="62"/>
      <c r="AI22" s="62"/>
      <c r="AJ22" s="173">
        <f t="shared" si="5"/>
        <v>0</v>
      </c>
      <c r="AK22" s="173">
        <f t="shared" si="6"/>
        <v>311536793</v>
      </c>
    </row>
    <row r="23" spans="2:37" hidden="1">
      <c r="B23" s="79">
        <f t="shared" si="7"/>
        <v>13</v>
      </c>
      <c r="C23" s="69" t="str">
        <f>'K8 SD_SMP KAB GROBOGAN 2013'!C875</f>
        <v xml:space="preserve"> Geyer </v>
      </c>
      <c r="D23" s="70" t="str">
        <f>'K8 SD_SMP KAB GROBOGAN 2013'!D875</f>
        <v>SMP NEGERI 4 GEYER</v>
      </c>
      <c r="E23" s="71">
        <f>'PER TRIWULAN'!X870</f>
        <v>340800000</v>
      </c>
      <c r="F23" s="87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72">
        <f t="shared" si="0"/>
        <v>0</v>
      </c>
      <c r="U23" s="59">
        <f t="shared" si="1"/>
        <v>340800000</v>
      </c>
      <c r="V23" s="59">
        <f t="shared" si="2"/>
        <v>0</v>
      </c>
      <c r="X23" s="173">
        <f>'K8 SMP Twl I 2013'!T23</f>
        <v>0</v>
      </c>
      <c r="Y23" s="173">
        <f>'K8 SMP Twl II 2013'!T23</f>
        <v>0</v>
      </c>
      <c r="Z23" s="173">
        <f>'K8 SMP Twl III 2013'!T23</f>
        <v>0</v>
      </c>
      <c r="AA23" s="173">
        <f>'K8 SMP Twl IV 2013'!T23</f>
        <v>0</v>
      </c>
      <c r="AB23" s="173">
        <f t="shared" si="3"/>
        <v>0</v>
      </c>
      <c r="AC23" s="173">
        <f t="shared" si="4"/>
        <v>0</v>
      </c>
      <c r="AF23" s="62"/>
      <c r="AG23" s="62"/>
      <c r="AH23" s="62"/>
      <c r="AI23" s="62"/>
      <c r="AJ23" s="173">
        <f t="shared" si="5"/>
        <v>0</v>
      </c>
      <c r="AK23" s="173">
        <f t="shared" si="6"/>
        <v>0</v>
      </c>
    </row>
    <row r="24" spans="2:37" hidden="1">
      <c r="B24" s="79">
        <f t="shared" si="7"/>
        <v>14</v>
      </c>
      <c r="C24" s="69" t="str">
        <f>'K8 SD_SMP KAB GROBOGAN 2013'!C876</f>
        <v xml:space="preserve"> Geyer </v>
      </c>
      <c r="D24" s="70" t="str">
        <f>'K8 SD_SMP KAB GROBOGAN 2013'!D876</f>
        <v>SMPN 5 Satu Atap Geyer</v>
      </c>
      <c r="E24" s="71">
        <f>'PER TRIWULAN'!X871</f>
        <v>68515000</v>
      </c>
      <c r="F24" s="87">
        <v>68515000</v>
      </c>
      <c r="G24" s="62"/>
      <c r="H24" s="62">
        <v>1359000</v>
      </c>
      <c r="I24" s="62">
        <v>2074000</v>
      </c>
      <c r="J24" s="62">
        <v>8516200</v>
      </c>
      <c r="K24" s="62">
        <v>12096350</v>
      </c>
      <c r="L24" s="62">
        <v>11303770</v>
      </c>
      <c r="M24" s="62">
        <v>4737500</v>
      </c>
      <c r="N24" s="62">
        <v>13572980</v>
      </c>
      <c r="O24" s="62">
        <v>3028500</v>
      </c>
      <c r="P24" s="62"/>
      <c r="Q24" s="62"/>
      <c r="R24" s="62">
        <v>11826700</v>
      </c>
      <c r="S24" s="62"/>
      <c r="T24" s="72">
        <f t="shared" si="0"/>
        <v>68515000</v>
      </c>
      <c r="U24" s="59">
        <f t="shared" si="1"/>
        <v>0</v>
      </c>
      <c r="V24" s="59">
        <f t="shared" si="2"/>
        <v>0</v>
      </c>
      <c r="X24" s="173">
        <f>'K8 SMP Twl I 2013'!T24</f>
        <v>14200000</v>
      </c>
      <c r="Y24" s="173">
        <f>'K8 SMP Twl II 2013'!T24</f>
        <v>14200000</v>
      </c>
      <c r="Z24" s="173">
        <f>'K8 SMP Twl III 2013'!T24</f>
        <v>14200000</v>
      </c>
      <c r="AA24" s="173">
        <f>'K8 SMP Twl IV 2013'!T24</f>
        <v>25915000</v>
      </c>
      <c r="AB24" s="173">
        <f t="shared" si="3"/>
        <v>68515000</v>
      </c>
      <c r="AC24" s="173">
        <f t="shared" si="4"/>
        <v>0</v>
      </c>
      <c r="AF24" s="62">
        <v>0</v>
      </c>
      <c r="AG24" s="62">
        <v>0</v>
      </c>
      <c r="AH24" s="62">
        <v>0</v>
      </c>
      <c r="AI24" s="62">
        <v>0</v>
      </c>
      <c r="AJ24" s="173">
        <f t="shared" si="5"/>
        <v>0</v>
      </c>
      <c r="AK24" s="173">
        <f t="shared" si="6"/>
        <v>68515000</v>
      </c>
    </row>
    <row r="25" spans="2:37" hidden="1">
      <c r="B25" s="79">
        <f t="shared" si="7"/>
        <v>15</v>
      </c>
      <c r="C25" s="69" t="str">
        <f>'K8 SD_SMP KAB GROBOGAN 2013'!C877</f>
        <v xml:space="preserve"> Godong </v>
      </c>
      <c r="D25" s="70" t="str">
        <f>'K8 SD_SMP KAB GROBOGAN 2013'!D877</f>
        <v>SMP NEGERI 1 GODONG</v>
      </c>
      <c r="E25" s="71">
        <f>'PER TRIWULAN'!X872</f>
        <v>675565000</v>
      </c>
      <c r="F25" s="87">
        <v>675565000</v>
      </c>
      <c r="G25" s="62">
        <v>24300000</v>
      </c>
      <c r="H25" s="62">
        <v>19000000</v>
      </c>
      <c r="I25" s="62">
        <v>149461500</v>
      </c>
      <c r="J25" s="62">
        <v>132577600</v>
      </c>
      <c r="K25" s="62">
        <v>71441800</v>
      </c>
      <c r="L25" s="62">
        <v>17792381</v>
      </c>
      <c r="M25" s="62">
        <v>21040000</v>
      </c>
      <c r="N25" s="62">
        <v>44000000</v>
      </c>
      <c r="O25" s="62">
        <v>11885000</v>
      </c>
      <c r="P25" s="62"/>
      <c r="Q25" s="62">
        <v>6600000</v>
      </c>
      <c r="R25" s="62">
        <v>29675000</v>
      </c>
      <c r="S25" s="62">
        <v>147529000</v>
      </c>
      <c r="T25" s="72">
        <f t="shared" si="0"/>
        <v>675302281</v>
      </c>
      <c r="U25" s="59">
        <f t="shared" si="1"/>
        <v>0</v>
      </c>
      <c r="V25" s="59">
        <f t="shared" si="2"/>
        <v>262719</v>
      </c>
      <c r="X25" s="173">
        <f>'K8 SMP Twl I 2013'!T25</f>
        <v>168797357</v>
      </c>
      <c r="Y25" s="173">
        <f>'K8 SMP Twl II 2013'!T25</f>
        <v>168797659</v>
      </c>
      <c r="Z25" s="173">
        <f>'K8 SMP Twl III 2013'!T25</f>
        <v>168788689</v>
      </c>
      <c r="AA25" s="173">
        <f>'K8 SMP Twl IV 2013'!T25</f>
        <v>168918576</v>
      </c>
      <c r="AB25" s="173">
        <f t="shared" si="3"/>
        <v>675302281</v>
      </c>
      <c r="AC25" s="173">
        <f t="shared" si="4"/>
        <v>0</v>
      </c>
      <c r="AF25" s="62"/>
      <c r="AG25" s="62"/>
      <c r="AH25" s="62"/>
      <c r="AI25" s="62"/>
      <c r="AJ25" s="173">
        <f t="shared" si="5"/>
        <v>0</v>
      </c>
      <c r="AK25" s="173">
        <f t="shared" si="6"/>
        <v>675302281</v>
      </c>
    </row>
    <row r="26" spans="2:37" hidden="1">
      <c r="B26" s="79">
        <f t="shared" si="7"/>
        <v>16</v>
      </c>
      <c r="C26" s="69" t="str">
        <f>'K8 SD_SMP KAB GROBOGAN 2013'!C878</f>
        <v xml:space="preserve"> Godong </v>
      </c>
      <c r="D26" s="70" t="str">
        <f>'K8 SD_SMP KAB GROBOGAN 2013'!D878</f>
        <v>SMP NEGERI 2 GODONG</v>
      </c>
      <c r="E26" s="136">
        <f>'PER TRIWULAN'!X873</f>
        <v>129220000</v>
      </c>
      <c r="F26" s="136">
        <v>129220000</v>
      </c>
      <c r="G26" s="146">
        <v>1515000</v>
      </c>
      <c r="H26" s="146">
        <v>4021000</v>
      </c>
      <c r="I26" s="146">
        <v>24066500</v>
      </c>
      <c r="J26" s="146">
        <v>21446700</v>
      </c>
      <c r="K26" s="146">
        <v>10509550</v>
      </c>
      <c r="L26" s="146">
        <v>5705209</v>
      </c>
      <c r="M26" s="146">
        <v>663000</v>
      </c>
      <c r="N26" s="146">
        <v>26610000</v>
      </c>
      <c r="O26" s="146">
        <v>3537000</v>
      </c>
      <c r="P26" s="146"/>
      <c r="Q26" s="146"/>
      <c r="R26" s="146"/>
      <c r="S26" s="146">
        <v>30281000</v>
      </c>
      <c r="T26" s="136">
        <f t="shared" si="0"/>
        <v>128354959</v>
      </c>
      <c r="U26" s="59">
        <f t="shared" si="1"/>
        <v>0</v>
      </c>
      <c r="V26" s="59">
        <f t="shared" si="2"/>
        <v>865041</v>
      </c>
      <c r="X26" s="173">
        <f>'K8 SMP Twl I 2013'!T26</f>
        <v>33369959</v>
      </c>
      <c r="Y26" s="173">
        <f>'K8 SMP Twl II 2013'!T26</f>
        <v>37985000</v>
      </c>
      <c r="Z26" s="173">
        <f>'K8 SMP Twl III 2013'!T26</f>
        <v>28500000</v>
      </c>
      <c r="AA26" s="173">
        <f>'K8 SMP Twl IV 2013'!T26</f>
        <v>28500000</v>
      </c>
      <c r="AB26" s="173">
        <f t="shared" si="3"/>
        <v>128354959</v>
      </c>
      <c r="AC26" s="173">
        <f t="shared" si="4"/>
        <v>0</v>
      </c>
      <c r="AF26" s="62"/>
      <c r="AG26" s="62"/>
      <c r="AH26" s="62"/>
      <c r="AI26" s="62"/>
      <c r="AJ26" s="173">
        <f t="shared" si="5"/>
        <v>0</v>
      </c>
      <c r="AK26" s="173">
        <f t="shared" si="6"/>
        <v>128354959</v>
      </c>
    </row>
    <row r="27" spans="2:37" hidden="1">
      <c r="B27" s="79">
        <f t="shared" si="7"/>
        <v>17</v>
      </c>
      <c r="C27" s="69" t="str">
        <f>'K8 SD_SMP KAB GROBOGAN 2013'!C879</f>
        <v xml:space="preserve"> Godong </v>
      </c>
      <c r="D27" s="70" t="str">
        <f>'K8 SD_SMP KAB GROBOGAN 2013'!D879</f>
        <v>SMP NEGERI 3 Godong</v>
      </c>
      <c r="E27" s="71">
        <f>'PER TRIWULAN'!X874</f>
        <v>248855000</v>
      </c>
      <c r="F27" s="87">
        <v>248855000</v>
      </c>
      <c r="G27" s="62">
        <v>1020000</v>
      </c>
      <c r="H27" s="62">
        <v>9970000</v>
      </c>
      <c r="I27" s="62">
        <v>35322500</v>
      </c>
      <c r="J27" s="62">
        <v>65383500</v>
      </c>
      <c r="K27" s="62">
        <v>65737000</v>
      </c>
      <c r="L27" s="62">
        <v>23386878</v>
      </c>
      <c r="M27" s="62">
        <v>5255000</v>
      </c>
      <c r="N27" s="62">
        <v>27570000</v>
      </c>
      <c r="O27" s="62">
        <v>8210000</v>
      </c>
      <c r="P27" s="62"/>
      <c r="Q27" s="62">
        <v>3000000</v>
      </c>
      <c r="R27" s="62">
        <v>2500000</v>
      </c>
      <c r="S27" s="62">
        <v>1500000</v>
      </c>
      <c r="T27" s="72">
        <f t="shared" si="0"/>
        <v>248854878</v>
      </c>
      <c r="U27" s="59">
        <f t="shared" si="1"/>
        <v>0</v>
      </c>
      <c r="V27" s="59">
        <f t="shared" si="2"/>
        <v>122</v>
      </c>
      <c r="X27" s="173">
        <f>'K8 SMP Twl I 2013'!T27</f>
        <v>60720748</v>
      </c>
      <c r="Y27" s="173">
        <f>'K8 SMP Twl II 2013'!T27</f>
        <v>65651575</v>
      </c>
      <c r="Z27" s="173">
        <f>'K8 SMP Twl III 2013'!T27</f>
        <v>58533613</v>
      </c>
      <c r="AA27" s="173">
        <f>'K8 SMP Twl IV 2013'!T27</f>
        <v>63948942</v>
      </c>
      <c r="AB27" s="173">
        <f t="shared" si="3"/>
        <v>248854878</v>
      </c>
      <c r="AC27" s="173">
        <f t="shared" si="4"/>
        <v>0</v>
      </c>
      <c r="AF27" s="62"/>
      <c r="AG27" s="62"/>
      <c r="AH27" s="62"/>
      <c r="AI27" s="62"/>
      <c r="AJ27" s="173">
        <f t="shared" si="5"/>
        <v>0</v>
      </c>
      <c r="AK27" s="173">
        <f t="shared" si="6"/>
        <v>248854878</v>
      </c>
    </row>
    <row r="28" spans="2:37" hidden="1">
      <c r="B28" s="79">
        <f t="shared" si="7"/>
        <v>18</v>
      </c>
      <c r="C28" s="69" t="str">
        <f>'K8 SD_SMP KAB GROBOGAN 2013'!C880</f>
        <v xml:space="preserve"> Grobogan </v>
      </c>
      <c r="D28" s="70" t="str">
        <f>'K8 SD_SMP KAB GROBOGAN 2013'!D880</f>
        <v>SMP NEGERI 1 GROBOGAN</v>
      </c>
      <c r="E28" s="71">
        <f>'PER TRIWULAN'!X875</f>
        <v>826085000</v>
      </c>
      <c r="F28" s="87">
        <v>826085000</v>
      </c>
      <c r="G28" s="62">
        <v>4878000</v>
      </c>
      <c r="H28" s="62">
        <v>21575000</v>
      </c>
      <c r="I28" s="62">
        <v>275500000</v>
      </c>
      <c r="J28" s="62">
        <v>177917000</v>
      </c>
      <c r="K28" s="62">
        <v>93251000</v>
      </c>
      <c r="L28" s="62">
        <v>32362000</v>
      </c>
      <c r="M28" s="62">
        <v>46788800</v>
      </c>
      <c r="N28" s="62">
        <v>120000000</v>
      </c>
      <c r="O28" s="62">
        <v>33823000</v>
      </c>
      <c r="P28" s="62">
        <v>2230000</v>
      </c>
      <c r="Q28" s="62">
        <v>9480000</v>
      </c>
      <c r="R28" s="62">
        <v>5137500</v>
      </c>
      <c r="S28" s="62">
        <v>3142700</v>
      </c>
      <c r="T28" s="72">
        <f t="shared" si="0"/>
        <v>826085000</v>
      </c>
      <c r="U28" s="59">
        <f t="shared" si="1"/>
        <v>0</v>
      </c>
      <c r="V28" s="59">
        <f t="shared" si="2"/>
        <v>0</v>
      </c>
      <c r="X28" s="173">
        <f>'K8 SMP Twl I 2013'!T28</f>
        <v>0</v>
      </c>
      <c r="Y28" s="173">
        <f>'K8 SMP Twl II 2013'!T28</f>
        <v>0</v>
      </c>
      <c r="Z28" s="173">
        <f>'K8 SMP Twl III 2013'!T28</f>
        <v>0</v>
      </c>
      <c r="AA28" s="173">
        <f>'K8 SMP Twl IV 2013'!T28</f>
        <v>0</v>
      </c>
      <c r="AB28" s="173">
        <f t="shared" si="3"/>
        <v>0</v>
      </c>
      <c r="AC28" s="173">
        <f t="shared" si="4"/>
        <v>826085000</v>
      </c>
      <c r="AF28" s="62">
        <v>205552968</v>
      </c>
      <c r="AG28" s="62">
        <v>207864602</v>
      </c>
      <c r="AH28" s="62">
        <v>195953394</v>
      </c>
      <c r="AI28" s="62">
        <v>216714036</v>
      </c>
      <c r="AJ28" s="173">
        <f t="shared" si="5"/>
        <v>826085000</v>
      </c>
      <c r="AK28" s="173">
        <f t="shared" si="6"/>
        <v>0</v>
      </c>
    </row>
    <row r="29" spans="2:37" hidden="1">
      <c r="B29" s="79">
        <f t="shared" si="7"/>
        <v>19</v>
      </c>
      <c r="C29" s="69" t="str">
        <f>'K8 SD_SMP KAB GROBOGAN 2013'!C881</f>
        <v xml:space="preserve"> Grobogan </v>
      </c>
      <c r="D29" s="70" t="str">
        <f>'K8 SD_SMP KAB GROBOGAN 2013'!D881</f>
        <v>SMP NEGERI 2 GROBOGAN</v>
      </c>
      <c r="E29" s="71">
        <f>'PER TRIWULAN'!X876</f>
        <v>471795000</v>
      </c>
      <c r="F29" s="87">
        <v>471795000</v>
      </c>
      <c r="G29" s="62">
        <v>23517500</v>
      </c>
      <c r="H29" s="62">
        <v>6513700</v>
      </c>
      <c r="I29" s="62">
        <v>97510500</v>
      </c>
      <c r="J29" s="62">
        <v>94693000</v>
      </c>
      <c r="K29" s="62">
        <v>73602400</v>
      </c>
      <c r="L29" s="62">
        <v>10432502</v>
      </c>
      <c r="M29" s="62">
        <v>27239000</v>
      </c>
      <c r="N29" s="62">
        <v>88893000</v>
      </c>
      <c r="O29" s="62">
        <v>19970000</v>
      </c>
      <c r="P29" s="62">
        <v>10450000</v>
      </c>
      <c r="Q29" s="62">
        <v>3000000</v>
      </c>
      <c r="R29" s="62">
        <v>4950000</v>
      </c>
      <c r="S29" s="62">
        <v>11023000</v>
      </c>
      <c r="T29" s="72">
        <f t="shared" si="0"/>
        <v>471794602</v>
      </c>
      <c r="U29" s="59">
        <f t="shared" si="1"/>
        <v>0</v>
      </c>
      <c r="V29" s="59">
        <f t="shared" si="2"/>
        <v>398</v>
      </c>
      <c r="X29" s="173">
        <f>'K8 SMP Twl I 2013'!T29</f>
        <v>0</v>
      </c>
      <c r="Y29" s="173">
        <f>'K8 SMP Twl II 2013'!T29</f>
        <v>0</v>
      </c>
      <c r="Z29" s="173">
        <f>'K8 SMP Twl III 2013'!T29</f>
        <v>0</v>
      </c>
      <c r="AA29" s="173">
        <f>'K8 SMP Twl IV 2013'!T29</f>
        <v>0</v>
      </c>
      <c r="AB29" s="173">
        <f t="shared" si="3"/>
        <v>0</v>
      </c>
      <c r="AC29" s="173">
        <f t="shared" si="4"/>
        <v>471794602</v>
      </c>
      <c r="AF29" s="62"/>
      <c r="AG29" s="62"/>
      <c r="AH29" s="62"/>
      <c r="AI29" s="62"/>
      <c r="AJ29" s="173">
        <f t="shared" si="5"/>
        <v>0</v>
      </c>
      <c r="AK29" s="173">
        <f t="shared" si="6"/>
        <v>471794602</v>
      </c>
    </row>
    <row r="30" spans="2:37" hidden="1">
      <c r="B30" s="79">
        <f t="shared" si="7"/>
        <v>20</v>
      </c>
      <c r="C30" s="69" t="str">
        <f>'K8 SD_SMP KAB GROBOGAN 2013'!C882</f>
        <v xml:space="preserve"> Grobogan </v>
      </c>
      <c r="D30" s="70" t="str">
        <f>'K8 SD_SMP KAB GROBOGAN 2013'!D882</f>
        <v>SMP NEGERI 3 Satu Atap Grobogan</v>
      </c>
      <c r="E30" s="71">
        <f>'PER TRIWULAN'!X877</f>
        <v>89105000</v>
      </c>
      <c r="F30" s="87">
        <v>89105000</v>
      </c>
      <c r="G30" s="62">
        <v>645000</v>
      </c>
      <c r="H30" s="62">
        <v>481600</v>
      </c>
      <c r="I30" s="62">
        <v>10870000</v>
      </c>
      <c r="J30" s="62">
        <v>6878400</v>
      </c>
      <c r="K30" s="62">
        <v>14076000</v>
      </c>
      <c r="L30" s="62">
        <v>1475000</v>
      </c>
      <c r="M30" s="62">
        <v>7730000</v>
      </c>
      <c r="N30" s="62">
        <v>11665000</v>
      </c>
      <c r="O30" s="62">
        <v>4315000</v>
      </c>
      <c r="P30" s="62">
        <v>22419000</v>
      </c>
      <c r="Q30" s="62">
        <v>8550000</v>
      </c>
      <c r="R30" s="62"/>
      <c r="S30" s="62"/>
      <c r="T30" s="72">
        <f t="shared" si="0"/>
        <v>89105000</v>
      </c>
      <c r="U30" s="59">
        <f t="shared" si="1"/>
        <v>0</v>
      </c>
      <c r="V30" s="59">
        <f t="shared" si="2"/>
        <v>0</v>
      </c>
      <c r="X30" s="173">
        <f>'K8 SMP Twl I 2013'!T30</f>
        <v>20984500</v>
      </c>
      <c r="Y30" s="173">
        <f>'K8 SMP Twl II 2013'!T30</f>
        <v>22974700</v>
      </c>
      <c r="Z30" s="173">
        <f>'K8 SMP Twl III 2013'!T30</f>
        <v>22415100</v>
      </c>
      <c r="AA30" s="173">
        <f>'K8 SMP Twl IV 2013'!T30</f>
        <v>22730700</v>
      </c>
      <c r="AB30" s="173">
        <f t="shared" si="3"/>
        <v>89105000</v>
      </c>
      <c r="AC30" s="173">
        <f t="shared" si="4"/>
        <v>0</v>
      </c>
      <c r="AF30" s="62"/>
      <c r="AG30" s="62"/>
      <c r="AH30" s="62"/>
      <c r="AI30" s="62"/>
      <c r="AJ30" s="173">
        <f t="shared" si="5"/>
        <v>0</v>
      </c>
      <c r="AK30" s="173">
        <f t="shared" si="6"/>
        <v>89105000</v>
      </c>
    </row>
    <row r="31" spans="2:37" hidden="1">
      <c r="B31" s="79">
        <f t="shared" si="7"/>
        <v>21</v>
      </c>
      <c r="C31" s="69" t="str">
        <f>'K8 SD_SMP KAB GROBOGAN 2013'!C883</f>
        <v xml:space="preserve"> Grobogan </v>
      </c>
      <c r="D31" s="70" t="str">
        <f>'K8 SD_SMP KAB GROBOGAN 2013'!D883</f>
        <v>SMP NEGERI 4 Satu Atap Grobogan</v>
      </c>
      <c r="E31" s="71">
        <f>'PER TRIWULAN'!X878</f>
        <v>76680000</v>
      </c>
      <c r="F31" s="87">
        <v>76680000</v>
      </c>
      <c r="G31" s="62">
        <v>50000</v>
      </c>
      <c r="H31" s="62">
        <v>225000</v>
      </c>
      <c r="I31" s="62">
        <v>6000000</v>
      </c>
      <c r="J31" s="62">
        <v>6690500</v>
      </c>
      <c r="K31" s="62">
        <v>29341500</v>
      </c>
      <c r="L31" s="62">
        <v>2600000</v>
      </c>
      <c r="M31" s="62">
        <v>6940000</v>
      </c>
      <c r="N31" s="62">
        <v>14024000</v>
      </c>
      <c r="O31" s="62">
        <v>3238000</v>
      </c>
      <c r="P31" s="62">
        <v>4072000</v>
      </c>
      <c r="Q31" s="62">
        <v>3499000</v>
      </c>
      <c r="R31" s="62"/>
      <c r="S31" s="62"/>
      <c r="T31" s="72">
        <f t="shared" si="0"/>
        <v>76680000</v>
      </c>
      <c r="U31" s="59">
        <f t="shared" si="1"/>
        <v>0</v>
      </c>
      <c r="V31" s="59">
        <f t="shared" si="2"/>
        <v>0</v>
      </c>
      <c r="X31" s="173">
        <f>'K8 SMP Twl I 2013'!T31</f>
        <v>16152500</v>
      </c>
      <c r="Y31" s="173">
        <f>'K8 SMP Twl II 2013'!T31</f>
        <v>16152500</v>
      </c>
      <c r="Z31" s="173">
        <f>'K8 SMP Twl III 2013'!T31</f>
        <v>16152500</v>
      </c>
      <c r="AA31" s="173">
        <f>'K8 SMP Twl IV 2013'!T31</f>
        <v>28222500</v>
      </c>
      <c r="AB31" s="173">
        <f t="shared" si="3"/>
        <v>76680000</v>
      </c>
      <c r="AC31" s="173">
        <f t="shared" si="4"/>
        <v>0</v>
      </c>
      <c r="AF31" s="62"/>
      <c r="AG31" s="62"/>
      <c r="AH31" s="62"/>
      <c r="AI31" s="62"/>
      <c r="AJ31" s="173">
        <f t="shared" si="5"/>
        <v>0</v>
      </c>
      <c r="AK31" s="173">
        <f t="shared" si="6"/>
        <v>76680000</v>
      </c>
    </row>
    <row r="32" spans="2:37" hidden="1">
      <c r="B32" s="79">
        <f t="shared" si="7"/>
        <v>22</v>
      </c>
      <c r="C32" s="69" t="str">
        <f>'K8 SD_SMP KAB GROBOGAN 2013'!C884</f>
        <v xml:space="preserve"> Gubug </v>
      </c>
      <c r="D32" s="70" t="str">
        <f>'K8 SD_SMP KAB GROBOGAN 2013'!D884</f>
        <v>SMP NEGERI 1 GUBUG</v>
      </c>
      <c r="E32" s="71">
        <f>'PER TRIWULAN'!X879</f>
        <v>633675000</v>
      </c>
      <c r="F32" s="87">
        <v>633675000</v>
      </c>
      <c r="G32" s="62">
        <v>33202200</v>
      </c>
      <c r="H32" s="62">
        <v>10180450</v>
      </c>
      <c r="I32" s="62">
        <v>94362095</v>
      </c>
      <c r="J32" s="62">
        <v>135091800</v>
      </c>
      <c r="K32" s="62">
        <v>186224838</v>
      </c>
      <c r="L32" s="62">
        <v>23251517</v>
      </c>
      <c r="M32" s="62">
        <v>19491000</v>
      </c>
      <c r="N32" s="62">
        <v>76230000</v>
      </c>
      <c r="O32" s="62">
        <v>7585000</v>
      </c>
      <c r="P32" s="62"/>
      <c r="Q32" s="62">
        <v>6000000</v>
      </c>
      <c r="R32" s="62">
        <v>12925000</v>
      </c>
      <c r="S32" s="62">
        <v>28776100</v>
      </c>
      <c r="T32" s="72">
        <f t="shared" si="0"/>
        <v>633320000</v>
      </c>
      <c r="U32" s="59">
        <f t="shared" si="1"/>
        <v>0</v>
      </c>
      <c r="V32" s="59">
        <f t="shared" si="2"/>
        <v>355000</v>
      </c>
      <c r="X32" s="173">
        <f>'K8 SMP Twl I 2013'!T32</f>
        <v>0</v>
      </c>
      <c r="Y32" s="173">
        <f>'K8 SMP Twl II 2013'!T32</f>
        <v>0</v>
      </c>
      <c r="Z32" s="173">
        <f>'K8 SMP Twl III 2013'!T32</f>
        <v>0</v>
      </c>
      <c r="AA32" s="173">
        <f>'K8 SMP Twl IV 2013'!T32</f>
        <v>0</v>
      </c>
      <c r="AB32" s="173">
        <f t="shared" si="3"/>
        <v>0</v>
      </c>
      <c r="AC32" s="173">
        <f t="shared" si="4"/>
        <v>633320000</v>
      </c>
      <c r="AF32" s="62"/>
      <c r="AG32" s="62"/>
      <c r="AH32" s="62"/>
      <c r="AI32" s="62"/>
      <c r="AJ32" s="173">
        <f t="shared" si="5"/>
        <v>0</v>
      </c>
      <c r="AK32" s="173">
        <f t="shared" si="6"/>
        <v>633320000</v>
      </c>
    </row>
    <row r="33" spans="2:37" hidden="1">
      <c r="B33" s="79">
        <f t="shared" si="7"/>
        <v>23</v>
      </c>
      <c r="C33" s="69" t="str">
        <f>'K8 SD_SMP KAB GROBOGAN 2013'!C885</f>
        <v xml:space="preserve"> Gubug </v>
      </c>
      <c r="D33" s="70" t="str">
        <f>'K8 SD_SMP KAB GROBOGAN 2013'!D885</f>
        <v>SMP NEGERI 2 GUBUG</v>
      </c>
      <c r="E33" s="71">
        <f>'PER TRIWULAN'!X880</f>
        <v>547055000</v>
      </c>
      <c r="F33" s="87">
        <v>547055000</v>
      </c>
      <c r="G33" s="62">
        <v>4620000</v>
      </c>
      <c r="H33" s="62">
        <v>8700000</v>
      </c>
      <c r="I33" s="62">
        <v>23296500</v>
      </c>
      <c r="J33" s="62">
        <v>62415900</v>
      </c>
      <c r="K33" s="62">
        <v>56907100</v>
      </c>
      <c r="L33" s="62">
        <v>30251500</v>
      </c>
      <c r="M33" s="62">
        <v>129784000</v>
      </c>
      <c r="N33" s="62">
        <v>95565000</v>
      </c>
      <c r="O33" s="62">
        <v>17920965</v>
      </c>
      <c r="P33" s="62">
        <v>246000</v>
      </c>
      <c r="Q33" s="62">
        <v>4200000</v>
      </c>
      <c r="R33" s="62">
        <v>19085100</v>
      </c>
      <c r="S33" s="62">
        <v>94062935</v>
      </c>
      <c r="T33" s="72">
        <f t="shared" si="0"/>
        <v>547055000</v>
      </c>
      <c r="U33" s="59">
        <f t="shared" si="1"/>
        <v>0</v>
      </c>
      <c r="V33" s="59">
        <f t="shared" si="2"/>
        <v>0</v>
      </c>
      <c r="X33" s="173">
        <f>'K8 SMP Twl I 2013'!T33</f>
        <v>0</v>
      </c>
      <c r="Y33" s="173">
        <f>'K8 SMP Twl II 2013'!T33</f>
        <v>0</v>
      </c>
      <c r="Z33" s="173">
        <f>'K8 SMP Twl III 2013'!T33</f>
        <v>0</v>
      </c>
      <c r="AA33" s="173">
        <f>'K8 SMP Twl IV 2013'!T33</f>
        <v>0</v>
      </c>
      <c r="AB33" s="173">
        <f t="shared" si="3"/>
        <v>0</v>
      </c>
      <c r="AC33" s="173">
        <f t="shared" si="4"/>
        <v>547055000</v>
      </c>
      <c r="AF33" s="62"/>
      <c r="AG33" s="62"/>
      <c r="AH33" s="62"/>
      <c r="AI33" s="62"/>
      <c r="AJ33" s="173">
        <f t="shared" si="5"/>
        <v>0</v>
      </c>
      <c r="AK33" s="173">
        <f t="shared" si="6"/>
        <v>547055000</v>
      </c>
    </row>
    <row r="34" spans="2:37" hidden="1">
      <c r="B34" s="79">
        <f t="shared" si="7"/>
        <v>24</v>
      </c>
      <c r="C34" s="69" t="str">
        <f>'K8 SD_SMP KAB GROBOGAN 2013'!C886</f>
        <v xml:space="preserve"> Gubug </v>
      </c>
      <c r="D34" s="70" t="str">
        <f>'K8 SD_SMP KAB GROBOGAN 2013'!D886</f>
        <v>SMP NEGERI 3 GUBUG</v>
      </c>
      <c r="E34" s="71">
        <f>'PER TRIWULAN'!X881</f>
        <v>321630000</v>
      </c>
      <c r="F34" s="87">
        <v>321630000</v>
      </c>
      <c r="G34" s="62">
        <v>4058000</v>
      </c>
      <c r="H34" s="62">
        <v>5347500</v>
      </c>
      <c r="I34" s="62">
        <v>42353850</v>
      </c>
      <c r="J34" s="62">
        <v>48902900</v>
      </c>
      <c r="K34" s="62">
        <v>70785650</v>
      </c>
      <c r="L34" s="62">
        <v>24026059</v>
      </c>
      <c r="M34" s="62">
        <v>23274900</v>
      </c>
      <c r="N34" s="62">
        <v>37344000</v>
      </c>
      <c r="O34" s="62">
        <v>5347300</v>
      </c>
      <c r="P34" s="62">
        <v>5230000</v>
      </c>
      <c r="Q34" s="62">
        <v>10589800</v>
      </c>
      <c r="R34" s="62">
        <v>4270000</v>
      </c>
      <c r="S34" s="62">
        <v>40100000</v>
      </c>
      <c r="T34" s="72">
        <f t="shared" si="0"/>
        <v>321629959</v>
      </c>
      <c r="U34" s="59">
        <f t="shared" si="1"/>
        <v>0</v>
      </c>
      <c r="V34" s="59">
        <f t="shared" si="2"/>
        <v>41</v>
      </c>
      <c r="X34" s="173">
        <f>'K8 SMP Twl I 2013'!T34</f>
        <v>0</v>
      </c>
      <c r="Y34" s="173">
        <f>'K8 SMP Twl II 2013'!T34</f>
        <v>0</v>
      </c>
      <c r="Z34" s="173">
        <f>'K8 SMP Twl III 2013'!T34</f>
        <v>0</v>
      </c>
      <c r="AA34" s="173">
        <f>'K8 SMP Twl IV 2013'!T34</f>
        <v>0</v>
      </c>
      <c r="AB34" s="173">
        <f t="shared" si="3"/>
        <v>0</v>
      </c>
      <c r="AC34" s="173">
        <f t="shared" si="4"/>
        <v>321629959</v>
      </c>
      <c r="AF34" s="62"/>
      <c r="AG34" s="62"/>
      <c r="AH34" s="62"/>
      <c r="AI34" s="62"/>
      <c r="AJ34" s="173">
        <f t="shared" si="5"/>
        <v>0</v>
      </c>
      <c r="AK34" s="173">
        <f t="shared" si="6"/>
        <v>321629959</v>
      </c>
    </row>
    <row r="35" spans="2:37" hidden="1">
      <c r="B35" s="79">
        <f t="shared" si="7"/>
        <v>25</v>
      </c>
      <c r="C35" s="69" t="str">
        <f>'K8 SD_SMP KAB GROBOGAN 2013'!C887</f>
        <v xml:space="preserve"> Gubug </v>
      </c>
      <c r="D35" s="70" t="str">
        <f>'K8 SD_SMP KAB GROBOGAN 2013'!D887</f>
        <v>SMP NEGERI 4 Satu Atap Gubug</v>
      </c>
      <c r="E35" s="71">
        <f>'PER TRIWULAN'!X882</f>
        <v>122475000</v>
      </c>
      <c r="F35" s="87">
        <v>122475000</v>
      </c>
      <c r="G35" s="62"/>
      <c r="H35" s="62">
        <v>4125000</v>
      </c>
      <c r="I35" s="62">
        <v>1881000</v>
      </c>
      <c r="J35" s="62">
        <v>29656400</v>
      </c>
      <c r="K35" s="62">
        <v>5401000</v>
      </c>
      <c r="L35" s="62">
        <v>2499500</v>
      </c>
      <c r="M35" s="62">
        <v>1908000</v>
      </c>
      <c r="N35" s="62">
        <v>62568000</v>
      </c>
      <c r="O35" s="62">
        <v>4072500</v>
      </c>
      <c r="P35" s="62"/>
      <c r="Q35" s="62">
        <v>7613600</v>
      </c>
      <c r="R35" s="62">
        <v>2750000</v>
      </c>
      <c r="S35" s="62"/>
      <c r="T35" s="72">
        <f t="shared" si="0"/>
        <v>122475000</v>
      </c>
      <c r="U35" s="59">
        <f t="shared" si="1"/>
        <v>0</v>
      </c>
      <c r="V35" s="59">
        <f t="shared" si="2"/>
        <v>0</v>
      </c>
      <c r="X35" s="173">
        <f>'K8 SMP Twl I 2013'!T35</f>
        <v>0</v>
      </c>
      <c r="Y35" s="173">
        <f>'K8 SMP Twl II 2013'!T35</f>
        <v>0</v>
      </c>
      <c r="Z35" s="173">
        <f>'K8 SMP Twl III 2013'!T35</f>
        <v>0</v>
      </c>
      <c r="AA35" s="173">
        <f>'K8 SMP Twl IV 2013'!T35</f>
        <v>0</v>
      </c>
      <c r="AB35" s="173">
        <f t="shared" si="3"/>
        <v>0</v>
      </c>
      <c r="AC35" s="173">
        <f t="shared" si="4"/>
        <v>122475000</v>
      </c>
      <c r="AF35" s="62"/>
      <c r="AG35" s="62"/>
      <c r="AH35" s="62"/>
      <c r="AI35" s="62"/>
      <c r="AJ35" s="173">
        <f t="shared" si="5"/>
        <v>0</v>
      </c>
      <c r="AK35" s="173">
        <f t="shared" si="6"/>
        <v>122475000</v>
      </c>
    </row>
    <row r="36" spans="2:37" hidden="1">
      <c r="B36" s="79">
        <f t="shared" si="7"/>
        <v>26</v>
      </c>
      <c r="C36" s="69" t="str">
        <f>'K8 SD_SMP KAB GROBOGAN 2013'!C888</f>
        <v xml:space="preserve"> Gubug </v>
      </c>
      <c r="D36" s="70" t="str">
        <f>'K8 SD_SMP KAB GROBOGAN 2013'!D888</f>
        <v>SMPT NEGERI 2 Gubug</v>
      </c>
      <c r="E36" s="71">
        <f>'PER TRIWULAN'!X883</f>
        <v>5857500</v>
      </c>
      <c r="F36" s="87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72">
        <f t="shared" si="0"/>
        <v>0</v>
      </c>
      <c r="U36" s="59">
        <f t="shared" si="1"/>
        <v>5857500</v>
      </c>
      <c r="V36" s="59">
        <f t="shared" si="2"/>
        <v>0</v>
      </c>
      <c r="X36" s="173">
        <f>'K8 SMP Twl I 2013'!T36</f>
        <v>0</v>
      </c>
      <c r="Y36" s="173">
        <f>'K8 SMP Twl II 2013'!T36</f>
        <v>0</v>
      </c>
      <c r="Z36" s="173">
        <f>'K8 SMP Twl III 2013'!T36</f>
        <v>0</v>
      </c>
      <c r="AA36" s="173">
        <f>'K8 SMP Twl IV 2013'!T36</f>
        <v>0</v>
      </c>
      <c r="AB36" s="173">
        <f t="shared" si="3"/>
        <v>0</v>
      </c>
      <c r="AC36" s="173">
        <f t="shared" si="4"/>
        <v>0</v>
      </c>
      <c r="AF36" s="62"/>
      <c r="AG36" s="62"/>
      <c r="AH36" s="62"/>
      <c r="AI36" s="62"/>
      <c r="AJ36" s="173">
        <f t="shared" si="5"/>
        <v>0</v>
      </c>
      <c r="AK36" s="173">
        <f t="shared" si="6"/>
        <v>0</v>
      </c>
    </row>
    <row r="37" spans="2:37" hidden="1">
      <c r="B37" s="79">
        <f t="shared" si="7"/>
        <v>27</v>
      </c>
      <c r="C37" s="69" t="str">
        <f>'K8 SD_SMP KAB GROBOGAN 2013'!C889</f>
        <v xml:space="preserve"> Karangrayung </v>
      </c>
      <c r="D37" s="70" t="str">
        <f>'K8 SD_SMP KAB GROBOGAN 2013'!D889</f>
        <v>SMP NEGERI 1 KARANGRAYUNG</v>
      </c>
      <c r="E37" s="71">
        <f>'PER TRIWULAN'!X884</f>
        <v>711065000</v>
      </c>
      <c r="F37" s="87">
        <v>711065000</v>
      </c>
      <c r="G37" s="62">
        <v>1761000</v>
      </c>
      <c r="H37" s="62">
        <v>14076800</v>
      </c>
      <c r="I37" s="62">
        <v>151638000</v>
      </c>
      <c r="J37" s="62">
        <v>156511800</v>
      </c>
      <c r="K37" s="62">
        <v>177426240</v>
      </c>
      <c r="L37" s="62">
        <v>25836220</v>
      </c>
      <c r="M37" s="62">
        <v>58917480</v>
      </c>
      <c r="N37" s="62">
        <v>77001000</v>
      </c>
      <c r="O37" s="62">
        <v>22426000</v>
      </c>
      <c r="P37" s="62"/>
      <c r="Q37" s="62">
        <v>10800000</v>
      </c>
      <c r="R37" s="62">
        <v>14670000</v>
      </c>
      <c r="S37" s="62"/>
      <c r="T37" s="72">
        <f t="shared" si="0"/>
        <v>711064540</v>
      </c>
      <c r="U37" s="59">
        <f t="shared" si="1"/>
        <v>0</v>
      </c>
      <c r="V37" s="59">
        <f t="shared" si="2"/>
        <v>460</v>
      </c>
      <c r="X37" s="173">
        <f>'K8 SMP Twl I 2013'!T37</f>
        <v>179600456</v>
      </c>
      <c r="Y37" s="173">
        <f>'K8 SMP Twl II 2013'!T37</f>
        <v>179765731</v>
      </c>
      <c r="Z37" s="173">
        <f>'K8 SMP Twl III 2013'!T37</f>
        <v>120916996</v>
      </c>
      <c r="AA37" s="173">
        <f>'K8 SMP Twl IV 2013'!T37</f>
        <v>230781357</v>
      </c>
      <c r="AB37" s="173">
        <f t="shared" si="3"/>
        <v>711064540</v>
      </c>
      <c r="AC37" s="173">
        <f t="shared" si="4"/>
        <v>0</v>
      </c>
      <c r="AF37" s="62"/>
      <c r="AG37" s="62"/>
      <c r="AH37" s="62"/>
      <c r="AI37" s="62"/>
      <c r="AJ37" s="173">
        <f t="shared" si="5"/>
        <v>0</v>
      </c>
      <c r="AK37" s="173">
        <f t="shared" si="6"/>
        <v>711064540</v>
      </c>
    </row>
    <row r="38" spans="2:37" hidden="1">
      <c r="B38" s="79">
        <f t="shared" si="7"/>
        <v>28</v>
      </c>
      <c r="C38" s="69" t="str">
        <f>'K8 SD_SMP KAB GROBOGAN 2013'!C890</f>
        <v xml:space="preserve"> Karangrayung </v>
      </c>
      <c r="D38" s="70" t="str">
        <f>'K8 SD_SMP KAB GROBOGAN 2013'!D890</f>
        <v>SMP NEGERI 2 KARANGRAYUNG</v>
      </c>
      <c r="E38" s="71">
        <f>'PER TRIWULAN'!X885</f>
        <v>571550000</v>
      </c>
      <c r="F38" s="87">
        <v>571550000</v>
      </c>
      <c r="G38" s="62">
        <v>16555000</v>
      </c>
      <c r="H38" s="62">
        <v>7360100</v>
      </c>
      <c r="I38" s="62">
        <v>223987522</v>
      </c>
      <c r="J38" s="62">
        <v>144187150</v>
      </c>
      <c r="K38" s="62">
        <v>16627900</v>
      </c>
      <c r="L38" s="62">
        <v>18161610</v>
      </c>
      <c r="M38" s="62">
        <v>28993500</v>
      </c>
      <c r="N38" s="62">
        <v>65220000</v>
      </c>
      <c r="O38" s="62">
        <v>21410000</v>
      </c>
      <c r="P38" s="62"/>
      <c r="Q38" s="62">
        <v>7800000</v>
      </c>
      <c r="R38" s="62">
        <v>8425000</v>
      </c>
      <c r="S38" s="62"/>
      <c r="T38" s="72">
        <f t="shared" si="0"/>
        <v>558727782</v>
      </c>
      <c r="U38" s="59">
        <f t="shared" si="1"/>
        <v>0</v>
      </c>
      <c r="V38" s="59">
        <f t="shared" si="2"/>
        <v>12822218</v>
      </c>
      <c r="X38" s="173">
        <f>'K8 SMP Twl I 2013'!T38</f>
        <v>144469871</v>
      </c>
      <c r="Y38" s="173">
        <f>'K8 SMP Twl II 2013'!T38</f>
        <v>142207895</v>
      </c>
      <c r="Z38" s="173">
        <f>'K8 SMP Twl III 2013'!T38</f>
        <v>136839273</v>
      </c>
      <c r="AA38" s="173">
        <f>'K8 SMP Twl IV 2013'!T38</f>
        <v>135210743</v>
      </c>
      <c r="AB38" s="173">
        <f t="shared" si="3"/>
        <v>558727782</v>
      </c>
      <c r="AC38" s="173">
        <f t="shared" si="4"/>
        <v>0</v>
      </c>
      <c r="AF38" s="62"/>
      <c r="AG38" s="62"/>
      <c r="AH38" s="62"/>
      <c r="AI38" s="62"/>
      <c r="AJ38" s="173">
        <f t="shared" si="5"/>
        <v>0</v>
      </c>
      <c r="AK38" s="173">
        <f t="shared" si="6"/>
        <v>558727782</v>
      </c>
    </row>
    <row r="39" spans="2:37" hidden="1">
      <c r="B39" s="79">
        <f t="shared" si="7"/>
        <v>29</v>
      </c>
      <c r="C39" s="69" t="str">
        <f>'K8 SD_SMP KAB GROBOGAN 2013'!C891</f>
        <v xml:space="preserve"> Karangrayung </v>
      </c>
      <c r="D39" s="70" t="str">
        <f>'K8 SD_SMP KAB GROBOGAN 2013'!D891</f>
        <v>SMP NEGERI 3 KARANGRAYUNG</v>
      </c>
      <c r="E39" s="71">
        <f>'PER TRIWULAN'!X886</f>
        <v>536405000</v>
      </c>
      <c r="F39" s="87">
        <v>536405000</v>
      </c>
      <c r="G39" s="62">
        <v>5703800</v>
      </c>
      <c r="H39" s="62">
        <v>14500000</v>
      </c>
      <c r="I39" s="62">
        <v>129723000</v>
      </c>
      <c r="J39" s="62">
        <v>123465000</v>
      </c>
      <c r="K39" s="62">
        <v>130252804</v>
      </c>
      <c r="L39" s="62">
        <v>10464396</v>
      </c>
      <c r="M39" s="62">
        <v>28938000</v>
      </c>
      <c r="N39" s="62">
        <v>63158000</v>
      </c>
      <c r="O39" s="62">
        <v>19700000</v>
      </c>
      <c r="P39" s="62"/>
      <c r="Q39" s="62">
        <v>4200000</v>
      </c>
      <c r="R39" s="62">
        <v>6300000</v>
      </c>
      <c r="S39" s="62"/>
      <c r="T39" s="72">
        <f t="shared" si="0"/>
        <v>536405000</v>
      </c>
      <c r="U39" s="59">
        <f t="shared" si="1"/>
        <v>0</v>
      </c>
      <c r="V39" s="59">
        <f t="shared" si="2"/>
        <v>0</v>
      </c>
      <c r="X39" s="173">
        <f>'K8 SMP Twl I 2013'!T39</f>
        <v>125520015</v>
      </c>
      <c r="Y39" s="173">
        <f>'K8 SMP Twl II 2013'!T39</f>
        <v>141084985</v>
      </c>
      <c r="Z39" s="173">
        <f>'K8 SMP Twl III 2013'!T39</f>
        <v>133206231</v>
      </c>
      <c r="AA39" s="173">
        <f>'K8 SMP Twl IV 2013'!T39</f>
        <v>136593769</v>
      </c>
      <c r="AB39" s="173">
        <f t="shared" si="3"/>
        <v>536405000</v>
      </c>
      <c r="AC39" s="173">
        <f t="shared" si="4"/>
        <v>0</v>
      </c>
      <c r="AF39" s="62"/>
      <c r="AG39" s="62"/>
      <c r="AH39" s="62"/>
      <c r="AI39" s="62"/>
      <c r="AJ39" s="173">
        <f t="shared" si="5"/>
        <v>0</v>
      </c>
      <c r="AK39" s="173">
        <f t="shared" si="6"/>
        <v>536405000</v>
      </c>
    </row>
    <row r="40" spans="2:37" hidden="1">
      <c r="B40" s="79">
        <f t="shared" si="7"/>
        <v>30</v>
      </c>
      <c r="C40" s="69" t="str">
        <f>'K8 SD_SMP KAB GROBOGAN 2013'!C892</f>
        <v xml:space="preserve"> Karangrayung </v>
      </c>
      <c r="D40" s="70" t="str">
        <f>'K8 SD_SMP KAB GROBOGAN 2013'!D892</f>
        <v>SMP NEGERI 4 Satu Atap Karangrayung</v>
      </c>
      <c r="E40" s="71">
        <f>'PER TRIWULAN'!X887</f>
        <v>92655000</v>
      </c>
      <c r="F40" s="87">
        <v>92655000</v>
      </c>
      <c r="G40" s="62"/>
      <c r="H40" s="62">
        <v>515000</v>
      </c>
      <c r="I40" s="62">
        <v>19045800</v>
      </c>
      <c r="J40" s="62">
        <v>10363850</v>
      </c>
      <c r="K40" s="62">
        <v>32378150</v>
      </c>
      <c r="L40" s="62">
        <v>1060004</v>
      </c>
      <c r="M40" s="62">
        <v>8342500</v>
      </c>
      <c r="N40" s="62">
        <v>13809000</v>
      </c>
      <c r="O40" s="62">
        <v>3395000</v>
      </c>
      <c r="P40" s="62">
        <v>750000</v>
      </c>
      <c r="Q40" s="62">
        <v>1235000</v>
      </c>
      <c r="R40" s="62">
        <v>450000</v>
      </c>
      <c r="S40" s="62">
        <v>545000</v>
      </c>
      <c r="T40" s="72">
        <f t="shared" si="0"/>
        <v>91889304</v>
      </c>
      <c r="U40" s="59">
        <f t="shared" si="1"/>
        <v>0</v>
      </c>
      <c r="V40" s="59">
        <f t="shared" si="2"/>
        <v>765696</v>
      </c>
      <c r="X40" s="173">
        <f>'K8 SMP Twl I 2013'!T40</f>
        <v>24495000</v>
      </c>
      <c r="Y40" s="173">
        <f>'K8 SMP Twl II 2013'!T40</f>
        <v>24000000</v>
      </c>
      <c r="Z40" s="173">
        <f>'K8 SMP Twl III 2013'!T40</f>
        <v>24395080</v>
      </c>
      <c r="AA40" s="173">
        <f>'K8 SMP Twl IV 2013'!T40</f>
        <v>18999224</v>
      </c>
      <c r="AB40" s="173">
        <f t="shared" si="3"/>
        <v>91889304</v>
      </c>
      <c r="AC40" s="173">
        <f t="shared" si="4"/>
        <v>0</v>
      </c>
      <c r="AF40" s="62"/>
      <c r="AG40" s="62"/>
      <c r="AH40" s="62"/>
      <c r="AI40" s="62"/>
      <c r="AJ40" s="173">
        <f t="shared" si="5"/>
        <v>0</v>
      </c>
      <c r="AK40" s="173">
        <f t="shared" si="6"/>
        <v>91889304</v>
      </c>
    </row>
    <row r="41" spans="2:37" hidden="1">
      <c r="B41" s="79">
        <f t="shared" si="7"/>
        <v>31</v>
      </c>
      <c r="C41" s="69" t="str">
        <f>'K8 SD_SMP KAB GROBOGAN 2013'!C893</f>
        <v xml:space="preserve"> Kedungjati </v>
      </c>
      <c r="D41" s="70" t="str">
        <f>'K8 SD_SMP KAB GROBOGAN 2013'!D893</f>
        <v>SMP NEGERI 1 KEDUNGJATI</v>
      </c>
      <c r="E41" s="71">
        <f>'PER TRIWULAN'!X888</f>
        <v>526820000</v>
      </c>
      <c r="F41" s="87">
        <v>526820000</v>
      </c>
      <c r="G41" s="62">
        <v>9605800</v>
      </c>
      <c r="H41" s="62">
        <v>8055000</v>
      </c>
      <c r="I41" s="62">
        <v>91419000</v>
      </c>
      <c r="J41" s="62">
        <v>54198150</v>
      </c>
      <c r="K41" s="62">
        <v>94375135</v>
      </c>
      <c r="L41" s="62">
        <v>5335578</v>
      </c>
      <c r="M41" s="62">
        <v>51152150</v>
      </c>
      <c r="N41" s="62">
        <v>84810000</v>
      </c>
      <c r="O41" s="62">
        <v>26317500</v>
      </c>
      <c r="P41" s="62">
        <v>10020000</v>
      </c>
      <c r="Q41" s="62"/>
      <c r="R41" s="62">
        <v>18340000</v>
      </c>
      <c r="S41" s="62">
        <v>73191687</v>
      </c>
      <c r="T41" s="72">
        <f t="shared" si="0"/>
        <v>526820000</v>
      </c>
      <c r="U41" s="59">
        <f t="shared" si="1"/>
        <v>0</v>
      </c>
      <c r="V41" s="59">
        <f t="shared" si="2"/>
        <v>0</v>
      </c>
      <c r="X41" s="173">
        <f>'K8 SMP Twl I 2013'!T41</f>
        <v>133466096</v>
      </c>
      <c r="Y41" s="173">
        <f>'K8 SMP Twl II 2013'!T41</f>
        <v>132192835</v>
      </c>
      <c r="Z41" s="173">
        <f>'K8 SMP Twl III 2013'!T41</f>
        <v>134416945</v>
      </c>
      <c r="AA41" s="173">
        <f>'K8 SMP Twl IV 2013'!T41</f>
        <v>126744124</v>
      </c>
      <c r="AB41" s="173">
        <f t="shared" si="3"/>
        <v>526820000</v>
      </c>
      <c r="AC41" s="173">
        <f t="shared" si="4"/>
        <v>0</v>
      </c>
      <c r="AF41" s="62"/>
      <c r="AG41" s="62"/>
      <c r="AH41" s="62"/>
      <c r="AI41" s="62"/>
      <c r="AJ41" s="173">
        <f t="shared" si="5"/>
        <v>0</v>
      </c>
      <c r="AK41" s="173">
        <f t="shared" si="6"/>
        <v>526820000</v>
      </c>
    </row>
    <row r="42" spans="2:37" hidden="1">
      <c r="B42" s="79">
        <f t="shared" si="7"/>
        <v>32</v>
      </c>
      <c r="C42" s="69" t="str">
        <f>'K8 SD_SMP KAB GROBOGAN 2013'!C894</f>
        <v xml:space="preserve"> Kedungjati </v>
      </c>
      <c r="D42" s="70" t="str">
        <f>'K8 SD_SMP KAB GROBOGAN 2013'!D894</f>
        <v>SMP NEGERI 2 KEDUNGJATI</v>
      </c>
      <c r="E42" s="71">
        <f>'PER TRIWULAN'!X889</f>
        <v>313820000</v>
      </c>
      <c r="F42" s="87">
        <v>313820000</v>
      </c>
      <c r="G42" s="62">
        <v>2583000</v>
      </c>
      <c r="H42" s="62">
        <v>5984800</v>
      </c>
      <c r="I42" s="62">
        <v>72142400</v>
      </c>
      <c r="J42" s="62">
        <v>80083500</v>
      </c>
      <c r="K42" s="62">
        <v>35726500</v>
      </c>
      <c r="L42" s="62">
        <v>8626847</v>
      </c>
      <c r="M42" s="62">
        <v>33342800</v>
      </c>
      <c r="N42" s="62">
        <v>49700000</v>
      </c>
      <c r="O42" s="62">
        <v>13138000</v>
      </c>
      <c r="P42" s="62">
        <v>272000</v>
      </c>
      <c r="Q42" s="62">
        <v>7137500</v>
      </c>
      <c r="R42" s="62">
        <v>1150000</v>
      </c>
      <c r="S42" s="62">
        <v>3891000</v>
      </c>
      <c r="T42" s="72">
        <f t="shared" si="0"/>
        <v>313778347</v>
      </c>
      <c r="U42" s="59">
        <f t="shared" si="1"/>
        <v>0</v>
      </c>
      <c r="V42" s="59">
        <f t="shared" si="2"/>
        <v>41653</v>
      </c>
      <c r="X42" s="173">
        <f>'K8 SMP Twl I 2013'!T42</f>
        <v>81079780</v>
      </c>
      <c r="Y42" s="173">
        <f>'K8 SMP Twl II 2013'!T42</f>
        <v>81048200</v>
      </c>
      <c r="Z42" s="173">
        <f>'K8 SMP Twl III 2013'!T42</f>
        <v>80904937</v>
      </c>
      <c r="AA42" s="173">
        <f>'K8 SMP Twl IV 2013'!T42</f>
        <v>70745430</v>
      </c>
      <c r="AB42" s="173">
        <f t="shared" si="3"/>
        <v>313778347</v>
      </c>
      <c r="AC42" s="173">
        <f t="shared" si="4"/>
        <v>0</v>
      </c>
      <c r="AF42" s="62"/>
      <c r="AG42" s="62"/>
      <c r="AH42" s="62"/>
      <c r="AI42" s="62"/>
      <c r="AJ42" s="173">
        <f t="shared" si="5"/>
        <v>0</v>
      </c>
      <c r="AK42" s="173">
        <f t="shared" si="6"/>
        <v>313778347</v>
      </c>
    </row>
    <row r="43" spans="2:37" hidden="1">
      <c r="B43" s="170">
        <f t="shared" si="7"/>
        <v>33</v>
      </c>
      <c r="C43" s="171" t="str">
        <f>'K8 SD_SMP KAB GROBOGAN 2013'!C895</f>
        <v xml:space="preserve"> Kedungjati </v>
      </c>
      <c r="D43" s="172" t="str">
        <f>'K8 SD_SMP KAB GROBOGAN 2013'!D895</f>
        <v>SMP NEGERI 3 Satu Atap Kedungjati</v>
      </c>
      <c r="E43" s="71">
        <f>'PER TRIWULAN'!X890</f>
        <v>83425000</v>
      </c>
      <c r="F43" s="87">
        <v>83425000</v>
      </c>
      <c r="G43" s="62"/>
      <c r="H43" s="62">
        <v>2725000</v>
      </c>
      <c r="I43" s="62">
        <v>3599000</v>
      </c>
      <c r="J43" s="62">
        <v>20481700</v>
      </c>
      <c r="K43" s="62">
        <v>3562800</v>
      </c>
      <c r="L43" s="62">
        <v>2518850</v>
      </c>
      <c r="M43" s="62">
        <v>2463500</v>
      </c>
      <c r="N43" s="62">
        <v>23675000</v>
      </c>
      <c r="O43" s="62">
        <v>2115000</v>
      </c>
      <c r="P43" s="62"/>
      <c r="Q43" s="62">
        <v>3506700</v>
      </c>
      <c r="R43" s="62"/>
      <c r="S43" s="62">
        <v>18776400</v>
      </c>
      <c r="T43" s="72">
        <f t="shared" si="0"/>
        <v>83423950</v>
      </c>
      <c r="U43" s="59">
        <f t="shared" si="1"/>
        <v>0</v>
      </c>
      <c r="V43" s="59">
        <f t="shared" si="2"/>
        <v>1050</v>
      </c>
      <c r="X43" s="173">
        <f>'K8 SMP Twl I 2013'!T43</f>
        <v>0</v>
      </c>
      <c r="Y43" s="173">
        <f>'K8 SMP Twl II 2013'!T43</f>
        <v>0</v>
      </c>
      <c r="Z43" s="173">
        <f>'K8 SMP Twl III 2013'!T43</f>
        <v>0</v>
      </c>
      <c r="AA43" s="173">
        <f>'K8 SMP Twl IV 2013'!T43</f>
        <v>0</v>
      </c>
      <c r="AB43" s="173">
        <f t="shared" si="3"/>
        <v>0</v>
      </c>
      <c r="AC43" s="173">
        <f t="shared" si="4"/>
        <v>83423950</v>
      </c>
      <c r="AF43" s="62"/>
      <c r="AG43" s="62"/>
      <c r="AH43" s="62"/>
      <c r="AI43" s="62"/>
      <c r="AJ43" s="173">
        <f t="shared" si="5"/>
        <v>0</v>
      </c>
      <c r="AK43" s="173">
        <f t="shared" si="6"/>
        <v>83423950</v>
      </c>
    </row>
    <row r="44" spans="2:37" hidden="1">
      <c r="B44" s="79">
        <f t="shared" si="7"/>
        <v>34</v>
      </c>
      <c r="C44" s="69" t="str">
        <f>'K8 SD_SMP KAB GROBOGAN 2013'!C896</f>
        <v xml:space="preserve"> Kedungjati </v>
      </c>
      <c r="D44" s="70" t="str">
        <f>'K8 SD_SMP KAB GROBOGAN 2013'!D896</f>
        <v>SMP NEGERI 4 Satu Atap Kedungjati</v>
      </c>
      <c r="E44" s="71">
        <f>'PER TRIWULAN'!X891</f>
        <v>109695000</v>
      </c>
      <c r="F44" s="87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72">
        <f t="shared" si="0"/>
        <v>0</v>
      </c>
      <c r="U44" s="59">
        <f t="shared" si="1"/>
        <v>109695000</v>
      </c>
      <c r="V44" s="59">
        <f t="shared" si="2"/>
        <v>0</v>
      </c>
      <c r="X44" s="173">
        <f>'K8 SMP Twl I 2013'!T44</f>
        <v>0</v>
      </c>
      <c r="Y44" s="173">
        <f>'K8 SMP Twl II 2013'!T44</f>
        <v>0</v>
      </c>
      <c r="Z44" s="173">
        <f>'K8 SMP Twl III 2013'!T44</f>
        <v>0</v>
      </c>
      <c r="AA44" s="173">
        <f>'K8 SMP Twl IV 2013'!T44</f>
        <v>0</v>
      </c>
      <c r="AB44" s="173">
        <f t="shared" si="3"/>
        <v>0</v>
      </c>
      <c r="AC44" s="173">
        <f t="shared" si="4"/>
        <v>0</v>
      </c>
      <c r="AF44" s="62"/>
      <c r="AG44" s="62"/>
      <c r="AH44" s="62"/>
      <c r="AI44" s="62"/>
      <c r="AJ44" s="173">
        <f t="shared" si="5"/>
        <v>0</v>
      </c>
      <c r="AK44" s="173">
        <f t="shared" si="6"/>
        <v>0</v>
      </c>
    </row>
    <row r="45" spans="2:37" hidden="1">
      <c r="B45" s="79">
        <f t="shared" si="7"/>
        <v>35</v>
      </c>
      <c r="C45" s="69" t="str">
        <f>'K8 SD_SMP KAB GROBOGAN 2013'!C897</f>
        <v xml:space="preserve"> Klambu </v>
      </c>
      <c r="D45" s="70" t="str">
        <f>'K8 SD_SMP KAB GROBOGAN 2013'!D897</f>
        <v>SMP NEGERI 1 KLAMBU</v>
      </c>
      <c r="E45" s="71">
        <f>'PER TRIWULAN'!X892</f>
        <v>380560000</v>
      </c>
      <c r="F45" s="87">
        <v>380560000</v>
      </c>
      <c r="G45" s="62">
        <v>2140000</v>
      </c>
      <c r="H45" s="62">
        <v>5249500</v>
      </c>
      <c r="I45" s="62">
        <v>109599700</v>
      </c>
      <c r="J45" s="62">
        <v>81398363</v>
      </c>
      <c r="K45" s="62">
        <v>66660550</v>
      </c>
      <c r="L45" s="62">
        <v>8347340</v>
      </c>
      <c r="M45" s="62">
        <v>16859500</v>
      </c>
      <c r="N45" s="62">
        <v>51960000</v>
      </c>
      <c r="O45" s="62">
        <v>3980000</v>
      </c>
      <c r="P45" s="62"/>
      <c r="Q45" s="62">
        <v>4800000</v>
      </c>
      <c r="R45" s="62">
        <v>755000</v>
      </c>
      <c r="S45" s="62">
        <v>28810000</v>
      </c>
      <c r="T45" s="72">
        <f t="shared" si="0"/>
        <v>380559953</v>
      </c>
      <c r="U45" s="59">
        <f t="shared" si="1"/>
        <v>0</v>
      </c>
      <c r="V45" s="59">
        <f t="shared" si="2"/>
        <v>47</v>
      </c>
      <c r="X45" s="173">
        <f>'K8 SMP Twl I 2013'!T45</f>
        <v>96027384</v>
      </c>
      <c r="Y45" s="173">
        <f>'K8 SMP Twl II 2013'!T45</f>
        <v>96027552</v>
      </c>
      <c r="Z45" s="173">
        <f>'K8 SMP Twl III 2013'!T45</f>
        <v>96027444</v>
      </c>
      <c r="AA45" s="173">
        <f>'K8 SMP Twl IV 2013'!T45</f>
        <v>92477573</v>
      </c>
      <c r="AB45" s="173">
        <f t="shared" si="3"/>
        <v>380559953</v>
      </c>
      <c r="AC45" s="173">
        <f t="shared" si="4"/>
        <v>0</v>
      </c>
      <c r="AF45" s="62"/>
      <c r="AG45" s="62"/>
      <c r="AH45" s="62"/>
      <c r="AI45" s="62"/>
      <c r="AJ45" s="173">
        <f t="shared" si="5"/>
        <v>0</v>
      </c>
      <c r="AK45" s="173">
        <f t="shared" si="6"/>
        <v>380559953</v>
      </c>
    </row>
    <row r="46" spans="2:37" hidden="1">
      <c r="B46" s="79">
        <f t="shared" si="7"/>
        <v>36</v>
      </c>
      <c r="C46" s="69" t="str">
        <f>'K8 SD_SMP KAB GROBOGAN 2013'!C898</f>
        <v xml:space="preserve"> Klambu </v>
      </c>
      <c r="D46" s="70" t="str">
        <f>'K8 SD_SMP KAB GROBOGAN 2013'!D898</f>
        <v>SMP NEGERI 2 Satu Atap Klambu</v>
      </c>
      <c r="E46" s="71">
        <f>'PER TRIWULAN'!X893</f>
        <v>88750000</v>
      </c>
      <c r="F46" s="87">
        <v>88750000</v>
      </c>
      <c r="G46" s="62">
        <v>1830000</v>
      </c>
      <c r="H46" s="62">
        <v>6716400</v>
      </c>
      <c r="I46" s="62">
        <v>16184000</v>
      </c>
      <c r="J46" s="62">
        <v>12139100</v>
      </c>
      <c r="K46" s="62">
        <v>14540000</v>
      </c>
      <c r="L46" s="62">
        <v>300000</v>
      </c>
      <c r="M46" s="62">
        <v>1835500</v>
      </c>
      <c r="N46" s="62">
        <v>26820000</v>
      </c>
      <c r="O46" s="62">
        <v>7170000</v>
      </c>
      <c r="P46" s="62"/>
      <c r="Q46" s="62"/>
      <c r="R46" s="62">
        <v>1215000</v>
      </c>
      <c r="S46" s="62"/>
      <c r="T46" s="72">
        <f t="shared" si="0"/>
        <v>88750000</v>
      </c>
      <c r="U46" s="59">
        <f t="shared" si="1"/>
        <v>0</v>
      </c>
      <c r="V46" s="59">
        <f t="shared" si="2"/>
        <v>0</v>
      </c>
      <c r="X46" s="173">
        <f>'K8 SMP Twl I 2013'!T46</f>
        <v>22542500</v>
      </c>
      <c r="Y46" s="173">
        <f>'K8 SMP Twl II 2013'!T46</f>
        <v>22542500</v>
      </c>
      <c r="Z46" s="173">
        <f>'K8 SMP Twl III 2013'!T46</f>
        <v>22542500</v>
      </c>
      <c r="AA46" s="173">
        <f>'K8 SMP Twl IV 2013'!T46</f>
        <v>21122500</v>
      </c>
      <c r="AB46" s="173">
        <f t="shared" si="3"/>
        <v>88750000</v>
      </c>
      <c r="AC46" s="173">
        <f t="shared" si="4"/>
        <v>0</v>
      </c>
      <c r="AF46" s="62"/>
      <c r="AG46" s="62"/>
      <c r="AH46" s="62"/>
      <c r="AI46" s="62"/>
      <c r="AJ46" s="173">
        <f t="shared" si="5"/>
        <v>0</v>
      </c>
      <c r="AK46" s="173">
        <f t="shared" si="6"/>
        <v>88750000</v>
      </c>
    </row>
    <row r="47" spans="2:37" hidden="1">
      <c r="B47" s="79">
        <f t="shared" si="7"/>
        <v>37</v>
      </c>
      <c r="C47" s="69" t="str">
        <f>'K8 SD_SMP KAB GROBOGAN 2013'!C899</f>
        <v xml:space="preserve"> Klambu </v>
      </c>
      <c r="D47" s="70" t="str">
        <f>'K8 SD_SMP KAB GROBOGAN 2013'!D899</f>
        <v>SMPT NEGERI 1 Klambu</v>
      </c>
      <c r="E47" s="71">
        <f>'PER TRIWULAN'!X894</f>
        <v>49700000</v>
      </c>
      <c r="F47" s="87">
        <v>49700000</v>
      </c>
      <c r="G47" s="62">
        <v>827500</v>
      </c>
      <c r="H47" s="62">
        <v>16781000</v>
      </c>
      <c r="I47" s="62">
        <v>3767500</v>
      </c>
      <c r="J47" s="62">
        <v>10729000</v>
      </c>
      <c r="K47" s="62"/>
      <c r="L47" s="62"/>
      <c r="M47" s="62">
        <v>4125000</v>
      </c>
      <c r="N47" s="62"/>
      <c r="O47" s="62"/>
      <c r="P47" s="62">
        <v>2700000</v>
      </c>
      <c r="Q47" s="62"/>
      <c r="R47" s="62">
        <v>10770000</v>
      </c>
      <c r="S47" s="62"/>
      <c r="T47" s="72">
        <f t="shared" si="0"/>
        <v>49700000</v>
      </c>
      <c r="U47" s="59">
        <f t="shared" si="1"/>
        <v>0</v>
      </c>
      <c r="V47" s="59">
        <f t="shared" si="2"/>
        <v>0</v>
      </c>
      <c r="X47" s="173">
        <f>'K8 SMP Twl I 2013'!T47</f>
        <v>13312500</v>
      </c>
      <c r="Y47" s="173">
        <f>'K8 SMP Twl II 2013'!T47</f>
        <v>13312500</v>
      </c>
      <c r="Z47" s="173">
        <f>'K8 SMP Twl III 2013'!T47</f>
        <v>13312500</v>
      </c>
      <c r="AA47" s="173">
        <f>'K8 SMP Twl IV 2013'!T47</f>
        <v>9762500</v>
      </c>
      <c r="AB47" s="173">
        <f t="shared" si="3"/>
        <v>49700000</v>
      </c>
      <c r="AC47" s="173">
        <f t="shared" si="4"/>
        <v>0</v>
      </c>
      <c r="AF47" s="62"/>
      <c r="AG47" s="62"/>
      <c r="AH47" s="62"/>
      <c r="AI47" s="62"/>
      <c r="AJ47" s="173">
        <f t="shared" si="5"/>
        <v>0</v>
      </c>
      <c r="AK47" s="173">
        <f t="shared" si="6"/>
        <v>49700000</v>
      </c>
    </row>
    <row r="48" spans="2:37" hidden="1">
      <c r="B48" s="79">
        <f t="shared" si="7"/>
        <v>38</v>
      </c>
      <c r="C48" s="69" t="str">
        <f>'K8 SD_SMP KAB GROBOGAN 2013'!C900</f>
        <v xml:space="preserve"> Kradenan </v>
      </c>
      <c r="D48" s="70" t="str">
        <f>'K8 SD_SMP KAB GROBOGAN 2013'!D900</f>
        <v>SMP NEGERI 1 KRADENAN</v>
      </c>
      <c r="E48" s="71">
        <f>'PER TRIWULAN'!X895</f>
        <v>745855000</v>
      </c>
      <c r="F48" s="87">
        <v>745855000</v>
      </c>
      <c r="G48" s="62">
        <v>1864000</v>
      </c>
      <c r="H48" s="62"/>
      <c r="I48" s="62">
        <v>247186200</v>
      </c>
      <c r="J48" s="62">
        <v>129345200</v>
      </c>
      <c r="K48" s="62">
        <v>10865900</v>
      </c>
      <c r="L48" s="62">
        <v>18920043</v>
      </c>
      <c r="M48" s="62">
        <v>46061900</v>
      </c>
      <c r="N48" s="62">
        <v>111480000</v>
      </c>
      <c r="O48" s="62">
        <v>330000</v>
      </c>
      <c r="P48" s="62">
        <v>650000</v>
      </c>
      <c r="Q48" s="62">
        <v>4400000</v>
      </c>
      <c r="R48" s="62"/>
      <c r="S48" s="62">
        <v>173984000</v>
      </c>
      <c r="T48" s="72">
        <f t="shared" si="0"/>
        <v>745087243</v>
      </c>
      <c r="U48" s="59">
        <f t="shared" si="1"/>
        <v>0</v>
      </c>
      <c r="V48" s="59">
        <f t="shared" si="2"/>
        <v>767757</v>
      </c>
      <c r="X48" s="173">
        <f>'K8 SMP Twl I 2013'!T48</f>
        <v>189392500</v>
      </c>
      <c r="Y48" s="173">
        <f>'K8 SMP Twl II 2013'!T48</f>
        <v>189385493</v>
      </c>
      <c r="Z48" s="173">
        <f>'K8 SMP Twl III 2013'!T48</f>
        <v>146193100</v>
      </c>
      <c r="AA48" s="173">
        <f>'K8 SMP Twl IV 2013'!T48</f>
        <v>220116150</v>
      </c>
      <c r="AB48" s="173">
        <f t="shared" si="3"/>
        <v>745087243</v>
      </c>
      <c r="AC48" s="173">
        <f t="shared" si="4"/>
        <v>0</v>
      </c>
      <c r="AF48" s="62"/>
      <c r="AG48" s="62"/>
      <c r="AH48" s="62"/>
      <c r="AI48" s="62"/>
      <c r="AJ48" s="173">
        <f t="shared" si="5"/>
        <v>0</v>
      </c>
      <c r="AK48" s="173">
        <f t="shared" si="6"/>
        <v>745087243</v>
      </c>
    </row>
    <row r="49" spans="2:37" hidden="1">
      <c r="B49" s="79">
        <f t="shared" si="7"/>
        <v>39</v>
      </c>
      <c r="C49" s="69" t="str">
        <f>'K8 SD_SMP KAB GROBOGAN 2013'!C901</f>
        <v xml:space="preserve"> Kradenan </v>
      </c>
      <c r="D49" s="70" t="str">
        <f>'K8 SD_SMP KAB GROBOGAN 2013'!D901</f>
        <v>SMP NEGERI 2 KRADENAN</v>
      </c>
      <c r="E49" s="71">
        <f>'PER TRIWULAN'!X896</f>
        <v>402925000</v>
      </c>
      <c r="F49" s="87">
        <v>402925000</v>
      </c>
      <c r="G49" s="62">
        <v>7362800</v>
      </c>
      <c r="H49" s="62">
        <v>8398400</v>
      </c>
      <c r="I49" s="62">
        <v>56462975</v>
      </c>
      <c r="J49" s="62">
        <v>64564550</v>
      </c>
      <c r="K49" s="62">
        <v>34894850</v>
      </c>
      <c r="L49" s="62">
        <v>8413150</v>
      </c>
      <c r="M49" s="62">
        <v>22948000</v>
      </c>
      <c r="N49" s="62">
        <v>69960000</v>
      </c>
      <c r="O49" s="62">
        <v>31170000</v>
      </c>
      <c r="P49" s="62"/>
      <c r="Q49" s="62">
        <v>6000000</v>
      </c>
      <c r="R49" s="62">
        <v>7904275</v>
      </c>
      <c r="S49" s="62">
        <v>84846000</v>
      </c>
      <c r="T49" s="72">
        <f t="shared" si="0"/>
        <v>402925000</v>
      </c>
      <c r="U49" s="59">
        <f t="shared" si="1"/>
        <v>0</v>
      </c>
      <c r="V49" s="59">
        <f t="shared" si="2"/>
        <v>0</v>
      </c>
      <c r="X49" s="173">
        <f>'K8 SMP Twl I 2013'!T49</f>
        <v>0</v>
      </c>
      <c r="Y49" s="173">
        <f>'K8 SMP Twl II 2013'!T49</f>
        <v>0</v>
      </c>
      <c r="Z49" s="173">
        <f>'K8 SMP Twl III 2013'!T49</f>
        <v>0</v>
      </c>
      <c r="AA49" s="173">
        <f>'K8 SMP Twl IV 2013'!T49</f>
        <v>0</v>
      </c>
      <c r="AB49" s="173">
        <f t="shared" si="3"/>
        <v>0</v>
      </c>
      <c r="AC49" s="173">
        <f t="shared" si="4"/>
        <v>402925000</v>
      </c>
      <c r="AF49" s="62"/>
      <c r="AG49" s="62"/>
      <c r="AH49" s="62"/>
      <c r="AI49" s="62"/>
      <c r="AJ49" s="173">
        <f t="shared" si="5"/>
        <v>0</v>
      </c>
      <c r="AK49" s="173">
        <f t="shared" si="6"/>
        <v>402925000</v>
      </c>
    </row>
    <row r="50" spans="2:37" hidden="1">
      <c r="B50" s="79">
        <f t="shared" si="7"/>
        <v>40</v>
      </c>
      <c r="C50" s="69" t="str">
        <f>'K8 SD_SMP KAB GROBOGAN 2013'!C902</f>
        <v xml:space="preserve"> Kradenan </v>
      </c>
      <c r="D50" s="70" t="str">
        <f>'K8 SD_SMP KAB GROBOGAN 2013'!D902</f>
        <v>SMP NEGERI 3 KRADENAN</v>
      </c>
      <c r="E50" s="71">
        <f>'PER TRIWULAN'!X897</f>
        <v>270865000</v>
      </c>
      <c r="F50" s="87">
        <v>270865000</v>
      </c>
      <c r="G50" s="62">
        <v>3000000</v>
      </c>
      <c r="H50" s="62">
        <v>13500000</v>
      </c>
      <c r="I50" s="62">
        <v>45151700</v>
      </c>
      <c r="J50" s="62">
        <v>64615200</v>
      </c>
      <c r="K50" s="62">
        <v>31366800</v>
      </c>
      <c r="L50" s="62">
        <v>14604800</v>
      </c>
      <c r="M50" s="62">
        <v>10194500</v>
      </c>
      <c r="N50" s="62">
        <v>33459300</v>
      </c>
      <c r="O50" s="62">
        <v>37557200</v>
      </c>
      <c r="P50" s="62"/>
      <c r="Q50" s="62">
        <v>4200000</v>
      </c>
      <c r="R50" s="62">
        <v>1040000</v>
      </c>
      <c r="S50" s="62">
        <v>12175500</v>
      </c>
      <c r="T50" s="72">
        <f t="shared" si="0"/>
        <v>270865000</v>
      </c>
      <c r="U50" s="59">
        <f t="shared" si="1"/>
        <v>0</v>
      </c>
      <c r="V50" s="59">
        <f t="shared" si="2"/>
        <v>0</v>
      </c>
      <c r="X50" s="173">
        <f>'K8 SMP Twl I 2013'!T50</f>
        <v>0</v>
      </c>
      <c r="Y50" s="173">
        <f>'K8 SMP Twl II 2013'!T50</f>
        <v>0</v>
      </c>
      <c r="Z50" s="173">
        <f>'K8 SMP Twl III 2013'!T50</f>
        <v>0</v>
      </c>
      <c r="AA50" s="173">
        <f>'K8 SMP Twl IV 2013'!T50</f>
        <v>0</v>
      </c>
      <c r="AB50" s="173">
        <f t="shared" si="3"/>
        <v>0</v>
      </c>
      <c r="AC50" s="173">
        <f t="shared" si="4"/>
        <v>270865000</v>
      </c>
      <c r="AF50" s="62"/>
      <c r="AG50" s="62"/>
      <c r="AH50" s="62"/>
      <c r="AI50" s="62"/>
      <c r="AJ50" s="173">
        <f t="shared" si="5"/>
        <v>0</v>
      </c>
      <c r="AK50" s="173">
        <f t="shared" si="6"/>
        <v>270865000</v>
      </c>
    </row>
    <row r="51" spans="2:37" hidden="1">
      <c r="B51" s="79">
        <f t="shared" si="7"/>
        <v>41</v>
      </c>
      <c r="C51" s="69" t="str">
        <f>'K8 SD_SMP KAB GROBOGAN 2013'!C903</f>
        <v xml:space="preserve"> Kradenan </v>
      </c>
      <c r="D51" s="70" t="str">
        <f>'K8 SD_SMP KAB GROBOGAN 2013'!D903</f>
        <v>SMP NEGERI 4 Satu Atap Kradenan</v>
      </c>
      <c r="E51" s="71">
        <f>'PER TRIWULAN'!X898</f>
        <v>40470000</v>
      </c>
      <c r="F51" s="87">
        <v>40470000</v>
      </c>
      <c r="G51" s="62"/>
      <c r="H51" s="62"/>
      <c r="I51" s="62">
        <v>7372500</v>
      </c>
      <c r="J51" s="62">
        <v>8210600</v>
      </c>
      <c r="K51" s="62">
        <v>3739900</v>
      </c>
      <c r="L51" s="62">
        <v>332000</v>
      </c>
      <c r="M51" s="62"/>
      <c r="N51" s="62">
        <v>17325000</v>
      </c>
      <c r="O51" s="62">
        <v>589000</v>
      </c>
      <c r="P51" s="62"/>
      <c r="Q51" s="62">
        <v>1076000</v>
      </c>
      <c r="R51" s="62">
        <v>1000000</v>
      </c>
      <c r="S51" s="62">
        <v>825000</v>
      </c>
      <c r="T51" s="72">
        <f t="shared" si="0"/>
        <v>40470000</v>
      </c>
      <c r="U51" s="59">
        <f t="shared" si="1"/>
        <v>0</v>
      </c>
      <c r="V51" s="59">
        <f t="shared" si="2"/>
        <v>0</v>
      </c>
      <c r="X51" s="173">
        <f>'K8 SMP Twl I 2013'!T51</f>
        <v>8875000</v>
      </c>
      <c r="Y51" s="173">
        <f>'K8 SMP Twl II 2013'!T51</f>
        <v>8875000</v>
      </c>
      <c r="Z51" s="173">
        <f>'K8 SMP Twl III 2013'!T51</f>
        <v>8875000</v>
      </c>
      <c r="AA51" s="173">
        <f>'K8 SMP Twl IV 2013'!T51</f>
        <v>13845000</v>
      </c>
      <c r="AB51" s="173">
        <f t="shared" si="3"/>
        <v>40470000</v>
      </c>
      <c r="AC51" s="173">
        <f t="shared" si="4"/>
        <v>0</v>
      </c>
      <c r="AF51" s="62"/>
      <c r="AG51" s="62"/>
      <c r="AH51" s="62"/>
      <c r="AI51" s="62"/>
      <c r="AJ51" s="173">
        <f t="shared" si="5"/>
        <v>0</v>
      </c>
      <c r="AK51" s="173">
        <f t="shared" si="6"/>
        <v>40470000</v>
      </c>
    </row>
    <row r="52" spans="2:37" hidden="1">
      <c r="B52" s="79">
        <f t="shared" si="7"/>
        <v>42</v>
      </c>
      <c r="C52" s="69" t="str">
        <f>'K8 SD_SMP KAB GROBOGAN 2013'!C904</f>
        <v xml:space="preserve"> Kradenan </v>
      </c>
      <c r="D52" s="70" t="str">
        <f>'K8 SD_SMP KAB GROBOGAN 2013'!D904</f>
        <v>SMPT NEGERI 2 Kradenan</v>
      </c>
      <c r="E52" s="71">
        <f>'PER TRIWULAN'!X899</f>
        <v>10650000</v>
      </c>
      <c r="F52" s="87">
        <v>10650000</v>
      </c>
      <c r="G52" s="62"/>
      <c r="H52" s="62"/>
      <c r="I52" s="62">
        <v>9045000</v>
      </c>
      <c r="J52" s="62"/>
      <c r="K52" s="62">
        <v>1605000</v>
      </c>
      <c r="L52" s="62"/>
      <c r="M52" s="62"/>
      <c r="N52" s="62"/>
      <c r="O52" s="62"/>
      <c r="P52" s="62"/>
      <c r="Q52" s="62"/>
      <c r="R52" s="62"/>
      <c r="S52" s="62"/>
      <c r="T52" s="72">
        <f t="shared" si="0"/>
        <v>10650000</v>
      </c>
      <c r="U52" s="59">
        <f t="shared" si="1"/>
        <v>0</v>
      </c>
      <c r="V52" s="59">
        <f t="shared" si="2"/>
        <v>0</v>
      </c>
      <c r="X52" s="173">
        <f>'K8 SMP Twl I 2013'!T52</f>
        <v>0</v>
      </c>
      <c r="Y52" s="173">
        <f>'K8 SMP Twl II 2013'!T52</f>
        <v>0</v>
      </c>
      <c r="Z52" s="173">
        <f>'K8 SMP Twl III 2013'!T52</f>
        <v>0</v>
      </c>
      <c r="AA52" s="173">
        <f>'K8 SMP Twl IV 2013'!T52</f>
        <v>0</v>
      </c>
      <c r="AB52" s="173">
        <f t="shared" si="3"/>
        <v>0</v>
      </c>
      <c r="AC52" s="173">
        <f t="shared" si="4"/>
        <v>10650000</v>
      </c>
      <c r="AF52" s="62"/>
      <c r="AG52" s="62"/>
      <c r="AH52" s="62"/>
      <c r="AI52" s="62"/>
      <c r="AJ52" s="173">
        <f t="shared" si="5"/>
        <v>0</v>
      </c>
      <c r="AK52" s="173">
        <f t="shared" si="6"/>
        <v>10650000</v>
      </c>
    </row>
    <row r="53" spans="2:37" hidden="1">
      <c r="B53" s="79">
        <f t="shared" si="7"/>
        <v>43</v>
      </c>
      <c r="C53" s="69" t="str">
        <f>'K8 SD_SMP KAB GROBOGAN 2013'!C905</f>
        <v xml:space="preserve"> Ngaringan </v>
      </c>
      <c r="D53" s="70" t="str">
        <f>'K8 SD_SMP KAB GROBOGAN 2013'!D905</f>
        <v>SMP NEGERI 1 NGARINGAN</v>
      </c>
      <c r="E53" s="71">
        <f>'PER TRIWULAN'!X900</f>
        <v>499485000</v>
      </c>
      <c r="F53" s="87">
        <v>499485000</v>
      </c>
      <c r="G53" s="62">
        <v>3912000</v>
      </c>
      <c r="H53" s="62">
        <v>2510000</v>
      </c>
      <c r="I53" s="62"/>
      <c r="J53" s="62">
        <v>75011372</v>
      </c>
      <c r="K53" s="62">
        <v>186683750</v>
      </c>
      <c r="L53" s="62">
        <v>8765550</v>
      </c>
      <c r="M53" s="62">
        <v>47327000</v>
      </c>
      <c r="N53" s="62">
        <v>59910000</v>
      </c>
      <c r="O53" s="62">
        <v>24867400</v>
      </c>
      <c r="P53" s="62"/>
      <c r="Q53" s="62">
        <v>3900000</v>
      </c>
      <c r="R53" s="62">
        <v>14235000</v>
      </c>
      <c r="S53" s="62">
        <v>72362928</v>
      </c>
      <c r="T53" s="72">
        <f t="shared" si="0"/>
        <v>499485000</v>
      </c>
      <c r="U53" s="59">
        <f t="shared" si="1"/>
        <v>0</v>
      </c>
      <c r="V53" s="59">
        <f t="shared" si="2"/>
        <v>0</v>
      </c>
      <c r="X53" s="173">
        <f>'K8 SMP Twl I 2013'!T53</f>
        <v>111947853</v>
      </c>
      <c r="Y53" s="173">
        <f>'K8 SMP Twl II 2013'!T53</f>
        <v>124870150</v>
      </c>
      <c r="Z53" s="173">
        <f>'K8 SMP Twl III 2013'!T53</f>
        <v>128746407</v>
      </c>
      <c r="AA53" s="173">
        <f>'K8 SMP Twl IV 2013'!T53</f>
        <v>133920590</v>
      </c>
      <c r="AB53" s="173">
        <f t="shared" si="3"/>
        <v>499485000</v>
      </c>
      <c r="AC53" s="173">
        <f t="shared" si="4"/>
        <v>0</v>
      </c>
      <c r="AF53" s="62"/>
      <c r="AG53" s="62"/>
      <c r="AH53" s="62"/>
      <c r="AI53" s="62"/>
      <c r="AJ53" s="173">
        <f t="shared" si="5"/>
        <v>0</v>
      </c>
      <c r="AK53" s="173">
        <f t="shared" si="6"/>
        <v>499485000</v>
      </c>
    </row>
    <row r="54" spans="2:37" hidden="1">
      <c r="B54" s="79">
        <f t="shared" si="7"/>
        <v>44</v>
      </c>
      <c r="C54" s="69" t="str">
        <f>'K8 SD_SMP KAB GROBOGAN 2013'!C906</f>
        <v xml:space="preserve"> Ngaringan </v>
      </c>
      <c r="D54" s="70" t="str">
        <f>'K8 SD_SMP KAB GROBOGAN 2013'!D906</f>
        <v>SMP NEGERI 2 NGARINGAN</v>
      </c>
      <c r="E54" s="71">
        <f>'PER TRIWULAN'!X901</f>
        <v>212290000</v>
      </c>
      <c r="F54" s="87">
        <v>212290000</v>
      </c>
      <c r="G54" s="62"/>
      <c r="H54" s="62">
        <v>6800000</v>
      </c>
      <c r="I54" s="62">
        <v>17595300</v>
      </c>
      <c r="J54" s="62">
        <v>37450900</v>
      </c>
      <c r="K54" s="62">
        <v>42065250</v>
      </c>
      <c r="L54" s="62">
        <v>6683650</v>
      </c>
      <c r="M54" s="62">
        <v>12251000</v>
      </c>
      <c r="N54" s="62">
        <v>41688000</v>
      </c>
      <c r="O54" s="62">
        <v>4260000</v>
      </c>
      <c r="P54" s="62"/>
      <c r="Q54" s="62">
        <v>1200000</v>
      </c>
      <c r="R54" s="62">
        <v>4400000</v>
      </c>
      <c r="S54" s="62">
        <v>37895900</v>
      </c>
      <c r="T54" s="72">
        <f t="shared" si="0"/>
        <v>212290000</v>
      </c>
      <c r="U54" s="59">
        <f t="shared" si="1"/>
        <v>0</v>
      </c>
      <c r="V54" s="59">
        <f t="shared" si="2"/>
        <v>0</v>
      </c>
      <c r="X54" s="173">
        <f>'K8 SMP Twl I 2013'!T54</f>
        <v>53605000</v>
      </c>
      <c r="Y54" s="173">
        <f>'K8 SMP Twl II 2013'!T54</f>
        <v>53605000</v>
      </c>
      <c r="Z54" s="173">
        <f>'K8 SMP Twl III 2013'!T54</f>
        <v>52540000</v>
      </c>
      <c r="AA54" s="173">
        <f>'K8 SMP Twl IV 2013'!T54</f>
        <v>52540000</v>
      </c>
      <c r="AB54" s="173">
        <f t="shared" si="3"/>
        <v>212290000</v>
      </c>
      <c r="AC54" s="173">
        <f t="shared" si="4"/>
        <v>0</v>
      </c>
      <c r="AF54" s="62"/>
      <c r="AG54" s="62"/>
      <c r="AH54" s="62"/>
      <c r="AI54" s="62"/>
      <c r="AJ54" s="173">
        <f t="shared" si="5"/>
        <v>0</v>
      </c>
      <c r="AK54" s="173">
        <f t="shared" si="6"/>
        <v>212290000</v>
      </c>
    </row>
    <row r="55" spans="2:37" hidden="1">
      <c r="B55" s="79">
        <f t="shared" si="7"/>
        <v>45</v>
      </c>
      <c r="C55" s="69" t="str">
        <f>'K8 SD_SMP KAB GROBOGAN 2013'!C907</f>
        <v xml:space="preserve"> Ngaringan </v>
      </c>
      <c r="D55" s="70" t="str">
        <f>'K8 SD_SMP KAB GROBOGAN 2013'!D907</f>
        <v>SMP NEGERI 3 Satu Atap Ngaringan</v>
      </c>
      <c r="E55" s="71">
        <f>'PER TRIWULAN'!X902</f>
        <v>75615000</v>
      </c>
      <c r="F55" s="87">
        <v>75615000</v>
      </c>
      <c r="G55" s="62"/>
      <c r="H55" s="62">
        <v>1500000</v>
      </c>
      <c r="I55" s="62">
        <v>6593000</v>
      </c>
      <c r="J55" s="62">
        <v>13579000</v>
      </c>
      <c r="K55" s="62">
        <v>18503050</v>
      </c>
      <c r="L55" s="62">
        <v>1965000</v>
      </c>
      <c r="M55" s="62">
        <v>350000</v>
      </c>
      <c r="N55" s="62">
        <v>13800000</v>
      </c>
      <c r="O55" s="62">
        <v>2030000</v>
      </c>
      <c r="P55" s="62"/>
      <c r="Q55" s="62">
        <v>1200000</v>
      </c>
      <c r="R55" s="62">
        <v>570000</v>
      </c>
      <c r="S55" s="62">
        <v>15309950</v>
      </c>
      <c r="T55" s="72">
        <f t="shared" si="0"/>
        <v>75400000</v>
      </c>
      <c r="U55" s="59">
        <f t="shared" si="1"/>
        <v>0</v>
      </c>
      <c r="V55" s="59">
        <f t="shared" si="2"/>
        <v>215000</v>
      </c>
      <c r="X55" s="173">
        <f>'K8 SMP Twl I 2013'!T55</f>
        <v>0</v>
      </c>
      <c r="Y55" s="173">
        <f>'K8 SMP Twl II 2013'!T55</f>
        <v>0</v>
      </c>
      <c r="Z55" s="173">
        <f>'K8 SMP Twl III 2013'!T55</f>
        <v>0</v>
      </c>
      <c r="AA55" s="173">
        <f>'K8 SMP Twl IV 2013'!T55</f>
        <v>0</v>
      </c>
      <c r="AB55" s="173">
        <f t="shared" si="3"/>
        <v>0</v>
      </c>
      <c r="AC55" s="173">
        <f t="shared" si="4"/>
        <v>75400000</v>
      </c>
      <c r="AF55" s="62"/>
      <c r="AG55" s="62"/>
      <c r="AH55" s="62"/>
      <c r="AI55" s="62"/>
      <c r="AJ55" s="173">
        <f t="shared" si="5"/>
        <v>0</v>
      </c>
      <c r="AK55" s="173">
        <f t="shared" si="6"/>
        <v>75400000</v>
      </c>
    </row>
    <row r="56" spans="2:37" hidden="1">
      <c r="B56" s="79">
        <f t="shared" si="7"/>
        <v>46</v>
      </c>
      <c r="C56" s="69" t="str">
        <f>'K8 SD_SMP KAB GROBOGAN 2013'!C908</f>
        <v xml:space="preserve"> Ngaringan </v>
      </c>
      <c r="D56" s="70" t="str">
        <f>'K8 SD_SMP KAB GROBOGAN 2013'!D908</f>
        <v>SMP NEGERI 4 Satu Atap Ngaringan</v>
      </c>
      <c r="E56" s="71">
        <f>'PER TRIWULAN'!X903</f>
        <v>121055000</v>
      </c>
      <c r="F56" s="87">
        <v>121055000</v>
      </c>
      <c r="G56" s="62"/>
      <c r="H56" s="62">
        <v>1225000</v>
      </c>
      <c r="I56" s="62">
        <v>19610000</v>
      </c>
      <c r="J56" s="62">
        <v>15956200</v>
      </c>
      <c r="K56" s="62">
        <v>18127100</v>
      </c>
      <c r="L56" s="62"/>
      <c r="M56" s="62">
        <v>3953000</v>
      </c>
      <c r="N56" s="62">
        <v>24533500</v>
      </c>
      <c r="O56" s="62">
        <v>70000</v>
      </c>
      <c r="P56" s="62"/>
      <c r="Q56" s="62">
        <v>1500000</v>
      </c>
      <c r="R56" s="62"/>
      <c r="S56" s="62">
        <v>36080200</v>
      </c>
      <c r="T56" s="72">
        <f t="shared" si="0"/>
        <v>121055000</v>
      </c>
      <c r="U56" s="59">
        <f t="shared" si="1"/>
        <v>0</v>
      </c>
      <c r="V56" s="59">
        <f t="shared" si="2"/>
        <v>0</v>
      </c>
      <c r="X56" s="173">
        <f>'K8 SMP Twl I 2013'!T56</f>
        <v>0</v>
      </c>
      <c r="Y56" s="173">
        <f>'K8 SMP Twl II 2013'!T56</f>
        <v>0</v>
      </c>
      <c r="Z56" s="173">
        <f>'K8 SMP Twl III 2013'!T56</f>
        <v>0</v>
      </c>
      <c r="AA56" s="173">
        <f>'K8 SMP Twl IV 2013'!T56</f>
        <v>0</v>
      </c>
      <c r="AB56" s="173">
        <f t="shared" si="3"/>
        <v>0</v>
      </c>
      <c r="AC56" s="173">
        <f t="shared" si="4"/>
        <v>121055000</v>
      </c>
      <c r="AF56" s="62"/>
      <c r="AG56" s="62"/>
      <c r="AH56" s="62"/>
      <c r="AI56" s="62"/>
      <c r="AJ56" s="173">
        <f t="shared" si="5"/>
        <v>0</v>
      </c>
      <c r="AK56" s="173">
        <f t="shared" si="6"/>
        <v>121055000</v>
      </c>
    </row>
    <row r="57" spans="2:37" hidden="1">
      <c r="B57" s="79">
        <f t="shared" si="7"/>
        <v>47</v>
      </c>
      <c r="C57" s="69" t="str">
        <f>'K8 SD_SMP KAB GROBOGAN 2013'!C909</f>
        <v xml:space="preserve"> Penawangan </v>
      </c>
      <c r="D57" s="70" t="str">
        <f>'K8 SD_SMP KAB GROBOGAN 2013'!D909</f>
        <v>SMP NEGERI 1 PENAWANGAN</v>
      </c>
      <c r="E57" s="71">
        <f>'PER TRIWULAN'!X904</f>
        <v>650005000</v>
      </c>
      <c r="F57" s="87">
        <v>650005000</v>
      </c>
      <c r="G57" s="62">
        <v>3915000</v>
      </c>
      <c r="H57" s="62">
        <v>7500000</v>
      </c>
      <c r="I57" s="62">
        <v>230901500</v>
      </c>
      <c r="J57" s="62">
        <v>106338000</v>
      </c>
      <c r="K57" s="62">
        <v>196523400</v>
      </c>
      <c r="L57" s="62">
        <v>11465031</v>
      </c>
      <c r="M57" s="62">
        <v>19318000</v>
      </c>
      <c r="N57" s="62">
        <v>38870000</v>
      </c>
      <c r="O57" s="62">
        <v>10155000</v>
      </c>
      <c r="P57" s="62"/>
      <c r="Q57" s="62">
        <v>8925000</v>
      </c>
      <c r="R57" s="62">
        <v>5300000</v>
      </c>
      <c r="S57" s="62">
        <v>8200000</v>
      </c>
      <c r="T57" s="72">
        <f t="shared" si="0"/>
        <v>647410931</v>
      </c>
      <c r="U57" s="59">
        <f t="shared" si="1"/>
        <v>0</v>
      </c>
      <c r="V57" s="59">
        <f t="shared" si="2"/>
        <v>2594069</v>
      </c>
      <c r="X57" s="173">
        <f>'K8 SMP Twl I 2013'!T57</f>
        <v>154950386</v>
      </c>
      <c r="Y57" s="173">
        <f>'K8 SMP Twl II 2013'!T57</f>
        <v>169562056</v>
      </c>
      <c r="Z57" s="173">
        <f>'K8 SMP Twl III 2013'!T57</f>
        <v>151311601</v>
      </c>
      <c r="AA57" s="173">
        <f>'K8 SMP Twl IV 2013'!T57</f>
        <v>171586888</v>
      </c>
      <c r="AB57" s="173">
        <f t="shared" si="3"/>
        <v>647410931</v>
      </c>
      <c r="AC57" s="173">
        <f t="shared" si="4"/>
        <v>0</v>
      </c>
      <c r="AF57" s="62"/>
      <c r="AG57" s="62"/>
      <c r="AH57" s="62"/>
      <c r="AI57" s="62"/>
      <c r="AJ57" s="173">
        <f t="shared" si="5"/>
        <v>0</v>
      </c>
      <c r="AK57" s="173">
        <f t="shared" si="6"/>
        <v>647410931</v>
      </c>
    </row>
    <row r="58" spans="2:37" hidden="1">
      <c r="B58" s="79">
        <f t="shared" si="7"/>
        <v>48</v>
      </c>
      <c r="C58" s="69" t="str">
        <f>'K8 SD_SMP KAB GROBOGAN 2013'!C910</f>
        <v xml:space="preserve"> Penawangan </v>
      </c>
      <c r="D58" s="70" t="str">
        <f>'K8 SD_SMP KAB GROBOGAN 2013'!D910</f>
        <v>SMP NEGERI 2 PENAWANGAN</v>
      </c>
      <c r="E58" s="71">
        <f>'PER TRIWULAN'!X905</f>
        <v>427420000</v>
      </c>
      <c r="F58" s="87">
        <v>427420000</v>
      </c>
      <c r="G58" s="62"/>
      <c r="H58" s="62">
        <v>8380000</v>
      </c>
      <c r="I58" s="62">
        <v>75186000</v>
      </c>
      <c r="J58" s="62">
        <v>102393000</v>
      </c>
      <c r="K58" s="62">
        <v>65219400</v>
      </c>
      <c r="L58" s="62">
        <v>14006814</v>
      </c>
      <c r="M58" s="62">
        <v>23090300</v>
      </c>
      <c r="N58" s="62">
        <v>117823450</v>
      </c>
      <c r="O58" s="62">
        <v>6260000</v>
      </c>
      <c r="P58" s="62"/>
      <c r="Q58" s="62">
        <v>15061000</v>
      </c>
      <c r="R58" s="62"/>
      <c r="S58" s="62"/>
      <c r="T58" s="72">
        <f t="shared" si="0"/>
        <v>427419964</v>
      </c>
      <c r="U58" s="59">
        <f t="shared" si="1"/>
        <v>0</v>
      </c>
      <c r="V58" s="59">
        <f t="shared" si="2"/>
        <v>36</v>
      </c>
      <c r="X58" s="173">
        <f>'K8 SMP Twl I 2013'!T58</f>
        <v>110760000</v>
      </c>
      <c r="Y58" s="173">
        <f>'K8 SMP Twl II 2013'!T58</f>
        <v>110760000</v>
      </c>
      <c r="Z58" s="173">
        <f>'K8 SMP Twl III 2013'!T58</f>
        <v>98312300</v>
      </c>
      <c r="AA58" s="173">
        <f>'K8 SMP Twl IV 2013'!T58</f>
        <v>107587664</v>
      </c>
      <c r="AB58" s="173">
        <f t="shared" si="3"/>
        <v>427419964</v>
      </c>
      <c r="AC58" s="173">
        <f t="shared" si="4"/>
        <v>0</v>
      </c>
      <c r="AF58" s="62"/>
      <c r="AG58" s="62"/>
      <c r="AH58" s="62"/>
      <c r="AI58" s="62"/>
      <c r="AJ58" s="173">
        <f t="shared" si="5"/>
        <v>0</v>
      </c>
      <c r="AK58" s="173">
        <f t="shared" si="6"/>
        <v>427419964</v>
      </c>
    </row>
    <row r="59" spans="2:37" hidden="1">
      <c r="B59" s="79">
        <f t="shared" si="7"/>
        <v>49</v>
      </c>
      <c r="C59" s="69" t="str">
        <f>'K8 SD_SMP KAB GROBOGAN 2013'!C911</f>
        <v xml:space="preserve"> Penawangan </v>
      </c>
      <c r="D59" s="70" t="str">
        <f>'K8 SD_SMP KAB GROBOGAN 2013'!D911</f>
        <v>SMPT NEGERI 1 Penawangan</v>
      </c>
      <c r="E59" s="71">
        <f>'PER TRIWULAN'!X906</f>
        <v>4260000</v>
      </c>
      <c r="F59" s="87">
        <v>4260000</v>
      </c>
      <c r="G59" s="62"/>
      <c r="H59" s="62"/>
      <c r="I59" s="62"/>
      <c r="J59" s="62"/>
      <c r="K59" s="62"/>
      <c r="L59" s="62"/>
      <c r="M59" s="62"/>
      <c r="N59" s="62">
        <v>4260000</v>
      </c>
      <c r="O59" s="62"/>
      <c r="P59" s="62"/>
      <c r="Q59" s="62"/>
      <c r="R59" s="62"/>
      <c r="S59" s="62"/>
      <c r="T59" s="72">
        <f t="shared" si="0"/>
        <v>4260000</v>
      </c>
      <c r="U59" s="59">
        <f t="shared" si="1"/>
        <v>0</v>
      </c>
      <c r="V59" s="59">
        <f t="shared" si="2"/>
        <v>0</v>
      </c>
      <c r="X59" s="173">
        <f>'K8 SMP Twl I 2013'!T59</f>
        <v>1420000</v>
      </c>
      <c r="Y59" s="173">
        <f>'K8 SMP Twl II 2013'!T59</f>
        <v>1420000</v>
      </c>
      <c r="Z59" s="173">
        <f>'K8 SMP Twl III 2013'!T59</f>
        <v>1420000</v>
      </c>
      <c r="AA59" s="173">
        <f>'K8 SMP Twl IV 2013'!T59</f>
        <v>0</v>
      </c>
      <c r="AB59" s="173">
        <f t="shared" si="3"/>
        <v>4260000</v>
      </c>
      <c r="AC59" s="173">
        <f t="shared" si="4"/>
        <v>0</v>
      </c>
      <c r="AF59" s="62"/>
      <c r="AG59" s="62"/>
      <c r="AH59" s="62"/>
      <c r="AI59" s="62"/>
      <c r="AJ59" s="173">
        <f t="shared" si="5"/>
        <v>0</v>
      </c>
      <c r="AK59" s="173">
        <f t="shared" si="6"/>
        <v>4260000</v>
      </c>
    </row>
    <row r="60" spans="2:37" hidden="1">
      <c r="B60" s="79">
        <f t="shared" si="7"/>
        <v>50</v>
      </c>
      <c r="C60" s="69" t="str">
        <f>'K8 SD_SMP KAB GROBOGAN 2013'!C912</f>
        <v xml:space="preserve"> Penawangan </v>
      </c>
      <c r="D60" s="70" t="str">
        <f>'K8 SD_SMP KAB GROBOGAN 2013'!D912</f>
        <v>SMPT NEGERI 2 Penawangan</v>
      </c>
      <c r="E60" s="71">
        <f>'PER TRIWULAN'!X907</f>
        <v>3195000</v>
      </c>
      <c r="F60" s="87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72">
        <f t="shared" si="0"/>
        <v>0</v>
      </c>
      <c r="U60" s="59">
        <f t="shared" si="1"/>
        <v>3195000</v>
      </c>
      <c r="V60" s="59">
        <f t="shared" si="2"/>
        <v>0</v>
      </c>
      <c r="X60" s="173">
        <f>'K8 SMP Twl I 2013'!T60</f>
        <v>0</v>
      </c>
      <c r="Y60" s="173">
        <f>'K8 SMP Twl II 2013'!T60</f>
        <v>0</v>
      </c>
      <c r="Z60" s="173">
        <f>'K8 SMP Twl III 2013'!T60</f>
        <v>0</v>
      </c>
      <c r="AA60" s="173">
        <f>'K8 SMP Twl IV 2013'!T60</f>
        <v>0</v>
      </c>
      <c r="AB60" s="173">
        <f t="shared" si="3"/>
        <v>0</v>
      </c>
      <c r="AC60" s="173">
        <f t="shared" si="4"/>
        <v>0</v>
      </c>
      <c r="AF60" s="62"/>
      <c r="AG60" s="62"/>
      <c r="AH60" s="62"/>
      <c r="AI60" s="62"/>
      <c r="AJ60" s="173">
        <f t="shared" si="5"/>
        <v>0</v>
      </c>
      <c r="AK60" s="173">
        <f t="shared" si="6"/>
        <v>0</v>
      </c>
    </row>
    <row r="61" spans="2:37" hidden="1">
      <c r="B61" s="79">
        <f t="shared" si="7"/>
        <v>51</v>
      </c>
      <c r="C61" s="69" t="str">
        <f>'K8 SD_SMP KAB GROBOGAN 2013'!C913</f>
        <v xml:space="preserve"> Penawangan </v>
      </c>
      <c r="D61" s="70" t="str">
        <f>'K8 SD_SMP KAB GROBOGAN 2013'!D913</f>
        <v>SMP NEGERI 3 Satu Atap Penawangan</v>
      </c>
      <c r="E61" s="71">
        <f>'PER TRIWULAN'!X908</f>
        <v>30530000</v>
      </c>
      <c r="F61" s="87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72">
        <f t="shared" si="0"/>
        <v>0</v>
      </c>
      <c r="U61" s="59">
        <f t="shared" si="1"/>
        <v>30530000</v>
      </c>
      <c r="V61" s="59">
        <f t="shared" si="2"/>
        <v>0</v>
      </c>
      <c r="X61" s="173">
        <f>'K8 SMP Twl I 2013'!T61</f>
        <v>0</v>
      </c>
      <c r="Y61" s="173">
        <f>'K8 SMP Twl II 2013'!T61</f>
        <v>0</v>
      </c>
      <c r="Z61" s="173">
        <f>'K8 SMP Twl III 2013'!T61</f>
        <v>0</v>
      </c>
      <c r="AA61" s="173">
        <f>'K8 SMP Twl IV 2013'!T61</f>
        <v>0</v>
      </c>
      <c r="AB61" s="173">
        <f t="shared" si="3"/>
        <v>0</v>
      </c>
      <c r="AC61" s="173">
        <f t="shared" si="4"/>
        <v>0</v>
      </c>
      <c r="AF61" s="62"/>
      <c r="AG61" s="62"/>
      <c r="AH61" s="62"/>
      <c r="AI61" s="62"/>
      <c r="AJ61" s="173">
        <f t="shared" si="5"/>
        <v>0</v>
      </c>
      <c r="AK61" s="173">
        <f t="shared" si="6"/>
        <v>0</v>
      </c>
    </row>
    <row r="62" spans="2:37" hidden="1">
      <c r="B62" s="79">
        <f t="shared" si="7"/>
        <v>52</v>
      </c>
      <c r="C62" s="69" t="str">
        <f>'K8 SD_SMP KAB GROBOGAN 2013'!C914</f>
        <v xml:space="preserve"> Pulokulon </v>
      </c>
      <c r="D62" s="70" t="str">
        <f>'K8 SD_SMP KAB GROBOGAN 2013'!D914</f>
        <v>SMP NEGERI 1 PULOKULON</v>
      </c>
      <c r="E62" s="71">
        <f>'PER TRIWULAN'!X909</f>
        <v>708225000</v>
      </c>
      <c r="F62" s="87">
        <v>708225000</v>
      </c>
      <c r="G62" s="62">
        <v>32677000</v>
      </c>
      <c r="H62" s="62">
        <v>8995000</v>
      </c>
      <c r="I62" s="62">
        <v>126160500</v>
      </c>
      <c r="J62" s="62">
        <v>155836200</v>
      </c>
      <c r="K62" s="62">
        <v>105508500</v>
      </c>
      <c r="L62" s="62">
        <v>29692270</v>
      </c>
      <c r="M62" s="62">
        <v>54154500</v>
      </c>
      <c r="N62" s="62">
        <v>56525000</v>
      </c>
      <c r="O62" s="62">
        <v>7665000</v>
      </c>
      <c r="P62" s="62"/>
      <c r="Q62" s="62">
        <v>4500000</v>
      </c>
      <c r="R62" s="62">
        <v>2840000</v>
      </c>
      <c r="S62" s="62">
        <v>123671000</v>
      </c>
      <c r="T62" s="72">
        <f t="shared" si="0"/>
        <v>708224970</v>
      </c>
      <c r="U62" s="59">
        <f t="shared" si="1"/>
        <v>0</v>
      </c>
      <c r="V62" s="59">
        <f t="shared" si="2"/>
        <v>30</v>
      </c>
      <c r="X62" s="173">
        <f>'K8 SMP Twl I 2013'!T62</f>
        <v>164650800</v>
      </c>
      <c r="Y62" s="173">
        <f>'K8 SMP Twl II 2013'!T62</f>
        <v>167170567</v>
      </c>
      <c r="Z62" s="173">
        <f>'K8 SMP Twl III 2013'!T62</f>
        <v>191011574</v>
      </c>
      <c r="AA62" s="173">
        <f>'K8 SMP Twl IV 2013'!T62</f>
        <v>185392029</v>
      </c>
      <c r="AB62" s="173">
        <f t="shared" si="3"/>
        <v>708224970</v>
      </c>
      <c r="AC62" s="173">
        <f t="shared" si="4"/>
        <v>0</v>
      </c>
      <c r="AF62" s="62"/>
      <c r="AG62" s="62"/>
      <c r="AH62" s="62"/>
      <c r="AI62" s="62"/>
      <c r="AJ62" s="173">
        <f t="shared" si="5"/>
        <v>0</v>
      </c>
      <c r="AK62" s="173">
        <f t="shared" si="6"/>
        <v>708224970</v>
      </c>
    </row>
    <row r="63" spans="2:37" hidden="1">
      <c r="B63" s="79">
        <f t="shared" si="7"/>
        <v>53</v>
      </c>
      <c r="C63" s="69" t="str">
        <f>'K8 SD_SMP KAB GROBOGAN 2013'!C915</f>
        <v xml:space="preserve"> Pulokulon </v>
      </c>
      <c r="D63" s="70" t="str">
        <f>'K8 SD_SMP KAB GROBOGAN 2013'!D915</f>
        <v>SMP NEGERI 3 PULOKULON</v>
      </c>
      <c r="E63" s="71">
        <f>'PER TRIWULAN'!X910</f>
        <v>162945000</v>
      </c>
      <c r="F63" s="87">
        <v>162945000</v>
      </c>
      <c r="G63" s="62"/>
      <c r="H63" s="62">
        <v>8588000</v>
      </c>
      <c r="I63" s="62">
        <v>3228000</v>
      </c>
      <c r="J63" s="62">
        <v>26088500</v>
      </c>
      <c r="K63" s="62">
        <v>69083500</v>
      </c>
      <c r="L63" s="62">
        <v>20082000</v>
      </c>
      <c r="M63" s="62"/>
      <c r="N63" s="62">
        <v>32160000</v>
      </c>
      <c r="O63" s="62">
        <v>2615000</v>
      </c>
      <c r="P63" s="62"/>
      <c r="Q63" s="62">
        <v>1100000</v>
      </c>
      <c r="R63" s="62"/>
      <c r="S63" s="62"/>
      <c r="T63" s="72">
        <f t="shared" si="0"/>
        <v>162945000</v>
      </c>
      <c r="U63" s="59">
        <f t="shared" si="1"/>
        <v>0</v>
      </c>
      <c r="V63" s="59">
        <f t="shared" si="2"/>
        <v>0</v>
      </c>
      <c r="X63" s="173">
        <f>'K8 SMP Twl I 2013'!T63</f>
        <v>40380100</v>
      </c>
      <c r="Y63" s="173">
        <f>'K8 SMP Twl II 2013'!T63</f>
        <v>38984250</v>
      </c>
      <c r="Z63" s="173">
        <f>'K8 SMP Twl III 2013'!T63</f>
        <v>38668350</v>
      </c>
      <c r="AA63" s="173">
        <f>'K8 SMP Twl IV 2013'!T63</f>
        <v>44912300</v>
      </c>
      <c r="AB63" s="173">
        <f t="shared" si="3"/>
        <v>162945000</v>
      </c>
      <c r="AC63" s="173">
        <f t="shared" si="4"/>
        <v>0</v>
      </c>
      <c r="AF63" s="62">
        <v>40380100</v>
      </c>
      <c r="AG63" s="62">
        <v>38984250</v>
      </c>
      <c r="AH63" s="62">
        <v>38668350</v>
      </c>
      <c r="AI63" s="62">
        <v>44912300</v>
      </c>
      <c r="AJ63" s="173">
        <f t="shared" si="5"/>
        <v>162945000</v>
      </c>
      <c r="AK63" s="173">
        <f t="shared" si="6"/>
        <v>0</v>
      </c>
    </row>
    <row r="64" spans="2:37" hidden="1">
      <c r="B64" s="79">
        <f t="shared" si="7"/>
        <v>54</v>
      </c>
      <c r="C64" s="69" t="str">
        <f>'K8 SD_SMP KAB GROBOGAN 2013'!C916</f>
        <v xml:space="preserve"> Pulokulon </v>
      </c>
      <c r="D64" s="70" t="str">
        <f>'K8 SD_SMP KAB GROBOGAN 2013'!D916</f>
        <v>SMP NEGERI 4 SATU ATAP PULOKULON</v>
      </c>
      <c r="E64" s="71">
        <f>'PER TRIWULAN'!X911</f>
        <v>145195000</v>
      </c>
      <c r="F64" s="87">
        <v>145195000</v>
      </c>
      <c r="G64" s="62"/>
      <c r="H64" s="62">
        <v>5000000</v>
      </c>
      <c r="I64" s="62">
        <v>11420000</v>
      </c>
      <c r="J64" s="62">
        <v>23616300</v>
      </c>
      <c r="K64" s="62">
        <v>27619800</v>
      </c>
      <c r="L64" s="62">
        <v>34243900</v>
      </c>
      <c r="M64" s="62"/>
      <c r="N64" s="62">
        <v>29025000</v>
      </c>
      <c r="O64" s="62">
        <v>8900000</v>
      </c>
      <c r="P64" s="62"/>
      <c r="Q64" s="62"/>
      <c r="R64" s="62">
        <v>5370000</v>
      </c>
      <c r="S64" s="62"/>
      <c r="T64" s="72">
        <f t="shared" si="0"/>
        <v>145195000</v>
      </c>
      <c r="U64" s="59">
        <f t="shared" si="1"/>
        <v>0</v>
      </c>
      <c r="V64" s="59">
        <f t="shared" si="2"/>
        <v>0</v>
      </c>
      <c r="X64" s="173">
        <f>'K8 SMP Twl I 2013'!T64</f>
        <v>34520000</v>
      </c>
      <c r="Y64" s="173">
        <f>'K8 SMP Twl II 2013'!T64</f>
        <v>34705000</v>
      </c>
      <c r="Z64" s="173">
        <f>'K8 SMP Twl III 2013'!T64</f>
        <v>34612500</v>
      </c>
      <c r="AA64" s="173">
        <f>'K8 SMP Twl IV 2013'!T64</f>
        <v>41357500</v>
      </c>
      <c r="AB64" s="173">
        <f t="shared" si="3"/>
        <v>145195000</v>
      </c>
      <c r="AC64" s="173">
        <f t="shared" si="4"/>
        <v>0</v>
      </c>
      <c r="AF64" s="62"/>
      <c r="AG64" s="62"/>
      <c r="AH64" s="62"/>
      <c r="AI64" s="62"/>
      <c r="AJ64" s="173">
        <f t="shared" si="5"/>
        <v>0</v>
      </c>
      <c r="AK64" s="173">
        <f t="shared" si="6"/>
        <v>145195000</v>
      </c>
    </row>
    <row r="65" spans="2:37" hidden="1">
      <c r="B65" s="79">
        <f t="shared" si="7"/>
        <v>55</v>
      </c>
      <c r="C65" s="69" t="str">
        <f>'K8 SD_SMP KAB GROBOGAN 2013'!C917</f>
        <v xml:space="preserve"> Pulokulon </v>
      </c>
      <c r="D65" s="70" t="str">
        <f>'K8 SD_SMP KAB GROBOGAN 2013'!D917</f>
        <v>SMP NEGERI 2 PULOKULON</v>
      </c>
      <c r="E65" s="71">
        <f>'PER TRIWULAN'!X912</f>
        <v>396890000</v>
      </c>
      <c r="F65" s="87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72">
        <f t="shared" si="0"/>
        <v>0</v>
      </c>
      <c r="U65" s="59">
        <f t="shared" si="1"/>
        <v>396890000</v>
      </c>
      <c r="V65" s="59">
        <f t="shared" si="2"/>
        <v>0</v>
      </c>
      <c r="X65" s="173">
        <f>'K8 SMP Twl I 2013'!T65</f>
        <v>0</v>
      </c>
      <c r="Y65" s="173">
        <f>'K8 SMP Twl II 2013'!T65</f>
        <v>0</v>
      </c>
      <c r="Z65" s="173">
        <f>'K8 SMP Twl III 2013'!T65</f>
        <v>0</v>
      </c>
      <c r="AA65" s="173">
        <f>'K8 SMP Twl IV 2013'!T65</f>
        <v>0</v>
      </c>
      <c r="AB65" s="173">
        <f t="shared" si="3"/>
        <v>0</v>
      </c>
      <c r="AC65" s="173">
        <f t="shared" si="4"/>
        <v>0</v>
      </c>
      <c r="AF65" s="62"/>
      <c r="AG65" s="62"/>
      <c r="AH65" s="62"/>
      <c r="AI65" s="62"/>
      <c r="AJ65" s="173">
        <f t="shared" si="5"/>
        <v>0</v>
      </c>
      <c r="AK65" s="173">
        <f t="shared" si="6"/>
        <v>0</v>
      </c>
    </row>
    <row r="66" spans="2:37" hidden="1">
      <c r="B66" s="79">
        <f t="shared" si="7"/>
        <v>56</v>
      </c>
      <c r="C66" s="69" t="str">
        <f>'K8 SD_SMP KAB GROBOGAN 2013'!C918</f>
        <v xml:space="preserve"> Purwodadi </v>
      </c>
      <c r="D66" s="70" t="str">
        <f>'K8 SD_SMP KAB GROBOGAN 2013'!D918</f>
        <v>SMP NEGERI 1 PURWODADI</v>
      </c>
      <c r="E66" s="71">
        <f>'PER TRIWULAN'!X913</f>
        <v>468245000</v>
      </c>
      <c r="F66" s="87">
        <v>468245000</v>
      </c>
      <c r="G66" s="62">
        <v>2970000</v>
      </c>
      <c r="H66" s="62">
        <v>5106100</v>
      </c>
      <c r="I66" s="62">
        <v>45819555</v>
      </c>
      <c r="J66" s="62">
        <v>71141400</v>
      </c>
      <c r="K66" s="62">
        <v>54891000</v>
      </c>
      <c r="L66" s="62">
        <v>146274363</v>
      </c>
      <c r="M66" s="62"/>
      <c r="N66" s="62">
        <v>59550000</v>
      </c>
      <c r="O66" s="62">
        <v>24192500</v>
      </c>
      <c r="P66" s="62"/>
      <c r="Q66" s="62"/>
      <c r="R66" s="62"/>
      <c r="S66" s="62"/>
      <c r="T66" s="72">
        <f t="shared" si="0"/>
        <v>409944918</v>
      </c>
      <c r="U66" s="59">
        <f t="shared" si="1"/>
        <v>0</v>
      </c>
      <c r="V66" s="59">
        <f t="shared" si="2"/>
        <v>58300082</v>
      </c>
      <c r="X66" s="173">
        <f>'K8 SMP Twl I 2013'!T66</f>
        <v>90870163</v>
      </c>
      <c r="Y66" s="173">
        <f>'K8 SMP Twl II 2013'!T66</f>
        <v>98813451</v>
      </c>
      <c r="Z66" s="173">
        <f>'K8 SMP Twl III 2013'!T66</f>
        <v>84314258</v>
      </c>
      <c r="AA66" s="173">
        <f>'K8 SMP Twl IV 2013'!T66</f>
        <v>135947046</v>
      </c>
      <c r="AB66" s="173">
        <f t="shared" si="3"/>
        <v>409944918</v>
      </c>
      <c r="AC66" s="173">
        <f t="shared" si="4"/>
        <v>0</v>
      </c>
      <c r="AF66" s="62"/>
      <c r="AG66" s="62"/>
      <c r="AH66" s="62"/>
      <c r="AI66" s="62"/>
      <c r="AJ66" s="173">
        <f t="shared" si="5"/>
        <v>0</v>
      </c>
      <c r="AK66" s="173">
        <f t="shared" si="6"/>
        <v>409944918</v>
      </c>
    </row>
    <row r="67" spans="2:37" hidden="1">
      <c r="B67" s="79">
        <f t="shared" si="7"/>
        <v>57</v>
      </c>
      <c r="C67" s="69" t="str">
        <f>'K8 SD_SMP KAB GROBOGAN 2013'!C919</f>
        <v xml:space="preserve"> Purwodadi </v>
      </c>
      <c r="D67" s="70" t="str">
        <f>'K8 SD_SMP KAB GROBOGAN 2013'!D919</f>
        <v>SMP NEGERI 2 PURWODADI</v>
      </c>
      <c r="E67" s="71">
        <f>'PER TRIWULAN'!X914</f>
        <v>625865000</v>
      </c>
      <c r="F67" s="87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72">
        <f t="shared" si="0"/>
        <v>0</v>
      </c>
      <c r="U67" s="59">
        <f t="shared" si="1"/>
        <v>625865000</v>
      </c>
      <c r="V67" s="59">
        <f t="shared" si="2"/>
        <v>0</v>
      </c>
      <c r="X67" s="173">
        <f>'K8 SMP Twl I 2013'!T67</f>
        <v>0</v>
      </c>
      <c r="Y67" s="173">
        <f>'K8 SMP Twl II 2013'!T67</f>
        <v>0</v>
      </c>
      <c r="Z67" s="173">
        <f>'K8 SMP Twl III 2013'!T67</f>
        <v>0</v>
      </c>
      <c r="AA67" s="173">
        <f>'K8 SMP Twl IV 2013'!T67</f>
        <v>0</v>
      </c>
      <c r="AB67" s="173">
        <f t="shared" si="3"/>
        <v>0</v>
      </c>
      <c r="AC67" s="173">
        <f t="shared" si="4"/>
        <v>0</v>
      </c>
      <c r="AF67" s="62"/>
      <c r="AG67" s="62"/>
      <c r="AH67" s="62"/>
      <c r="AI67" s="62"/>
      <c r="AJ67" s="173">
        <f t="shared" si="5"/>
        <v>0</v>
      </c>
      <c r="AK67" s="173">
        <f t="shared" si="6"/>
        <v>0</v>
      </c>
    </row>
    <row r="68" spans="2:37" hidden="1">
      <c r="B68" s="79">
        <f t="shared" si="7"/>
        <v>58</v>
      </c>
      <c r="C68" s="69" t="str">
        <f>'K8 SD_SMP KAB GROBOGAN 2013'!C920</f>
        <v xml:space="preserve"> Purwodadi </v>
      </c>
      <c r="D68" s="70" t="str">
        <f>'K8 SD_SMP KAB GROBOGAN 2013'!D920</f>
        <v>SMP NEGERI 3 PURWODADI</v>
      </c>
      <c r="E68" s="71">
        <v>895310000</v>
      </c>
      <c r="F68" s="87">
        <v>895310000</v>
      </c>
      <c r="G68" s="62"/>
      <c r="H68" s="62">
        <v>29389950</v>
      </c>
      <c r="I68" s="62">
        <v>31992400</v>
      </c>
      <c r="J68" s="62">
        <v>280290963</v>
      </c>
      <c r="K68" s="62">
        <v>72317000</v>
      </c>
      <c r="L68" s="62">
        <v>265307148</v>
      </c>
      <c r="M68" s="62">
        <v>51155058</v>
      </c>
      <c r="N68" s="62">
        <v>83527500</v>
      </c>
      <c r="O68" s="62">
        <v>48531500</v>
      </c>
      <c r="P68" s="62"/>
      <c r="Q68" s="62">
        <v>9048000</v>
      </c>
      <c r="R68" s="62">
        <v>687000</v>
      </c>
      <c r="S68" s="62">
        <v>5404400</v>
      </c>
      <c r="T68" s="72">
        <f t="shared" si="0"/>
        <v>877650919</v>
      </c>
      <c r="U68" s="59">
        <f t="shared" si="1"/>
        <v>0</v>
      </c>
      <c r="V68" s="59">
        <f t="shared" si="2"/>
        <v>17659081</v>
      </c>
      <c r="X68" s="173">
        <f>'K8 SMP Twl I 2013'!T68</f>
        <v>194762264</v>
      </c>
      <c r="Y68" s="173">
        <f>'K8 SMP Twl II 2013'!T68</f>
        <v>275897139</v>
      </c>
      <c r="Z68" s="173">
        <f>'K8 SMP Twl III 2013'!T68</f>
        <v>179201713</v>
      </c>
      <c r="AA68" s="173">
        <f>'K8 SMP Twl IV 2013'!T68</f>
        <v>227789803</v>
      </c>
      <c r="AB68" s="173">
        <f t="shared" si="3"/>
        <v>877650919</v>
      </c>
      <c r="AC68" s="173">
        <f t="shared" si="4"/>
        <v>0</v>
      </c>
      <c r="AF68" s="62"/>
      <c r="AG68" s="62"/>
      <c r="AH68" s="62"/>
      <c r="AI68" s="62"/>
      <c r="AJ68" s="173">
        <f t="shared" si="5"/>
        <v>0</v>
      </c>
      <c r="AK68" s="173">
        <f t="shared" si="6"/>
        <v>877650919</v>
      </c>
    </row>
    <row r="69" spans="2:37" hidden="1">
      <c r="B69" s="79">
        <f t="shared" si="7"/>
        <v>59</v>
      </c>
      <c r="C69" s="69" t="str">
        <f>'K8 SD_SMP KAB GROBOGAN 2013'!C921</f>
        <v xml:space="preserve"> Purwodadi </v>
      </c>
      <c r="D69" s="70" t="str">
        <f>'K8 SD_SMP KAB GROBOGAN 2013'!D921</f>
        <v>SMP NEGERI 4 PURWODADI</v>
      </c>
      <c r="E69" s="71">
        <f>'PER TRIWULAN'!X916</f>
        <v>585750000</v>
      </c>
      <c r="F69" s="87">
        <v>585750000</v>
      </c>
      <c r="G69" s="62">
        <v>19612450</v>
      </c>
      <c r="H69" s="62">
        <v>14121300</v>
      </c>
      <c r="I69" s="62">
        <v>78401600</v>
      </c>
      <c r="J69" s="62">
        <v>218764600</v>
      </c>
      <c r="K69" s="62">
        <v>85688909</v>
      </c>
      <c r="L69" s="62">
        <v>9763061</v>
      </c>
      <c r="M69" s="62">
        <v>24170000</v>
      </c>
      <c r="N69" s="62">
        <v>75787300</v>
      </c>
      <c r="O69" s="62">
        <v>51275030</v>
      </c>
      <c r="P69" s="62"/>
      <c r="Q69" s="62">
        <v>5815750</v>
      </c>
      <c r="R69" s="62">
        <v>2350000</v>
      </c>
      <c r="S69" s="62"/>
      <c r="T69" s="72">
        <f t="shared" si="0"/>
        <v>585750000</v>
      </c>
      <c r="U69" s="59">
        <f t="shared" si="1"/>
        <v>0</v>
      </c>
      <c r="V69" s="59">
        <f t="shared" si="2"/>
        <v>0</v>
      </c>
      <c r="X69" s="173">
        <f>'K8 SMP Twl I 2013'!T69</f>
        <v>0</v>
      </c>
      <c r="Y69" s="173">
        <f>'K8 SMP Twl II 2013'!T69</f>
        <v>0</v>
      </c>
      <c r="Z69" s="173">
        <f>'K8 SMP Twl III 2013'!T69</f>
        <v>0</v>
      </c>
      <c r="AA69" s="173">
        <f>'K8 SMP Twl IV 2013'!T69</f>
        <v>0</v>
      </c>
      <c r="AB69" s="173">
        <f t="shared" si="3"/>
        <v>0</v>
      </c>
      <c r="AC69" s="173">
        <f t="shared" si="4"/>
        <v>585750000</v>
      </c>
      <c r="AF69" s="62">
        <v>138823830</v>
      </c>
      <c r="AG69" s="62">
        <v>164610630</v>
      </c>
      <c r="AH69" s="62">
        <v>115486400</v>
      </c>
      <c r="AI69" s="62">
        <v>166829140</v>
      </c>
      <c r="AJ69" s="173">
        <f t="shared" si="5"/>
        <v>585750000</v>
      </c>
      <c r="AK69" s="173">
        <f t="shared" si="6"/>
        <v>0</v>
      </c>
    </row>
    <row r="70" spans="2:37" hidden="1">
      <c r="B70" s="79">
        <f t="shared" si="7"/>
        <v>60</v>
      </c>
      <c r="C70" s="69" t="str">
        <f>'K8 SD_SMP KAB GROBOGAN 2013'!C922</f>
        <v xml:space="preserve"> Purwodadi </v>
      </c>
      <c r="D70" s="70" t="str">
        <f>'K8 SD_SMP KAB GROBOGAN 2013'!D922</f>
        <v>SMP NEGERI 5 PURWODADI</v>
      </c>
      <c r="E70" s="71">
        <f>'PER TRIWULAN'!X917</f>
        <v>614150000</v>
      </c>
      <c r="F70" s="87">
        <v>614150000</v>
      </c>
      <c r="G70" s="62">
        <v>40051500</v>
      </c>
      <c r="H70" s="62">
        <v>13000000</v>
      </c>
      <c r="I70" s="62">
        <v>111386500</v>
      </c>
      <c r="J70" s="62">
        <v>96181500</v>
      </c>
      <c r="K70" s="62">
        <v>109667400</v>
      </c>
      <c r="L70" s="62">
        <v>16623596</v>
      </c>
      <c r="M70" s="62"/>
      <c r="N70" s="62">
        <v>119601000</v>
      </c>
      <c r="O70" s="62">
        <v>15650000</v>
      </c>
      <c r="P70" s="62"/>
      <c r="Q70" s="62">
        <v>7600000</v>
      </c>
      <c r="R70" s="62">
        <v>5765000</v>
      </c>
      <c r="S70" s="62">
        <v>61898630</v>
      </c>
      <c r="T70" s="72">
        <f t="shared" si="0"/>
        <v>597425126</v>
      </c>
      <c r="U70" s="59">
        <f t="shared" si="1"/>
        <v>0</v>
      </c>
      <c r="V70" s="59">
        <f t="shared" si="2"/>
        <v>16724874</v>
      </c>
      <c r="X70" s="173">
        <f>'K8 SMP Twl I 2013'!T70</f>
        <v>143436300</v>
      </c>
      <c r="Y70" s="173">
        <f>'K8 SMP Twl II 2013'!T70</f>
        <v>168545837</v>
      </c>
      <c r="Z70" s="173">
        <f>'K8 SMP Twl III 2013'!T70</f>
        <v>123545289</v>
      </c>
      <c r="AA70" s="173">
        <f>'K8 SMP Twl IV 2013'!T70</f>
        <v>161897700</v>
      </c>
      <c r="AB70" s="173">
        <f t="shared" si="3"/>
        <v>597425126</v>
      </c>
      <c r="AC70" s="173">
        <f t="shared" si="4"/>
        <v>0</v>
      </c>
      <c r="AF70" s="62"/>
      <c r="AG70" s="62"/>
      <c r="AH70" s="62"/>
      <c r="AI70" s="62"/>
      <c r="AJ70" s="173">
        <f t="shared" si="5"/>
        <v>0</v>
      </c>
      <c r="AK70" s="173">
        <f t="shared" si="6"/>
        <v>597425126</v>
      </c>
    </row>
    <row r="71" spans="2:37" hidden="1">
      <c r="B71" s="79">
        <f t="shared" si="7"/>
        <v>61</v>
      </c>
      <c r="C71" s="69" t="str">
        <f>'K8 SD_SMP KAB GROBOGAN 2013'!C923</f>
        <v xml:space="preserve"> Purwodadi </v>
      </c>
      <c r="D71" s="70" t="str">
        <f>'K8 SD_SMP KAB GROBOGAN 2013'!D923</f>
        <v>SMP NEGERI 6 PURWODADI</v>
      </c>
      <c r="E71" s="71">
        <f>'PER TRIWULAN'!X918</f>
        <v>695445000</v>
      </c>
      <c r="F71" s="87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72">
        <f t="shared" si="0"/>
        <v>0</v>
      </c>
      <c r="U71" s="59">
        <f t="shared" si="1"/>
        <v>695445000</v>
      </c>
      <c r="V71" s="59">
        <f t="shared" si="2"/>
        <v>0</v>
      </c>
      <c r="X71" s="173">
        <f>'K8 SMP Twl I 2013'!T71</f>
        <v>0</v>
      </c>
      <c r="Y71" s="173">
        <f>'K8 SMP Twl II 2013'!T71</f>
        <v>0</v>
      </c>
      <c r="Z71" s="173">
        <f>'K8 SMP Twl III 2013'!T71</f>
        <v>0</v>
      </c>
      <c r="AA71" s="173">
        <f>'K8 SMP Twl IV 2013'!T71</f>
        <v>0</v>
      </c>
      <c r="AB71" s="173">
        <f t="shared" si="3"/>
        <v>0</v>
      </c>
      <c r="AC71" s="173">
        <f t="shared" si="4"/>
        <v>0</v>
      </c>
      <c r="AF71" s="62"/>
      <c r="AG71" s="62"/>
      <c r="AH71" s="62"/>
      <c r="AI71" s="62"/>
      <c r="AJ71" s="173">
        <f t="shared" si="5"/>
        <v>0</v>
      </c>
      <c r="AK71" s="173">
        <f t="shared" si="6"/>
        <v>0</v>
      </c>
    </row>
    <row r="72" spans="2:37" hidden="1">
      <c r="B72" s="79">
        <f t="shared" si="7"/>
        <v>62</v>
      </c>
      <c r="C72" s="69" t="str">
        <f>'K8 SD_SMP KAB GROBOGAN 2013'!C924</f>
        <v xml:space="preserve"> Purwodadi </v>
      </c>
      <c r="D72" s="70" t="str">
        <f>'K8 SD_SMP KAB GROBOGAN 2013'!D924</f>
        <v>SMP NEGERI 7 PURWODADI</v>
      </c>
      <c r="E72" s="71">
        <f>'PER TRIWULAN'!X919</f>
        <v>561965000</v>
      </c>
      <c r="F72" s="87">
        <v>561965000</v>
      </c>
      <c r="G72" s="62">
        <v>23408000</v>
      </c>
      <c r="H72" s="62">
        <v>309000</v>
      </c>
      <c r="I72" s="62">
        <v>61607500</v>
      </c>
      <c r="J72" s="62">
        <v>109342250</v>
      </c>
      <c r="K72" s="62">
        <v>22431950</v>
      </c>
      <c r="L72" s="62">
        <v>7558244</v>
      </c>
      <c r="M72" s="62">
        <v>26512100</v>
      </c>
      <c r="N72" s="62">
        <v>72240000</v>
      </c>
      <c r="O72" s="62">
        <v>43620000</v>
      </c>
      <c r="P72" s="62"/>
      <c r="Q72" s="62">
        <v>3300000</v>
      </c>
      <c r="R72" s="62"/>
      <c r="S72" s="62">
        <v>87615000</v>
      </c>
      <c r="T72" s="72">
        <f t="shared" si="0"/>
        <v>457944044</v>
      </c>
      <c r="U72" s="59">
        <f t="shared" si="1"/>
        <v>0</v>
      </c>
      <c r="V72" s="59">
        <f t="shared" si="2"/>
        <v>104020956</v>
      </c>
      <c r="X72" s="173">
        <f>'K8 SMP Twl I 2013'!T72</f>
        <v>0</v>
      </c>
      <c r="Y72" s="173">
        <f>'K8 SMP Twl II 2013'!T72</f>
        <v>0</v>
      </c>
      <c r="Z72" s="173">
        <f>'K8 SMP Twl III 2013'!T72</f>
        <v>0</v>
      </c>
      <c r="AA72" s="173">
        <f>'K8 SMP Twl IV 2013'!T72</f>
        <v>0</v>
      </c>
      <c r="AB72" s="173">
        <f t="shared" si="3"/>
        <v>0</v>
      </c>
      <c r="AC72" s="173">
        <f t="shared" si="4"/>
        <v>457944044</v>
      </c>
      <c r="AF72" s="62"/>
      <c r="AG72" s="62"/>
      <c r="AH72" s="62"/>
      <c r="AI72" s="62"/>
      <c r="AJ72" s="173">
        <f t="shared" si="5"/>
        <v>0</v>
      </c>
      <c r="AK72" s="173">
        <f t="shared" si="6"/>
        <v>457944044</v>
      </c>
    </row>
    <row r="73" spans="2:37" hidden="1">
      <c r="B73" s="79">
        <f t="shared" si="7"/>
        <v>63</v>
      </c>
      <c r="C73" s="69" t="str">
        <f>'K8 SD_SMP KAB GROBOGAN 2013'!C925</f>
        <v xml:space="preserve"> Purwodadi </v>
      </c>
      <c r="D73" s="70" t="str">
        <f>'K8 SD_SMP KAB GROBOGAN 2013'!D925</f>
        <v>SLB C. Danyang</v>
      </c>
      <c r="E73" s="71">
        <f>'PER TRIWULAN'!X920</f>
        <v>0</v>
      </c>
      <c r="F73" s="87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72">
        <f t="shared" si="0"/>
        <v>0</v>
      </c>
      <c r="U73" s="59">
        <f t="shared" si="1"/>
        <v>0</v>
      </c>
      <c r="V73" s="59">
        <f t="shared" si="2"/>
        <v>0</v>
      </c>
      <c r="X73" s="173">
        <f>'K8 SMP Twl I 2013'!T73</f>
        <v>0</v>
      </c>
      <c r="Y73" s="173">
        <f>'K8 SMP Twl II 2013'!T73</f>
        <v>0</v>
      </c>
      <c r="Z73" s="173">
        <f>'K8 SMP Twl III 2013'!T73</f>
        <v>0</v>
      </c>
      <c r="AA73" s="173">
        <f>'K8 SMP Twl IV 2013'!T73</f>
        <v>0</v>
      </c>
      <c r="AB73" s="173">
        <f t="shared" si="3"/>
        <v>0</v>
      </c>
      <c r="AC73" s="173">
        <f t="shared" si="4"/>
        <v>0</v>
      </c>
      <c r="AF73" s="62"/>
      <c r="AG73" s="62"/>
      <c r="AH73" s="62"/>
      <c r="AI73" s="62"/>
      <c r="AJ73" s="173">
        <f t="shared" si="5"/>
        <v>0</v>
      </c>
      <c r="AK73" s="173">
        <f t="shared" si="6"/>
        <v>0</v>
      </c>
    </row>
    <row r="74" spans="2:37" hidden="1">
      <c r="B74" s="79">
        <f t="shared" si="7"/>
        <v>64</v>
      </c>
      <c r="C74" s="69" t="str">
        <f>'K8 SD_SMP KAB GROBOGAN 2013'!C926</f>
        <v xml:space="preserve"> Purwodadi </v>
      </c>
      <c r="D74" s="70" t="str">
        <f>'K8 SD_SMP KAB GROBOGAN 2013'!D926</f>
        <v>SMPT NEGERI  4 Purwodadi</v>
      </c>
      <c r="E74" s="71">
        <f>'PER TRIWULAN'!X921</f>
        <v>17040000</v>
      </c>
      <c r="F74" s="87">
        <v>16862500</v>
      </c>
      <c r="G74" s="62"/>
      <c r="H74" s="62"/>
      <c r="I74" s="62">
        <v>17000</v>
      </c>
      <c r="J74" s="62">
        <v>5131450</v>
      </c>
      <c r="K74" s="62">
        <v>1606600</v>
      </c>
      <c r="L74" s="62"/>
      <c r="M74" s="62"/>
      <c r="N74" s="62">
        <v>5485000</v>
      </c>
      <c r="O74" s="62">
        <v>540000</v>
      </c>
      <c r="P74" s="62"/>
      <c r="Q74" s="62">
        <v>4082450</v>
      </c>
      <c r="R74" s="62"/>
      <c r="S74" s="62"/>
      <c r="T74" s="72">
        <f t="shared" si="0"/>
        <v>16862500</v>
      </c>
      <c r="U74" s="59">
        <f t="shared" si="1"/>
        <v>177500</v>
      </c>
      <c r="V74" s="59">
        <f t="shared" si="2"/>
        <v>0</v>
      </c>
      <c r="X74" s="173">
        <f>'K8 SMP Twl I 2013'!T74</f>
        <v>0</v>
      </c>
      <c r="Y74" s="173">
        <f>'K8 SMP Twl II 2013'!T74</f>
        <v>0</v>
      </c>
      <c r="Z74" s="173">
        <f>'K8 SMP Twl III 2013'!T74</f>
        <v>0</v>
      </c>
      <c r="AA74" s="173">
        <f>'K8 SMP Twl IV 2013'!T74</f>
        <v>0</v>
      </c>
      <c r="AB74" s="173">
        <f t="shared" si="3"/>
        <v>0</v>
      </c>
      <c r="AC74" s="173">
        <f t="shared" si="4"/>
        <v>16862500</v>
      </c>
      <c r="AF74" s="62">
        <v>5069350</v>
      </c>
      <c r="AG74" s="62">
        <v>5193700</v>
      </c>
      <c r="AH74" s="62"/>
      <c r="AI74" s="62">
        <v>6599450</v>
      </c>
      <c r="AJ74" s="173">
        <f t="shared" si="5"/>
        <v>16862500</v>
      </c>
      <c r="AK74" s="173">
        <f t="shared" si="6"/>
        <v>0</v>
      </c>
    </row>
    <row r="75" spans="2:37" hidden="1">
      <c r="B75" s="79">
        <f t="shared" si="7"/>
        <v>65</v>
      </c>
      <c r="C75" s="69" t="str">
        <f>'K8 SD_SMP KAB GROBOGAN 2013'!C927</f>
        <v xml:space="preserve"> Tanggungharjo </v>
      </c>
      <c r="D75" s="70" t="str">
        <f>'K8 SD_SMP KAB GROBOGAN 2013'!D927</f>
        <v>SMP NEGERI 1TANGGUNGHARJO</v>
      </c>
      <c r="E75" s="71">
        <f>'PER TRIWULAN'!X922</f>
        <v>490965000</v>
      </c>
      <c r="F75" s="87">
        <v>490965000</v>
      </c>
      <c r="G75" s="62">
        <v>7190000</v>
      </c>
      <c r="H75" s="62">
        <v>13935000</v>
      </c>
      <c r="I75" s="62">
        <v>74673500</v>
      </c>
      <c r="J75" s="62">
        <v>96253900</v>
      </c>
      <c r="K75" s="62">
        <v>137741586</v>
      </c>
      <c r="L75" s="62">
        <v>22528424</v>
      </c>
      <c r="M75" s="62">
        <v>49072090</v>
      </c>
      <c r="N75" s="62">
        <v>76615000</v>
      </c>
      <c r="O75" s="62">
        <v>5355500</v>
      </c>
      <c r="P75" s="62"/>
      <c r="Q75" s="62">
        <v>7600000</v>
      </c>
      <c r="R75" s="62"/>
      <c r="S75" s="62"/>
      <c r="T75" s="72">
        <f t="shared" si="0"/>
        <v>490965000</v>
      </c>
      <c r="U75" s="59">
        <f t="shared" si="1"/>
        <v>0</v>
      </c>
      <c r="V75" s="59">
        <f t="shared" si="2"/>
        <v>0</v>
      </c>
      <c r="X75" s="173">
        <f>'K8 SMP Twl I 2013'!T75</f>
        <v>118761600</v>
      </c>
      <c r="Y75" s="173">
        <f>'K8 SMP Twl II 2013'!T75</f>
        <v>130448400</v>
      </c>
      <c r="Z75" s="173">
        <f>'K8 SMP Twl III 2013'!T75</f>
        <v>110579415</v>
      </c>
      <c r="AA75" s="173">
        <f>'K8 SMP Twl IV 2013'!T75</f>
        <v>131175585</v>
      </c>
      <c r="AB75" s="173">
        <f t="shared" si="3"/>
        <v>490965000</v>
      </c>
      <c r="AC75" s="173">
        <f t="shared" si="4"/>
        <v>0</v>
      </c>
      <c r="AF75" s="62"/>
      <c r="AG75" s="62"/>
      <c r="AH75" s="62"/>
      <c r="AI75" s="62"/>
      <c r="AJ75" s="173">
        <f t="shared" si="5"/>
        <v>0</v>
      </c>
      <c r="AK75" s="173">
        <f t="shared" si="6"/>
        <v>490965000</v>
      </c>
    </row>
    <row r="76" spans="2:37" hidden="1">
      <c r="B76" s="79">
        <f t="shared" si="7"/>
        <v>66</v>
      </c>
      <c r="C76" s="69" t="str">
        <f>'K8 SD_SMP KAB GROBOGAN 2013'!C928</f>
        <v xml:space="preserve"> Tanggungharjo </v>
      </c>
      <c r="D76" s="70" t="str">
        <f>'K8 SD_SMP KAB GROBOGAN 2013'!D928</f>
        <v>SMP NEGERI 2 TANGGUNGHARJO</v>
      </c>
      <c r="E76" s="71">
        <f>'PER TRIWULAN'!X923</f>
        <v>254535000</v>
      </c>
      <c r="F76" s="87">
        <v>254535000</v>
      </c>
      <c r="G76" s="62">
        <v>12726750</v>
      </c>
      <c r="H76" s="62">
        <v>3600000</v>
      </c>
      <c r="I76" s="62">
        <v>31102350</v>
      </c>
      <c r="J76" s="62">
        <v>48152500</v>
      </c>
      <c r="K76" s="62">
        <v>55246700</v>
      </c>
      <c r="L76" s="62">
        <v>6693593</v>
      </c>
      <c r="M76" s="62">
        <v>8643000</v>
      </c>
      <c r="N76" s="62">
        <v>42120000</v>
      </c>
      <c r="O76" s="62">
        <v>35300000</v>
      </c>
      <c r="P76" s="62">
        <v>960000</v>
      </c>
      <c r="Q76" s="62">
        <v>5500000</v>
      </c>
      <c r="R76" s="62">
        <v>4490000</v>
      </c>
      <c r="S76" s="62"/>
      <c r="T76" s="72">
        <f t="shared" ref="T76:T139" si="8">SUM(G76:S76)</f>
        <v>254534893</v>
      </c>
      <c r="U76" s="59">
        <f t="shared" ref="U76:U139" si="9">E76-F76</f>
        <v>0</v>
      </c>
      <c r="V76" s="59">
        <f t="shared" ref="V76:V139" si="10">F76-T76</f>
        <v>107</v>
      </c>
      <c r="X76" s="173">
        <f>'K8 SMP Twl I 2013'!T76</f>
        <v>66917496</v>
      </c>
      <c r="Y76" s="173">
        <f>'K8 SMP Twl II 2013'!T76</f>
        <v>66917446</v>
      </c>
      <c r="Z76" s="173">
        <f>'K8 SMP Twl III 2013'!T76</f>
        <v>66917455</v>
      </c>
      <c r="AA76" s="173">
        <f>'K8 SMP Twl IV 2013'!T76</f>
        <v>53782496</v>
      </c>
      <c r="AB76" s="173">
        <f t="shared" ref="AB76:AB139" si="11">X76+Y76+Z76+AA76</f>
        <v>254534893</v>
      </c>
      <c r="AC76" s="173">
        <f t="shared" ref="AC76:AC139" si="12">T76-AB76</f>
        <v>0</v>
      </c>
      <c r="AF76" s="62"/>
      <c r="AG76" s="62"/>
      <c r="AH76" s="62"/>
      <c r="AI76" s="62"/>
      <c r="AJ76" s="173">
        <f t="shared" ref="AJ76:AJ139" si="13">AF76+AG76+AH76+AI76</f>
        <v>0</v>
      </c>
      <c r="AK76" s="173">
        <f t="shared" ref="AK76:AK139" si="14">T76-AJ76</f>
        <v>254534893</v>
      </c>
    </row>
    <row r="77" spans="2:37" hidden="1">
      <c r="B77" s="79">
        <f t="shared" ref="B77:B140" si="15">B76+1</f>
        <v>67</v>
      </c>
      <c r="C77" s="69" t="str">
        <f>'K8 SD_SMP KAB GROBOGAN 2013'!C929</f>
        <v xml:space="preserve"> Tawangharjo </v>
      </c>
      <c r="D77" s="70" t="str">
        <f>'K8 SD_SMP KAB GROBOGAN 2013'!D929</f>
        <v>SMP NEGERI 1 TAWANGHARJO</v>
      </c>
      <c r="E77" s="71">
        <f>'PER TRIWULAN'!X924</f>
        <v>643970000</v>
      </c>
      <c r="F77" s="87">
        <v>643970000</v>
      </c>
      <c r="G77" s="62">
        <v>9806000</v>
      </c>
      <c r="H77" s="62">
        <v>16175000</v>
      </c>
      <c r="I77" s="62">
        <v>95734400</v>
      </c>
      <c r="J77" s="62">
        <v>141336000</v>
      </c>
      <c r="K77" s="62">
        <v>130121790</v>
      </c>
      <c r="L77" s="62">
        <v>22712132</v>
      </c>
      <c r="M77" s="62">
        <v>34224150</v>
      </c>
      <c r="N77" s="62">
        <v>120093500</v>
      </c>
      <c r="O77" s="62">
        <v>19932500</v>
      </c>
      <c r="P77" s="62"/>
      <c r="Q77" s="62">
        <v>8400000</v>
      </c>
      <c r="R77" s="62">
        <v>11361000</v>
      </c>
      <c r="S77" s="62">
        <v>32767500</v>
      </c>
      <c r="T77" s="72">
        <f t="shared" si="8"/>
        <v>642663972</v>
      </c>
      <c r="U77" s="59">
        <f t="shared" si="9"/>
        <v>0</v>
      </c>
      <c r="V77" s="59">
        <f t="shared" si="10"/>
        <v>1306028</v>
      </c>
      <c r="X77" s="173">
        <f>'K8 SMP Twl I 2013'!T77</f>
        <v>162370291</v>
      </c>
      <c r="Y77" s="173">
        <f>'K8 SMP Twl II 2013'!T77</f>
        <v>163109881</v>
      </c>
      <c r="Z77" s="173">
        <f>'K8 SMP Twl III 2013'!T77</f>
        <v>158591800</v>
      </c>
      <c r="AA77" s="173">
        <f>'K8 SMP Twl IV 2013'!T77</f>
        <v>158592000</v>
      </c>
      <c r="AB77" s="173">
        <f t="shared" si="11"/>
        <v>642663972</v>
      </c>
      <c r="AC77" s="173">
        <f t="shared" si="12"/>
        <v>0</v>
      </c>
      <c r="AF77" s="62"/>
      <c r="AG77" s="62"/>
      <c r="AH77" s="62"/>
      <c r="AI77" s="62"/>
      <c r="AJ77" s="173">
        <f t="shared" si="13"/>
        <v>0</v>
      </c>
      <c r="AK77" s="173">
        <f t="shared" si="14"/>
        <v>642663972</v>
      </c>
    </row>
    <row r="78" spans="2:37" hidden="1">
      <c r="B78" s="79">
        <f t="shared" si="15"/>
        <v>68</v>
      </c>
      <c r="C78" s="69" t="str">
        <f>'K8 SD_SMP KAB GROBOGAN 2013'!C930</f>
        <v xml:space="preserve"> Tawangharjo </v>
      </c>
      <c r="D78" s="70" t="str">
        <f>'K8 SD_SMP KAB GROBOGAN 2013'!D930</f>
        <v>SMP NEGERI 2 TAWANGHARJO</v>
      </c>
      <c r="E78" s="71">
        <f>'PER TRIWULAN'!X925</f>
        <v>315950000</v>
      </c>
      <c r="F78" s="87">
        <v>315950000</v>
      </c>
      <c r="G78" s="62">
        <v>110000</v>
      </c>
      <c r="H78" s="62">
        <v>3060000</v>
      </c>
      <c r="I78" s="62">
        <v>78239100</v>
      </c>
      <c r="J78" s="62">
        <v>49858925</v>
      </c>
      <c r="K78" s="62">
        <v>96867939</v>
      </c>
      <c r="L78" s="62">
        <v>9822736</v>
      </c>
      <c r="M78" s="62">
        <v>2360000</v>
      </c>
      <c r="N78" s="62">
        <v>36296300</v>
      </c>
      <c r="O78" s="62">
        <v>11570000</v>
      </c>
      <c r="P78" s="62">
        <v>8470000</v>
      </c>
      <c r="Q78" s="62">
        <v>3100000</v>
      </c>
      <c r="R78" s="62">
        <v>9345000</v>
      </c>
      <c r="S78" s="62">
        <v>6850000</v>
      </c>
      <c r="T78" s="72">
        <f t="shared" si="8"/>
        <v>315950000</v>
      </c>
      <c r="U78" s="59">
        <f t="shared" si="9"/>
        <v>0</v>
      </c>
      <c r="V78" s="59">
        <f t="shared" si="10"/>
        <v>0</v>
      </c>
      <c r="X78" s="173">
        <f>'K8 SMP Twl I 2013'!T78</f>
        <v>49076618</v>
      </c>
      <c r="Y78" s="173">
        <f>'K8 SMP Twl II 2013'!T78</f>
        <v>109323980</v>
      </c>
      <c r="Z78" s="173">
        <f>'K8 SMP Twl III 2013'!T78</f>
        <v>67177620</v>
      </c>
      <c r="AA78" s="173">
        <f>'K8 SMP Twl IV 2013'!T78</f>
        <v>90371782</v>
      </c>
      <c r="AB78" s="173">
        <f t="shared" si="11"/>
        <v>315950000</v>
      </c>
      <c r="AC78" s="173">
        <f t="shared" si="12"/>
        <v>0</v>
      </c>
      <c r="AF78" s="62"/>
      <c r="AG78" s="62"/>
      <c r="AH78" s="62"/>
      <c r="AI78" s="62"/>
      <c r="AJ78" s="173">
        <f t="shared" si="13"/>
        <v>0</v>
      </c>
      <c r="AK78" s="173">
        <f t="shared" si="14"/>
        <v>315950000</v>
      </c>
    </row>
    <row r="79" spans="2:37" hidden="1">
      <c r="B79" s="79">
        <f t="shared" si="15"/>
        <v>69</v>
      </c>
      <c r="C79" s="69" t="str">
        <f>'K8 SD_SMP KAB GROBOGAN 2013'!C931</f>
        <v xml:space="preserve"> Tawangharjo </v>
      </c>
      <c r="D79" s="70" t="str">
        <f>'K8 SD_SMP KAB GROBOGAN 2013'!D931</f>
        <v>SMP NEGERI 3 Satu Atap Tawangharjo</v>
      </c>
      <c r="E79" s="71">
        <f>'PER TRIWULAN'!X926</f>
        <v>19170000</v>
      </c>
      <c r="F79" s="87">
        <v>19170000</v>
      </c>
      <c r="G79" s="62"/>
      <c r="H79" s="62">
        <v>500000</v>
      </c>
      <c r="I79" s="62">
        <v>2318300</v>
      </c>
      <c r="J79" s="62">
        <v>2405200</v>
      </c>
      <c r="K79" s="62">
        <v>4820500</v>
      </c>
      <c r="L79" s="62"/>
      <c r="M79" s="62"/>
      <c r="N79" s="62">
        <v>3834000</v>
      </c>
      <c r="O79" s="62">
        <v>250000</v>
      </c>
      <c r="P79" s="62"/>
      <c r="Q79" s="62"/>
      <c r="R79" s="62">
        <v>1250000</v>
      </c>
      <c r="S79" s="62">
        <v>3792000</v>
      </c>
      <c r="T79" s="72">
        <f t="shared" si="8"/>
        <v>19170000</v>
      </c>
      <c r="U79" s="59">
        <f t="shared" si="9"/>
        <v>0</v>
      </c>
      <c r="V79" s="59">
        <f t="shared" si="10"/>
        <v>0</v>
      </c>
      <c r="X79" s="173">
        <f>'K8 SMP Twl I 2013'!T79</f>
        <v>0</v>
      </c>
      <c r="Y79" s="173">
        <f>'K8 SMP Twl II 2013'!T79</f>
        <v>0</v>
      </c>
      <c r="Z79" s="173">
        <f>'K8 SMP Twl III 2013'!T79</f>
        <v>0</v>
      </c>
      <c r="AA79" s="173">
        <f>'K8 SMP Twl IV 2013'!T79</f>
        <v>0</v>
      </c>
      <c r="AB79" s="173">
        <f t="shared" si="11"/>
        <v>0</v>
      </c>
      <c r="AC79" s="173">
        <f t="shared" si="12"/>
        <v>19170000</v>
      </c>
      <c r="AF79" s="62"/>
      <c r="AG79" s="62"/>
      <c r="AH79" s="62"/>
      <c r="AI79" s="62"/>
      <c r="AJ79" s="173">
        <f t="shared" si="13"/>
        <v>0</v>
      </c>
      <c r="AK79" s="173">
        <f t="shared" si="14"/>
        <v>19170000</v>
      </c>
    </row>
    <row r="80" spans="2:37" hidden="1">
      <c r="B80" s="79">
        <f t="shared" si="15"/>
        <v>70</v>
      </c>
      <c r="C80" s="69" t="str">
        <f>'K8 SD_SMP KAB GROBOGAN 2013'!C932</f>
        <v xml:space="preserve"> Tegowanu </v>
      </c>
      <c r="D80" s="70" t="str">
        <f>'K8 SD_SMP KAB GROBOGAN 2013'!D932</f>
        <v>SMP NEGERI 1 TEGOWANU</v>
      </c>
      <c r="E80" s="71">
        <f>'PER TRIWULAN'!X927</f>
        <v>598885000</v>
      </c>
      <c r="F80" s="87">
        <v>598885000</v>
      </c>
      <c r="G80" s="62">
        <v>23737500</v>
      </c>
      <c r="H80" s="62">
        <v>18969500</v>
      </c>
      <c r="I80" s="62">
        <v>117701550</v>
      </c>
      <c r="J80" s="62">
        <v>120566410</v>
      </c>
      <c r="K80" s="62">
        <v>40574575</v>
      </c>
      <c r="L80" s="62">
        <v>64381241</v>
      </c>
      <c r="M80" s="62">
        <v>11805000</v>
      </c>
      <c r="N80" s="62">
        <v>61125000</v>
      </c>
      <c r="O80" s="62">
        <v>10985000</v>
      </c>
      <c r="P80" s="62"/>
      <c r="Q80" s="62">
        <v>8400000</v>
      </c>
      <c r="R80" s="62"/>
      <c r="S80" s="62">
        <v>120639224</v>
      </c>
      <c r="T80" s="72">
        <f t="shared" si="8"/>
        <v>598885000</v>
      </c>
      <c r="U80" s="59">
        <f t="shared" si="9"/>
        <v>0</v>
      </c>
      <c r="V80" s="59">
        <f t="shared" si="10"/>
        <v>0</v>
      </c>
      <c r="X80" s="173">
        <f>'K8 SMP Twl I 2013'!T80</f>
        <v>126055016</v>
      </c>
      <c r="Y80" s="173">
        <f>'K8 SMP Twl II 2013'!T80</f>
        <v>173944984</v>
      </c>
      <c r="Z80" s="173">
        <f>'K8 SMP Twl III 2013'!T80</f>
        <v>136306342</v>
      </c>
      <c r="AA80" s="173">
        <f>'K8 SMP Twl IV 2013'!T80</f>
        <v>162578658</v>
      </c>
      <c r="AB80" s="173">
        <f t="shared" si="11"/>
        <v>598885000</v>
      </c>
      <c r="AC80" s="173">
        <f t="shared" si="12"/>
        <v>0</v>
      </c>
      <c r="AF80" s="62"/>
      <c r="AG80" s="62"/>
      <c r="AH80" s="62"/>
      <c r="AI80" s="62"/>
      <c r="AJ80" s="173">
        <f t="shared" si="13"/>
        <v>0</v>
      </c>
      <c r="AK80" s="173">
        <f t="shared" si="14"/>
        <v>598885000</v>
      </c>
    </row>
    <row r="81" spans="2:37" hidden="1">
      <c r="B81" s="79">
        <f t="shared" si="15"/>
        <v>71</v>
      </c>
      <c r="C81" s="69" t="str">
        <f>'K8 SD_SMP KAB GROBOGAN 2013'!C933</f>
        <v xml:space="preserve"> Tegowanu </v>
      </c>
      <c r="D81" s="70" t="str">
        <f>'K8 SD_SMP KAB GROBOGAN 2013'!D933</f>
        <v>SMP NEGERI 2 TEGOWANU</v>
      </c>
      <c r="E81" s="71">
        <f>'PER TRIWULAN'!X928</f>
        <v>444815000</v>
      </c>
      <c r="F81" s="87">
        <v>444815000</v>
      </c>
      <c r="G81" s="62">
        <v>26291500</v>
      </c>
      <c r="H81" s="62">
        <v>3505050</v>
      </c>
      <c r="I81" s="62">
        <v>124278000</v>
      </c>
      <c r="J81" s="62">
        <v>41666365</v>
      </c>
      <c r="K81" s="62">
        <v>101057700</v>
      </c>
      <c r="L81" s="62">
        <v>9448585</v>
      </c>
      <c r="M81" s="62">
        <v>54501900</v>
      </c>
      <c r="N81" s="62">
        <v>67208400</v>
      </c>
      <c r="O81" s="62">
        <v>15057500</v>
      </c>
      <c r="P81" s="62"/>
      <c r="Q81" s="62">
        <v>1800000</v>
      </c>
      <c r="R81" s="62"/>
      <c r="S81" s="62"/>
      <c r="T81" s="72">
        <f t="shared" si="8"/>
        <v>444815000</v>
      </c>
      <c r="U81" s="59">
        <f t="shared" si="9"/>
        <v>0</v>
      </c>
      <c r="V81" s="59">
        <f t="shared" si="10"/>
        <v>0</v>
      </c>
      <c r="X81" s="173">
        <f>'K8 SMP Twl I 2013'!T81</f>
        <v>110582500</v>
      </c>
      <c r="Y81" s="173">
        <f>'K8 SMP Twl II 2013'!T81</f>
        <v>110582500</v>
      </c>
      <c r="Z81" s="173">
        <f>'K8 SMP Twl III 2013'!T81</f>
        <v>110582500</v>
      </c>
      <c r="AA81" s="173">
        <f>'K8 SMP Twl IV 2013'!T81</f>
        <v>113067500</v>
      </c>
      <c r="AB81" s="173">
        <f t="shared" si="11"/>
        <v>444815000</v>
      </c>
      <c r="AC81" s="173">
        <f t="shared" si="12"/>
        <v>0</v>
      </c>
      <c r="AF81" s="62"/>
      <c r="AG81" s="62"/>
      <c r="AH81" s="62"/>
      <c r="AI81" s="62"/>
      <c r="AJ81" s="173">
        <f t="shared" si="13"/>
        <v>0</v>
      </c>
      <c r="AK81" s="173">
        <f t="shared" si="14"/>
        <v>444815000</v>
      </c>
    </row>
    <row r="82" spans="2:37" hidden="1">
      <c r="B82" s="170">
        <f t="shared" si="15"/>
        <v>72</v>
      </c>
      <c r="C82" s="171" t="str">
        <f>'K8 SD_SMP KAB GROBOGAN 2013'!C934</f>
        <v xml:space="preserve"> Tegowanu </v>
      </c>
      <c r="D82" s="172" t="str">
        <f>'K8 SD_SMP KAB GROBOGAN 2013'!D934</f>
        <v>SMP NEGERI 3 TEGOWANU</v>
      </c>
      <c r="E82" s="158">
        <f>'PER TRIWULAN'!X929</f>
        <v>150875000</v>
      </c>
      <c r="F82" s="158">
        <v>150875000</v>
      </c>
      <c r="G82" s="159">
        <v>6840000</v>
      </c>
      <c r="H82" s="159">
        <v>3239000</v>
      </c>
      <c r="I82" s="159">
        <v>39569000</v>
      </c>
      <c r="J82" s="159">
        <v>31305500</v>
      </c>
      <c r="K82" s="159">
        <v>38363500</v>
      </c>
      <c r="L82" s="159">
        <v>1926316</v>
      </c>
      <c r="M82" s="159">
        <v>3138000</v>
      </c>
      <c r="N82" s="159">
        <v>21720000</v>
      </c>
      <c r="O82" s="159">
        <v>2570000</v>
      </c>
      <c r="P82" s="159"/>
      <c r="Q82" s="159">
        <v>2200000</v>
      </c>
      <c r="R82" s="159"/>
      <c r="S82" s="159"/>
      <c r="T82" s="158">
        <f t="shared" si="8"/>
        <v>150871316</v>
      </c>
      <c r="U82" s="59">
        <f t="shared" si="9"/>
        <v>0</v>
      </c>
      <c r="V82" s="59">
        <f t="shared" si="10"/>
        <v>3684</v>
      </c>
      <c r="X82" s="173">
        <f>'K8 SMP Twl I 2013'!T82</f>
        <v>0</v>
      </c>
      <c r="Y82" s="173">
        <f>'K8 SMP Twl II 2013'!T82</f>
        <v>0</v>
      </c>
      <c r="Z82" s="173">
        <f>'K8 SMP Twl III 2013'!T82</f>
        <v>0</v>
      </c>
      <c r="AA82" s="173">
        <f>'K8 SMP Twl IV 2013'!T82</f>
        <v>0</v>
      </c>
      <c r="AB82" s="173">
        <f t="shared" si="11"/>
        <v>0</v>
      </c>
      <c r="AC82" s="173">
        <f t="shared" si="12"/>
        <v>150871316</v>
      </c>
      <c r="AF82" s="62">
        <v>35237500</v>
      </c>
      <c r="AG82" s="62">
        <v>38576000</v>
      </c>
      <c r="AH82" s="62">
        <v>34051627</v>
      </c>
      <c r="AI82" s="62">
        <v>43005689</v>
      </c>
      <c r="AJ82" s="173">
        <f t="shared" si="13"/>
        <v>150870816</v>
      </c>
      <c r="AK82" s="173">
        <f t="shared" si="14"/>
        <v>500</v>
      </c>
    </row>
    <row r="83" spans="2:37">
      <c r="B83" s="79">
        <f t="shared" si="15"/>
        <v>73</v>
      </c>
      <c r="C83" s="69" t="str">
        <f>'K8 SD_SMP KAB GROBOGAN 2013'!C935</f>
        <v xml:space="preserve"> Toroh </v>
      </c>
      <c r="D83" s="70" t="str">
        <f>'K8 SD_SMP KAB GROBOGAN 2013'!D935</f>
        <v>SMP NEGERI 1 TOROH</v>
      </c>
      <c r="E83" s="71">
        <f>'PER TRIWULAN'!X930</f>
        <v>630480000</v>
      </c>
      <c r="F83" s="87">
        <v>630302500</v>
      </c>
      <c r="G83" s="62">
        <v>23603000</v>
      </c>
      <c r="H83" s="62">
        <v>7959500</v>
      </c>
      <c r="I83" s="62">
        <v>67465000</v>
      </c>
      <c r="J83" s="62">
        <v>128963900</v>
      </c>
      <c r="K83" s="62">
        <v>151762100</v>
      </c>
      <c r="L83" s="62">
        <v>22879839</v>
      </c>
      <c r="M83" s="62">
        <v>45735700</v>
      </c>
      <c r="N83" s="62">
        <v>50406000</v>
      </c>
      <c r="O83" s="62">
        <v>40219000</v>
      </c>
      <c r="P83" s="62"/>
      <c r="Q83" s="62">
        <v>3600000</v>
      </c>
      <c r="R83" s="62"/>
      <c r="S83" s="62">
        <v>82051850</v>
      </c>
      <c r="T83" s="72">
        <f t="shared" si="8"/>
        <v>624645889</v>
      </c>
      <c r="U83" s="59">
        <f t="shared" si="9"/>
        <v>177500</v>
      </c>
      <c r="V83" s="59">
        <f t="shared" si="10"/>
        <v>5656611</v>
      </c>
      <c r="X83" s="173">
        <f>'K8 SMP Twl I 2013'!T83</f>
        <v>146297250</v>
      </c>
      <c r="Y83" s="173">
        <f>'K8 SMP Twl II 2013'!T83</f>
        <v>171858766</v>
      </c>
      <c r="Z83" s="173">
        <f>'K8 SMP Twl III 2013'!T83</f>
        <v>111293666</v>
      </c>
      <c r="AA83" s="173">
        <f>'K8 SMP Twl IV 2013'!T83</f>
        <v>195196207</v>
      </c>
      <c r="AB83" s="173">
        <f t="shared" si="11"/>
        <v>624645889</v>
      </c>
      <c r="AC83" s="173">
        <f t="shared" si="12"/>
        <v>0</v>
      </c>
      <c r="AF83" s="62"/>
      <c r="AG83" s="62"/>
      <c r="AH83" s="62"/>
      <c r="AI83" s="62"/>
      <c r="AJ83" s="173">
        <f t="shared" si="13"/>
        <v>0</v>
      </c>
      <c r="AK83" s="173">
        <f t="shared" si="14"/>
        <v>624645889</v>
      </c>
    </row>
    <row r="84" spans="2:37">
      <c r="B84" s="79">
        <f t="shared" si="15"/>
        <v>74</v>
      </c>
      <c r="C84" s="69" t="str">
        <f>'K8 SD_SMP KAB GROBOGAN 2013'!C936</f>
        <v xml:space="preserve"> Toroh </v>
      </c>
      <c r="D84" s="70" t="str">
        <f>'K8 SD_SMP KAB GROBOGAN 2013'!D936</f>
        <v>SMP NEGERI 2 TOROH</v>
      </c>
      <c r="E84" s="71">
        <f>'PER TRIWULAN'!X931</f>
        <v>792360000</v>
      </c>
      <c r="F84" s="87">
        <v>792360000</v>
      </c>
      <c r="G84" s="62">
        <v>55736400</v>
      </c>
      <c r="H84" s="62">
        <v>11490000</v>
      </c>
      <c r="I84" s="62">
        <v>162208400</v>
      </c>
      <c r="J84" s="62">
        <v>107868600</v>
      </c>
      <c r="K84" s="62">
        <v>157341150</v>
      </c>
      <c r="L84" s="62">
        <v>44057794</v>
      </c>
      <c r="M84" s="62">
        <v>49778200</v>
      </c>
      <c r="N84" s="62">
        <v>123060000</v>
      </c>
      <c r="O84" s="62">
        <v>44894000</v>
      </c>
      <c r="P84" s="62"/>
      <c r="Q84" s="62">
        <v>1350000</v>
      </c>
      <c r="R84" s="62">
        <v>30000</v>
      </c>
      <c r="S84" s="62"/>
      <c r="T84" s="72">
        <f t="shared" si="8"/>
        <v>757814544</v>
      </c>
      <c r="U84" s="59">
        <f t="shared" si="9"/>
        <v>0</v>
      </c>
      <c r="V84" s="59">
        <f t="shared" si="10"/>
        <v>34545456</v>
      </c>
      <c r="X84" s="173">
        <f>'K8 SMP Twl I 2013'!T84</f>
        <v>174601516</v>
      </c>
      <c r="Y84" s="173">
        <f>'K8 SMP Twl II 2013'!T84</f>
        <v>219692488</v>
      </c>
      <c r="Z84" s="173">
        <f>'K8 SMP Twl III 2013'!T84</f>
        <v>157215723</v>
      </c>
      <c r="AA84" s="173">
        <f>'K8 SMP Twl IV 2013'!T84</f>
        <v>206304817</v>
      </c>
      <c r="AB84" s="173">
        <f t="shared" si="11"/>
        <v>757814544</v>
      </c>
      <c r="AC84" s="173">
        <f t="shared" si="12"/>
        <v>0</v>
      </c>
      <c r="AF84" s="62"/>
      <c r="AG84" s="62"/>
      <c r="AH84" s="62"/>
      <c r="AI84" s="62"/>
      <c r="AJ84" s="173">
        <f t="shared" si="13"/>
        <v>0</v>
      </c>
      <c r="AK84" s="173">
        <f t="shared" si="14"/>
        <v>757814544</v>
      </c>
    </row>
    <row r="85" spans="2:37">
      <c r="B85" s="79">
        <f t="shared" si="15"/>
        <v>75</v>
      </c>
      <c r="C85" s="69" t="str">
        <f>'K8 SD_SMP KAB GROBOGAN 2013'!C937</f>
        <v xml:space="preserve"> Toroh </v>
      </c>
      <c r="D85" s="70" t="str">
        <f>'K8 SD_SMP KAB GROBOGAN 2013'!D937</f>
        <v>SMP NEGERI 3 Satu Atap Toroh</v>
      </c>
      <c r="E85" s="71">
        <f>'PER TRIWULAN'!X932</f>
        <v>95850000</v>
      </c>
      <c r="F85" s="87">
        <v>95850000</v>
      </c>
      <c r="G85" s="62">
        <v>1022500</v>
      </c>
      <c r="H85" s="62">
        <v>1972500</v>
      </c>
      <c r="I85" s="62">
        <v>31394605</v>
      </c>
      <c r="J85" s="62">
        <v>2819000</v>
      </c>
      <c r="K85" s="62">
        <v>15913895</v>
      </c>
      <c r="L85" s="62">
        <v>840000</v>
      </c>
      <c r="M85" s="62">
        <v>4370000</v>
      </c>
      <c r="N85" s="62">
        <v>27113500</v>
      </c>
      <c r="O85" s="62">
        <v>2700000</v>
      </c>
      <c r="P85" s="62"/>
      <c r="Q85" s="62">
        <v>1800000</v>
      </c>
      <c r="R85" s="62">
        <v>5904000</v>
      </c>
      <c r="S85" s="62"/>
      <c r="T85" s="72">
        <f t="shared" si="8"/>
        <v>95850000</v>
      </c>
      <c r="U85" s="59">
        <f t="shared" si="9"/>
        <v>0</v>
      </c>
      <c r="V85" s="59">
        <f t="shared" si="10"/>
        <v>0</v>
      </c>
      <c r="X85" s="173">
        <f>'K8 SMP Twl I 2013'!T85</f>
        <v>0</v>
      </c>
      <c r="Y85" s="173">
        <f>'K8 SMP Twl II 2013'!T85</f>
        <v>0</v>
      </c>
      <c r="Z85" s="173">
        <f>'K8 SMP Twl III 2013'!T85</f>
        <v>0</v>
      </c>
      <c r="AA85" s="173">
        <f>'K8 SMP Twl IV 2013'!T85</f>
        <v>0</v>
      </c>
      <c r="AB85" s="173">
        <f t="shared" si="11"/>
        <v>0</v>
      </c>
      <c r="AC85" s="173">
        <f t="shared" si="12"/>
        <v>95850000</v>
      </c>
      <c r="AF85" s="62"/>
      <c r="AG85" s="62"/>
      <c r="AH85" s="62"/>
      <c r="AI85" s="62"/>
      <c r="AJ85" s="173">
        <f t="shared" si="13"/>
        <v>0</v>
      </c>
      <c r="AK85" s="173">
        <f t="shared" si="14"/>
        <v>95850000</v>
      </c>
    </row>
    <row r="86" spans="2:37" hidden="1">
      <c r="B86" s="79">
        <f t="shared" si="15"/>
        <v>76</v>
      </c>
      <c r="C86" s="69" t="str">
        <f>'K8 SD_SMP KAB GROBOGAN 2013'!C938</f>
        <v xml:space="preserve"> Wirosari </v>
      </c>
      <c r="D86" s="70" t="str">
        <f>'K8 SD_SMP KAB GROBOGAN 2013'!D938</f>
        <v>SMP NEGERI 1 WIROSARI</v>
      </c>
      <c r="E86" s="71">
        <f>'PER TRIWULAN'!X933</f>
        <v>806205000</v>
      </c>
      <c r="F86" s="87">
        <v>806205000</v>
      </c>
      <c r="G86" s="62">
        <v>8545000</v>
      </c>
      <c r="H86" s="62"/>
      <c r="I86" s="62">
        <v>237776225</v>
      </c>
      <c r="J86" s="62">
        <v>174568275</v>
      </c>
      <c r="K86" s="62">
        <v>69634300</v>
      </c>
      <c r="L86" s="62">
        <v>29795044</v>
      </c>
      <c r="M86" s="62">
        <v>48256000</v>
      </c>
      <c r="N86" s="62">
        <v>162962480</v>
      </c>
      <c r="O86" s="62">
        <v>11309000</v>
      </c>
      <c r="P86" s="62"/>
      <c r="Q86" s="62">
        <v>12888500</v>
      </c>
      <c r="R86" s="62"/>
      <c r="S86" s="62">
        <v>49785900</v>
      </c>
      <c r="T86" s="72">
        <f t="shared" si="8"/>
        <v>805520724</v>
      </c>
      <c r="U86" s="59">
        <f t="shared" si="9"/>
        <v>0</v>
      </c>
      <c r="V86" s="59">
        <f t="shared" si="10"/>
        <v>684276</v>
      </c>
      <c r="X86" s="173">
        <f>'K8 SMP Twl I 2013'!T86</f>
        <v>200551700</v>
      </c>
      <c r="Y86" s="173">
        <f>'K8 SMP Twl II 2013'!T86</f>
        <v>212577128</v>
      </c>
      <c r="Z86" s="173">
        <f>'K8 SMP Twl III 2013'!T86</f>
        <v>155611402</v>
      </c>
      <c r="AA86" s="173">
        <f>'K8 SMP Twl IV 2013'!T86</f>
        <v>236780494</v>
      </c>
      <c r="AB86" s="173">
        <f t="shared" si="11"/>
        <v>805520724</v>
      </c>
      <c r="AC86" s="173">
        <f t="shared" si="12"/>
        <v>0</v>
      </c>
      <c r="AF86" s="62"/>
      <c r="AG86" s="62"/>
      <c r="AH86" s="62"/>
      <c r="AI86" s="62"/>
      <c r="AJ86" s="173">
        <f t="shared" si="13"/>
        <v>0</v>
      </c>
      <c r="AK86" s="173">
        <f t="shared" si="14"/>
        <v>805520724</v>
      </c>
    </row>
    <row r="87" spans="2:37" hidden="1">
      <c r="B87" s="79">
        <f t="shared" si="15"/>
        <v>77</v>
      </c>
      <c r="C87" s="69" t="str">
        <f>'K8 SD_SMP KAB GROBOGAN 2013'!C939</f>
        <v xml:space="preserve"> Wirosari </v>
      </c>
      <c r="D87" s="70" t="str">
        <f>'K8 SD_SMP KAB GROBOGAN 2013'!D939</f>
        <v>SMP NEGERI 2 WIROSARI</v>
      </c>
      <c r="E87" s="71">
        <f>'PER TRIWULAN'!X934</f>
        <v>386595000</v>
      </c>
      <c r="F87" s="87">
        <v>386595000</v>
      </c>
      <c r="G87" s="62">
        <v>12928000</v>
      </c>
      <c r="H87" s="62">
        <v>14601000</v>
      </c>
      <c r="I87" s="62">
        <v>148838000</v>
      </c>
      <c r="J87" s="62">
        <v>84357650</v>
      </c>
      <c r="K87" s="62">
        <v>47298800</v>
      </c>
      <c r="L87" s="62">
        <v>5052244</v>
      </c>
      <c r="M87" s="62">
        <v>14574000</v>
      </c>
      <c r="N87" s="62">
        <v>34085000</v>
      </c>
      <c r="O87" s="62">
        <v>6552500</v>
      </c>
      <c r="P87" s="62"/>
      <c r="Q87" s="62">
        <v>3565150</v>
      </c>
      <c r="R87" s="62">
        <v>4137000</v>
      </c>
      <c r="S87" s="62">
        <v>10484800</v>
      </c>
      <c r="T87" s="72">
        <f t="shared" si="8"/>
        <v>386474144</v>
      </c>
      <c r="U87" s="59">
        <f t="shared" si="9"/>
        <v>0</v>
      </c>
      <c r="V87" s="59">
        <f t="shared" si="10"/>
        <v>120856</v>
      </c>
      <c r="X87" s="173">
        <f>'K8 SMP Twl I 2013'!T87</f>
        <v>79308118</v>
      </c>
      <c r="Y87" s="173">
        <f>'K8 SMP Twl II 2013'!T87</f>
        <v>108173900</v>
      </c>
      <c r="Z87" s="173">
        <f>'K8 SMP Twl III 2013'!T87</f>
        <v>94222990</v>
      </c>
      <c r="AA87" s="173">
        <f>'K8 SMP Twl IV 2013'!T87</f>
        <v>104769136</v>
      </c>
      <c r="AB87" s="173">
        <f t="shared" si="11"/>
        <v>386474144</v>
      </c>
      <c r="AC87" s="173">
        <f t="shared" si="12"/>
        <v>0</v>
      </c>
      <c r="AF87" s="62"/>
      <c r="AG87" s="62"/>
      <c r="AH87" s="62"/>
      <c r="AI87" s="62"/>
      <c r="AJ87" s="173">
        <f t="shared" si="13"/>
        <v>0</v>
      </c>
      <c r="AK87" s="173">
        <f t="shared" si="14"/>
        <v>386474144</v>
      </c>
    </row>
    <row r="88" spans="2:37" hidden="1">
      <c r="B88" s="79">
        <f t="shared" si="15"/>
        <v>78</v>
      </c>
      <c r="C88" s="69" t="str">
        <f>'K8 SD_SMP KAB GROBOGAN 2013'!C940</f>
        <v xml:space="preserve"> Wirosari </v>
      </c>
      <c r="D88" s="70" t="str">
        <f>'K8 SD_SMP KAB GROBOGAN 2013'!D940</f>
        <v>SMP NEGERI 3 WIROSARI</v>
      </c>
      <c r="E88" s="71">
        <f>'PER TRIWULAN'!X935</f>
        <v>169690000</v>
      </c>
      <c r="F88" s="87">
        <v>169690000</v>
      </c>
      <c r="G88" s="87">
        <v>1172500</v>
      </c>
      <c r="H88" s="62">
        <v>3100000</v>
      </c>
      <c r="I88" s="62">
        <v>36334450</v>
      </c>
      <c r="J88" s="62">
        <v>27131239</v>
      </c>
      <c r="K88" s="62">
        <v>13684000</v>
      </c>
      <c r="L88" s="62">
        <v>6857661</v>
      </c>
      <c r="M88" s="62">
        <v>10006100</v>
      </c>
      <c r="N88" s="62">
        <v>36804000</v>
      </c>
      <c r="O88" s="62">
        <v>920000</v>
      </c>
      <c r="P88" s="62">
        <v>750000</v>
      </c>
      <c r="Q88" s="62">
        <v>1200000</v>
      </c>
      <c r="R88" s="62">
        <v>120000</v>
      </c>
      <c r="S88" s="62">
        <v>31610050</v>
      </c>
      <c r="T88" s="72">
        <f t="shared" si="8"/>
        <v>169690000</v>
      </c>
      <c r="U88" s="59">
        <f t="shared" si="9"/>
        <v>0</v>
      </c>
      <c r="V88" s="59">
        <f t="shared" si="10"/>
        <v>0</v>
      </c>
      <c r="X88" s="173">
        <f>'K8 SMP Twl I 2013'!T88</f>
        <v>42444737</v>
      </c>
      <c r="Y88" s="173">
        <f>'K8 SMP Twl II 2013'!T88</f>
        <v>46660218</v>
      </c>
      <c r="Z88" s="173">
        <f>'K8 SMP Twl III 2013'!T88</f>
        <v>38271348</v>
      </c>
      <c r="AA88" s="173">
        <f>'K8 SMP Twl IV 2013'!T88</f>
        <v>42313697</v>
      </c>
      <c r="AB88" s="173">
        <f t="shared" si="11"/>
        <v>169690000</v>
      </c>
      <c r="AC88" s="173">
        <f t="shared" si="12"/>
        <v>0</v>
      </c>
      <c r="AF88" s="62"/>
      <c r="AG88" s="62"/>
      <c r="AH88" s="62"/>
      <c r="AI88" s="62"/>
      <c r="AJ88" s="173">
        <f t="shared" si="13"/>
        <v>0</v>
      </c>
      <c r="AK88" s="173">
        <f t="shared" si="14"/>
        <v>169690000</v>
      </c>
    </row>
    <row r="89" spans="2:37" hidden="1">
      <c r="B89" s="79">
        <f t="shared" si="15"/>
        <v>79</v>
      </c>
      <c r="C89" s="69" t="str">
        <f>'K8 SD_SMP KAB GROBOGAN 2013'!C941</f>
        <v xml:space="preserve"> Wirosari </v>
      </c>
      <c r="D89" s="70" t="str">
        <f>'K8 SD_SMP KAB GROBOGAN 2013'!D941</f>
        <v>SMP NEGERI 4 Satu Atap Wirosari</v>
      </c>
      <c r="E89" s="71">
        <f>'PER TRIWULAN'!X936</f>
        <v>108985000</v>
      </c>
      <c r="F89" s="87">
        <v>108985000</v>
      </c>
      <c r="G89" s="62">
        <v>3000000</v>
      </c>
      <c r="H89" s="62">
        <v>4500000</v>
      </c>
      <c r="I89" s="62">
        <v>49000000</v>
      </c>
      <c r="J89" s="62">
        <v>14800000</v>
      </c>
      <c r="K89" s="62">
        <v>4000000</v>
      </c>
      <c r="L89" s="62">
        <v>2400000</v>
      </c>
      <c r="M89" s="62">
        <v>2400000</v>
      </c>
      <c r="N89" s="62">
        <v>20885000</v>
      </c>
      <c r="O89" s="62">
        <v>6000000</v>
      </c>
      <c r="P89" s="62"/>
      <c r="Q89" s="62"/>
      <c r="R89" s="62">
        <v>2000000</v>
      </c>
      <c r="S89" s="62"/>
      <c r="T89" s="72">
        <f t="shared" si="8"/>
        <v>108985000</v>
      </c>
      <c r="U89" s="59">
        <f t="shared" si="9"/>
        <v>0</v>
      </c>
      <c r="V89" s="59">
        <f t="shared" si="10"/>
        <v>0</v>
      </c>
      <c r="X89" s="173">
        <f>'K8 SMP Twl I 2013'!T89</f>
        <v>28045000</v>
      </c>
      <c r="Y89" s="173">
        <f>'K8 SMP Twl II 2013'!T89</f>
        <v>28045000</v>
      </c>
      <c r="Z89" s="173">
        <f>'K8 SMP Twl III 2013'!T89</f>
        <v>28045000</v>
      </c>
      <c r="AA89" s="173">
        <f>'K8 SMP Twl IV 2013'!T89</f>
        <v>24850000</v>
      </c>
      <c r="AB89" s="173">
        <f t="shared" si="11"/>
        <v>108985000</v>
      </c>
      <c r="AC89" s="173">
        <f t="shared" si="12"/>
        <v>0</v>
      </c>
      <c r="AF89" s="62"/>
      <c r="AG89" s="62"/>
      <c r="AH89" s="62"/>
      <c r="AI89" s="62"/>
      <c r="AJ89" s="173">
        <f t="shared" si="13"/>
        <v>0</v>
      </c>
      <c r="AK89" s="173">
        <f t="shared" si="14"/>
        <v>108985000</v>
      </c>
    </row>
    <row r="90" spans="2:37" hidden="1">
      <c r="B90" s="79">
        <f t="shared" si="15"/>
        <v>80</v>
      </c>
      <c r="C90" s="69" t="str">
        <f>'K8 SD_SMP KAB GROBOGAN 2013'!C942</f>
        <v xml:space="preserve"> Wirosari </v>
      </c>
      <c r="D90" s="70" t="str">
        <f>'K8 SD_SMP KAB GROBOGAN 2013'!D942</f>
        <v>SMP NEGERI 5 Satu Atap Wirosari</v>
      </c>
      <c r="E90" s="71">
        <f>'PER TRIWULAN'!X937</f>
        <v>64965000</v>
      </c>
      <c r="F90" s="87">
        <v>64965000</v>
      </c>
      <c r="G90" s="62"/>
      <c r="H90" s="62">
        <v>1618800</v>
      </c>
      <c r="I90" s="62">
        <v>6550000</v>
      </c>
      <c r="J90" s="62">
        <v>11948000</v>
      </c>
      <c r="K90" s="62">
        <v>3890000</v>
      </c>
      <c r="L90" s="62">
        <v>5506900</v>
      </c>
      <c r="M90" s="62">
        <v>2183000</v>
      </c>
      <c r="N90" s="62">
        <v>12942000</v>
      </c>
      <c r="O90" s="62">
        <v>1100000</v>
      </c>
      <c r="P90" s="62"/>
      <c r="Q90" s="62">
        <v>400000</v>
      </c>
      <c r="R90" s="62">
        <v>4627000</v>
      </c>
      <c r="S90" s="62">
        <v>14199300</v>
      </c>
      <c r="T90" s="72">
        <f t="shared" si="8"/>
        <v>64965000</v>
      </c>
      <c r="U90" s="59">
        <f t="shared" si="9"/>
        <v>0</v>
      </c>
      <c r="V90" s="59">
        <f t="shared" si="10"/>
        <v>0</v>
      </c>
      <c r="X90" s="173">
        <f>'K8 SMP Twl I 2013'!T90</f>
        <v>15620000</v>
      </c>
      <c r="Y90" s="173">
        <f>'K8 SMP Twl II 2013'!T90</f>
        <v>15620000</v>
      </c>
      <c r="Z90" s="173">
        <f>'K8 SMP Twl III 2013'!T90</f>
        <v>15620000</v>
      </c>
      <c r="AA90" s="173">
        <f>'K8 SMP Twl IV 2013'!T90</f>
        <v>18105000</v>
      </c>
      <c r="AB90" s="173">
        <f t="shared" si="11"/>
        <v>64965000</v>
      </c>
      <c r="AC90" s="173">
        <f t="shared" si="12"/>
        <v>0</v>
      </c>
      <c r="AF90" s="62"/>
      <c r="AG90" s="62"/>
      <c r="AH90" s="62"/>
      <c r="AI90" s="62"/>
      <c r="AJ90" s="173">
        <f t="shared" si="13"/>
        <v>0</v>
      </c>
      <c r="AK90" s="173">
        <f t="shared" si="14"/>
        <v>64965000</v>
      </c>
    </row>
    <row r="91" spans="2:37" hidden="1">
      <c r="B91" s="79">
        <f t="shared" si="15"/>
        <v>81</v>
      </c>
      <c r="C91" s="69" t="str">
        <f>'K8 SD_SMP KAB GROBOGAN 2013'!C943</f>
        <v xml:space="preserve"> Wirosari </v>
      </c>
      <c r="D91" s="70" t="str">
        <f>'K8 SD_SMP KAB GROBOGAN 2013'!D943</f>
        <v>SMPT NEGERI 2 Wirosari</v>
      </c>
      <c r="E91" s="71">
        <f>'PER TRIWULAN'!X938</f>
        <v>67450000</v>
      </c>
      <c r="F91" s="87">
        <v>67450000</v>
      </c>
      <c r="G91" s="62"/>
      <c r="H91" s="62">
        <v>3875000</v>
      </c>
      <c r="I91" s="62">
        <v>7361000</v>
      </c>
      <c r="J91" s="62">
        <v>8273225</v>
      </c>
      <c r="K91" s="62">
        <v>6435000</v>
      </c>
      <c r="L91" s="62"/>
      <c r="M91" s="62"/>
      <c r="N91" s="62">
        <v>13350000</v>
      </c>
      <c r="O91" s="62"/>
      <c r="P91" s="62">
        <v>4935000</v>
      </c>
      <c r="Q91" s="62"/>
      <c r="R91" s="62"/>
      <c r="S91" s="62">
        <v>21930000</v>
      </c>
      <c r="T91" s="72">
        <f t="shared" si="8"/>
        <v>66159225</v>
      </c>
      <c r="U91" s="59">
        <f t="shared" si="9"/>
        <v>0</v>
      </c>
      <c r="V91" s="59">
        <f t="shared" si="10"/>
        <v>1290775</v>
      </c>
      <c r="X91" s="173">
        <f>'K8 SMP Twl I 2013'!T91</f>
        <v>17000000</v>
      </c>
      <c r="Y91" s="173">
        <f>'K8 SMP Twl II 2013'!T91</f>
        <v>17000000</v>
      </c>
      <c r="Z91" s="173">
        <f>'K8 SMP Twl III 2013'!T91</f>
        <v>16206000</v>
      </c>
      <c r="AA91" s="173">
        <f>'K8 SMP Twl IV 2013'!T91</f>
        <v>15953225</v>
      </c>
      <c r="AB91" s="173">
        <f t="shared" si="11"/>
        <v>66159225</v>
      </c>
      <c r="AC91" s="173">
        <f t="shared" si="12"/>
        <v>0</v>
      </c>
      <c r="AF91" s="62"/>
      <c r="AG91" s="62"/>
      <c r="AH91" s="62"/>
      <c r="AI91" s="62"/>
      <c r="AJ91" s="173">
        <f t="shared" si="13"/>
        <v>0</v>
      </c>
      <c r="AK91" s="173">
        <f t="shared" si="14"/>
        <v>66159225</v>
      </c>
    </row>
    <row r="92" spans="2:37" hidden="1">
      <c r="B92" s="79">
        <f t="shared" si="15"/>
        <v>82</v>
      </c>
      <c r="C92" s="69" t="str">
        <f>'K8 SD_SMP KAB GROBOGAN 2013'!C944</f>
        <v xml:space="preserve"> Wirosari </v>
      </c>
      <c r="D92" s="70" t="str">
        <f>'K8 SD_SMP KAB GROBOGAN 2013'!D944</f>
        <v>SMP NEGERI 6 Satu Atap Wirosari</v>
      </c>
      <c r="E92" s="71">
        <f>'PER TRIWULAN'!X939</f>
        <v>19880000</v>
      </c>
      <c r="F92" s="87">
        <v>19880000</v>
      </c>
      <c r="G92" s="62"/>
      <c r="H92" s="62">
        <v>650000</v>
      </c>
      <c r="I92" s="62">
        <v>2500000</v>
      </c>
      <c r="J92" s="62">
        <v>3258500</v>
      </c>
      <c r="K92" s="62">
        <v>4006000</v>
      </c>
      <c r="L92" s="62"/>
      <c r="M92" s="62">
        <v>2490500</v>
      </c>
      <c r="N92" s="62">
        <v>3000000</v>
      </c>
      <c r="O92" s="62">
        <v>2075000</v>
      </c>
      <c r="P92" s="62"/>
      <c r="Q92" s="62">
        <v>850000</v>
      </c>
      <c r="R92" s="62">
        <v>150000</v>
      </c>
      <c r="S92" s="62"/>
      <c r="T92" s="72">
        <f t="shared" si="8"/>
        <v>18980000</v>
      </c>
      <c r="U92" s="59">
        <f t="shared" si="9"/>
        <v>0</v>
      </c>
      <c r="V92" s="59">
        <f t="shared" si="10"/>
        <v>900000</v>
      </c>
      <c r="X92" s="173">
        <f>'K8 SMP Twl I 2013'!T92</f>
        <v>3727500</v>
      </c>
      <c r="Y92" s="173">
        <f>'K8 SMP Twl II 2013'!T92</f>
        <v>3727500</v>
      </c>
      <c r="Z92" s="173">
        <f>'K8 SMP Twl III 2013'!T92</f>
        <v>3727500</v>
      </c>
      <c r="AA92" s="173">
        <f>'K8 SMP Twl IV 2013'!T92</f>
        <v>7797500</v>
      </c>
      <c r="AB92" s="173">
        <f t="shared" si="11"/>
        <v>18980000</v>
      </c>
      <c r="AC92" s="173">
        <f t="shared" si="12"/>
        <v>0</v>
      </c>
      <c r="AF92" s="62"/>
      <c r="AG92" s="62"/>
      <c r="AH92" s="62"/>
      <c r="AI92" s="62"/>
      <c r="AJ92" s="173">
        <f t="shared" si="13"/>
        <v>0</v>
      </c>
      <c r="AK92" s="173">
        <f t="shared" si="14"/>
        <v>18980000</v>
      </c>
    </row>
    <row r="93" spans="2:37" hidden="1">
      <c r="B93" s="79">
        <f t="shared" si="15"/>
        <v>83</v>
      </c>
      <c r="C93" s="69" t="str">
        <f>'K8 SD_SMP KAB GROBOGAN 2013'!C945</f>
        <v xml:space="preserve"> Gabus </v>
      </c>
      <c r="D93" s="70" t="str">
        <f>'K8 SD_SMP KAB GROBOGAN 2013'!D945</f>
        <v>SMP ISLAM GABUS</v>
      </c>
      <c r="E93" s="71">
        <f>'PER TRIWULAN'!X940</f>
        <v>74905000</v>
      </c>
      <c r="F93" s="87">
        <v>74905000</v>
      </c>
      <c r="G93" s="62">
        <v>963300</v>
      </c>
      <c r="H93" s="62">
        <v>2500000</v>
      </c>
      <c r="I93" s="62">
        <v>5929000</v>
      </c>
      <c r="J93" s="62">
        <v>19731500</v>
      </c>
      <c r="K93" s="62">
        <v>5663100</v>
      </c>
      <c r="L93" s="62">
        <v>9771000</v>
      </c>
      <c r="M93" s="62">
        <v>1116000</v>
      </c>
      <c r="N93" s="62">
        <v>22566000</v>
      </c>
      <c r="O93" s="62">
        <v>660000</v>
      </c>
      <c r="P93" s="62"/>
      <c r="Q93" s="62">
        <v>1170000</v>
      </c>
      <c r="R93" s="62">
        <v>1829000</v>
      </c>
      <c r="S93" s="62">
        <v>2794800</v>
      </c>
      <c r="T93" s="72">
        <f t="shared" si="8"/>
        <v>74693700</v>
      </c>
      <c r="U93" s="59">
        <f t="shared" si="9"/>
        <v>0</v>
      </c>
      <c r="V93" s="59">
        <f t="shared" si="10"/>
        <v>211300</v>
      </c>
      <c r="X93" s="173">
        <f>'K8 SMP Twl I 2013'!T93</f>
        <v>0</v>
      </c>
      <c r="Y93" s="173">
        <f>'K8 SMP Twl II 2013'!T93</f>
        <v>0</v>
      </c>
      <c r="Z93" s="173">
        <f>'K8 SMP Twl III 2013'!T93</f>
        <v>0</v>
      </c>
      <c r="AA93" s="173">
        <f>'K8 SMP Twl IV 2013'!T93</f>
        <v>0</v>
      </c>
      <c r="AB93" s="173">
        <f t="shared" si="11"/>
        <v>0</v>
      </c>
      <c r="AC93" s="173">
        <f t="shared" si="12"/>
        <v>74693700</v>
      </c>
      <c r="AF93" s="62">
        <v>14163300</v>
      </c>
      <c r="AG93" s="62">
        <v>25069100</v>
      </c>
      <c r="AH93" s="62">
        <v>17587300</v>
      </c>
      <c r="AI93" s="62">
        <v>17874000</v>
      </c>
      <c r="AJ93" s="173">
        <f t="shared" si="13"/>
        <v>74693700</v>
      </c>
      <c r="AK93" s="173">
        <f t="shared" si="14"/>
        <v>0</v>
      </c>
    </row>
    <row r="94" spans="2:37" hidden="1">
      <c r="B94" s="79">
        <f t="shared" si="15"/>
        <v>84</v>
      </c>
      <c r="C94" s="69" t="str">
        <f>'K8 SD_SMP KAB GROBOGAN 2013'!C946</f>
        <v xml:space="preserve"> Gabus </v>
      </c>
      <c r="D94" s="70" t="str">
        <f>'K8 SD_SMP KAB GROBOGAN 2013'!D946</f>
        <v>SMP PGRI GABUS</v>
      </c>
      <c r="E94" s="71">
        <f>'PER TRIWULAN'!X941</f>
        <v>259860000</v>
      </c>
      <c r="F94" s="87">
        <v>259860000</v>
      </c>
      <c r="G94" s="62">
        <v>2360000</v>
      </c>
      <c r="H94" s="62">
        <v>1200000</v>
      </c>
      <c r="I94" s="62">
        <v>22803000</v>
      </c>
      <c r="J94" s="62">
        <v>35166200</v>
      </c>
      <c r="K94" s="62">
        <v>10650000</v>
      </c>
      <c r="L94" s="62">
        <v>3980800</v>
      </c>
      <c r="M94" s="62">
        <v>25300000</v>
      </c>
      <c r="N94" s="62">
        <v>130020000</v>
      </c>
      <c r="O94" s="62">
        <v>8550000</v>
      </c>
      <c r="P94" s="62"/>
      <c r="Q94" s="62">
        <v>900000</v>
      </c>
      <c r="R94" s="62">
        <v>9706000</v>
      </c>
      <c r="S94" s="62">
        <v>9224000</v>
      </c>
      <c r="T94" s="72">
        <f t="shared" si="8"/>
        <v>259860000</v>
      </c>
      <c r="U94" s="59">
        <f t="shared" si="9"/>
        <v>0</v>
      </c>
      <c r="V94" s="59">
        <f t="shared" si="10"/>
        <v>0</v>
      </c>
      <c r="X94" s="173">
        <f>'K8 SMP Twl I 2013'!T94</f>
        <v>67095000</v>
      </c>
      <c r="Y94" s="173">
        <f>'K8 SMP Twl II 2013'!T94</f>
        <v>67095000</v>
      </c>
      <c r="Z94" s="173">
        <f>'K8 SMP Twl III 2013'!T94</f>
        <v>67095000</v>
      </c>
      <c r="AA94" s="173">
        <f>'K8 SMP Twl IV 2013'!T94</f>
        <v>58575000</v>
      </c>
      <c r="AB94" s="173">
        <f t="shared" si="11"/>
        <v>259860000</v>
      </c>
      <c r="AC94" s="173">
        <f t="shared" si="12"/>
        <v>0</v>
      </c>
      <c r="AF94" s="62"/>
      <c r="AG94" s="62"/>
      <c r="AH94" s="62"/>
      <c r="AI94" s="62"/>
      <c r="AJ94" s="173">
        <f t="shared" si="13"/>
        <v>0</v>
      </c>
      <c r="AK94" s="173">
        <f t="shared" si="14"/>
        <v>259860000</v>
      </c>
    </row>
    <row r="95" spans="2:37" hidden="1">
      <c r="B95" s="79">
        <f t="shared" si="15"/>
        <v>85</v>
      </c>
      <c r="C95" s="69" t="str">
        <f>'K8 SD_SMP KAB GROBOGAN 2013'!C947</f>
        <v xml:space="preserve"> Geyer </v>
      </c>
      <c r="D95" s="70" t="str">
        <f>'K8 SD_SMP KAB GROBOGAN 2013'!D947</f>
        <v>SMP FATHUL MAARIF</v>
      </c>
      <c r="E95" s="71">
        <f>'PER TRIWULAN'!X942</f>
        <v>114310000</v>
      </c>
      <c r="F95" s="87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72">
        <f t="shared" si="8"/>
        <v>0</v>
      </c>
      <c r="U95" s="59">
        <f t="shared" si="9"/>
        <v>114310000</v>
      </c>
      <c r="V95" s="59">
        <f t="shared" si="10"/>
        <v>0</v>
      </c>
      <c r="X95" s="173">
        <f>'K8 SMP Twl I 2013'!T95</f>
        <v>0</v>
      </c>
      <c r="Y95" s="173">
        <f>'K8 SMP Twl II 2013'!T95</f>
        <v>0</v>
      </c>
      <c r="Z95" s="173">
        <f>'K8 SMP Twl III 2013'!T95</f>
        <v>0</v>
      </c>
      <c r="AA95" s="173">
        <f>'K8 SMP Twl IV 2013'!T95</f>
        <v>0</v>
      </c>
      <c r="AB95" s="173">
        <f t="shared" si="11"/>
        <v>0</v>
      </c>
      <c r="AC95" s="173">
        <f t="shared" si="12"/>
        <v>0</v>
      </c>
      <c r="AF95" s="62"/>
      <c r="AG95" s="62"/>
      <c r="AH95" s="62"/>
      <c r="AI95" s="62"/>
      <c r="AJ95" s="173">
        <f t="shared" si="13"/>
        <v>0</v>
      </c>
      <c r="AK95" s="173">
        <f t="shared" si="14"/>
        <v>0</v>
      </c>
    </row>
    <row r="96" spans="2:37" hidden="1">
      <c r="B96" s="79">
        <f t="shared" si="15"/>
        <v>86</v>
      </c>
      <c r="C96" s="69" t="str">
        <f>'K8 SD_SMP KAB GROBOGAN 2013'!C948</f>
        <v xml:space="preserve"> Geyer </v>
      </c>
      <c r="D96" s="70" t="str">
        <f>'K8 SD_SMP KAB GROBOGAN 2013'!D948</f>
        <v>SMP Muhammadiyah Geyer</v>
      </c>
      <c r="E96" s="71">
        <f>'PER TRIWULAN'!X943</f>
        <v>157975000</v>
      </c>
      <c r="F96" s="87">
        <v>157975000</v>
      </c>
      <c r="G96" s="62"/>
      <c r="H96" s="62">
        <v>750000</v>
      </c>
      <c r="I96" s="62">
        <v>10648600</v>
      </c>
      <c r="J96" s="62">
        <v>21447800</v>
      </c>
      <c r="K96" s="62">
        <v>3545500</v>
      </c>
      <c r="L96" s="62">
        <v>440200</v>
      </c>
      <c r="M96" s="62">
        <v>1941400</v>
      </c>
      <c r="N96" s="62">
        <v>110487000</v>
      </c>
      <c r="O96" s="62">
        <v>2645000</v>
      </c>
      <c r="P96" s="62"/>
      <c r="Q96" s="62"/>
      <c r="R96" s="62">
        <v>170000</v>
      </c>
      <c r="S96" s="62">
        <v>5899500</v>
      </c>
      <c r="T96" s="72">
        <f t="shared" si="8"/>
        <v>157975000</v>
      </c>
      <c r="U96" s="59">
        <f t="shared" si="9"/>
        <v>0</v>
      </c>
      <c r="V96" s="59">
        <f t="shared" si="10"/>
        <v>0</v>
      </c>
      <c r="X96" s="173">
        <f>'K8 SMP Twl I 2013'!T96</f>
        <v>39760000</v>
      </c>
      <c r="Y96" s="173">
        <f>'K8 SMP Twl II 2013'!T96</f>
        <v>39760000</v>
      </c>
      <c r="Z96" s="173">
        <f>'K8 SMP Twl III 2013'!T96</f>
        <v>39760000</v>
      </c>
      <c r="AA96" s="173">
        <f>'K8 SMP Twl IV 2013'!T96</f>
        <v>38695000</v>
      </c>
      <c r="AB96" s="173">
        <f t="shared" si="11"/>
        <v>157975000</v>
      </c>
      <c r="AC96" s="173">
        <f t="shared" si="12"/>
        <v>0</v>
      </c>
      <c r="AF96" s="62"/>
      <c r="AG96" s="62"/>
      <c r="AH96" s="62"/>
      <c r="AI96" s="62"/>
      <c r="AJ96" s="173">
        <f t="shared" si="13"/>
        <v>0</v>
      </c>
      <c r="AK96" s="173">
        <f t="shared" si="14"/>
        <v>157975000</v>
      </c>
    </row>
    <row r="97" spans="1:37" hidden="1">
      <c r="B97" s="79">
        <f t="shared" si="15"/>
        <v>87</v>
      </c>
      <c r="C97" s="69" t="str">
        <f>'K8 SD_SMP KAB GROBOGAN 2013'!C949</f>
        <v xml:space="preserve"> Godong </v>
      </c>
      <c r="D97" s="70" t="str">
        <f>'K8 SD_SMP KAB GROBOGAN 2013'!D949</f>
        <v>SMP ISLAM AL ITTIHAAD</v>
      </c>
      <c r="E97" s="71">
        <f>'PER TRIWULAN'!X944</f>
        <v>64610000</v>
      </c>
      <c r="F97" s="87">
        <v>64610000</v>
      </c>
      <c r="G97" s="62"/>
      <c r="H97" s="62">
        <v>1051500</v>
      </c>
      <c r="I97" s="62">
        <v>3254100</v>
      </c>
      <c r="J97" s="62">
        <v>8199400</v>
      </c>
      <c r="K97" s="62">
        <v>3756500</v>
      </c>
      <c r="L97" s="62">
        <v>3650000</v>
      </c>
      <c r="M97" s="62">
        <v>5030000</v>
      </c>
      <c r="N97" s="62">
        <v>35385000</v>
      </c>
      <c r="O97" s="62">
        <v>250000</v>
      </c>
      <c r="P97" s="62">
        <v>3605500</v>
      </c>
      <c r="Q97" s="62">
        <v>428000</v>
      </c>
      <c r="R97" s="62"/>
      <c r="S97" s="62"/>
      <c r="T97" s="72">
        <f t="shared" si="8"/>
        <v>64610000</v>
      </c>
      <c r="U97" s="59">
        <f t="shared" si="9"/>
        <v>0</v>
      </c>
      <c r="V97" s="59">
        <f t="shared" si="10"/>
        <v>0</v>
      </c>
      <c r="X97" s="173">
        <f>'K8 SMP Twl I 2013'!T97</f>
        <v>0</v>
      </c>
      <c r="Y97" s="173">
        <f>'K8 SMP Twl II 2013'!T97</f>
        <v>0</v>
      </c>
      <c r="Z97" s="173">
        <f>'K8 SMP Twl III 2013'!T97</f>
        <v>0</v>
      </c>
      <c r="AA97" s="173">
        <f>'K8 SMP Twl IV 2013'!T97</f>
        <v>0</v>
      </c>
      <c r="AB97" s="173">
        <f t="shared" si="11"/>
        <v>0</v>
      </c>
      <c r="AC97" s="173">
        <f t="shared" si="12"/>
        <v>64610000</v>
      </c>
      <c r="AF97" s="62"/>
      <c r="AG97" s="62"/>
      <c r="AH97" s="62"/>
      <c r="AI97" s="62"/>
      <c r="AJ97" s="173">
        <f t="shared" si="13"/>
        <v>0</v>
      </c>
      <c r="AK97" s="173">
        <f t="shared" si="14"/>
        <v>64610000</v>
      </c>
    </row>
    <row r="98" spans="1:37" hidden="1">
      <c r="B98" s="79">
        <f t="shared" si="15"/>
        <v>88</v>
      </c>
      <c r="C98" s="69" t="str">
        <f>'K8 SD_SMP KAB GROBOGAN 2013'!C950</f>
        <v xml:space="preserve"> Godong </v>
      </c>
      <c r="D98" s="70" t="str">
        <f>'K8 SD_SMP KAB GROBOGAN 2013'!D950</f>
        <v>SMP MUHAMMADIYAH GODONG</v>
      </c>
      <c r="E98" s="71">
        <f>'PER TRIWULAN'!X945</f>
        <v>30175000</v>
      </c>
      <c r="F98" s="87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72">
        <f t="shared" si="8"/>
        <v>0</v>
      </c>
      <c r="U98" s="59">
        <f t="shared" si="9"/>
        <v>30175000</v>
      </c>
      <c r="V98" s="59">
        <f t="shared" si="10"/>
        <v>0</v>
      </c>
      <c r="X98" s="173">
        <f>'K8 SMP Twl I 2013'!T98</f>
        <v>0</v>
      </c>
      <c r="Y98" s="173">
        <f>'K8 SMP Twl II 2013'!T98</f>
        <v>0</v>
      </c>
      <c r="Z98" s="173">
        <f>'K8 SMP Twl III 2013'!T98</f>
        <v>0</v>
      </c>
      <c r="AA98" s="173">
        <f>'K8 SMP Twl IV 2013'!T98</f>
        <v>0</v>
      </c>
      <c r="AB98" s="173">
        <f t="shared" si="11"/>
        <v>0</v>
      </c>
      <c r="AC98" s="173">
        <f t="shared" si="12"/>
        <v>0</v>
      </c>
      <c r="AF98" s="62"/>
      <c r="AG98" s="62"/>
      <c r="AH98" s="62"/>
      <c r="AI98" s="62"/>
      <c r="AJ98" s="173">
        <f t="shared" si="13"/>
        <v>0</v>
      </c>
      <c r="AK98" s="173">
        <f t="shared" si="14"/>
        <v>0</v>
      </c>
    </row>
    <row r="99" spans="1:37" hidden="1">
      <c r="B99" s="79">
        <f t="shared" si="15"/>
        <v>89</v>
      </c>
      <c r="C99" s="69" t="str">
        <f>'K8 SD_SMP KAB GROBOGAN 2013'!C951</f>
        <v xml:space="preserve"> Godong </v>
      </c>
      <c r="D99" s="70" t="str">
        <f>'K8 SD_SMP KAB GROBOGAN 2013'!D951</f>
        <v>SMP PGRI 2 GODONG</v>
      </c>
      <c r="E99" s="71">
        <f>'PER TRIWULAN'!X946</f>
        <v>25560000</v>
      </c>
      <c r="F99" s="87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72">
        <f t="shared" si="8"/>
        <v>0</v>
      </c>
      <c r="U99" s="59">
        <f t="shared" si="9"/>
        <v>25560000</v>
      </c>
      <c r="V99" s="59">
        <f t="shared" si="10"/>
        <v>0</v>
      </c>
      <c r="X99" s="173">
        <f>'K8 SMP Twl I 2013'!T99</f>
        <v>0</v>
      </c>
      <c r="Y99" s="173">
        <f>'K8 SMP Twl II 2013'!T99</f>
        <v>0</v>
      </c>
      <c r="Z99" s="173">
        <f>'K8 SMP Twl III 2013'!T99</f>
        <v>0</v>
      </c>
      <c r="AA99" s="173">
        <f>'K8 SMP Twl IV 2013'!T99</f>
        <v>0</v>
      </c>
      <c r="AB99" s="173">
        <f t="shared" si="11"/>
        <v>0</v>
      </c>
      <c r="AC99" s="173">
        <f t="shared" si="12"/>
        <v>0</v>
      </c>
      <c r="AF99" s="62"/>
      <c r="AG99" s="62"/>
      <c r="AH99" s="62"/>
      <c r="AI99" s="62"/>
      <c r="AJ99" s="173">
        <f t="shared" si="13"/>
        <v>0</v>
      </c>
      <c r="AK99" s="173">
        <f t="shared" si="14"/>
        <v>0</v>
      </c>
    </row>
    <row r="100" spans="1:37" hidden="1">
      <c r="B100" s="79">
        <f t="shared" si="15"/>
        <v>90</v>
      </c>
      <c r="C100" s="69" t="str">
        <f>'K8 SD_SMP KAB GROBOGAN 2013'!C952</f>
        <v xml:space="preserve"> Godong </v>
      </c>
      <c r="D100" s="70" t="str">
        <f>'K8 SD_SMP KAB GROBOGAN 2013'!D952</f>
        <v>SMP YATPI GODONG</v>
      </c>
      <c r="E100" s="71">
        <f>'PER TRIWULAN'!X947</f>
        <v>119990000</v>
      </c>
      <c r="F100" s="87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72">
        <f t="shared" si="8"/>
        <v>0</v>
      </c>
      <c r="U100" s="59">
        <f t="shared" si="9"/>
        <v>119990000</v>
      </c>
      <c r="V100" s="59">
        <f t="shared" si="10"/>
        <v>0</v>
      </c>
      <c r="X100" s="173">
        <f>'K8 SMP Twl I 2013'!T100</f>
        <v>0</v>
      </c>
      <c r="Y100" s="173">
        <f>'K8 SMP Twl II 2013'!T100</f>
        <v>0</v>
      </c>
      <c r="Z100" s="173">
        <f>'K8 SMP Twl III 2013'!T100</f>
        <v>0</v>
      </c>
      <c r="AA100" s="173">
        <f>'K8 SMP Twl IV 2013'!T100</f>
        <v>0</v>
      </c>
      <c r="AB100" s="173">
        <f t="shared" si="11"/>
        <v>0</v>
      </c>
      <c r="AC100" s="173">
        <f t="shared" si="12"/>
        <v>0</v>
      </c>
      <c r="AF100" s="62"/>
      <c r="AG100" s="62"/>
      <c r="AH100" s="62"/>
      <c r="AI100" s="62"/>
      <c r="AJ100" s="173">
        <f t="shared" si="13"/>
        <v>0</v>
      </c>
      <c r="AK100" s="173">
        <f t="shared" si="14"/>
        <v>0</v>
      </c>
    </row>
    <row r="101" spans="1:37" hidden="1">
      <c r="B101" s="154">
        <f t="shared" si="15"/>
        <v>91</v>
      </c>
      <c r="C101" s="160" t="str">
        <f>'K8 SD_SMP KAB GROBOGAN 2013'!C953</f>
        <v xml:space="preserve"> Grobogan </v>
      </c>
      <c r="D101" s="161" t="str">
        <f>'K8 SD_SMP KAB GROBOGAN 2013'!D953</f>
        <v>SMP AL ISLAM GROBOGAN</v>
      </c>
      <c r="E101" s="136">
        <f>'PER TRIWULAN'!X948</f>
        <v>69580000</v>
      </c>
      <c r="F101" s="136">
        <v>69580000</v>
      </c>
      <c r="G101" s="146">
        <v>400000</v>
      </c>
      <c r="H101" s="146">
        <v>200000</v>
      </c>
      <c r="I101" s="146">
        <v>12090000</v>
      </c>
      <c r="J101" s="146">
        <v>11090000</v>
      </c>
      <c r="K101" s="146">
        <v>2500000</v>
      </c>
      <c r="L101" s="146">
        <v>9540000</v>
      </c>
      <c r="M101" s="146">
        <v>5000000</v>
      </c>
      <c r="N101" s="146">
        <v>24760000</v>
      </c>
      <c r="O101" s="146"/>
      <c r="P101" s="146"/>
      <c r="Q101" s="146"/>
      <c r="R101" s="146"/>
      <c r="S101" s="146">
        <v>4000000</v>
      </c>
      <c r="T101" s="136">
        <f t="shared" si="8"/>
        <v>69580000</v>
      </c>
      <c r="U101" s="59">
        <f t="shared" si="9"/>
        <v>0</v>
      </c>
      <c r="V101" s="59">
        <f t="shared" si="10"/>
        <v>0</v>
      </c>
      <c r="X101" s="173">
        <f>'K8 SMP Twl I 2013'!T101</f>
        <v>0</v>
      </c>
      <c r="Y101" s="173">
        <f>'K8 SMP Twl II 2013'!T101</f>
        <v>0</v>
      </c>
      <c r="Z101" s="173">
        <f>'K8 SMP Twl III 2013'!T101</f>
        <v>0</v>
      </c>
      <c r="AA101" s="173">
        <f>'K8 SMP Twl IV 2013'!T101</f>
        <v>0</v>
      </c>
      <c r="AB101" s="173">
        <f t="shared" si="11"/>
        <v>0</v>
      </c>
      <c r="AC101" s="173">
        <f t="shared" si="12"/>
        <v>69580000</v>
      </c>
      <c r="AF101" s="62"/>
      <c r="AG101" s="62"/>
      <c r="AH101" s="62"/>
      <c r="AI101" s="62"/>
      <c r="AJ101" s="173">
        <f t="shared" si="13"/>
        <v>0</v>
      </c>
      <c r="AK101" s="173">
        <f t="shared" si="14"/>
        <v>69580000</v>
      </c>
    </row>
    <row r="102" spans="1:37" hidden="1">
      <c r="B102" s="79">
        <f t="shared" si="15"/>
        <v>92</v>
      </c>
      <c r="C102" s="69" t="str">
        <f>'K8 SD_SMP KAB GROBOGAN 2013'!C954</f>
        <v xml:space="preserve"> Grobogan </v>
      </c>
      <c r="D102" s="70" t="str">
        <f>'K8 SD_SMP KAB GROBOGAN 2013'!D954</f>
        <v>SMP NU Model Teguhan</v>
      </c>
      <c r="E102" s="71">
        <f>'PER TRIWULAN'!X949</f>
        <v>46505000</v>
      </c>
      <c r="F102" s="87">
        <v>46505000</v>
      </c>
      <c r="G102" s="62"/>
      <c r="H102" s="62">
        <v>60000</v>
      </c>
      <c r="I102" s="62"/>
      <c r="J102" s="62">
        <v>3646300</v>
      </c>
      <c r="K102" s="62">
        <v>4604700</v>
      </c>
      <c r="L102" s="62">
        <v>600000</v>
      </c>
      <c r="M102" s="62">
        <v>387000</v>
      </c>
      <c r="N102" s="62">
        <v>31080000</v>
      </c>
      <c r="O102" s="62">
        <v>360000</v>
      </c>
      <c r="P102" s="62"/>
      <c r="Q102" s="62">
        <v>600000</v>
      </c>
      <c r="R102" s="62">
        <v>815000</v>
      </c>
      <c r="S102" s="62">
        <v>4275000</v>
      </c>
      <c r="T102" s="72">
        <f t="shared" si="8"/>
        <v>46428000</v>
      </c>
      <c r="U102" s="59">
        <f t="shared" si="9"/>
        <v>0</v>
      </c>
      <c r="V102" s="59">
        <f t="shared" si="10"/>
        <v>77000</v>
      </c>
      <c r="X102" s="173">
        <f>'K8 SMP Twl I 2013'!T102</f>
        <v>5555500</v>
      </c>
      <c r="Y102" s="173">
        <f>'K8 SMP Twl II 2013'!T102</f>
        <v>5408000</v>
      </c>
      <c r="Z102" s="173">
        <f>'K8 SMP Twl III 2013'!T102</f>
        <v>5200000</v>
      </c>
      <c r="AA102" s="173">
        <f>'K8 SMP Twl IV 2013'!T102</f>
        <v>30264500</v>
      </c>
      <c r="AB102" s="173">
        <f t="shared" si="11"/>
        <v>46428000</v>
      </c>
      <c r="AC102" s="173">
        <f t="shared" si="12"/>
        <v>0</v>
      </c>
      <c r="AF102" s="62"/>
      <c r="AG102" s="62"/>
      <c r="AH102" s="62"/>
      <c r="AI102" s="62"/>
      <c r="AJ102" s="173">
        <f t="shared" si="13"/>
        <v>0</v>
      </c>
      <c r="AK102" s="173">
        <f t="shared" si="14"/>
        <v>46428000</v>
      </c>
    </row>
    <row r="103" spans="1:37" hidden="1">
      <c r="B103" s="79">
        <f t="shared" si="15"/>
        <v>93</v>
      </c>
      <c r="C103" s="69" t="str">
        <f>'K8 SD_SMP KAB GROBOGAN 2013'!C955</f>
        <v xml:space="preserve"> Gubug </v>
      </c>
      <c r="D103" s="199" t="str">
        <f>'K8 SD_SMP KAB GROBOGAN 2013'!D955</f>
        <v>SMP KELUARGA</v>
      </c>
      <c r="E103" s="71">
        <f>'PER TRIWULAN'!X950</f>
        <v>60705000</v>
      </c>
      <c r="F103" s="87">
        <v>60705000</v>
      </c>
      <c r="G103" s="62">
        <v>1000000</v>
      </c>
      <c r="H103" s="62">
        <v>3875000</v>
      </c>
      <c r="I103" s="62">
        <v>11000000</v>
      </c>
      <c r="J103" s="62">
        <v>9700000</v>
      </c>
      <c r="K103" s="62">
        <v>12068000</v>
      </c>
      <c r="L103" s="62">
        <v>11467000</v>
      </c>
      <c r="M103" s="62">
        <v>3900000</v>
      </c>
      <c r="N103" s="62"/>
      <c r="O103" s="62">
        <v>5600000</v>
      </c>
      <c r="P103" s="62"/>
      <c r="Q103" s="62">
        <v>1500000</v>
      </c>
      <c r="R103" s="62">
        <v>500000</v>
      </c>
      <c r="S103" s="62"/>
      <c r="T103" s="72">
        <f t="shared" si="8"/>
        <v>60610000</v>
      </c>
      <c r="U103" s="59">
        <f t="shared" si="9"/>
        <v>0</v>
      </c>
      <c r="V103" s="59">
        <f t="shared" si="10"/>
        <v>95000</v>
      </c>
      <c r="X103" s="173">
        <f>'K8 SMP Twl I 2013'!T103</f>
        <v>15768000</v>
      </c>
      <c r="Y103" s="173">
        <f>'K8 SMP Twl II 2013'!T103</f>
        <v>15767000</v>
      </c>
      <c r="Z103" s="173">
        <f>'K8 SMP Twl III 2013'!T103</f>
        <v>15775000</v>
      </c>
      <c r="AA103" s="173">
        <f>'K8 SMP Twl IV 2013'!T103</f>
        <v>13300000</v>
      </c>
      <c r="AB103" s="173">
        <f t="shared" si="11"/>
        <v>60610000</v>
      </c>
      <c r="AC103" s="173">
        <f t="shared" si="12"/>
        <v>0</v>
      </c>
      <c r="AF103" s="62">
        <v>15768000</v>
      </c>
      <c r="AG103" s="62">
        <v>15767000</v>
      </c>
      <c r="AH103" s="62">
        <v>15775000</v>
      </c>
      <c r="AI103" s="62">
        <v>13300000</v>
      </c>
      <c r="AJ103" s="173">
        <f t="shared" si="13"/>
        <v>60610000</v>
      </c>
      <c r="AK103" s="173">
        <f t="shared" si="14"/>
        <v>0</v>
      </c>
    </row>
    <row r="104" spans="1:37" hidden="1">
      <c r="B104" s="79">
        <f t="shared" si="15"/>
        <v>94</v>
      </c>
      <c r="C104" s="69" t="str">
        <f>'K8 SD_SMP KAB GROBOGAN 2013'!C956</f>
        <v xml:space="preserve"> Gubug </v>
      </c>
      <c r="D104" s="199" t="str">
        <f>'K8 SD_SMP KAB GROBOGAN 2013'!D956</f>
        <v>SMP MUHAMMADIYAH GUBUG</v>
      </c>
      <c r="E104" s="71">
        <f>'PER TRIWULAN'!X951</f>
        <v>191700000</v>
      </c>
      <c r="F104" s="87">
        <v>191700000</v>
      </c>
      <c r="G104" s="62"/>
      <c r="H104" s="62">
        <v>883300</v>
      </c>
      <c r="I104" s="62">
        <v>1880000</v>
      </c>
      <c r="J104" s="62">
        <v>17422254</v>
      </c>
      <c r="K104" s="62">
        <v>3897901</v>
      </c>
      <c r="L104" s="62">
        <v>4301205</v>
      </c>
      <c r="M104" s="62">
        <v>506000</v>
      </c>
      <c r="N104" s="62">
        <v>159762940</v>
      </c>
      <c r="O104" s="62">
        <v>1485000</v>
      </c>
      <c r="P104" s="62">
        <v>425000</v>
      </c>
      <c r="Q104" s="62">
        <v>386400</v>
      </c>
      <c r="R104" s="62">
        <v>750000</v>
      </c>
      <c r="S104" s="62"/>
      <c r="T104" s="72">
        <f t="shared" si="8"/>
        <v>191700000</v>
      </c>
      <c r="U104" s="59">
        <f t="shared" si="9"/>
        <v>0</v>
      </c>
      <c r="V104" s="59">
        <f t="shared" si="10"/>
        <v>0</v>
      </c>
      <c r="X104" s="173">
        <f>'K8 SMP Twl I 2013'!T104</f>
        <v>44730000</v>
      </c>
      <c r="Y104" s="173">
        <f>'K8 SMP Twl II 2013'!T104</f>
        <v>44730000</v>
      </c>
      <c r="Z104" s="173">
        <f>'K8 SMP Twl III 2013'!T104</f>
        <v>44730000</v>
      </c>
      <c r="AA104" s="173">
        <f>'K8 SMP Twl IV 2013'!T104</f>
        <v>57510000</v>
      </c>
      <c r="AB104" s="173">
        <f t="shared" si="11"/>
        <v>191700000</v>
      </c>
      <c r="AC104" s="173">
        <f t="shared" si="12"/>
        <v>0</v>
      </c>
      <c r="AF104" s="62">
        <v>44730000</v>
      </c>
      <c r="AG104" s="62">
        <v>44730000</v>
      </c>
      <c r="AH104" s="62">
        <v>44730000</v>
      </c>
      <c r="AI104" s="62">
        <v>57510000</v>
      </c>
      <c r="AJ104" s="173">
        <f t="shared" si="13"/>
        <v>191700000</v>
      </c>
      <c r="AK104" s="173">
        <f t="shared" si="14"/>
        <v>0</v>
      </c>
    </row>
    <row r="105" spans="1:37" hidden="1">
      <c r="B105" s="150">
        <f t="shared" si="15"/>
        <v>95</v>
      </c>
      <c r="C105" s="200" t="str">
        <f>'K8 SD_SMP KAB GROBOGAN 2013'!C957</f>
        <v xml:space="preserve"> Gubug </v>
      </c>
      <c r="D105" s="201" t="str">
        <f>'K8 SD_SMP KAB GROBOGAN 2013'!D957</f>
        <v>SMP NUSANTARA 1 GUBUG</v>
      </c>
      <c r="E105" s="202">
        <f>'PER TRIWULAN'!X952</f>
        <v>217260000</v>
      </c>
      <c r="F105" s="202">
        <v>217260000</v>
      </c>
      <c r="G105" s="203">
        <v>2000000</v>
      </c>
      <c r="H105" s="203">
        <v>12000000</v>
      </c>
      <c r="I105" s="203">
        <v>28238000</v>
      </c>
      <c r="J105" s="203">
        <v>26870000</v>
      </c>
      <c r="K105" s="203">
        <v>3692000</v>
      </c>
      <c r="L105" s="203">
        <v>8000000</v>
      </c>
      <c r="M105" s="203">
        <v>12500000</v>
      </c>
      <c r="N105" s="203">
        <v>112000000</v>
      </c>
      <c r="O105" s="203">
        <v>9380000</v>
      </c>
      <c r="P105" s="203"/>
      <c r="Q105" s="203"/>
      <c r="R105" s="203"/>
      <c r="S105" s="203">
        <v>2580000</v>
      </c>
      <c r="T105" s="202">
        <f t="shared" si="8"/>
        <v>217260000</v>
      </c>
      <c r="U105" s="204">
        <f t="shared" si="9"/>
        <v>0</v>
      </c>
      <c r="V105" s="204">
        <f t="shared" si="10"/>
        <v>0</v>
      </c>
      <c r="W105" s="205"/>
      <c r="X105" s="206">
        <f>'K8 SMP Twl I 2013'!T105</f>
        <v>54129500</v>
      </c>
      <c r="Y105" s="206">
        <f>'K8 SMP Twl II 2013'!T105</f>
        <v>54129500</v>
      </c>
      <c r="Z105" s="206">
        <f>'K8 SMP Twl III 2013'!T105</f>
        <v>54129500</v>
      </c>
      <c r="AA105" s="206">
        <f>'K8 SMP Twl IV 2013'!T105</f>
        <v>54129500</v>
      </c>
      <c r="AB105" s="206">
        <f t="shared" si="11"/>
        <v>216518000</v>
      </c>
      <c r="AC105" s="206">
        <f t="shared" si="12"/>
        <v>742000</v>
      </c>
      <c r="AD105" s="25" t="s">
        <v>1918</v>
      </c>
      <c r="AF105" s="62"/>
      <c r="AG105" s="62"/>
      <c r="AH105" s="62"/>
      <c r="AI105" s="62"/>
      <c r="AJ105" s="173">
        <f t="shared" si="13"/>
        <v>0</v>
      </c>
      <c r="AK105" s="173">
        <f t="shared" si="14"/>
        <v>217260000</v>
      </c>
    </row>
    <row r="106" spans="1:37" hidden="1">
      <c r="B106" s="79">
        <f t="shared" si="15"/>
        <v>96</v>
      </c>
      <c r="C106" s="69" t="str">
        <f>'K8 SD_SMP KAB GROBOGAN 2013'!C958</f>
        <v xml:space="preserve"> Gubug </v>
      </c>
      <c r="D106" s="70" t="str">
        <f>'K8 SD_SMP KAB GROBOGAN 2013'!D958</f>
        <v>SMP NUSANTARA 2 GUBUG</v>
      </c>
      <c r="E106" s="71">
        <f>'PER TRIWULAN'!X953</f>
        <v>140580000</v>
      </c>
      <c r="F106" s="87">
        <v>140580000</v>
      </c>
      <c r="G106" s="62"/>
      <c r="H106" s="62">
        <v>12000000</v>
      </c>
      <c r="I106" s="62">
        <v>8400000</v>
      </c>
      <c r="J106" s="62">
        <v>10000000</v>
      </c>
      <c r="K106" s="62">
        <v>7000000</v>
      </c>
      <c r="L106" s="62">
        <v>8500000</v>
      </c>
      <c r="M106" s="62">
        <v>3000000</v>
      </c>
      <c r="N106" s="62">
        <v>48000000</v>
      </c>
      <c r="O106" s="62">
        <v>1200000</v>
      </c>
      <c r="P106" s="62"/>
      <c r="Q106" s="62"/>
      <c r="R106" s="62"/>
      <c r="S106" s="62">
        <v>42480000</v>
      </c>
      <c r="T106" s="72">
        <f t="shared" si="8"/>
        <v>140580000</v>
      </c>
      <c r="U106" s="59">
        <f t="shared" si="9"/>
        <v>0</v>
      </c>
      <c r="V106" s="59">
        <f t="shared" si="10"/>
        <v>0</v>
      </c>
      <c r="X106" s="173">
        <f>'K8 SMP Twl I 2013'!T106</f>
        <v>0</v>
      </c>
      <c r="Y106" s="173">
        <f>'K8 SMP Twl II 2013'!T106</f>
        <v>0</v>
      </c>
      <c r="Z106" s="173">
        <f>'K8 SMP Twl III 2013'!T106</f>
        <v>0</v>
      </c>
      <c r="AA106" s="173">
        <f>'K8 SMP Twl IV 2013'!T106</f>
        <v>0</v>
      </c>
      <c r="AB106" s="173">
        <f t="shared" si="11"/>
        <v>0</v>
      </c>
      <c r="AC106" s="173">
        <f t="shared" si="12"/>
        <v>140580000</v>
      </c>
      <c r="AF106" s="62">
        <v>37452500</v>
      </c>
      <c r="AG106" s="62">
        <v>37452500</v>
      </c>
      <c r="AH106" s="62">
        <v>37452500</v>
      </c>
      <c r="AI106" s="62">
        <v>28222500</v>
      </c>
      <c r="AJ106" s="173">
        <f t="shared" si="13"/>
        <v>140580000</v>
      </c>
      <c r="AK106" s="173">
        <f t="shared" si="14"/>
        <v>0</v>
      </c>
    </row>
    <row r="107" spans="1:37" hidden="1">
      <c r="A107" s="25" t="s">
        <v>1905</v>
      </c>
      <c r="B107" s="79">
        <f t="shared" si="15"/>
        <v>97</v>
      </c>
      <c r="C107" s="69" t="str">
        <f>'K8 SD_SMP KAB GROBOGAN 2013'!C959</f>
        <v xml:space="preserve"> Gubug </v>
      </c>
      <c r="D107" s="70" t="str">
        <f>'K8 SD_SMP KAB GROBOGAN 2013'!D959</f>
        <v>SMP YASIHA</v>
      </c>
      <c r="E107" s="71">
        <f>'PER TRIWULAN'!X954</f>
        <v>192410000</v>
      </c>
      <c r="F107" s="87">
        <v>192410000</v>
      </c>
      <c r="G107" s="62">
        <v>2300000</v>
      </c>
      <c r="H107" s="62">
        <v>1650000</v>
      </c>
      <c r="I107" s="62">
        <v>7534700</v>
      </c>
      <c r="J107" s="62">
        <v>16839350</v>
      </c>
      <c r="K107" s="62">
        <v>22420050</v>
      </c>
      <c r="L107" s="62">
        <v>7458400</v>
      </c>
      <c r="M107" s="62">
        <v>3568500</v>
      </c>
      <c r="N107" s="62">
        <v>111670000</v>
      </c>
      <c r="O107" s="62">
        <v>3220000</v>
      </c>
      <c r="P107" s="62">
        <v>4720000</v>
      </c>
      <c r="Q107" s="62">
        <v>7492000</v>
      </c>
      <c r="R107" s="62">
        <v>3262000</v>
      </c>
      <c r="S107" s="62">
        <v>275000</v>
      </c>
      <c r="T107" s="72">
        <f t="shared" si="8"/>
        <v>192410000</v>
      </c>
      <c r="U107" s="59">
        <f t="shared" si="9"/>
        <v>0</v>
      </c>
      <c r="V107" s="59">
        <f t="shared" si="10"/>
        <v>0</v>
      </c>
      <c r="X107" s="173">
        <f>'K8 SMP Twl I 2013'!T107</f>
        <v>43665000</v>
      </c>
      <c r="Y107" s="173">
        <f>'K8 SMP Twl II 2013'!T107</f>
        <v>43665000</v>
      </c>
      <c r="Z107" s="173">
        <f>'K8 SMP Twl III 2013'!T107</f>
        <v>43665000</v>
      </c>
      <c r="AA107" s="173">
        <f>'K8 SMP Twl IV 2013'!T107</f>
        <v>61415000</v>
      </c>
      <c r="AB107" s="173">
        <f t="shared" si="11"/>
        <v>192410000</v>
      </c>
      <c r="AC107" s="173">
        <f t="shared" si="12"/>
        <v>0</v>
      </c>
      <c r="AF107" s="62"/>
      <c r="AG107" s="62"/>
      <c r="AH107" s="62"/>
      <c r="AI107" s="62"/>
      <c r="AJ107" s="173">
        <f t="shared" si="13"/>
        <v>0</v>
      </c>
      <c r="AK107" s="173">
        <f t="shared" si="14"/>
        <v>192410000</v>
      </c>
    </row>
    <row r="108" spans="1:37" hidden="1">
      <c r="B108" s="79">
        <f t="shared" si="15"/>
        <v>98</v>
      </c>
      <c r="C108" s="69" t="str">
        <f>'K8 SD_SMP KAB GROBOGAN 2013'!C960</f>
        <v xml:space="preserve"> Karangrayung </v>
      </c>
      <c r="D108" s="70" t="str">
        <f>'K8 SD_SMP KAB GROBOGAN 2013'!D960</f>
        <v>SMP DR SOETOMO</v>
      </c>
      <c r="E108" s="71">
        <f>'PER TRIWULAN'!X955</f>
        <v>589655000</v>
      </c>
      <c r="F108" s="87">
        <v>589655000</v>
      </c>
      <c r="G108" s="62"/>
      <c r="H108" s="62">
        <v>921500</v>
      </c>
      <c r="I108" s="62">
        <v>11543700</v>
      </c>
      <c r="J108" s="62">
        <v>50630200</v>
      </c>
      <c r="K108" s="62">
        <v>14046312</v>
      </c>
      <c r="L108" s="62">
        <v>4082494</v>
      </c>
      <c r="M108" s="62">
        <v>4550000</v>
      </c>
      <c r="N108" s="62">
        <v>484716000</v>
      </c>
      <c r="O108" s="62">
        <v>230000</v>
      </c>
      <c r="P108" s="62"/>
      <c r="Q108" s="62">
        <v>180000</v>
      </c>
      <c r="R108" s="62">
        <v>9178800</v>
      </c>
      <c r="S108" s="62">
        <v>9575994</v>
      </c>
      <c r="T108" s="72">
        <f t="shared" si="8"/>
        <v>589655000</v>
      </c>
      <c r="U108" s="59">
        <f t="shared" si="9"/>
        <v>0</v>
      </c>
      <c r="V108" s="59">
        <f t="shared" si="10"/>
        <v>0</v>
      </c>
      <c r="X108" s="173">
        <f>'K8 SMP Twl I 2013'!T108</f>
        <v>143775000</v>
      </c>
      <c r="Y108" s="173">
        <f>'K8 SMP Twl II 2013'!T108</f>
        <v>149810000</v>
      </c>
      <c r="Z108" s="173">
        <f>'K8 SMP Twl III 2013'!T108</f>
        <v>146792500</v>
      </c>
      <c r="AA108" s="173">
        <f>'K8 SMP Twl IV 2013'!T108</f>
        <v>149277500</v>
      </c>
      <c r="AB108" s="173">
        <f t="shared" si="11"/>
        <v>589655000</v>
      </c>
      <c r="AC108" s="173">
        <f t="shared" si="12"/>
        <v>0</v>
      </c>
      <c r="AF108" s="62"/>
      <c r="AG108" s="62"/>
      <c r="AH108" s="62"/>
      <c r="AI108" s="62"/>
      <c r="AJ108" s="173">
        <f t="shared" si="13"/>
        <v>0</v>
      </c>
      <c r="AK108" s="173">
        <f t="shared" si="14"/>
        <v>589655000</v>
      </c>
    </row>
    <row r="109" spans="1:37" hidden="1">
      <c r="B109" s="79">
        <f t="shared" si="15"/>
        <v>99</v>
      </c>
      <c r="C109" s="69" t="str">
        <f>'K8 SD_SMP KAB GROBOGAN 2013'!C961</f>
        <v xml:space="preserve"> Karangrayung </v>
      </c>
      <c r="D109" s="70" t="str">
        <f>'K8 SD_SMP KAB GROBOGAN 2013'!D961</f>
        <v>SMP ISLAM KARANGRAYUNG</v>
      </c>
      <c r="E109" s="71">
        <f>'PER TRIWULAN'!X956</f>
        <v>164010000</v>
      </c>
      <c r="F109" s="87">
        <v>164010000</v>
      </c>
      <c r="G109" s="62">
        <v>3000000</v>
      </c>
      <c r="H109" s="62">
        <v>1170000</v>
      </c>
      <c r="I109" s="62">
        <v>20346000</v>
      </c>
      <c r="J109" s="62">
        <v>20881500</v>
      </c>
      <c r="K109" s="62">
        <v>12558000</v>
      </c>
      <c r="L109" s="62">
        <v>4534500</v>
      </c>
      <c r="M109" s="62">
        <v>2250000</v>
      </c>
      <c r="N109" s="62">
        <v>91770000</v>
      </c>
      <c r="O109" s="62">
        <v>600000</v>
      </c>
      <c r="P109" s="62"/>
      <c r="Q109" s="62">
        <v>3150000</v>
      </c>
      <c r="R109" s="62">
        <v>3750000</v>
      </c>
      <c r="S109" s="62"/>
      <c r="T109" s="72">
        <f t="shared" si="8"/>
        <v>164010000</v>
      </c>
      <c r="U109" s="157">
        <f t="shared" si="9"/>
        <v>0</v>
      </c>
      <c r="V109" s="157">
        <f t="shared" si="10"/>
        <v>0</v>
      </c>
      <c r="X109" s="173">
        <f>'K8 SMP Twl I 2013'!T109</f>
        <v>35986800</v>
      </c>
      <c r="Y109" s="173">
        <f>'K8 SMP Twl II 2013'!T109</f>
        <v>36482500</v>
      </c>
      <c r="Z109" s="173">
        <f>'K8 SMP Twl III 2013'!T109</f>
        <v>42937500</v>
      </c>
      <c r="AA109" s="173">
        <f>'K8 SMP Twl IV 2013'!T109</f>
        <v>48603200</v>
      </c>
      <c r="AB109" s="173">
        <f t="shared" si="11"/>
        <v>164010000</v>
      </c>
      <c r="AC109" s="173">
        <f t="shared" si="12"/>
        <v>0</v>
      </c>
      <c r="AF109" s="62"/>
      <c r="AG109" s="62"/>
      <c r="AH109" s="62"/>
      <c r="AI109" s="62"/>
      <c r="AJ109" s="173">
        <f t="shared" si="13"/>
        <v>0</v>
      </c>
      <c r="AK109" s="173">
        <f t="shared" si="14"/>
        <v>164010000</v>
      </c>
    </row>
    <row r="110" spans="1:37" hidden="1">
      <c r="B110" s="79">
        <f t="shared" si="15"/>
        <v>100</v>
      </c>
      <c r="C110" s="69" t="str">
        <f>'K8 SD_SMP KAB GROBOGAN 2013'!C962</f>
        <v xml:space="preserve"> Karangrayung </v>
      </c>
      <c r="D110" s="70" t="str">
        <f>'K8 SD_SMP KAB GROBOGAN 2013'!D962</f>
        <v>SMP ISLAM YASNA KARANGRAYUNG</v>
      </c>
      <c r="E110" s="71">
        <f>'PER TRIWULAN'!X957</f>
        <v>138095000</v>
      </c>
      <c r="F110" s="87">
        <v>138095000</v>
      </c>
      <c r="G110" s="62">
        <v>1350000</v>
      </c>
      <c r="H110" s="62">
        <v>2050000</v>
      </c>
      <c r="I110" s="62">
        <v>4871500</v>
      </c>
      <c r="J110" s="62">
        <v>17049500</v>
      </c>
      <c r="K110" s="62">
        <v>12604000</v>
      </c>
      <c r="L110" s="62">
        <v>2664500</v>
      </c>
      <c r="M110" s="62">
        <v>3659000</v>
      </c>
      <c r="N110" s="62">
        <v>76752000</v>
      </c>
      <c r="O110" s="62">
        <v>5172500</v>
      </c>
      <c r="P110" s="62">
        <v>402000</v>
      </c>
      <c r="Q110" s="62">
        <v>3845000</v>
      </c>
      <c r="R110" s="62">
        <v>425000</v>
      </c>
      <c r="S110" s="62">
        <v>7250000</v>
      </c>
      <c r="T110" s="72">
        <f t="shared" si="8"/>
        <v>138095000</v>
      </c>
      <c r="U110" s="59">
        <f t="shared" si="9"/>
        <v>0</v>
      </c>
      <c r="V110" s="59">
        <f t="shared" si="10"/>
        <v>0</v>
      </c>
      <c r="X110" s="173">
        <f>'K8 SMP Twl I 2013'!T110</f>
        <v>0</v>
      </c>
      <c r="Y110" s="173">
        <f>'K8 SMP Twl II 2013'!T110</f>
        <v>0</v>
      </c>
      <c r="Z110" s="173">
        <f>'K8 SMP Twl III 2013'!T110</f>
        <v>0</v>
      </c>
      <c r="AA110" s="173">
        <f>'K8 SMP Twl IV 2013'!T110</f>
        <v>0</v>
      </c>
      <c r="AB110" s="173">
        <f t="shared" si="11"/>
        <v>0</v>
      </c>
      <c r="AC110" s="173">
        <f t="shared" si="12"/>
        <v>138095000</v>
      </c>
      <c r="AF110" s="62"/>
      <c r="AG110" s="62"/>
      <c r="AH110" s="62"/>
      <c r="AI110" s="62"/>
      <c r="AJ110" s="173">
        <f t="shared" si="13"/>
        <v>0</v>
      </c>
      <c r="AK110" s="173">
        <f t="shared" si="14"/>
        <v>138095000</v>
      </c>
    </row>
    <row r="111" spans="1:37" hidden="1">
      <c r="B111" s="79">
        <f t="shared" si="15"/>
        <v>101</v>
      </c>
      <c r="C111" s="69" t="str">
        <f>'K8 SD_SMP KAB GROBOGAN 2013'!C963</f>
        <v xml:space="preserve"> Karangrayung </v>
      </c>
      <c r="D111" s="70" t="str">
        <f>'K8 SD_SMP KAB GROBOGAN 2013'!D963</f>
        <v>SMP KARYABHAKTI TELAWAH</v>
      </c>
      <c r="E111" s="71">
        <f>'PER TRIWULAN'!X958</f>
        <v>68160000</v>
      </c>
      <c r="F111" s="87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72">
        <f t="shared" si="8"/>
        <v>0</v>
      </c>
      <c r="U111" s="59">
        <f t="shared" si="9"/>
        <v>68160000</v>
      </c>
      <c r="V111" s="59">
        <f t="shared" si="10"/>
        <v>0</v>
      </c>
      <c r="X111" s="173">
        <f>'K8 SMP Twl I 2013'!T111</f>
        <v>0</v>
      </c>
      <c r="Y111" s="173">
        <f>'K8 SMP Twl II 2013'!T111</f>
        <v>0</v>
      </c>
      <c r="Z111" s="173">
        <f>'K8 SMP Twl III 2013'!T111</f>
        <v>0</v>
      </c>
      <c r="AA111" s="173">
        <f>'K8 SMP Twl IV 2013'!T111</f>
        <v>0</v>
      </c>
      <c r="AB111" s="173">
        <f t="shared" si="11"/>
        <v>0</v>
      </c>
      <c r="AC111" s="173">
        <f t="shared" si="12"/>
        <v>0</v>
      </c>
      <c r="AF111" s="62"/>
      <c r="AG111" s="62"/>
      <c r="AH111" s="62"/>
      <c r="AI111" s="62"/>
      <c r="AJ111" s="173">
        <f t="shared" si="13"/>
        <v>0</v>
      </c>
      <c r="AK111" s="173">
        <f t="shared" si="14"/>
        <v>0</v>
      </c>
    </row>
    <row r="112" spans="1:37" hidden="1">
      <c r="B112" s="79">
        <f t="shared" si="15"/>
        <v>102</v>
      </c>
      <c r="C112" s="69" t="str">
        <f>'K8 SD_SMP KAB GROBOGAN 2013'!C964</f>
        <v xml:space="preserve"> Karangrayung </v>
      </c>
      <c r="D112" s="70" t="str">
        <f>'K8 SD_SMP KAB GROBOGAN 2013'!D964</f>
        <v>SMP MUHAMMADIYAH KARANGRAYUNG</v>
      </c>
      <c r="E112" s="71">
        <f>'PER TRIWULAN'!X959</f>
        <v>97625000</v>
      </c>
      <c r="F112" s="87">
        <v>97625000</v>
      </c>
      <c r="G112" s="62">
        <v>400000</v>
      </c>
      <c r="H112" s="62">
        <v>1170000</v>
      </c>
      <c r="I112" s="62">
        <v>5338000</v>
      </c>
      <c r="J112" s="62">
        <v>15556000</v>
      </c>
      <c r="K112" s="62">
        <v>4332500</v>
      </c>
      <c r="L112" s="62">
        <v>5748500</v>
      </c>
      <c r="M112" s="62"/>
      <c r="N112" s="62">
        <v>62400000</v>
      </c>
      <c r="O112" s="62">
        <v>1480000</v>
      </c>
      <c r="P112" s="62"/>
      <c r="Q112" s="62">
        <v>1200000</v>
      </c>
      <c r="R112" s="62"/>
      <c r="S112" s="62"/>
      <c r="T112" s="72">
        <f t="shared" si="8"/>
        <v>97625000</v>
      </c>
      <c r="U112" s="59">
        <f t="shared" si="9"/>
        <v>0</v>
      </c>
      <c r="V112" s="59">
        <f t="shared" si="10"/>
        <v>0</v>
      </c>
      <c r="X112" s="173">
        <f>'K8 SMP Twl I 2013'!T112</f>
        <v>22720000</v>
      </c>
      <c r="Y112" s="173">
        <f>'K8 SMP Twl II 2013'!T112</f>
        <v>23430000</v>
      </c>
      <c r="Z112" s="173">
        <f>'K8 SMP Twl III 2013'!T112</f>
        <v>23075000</v>
      </c>
      <c r="AA112" s="173">
        <f>'K8 SMP Twl IV 2013'!T112</f>
        <v>28400000</v>
      </c>
      <c r="AB112" s="173">
        <f t="shared" si="11"/>
        <v>97625000</v>
      </c>
      <c r="AC112" s="173">
        <f t="shared" si="12"/>
        <v>0</v>
      </c>
      <c r="AF112" s="62"/>
      <c r="AG112" s="62"/>
      <c r="AH112" s="62"/>
      <c r="AI112" s="62"/>
      <c r="AJ112" s="173">
        <f t="shared" si="13"/>
        <v>0</v>
      </c>
      <c r="AK112" s="173">
        <f t="shared" si="14"/>
        <v>97625000</v>
      </c>
    </row>
    <row r="113" spans="2:37" hidden="1">
      <c r="B113" s="79">
        <f t="shared" si="15"/>
        <v>103</v>
      </c>
      <c r="C113" s="69" t="str">
        <f>'K8 SD_SMP KAB GROBOGAN 2013'!C965</f>
        <v xml:space="preserve"> Karangrayung </v>
      </c>
      <c r="D113" s="70" t="str">
        <f>'K8 SD_SMP KAB GROBOGAN 2013'!D965</f>
        <v>SMP PANCA BAKTI SENDANGHARJO</v>
      </c>
      <c r="E113" s="71">
        <f>'PER TRIWULAN'!X960</f>
        <v>149455000</v>
      </c>
      <c r="F113" s="87">
        <v>149455000</v>
      </c>
      <c r="G113" s="62"/>
      <c r="H113" s="62">
        <v>2775000</v>
      </c>
      <c r="I113" s="62">
        <v>3530000</v>
      </c>
      <c r="J113" s="62">
        <v>31989000</v>
      </c>
      <c r="K113" s="62">
        <v>7364000</v>
      </c>
      <c r="L113" s="62">
        <v>594000</v>
      </c>
      <c r="M113" s="62">
        <v>835000</v>
      </c>
      <c r="N113" s="62">
        <v>94173000</v>
      </c>
      <c r="O113" s="62">
        <v>840000</v>
      </c>
      <c r="P113" s="62">
        <v>4000000</v>
      </c>
      <c r="Q113" s="62">
        <v>150000</v>
      </c>
      <c r="R113" s="62">
        <v>160000</v>
      </c>
      <c r="S113" s="62">
        <v>3045000</v>
      </c>
      <c r="T113" s="72">
        <f t="shared" si="8"/>
        <v>149455000</v>
      </c>
      <c r="U113" s="59">
        <f t="shared" si="9"/>
        <v>0</v>
      </c>
      <c r="V113" s="59">
        <f t="shared" si="10"/>
        <v>0</v>
      </c>
      <c r="X113" s="173">
        <f>'K8 SMP Twl I 2013'!T113</f>
        <v>0</v>
      </c>
      <c r="Y113" s="173">
        <f>'K8 SMP Twl II 2013'!T113</f>
        <v>0</v>
      </c>
      <c r="Z113" s="173">
        <f>'K8 SMP Twl III 2013'!T113</f>
        <v>0</v>
      </c>
      <c r="AA113" s="173">
        <f>'K8 SMP Twl IV 2013'!T113</f>
        <v>0</v>
      </c>
      <c r="AB113" s="173">
        <f t="shared" si="11"/>
        <v>0</v>
      </c>
      <c r="AC113" s="173">
        <f t="shared" si="12"/>
        <v>149455000</v>
      </c>
      <c r="AF113" s="62"/>
      <c r="AG113" s="62"/>
      <c r="AH113" s="62"/>
      <c r="AI113" s="62"/>
      <c r="AJ113" s="173">
        <f t="shared" si="13"/>
        <v>0</v>
      </c>
      <c r="AK113" s="173">
        <f t="shared" si="14"/>
        <v>149455000</v>
      </c>
    </row>
    <row r="114" spans="2:37" hidden="1">
      <c r="B114" s="79">
        <f t="shared" si="15"/>
        <v>104</v>
      </c>
      <c r="C114" s="69" t="str">
        <f>'K8 SD_SMP KAB GROBOGAN 2013'!C966</f>
        <v xml:space="preserve"> Karangrayung </v>
      </c>
      <c r="D114" s="70" t="str">
        <f>'K8 SD_SMP KAB GROBOGAN 2013'!D966</f>
        <v>SMP YASIM KARANGRAYUNG</v>
      </c>
      <c r="E114" s="71">
        <f>'PER TRIWULAN'!X961</f>
        <v>217615000</v>
      </c>
      <c r="F114" s="87">
        <v>217615000</v>
      </c>
      <c r="G114" s="62"/>
      <c r="H114" s="62">
        <v>1540000</v>
      </c>
      <c r="I114" s="62">
        <v>13047000</v>
      </c>
      <c r="J114" s="62">
        <v>31389200</v>
      </c>
      <c r="K114" s="62">
        <v>10255000</v>
      </c>
      <c r="L114" s="62"/>
      <c r="M114" s="62">
        <v>12321950</v>
      </c>
      <c r="N114" s="62">
        <v>136789600</v>
      </c>
      <c r="O114" s="62">
        <v>6292250</v>
      </c>
      <c r="P114" s="62"/>
      <c r="Q114" s="62"/>
      <c r="R114" s="62"/>
      <c r="S114" s="62">
        <v>5980000</v>
      </c>
      <c r="T114" s="72">
        <f t="shared" si="8"/>
        <v>217615000</v>
      </c>
      <c r="U114" s="59">
        <f t="shared" si="9"/>
        <v>0</v>
      </c>
      <c r="V114" s="59">
        <f t="shared" si="10"/>
        <v>0</v>
      </c>
      <c r="X114" s="173">
        <f>'K8 SMP Twl I 2013'!T114</f>
        <v>54785675</v>
      </c>
      <c r="Y114" s="173">
        <f>'K8 SMP Twl II 2013'!T114</f>
        <v>58505550</v>
      </c>
      <c r="Z114" s="173">
        <f>'K8 SMP Twl III 2013'!T114</f>
        <v>54764675</v>
      </c>
      <c r="AA114" s="173">
        <f>'K8 SMP Twl IV 2013'!T114</f>
        <v>49559100</v>
      </c>
      <c r="AB114" s="173">
        <f t="shared" si="11"/>
        <v>217615000</v>
      </c>
      <c r="AC114" s="173">
        <f t="shared" si="12"/>
        <v>0</v>
      </c>
      <c r="AF114" s="62"/>
      <c r="AG114" s="62"/>
      <c r="AH114" s="62"/>
      <c r="AI114" s="62"/>
      <c r="AJ114" s="173">
        <f t="shared" si="13"/>
        <v>0</v>
      </c>
      <c r="AK114" s="173">
        <f t="shared" si="14"/>
        <v>217615000</v>
      </c>
    </row>
    <row r="115" spans="2:37" hidden="1">
      <c r="B115" s="79">
        <f t="shared" si="15"/>
        <v>105</v>
      </c>
      <c r="C115" s="69" t="str">
        <f>'K8 SD_SMP KAB GROBOGAN 2013'!C967</f>
        <v xml:space="preserve"> Karangrayung </v>
      </c>
      <c r="D115" s="70" t="str">
        <f>'K8 SD_SMP KAB GROBOGAN 2013'!D967</f>
        <v>SMP Islam Roundlotul Huffadh</v>
      </c>
      <c r="E115" s="71">
        <f>'PER TRIWULAN'!X962</f>
        <v>110405000</v>
      </c>
      <c r="F115" s="87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72">
        <f t="shared" si="8"/>
        <v>0</v>
      </c>
      <c r="U115" s="59">
        <f t="shared" si="9"/>
        <v>110405000</v>
      </c>
      <c r="V115" s="59">
        <f t="shared" si="10"/>
        <v>0</v>
      </c>
      <c r="X115" s="173">
        <f>'K8 SMP Twl I 2013'!T115</f>
        <v>0</v>
      </c>
      <c r="Y115" s="173">
        <f>'K8 SMP Twl II 2013'!T115</f>
        <v>0</v>
      </c>
      <c r="Z115" s="173">
        <f>'K8 SMP Twl III 2013'!T115</f>
        <v>0</v>
      </c>
      <c r="AA115" s="173">
        <f>'K8 SMP Twl IV 2013'!T115</f>
        <v>0</v>
      </c>
      <c r="AB115" s="173">
        <f t="shared" si="11"/>
        <v>0</v>
      </c>
      <c r="AC115" s="173">
        <f t="shared" si="12"/>
        <v>0</v>
      </c>
      <c r="AF115" s="62"/>
      <c r="AG115" s="62"/>
      <c r="AH115" s="62"/>
      <c r="AI115" s="62"/>
      <c r="AJ115" s="173">
        <f t="shared" si="13"/>
        <v>0</v>
      </c>
      <c r="AK115" s="173">
        <f t="shared" si="14"/>
        <v>0</v>
      </c>
    </row>
    <row r="116" spans="2:37" hidden="1">
      <c r="B116" s="79">
        <f t="shared" si="15"/>
        <v>106</v>
      </c>
      <c r="C116" s="69" t="str">
        <f>'K8 SD_SMP KAB GROBOGAN 2013'!C968</f>
        <v xml:space="preserve"> Kedungjati </v>
      </c>
      <c r="D116" s="70" t="str">
        <f>'K8 SD_SMP KAB GROBOGAN 2013'!D968</f>
        <v>SMP ISLAM JUMO</v>
      </c>
      <c r="E116" s="71">
        <f>'PER TRIWULAN'!X963</f>
        <v>91590000</v>
      </c>
      <c r="F116" s="87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72">
        <f t="shared" si="8"/>
        <v>0</v>
      </c>
      <c r="U116" s="59">
        <f t="shared" si="9"/>
        <v>91590000</v>
      </c>
      <c r="V116" s="59">
        <f t="shared" si="10"/>
        <v>0</v>
      </c>
      <c r="X116" s="173">
        <f>'K8 SMP Twl I 2013'!T116</f>
        <v>0</v>
      </c>
      <c r="Y116" s="173">
        <f>'K8 SMP Twl II 2013'!T116</f>
        <v>0</v>
      </c>
      <c r="Z116" s="173">
        <f>'K8 SMP Twl III 2013'!T116</f>
        <v>0</v>
      </c>
      <c r="AA116" s="173">
        <f>'K8 SMP Twl IV 2013'!T116</f>
        <v>0</v>
      </c>
      <c r="AB116" s="173">
        <f t="shared" si="11"/>
        <v>0</v>
      </c>
      <c r="AC116" s="173">
        <f t="shared" si="12"/>
        <v>0</v>
      </c>
      <c r="AF116" s="62"/>
      <c r="AG116" s="62"/>
      <c r="AH116" s="62"/>
      <c r="AI116" s="62"/>
      <c r="AJ116" s="173">
        <f t="shared" si="13"/>
        <v>0</v>
      </c>
      <c r="AK116" s="173">
        <f t="shared" si="14"/>
        <v>0</v>
      </c>
    </row>
    <row r="117" spans="2:37" hidden="1">
      <c r="B117" s="79">
        <f t="shared" si="15"/>
        <v>107</v>
      </c>
      <c r="C117" s="69" t="str">
        <f>'K8 SD_SMP KAB GROBOGAN 2013'!C969</f>
        <v xml:space="preserve"> Kedungjati </v>
      </c>
      <c r="D117" s="70" t="str">
        <f>'K8 SD_SMP KAB GROBOGAN 2013'!D969</f>
        <v>SMP ISLAM SUDIRMAN KEDUNGJATI</v>
      </c>
      <c r="E117" s="71">
        <f>'PER TRIWULAN'!X964</f>
        <v>37985000</v>
      </c>
      <c r="F117" s="87">
        <v>37985000</v>
      </c>
      <c r="G117" s="62">
        <v>2000000</v>
      </c>
      <c r="H117" s="62"/>
      <c r="I117" s="62">
        <v>2000000</v>
      </c>
      <c r="J117" s="62">
        <v>6500000</v>
      </c>
      <c r="K117" s="62">
        <v>1000000</v>
      </c>
      <c r="L117" s="62"/>
      <c r="M117" s="62">
        <v>1000000</v>
      </c>
      <c r="N117" s="62">
        <v>21000000</v>
      </c>
      <c r="O117" s="62">
        <v>1285000</v>
      </c>
      <c r="P117" s="62"/>
      <c r="Q117" s="62"/>
      <c r="R117" s="62"/>
      <c r="S117" s="62">
        <v>3200000</v>
      </c>
      <c r="T117" s="72">
        <f t="shared" si="8"/>
        <v>37985000</v>
      </c>
      <c r="U117" s="59">
        <f t="shared" si="9"/>
        <v>0</v>
      </c>
      <c r="V117" s="59">
        <f t="shared" si="10"/>
        <v>0</v>
      </c>
      <c r="X117" s="173">
        <f>'K8 SMP Twl I 2013'!T117</f>
        <v>0</v>
      </c>
      <c r="Y117" s="173">
        <f>'K8 SMP Twl II 2013'!T117</f>
        <v>0</v>
      </c>
      <c r="Z117" s="173">
        <f>'K8 SMP Twl III 2013'!T117</f>
        <v>0</v>
      </c>
      <c r="AA117" s="173">
        <f>'K8 SMP Twl IV 2013'!T117</f>
        <v>0</v>
      </c>
      <c r="AB117" s="173">
        <f t="shared" si="11"/>
        <v>0</v>
      </c>
      <c r="AC117" s="173">
        <f t="shared" si="12"/>
        <v>37985000</v>
      </c>
      <c r="AF117" s="62">
        <v>8875000</v>
      </c>
      <c r="AG117" s="62">
        <v>8875000</v>
      </c>
      <c r="AH117" s="62">
        <v>8875000</v>
      </c>
      <c r="AI117" s="62">
        <v>11360000</v>
      </c>
      <c r="AJ117" s="173">
        <f t="shared" si="13"/>
        <v>37985000</v>
      </c>
      <c r="AK117" s="173">
        <f t="shared" si="14"/>
        <v>0</v>
      </c>
    </row>
    <row r="118" spans="2:37" hidden="1">
      <c r="B118" s="79">
        <f t="shared" si="15"/>
        <v>108</v>
      </c>
      <c r="C118" s="69" t="str">
        <f>'K8 SD_SMP KAB GROBOGAN 2013'!C970</f>
        <v xml:space="preserve"> Kradenan </v>
      </c>
      <c r="D118" s="70" t="str">
        <f>'K8 SD_SMP KAB GROBOGAN 2013'!D970</f>
        <v>SMP AL ISLAM PAKIS KRADENAN</v>
      </c>
      <c r="E118" s="71">
        <f>'PER TRIWULAN'!X965</f>
        <v>88040000</v>
      </c>
      <c r="F118" s="87">
        <v>88040000</v>
      </c>
      <c r="G118" s="62"/>
      <c r="H118" s="62">
        <v>1380000</v>
      </c>
      <c r="I118" s="62">
        <v>3100000</v>
      </c>
      <c r="J118" s="62">
        <v>9141000</v>
      </c>
      <c r="K118" s="62">
        <v>3865300</v>
      </c>
      <c r="L118" s="62">
        <v>595100</v>
      </c>
      <c r="M118" s="62">
        <v>1070000</v>
      </c>
      <c r="N118" s="62">
        <v>66068500</v>
      </c>
      <c r="O118" s="62">
        <v>1300000</v>
      </c>
      <c r="P118" s="62"/>
      <c r="Q118" s="62">
        <v>1335100</v>
      </c>
      <c r="R118" s="62">
        <v>185000</v>
      </c>
      <c r="S118" s="62"/>
      <c r="T118" s="72">
        <f t="shared" si="8"/>
        <v>88040000</v>
      </c>
      <c r="U118" s="59">
        <f t="shared" si="9"/>
        <v>0</v>
      </c>
      <c r="V118" s="59">
        <f t="shared" si="10"/>
        <v>0</v>
      </c>
      <c r="X118" s="173">
        <f>'K8 SMP Twl I 2013'!T118</f>
        <v>19880000</v>
      </c>
      <c r="Y118" s="173">
        <f>'K8 SMP Twl II 2013'!T118</f>
        <v>19880000</v>
      </c>
      <c r="Z118" s="173">
        <f>'K8 SMP Twl III 2013'!T118</f>
        <v>19880000</v>
      </c>
      <c r="AA118" s="173">
        <f>'K8 SMP Twl IV 2013'!T118</f>
        <v>28400000</v>
      </c>
      <c r="AB118" s="173">
        <f t="shared" si="11"/>
        <v>88040000</v>
      </c>
      <c r="AC118" s="173">
        <f t="shared" si="12"/>
        <v>0</v>
      </c>
      <c r="AF118" s="62"/>
      <c r="AG118" s="62"/>
      <c r="AH118" s="62"/>
      <c r="AI118" s="62"/>
      <c r="AJ118" s="173">
        <f t="shared" si="13"/>
        <v>0</v>
      </c>
      <c r="AK118" s="173">
        <f t="shared" si="14"/>
        <v>88040000</v>
      </c>
    </row>
    <row r="119" spans="2:37" hidden="1">
      <c r="B119" s="79">
        <f t="shared" si="15"/>
        <v>109</v>
      </c>
      <c r="C119" s="69" t="str">
        <f>'K8 SD_SMP KAB GROBOGAN 2013'!C971</f>
        <v xml:space="preserve"> Kradenan </v>
      </c>
      <c r="D119" s="70" t="str">
        <f>'K8 SD_SMP KAB GROBOGAN 2013'!D971</f>
        <v>SMP PGRI KUWU</v>
      </c>
      <c r="E119" s="71">
        <f>'PER TRIWULAN'!X966</f>
        <v>327310000</v>
      </c>
      <c r="F119" s="87">
        <v>327310000</v>
      </c>
      <c r="G119" s="62">
        <v>6450000</v>
      </c>
      <c r="H119" s="62">
        <v>20100000</v>
      </c>
      <c r="I119" s="62">
        <v>66505500</v>
      </c>
      <c r="J119" s="62">
        <v>7396900</v>
      </c>
      <c r="K119" s="62">
        <v>8660600</v>
      </c>
      <c r="L119" s="62">
        <v>7655000</v>
      </c>
      <c r="M119" s="62">
        <v>170717000</v>
      </c>
      <c r="N119" s="62">
        <v>3325000</v>
      </c>
      <c r="O119" s="62"/>
      <c r="P119" s="62">
        <v>4500000</v>
      </c>
      <c r="Q119" s="62"/>
      <c r="R119" s="62">
        <v>32000000</v>
      </c>
      <c r="S119" s="62"/>
      <c r="T119" s="72">
        <f t="shared" si="8"/>
        <v>327310000</v>
      </c>
      <c r="U119" s="59">
        <f t="shared" si="9"/>
        <v>0</v>
      </c>
      <c r="V119" s="59">
        <f t="shared" si="10"/>
        <v>0</v>
      </c>
      <c r="X119" s="173">
        <f>'K8 SMP Twl I 2013'!T119</f>
        <v>73130000</v>
      </c>
      <c r="Y119" s="173">
        <f>'K8 SMP Twl II 2013'!T119</f>
        <v>95850000</v>
      </c>
      <c r="Z119" s="173">
        <f>'K8 SMP Twl III 2013'!T119</f>
        <v>71582600</v>
      </c>
      <c r="AA119" s="173">
        <f>'K8 SMP Twl IV 2013'!T119</f>
        <v>86747400</v>
      </c>
      <c r="AB119" s="173">
        <f t="shared" si="11"/>
        <v>327310000</v>
      </c>
      <c r="AC119" s="173">
        <f t="shared" si="12"/>
        <v>0</v>
      </c>
      <c r="AF119" s="62"/>
      <c r="AG119" s="62"/>
      <c r="AH119" s="62"/>
      <c r="AI119" s="62"/>
      <c r="AJ119" s="173">
        <f t="shared" si="13"/>
        <v>0</v>
      </c>
      <c r="AK119" s="173">
        <f t="shared" si="14"/>
        <v>327310000</v>
      </c>
    </row>
    <row r="120" spans="2:37" hidden="1">
      <c r="B120" s="79">
        <f t="shared" si="15"/>
        <v>110</v>
      </c>
      <c r="C120" s="69" t="str">
        <f>'K8 SD_SMP KAB GROBOGAN 2013'!C972</f>
        <v xml:space="preserve"> Kradenan </v>
      </c>
      <c r="D120" s="70" t="str">
        <f>'K8 SD_SMP KAB GROBOGAN 2013'!D972</f>
        <v>SMP WIYATA DHARMA KRADENAN</v>
      </c>
      <c r="E120" s="71">
        <f>'PER TRIWULAN'!X967</f>
        <v>44020000</v>
      </c>
      <c r="F120" s="87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72">
        <f t="shared" si="8"/>
        <v>0</v>
      </c>
      <c r="U120" s="59">
        <f t="shared" si="9"/>
        <v>44020000</v>
      </c>
      <c r="V120" s="59">
        <f t="shared" si="10"/>
        <v>0</v>
      </c>
      <c r="X120" s="173">
        <f>'K8 SMP Twl I 2013'!T120</f>
        <v>0</v>
      </c>
      <c r="Y120" s="173">
        <f>'K8 SMP Twl II 2013'!T120</f>
        <v>0</v>
      </c>
      <c r="Z120" s="173">
        <f>'K8 SMP Twl III 2013'!T120</f>
        <v>0</v>
      </c>
      <c r="AA120" s="173">
        <f>'K8 SMP Twl IV 2013'!T120</f>
        <v>0</v>
      </c>
      <c r="AB120" s="173">
        <f t="shared" si="11"/>
        <v>0</v>
      </c>
      <c r="AC120" s="173">
        <f t="shared" si="12"/>
        <v>0</v>
      </c>
      <c r="AF120" s="62"/>
      <c r="AG120" s="62"/>
      <c r="AH120" s="62"/>
      <c r="AI120" s="62"/>
      <c r="AJ120" s="173">
        <f t="shared" si="13"/>
        <v>0</v>
      </c>
      <c r="AK120" s="173">
        <f t="shared" si="14"/>
        <v>0</v>
      </c>
    </row>
    <row r="121" spans="2:37" hidden="1">
      <c r="B121" s="79">
        <f t="shared" si="15"/>
        <v>111</v>
      </c>
      <c r="C121" s="69" t="str">
        <f>'K8 SD_SMP KAB GROBOGAN 2013'!C973</f>
        <v xml:space="preserve"> Kradenan </v>
      </c>
      <c r="D121" s="70" t="str">
        <f>'K8 SD_SMP KAB GROBOGAN 2013'!D973</f>
        <v>SMP Islam Nurul Jannah</v>
      </c>
      <c r="E121" s="71">
        <f>'PER TRIWULAN'!X968</f>
        <v>140935000</v>
      </c>
      <c r="F121" s="87">
        <v>140935000</v>
      </c>
      <c r="G121" s="62">
        <v>4000000</v>
      </c>
      <c r="H121" s="62">
        <v>6000000</v>
      </c>
      <c r="I121" s="62">
        <v>6000000</v>
      </c>
      <c r="J121" s="62">
        <v>8500000</v>
      </c>
      <c r="K121" s="62">
        <v>13500000</v>
      </c>
      <c r="L121" s="62">
        <v>1200000</v>
      </c>
      <c r="M121" s="62">
        <v>12530000</v>
      </c>
      <c r="N121" s="62">
        <v>70440000</v>
      </c>
      <c r="O121" s="62">
        <v>13000000</v>
      </c>
      <c r="P121" s="62"/>
      <c r="Q121" s="62">
        <v>2400000</v>
      </c>
      <c r="R121" s="62">
        <v>2500000</v>
      </c>
      <c r="S121" s="62">
        <v>865000</v>
      </c>
      <c r="T121" s="72">
        <f t="shared" si="8"/>
        <v>140935000</v>
      </c>
      <c r="U121" s="59">
        <f t="shared" si="9"/>
        <v>0</v>
      </c>
      <c r="V121" s="59">
        <f t="shared" si="10"/>
        <v>0</v>
      </c>
      <c r="X121" s="173">
        <f>'K8 SMP Twl I 2013'!T121</f>
        <v>30175000</v>
      </c>
      <c r="Y121" s="173">
        <f>'K8 SMP Twl II 2013'!T121</f>
        <v>30175000</v>
      </c>
      <c r="Z121" s="173">
        <f>'K8 SMP Twl III 2013'!T121</f>
        <v>30175000</v>
      </c>
      <c r="AA121" s="173">
        <f>'K8 SMP Twl IV 2013'!T121</f>
        <v>50410000</v>
      </c>
      <c r="AB121" s="173">
        <f t="shared" si="11"/>
        <v>140935000</v>
      </c>
      <c r="AC121" s="173">
        <f t="shared" si="12"/>
        <v>0</v>
      </c>
      <c r="AF121" s="62"/>
      <c r="AG121" s="62"/>
      <c r="AH121" s="62"/>
      <c r="AI121" s="62"/>
      <c r="AJ121" s="173">
        <f t="shared" si="13"/>
        <v>0</v>
      </c>
      <c r="AK121" s="173">
        <f t="shared" si="14"/>
        <v>140935000</v>
      </c>
    </row>
    <row r="122" spans="2:37" hidden="1">
      <c r="B122" s="79">
        <f t="shared" si="15"/>
        <v>112</v>
      </c>
      <c r="C122" s="69" t="str">
        <f>'K8 SD_SMP KAB GROBOGAN 2013'!C974</f>
        <v xml:space="preserve"> Kradenan </v>
      </c>
      <c r="D122" s="70" t="str">
        <f>'K8 SD_SMP KAB GROBOGAN 2013'!D974</f>
        <v>SMP Islam Roudhotul Ummah</v>
      </c>
      <c r="E122" s="71">
        <f>'PER TRIWULAN'!X969</f>
        <v>275835000</v>
      </c>
      <c r="F122" s="87">
        <v>275835000</v>
      </c>
      <c r="G122" s="62">
        <v>8672625</v>
      </c>
      <c r="H122" s="62"/>
      <c r="I122" s="62">
        <v>12441500</v>
      </c>
      <c r="J122" s="62">
        <v>19858225</v>
      </c>
      <c r="K122" s="62">
        <v>24847000</v>
      </c>
      <c r="L122" s="62">
        <v>54035700</v>
      </c>
      <c r="M122" s="62">
        <v>26678500</v>
      </c>
      <c r="N122" s="62">
        <v>84624000</v>
      </c>
      <c r="O122" s="62">
        <v>10015000</v>
      </c>
      <c r="P122" s="62"/>
      <c r="Q122" s="62"/>
      <c r="R122" s="62"/>
      <c r="S122" s="62">
        <v>34662450</v>
      </c>
      <c r="T122" s="72">
        <f t="shared" si="8"/>
        <v>275835000</v>
      </c>
      <c r="U122" s="59">
        <f t="shared" si="9"/>
        <v>0</v>
      </c>
      <c r="V122" s="59">
        <f t="shared" si="10"/>
        <v>0</v>
      </c>
      <c r="X122" s="173">
        <f>'K8 SMP Twl I 2013'!T122</f>
        <v>66740000</v>
      </c>
      <c r="Y122" s="173">
        <f>'K8 SMP Twl II 2013'!T122</f>
        <v>66740000</v>
      </c>
      <c r="Z122" s="173">
        <f>'K8 SMP Twl III 2013'!T122</f>
        <v>66740000</v>
      </c>
      <c r="AA122" s="173">
        <f>'K8 SMP Twl IV 2013'!T122</f>
        <v>75615000</v>
      </c>
      <c r="AB122" s="173">
        <f t="shared" si="11"/>
        <v>275835000</v>
      </c>
      <c r="AC122" s="173">
        <f t="shared" si="12"/>
        <v>0</v>
      </c>
      <c r="AF122" s="62"/>
      <c r="AG122" s="62"/>
      <c r="AH122" s="62"/>
      <c r="AI122" s="62"/>
      <c r="AJ122" s="173">
        <f t="shared" si="13"/>
        <v>0</v>
      </c>
      <c r="AK122" s="173">
        <f t="shared" si="14"/>
        <v>275835000</v>
      </c>
    </row>
    <row r="123" spans="2:37" hidden="1">
      <c r="B123" s="79">
        <f t="shared" si="15"/>
        <v>113</v>
      </c>
      <c r="C123" s="69" t="str">
        <f>'K8 SD_SMP KAB GROBOGAN 2013'!C975</f>
        <v xml:space="preserve"> Ngaringan </v>
      </c>
      <c r="D123" s="70" t="str">
        <f>'K8 SD_SMP KAB GROBOGAN 2013'!D975</f>
        <v>SMP ISLAM NGARINGAN</v>
      </c>
      <c r="E123" s="71">
        <f>'PER TRIWULAN'!X970</f>
        <v>104370000</v>
      </c>
      <c r="F123" s="87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72">
        <f t="shared" si="8"/>
        <v>0</v>
      </c>
      <c r="U123" s="59">
        <f t="shared" si="9"/>
        <v>104370000</v>
      </c>
      <c r="V123" s="59">
        <f t="shared" si="10"/>
        <v>0</v>
      </c>
      <c r="X123" s="173">
        <f>'K8 SMP Twl I 2013'!T123</f>
        <v>0</v>
      </c>
      <c r="Y123" s="173">
        <f>'K8 SMP Twl II 2013'!T123</f>
        <v>0</v>
      </c>
      <c r="Z123" s="173">
        <f>'K8 SMP Twl III 2013'!T123</f>
        <v>0</v>
      </c>
      <c r="AA123" s="173">
        <f>'K8 SMP Twl IV 2013'!T123</f>
        <v>0</v>
      </c>
      <c r="AB123" s="173">
        <f t="shared" si="11"/>
        <v>0</v>
      </c>
      <c r="AC123" s="173">
        <f t="shared" si="12"/>
        <v>0</v>
      </c>
      <c r="AF123" s="62"/>
      <c r="AG123" s="62"/>
      <c r="AH123" s="62"/>
      <c r="AI123" s="62"/>
      <c r="AJ123" s="173">
        <f t="shared" si="13"/>
        <v>0</v>
      </c>
      <c r="AK123" s="173">
        <f t="shared" si="14"/>
        <v>0</v>
      </c>
    </row>
    <row r="124" spans="2:37" hidden="1">
      <c r="B124" s="79">
        <f t="shared" si="15"/>
        <v>114</v>
      </c>
      <c r="C124" s="69" t="str">
        <f>'K8 SD_SMP KAB GROBOGAN 2013'!C976</f>
        <v xml:space="preserve"> Ngaringan </v>
      </c>
      <c r="D124" s="70" t="str">
        <f>'K8 SD_SMP KAB GROBOGAN 2013'!D976</f>
        <v>SMP ISLAM TRUWOLU</v>
      </c>
      <c r="E124" s="71">
        <f>'PER TRIWULAN'!X971</f>
        <v>78455000</v>
      </c>
      <c r="F124" s="87">
        <v>78455000</v>
      </c>
      <c r="G124" s="62"/>
      <c r="H124" s="62"/>
      <c r="I124" s="62">
        <v>2253500</v>
      </c>
      <c r="J124" s="62">
        <v>5838200</v>
      </c>
      <c r="K124" s="62">
        <v>5946900</v>
      </c>
      <c r="L124" s="62">
        <v>3252500</v>
      </c>
      <c r="M124" s="62">
        <v>5661400</v>
      </c>
      <c r="N124" s="62">
        <v>4000000</v>
      </c>
      <c r="O124" s="62">
        <v>49680000</v>
      </c>
      <c r="P124" s="62">
        <v>1822500</v>
      </c>
      <c r="Q124" s="62"/>
      <c r="R124" s="62"/>
      <c r="S124" s="62"/>
      <c r="T124" s="72">
        <f t="shared" si="8"/>
        <v>78455000</v>
      </c>
      <c r="U124" s="59">
        <f t="shared" si="9"/>
        <v>0</v>
      </c>
      <c r="V124" s="59">
        <f t="shared" si="10"/>
        <v>0</v>
      </c>
      <c r="X124" s="173">
        <f>'K8 SMP Twl I 2013'!T124</f>
        <v>0</v>
      </c>
      <c r="Y124" s="173">
        <f>'K8 SMP Twl II 2013'!T124</f>
        <v>0</v>
      </c>
      <c r="Z124" s="173">
        <f>'K8 SMP Twl III 2013'!T124</f>
        <v>0</v>
      </c>
      <c r="AA124" s="173">
        <f>'K8 SMP Twl IV 2013'!T124</f>
        <v>0</v>
      </c>
      <c r="AB124" s="173">
        <f t="shared" si="11"/>
        <v>0</v>
      </c>
      <c r="AC124" s="173">
        <f t="shared" si="12"/>
        <v>78455000</v>
      </c>
      <c r="AF124" s="62">
        <v>19525000</v>
      </c>
      <c r="AG124" s="62">
        <v>19525000</v>
      </c>
      <c r="AH124" s="62">
        <v>19525000</v>
      </c>
      <c r="AI124" s="62">
        <v>19880000</v>
      </c>
      <c r="AJ124" s="173">
        <f t="shared" si="13"/>
        <v>78455000</v>
      </c>
      <c r="AK124" s="173">
        <f t="shared" si="14"/>
        <v>0</v>
      </c>
    </row>
    <row r="125" spans="2:37" hidden="1">
      <c r="B125" s="79">
        <f t="shared" si="15"/>
        <v>115</v>
      </c>
      <c r="C125" s="69" t="str">
        <f>'K8 SD_SMP KAB GROBOGAN 2013'!C977</f>
        <v xml:space="preserve"> Penawangan </v>
      </c>
      <c r="D125" s="70" t="str">
        <f>'K8 SD_SMP KAB GROBOGAN 2013'!D977</f>
        <v>SMP ISLAM WALISONGO</v>
      </c>
      <c r="E125" s="136">
        <f>'PER TRIWULAN'!X972</f>
        <v>179630000</v>
      </c>
      <c r="F125" s="136">
        <v>179630000</v>
      </c>
      <c r="G125" s="146">
        <v>325000</v>
      </c>
      <c r="H125" s="146">
        <v>1500000</v>
      </c>
      <c r="I125" s="146">
        <v>1350000</v>
      </c>
      <c r="J125" s="146">
        <v>18500000</v>
      </c>
      <c r="K125" s="146">
        <v>3906000</v>
      </c>
      <c r="L125" s="146">
        <v>4535000</v>
      </c>
      <c r="M125" s="146"/>
      <c r="N125" s="146">
        <v>130740000</v>
      </c>
      <c r="O125" s="146">
        <v>7811500</v>
      </c>
      <c r="P125" s="146"/>
      <c r="Q125" s="146"/>
      <c r="R125" s="146">
        <v>720000</v>
      </c>
      <c r="S125" s="146">
        <v>10242500</v>
      </c>
      <c r="T125" s="136">
        <f t="shared" si="8"/>
        <v>179630000</v>
      </c>
      <c r="U125" s="59">
        <f t="shared" si="9"/>
        <v>0</v>
      </c>
      <c r="V125" s="59">
        <f t="shared" si="10"/>
        <v>0</v>
      </c>
      <c r="X125" s="173">
        <f>'K8 SMP Twl I 2013'!T125</f>
        <v>38872500</v>
      </c>
      <c r="Y125" s="173">
        <f>'K8 SMP Twl II 2013'!T125</f>
        <v>38872500</v>
      </c>
      <c r="Z125" s="173">
        <f>'K8 SMP Twl III 2013'!T125</f>
        <v>38872500</v>
      </c>
      <c r="AA125" s="173">
        <f>'K8 SMP Twl IV 2013'!T125</f>
        <v>63012500</v>
      </c>
      <c r="AB125" s="173">
        <f t="shared" si="11"/>
        <v>179630000</v>
      </c>
      <c r="AC125" s="173">
        <f t="shared" si="12"/>
        <v>0</v>
      </c>
      <c r="AF125" s="62"/>
      <c r="AG125" s="62"/>
      <c r="AH125" s="62"/>
      <c r="AI125" s="62"/>
      <c r="AJ125" s="173">
        <f t="shared" si="13"/>
        <v>0</v>
      </c>
      <c r="AK125" s="173">
        <f t="shared" si="14"/>
        <v>179630000</v>
      </c>
    </row>
    <row r="126" spans="2:37" hidden="1">
      <c r="B126" s="79">
        <f t="shared" si="15"/>
        <v>116</v>
      </c>
      <c r="C126" s="69" t="str">
        <f>'K8 SD_SMP KAB GROBOGAN 2013'!C978</f>
        <v xml:space="preserve"> Penawangan </v>
      </c>
      <c r="D126" s="70" t="str">
        <f>'K8 SD_SMP KAB GROBOGAN 2013'!D978</f>
        <v>SMP Diponegoro Pengkol Penawangan</v>
      </c>
      <c r="E126" s="71">
        <f>'PER TRIWULAN'!X973</f>
        <v>53782500</v>
      </c>
      <c r="F126" s="87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72">
        <f t="shared" si="8"/>
        <v>0</v>
      </c>
      <c r="U126" s="59">
        <f t="shared" si="9"/>
        <v>53782500</v>
      </c>
      <c r="V126" s="59">
        <f t="shared" si="10"/>
        <v>0</v>
      </c>
      <c r="X126" s="173">
        <f>'K8 SMP Twl I 2013'!T126</f>
        <v>0</v>
      </c>
      <c r="Y126" s="173">
        <f>'K8 SMP Twl II 2013'!T126</f>
        <v>0</v>
      </c>
      <c r="Z126" s="173">
        <f>'K8 SMP Twl III 2013'!T126</f>
        <v>0</v>
      </c>
      <c r="AA126" s="173">
        <f>'K8 SMP Twl IV 2013'!T126</f>
        <v>0</v>
      </c>
      <c r="AB126" s="173">
        <f t="shared" si="11"/>
        <v>0</v>
      </c>
      <c r="AC126" s="173">
        <f t="shared" si="12"/>
        <v>0</v>
      </c>
      <c r="AF126" s="62"/>
      <c r="AG126" s="62"/>
      <c r="AH126" s="62"/>
      <c r="AI126" s="62"/>
      <c r="AJ126" s="173">
        <f t="shared" si="13"/>
        <v>0</v>
      </c>
      <c r="AK126" s="173">
        <f t="shared" si="14"/>
        <v>0</v>
      </c>
    </row>
    <row r="127" spans="2:37" hidden="1">
      <c r="B127" s="79">
        <f t="shared" si="15"/>
        <v>117</v>
      </c>
      <c r="C127" s="69" t="str">
        <f>'K8 SD_SMP KAB GROBOGAN 2013'!C979</f>
        <v xml:space="preserve"> Pulokulon </v>
      </c>
      <c r="D127" s="70" t="str">
        <f>'K8 SD_SMP KAB GROBOGAN 2013'!D979</f>
        <v>SMP AT TAQWA</v>
      </c>
      <c r="E127" s="71">
        <f>'PER TRIWULAN'!X974</f>
        <v>137030000</v>
      </c>
      <c r="F127" s="87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72">
        <f t="shared" si="8"/>
        <v>0</v>
      </c>
      <c r="U127" s="59">
        <f t="shared" si="9"/>
        <v>137030000</v>
      </c>
      <c r="V127" s="59">
        <f t="shared" si="10"/>
        <v>0</v>
      </c>
      <c r="X127" s="173">
        <f>'K8 SMP Twl I 2013'!T127</f>
        <v>0</v>
      </c>
      <c r="Y127" s="173">
        <f>'K8 SMP Twl II 2013'!T127</f>
        <v>0</v>
      </c>
      <c r="Z127" s="173">
        <f>'K8 SMP Twl III 2013'!T127</f>
        <v>0</v>
      </c>
      <c r="AA127" s="173">
        <f>'K8 SMP Twl IV 2013'!T127</f>
        <v>0</v>
      </c>
      <c r="AB127" s="173">
        <f t="shared" si="11"/>
        <v>0</v>
      </c>
      <c r="AC127" s="173">
        <f t="shared" si="12"/>
        <v>0</v>
      </c>
      <c r="AF127" s="62"/>
      <c r="AG127" s="62"/>
      <c r="AH127" s="62"/>
      <c r="AI127" s="62"/>
      <c r="AJ127" s="173">
        <f t="shared" si="13"/>
        <v>0</v>
      </c>
      <c r="AK127" s="173">
        <f t="shared" si="14"/>
        <v>0</v>
      </c>
    </row>
    <row r="128" spans="2:37" hidden="1">
      <c r="B128" s="79">
        <f t="shared" si="15"/>
        <v>118</v>
      </c>
      <c r="C128" s="69" t="str">
        <f>'K8 SD_SMP KAB GROBOGAN 2013'!C980</f>
        <v xml:space="preserve"> Pulokulon </v>
      </c>
      <c r="D128" s="70" t="str">
        <f>'K8 SD_SMP KAB GROBOGAN 2013'!D980</f>
        <v>SMP NU JAMBON</v>
      </c>
      <c r="E128" s="71">
        <f>'PER TRIWULAN'!X975</f>
        <v>107210000</v>
      </c>
      <c r="F128" s="87">
        <v>107210000</v>
      </c>
      <c r="G128" s="62"/>
      <c r="H128" s="62">
        <v>867000</v>
      </c>
      <c r="I128" s="62">
        <f>2511500+898500+480000</f>
        <v>3890000</v>
      </c>
      <c r="J128" s="62">
        <f>634400+2140000+4306200</f>
        <v>7080600</v>
      </c>
      <c r="K128" s="62">
        <v>5019750</v>
      </c>
      <c r="L128" s="62">
        <v>2517650</v>
      </c>
      <c r="M128" s="62">
        <v>3251000</v>
      </c>
      <c r="N128" s="62">
        <v>83514000</v>
      </c>
      <c r="O128" s="62">
        <f>605000+465000</f>
        <v>1070000</v>
      </c>
      <c r="P128" s="62"/>
      <c r="Q128" s="62"/>
      <c r="R128" s="62"/>
      <c r="S128" s="62"/>
      <c r="T128" s="72">
        <f t="shared" si="8"/>
        <v>107210000</v>
      </c>
      <c r="U128" s="59">
        <f t="shared" si="9"/>
        <v>0</v>
      </c>
      <c r="V128" s="59">
        <f t="shared" si="10"/>
        <v>0</v>
      </c>
      <c r="X128" s="173">
        <f>'K8 SMP Twl I 2013'!T128</f>
        <v>0</v>
      </c>
      <c r="Y128" s="173">
        <f>'K8 SMP Twl II 2013'!T128</f>
        <v>0</v>
      </c>
      <c r="Z128" s="173">
        <f>'K8 SMP Twl III 2013'!T128</f>
        <v>0</v>
      </c>
      <c r="AA128" s="173">
        <f>'K8 SMP Twl IV 2013'!T128</f>
        <v>0</v>
      </c>
      <c r="AB128" s="173">
        <f t="shared" si="11"/>
        <v>0</v>
      </c>
      <c r="AC128" s="173">
        <f t="shared" si="12"/>
        <v>107210000</v>
      </c>
      <c r="AF128" s="62">
        <v>26500550</v>
      </c>
      <c r="AG128" s="62">
        <v>26791000</v>
      </c>
      <c r="AH128" s="62">
        <v>27115950</v>
      </c>
      <c r="AI128" s="62">
        <v>26802500</v>
      </c>
      <c r="AJ128" s="173">
        <f t="shared" si="13"/>
        <v>107210000</v>
      </c>
      <c r="AK128" s="173">
        <f t="shared" si="14"/>
        <v>0</v>
      </c>
    </row>
    <row r="129" spans="2:37" hidden="1">
      <c r="B129" s="79">
        <f t="shared" si="15"/>
        <v>119</v>
      </c>
      <c r="C129" s="69" t="str">
        <f>'K8 SD_SMP KAB GROBOGAN 2013'!C981</f>
        <v xml:space="preserve"> Pulokulon </v>
      </c>
      <c r="D129" s="70" t="str">
        <f>'K8 SD_SMP KAB GROBOGAN 2013'!D981</f>
        <v>SMP PEMDA JAMBON</v>
      </c>
      <c r="E129" s="71">
        <f>'PER TRIWULAN'!X976</f>
        <v>37630000</v>
      </c>
      <c r="F129" s="87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72">
        <f t="shared" si="8"/>
        <v>0</v>
      </c>
      <c r="U129" s="59">
        <f t="shared" si="9"/>
        <v>37630000</v>
      </c>
      <c r="V129" s="59">
        <f t="shared" si="10"/>
        <v>0</v>
      </c>
      <c r="X129" s="173">
        <f>'K8 SMP Twl I 2013'!T129</f>
        <v>0</v>
      </c>
      <c r="Y129" s="173">
        <f>'K8 SMP Twl II 2013'!T129</f>
        <v>0</v>
      </c>
      <c r="Z129" s="173">
        <f>'K8 SMP Twl III 2013'!T129</f>
        <v>0</v>
      </c>
      <c r="AA129" s="173">
        <f>'K8 SMP Twl IV 2013'!T129</f>
        <v>0</v>
      </c>
      <c r="AB129" s="173">
        <f t="shared" si="11"/>
        <v>0</v>
      </c>
      <c r="AC129" s="173">
        <f t="shared" si="12"/>
        <v>0</v>
      </c>
      <c r="AF129" s="62"/>
      <c r="AG129" s="62"/>
      <c r="AH129" s="62"/>
      <c r="AI129" s="62"/>
      <c r="AJ129" s="173">
        <f t="shared" si="13"/>
        <v>0</v>
      </c>
      <c r="AK129" s="173">
        <f t="shared" si="14"/>
        <v>0</v>
      </c>
    </row>
    <row r="130" spans="2:37" hidden="1">
      <c r="B130" s="79">
        <f t="shared" si="15"/>
        <v>120</v>
      </c>
      <c r="C130" s="69" t="str">
        <f>'K8 SD_SMP KAB GROBOGAN 2013'!C982</f>
        <v xml:space="preserve"> Pulokulon </v>
      </c>
      <c r="D130" s="70" t="str">
        <f>'K8 SD_SMP KAB GROBOGAN 2013'!D982</f>
        <v>SMP PGRI PULOKULON</v>
      </c>
      <c r="E130" s="71">
        <f>'PER TRIWULAN'!X977</f>
        <v>36210000</v>
      </c>
      <c r="F130" s="87">
        <v>36210000</v>
      </c>
      <c r="G130" s="62">
        <v>650000</v>
      </c>
      <c r="H130" s="62">
        <v>300000</v>
      </c>
      <c r="I130" s="62">
        <v>4250000</v>
      </c>
      <c r="J130" s="62">
        <v>1460000</v>
      </c>
      <c r="K130" s="62">
        <v>1306000</v>
      </c>
      <c r="L130" s="62">
        <v>190000</v>
      </c>
      <c r="M130" s="62">
        <v>1100000</v>
      </c>
      <c r="N130" s="62">
        <v>21954000</v>
      </c>
      <c r="O130" s="62">
        <v>2650000</v>
      </c>
      <c r="P130" s="62"/>
      <c r="Q130" s="62">
        <v>1150000</v>
      </c>
      <c r="R130" s="62">
        <v>1200000</v>
      </c>
      <c r="S130" s="62"/>
      <c r="T130" s="72">
        <f t="shared" si="8"/>
        <v>36210000</v>
      </c>
      <c r="U130" s="59">
        <f t="shared" si="9"/>
        <v>0</v>
      </c>
      <c r="V130" s="59">
        <f t="shared" si="10"/>
        <v>0</v>
      </c>
      <c r="X130" s="173">
        <f>'K8 SMP Twl I 2013'!T130</f>
        <v>9496000</v>
      </c>
      <c r="Y130" s="173">
        <f>'K8 SMP Twl II 2013'!T130</f>
        <v>9496000</v>
      </c>
      <c r="Z130" s="173">
        <f>'K8 SMP Twl III 2013'!T130</f>
        <v>9496000</v>
      </c>
      <c r="AA130" s="173">
        <f>'K8 SMP Twl IV 2013'!T130</f>
        <v>7722000</v>
      </c>
      <c r="AB130" s="173">
        <f t="shared" si="11"/>
        <v>36210000</v>
      </c>
      <c r="AC130" s="173">
        <f t="shared" si="12"/>
        <v>0</v>
      </c>
      <c r="AF130" s="62"/>
      <c r="AG130" s="62"/>
      <c r="AH130" s="62"/>
      <c r="AI130" s="62"/>
      <c r="AJ130" s="173">
        <f t="shared" si="13"/>
        <v>0</v>
      </c>
      <c r="AK130" s="173">
        <f t="shared" si="14"/>
        <v>36210000</v>
      </c>
    </row>
    <row r="131" spans="2:37" hidden="1">
      <c r="B131" s="79">
        <f t="shared" si="15"/>
        <v>121</v>
      </c>
      <c r="C131" s="69" t="str">
        <f>'K8 SD_SMP KAB GROBOGAN 2013'!C983</f>
        <v xml:space="preserve"> Pulokulon </v>
      </c>
      <c r="D131" s="70" t="str">
        <f>'K8 SD_SMP KAB GROBOGAN 2013'!D983</f>
        <v>SMP NU Hasyim Asy`Ari</v>
      </c>
      <c r="E131" s="71">
        <f>'PER TRIWULAN'!X978</f>
        <v>438425000</v>
      </c>
      <c r="F131" s="87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72">
        <f t="shared" si="8"/>
        <v>0</v>
      </c>
      <c r="U131" s="59">
        <f t="shared" si="9"/>
        <v>438425000</v>
      </c>
      <c r="V131" s="59">
        <f t="shared" si="10"/>
        <v>0</v>
      </c>
      <c r="X131" s="173">
        <f>'K8 SMP Twl I 2013'!T131</f>
        <v>0</v>
      </c>
      <c r="Y131" s="173">
        <f>'K8 SMP Twl II 2013'!T131</f>
        <v>0</v>
      </c>
      <c r="Z131" s="173">
        <f>'K8 SMP Twl III 2013'!T131</f>
        <v>0</v>
      </c>
      <c r="AA131" s="173">
        <f>'K8 SMP Twl IV 2013'!T131</f>
        <v>0</v>
      </c>
      <c r="AB131" s="173">
        <f t="shared" si="11"/>
        <v>0</v>
      </c>
      <c r="AC131" s="173">
        <f t="shared" si="12"/>
        <v>0</v>
      </c>
      <c r="AF131" s="62"/>
      <c r="AG131" s="62"/>
      <c r="AH131" s="62"/>
      <c r="AI131" s="62"/>
      <c r="AJ131" s="173">
        <f t="shared" si="13"/>
        <v>0</v>
      </c>
      <c r="AK131" s="173">
        <f t="shared" si="14"/>
        <v>0</v>
      </c>
    </row>
    <row r="132" spans="2:37" hidden="1">
      <c r="B132" s="79">
        <f t="shared" si="15"/>
        <v>122</v>
      </c>
      <c r="C132" s="69" t="str">
        <f>'K8 SD_SMP KAB GROBOGAN 2013'!C984</f>
        <v xml:space="preserve"> Purwodadi </v>
      </c>
      <c r="D132" s="70" t="str">
        <f>'K8 SD_SMP KAB GROBOGAN 2013'!D984</f>
        <v>SMP KRISTEN 1 PURWODADI</v>
      </c>
      <c r="E132" s="71">
        <f>'PER TRIWULAN'!X979</f>
        <v>82360000</v>
      </c>
      <c r="F132" s="87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72">
        <f t="shared" si="8"/>
        <v>0</v>
      </c>
      <c r="U132" s="59">
        <f t="shared" si="9"/>
        <v>82360000</v>
      </c>
      <c r="V132" s="59">
        <f t="shared" si="10"/>
        <v>0</v>
      </c>
      <c r="X132" s="173">
        <f>'K8 SMP Twl I 2013'!T132</f>
        <v>0</v>
      </c>
      <c r="Y132" s="173">
        <f>'K8 SMP Twl II 2013'!T132</f>
        <v>0</v>
      </c>
      <c r="Z132" s="173">
        <f>'K8 SMP Twl III 2013'!T132</f>
        <v>0</v>
      </c>
      <c r="AA132" s="173">
        <f>'K8 SMP Twl IV 2013'!T132</f>
        <v>0</v>
      </c>
      <c r="AB132" s="173">
        <f t="shared" si="11"/>
        <v>0</v>
      </c>
      <c r="AC132" s="173">
        <f t="shared" si="12"/>
        <v>0</v>
      </c>
      <c r="AF132" s="62"/>
      <c r="AG132" s="62"/>
      <c r="AH132" s="62"/>
      <c r="AI132" s="62"/>
      <c r="AJ132" s="173">
        <f t="shared" si="13"/>
        <v>0</v>
      </c>
      <c r="AK132" s="173">
        <f t="shared" si="14"/>
        <v>0</v>
      </c>
    </row>
    <row r="133" spans="2:37" hidden="1">
      <c r="B133" s="79">
        <f t="shared" si="15"/>
        <v>123</v>
      </c>
      <c r="C133" s="69" t="str">
        <f>'K8 SD_SMP KAB GROBOGAN 2013'!C985</f>
        <v xml:space="preserve"> Purwodadi </v>
      </c>
      <c r="D133" s="70" t="str">
        <f>'K8 SD_SMP KAB GROBOGAN 2013'!D985</f>
        <v>SMP MUHAMMADIYAH PURWODADI</v>
      </c>
      <c r="E133" s="71">
        <f>'PER TRIWULAN'!X980</f>
        <v>262700000</v>
      </c>
      <c r="F133" s="87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72">
        <f t="shared" si="8"/>
        <v>0</v>
      </c>
      <c r="U133" s="59">
        <f t="shared" si="9"/>
        <v>262700000</v>
      </c>
      <c r="V133" s="59">
        <f t="shared" si="10"/>
        <v>0</v>
      </c>
      <c r="X133" s="173">
        <f>'K8 SMP Twl I 2013'!T133</f>
        <v>0</v>
      </c>
      <c r="Y133" s="173">
        <f>'K8 SMP Twl II 2013'!T133</f>
        <v>0</v>
      </c>
      <c r="Z133" s="173">
        <f>'K8 SMP Twl III 2013'!T133</f>
        <v>0</v>
      </c>
      <c r="AA133" s="173">
        <f>'K8 SMP Twl IV 2013'!T133</f>
        <v>0</v>
      </c>
      <c r="AB133" s="173">
        <f t="shared" si="11"/>
        <v>0</v>
      </c>
      <c r="AC133" s="173">
        <f t="shared" si="12"/>
        <v>0</v>
      </c>
      <c r="AF133" s="62"/>
      <c r="AG133" s="62"/>
      <c r="AH133" s="62"/>
      <c r="AI133" s="62"/>
      <c r="AJ133" s="173">
        <f t="shared" si="13"/>
        <v>0</v>
      </c>
      <c r="AK133" s="173">
        <f t="shared" si="14"/>
        <v>0</v>
      </c>
    </row>
    <row r="134" spans="2:37" hidden="1">
      <c r="B134" s="79">
        <f t="shared" si="15"/>
        <v>124</v>
      </c>
      <c r="C134" s="69" t="str">
        <f>'K8 SD_SMP KAB GROBOGAN 2013'!C986</f>
        <v xml:space="preserve"> Purwodadi </v>
      </c>
      <c r="D134" s="70" t="str">
        <f>'K8 SD_SMP KAB GROBOGAN 2013'!D986</f>
        <v>SMP PANCASILA PURWODADI</v>
      </c>
      <c r="E134" s="71">
        <f>'PER TRIWULAN'!X981</f>
        <v>39760000</v>
      </c>
      <c r="F134" s="87">
        <v>39760000</v>
      </c>
      <c r="G134" s="62"/>
      <c r="H134" s="62"/>
      <c r="I134" s="62"/>
      <c r="J134" s="62"/>
      <c r="K134" s="62">
        <v>3618000</v>
      </c>
      <c r="L134" s="62">
        <v>20141288</v>
      </c>
      <c r="M134" s="62"/>
      <c r="N134" s="62">
        <v>15290712</v>
      </c>
      <c r="O134" s="62"/>
      <c r="P134" s="62"/>
      <c r="Q134" s="62"/>
      <c r="R134" s="62"/>
      <c r="S134" s="62"/>
      <c r="T134" s="72">
        <f t="shared" si="8"/>
        <v>39050000</v>
      </c>
      <c r="U134" s="59">
        <f t="shared" si="9"/>
        <v>0</v>
      </c>
      <c r="V134" s="59">
        <f t="shared" si="10"/>
        <v>710000</v>
      </c>
      <c r="X134" s="173">
        <f>'K8 SMP Twl I 2013'!T134</f>
        <v>9762500</v>
      </c>
      <c r="Y134" s="173">
        <f>'K8 SMP Twl II 2013'!T134</f>
        <v>9762500</v>
      </c>
      <c r="Z134" s="173">
        <f>'K8 SMP Twl III 2013'!T134</f>
        <v>9762500</v>
      </c>
      <c r="AA134" s="173">
        <f>'K8 SMP Twl IV 2013'!T134</f>
        <v>9762500</v>
      </c>
      <c r="AB134" s="173">
        <f t="shared" si="11"/>
        <v>39050000</v>
      </c>
      <c r="AC134" s="173">
        <f t="shared" si="12"/>
        <v>0</v>
      </c>
      <c r="AF134" s="62"/>
      <c r="AG134" s="62"/>
      <c r="AH134" s="62"/>
      <c r="AI134" s="62"/>
      <c r="AJ134" s="173">
        <f t="shared" si="13"/>
        <v>0</v>
      </c>
      <c r="AK134" s="173">
        <f t="shared" si="14"/>
        <v>39050000</v>
      </c>
    </row>
    <row r="135" spans="2:37" hidden="1">
      <c r="B135" s="79">
        <f t="shared" si="15"/>
        <v>125</v>
      </c>
      <c r="C135" s="69" t="str">
        <f>'K8 SD_SMP KAB GROBOGAN 2013'!C987</f>
        <v xml:space="preserve"> Purwodadi </v>
      </c>
      <c r="D135" s="70" t="str">
        <f>'K8 SD_SMP KAB GROBOGAN 2013'!D987</f>
        <v>SMP PGRI 4 PURWODADI</v>
      </c>
      <c r="E135" s="71">
        <f>'PER TRIWULAN'!X982</f>
        <v>51120000</v>
      </c>
      <c r="F135" s="87">
        <v>51120000</v>
      </c>
      <c r="G135" s="62"/>
      <c r="H135" s="62">
        <v>1158200</v>
      </c>
      <c r="I135" s="62"/>
      <c r="J135" s="62"/>
      <c r="K135" s="62">
        <v>1084000</v>
      </c>
      <c r="L135" s="62"/>
      <c r="M135" s="62"/>
      <c r="N135" s="62">
        <v>48877800</v>
      </c>
      <c r="O135" s="62"/>
      <c r="P135" s="62"/>
      <c r="Q135" s="62"/>
      <c r="R135" s="62"/>
      <c r="S135" s="62"/>
      <c r="T135" s="72">
        <f t="shared" si="8"/>
        <v>51120000</v>
      </c>
      <c r="U135" s="59">
        <f t="shared" si="9"/>
        <v>0</v>
      </c>
      <c r="V135" s="59">
        <f t="shared" si="10"/>
        <v>0</v>
      </c>
      <c r="X135" s="173">
        <f>'K8 SMP Twl I 2013'!T135</f>
        <v>12957500</v>
      </c>
      <c r="Y135" s="173">
        <f>'K8 SMP Twl II 2013'!T135</f>
        <v>12957500</v>
      </c>
      <c r="Z135" s="173">
        <f>'K8 SMP Twl III 2013'!T135</f>
        <v>12957500</v>
      </c>
      <c r="AA135" s="173">
        <f>'K8 SMP Twl IV 2013'!T135</f>
        <v>12247500</v>
      </c>
      <c r="AB135" s="173">
        <f t="shared" si="11"/>
        <v>51120000</v>
      </c>
      <c r="AC135" s="173">
        <f t="shared" si="12"/>
        <v>0</v>
      </c>
      <c r="AF135" s="62"/>
      <c r="AG135" s="62"/>
      <c r="AH135" s="62"/>
      <c r="AI135" s="62"/>
      <c r="AJ135" s="173">
        <f t="shared" si="13"/>
        <v>0</v>
      </c>
      <c r="AK135" s="173">
        <f t="shared" si="14"/>
        <v>51120000</v>
      </c>
    </row>
    <row r="136" spans="2:37" hidden="1">
      <c r="B136" s="79">
        <f t="shared" si="15"/>
        <v>126</v>
      </c>
      <c r="C136" s="69" t="str">
        <f>'K8 SD_SMP KAB GROBOGAN 2013'!C988</f>
        <v xml:space="preserve"> Purwodadi </v>
      </c>
      <c r="D136" s="70" t="str">
        <f>'K8 SD_SMP KAB GROBOGAN 2013'!D988</f>
        <v>SLB B YPLB DANYANG PURWODADI</v>
      </c>
      <c r="E136" s="71">
        <f>'PER TRIWULAN'!X983</f>
        <v>0</v>
      </c>
      <c r="F136" s="87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72">
        <f t="shared" si="8"/>
        <v>0</v>
      </c>
      <c r="U136" s="59">
        <f t="shared" si="9"/>
        <v>0</v>
      </c>
      <c r="V136" s="59">
        <f t="shared" si="10"/>
        <v>0</v>
      </c>
      <c r="X136" s="173">
        <f>'K8 SMP Twl I 2013'!T136</f>
        <v>0</v>
      </c>
      <c r="Y136" s="173">
        <f>'K8 SMP Twl II 2013'!T136</f>
        <v>0</v>
      </c>
      <c r="Z136" s="173">
        <f>'K8 SMP Twl III 2013'!T136</f>
        <v>0</v>
      </c>
      <c r="AA136" s="173">
        <f>'K8 SMP Twl IV 2013'!T136</f>
        <v>0</v>
      </c>
      <c r="AB136" s="173">
        <f t="shared" si="11"/>
        <v>0</v>
      </c>
      <c r="AC136" s="173">
        <f t="shared" si="12"/>
        <v>0</v>
      </c>
      <c r="AF136" s="62"/>
      <c r="AG136" s="62"/>
      <c r="AH136" s="62"/>
      <c r="AI136" s="62"/>
      <c r="AJ136" s="173">
        <f t="shared" si="13"/>
        <v>0</v>
      </c>
      <c r="AK136" s="173">
        <f t="shared" si="14"/>
        <v>0</v>
      </c>
    </row>
    <row r="137" spans="2:37" hidden="1">
      <c r="B137" s="79">
        <f t="shared" si="15"/>
        <v>127</v>
      </c>
      <c r="C137" s="69" t="str">
        <f>'K8 SD_SMP KAB GROBOGAN 2013'!C989</f>
        <v xml:space="preserve"> Purwodadi </v>
      </c>
      <c r="D137" s="70" t="str">
        <f>'K8 SD_SMP KAB GROBOGAN 2013'!D989</f>
        <v>SMP Islam Terpadu Pelita Purwodadi</v>
      </c>
      <c r="E137" s="71">
        <f>'PER TRIWULAN'!X984</f>
        <v>78100000</v>
      </c>
      <c r="F137" s="87">
        <v>78100000</v>
      </c>
      <c r="G137" s="62">
        <v>1558500</v>
      </c>
      <c r="H137" s="62">
        <v>6000000</v>
      </c>
      <c r="I137" s="62">
        <v>4025200</v>
      </c>
      <c r="J137" s="62">
        <v>16123000</v>
      </c>
      <c r="K137" s="62">
        <v>4623600</v>
      </c>
      <c r="L137" s="62">
        <v>12944300</v>
      </c>
      <c r="M137" s="62">
        <v>8003300</v>
      </c>
      <c r="N137" s="62">
        <v>12510000</v>
      </c>
      <c r="O137" s="62">
        <v>1300000</v>
      </c>
      <c r="P137" s="62">
        <v>3450000</v>
      </c>
      <c r="Q137" s="62">
        <v>7321000</v>
      </c>
      <c r="R137" s="62">
        <v>235000</v>
      </c>
      <c r="S137" s="62"/>
      <c r="T137" s="72">
        <f t="shared" si="8"/>
        <v>78093900</v>
      </c>
      <c r="U137" s="59">
        <f t="shared" si="9"/>
        <v>0</v>
      </c>
      <c r="V137" s="59">
        <f t="shared" si="10"/>
        <v>6100</v>
      </c>
      <c r="X137" s="173">
        <f>'K8 SMP Twl I 2013'!T137</f>
        <v>12778400</v>
      </c>
      <c r="Y137" s="173">
        <f>'K8 SMP Twl II 2013'!T137</f>
        <v>19878500</v>
      </c>
      <c r="Z137" s="173">
        <f>'K8 SMP Twl III 2013'!T137</f>
        <v>16328700</v>
      </c>
      <c r="AA137" s="173">
        <f>'K8 SMP Twl IV 2013'!T137</f>
        <v>29108300</v>
      </c>
      <c r="AB137" s="173">
        <f t="shared" si="11"/>
        <v>78093900</v>
      </c>
      <c r="AC137" s="173">
        <f t="shared" si="12"/>
        <v>0</v>
      </c>
      <c r="AF137" s="62"/>
      <c r="AG137" s="62"/>
      <c r="AH137" s="62"/>
      <c r="AI137" s="62"/>
      <c r="AJ137" s="173">
        <f t="shared" si="13"/>
        <v>0</v>
      </c>
      <c r="AK137" s="173">
        <f t="shared" si="14"/>
        <v>78093900</v>
      </c>
    </row>
    <row r="138" spans="2:37" hidden="1">
      <c r="B138" s="79">
        <f t="shared" si="15"/>
        <v>128</v>
      </c>
      <c r="C138" s="69" t="str">
        <f>'K8 SD_SMP KAB GROBOGAN 2013'!C990</f>
        <v xml:space="preserve"> Purwodadi </v>
      </c>
      <c r="D138" s="70" t="str">
        <f>'K8 SD_SMP KAB GROBOGAN 2013'!D990</f>
        <v>SMP IT Al-Alawi Purwodadi</v>
      </c>
      <c r="E138" s="71">
        <f>'PER TRIWULAN'!X985</f>
        <v>109695000</v>
      </c>
      <c r="F138" s="87">
        <v>109695000</v>
      </c>
      <c r="G138" s="62">
        <v>3386971</v>
      </c>
      <c r="H138" s="62">
        <v>1000000</v>
      </c>
      <c r="I138" s="62">
        <v>7887600</v>
      </c>
      <c r="J138" s="62">
        <v>20589100</v>
      </c>
      <c r="K138" s="62">
        <v>10590329</v>
      </c>
      <c r="L138" s="62">
        <v>1970000</v>
      </c>
      <c r="M138" s="62">
        <v>1650000</v>
      </c>
      <c r="N138" s="62">
        <v>44688000</v>
      </c>
      <c r="O138" s="62">
        <v>4865000</v>
      </c>
      <c r="P138" s="62"/>
      <c r="Q138" s="62">
        <v>3415000</v>
      </c>
      <c r="R138" s="62"/>
      <c r="S138" s="62">
        <v>9653000</v>
      </c>
      <c r="T138" s="72">
        <f t="shared" si="8"/>
        <v>109695000</v>
      </c>
      <c r="U138" s="59">
        <f t="shared" si="9"/>
        <v>0</v>
      </c>
      <c r="V138" s="59">
        <f t="shared" si="10"/>
        <v>0</v>
      </c>
      <c r="X138" s="173">
        <f>'K8 SMP Twl I 2013'!T138</f>
        <v>24203500</v>
      </c>
      <c r="Y138" s="173">
        <f>'K8 SMP Twl II 2013'!T138</f>
        <v>25496500</v>
      </c>
      <c r="Z138" s="173">
        <f>'K8 SMP Twl III 2013'!T138</f>
        <v>22957600</v>
      </c>
      <c r="AA138" s="173">
        <f>'K8 SMP Twl IV 2013'!T138</f>
        <v>37037400</v>
      </c>
      <c r="AB138" s="173">
        <f t="shared" si="11"/>
        <v>109695000</v>
      </c>
      <c r="AC138" s="173">
        <f t="shared" si="12"/>
        <v>0</v>
      </c>
      <c r="AF138" s="62"/>
      <c r="AG138" s="62"/>
      <c r="AH138" s="62"/>
      <c r="AI138" s="62"/>
      <c r="AJ138" s="173">
        <f t="shared" si="13"/>
        <v>0</v>
      </c>
      <c r="AK138" s="173">
        <f t="shared" si="14"/>
        <v>109695000</v>
      </c>
    </row>
    <row r="139" spans="2:37" hidden="1">
      <c r="B139" s="79">
        <f t="shared" si="15"/>
        <v>129</v>
      </c>
      <c r="C139" s="69" t="str">
        <f>'K8 SD_SMP KAB GROBOGAN 2013'!C991</f>
        <v xml:space="preserve"> Purwodadi </v>
      </c>
      <c r="D139" s="70" t="str">
        <f>'K8 SD_SMP KAB GROBOGAN 2013'!D991</f>
        <v>SMP LB/B Danyang</v>
      </c>
      <c r="E139" s="71">
        <f>'PER TRIWULAN'!X986</f>
        <v>30885000</v>
      </c>
      <c r="F139" s="87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72">
        <f t="shared" si="8"/>
        <v>0</v>
      </c>
      <c r="U139" s="59">
        <f t="shared" si="9"/>
        <v>30885000</v>
      </c>
      <c r="V139" s="59">
        <f t="shared" si="10"/>
        <v>0</v>
      </c>
      <c r="X139" s="173">
        <f>'K8 SMP Twl I 2013'!T139</f>
        <v>0</v>
      </c>
      <c r="Y139" s="173">
        <f>'K8 SMP Twl II 2013'!T139</f>
        <v>0</v>
      </c>
      <c r="Z139" s="173">
        <f>'K8 SMP Twl III 2013'!T139</f>
        <v>0</v>
      </c>
      <c r="AA139" s="173">
        <f>'K8 SMP Twl IV 2013'!T139</f>
        <v>0</v>
      </c>
      <c r="AB139" s="173">
        <f t="shared" si="11"/>
        <v>0</v>
      </c>
      <c r="AC139" s="173">
        <f t="shared" si="12"/>
        <v>0</v>
      </c>
      <c r="AF139" s="62"/>
      <c r="AG139" s="62"/>
      <c r="AH139" s="62"/>
      <c r="AI139" s="62"/>
      <c r="AJ139" s="173">
        <f t="shared" si="13"/>
        <v>0</v>
      </c>
      <c r="AK139" s="173">
        <f t="shared" si="14"/>
        <v>0</v>
      </c>
    </row>
    <row r="140" spans="2:37" hidden="1">
      <c r="B140" s="79">
        <f t="shared" si="15"/>
        <v>130</v>
      </c>
      <c r="C140" s="69" t="str">
        <f>'K8 SD_SMP KAB GROBOGAN 2013'!C992</f>
        <v xml:space="preserve"> Purwodadi </v>
      </c>
      <c r="D140" s="70" t="str">
        <f>'K8 SD_SMP KAB GROBOGAN 2013'!D992</f>
        <v>SMP LB/C Danyang</v>
      </c>
      <c r="E140" s="71">
        <f>'PER TRIWULAN'!X987</f>
        <v>11715000</v>
      </c>
      <c r="F140" s="87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72">
        <f t="shared" ref="T140:T158" si="16">SUM(G140:S140)</f>
        <v>0</v>
      </c>
      <c r="U140" s="59">
        <f t="shared" ref="U140:U158" si="17">E140-F140</f>
        <v>11715000</v>
      </c>
      <c r="V140" s="59">
        <f t="shared" ref="V140:V159" si="18">F140-T140</f>
        <v>0</v>
      </c>
      <c r="X140" s="173">
        <f>'K8 SMP Twl I 2013'!T140</f>
        <v>0</v>
      </c>
      <c r="Y140" s="173">
        <f>'K8 SMP Twl II 2013'!T140</f>
        <v>0</v>
      </c>
      <c r="Z140" s="173">
        <f>'K8 SMP Twl III 2013'!T140</f>
        <v>0</v>
      </c>
      <c r="AA140" s="173">
        <f>'K8 SMP Twl IV 2013'!T140</f>
        <v>0</v>
      </c>
      <c r="AB140" s="173">
        <f t="shared" ref="AB140:AB158" si="19">X140+Y140+Z140+AA140</f>
        <v>0</v>
      </c>
      <c r="AC140" s="173">
        <f t="shared" ref="AC140:AC158" si="20">T140-AB140</f>
        <v>0</v>
      </c>
      <c r="AF140" s="62"/>
      <c r="AG140" s="62"/>
      <c r="AH140" s="62"/>
      <c r="AI140" s="62"/>
      <c r="AJ140" s="173">
        <f t="shared" ref="AJ140:AJ159" si="21">AF140+AG140+AH140+AI140</f>
        <v>0</v>
      </c>
      <c r="AK140" s="173">
        <f t="shared" ref="AK140:AK158" si="22">T140-AJ140</f>
        <v>0</v>
      </c>
    </row>
    <row r="141" spans="2:37" hidden="1">
      <c r="B141" s="79">
        <f t="shared" ref="B141:B158" si="23">B140+1</f>
        <v>131</v>
      </c>
      <c r="C141" s="69" t="str">
        <f>'K8 SD_SMP KAB GROBOGAN 2013'!C993</f>
        <v xml:space="preserve"> Tanggungharjo </v>
      </c>
      <c r="D141" s="70" t="str">
        <f>'K8 SD_SMP KAB GROBOGAN 2013'!D993</f>
        <v>SMP BUDI LUHUR</v>
      </c>
      <c r="E141" s="71">
        <f>'PER TRIWULAN'!X988</f>
        <v>74550000</v>
      </c>
      <c r="F141" s="87">
        <v>74550000</v>
      </c>
      <c r="G141" s="62"/>
      <c r="H141" s="62"/>
      <c r="I141" s="62">
        <v>8505000</v>
      </c>
      <c r="J141" s="62"/>
      <c r="K141" s="62"/>
      <c r="L141" s="62">
        <v>3150000</v>
      </c>
      <c r="M141" s="62"/>
      <c r="N141" s="62">
        <v>62895000</v>
      </c>
      <c r="O141" s="62"/>
      <c r="P141" s="62"/>
      <c r="Q141" s="62"/>
      <c r="R141" s="62"/>
      <c r="S141" s="62"/>
      <c r="T141" s="72">
        <f t="shared" si="16"/>
        <v>74550000</v>
      </c>
      <c r="U141" s="59">
        <f t="shared" si="17"/>
        <v>0</v>
      </c>
      <c r="V141" s="59">
        <f t="shared" si="18"/>
        <v>0</v>
      </c>
      <c r="X141" s="173">
        <f>'K8 SMP Twl I 2013'!T141</f>
        <v>20235000</v>
      </c>
      <c r="Y141" s="173">
        <f>'K8 SMP Twl II 2013'!T141</f>
        <v>20235000</v>
      </c>
      <c r="Z141" s="173">
        <f>'K8 SMP Twl III 2013'!T141</f>
        <v>20235000</v>
      </c>
      <c r="AA141" s="173">
        <f>'K8 SMP Twl IV 2013'!T141</f>
        <v>13845000</v>
      </c>
      <c r="AB141" s="173">
        <f t="shared" si="19"/>
        <v>74550000</v>
      </c>
      <c r="AC141" s="173">
        <f t="shared" si="20"/>
        <v>0</v>
      </c>
      <c r="AF141" s="62"/>
      <c r="AG141" s="62"/>
      <c r="AH141" s="62"/>
      <c r="AI141" s="62"/>
      <c r="AJ141" s="173">
        <f t="shared" si="21"/>
        <v>0</v>
      </c>
      <c r="AK141" s="173">
        <f t="shared" si="22"/>
        <v>74550000</v>
      </c>
    </row>
    <row r="142" spans="2:37" hidden="1">
      <c r="B142" s="79">
        <f t="shared" si="23"/>
        <v>132</v>
      </c>
      <c r="C142" s="69" t="str">
        <f>'K8 SD_SMP KAB GROBOGAN 2013'!C994</f>
        <v xml:space="preserve"> Tanggungharjo </v>
      </c>
      <c r="D142" s="70" t="str">
        <f>'K8 SD_SMP KAB GROBOGAN 2013'!D994</f>
        <v>SMP AL Islah Tanggungharjo</v>
      </c>
      <c r="E142" s="71">
        <f>'PER TRIWULAN'!X989</f>
        <v>105435000</v>
      </c>
      <c r="F142" s="87">
        <v>105435000</v>
      </c>
      <c r="G142" s="62">
        <v>4207900</v>
      </c>
      <c r="H142" s="62">
        <v>2135000</v>
      </c>
      <c r="I142" s="62">
        <v>10756000</v>
      </c>
      <c r="J142" s="62">
        <v>9367100</v>
      </c>
      <c r="K142" s="62">
        <v>20493000</v>
      </c>
      <c r="L142" s="62">
        <v>8873000</v>
      </c>
      <c r="M142" s="62">
        <v>11970000</v>
      </c>
      <c r="N142" s="62">
        <v>26400000</v>
      </c>
      <c r="O142" s="62">
        <v>2500000</v>
      </c>
      <c r="P142" s="62"/>
      <c r="Q142" s="62">
        <v>4799500</v>
      </c>
      <c r="R142" s="62"/>
      <c r="S142" s="62">
        <v>3933500</v>
      </c>
      <c r="T142" s="72">
        <f t="shared" si="16"/>
        <v>105435000</v>
      </c>
      <c r="U142" s="59">
        <f t="shared" si="17"/>
        <v>0</v>
      </c>
      <c r="V142" s="59">
        <f t="shared" si="18"/>
        <v>0</v>
      </c>
      <c r="X142" s="173">
        <f>'K8 SMP Twl I 2013'!T142</f>
        <v>22897500</v>
      </c>
      <c r="Y142" s="173">
        <f>'K8 SMP Twl II 2013'!T142</f>
        <v>22897500</v>
      </c>
      <c r="Z142" s="173">
        <f>'K8 SMP Twl III 2013'!T142</f>
        <v>22897500</v>
      </c>
      <c r="AA142" s="173">
        <f>'K8 SMP Twl IV 2013'!T142</f>
        <v>36742500</v>
      </c>
      <c r="AB142" s="173">
        <f t="shared" si="19"/>
        <v>105435000</v>
      </c>
      <c r="AC142" s="173">
        <f t="shared" si="20"/>
        <v>0</v>
      </c>
      <c r="AF142" s="62">
        <v>22897500</v>
      </c>
      <c r="AG142" s="62">
        <v>22897500</v>
      </c>
      <c r="AH142" s="62">
        <v>22897500</v>
      </c>
      <c r="AI142" s="62">
        <v>36742500</v>
      </c>
      <c r="AJ142" s="173">
        <f t="shared" si="21"/>
        <v>105435000</v>
      </c>
      <c r="AK142" s="173">
        <f t="shared" si="22"/>
        <v>0</v>
      </c>
    </row>
    <row r="143" spans="2:37" hidden="1">
      <c r="B143" s="79">
        <f t="shared" si="23"/>
        <v>133</v>
      </c>
      <c r="C143" s="69" t="str">
        <f>'K8 SD_SMP KAB GROBOGAN 2013'!C995</f>
        <v xml:space="preserve"> Tawangharjo </v>
      </c>
      <c r="D143" s="70" t="str">
        <f>'K8 SD_SMP KAB GROBOGAN 2013'!D995</f>
        <v>SMP PGRI TAWANGHARJO</v>
      </c>
      <c r="E143" s="71">
        <f>'PER TRIWULAN'!X990</f>
        <v>80585000</v>
      </c>
      <c r="F143" s="87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72">
        <f t="shared" si="16"/>
        <v>0</v>
      </c>
      <c r="U143" s="59">
        <f t="shared" si="17"/>
        <v>80585000</v>
      </c>
      <c r="V143" s="59">
        <f t="shared" si="18"/>
        <v>0</v>
      </c>
      <c r="X143" s="173">
        <f>'K8 SMP Twl I 2013'!T143</f>
        <v>0</v>
      </c>
      <c r="Y143" s="173">
        <f>'K8 SMP Twl II 2013'!T143</f>
        <v>0</v>
      </c>
      <c r="Z143" s="173">
        <f>'K8 SMP Twl III 2013'!T143</f>
        <v>0</v>
      </c>
      <c r="AA143" s="173">
        <f>'K8 SMP Twl IV 2013'!T143</f>
        <v>0</v>
      </c>
      <c r="AB143" s="173">
        <f t="shared" si="19"/>
        <v>0</v>
      </c>
      <c r="AC143" s="173">
        <f t="shared" si="20"/>
        <v>0</v>
      </c>
      <c r="AF143" s="62"/>
      <c r="AG143" s="62"/>
      <c r="AH143" s="62"/>
      <c r="AI143" s="62"/>
      <c r="AJ143" s="173">
        <f t="shared" si="21"/>
        <v>0</v>
      </c>
      <c r="AK143" s="173">
        <f t="shared" si="22"/>
        <v>0</v>
      </c>
    </row>
    <row r="144" spans="2:37" hidden="1">
      <c r="B144" s="79">
        <f t="shared" si="23"/>
        <v>134</v>
      </c>
      <c r="C144" s="69" t="str">
        <f>'K8 SD_SMP KAB GROBOGAN 2013'!C996</f>
        <v xml:space="preserve"> Tegowanu </v>
      </c>
      <c r="D144" s="70" t="str">
        <f>'K8 SD_SMP KAB GROBOGAN 2013'!D996</f>
        <v>SMP ISLAM TEGOWANU</v>
      </c>
      <c r="E144" s="71">
        <f>'PER TRIWULAN'!X991</f>
        <v>130640000</v>
      </c>
      <c r="F144" s="87">
        <v>130640000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72">
        <f t="shared" si="16"/>
        <v>0</v>
      </c>
      <c r="U144" s="59">
        <f t="shared" si="17"/>
        <v>0</v>
      </c>
      <c r="V144" s="59">
        <f t="shared" si="18"/>
        <v>130640000</v>
      </c>
      <c r="X144" s="173">
        <f>'K8 SMP Twl I 2013'!T144</f>
        <v>0</v>
      </c>
      <c r="Y144" s="173">
        <f>'K8 SMP Twl II 2013'!T144</f>
        <v>0</v>
      </c>
      <c r="Z144" s="173">
        <f>'K8 SMP Twl III 2013'!T144</f>
        <v>0</v>
      </c>
      <c r="AA144" s="173">
        <f>'K8 SMP Twl IV 2013'!T144</f>
        <v>0</v>
      </c>
      <c r="AB144" s="173">
        <f t="shared" si="19"/>
        <v>0</v>
      </c>
      <c r="AC144" s="173">
        <f t="shared" si="20"/>
        <v>0</v>
      </c>
      <c r="AF144" s="62"/>
      <c r="AG144" s="62"/>
      <c r="AH144" s="62"/>
      <c r="AI144" s="62"/>
      <c r="AJ144" s="173">
        <f t="shared" si="21"/>
        <v>0</v>
      </c>
      <c r="AK144" s="173">
        <f t="shared" si="22"/>
        <v>0</v>
      </c>
    </row>
    <row r="145" spans="2:37" hidden="1">
      <c r="B145" s="79">
        <f t="shared" si="23"/>
        <v>135</v>
      </c>
      <c r="C145" s="69" t="str">
        <f>'K8 SD_SMP KAB GROBOGAN 2013'!C997</f>
        <v xml:space="preserve"> Tegowanu </v>
      </c>
      <c r="D145" s="70" t="str">
        <f>'K8 SD_SMP KAB GROBOGAN 2013'!D997</f>
        <v>SMP KRISTEN TEGOWANU</v>
      </c>
      <c r="E145" s="71">
        <f>'PER TRIWULAN'!X992</f>
        <v>17040000</v>
      </c>
      <c r="F145" s="87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72">
        <f t="shared" si="16"/>
        <v>0</v>
      </c>
      <c r="U145" s="59">
        <f t="shared" si="17"/>
        <v>17040000</v>
      </c>
      <c r="V145" s="59">
        <f t="shared" si="18"/>
        <v>0</v>
      </c>
      <c r="X145" s="173">
        <f>'K8 SMP Twl I 2013'!T145</f>
        <v>0</v>
      </c>
      <c r="Y145" s="173">
        <f>'K8 SMP Twl II 2013'!T145</f>
        <v>0</v>
      </c>
      <c r="Z145" s="173">
        <f>'K8 SMP Twl III 2013'!T145</f>
        <v>0</v>
      </c>
      <c r="AA145" s="173">
        <f>'K8 SMP Twl IV 2013'!T145</f>
        <v>0</v>
      </c>
      <c r="AB145" s="173">
        <f t="shared" si="19"/>
        <v>0</v>
      </c>
      <c r="AC145" s="173">
        <f t="shared" si="20"/>
        <v>0</v>
      </c>
      <c r="AF145" s="62"/>
      <c r="AG145" s="62"/>
      <c r="AH145" s="62"/>
      <c r="AI145" s="62"/>
      <c r="AJ145" s="173">
        <f t="shared" si="21"/>
        <v>0</v>
      </c>
      <c r="AK145" s="173">
        <f t="shared" si="22"/>
        <v>0</v>
      </c>
    </row>
    <row r="146" spans="2:37" hidden="1">
      <c r="B146" s="79">
        <f t="shared" si="23"/>
        <v>136</v>
      </c>
      <c r="C146" s="69" t="str">
        <f>'K8 SD_SMP KAB GROBOGAN 2013'!C998</f>
        <v xml:space="preserve"> Tegowanu </v>
      </c>
      <c r="D146" s="70" t="str">
        <f>'K8 SD_SMP KAB GROBOGAN 2013'!D998</f>
        <v>SMP PGRI TEGOWANU</v>
      </c>
      <c r="E146" s="71">
        <f>'PER TRIWULAN'!X993</f>
        <v>111470000</v>
      </c>
      <c r="F146" s="87">
        <v>111470000</v>
      </c>
      <c r="G146" s="62">
        <v>1873000</v>
      </c>
      <c r="H146" s="62">
        <v>3730000</v>
      </c>
      <c r="I146" s="62">
        <v>8246000</v>
      </c>
      <c r="J146" s="62">
        <v>16654000</v>
      </c>
      <c r="K146" s="62">
        <v>4957000</v>
      </c>
      <c r="L146" s="62">
        <v>1950000</v>
      </c>
      <c r="M146" s="62">
        <v>3423000</v>
      </c>
      <c r="N146" s="62">
        <v>63600000</v>
      </c>
      <c r="O146" s="62">
        <v>3211000</v>
      </c>
      <c r="P146" s="62"/>
      <c r="Q146" s="62">
        <v>600000</v>
      </c>
      <c r="R146" s="62">
        <v>2276000</v>
      </c>
      <c r="S146" s="62">
        <v>950000</v>
      </c>
      <c r="T146" s="72">
        <f t="shared" si="16"/>
        <v>111470000</v>
      </c>
      <c r="U146" s="59">
        <f t="shared" si="17"/>
        <v>0</v>
      </c>
      <c r="V146" s="59">
        <f t="shared" si="18"/>
        <v>0</v>
      </c>
      <c r="X146" s="173">
        <f>'K8 SMP Twl I 2013'!T146</f>
        <v>29465000</v>
      </c>
      <c r="Y146" s="173">
        <f>'K8 SMP Twl II 2013'!T146</f>
        <v>29465000</v>
      </c>
      <c r="Z146" s="173">
        <f>'K8 SMP Twl III 2013'!T146</f>
        <v>29465000</v>
      </c>
      <c r="AA146" s="173">
        <f>'K8 SMP Twl IV 2013'!T146</f>
        <v>23075000</v>
      </c>
      <c r="AB146" s="173">
        <f t="shared" si="19"/>
        <v>111470000</v>
      </c>
      <c r="AC146" s="173">
        <f t="shared" si="20"/>
        <v>0</v>
      </c>
      <c r="AF146" s="62"/>
      <c r="AG146" s="62"/>
      <c r="AH146" s="62"/>
      <c r="AI146" s="62"/>
      <c r="AJ146" s="173">
        <f t="shared" si="21"/>
        <v>0</v>
      </c>
      <c r="AK146" s="173">
        <f t="shared" si="22"/>
        <v>111470000</v>
      </c>
    </row>
    <row r="147" spans="2:37">
      <c r="B147" s="79">
        <f t="shared" si="23"/>
        <v>137</v>
      </c>
      <c r="C147" s="69" t="str">
        <f>'K8 SD_SMP KAB GROBOGAN 2013'!C999</f>
        <v xml:space="preserve"> Toroh </v>
      </c>
      <c r="D147" s="70" t="str">
        <f>'K8 SD_SMP KAB GROBOGAN 2013'!D999</f>
        <v>SMP KARYA TOROH</v>
      </c>
      <c r="E147" s="71">
        <f>'PER TRIWULAN'!X994</f>
        <v>199510000</v>
      </c>
      <c r="F147" s="87">
        <v>192410000</v>
      </c>
      <c r="G147" s="62"/>
      <c r="H147" s="62">
        <v>650000</v>
      </c>
      <c r="I147" s="62">
        <v>12463000</v>
      </c>
      <c r="J147" s="62">
        <v>9200000</v>
      </c>
      <c r="K147" s="62">
        <v>2000000</v>
      </c>
      <c r="L147" s="62">
        <v>4175000</v>
      </c>
      <c r="M147" s="62">
        <v>280000</v>
      </c>
      <c r="N147" s="62">
        <v>127360000</v>
      </c>
      <c r="O147" s="62">
        <v>2100000</v>
      </c>
      <c r="P147" s="62"/>
      <c r="Q147" s="62"/>
      <c r="R147" s="62">
        <v>700000</v>
      </c>
      <c r="S147" s="62"/>
      <c r="T147" s="72">
        <f t="shared" si="16"/>
        <v>158928000</v>
      </c>
      <c r="U147" s="59">
        <f t="shared" si="17"/>
        <v>7100000</v>
      </c>
      <c r="V147" s="59">
        <f t="shared" si="18"/>
        <v>33482000</v>
      </c>
      <c r="W147" s="57">
        <f>V147-U147</f>
        <v>26382000</v>
      </c>
      <c r="X147" s="173">
        <f>'K8 SMP Twl I 2013'!T147</f>
        <v>56200000</v>
      </c>
      <c r="Y147" s="173">
        <f>'K8 SMP Twl II 2013'!T147</f>
        <v>56250000</v>
      </c>
      <c r="Z147" s="173">
        <f>'K8 SMP Twl III 2013'!T147</f>
        <v>23430000</v>
      </c>
      <c r="AA147" s="173">
        <f>'K8 SMP Twl IV 2013'!T147</f>
        <v>23048000</v>
      </c>
      <c r="AB147" s="173">
        <f t="shared" si="19"/>
        <v>158928000</v>
      </c>
      <c r="AC147" s="173">
        <f t="shared" si="20"/>
        <v>0</v>
      </c>
      <c r="AF147" s="62"/>
      <c r="AG147" s="62"/>
      <c r="AH147" s="62"/>
      <c r="AI147" s="62"/>
      <c r="AJ147" s="173">
        <f t="shared" si="21"/>
        <v>0</v>
      </c>
      <c r="AK147" s="173">
        <f t="shared" si="22"/>
        <v>158928000</v>
      </c>
    </row>
    <row r="148" spans="2:37">
      <c r="B148" s="79">
        <f t="shared" si="23"/>
        <v>138</v>
      </c>
      <c r="C148" s="69" t="str">
        <f>'K8 SD_SMP KAB GROBOGAN 2013'!C1000</f>
        <v xml:space="preserve"> Toroh </v>
      </c>
      <c r="D148" s="70" t="str">
        <f>'K8 SD_SMP KAB GROBOGAN 2013'!D1000</f>
        <v>SMP KRISTEN PUTRA WACANA TOROH</v>
      </c>
      <c r="E148" s="71">
        <f>'PER TRIWULAN'!X995</f>
        <v>61060000</v>
      </c>
      <c r="F148" s="87">
        <v>61060000</v>
      </c>
      <c r="G148" s="62"/>
      <c r="H148" s="62"/>
      <c r="I148" s="62">
        <v>6017420</v>
      </c>
      <c r="J148" s="62"/>
      <c r="K148" s="62">
        <v>6482400</v>
      </c>
      <c r="L148" s="62">
        <v>5719373</v>
      </c>
      <c r="M148" s="62"/>
      <c r="N148" s="62">
        <v>42840807</v>
      </c>
      <c r="O148" s="62"/>
      <c r="P148" s="62"/>
      <c r="Q148" s="62"/>
      <c r="R148" s="62"/>
      <c r="S148" s="62"/>
      <c r="T148" s="72">
        <f t="shared" si="16"/>
        <v>61060000</v>
      </c>
      <c r="U148" s="59">
        <f t="shared" si="17"/>
        <v>0</v>
      </c>
      <c r="V148" s="59">
        <f t="shared" si="18"/>
        <v>0</v>
      </c>
      <c r="X148" s="173">
        <f>'K8 SMP Twl I 2013'!T148</f>
        <v>0</v>
      </c>
      <c r="Y148" s="173">
        <f>'K8 SMP Twl II 2013'!T148</f>
        <v>0</v>
      </c>
      <c r="Z148" s="173">
        <f>'K8 SMP Twl III 2013'!T148</f>
        <v>0</v>
      </c>
      <c r="AA148" s="173">
        <f>'K8 SMP Twl IV 2013'!T148</f>
        <v>0</v>
      </c>
      <c r="AB148" s="173">
        <f t="shared" si="19"/>
        <v>0</v>
      </c>
      <c r="AC148" s="173">
        <f t="shared" si="20"/>
        <v>61060000</v>
      </c>
      <c r="AF148" s="62"/>
      <c r="AG148" s="62"/>
      <c r="AH148" s="62"/>
      <c r="AI148" s="62"/>
      <c r="AJ148" s="173">
        <f t="shared" si="21"/>
        <v>0</v>
      </c>
      <c r="AK148" s="173">
        <f t="shared" si="22"/>
        <v>61060000</v>
      </c>
    </row>
    <row r="149" spans="2:37" ht="13.5" thickBot="1">
      <c r="B149" s="79">
        <f t="shared" si="23"/>
        <v>139</v>
      </c>
      <c r="C149" s="69" t="str">
        <f>'K8 SD_SMP KAB GROBOGAN 2013'!C1001</f>
        <v xml:space="preserve"> Toroh </v>
      </c>
      <c r="D149" s="70" t="str">
        <f>'K8 SD_SMP KAB GROBOGAN 2013'!D1001</f>
        <v>SMP PEMBANGUNAN DESA</v>
      </c>
      <c r="E149" s="71">
        <f>'PER TRIWULAN'!X996</f>
        <v>270155000</v>
      </c>
      <c r="F149" s="87">
        <v>270155000</v>
      </c>
      <c r="G149" s="62"/>
      <c r="H149" s="62">
        <v>6000000</v>
      </c>
      <c r="I149" s="62">
        <v>8200000</v>
      </c>
      <c r="J149" s="62">
        <v>35760000</v>
      </c>
      <c r="K149" s="62">
        <v>9070000</v>
      </c>
      <c r="L149" s="62">
        <v>4810000</v>
      </c>
      <c r="M149" s="62">
        <v>12250000</v>
      </c>
      <c r="N149" s="62">
        <v>189915000</v>
      </c>
      <c r="O149" s="62">
        <v>1200000</v>
      </c>
      <c r="P149" s="62">
        <v>1750000</v>
      </c>
      <c r="Q149" s="62">
        <v>1200000</v>
      </c>
      <c r="R149" s="62"/>
      <c r="S149" s="62"/>
      <c r="T149" s="72">
        <f t="shared" si="16"/>
        <v>270155000</v>
      </c>
      <c r="U149" s="59">
        <f t="shared" si="17"/>
        <v>0</v>
      </c>
      <c r="V149" s="59">
        <f t="shared" si="18"/>
        <v>0</v>
      </c>
      <c r="X149" s="173">
        <f>'K8 SMP Twl I 2013'!T149</f>
        <v>67538000</v>
      </c>
      <c r="Y149" s="173">
        <f>'K8 SMP Twl II 2013'!T149</f>
        <v>67538000</v>
      </c>
      <c r="Z149" s="173">
        <f>'K8 SMP Twl III 2013'!T149</f>
        <v>67538000</v>
      </c>
      <c r="AA149" s="173">
        <f>'K8 SMP Twl IV 2013'!T149</f>
        <v>67541000</v>
      </c>
      <c r="AB149" s="173">
        <f t="shared" si="19"/>
        <v>270155000</v>
      </c>
      <c r="AC149" s="173">
        <f t="shared" si="20"/>
        <v>0</v>
      </c>
      <c r="AF149" s="62"/>
      <c r="AG149" s="62"/>
      <c r="AH149" s="62"/>
      <c r="AI149" s="62"/>
      <c r="AJ149" s="173">
        <f t="shared" si="21"/>
        <v>0</v>
      </c>
      <c r="AK149" s="173">
        <f t="shared" si="22"/>
        <v>270155000</v>
      </c>
    </row>
    <row r="150" spans="2:37" ht="13.5" hidden="1" thickBot="1">
      <c r="B150" s="79">
        <f t="shared" si="23"/>
        <v>140</v>
      </c>
      <c r="C150" s="69" t="str">
        <f>'K8 SD_SMP KAB GROBOGAN 2013'!C1002</f>
        <v xml:space="preserve"> Wirosari </v>
      </c>
      <c r="D150" s="70" t="str">
        <f>'K8 SD_SMP KAB GROBOGAN 2013'!D1002</f>
        <v>SMP MIFTAHUSSA ADAH</v>
      </c>
      <c r="E150" s="71">
        <f>'PER TRIWULAN'!X997</f>
        <v>198445000</v>
      </c>
      <c r="F150" s="87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72">
        <f t="shared" si="16"/>
        <v>0</v>
      </c>
      <c r="U150" s="59">
        <f t="shared" si="17"/>
        <v>198445000</v>
      </c>
      <c r="V150" s="59">
        <f t="shared" si="18"/>
        <v>0</v>
      </c>
      <c r="X150" s="173">
        <f>'K8 SMP Twl I 2013'!T150</f>
        <v>0</v>
      </c>
      <c r="Y150" s="173">
        <f>'K8 SMP Twl II 2013'!T150</f>
        <v>0</v>
      </c>
      <c r="Z150" s="173">
        <f>'K8 SMP Twl III 2013'!T150</f>
        <v>0</v>
      </c>
      <c r="AA150" s="173">
        <f>'K8 SMP Twl IV 2013'!T150</f>
        <v>0</v>
      </c>
      <c r="AB150" s="173">
        <f t="shared" si="19"/>
        <v>0</v>
      </c>
      <c r="AC150" s="173">
        <f t="shared" si="20"/>
        <v>0</v>
      </c>
      <c r="AF150" s="62"/>
      <c r="AG150" s="62"/>
      <c r="AH150" s="62"/>
      <c r="AI150" s="62"/>
      <c r="AJ150" s="173">
        <f t="shared" si="21"/>
        <v>0</v>
      </c>
      <c r="AK150" s="173">
        <f t="shared" si="22"/>
        <v>0</v>
      </c>
    </row>
    <row r="151" spans="2:37" ht="13.5" hidden="1" thickBot="1">
      <c r="B151" s="79">
        <f t="shared" si="23"/>
        <v>141</v>
      </c>
      <c r="C151" s="69" t="str">
        <f>'K8 SD_SMP KAB GROBOGAN 2013'!C1003</f>
        <v xml:space="preserve"> Wirosari </v>
      </c>
      <c r="D151" s="70" t="str">
        <f>'K8 SD_SMP KAB GROBOGAN 2013'!D1003</f>
        <v>SMP AL ISLAM WIROSARI</v>
      </c>
      <c r="E151" s="71">
        <f>'PER TRIWULAN'!X998</f>
        <v>76325000</v>
      </c>
      <c r="F151" s="87">
        <v>76325000</v>
      </c>
      <c r="G151" s="62">
        <v>2240000</v>
      </c>
      <c r="H151" s="62">
        <v>1200000</v>
      </c>
      <c r="I151" s="62">
        <v>6500925</v>
      </c>
      <c r="J151" s="62">
        <v>1555750</v>
      </c>
      <c r="K151" s="62">
        <v>5651925</v>
      </c>
      <c r="L151" s="62">
        <v>103500</v>
      </c>
      <c r="M151" s="62">
        <v>57699600</v>
      </c>
      <c r="N151" s="62"/>
      <c r="O151" s="62"/>
      <c r="P151" s="62">
        <v>767500</v>
      </c>
      <c r="Q151" s="62">
        <v>175800</v>
      </c>
      <c r="R151" s="62">
        <v>430000</v>
      </c>
      <c r="S151" s="62"/>
      <c r="T151" s="72">
        <f t="shared" si="16"/>
        <v>76325000</v>
      </c>
      <c r="U151" s="59">
        <f t="shared" si="17"/>
        <v>0</v>
      </c>
      <c r="V151" s="59">
        <f t="shared" si="18"/>
        <v>0</v>
      </c>
      <c r="X151" s="173">
        <f>'K8 SMP Twl I 2013'!T151</f>
        <v>20767500</v>
      </c>
      <c r="Y151" s="173">
        <f>'K8 SMP Twl II 2013'!T151</f>
        <v>20767500</v>
      </c>
      <c r="Z151" s="173">
        <f>'K8 SMP Twl III 2013'!T151</f>
        <v>20767500</v>
      </c>
      <c r="AA151" s="173">
        <f>'K8 SMP Twl IV 2013'!T151</f>
        <v>14022500</v>
      </c>
      <c r="AB151" s="173">
        <f t="shared" si="19"/>
        <v>76325000</v>
      </c>
      <c r="AC151" s="173">
        <f t="shared" si="20"/>
        <v>0</v>
      </c>
      <c r="AF151" s="62"/>
      <c r="AG151" s="62"/>
      <c r="AH151" s="62"/>
      <c r="AI151" s="62"/>
      <c r="AJ151" s="173">
        <f t="shared" si="21"/>
        <v>0</v>
      </c>
      <c r="AK151" s="173">
        <f t="shared" si="22"/>
        <v>76325000</v>
      </c>
    </row>
    <row r="152" spans="2:37" ht="13.5" hidden="1" thickBot="1">
      <c r="B152" s="79">
        <f t="shared" si="23"/>
        <v>142</v>
      </c>
      <c r="C152" s="69" t="str">
        <f>'K8 SD_SMP KAB GROBOGAN 2013'!C1004</f>
        <v xml:space="preserve"> Wirosari </v>
      </c>
      <c r="D152" s="70" t="str">
        <f>'K8 SD_SMP KAB GROBOGAN 2013'!D1004</f>
        <v>SMP KRISTEN WIROSARI</v>
      </c>
      <c r="E152" s="71">
        <f>'PER TRIWULAN'!X999</f>
        <v>46860000</v>
      </c>
      <c r="F152" s="87">
        <v>46860000</v>
      </c>
      <c r="G152" s="62"/>
      <c r="H152" s="62">
        <v>1000000</v>
      </c>
      <c r="I152" s="62">
        <v>1509988</v>
      </c>
      <c r="J152" s="62">
        <v>1919540</v>
      </c>
      <c r="K152" s="62">
        <v>807271</v>
      </c>
      <c r="L152" s="62">
        <v>2591098</v>
      </c>
      <c r="M152" s="62">
        <v>992569</v>
      </c>
      <c r="N152" s="62">
        <v>36698334</v>
      </c>
      <c r="O152" s="62"/>
      <c r="P152" s="62">
        <v>781000</v>
      </c>
      <c r="Q152" s="62">
        <v>165200</v>
      </c>
      <c r="R152" s="62">
        <v>395000</v>
      </c>
      <c r="S152" s="62"/>
      <c r="T152" s="72">
        <f t="shared" si="16"/>
        <v>46860000</v>
      </c>
      <c r="U152" s="59">
        <f t="shared" si="17"/>
        <v>0</v>
      </c>
      <c r="V152" s="59">
        <f t="shared" si="18"/>
        <v>0</v>
      </c>
      <c r="X152" s="173">
        <f>'K8 SMP Twl I 2013'!T152</f>
        <v>12247500</v>
      </c>
      <c r="Y152" s="173">
        <f>'K8 SMP Twl II 2013'!T152</f>
        <v>12247500</v>
      </c>
      <c r="Z152" s="173">
        <f>'K8 SMP Twl III 2013'!T152</f>
        <v>12247500</v>
      </c>
      <c r="AA152" s="173">
        <f>'K8 SMP Twl IV 2013'!T152</f>
        <v>10117500</v>
      </c>
      <c r="AB152" s="173">
        <f t="shared" si="19"/>
        <v>46860000</v>
      </c>
      <c r="AC152" s="173">
        <f t="shared" si="20"/>
        <v>0</v>
      </c>
      <c r="AF152" s="62"/>
      <c r="AG152" s="62"/>
      <c r="AH152" s="62"/>
      <c r="AI152" s="62"/>
      <c r="AJ152" s="173">
        <f t="shared" si="21"/>
        <v>0</v>
      </c>
      <c r="AK152" s="173">
        <f t="shared" si="22"/>
        <v>46860000</v>
      </c>
    </row>
    <row r="153" spans="2:37" ht="13.5" hidden="1" thickBot="1">
      <c r="B153" s="79">
        <f t="shared" si="23"/>
        <v>143</v>
      </c>
      <c r="C153" s="69" t="str">
        <f>'K8 SD_SMP KAB GROBOGAN 2013'!C1005</f>
        <v xml:space="preserve"> Wirosari </v>
      </c>
      <c r="D153" s="70" t="str">
        <f>'K8 SD_SMP KAB GROBOGAN 2013'!D1005</f>
        <v>SMP PGRI Wirosari</v>
      </c>
      <c r="E153" s="71">
        <f>'PER TRIWULAN'!X1000</f>
        <v>124960000</v>
      </c>
      <c r="F153" s="87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72">
        <f t="shared" si="16"/>
        <v>0</v>
      </c>
      <c r="U153" s="59">
        <f t="shared" si="17"/>
        <v>124960000</v>
      </c>
      <c r="V153" s="59">
        <f t="shared" si="18"/>
        <v>0</v>
      </c>
      <c r="X153" s="173">
        <f>'K8 SMP Twl I 2013'!T153</f>
        <v>0</v>
      </c>
      <c r="Y153" s="173">
        <f>'K8 SMP Twl II 2013'!T153</f>
        <v>0</v>
      </c>
      <c r="Z153" s="173">
        <f>'K8 SMP Twl III 2013'!T153</f>
        <v>0</v>
      </c>
      <c r="AA153" s="173">
        <f>'K8 SMP Twl IV 2013'!T153</f>
        <v>0</v>
      </c>
      <c r="AB153" s="173">
        <f t="shared" si="19"/>
        <v>0</v>
      </c>
      <c r="AC153" s="173">
        <f t="shared" si="20"/>
        <v>0</v>
      </c>
      <c r="AF153" s="62"/>
      <c r="AG153" s="62"/>
      <c r="AH153" s="62"/>
      <c r="AI153" s="62"/>
      <c r="AJ153" s="173">
        <f t="shared" si="21"/>
        <v>0</v>
      </c>
      <c r="AK153" s="173">
        <f t="shared" si="22"/>
        <v>0</v>
      </c>
    </row>
    <row r="154" spans="2:37" ht="13.5" hidden="1" thickBot="1">
      <c r="B154" s="79">
        <f t="shared" si="23"/>
        <v>144</v>
      </c>
      <c r="C154" s="69" t="str">
        <f>'K8 SD_SMP KAB GROBOGAN 2013'!C1006</f>
        <v xml:space="preserve"> Purwodadi </v>
      </c>
      <c r="D154" s="70" t="str">
        <f>'K8 SD_SMP KAB GROBOGAN 2013'!D1006</f>
        <v>SMP Islam Integral Luqman Al Hakim</v>
      </c>
      <c r="E154" s="71">
        <f>'PER TRIWULAN'!X1001</f>
        <v>36920000</v>
      </c>
      <c r="F154" s="87">
        <v>36920000</v>
      </c>
      <c r="G154" s="62">
        <v>2228280</v>
      </c>
      <c r="H154" s="62">
        <v>643500</v>
      </c>
      <c r="I154" s="62">
        <v>4295000</v>
      </c>
      <c r="J154" s="62">
        <v>1544420</v>
      </c>
      <c r="K154" s="62"/>
      <c r="L154" s="62">
        <v>4119400</v>
      </c>
      <c r="M154" s="62">
        <v>14876400</v>
      </c>
      <c r="N154" s="62">
        <v>7591000</v>
      </c>
      <c r="O154" s="62"/>
      <c r="P154" s="62"/>
      <c r="Q154" s="62">
        <v>300000</v>
      </c>
      <c r="R154" s="62"/>
      <c r="S154" s="62"/>
      <c r="T154" s="72">
        <f t="shared" si="16"/>
        <v>35598000</v>
      </c>
      <c r="U154" s="59">
        <f t="shared" si="17"/>
        <v>0</v>
      </c>
      <c r="V154" s="59">
        <f t="shared" si="18"/>
        <v>1322000</v>
      </c>
      <c r="X154" s="173">
        <f>'K8 SMP Twl I 2013'!T154</f>
        <v>0</v>
      </c>
      <c r="Y154" s="173">
        <f>'K8 SMP Twl II 2013'!T154</f>
        <v>9986945</v>
      </c>
      <c r="Z154" s="173">
        <f>'K8 SMP Twl III 2013'!T154</f>
        <v>5731055</v>
      </c>
      <c r="AA154" s="173">
        <f>'K8 SMP Twl IV 2013'!T154</f>
        <v>19880000</v>
      </c>
      <c r="AB154" s="173">
        <f t="shared" si="19"/>
        <v>35598000</v>
      </c>
      <c r="AC154" s="173">
        <f t="shared" si="20"/>
        <v>0</v>
      </c>
      <c r="AF154" s="62"/>
      <c r="AG154" s="62"/>
      <c r="AH154" s="62"/>
      <c r="AI154" s="62"/>
      <c r="AJ154" s="173">
        <f t="shared" si="21"/>
        <v>0</v>
      </c>
      <c r="AK154" s="173">
        <f t="shared" si="22"/>
        <v>35598000</v>
      </c>
    </row>
    <row r="155" spans="2:37" ht="13.5" hidden="1" thickBot="1">
      <c r="B155" s="79">
        <f t="shared" si="23"/>
        <v>145</v>
      </c>
      <c r="C155" s="69" t="str">
        <f>'K8 SD_SMP KAB GROBOGAN 2013'!C1007</f>
        <v xml:space="preserve"> Pulokulon </v>
      </c>
      <c r="D155" s="70" t="str">
        <f>'K8 SD_SMP KAB GROBOGAN 2013'!D1007</f>
        <v xml:space="preserve"> SMP Islam Sirojuddin Sidorejo Pulokulon </v>
      </c>
      <c r="E155" s="71">
        <f>'PER TRIWULAN'!X1002</f>
        <v>8875000</v>
      </c>
      <c r="F155" s="87">
        <v>8875000</v>
      </c>
      <c r="G155" s="62"/>
      <c r="H155" s="62">
        <v>300000</v>
      </c>
      <c r="I155" s="62"/>
      <c r="J155" s="62">
        <v>750000</v>
      </c>
      <c r="K155" s="62"/>
      <c r="L155" s="62"/>
      <c r="M155" s="62">
        <v>7020000</v>
      </c>
      <c r="N155" s="62"/>
      <c r="O155" s="62"/>
      <c r="P155" s="62"/>
      <c r="Q155" s="62">
        <v>805000</v>
      </c>
      <c r="R155" s="62"/>
      <c r="S155" s="62"/>
      <c r="T155" s="72">
        <f t="shared" si="16"/>
        <v>8875000</v>
      </c>
      <c r="U155" s="59">
        <f t="shared" si="17"/>
        <v>0</v>
      </c>
      <c r="V155" s="59">
        <f t="shared" si="18"/>
        <v>0</v>
      </c>
      <c r="X155" s="173">
        <f>'K8 SMP Twl I 2013'!T155</f>
        <v>0</v>
      </c>
      <c r="Y155" s="173">
        <f>'K8 SMP Twl II 2013'!T155</f>
        <v>0</v>
      </c>
      <c r="Z155" s="173">
        <f>'K8 SMP Twl III 2013'!T155</f>
        <v>0</v>
      </c>
      <c r="AA155" s="173">
        <f>'K8 SMP Twl IV 2013'!T155</f>
        <v>8875000</v>
      </c>
      <c r="AB155" s="173">
        <f t="shared" si="19"/>
        <v>8875000</v>
      </c>
      <c r="AC155" s="173">
        <f t="shared" si="20"/>
        <v>0</v>
      </c>
      <c r="AF155" s="62"/>
      <c r="AG155" s="62"/>
      <c r="AH155" s="62"/>
      <c r="AI155" s="62"/>
      <c r="AJ155" s="173">
        <f t="shared" si="21"/>
        <v>0</v>
      </c>
      <c r="AK155" s="173">
        <f t="shared" si="22"/>
        <v>8875000</v>
      </c>
    </row>
    <row r="156" spans="2:37" ht="13.5" hidden="1" thickBot="1">
      <c r="B156" s="79">
        <f t="shared" si="23"/>
        <v>146</v>
      </c>
      <c r="C156" s="69" t="str">
        <f>'K8 SD_SMP KAB GROBOGAN 2013'!C1008</f>
        <v xml:space="preserve"> Tawangharjo </v>
      </c>
      <c r="D156" s="70" t="str">
        <f>'K8 SD_SMP KAB GROBOGAN 2013'!D1008</f>
        <v xml:space="preserve"> SMP Kanzul Lughoh Al Taqih Selo Tawangharjo </v>
      </c>
      <c r="E156" s="71">
        <f>'PER TRIWULAN'!X1003</f>
        <v>53960000</v>
      </c>
      <c r="F156" s="87">
        <v>53960000</v>
      </c>
      <c r="G156" s="62"/>
      <c r="H156" s="62">
        <v>1388500</v>
      </c>
      <c r="I156" s="62">
        <v>6840000</v>
      </c>
      <c r="J156" s="62">
        <v>3652200</v>
      </c>
      <c r="K156" s="62">
        <v>13109300</v>
      </c>
      <c r="L156" s="62">
        <v>100000</v>
      </c>
      <c r="M156" s="62"/>
      <c r="N156" s="62">
        <v>24120000</v>
      </c>
      <c r="O156" s="62"/>
      <c r="P156" s="62"/>
      <c r="Q156" s="62">
        <v>1400000</v>
      </c>
      <c r="R156" s="62"/>
      <c r="S156" s="62">
        <v>3350000</v>
      </c>
      <c r="T156" s="72">
        <f t="shared" si="16"/>
        <v>53960000</v>
      </c>
      <c r="U156" s="59">
        <f t="shared" si="17"/>
        <v>0</v>
      </c>
      <c r="V156" s="59">
        <f t="shared" si="18"/>
        <v>0</v>
      </c>
      <c r="X156" s="173">
        <f>'K8 SMP Twl I 2013'!T156</f>
        <v>0</v>
      </c>
      <c r="Y156" s="173">
        <f>'K8 SMP Twl II 2013'!T156</f>
        <v>0</v>
      </c>
      <c r="Z156" s="173">
        <f>'K8 SMP Twl III 2013'!T156</f>
        <v>26980000</v>
      </c>
      <c r="AA156" s="173">
        <f>'K8 SMP Twl IV 2013'!T156</f>
        <v>26980000</v>
      </c>
      <c r="AB156" s="173">
        <f t="shared" si="19"/>
        <v>53960000</v>
      </c>
      <c r="AC156" s="173">
        <f t="shared" si="20"/>
        <v>0</v>
      </c>
      <c r="AF156" s="62"/>
      <c r="AG156" s="62"/>
      <c r="AH156" s="62"/>
      <c r="AI156" s="62"/>
      <c r="AJ156" s="173">
        <f t="shared" si="21"/>
        <v>0</v>
      </c>
      <c r="AK156" s="173">
        <f t="shared" si="22"/>
        <v>53960000</v>
      </c>
    </row>
    <row r="157" spans="2:37" ht="13.5" hidden="1" thickBot="1">
      <c r="B157" s="79">
        <f t="shared" si="23"/>
        <v>147</v>
      </c>
      <c r="C157" s="69" t="str">
        <f>'K8 SD_SMP KAB GROBOGAN 2013'!C1009</f>
        <v xml:space="preserve"> Kradenan </v>
      </c>
      <c r="D157" s="70" t="str">
        <f>'K8 SD_SMP KAB GROBOGAN 2013'!D1009</f>
        <v xml:space="preserve"> SMP Islam Assalam Kradenan </v>
      </c>
      <c r="E157" s="71">
        <f>'PER TRIWULAN'!X1004</f>
        <v>7810000</v>
      </c>
      <c r="F157" s="87">
        <v>7810000</v>
      </c>
      <c r="G157" s="62">
        <v>200000</v>
      </c>
      <c r="H157" s="62"/>
      <c r="I157" s="62">
        <v>1727000</v>
      </c>
      <c r="J157" s="62">
        <v>2500000</v>
      </c>
      <c r="K157" s="62">
        <v>1283000</v>
      </c>
      <c r="L157" s="62">
        <v>250000</v>
      </c>
      <c r="M157" s="62">
        <v>350000</v>
      </c>
      <c r="N157" s="62">
        <v>1500000</v>
      </c>
      <c r="O157" s="62"/>
      <c r="P157" s="62"/>
      <c r="Q157" s="62"/>
      <c r="R157" s="62"/>
      <c r="S157" s="62"/>
      <c r="T157" s="72">
        <f t="shared" si="16"/>
        <v>7810000</v>
      </c>
      <c r="U157" s="59">
        <f t="shared" si="17"/>
        <v>0</v>
      </c>
      <c r="V157" s="59">
        <f t="shared" si="18"/>
        <v>0</v>
      </c>
      <c r="X157" s="173">
        <f>'K8 SMP Twl I 2013'!T157</f>
        <v>0</v>
      </c>
      <c r="Y157" s="173">
        <f>'K8 SMP Twl II 2013'!T157</f>
        <v>0</v>
      </c>
      <c r="Z157" s="173">
        <f>'K8 SMP Twl III 2013'!T157</f>
        <v>0</v>
      </c>
      <c r="AA157" s="173">
        <f>'K8 SMP Twl IV 2013'!T157</f>
        <v>0</v>
      </c>
      <c r="AB157" s="173">
        <f t="shared" si="19"/>
        <v>0</v>
      </c>
      <c r="AC157" s="173">
        <f t="shared" si="20"/>
        <v>7810000</v>
      </c>
      <c r="AF157" s="62"/>
      <c r="AG157" s="62"/>
      <c r="AH157" s="62"/>
      <c r="AI157" s="62"/>
      <c r="AJ157" s="173">
        <f t="shared" si="21"/>
        <v>0</v>
      </c>
      <c r="AK157" s="173">
        <f t="shared" si="22"/>
        <v>7810000</v>
      </c>
    </row>
    <row r="158" spans="2:37" ht="13.5" hidden="1" thickBot="1">
      <c r="B158" s="79">
        <f t="shared" si="23"/>
        <v>148</v>
      </c>
      <c r="C158" s="69" t="str">
        <f>'K8 SD_SMP KAB GROBOGAN 2013'!C1010</f>
        <v xml:space="preserve"> Geyer </v>
      </c>
      <c r="D158" s="70" t="str">
        <f>'K8 SD_SMP KAB GROBOGAN 2013'!D1010</f>
        <v xml:space="preserve"> SMP Karya Sobo Geyer </v>
      </c>
      <c r="E158" s="71">
        <f>'PER TRIWULAN'!X1005</f>
        <v>30707500</v>
      </c>
      <c r="F158" s="87">
        <v>30707500</v>
      </c>
      <c r="G158" s="62"/>
      <c r="H158" s="62"/>
      <c r="I158" s="62">
        <v>750000</v>
      </c>
      <c r="J158" s="62">
        <v>660000</v>
      </c>
      <c r="K158" s="62">
        <v>637500</v>
      </c>
      <c r="L158" s="62">
        <v>1300000</v>
      </c>
      <c r="M158" s="62"/>
      <c r="N158" s="62">
        <v>27000000</v>
      </c>
      <c r="O158" s="62">
        <v>300000</v>
      </c>
      <c r="P158" s="62"/>
      <c r="Q158" s="62"/>
      <c r="R158" s="62">
        <v>60000</v>
      </c>
      <c r="S158" s="62"/>
      <c r="T158" s="72">
        <f t="shared" si="16"/>
        <v>30707500</v>
      </c>
      <c r="U158" s="59">
        <f t="shared" si="17"/>
        <v>0</v>
      </c>
      <c r="V158" s="59">
        <f t="shared" si="18"/>
        <v>0</v>
      </c>
      <c r="X158" s="173">
        <f>'K8 SMP Twl I 2013'!T158</f>
        <v>0</v>
      </c>
      <c r="Y158" s="173">
        <f>'K8 SMP Twl II 2013'!T158</f>
        <v>0</v>
      </c>
      <c r="Z158" s="173">
        <f>'K8 SMP Twl III 2013'!T158</f>
        <v>0</v>
      </c>
      <c r="AA158" s="173">
        <f>'K8 SMP Twl IV 2013'!T158</f>
        <v>30707500</v>
      </c>
      <c r="AB158" s="173">
        <f t="shared" si="19"/>
        <v>30707500</v>
      </c>
      <c r="AC158" s="173">
        <f t="shared" si="20"/>
        <v>0</v>
      </c>
      <c r="AF158" s="62"/>
      <c r="AG158" s="62"/>
      <c r="AH158" s="62"/>
      <c r="AI158" s="62"/>
      <c r="AJ158" s="173">
        <f t="shared" si="21"/>
        <v>0</v>
      </c>
      <c r="AK158" s="173">
        <f t="shared" si="22"/>
        <v>30707500</v>
      </c>
    </row>
    <row r="159" spans="2:37" ht="13.5" hidden="1" thickBot="1">
      <c r="B159" s="80"/>
      <c r="C159" s="55"/>
      <c r="D159" s="50"/>
      <c r="E159" s="81">
        <f>'PER TRIWULAN'!D1018</f>
        <v>0</v>
      </c>
      <c r="F159" s="88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59">
        <f t="shared" ref="U159" si="24">E159-T159</f>
        <v>0</v>
      </c>
      <c r="V159" s="59">
        <f t="shared" si="18"/>
        <v>0</v>
      </c>
      <c r="X159" s="62"/>
      <c r="Y159" s="62"/>
      <c r="Z159" s="62"/>
      <c r="AA159" s="62"/>
      <c r="AB159" s="173">
        <f t="shared" ref="AB159" si="25">X159+Y159+Z159+AA159</f>
        <v>0</v>
      </c>
      <c r="AC159" s="173">
        <f t="shared" ref="AC159" si="26">E159-AB159</f>
        <v>0</v>
      </c>
      <c r="AF159" s="62"/>
      <c r="AG159" s="62"/>
      <c r="AH159" s="62"/>
      <c r="AI159" s="62"/>
      <c r="AJ159" s="173">
        <f t="shared" si="21"/>
        <v>0</v>
      </c>
      <c r="AK159" s="173">
        <f t="shared" ref="AK159" si="27">E159-AJ159</f>
        <v>0</v>
      </c>
    </row>
    <row r="160" spans="2:37" ht="15" customHeight="1" thickBot="1">
      <c r="B160" s="267" t="str">
        <f>'PER TRIWULAN'!A1019</f>
        <v>JUMLAH</v>
      </c>
      <c r="C160" s="268"/>
      <c r="D160" s="269"/>
      <c r="E160" s="67">
        <f>SUBTOTAL(9,E11:E158)</f>
        <v>2049415000</v>
      </c>
      <c r="F160" s="67">
        <f t="shared" ref="F160:AC160" si="28">SUBTOTAL(9,F11:F158)</f>
        <v>2042137500</v>
      </c>
      <c r="G160" s="67">
        <f t="shared" si="28"/>
        <v>80361900</v>
      </c>
      <c r="H160" s="67">
        <f t="shared" si="28"/>
        <v>28072000</v>
      </c>
      <c r="I160" s="67">
        <f t="shared" si="28"/>
        <v>287748425</v>
      </c>
      <c r="J160" s="67">
        <f t="shared" si="28"/>
        <v>284611500</v>
      </c>
      <c r="K160" s="67">
        <f t="shared" si="28"/>
        <v>342569545</v>
      </c>
      <c r="L160" s="67">
        <f t="shared" si="28"/>
        <v>82482006</v>
      </c>
      <c r="M160" s="67">
        <f t="shared" si="28"/>
        <v>112413900</v>
      </c>
      <c r="N160" s="67">
        <f t="shared" si="28"/>
        <v>560695307</v>
      </c>
      <c r="O160" s="67">
        <f t="shared" si="28"/>
        <v>91113000</v>
      </c>
      <c r="P160" s="67">
        <f t="shared" si="28"/>
        <v>1750000</v>
      </c>
      <c r="Q160" s="67">
        <f t="shared" si="28"/>
        <v>7950000</v>
      </c>
      <c r="R160" s="67">
        <f t="shared" si="28"/>
        <v>6634000</v>
      </c>
      <c r="S160" s="67">
        <f t="shared" si="28"/>
        <v>82051850</v>
      </c>
      <c r="T160" s="67">
        <f t="shared" si="28"/>
        <v>1968453433</v>
      </c>
      <c r="U160" s="127">
        <f t="shared" si="28"/>
        <v>7277500</v>
      </c>
      <c r="V160" s="81">
        <f t="shared" si="28"/>
        <v>73684067</v>
      </c>
      <c r="W160" s="81">
        <f t="shared" si="28"/>
        <v>26382000</v>
      </c>
      <c r="X160" s="67">
        <f t="shared" si="28"/>
        <v>444636766</v>
      </c>
      <c r="Y160" s="67">
        <f t="shared" si="28"/>
        <v>515339254</v>
      </c>
      <c r="Z160" s="67">
        <f t="shared" si="28"/>
        <v>359477389</v>
      </c>
      <c r="AA160" s="67">
        <f t="shared" si="28"/>
        <v>492090024</v>
      </c>
      <c r="AB160" s="67">
        <f t="shared" si="28"/>
        <v>1811543433</v>
      </c>
      <c r="AC160" s="67">
        <f t="shared" si="28"/>
        <v>156910000</v>
      </c>
      <c r="AF160" s="67">
        <f t="shared" ref="AF160:AK160" si="29">SUBTOTAL(9,AF11:AF158)</f>
        <v>0</v>
      </c>
      <c r="AG160" s="67">
        <f t="shared" si="29"/>
        <v>0</v>
      </c>
      <c r="AH160" s="67">
        <f t="shared" si="29"/>
        <v>0</v>
      </c>
      <c r="AI160" s="67">
        <f t="shared" si="29"/>
        <v>0</v>
      </c>
      <c r="AJ160" s="67">
        <f t="shared" si="29"/>
        <v>0</v>
      </c>
      <c r="AK160" s="67">
        <f t="shared" si="29"/>
        <v>1968453433</v>
      </c>
    </row>
    <row r="161" spans="2:24" ht="13.5" thickTop="1">
      <c r="B161" s="52"/>
      <c r="C161" s="56"/>
    </row>
    <row r="162" spans="2:24" s="59" customFormat="1" ht="16.5">
      <c r="B162" s="51"/>
      <c r="C162" s="53"/>
      <c r="D162" s="24"/>
      <c r="G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58"/>
      <c r="X162" s="59">
        <f>AC154-V154</f>
        <v>-1322000</v>
      </c>
    </row>
    <row r="163" spans="2:24" s="59" customFormat="1" ht="16.5">
      <c r="B163" s="51"/>
      <c r="C163" s="53"/>
      <c r="D163" s="24"/>
      <c r="G163" s="65"/>
      <c r="I163" s="65">
        <v>2835000</v>
      </c>
      <c r="J163" s="65"/>
      <c r="K163" s="65"/>
      <c r="L163" s="65">
        <v>1050000</v>
      </c>
      <c r="M163" s="65"/>
      <c r="N163" s="65">
        <v>16350000</v>
      </c>
      <c r="O163" s="65"/>
      <c r="P163" s="65"/>
      <c r="Q163" s="65"/>
      <c r="R163" s="123" t="s">
        <v>1863</v>
      </c>
      <c r="S163" s="58"/>
    </row>
    <row r="164" spans="2:24" s="59" customFormat="1" ht="16.5">
      <c r="B164" s="51"/>
      <c r="C164" s="53"/>
      <c r="D164" s="24"/>
      <c r="G164" s="65"/>
      <c r="I164" s="65">
        <v>2835000</v>
      </c>
      <c r="J164" s="65"/>
      <c r="K164" s="65"/>
      <c r="L164" s="65">
        <v>1050000</v>
      </c>
      <c r="M164" s="65"/>
      <c r="N164" s="65">
        <v>16350000</v>
      </c>
      <c r="O164" s="65"/>
      <c r="P164" s="65"/>
      <c r="Q164" s="65"/>
      <c r="R164" s="123" t="s">
        <v>1864</v>
      </c>
      <c r="S164" s="58"/>
      <c r="T164" s="65"/>
    </row>
    <row r="165" spans="2:24" s="59" customFormat="1" ht="16.5">
      <c r="B165" s="51"/>
      <c r="C165" s="53"/>
      <c r="D165" s="24"/>
      <c r="G165" s="65"/>
      <c r="I165" s="65">
        <v>2835000</v>
      </c>
      <c r="J165" s="65"/>
      <c r="K165" s="65"/>
      <c r="L165" s="65">
        <v>1050000</v>
      </c>
      <c r="M165" s="65"/>
      <c r="N165" s="65">
        <v>16350000</v>
      </c>
      <c r="O165" s="65"/>
      <c r="P165" s="65"/>
      <c r="Q165" s="65"/>
      <c r="R165" s="123"/>
      <c r="S165" s="58"/>
      <c r="T165" s="65"/>
    </row>
    <row r="166" spans="2:24" s="59" customFormat="1" ht="16.5">
      <c r="B166" s="51"/>
      <c r="C166" s="53"/>
      <c r="D166" s="24"/>
      <c r="G166" s="65"/>
      <c r="I166" s="65"/>
      <c r="J166" s="65"/>
      <c r="K166" s="65"/>
      <c r="L166" s="65"/>
      <c r="M166" s="65"/>
      <c r="N166" s="65">
        <v>13845000</v>
      </c>
      <c r="O166" s="65"/>
      <c r="P166" s="65"/>
      <c r="Q166" s="65"/>
      <c r="R166" s="123"/>
      <c r="S166" s="58"/>
      <c r="T166" s="65"/>
    </row>
    <row r="167" spans="2:24" s="59" customFormat="1" ht="16.5">
      <c r="B167" s="51"/>
      <c r="C167" s="53"/>
      <c r="D167" s="24"/>
      <c r="G167" s="65"/>
      <c r="I167" s="65">
        <f>SUBTOTAL(9,I163:I166)</f>
        <v>8505000</v>
      </c>
      <c r="J167" s="65"/>
      <c r="K167" s="65"/>
      <c r="L167" s="65">
        <f>SUBTOTAL(9,L163:L166)</f>
        <v>3150000</v>
      </c>
      <c r="M167" s="65"/>
      <c r="N167" s="65">
        <f>SUBTOTAL(9,N163:N166)</f>
        <v>62895000</v>
      </c>
      <c r="O167" s="65"/>
      <c r="P167" s="65"/>
      <c r="Q167" s="65"/>
      <c r="R167" s="123"/>
      <c r="S167" s="58"/>
      <c r="T167" s="65"/>
    </row>
    <row r="168" spans="2:24" s="59" customFormat="1" ht="16.5">
      <c r="B168" s="51"/>
      <c r="C168" s="53"/>
      <c r="D168" s="24"/>
      <c r="G168" s="65"/>
      <c r="I168" s="65"/>
      <c r="J168" s="65"/>
      <c r="K168" s="65"/>
      <c r="L168" s="65"/>
      <c r="M168" s="65"/>
      <c r="N168" s="65"/>
      <c r="O168" s="65"/>
      <c r="P168" s="65"/>
      <c r="Q168" s="65"/>
      <c r="R168" s="123" t="s">
        <v>1852</v>
      </c>
      <c r="S168" s="58"/>
    </row>
    <row r="169" spans="2:24" s="59" customFormat="1" ht="16.5">
      <c r="B169" s="51"/>
      <c r="C169" s="53"/>
      <c r="D169" s="24"/>
      <c r="G169" s="65"/>
      <c r="I169" s="65"/>
      <c r="J169" s="65"/>
      <c r="K169" s="65"/>
      <c r="L169" s="65"/>
      <c r="M169" s="65"/>
      <c r="N169" s="65"/>
      <c r="O169" s="65"/>
      <c r="P169" s="65"/>
      <c r="Q169" s="65"/>
      <c r="R169" s="123" t="s">
        <v>1853</v>
      </c>
      <c r="S169" s="58"/>
    </row>
    <row r="170" spans="2:24" s="59" customFormat="1" ht="15.75">
      <c r="B170" s="51"/>
      <c r="C170" s="53"/>
      <c r="D170" s="45"/>
    </row>
  </sheetData>
  <autoFilter ref="B10:AC159">
    <filterColumn colId="1">
      <filters>
        <filter val="Toroh"/>
      </filters>
    </filterColumn>
  </autoFilter>
  <mergeCells count="43">
    <mergeCell ref="B160:D160"/>
    <mergeCell ref="X6:AA7"/>
    <mergeCell ref="AB6:AB9"/>
    <mergeCell ref="U6:U9"/>
    <mergeCell ref="V6:V9"/>
    <mergeCell ref="G7:G9"/>
    <mergeCell ref="H7:H9"/>
    <mergeCell ref="I7:I9"/>
    <mergeCell ref="J7:J9"/>
    <mergeCell ref="K7:K9"/>
    <mergeCell ref="L7:L9"/>
    <mergeCell ref="M7:M9"/>
    <mergeCell ref="N7:N9"/>
    <mergeCell ref="B6:B9"/>
    <mergeCell ref="R7:R9"/>
    <mergeCell ref="S7:S9"/>
    <mergeCell ref="AC6:AC9"/>
    <mergeCell ref="X8:X9"/>
    <mergeCell ref="Y8:Y9"/>
    <mergeCell ref="Z8:Z9"/>
    <mergeCell ref="AA8:AA9"/>
    <mergeCell ref="T7:T9"/>
    <mergeCell ref="B1:Q1"/>
    <mergeCell ref="R1:T1"/>
    <mergeCell ref="B2:Q2"/>
    <mergeCell ref="R2:T2"/>
    <mergeCell ref="B3:Q3"/>
    <mergeCell ref="B4:Q4"/>
    <mergeCell ref="C6:C9"/>
    <mergeCell ref="D6:D9"/>
    <mergeCell ref="E6:E9"/>
    <mergeCell ref="F6:F9"/>
    <mergeCell ref="G6:T6"/>
    <mergeCell ref="O7:O9"/>
    <mergeCell ref="P7:P9"/>
    <mergeCell ref="Q7:Q9"/>
    <mergeCell ref="AF6:AI7"/>
    <mergeCell ref="AJ6:AJ9"/>
    <mergeCell ref="AK6:AK9"/>
    <mergeCell ref="AF8:AF9"/>
    <mergeCell ref="AG8:AG9"/>
    <mergeCell ref="AH8:AH9"/>
    <mergeCell ref="AI8:AI9"/>
  </mergeCells>
  <pageMargins left="1.299212598425197" right="0" top="0.15748031496062992" bottom="0.39370078740157483" header="0.31496062992125984" footer="0.19685039370078741"/>
  <pageSetup paperSize="5" scale="63" orientation="landscape" r:id="rId1"/>
  <headerFooter>
    <oddFooter>&amp;A&amp;RPage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7030A0"/>
  </sheetPr>
  <dimension ref="A1:X170"/>
  <sheetViews>
    <sheetView zoomScaleSheetLayoutView="100" workbookViewId="0">
      <pane xSplit="5" ySplit="10" topLeftCell="F38" activePane="bottomRight" state="frozen"/>
      <selection activeCell="C10" sqref="C10"/>
      <selection pane="topRight" activeCell="C10" sqref="C10"/>
      <selection pane="bottomLeft" activeCell="C10" sqref="C10"/>
      <selection pane="bottomRight" activeCell="I165" sqref="I165"/>
    </sheetView>
  </sheetViews>
  <sheetFormatPr defaultRowHeight="12.75"/>
  <cols>
    <col min="1" max="1" width="2.85546875" style="25" customWidth="1"/>
    <col min="2" max="2" width="4.5703125" style="51" customWidth="1"/>
    <col min="3" max="3" width="10" style="53" customWidth="1"/>
    <col min="4" max="4" width="28.85546875" style="25" customWidth="1"/>
    <col min="5" max="6" width="13.42578125" style="59" customWidth="1"/>
    <col min="7" max="7" width="17.28515625" style="59" customWidth="1"/>
    <col min="8" max="8" width="12.42578125" style="59" customWidth="1"/>
    <col min="9" max="9" width="13" style="59" customWidth="1"/>
    <col min="10" max="10" width="10.85546875" style="59" customWidth="1"/>
    <col min="11" max="11" width="13.5703125" style="59" customWidth="1"/>
    <col min="12" max="12" width="11.7109375" style="59" customWidth="1"/>
    <col min="13" max="13" width="11" style="59" customWidth="1"/>
    <col min="14" max="14" width="13.42578125" style="59" customWidth="1"/>
    <col min="15" max="15" width="13.140625" style="59" customWidth="1"/>
    <col min="16" max="16" width="11.28515625" style="59" customWidth="1"/>
    <col min="17" max="17" width="10.5703125" style="59" customWidth="1"/>
    <col min="18" max="18" width="13.7109375" style="59" customWidth="1"/>
    <col min="19" max="19" width="16.7109375" style="59" customWidth="1"/>
    <col min="20" max="20" width="15.140625" style="59" customWidth="1"/>
    <col min="21" max="22" width="13.7109375" style="59" customWidth="1"/>
    <col min="23" max="23" width="9.85546875" style="25" bestFit="1" customWidth="1"/>
    <col min="24" max="259" width="9.140625" style="25"/>
    <col min="260" max="260" width="2.85546875" style="25" customWidth="1"/>
    <col min="261" max="261" width="6.42578125" style="25" customWidth="1"/>
    <col min="262" max="262" width="22.140625" style="25" customWidth="1"/>
    <col min="263" max="263" width="15" style="25" customWidth="1"/>
    <col min="264" max="264" width="11.28515625" style="25" customWidth="1"/>
    <col min="265" max="265" width="13" style="25" customWidth="1"/>
    <col min="266" max="266" width="8.7109375" style="25" customWidth="1"/>
    <col min="267" max="267" width="10.140625" style="25" customWidth="1"/>
    <col min="268" max="268" width="10.28515625" style="25" customWidth="1"/>
    <col min="269" max="269" width="8.7109375" style="25" customWidth="1"/>
    <col min="270" max="270" width="24" style="25" customWidth="1"/>
    <col min="271" max="271" width="13.140625" style="25" customWidth="1"/>
    <col min="272" max="272" width="11.28515625" style="25" customWidth="1"/>
    <col min="273" max="273" width="10.5703125" style="25" customWidth="1"/>
    <col min="274" max="274" width="10.140625" style="25" customWidth="1"/>
    <col min="275" max="275" width="16.7109375" style="25" customWidth="1"/>
    <col min="276" max="276" width="15.140625" style="25" customWidth="1"/>
    <col min="277" max="515" width="9.140625" style="25"/>
    <col min="516" max="516" width="2.85546875" style="25" customWidth="1"/>
    <col min="517" max="517" width="6.42578125" style="25" customWidth="1"/>
    <col min="518" max="518" width="22.140625" style="25" customWidth="1"/>
    <col min="519" max="519" width="15" style="25" customWidth="1"/>
    <col min="520" max="520" width="11.28515625" style="25" customWidth="1"/>
    <col min="521" max="521" width="13" style="25" customWidth="1"/>
    <col min="522" max="522" width="8.7109375" style="25" customWidth="1"/>
    <col min="523" max="523" width="10.140625" style="25" customWidth="1"/>
    <col min="524" max="524" width="10.28515625" style="25" customWidth="1"/>
    <col min="525" max="525" width="8.7109375" style="25" customWidth="1"/>
    <col min="526" max="526" width="24" style="25" customWidth="1"/>
    <col min="527" max="527" width="13.140625" style="25" customWidth="1"/>
    <col min="528" max="528" width="11.28515625" style="25" customWidth="1"/>
    <col min="529" max="529" width="10.5703125" style="25" customWidth="1"/>
    <col min="530" max="530" width="10.140625" style="25" customWidth="1"/>
    <col min="531" max="531" width="16.7109375" style="25" customWidth="1"/>
    <col min="532" max="532" width="15.140625" style="25" customWidth="1"/>
    <col min="533" max="771" width="9.140625" style="25"/>
    <col min="772" max="772" width="2.85546875" style="25" customWidth="1"/>
    <col min="773" max="773" width="6.42578125" style="25" customWidth="1"/>
    <col min="774" max="774" width="22.140625" style="25" customWidth="1"/>
    <col min="775" max="775" width="15" style="25" customWidth="1"/>
    <col min="776" max="776" width="11.28515625" style="25" customWidth="1"/>
    <col min="777" max="777" width="13" style="25" customWidth="1"/>
    <col min="778" max="778" width="8.7109375" style="25" customWidth="1"/>
    <col min="779" max="779" width="10.140625" style="25" customWidth="1"/>
    <col min="780" max="780" width="10.28515625" style="25" customWidth="1"/>
    <col min="781" max="781" width="8.7109375" style="25" customWidth="1"/>
    <col min="782" max="782" width="24" style="25" customWidth="1"/>
    <col min="783" max="783" width="13.140625" style="25" customWidth="1"/>
    <col min="784" max="784" width="11.28515625" style="25" customWidth="1"/>
    <col min="785" max="785" width="10.5703125" style="25" customWidth="1"/>
    <col min="786" max="786" width="10.140625" style="25" customWidth="1"/>
    <col min="787" max="787" width="16.7109375" style="25" customWidth="1"/>
    <col min="788" max="788" width="15.140625" style="25" customWidth="1"/>
    <col min="789" max="1027" width="9.140625" style="25"/>
    <col min="1028" max="1028" width="2.85546875" style="25" customWidth="1"/>
    <col min="1029" max="1029" width="6.42578125" style="25" customWidth="1"/>
    <col min="1030" max="1030" width="22.140625" style="25" customWidth="1"/>
    <col min="1031" max="1031" width="15" style="25" customWidth="1"/>
    <col min="1032" max="1032" width="11.28515625" style="25" customWidth="1"/>
    <col min="1033" max="1033" width="13" style="25" customWidth="1"/>
    <col min="1034" max="1034" width="8.7109375" style="25" customWidth="1"/>
    <col min="1035" max="1035" width="10.140625" style="25" customWidth="1"/>
    <col min="1036" max="1036" width="10.28515625" style="25" customWidth="1"/>
    <col min="1037" max="1037" width="8.7109375" style="25" customWidth="1"/>
    <col min="1038" max="1038" width="24" style="25" customWidth="1"/>
    <col min="1039" max="1039" width="13.140625" style="25" customWidth="1"/>
    <col min="1040" max="1040" width="11.28515625" style="25" customWidth="1"/>
    <col min="1041" max="1041" width="10.5703125" style="25" customWidth="1"/>
    <col min="1042" max="1042" width="10.140625" style="25" customWidth="1"/>
    <col min="1043" max="1043" width="16.7109375" style="25" customWidth="1"/>
    <col min="1044" max="1044" width="15.140625" style="25" customWidth="1"/>
    <col min="1045" max="1283" width="9.140625" style="25"/>
    <col min="1284" max="1284" width="2.85546875" style="25" customWidth="1"/>
    <col min="1285" max="1285" width="6.42578125" style="25" customWidth="1"/>
    <col min="1286" max="1286" width="22.140625" style="25" customWidth="1"/>
    <col min="1287" max="1287" width="15" style="25" customWidth="1"/>
    <col min="1288" max="1288" width="11.28515625" style="25" customWidth="1"/>
    <col min="1289" max="1289" width="13" style="25" customWidth="1"/>
    <col min="1290" max="1290" width="8.7109375" style="25" customWidth="1"/>
    <col min="1291" max="1291" width="10.140625" style="25" customWidth="1"/>
    <col min="1292" max="1292" width="10.28515625" style="25" customWidth="1"/>
    <col min="1293" max="1293" width="8.7109375" style="25" customWidth="1"/>
    <col min="1294" max="1294" width="24" style="25" customWidth="1"/>
    <col min="1295" max="1295" width="13.140625" style="25" customWidth="1"/>
    <col min="1296" max="1296" width="11.28515625" style="25" customWidth="1"/>
    <col min="1297" max="1297" width="10.5703125" style="25" customWidth="1"/>
    <col min="1298" max="1298" width="10.140625" style="25" customWidth="1"/>
    <col min="1299" max="1299" width="16.7109375" style="25" customWidth="1"/>
    <col min="1300" max="1300" width="15.140625" style="25" customWidth="1"/>
    <col min="1301" max="1539" width="9.140625" style="25"/>
    <col min="1540" max="1540" width="2.85546875" style="25" customWidth="1"/>
    <col min="1541" max="1541" width="6.42578125" style="25" customWidth="1"/>
    <col min="1542" max="1542" width="22.140625" style="25" customWidth="1"/>
    <col min="1543" max="1543" width="15" style="25" customWidth="1"/>
    <col min="1544" max="1544" width="11.28515625" style="25" customWidth="1"/>
    <col min="1545" max="1545" width="13" style="25" customWidth="1"/>
    <col min="1546" max="1546" width="8.7109375" style="25" customWidth="1"/>
    <col min="1547" max="1547" width="10.140625" style="25" customWidth="1"/>
    <col min="1548" max="1548" width="10.28515625" style="25" customWidth="1"/>
    <col min="1549" max="1549" width="8.7109375" style="25" customWidth="1"/>
    <col min="1550" max="1550" width="24" style="25" customWidth="1"/>
    <col min="1551" max="1551" width="13.140625" style="25" customWidth="1"/>
    <col min="1552" max="1552" width="11.28515625" style="25" customWidth="1"/>
    <col min="1553" max="1553" width="10.5703125" style="25" customWidth="1"/>
    <col min="1554" max="1554" width="10.140625" style="25" customWidth="1"/>
    <col min="1555" max="1555" width="16.7109375" style="25" customWidth="1"/>
    <col min="1556" max="1556" width="15.140625" style="25" customWidth="1"/>
    <col min="1557" max="1795" width="9.140625" style="25"/>
    <col min="1796" max="1796" width="2.85546875" style="25" customWidth="1"/>
    <col min="1797" max="1797" width="6.42578125" style="25" customWidth="1"/>
    <col min="1798" max="1798" width="22.140625" style="25" customWidth="1"/>
    <col min="1799" max="1799" width="15" style="25" customWidth="1"/>
    <col min="1800" max="1800" width="11.28515625" style="25" customWidth="1"/>
    <col min="1801" max="1801" width="13" style="25" customWidth="1"/>
    <col min="1802" max="1802" width="8.7109375" style="25" customWidth="1"/>
    <col min="1803" max="1803" width="10.140625" style="25" customWidth="1"/>
    <col min="1804" max="1804" width="10.28515625" style="25" customWidth="1"/>
    <col min="1805" max="1805" width="8.7109375" style="25" customWidth="1"/>
    <col min="1806" max="1806" width="24" style="25" customWidth="1"/>
    <col min="1807" max="1807" width="13.140625" style="25" customWidth="1"/>
    <col min="1808" max="1808" width="11.28515625" style="25" customWidth="1"/>
    <col min="1809" max="1809" width="10.5703125" style="25" customWidth="1"/>
    <col min="1810" max="1810" width="10.140625" style="25" customWidth="1"/>
    <col min="1811" max="1811" width="16.7109375" style="25" customWidth="1"/>
    <col min="1812" max="1812" width="15.140625" style="25" customWidth="1"/>
    <col min="1813" max="2051" width="9.140625" style="25"/>
    <col min="2052" max="2052" width="2.85546875" style="25" customWidth="1"/>
    <col min="2053" max="2053" width="6.42578125" style="25" customWidth="1"/>
    <col min="2054" max="2054" width="22.140625" style="25" customWidth="1"/>
    <col min="2055" max="2055" width="15" style="25" customWidth="1"/>
    <col min="2056" max="2056" width="11.28515625" style="25" customWidth="1"/>
    <col min="2057" max="2057" width="13" style="25" customWidth="1"/>
    <col min="2058" max="2058" width="8.7109375" style="25" customWidth="1"/>
    <col min="2059" max="2059" width="10.140625" style="25" customWidth="1"/>
    <col min="2060" max="2060" width="10.28515625" style="25" customWidth="1"/>
    <col min="2061" max="2061" width="8.7109375" style="25" customWidth="1"/>
    <col min="2062" max="2062" width="24" style="25" customWidth="1"/>
    <col min="2063" max="2063" width="13.140625" style="25" customWidth="1"/>
    <col min="2064" max="2064" width="11.28515625" style="25" customWidth="1"/>
    <col min="2065" max="2065" width="10.5703125" style="25" customWidth="1"/>
    <col min="2066" max="2066" width="10.140625" style="25" customWidth="1"/>
    <col min="2067" max="2067" width="16.7109375" style="25" customWidth="1"/>
    <col min="2068" max="2068" width="15.140625" style="25" customWidth="1"/>
    <col min="2069" max="2307" width="9.140625" style="25"/>
    <col min="2308" max="2308" width="2.85546875" style="25" customWidth="1"/>
    <col min="2309" max="2309" width="6.42578125" style="25" customWidth="1"/>
    <col min="2310" max="2310" width="22.140625" style="25" customWidth="1"/>
    <col min="2311" max="2311" width="15" style="25" customWidth="1"/>
    <col min="2312" max="2312" width="11.28515625" style="25" customWidth="1"/>
    <col min="2313" max="2313" width="13" style="25" customWidth="1"/>
    <col min="2314" max="2314" width="8.7109375" style="25" customWidth="1"/>
    <col min="2315" max="2315" width="10.140625" style="25" customWidth="1"/>
    <col min="2316" max="2316" width="10.28515625" style="25" customWidth="1"/>
    <col min="2317" max="2317" width="8.7109375" style="25" customWidth="1"/>
    <col min="2318" max="2318" width="24" style="25" customWidth="1"/>
    <col min="2319" max="2319" width="13.140625" style="25" customWidth="1"/>
    <col min="2320" max="2320" width="11.28515625" style="25" customWidth="1"/>
    <col min="2321" max="2321" width="10.5703125" style="25" customWidth="1"/>
    <col min="2322" max="2322" width="10.140625" style="25" customWidth="1"/>
    <col min="2323" max="2323" width="16.7109375" style="25" customWidth="1"/>
    <col min="2324" max="2324" width="15.140625" style="25" customWidth="1"/>
    <col min="2325" max="2563" width="9.140625" style="25"/>
    <col min="2564" max="2564" width="2.85546875" style="25" customWidth="1"/>
    <col min="2565" max="2565" width="6.42578125" style="25" customWidth="1"/>
    <col min="2566" max="2566" width="22.140625" style="25" customWidth="1"/>
    <col min="2567" max="2567" width="15" style="25" customWidth="1"/>
    <col min="2568" max="2568" width="11.28515625" style="25" customWidth="1"/>
    <col min="2569" max="2569" width="13" style="25" customWidth="1"/>
    <col min="2570" max="2570" width="8.7109375" style="25" customWidth="1"/>
    <col min="2571" max="2571" width="10.140625" style="25" customWidth="1"/>
    <col min="2572" max="2572" width="10.28515625" style="25" customWidth="1"/>
    <col min="2573" max="2573" width="8.7109375" style="25" customWidth="1"/>
    <col min="2574" max="2574" width="24" style="25" customWidth="1"/>
    <col min="2575" max="2575" width="13.140625" style="25" customWidth="1"/>
    <col min="2576" max="2576" width="11.28515625" style="25" customWidth="1"/>
    <col min="2577" max="2577" width="10.5703125" style="25" customWidth="1"/>
    <col min="2578" max="2578" width="10.140625" style="25" customWidth="1"/>
    <col min="2579" max="2579" width="16.7109375" style="25" customWidth="1"/>
    <col min="2580" max="2580" width="15.140625" style="25" customWidth="1"/>
    <col min="2581" max="2819" width="9.140625" style="25"/>
    <col min="2820" max="2820" width="2.85546875" style="25" customWidth="1"/>
    <col min="2821" max="2821" width="6.42578125" style="25" customWidth="1"/>
    <col min="2822" max="2822" width="22.140625" style="25" customWidth="1"/>
    <col min="2823" max="2823" width="15" style="25" customWidth="1"/>
    <col min="2824" max="2824" width="11.28515625" style="25" customWidth="1"/>
    <col min="2825" max="2825" width="13" style="25" customWidth="1"/>
    <col min="2826" max="2826" width="8.7109375" style="25" customWidth="1"/>
    <col min="2827" max="2827" width="10.140625" style="25" customWidth="1"/>
    <col min="2828" max="2828" width="10.28515625" style="25" customWidth="1"/>
    <col min="2829" max="2829" width="8.7109375" style="25" customWidth="1"/>
    <col min="2830" max="2830" width="24" style="25" customWidth="1"/>
    <col min="2831" max="2831" width="13.140625" style="25" customWidth="1"/>
    <col min="2832" max="2832" width="11.28515625" style="25" customWidth="1"/>
    <col min="2833" max="2833" width="10.5703125" style="25" customWidth="1"/>
    <col min="2834" max="2834" width="10.140625" style="25" customWidth="1"/>
    <col min="2835" max="2835" width="16.7109375" style="25" customWidth="1"/>
    <col min="2836" max="2836" width="15.140625" style="25" customWidth="1"/>
    <col min="2837" max="3075" width="9.140625" style="25"/>
    <col min="3076" max="3076" width="2.85546875" style="25" customWidth="1"/>
    <col min="3077" max="3077" width="6.42578125" style="25" customWidth="1"/>
    <col min="3078" max="3078" width="22.140625" style="25" customWidth="1"/>
    <col min="3079" max="3079" width="15" style="25" customWidth="1"/>
    <col min="3080" max="3080" width="11.28515625" style="25" customWidth="1"/>
    <col min="3081" max="3081" width="13" style="25" customWidth="1"/>
    <col min="3082" max="3082" width="8.7109375" style="25" customWidth="1"/>
    <col min="3083" max="3083" width="10.140625" style="25" customWidth="1"/>
    <col min="3084" max="3084" width="10.28515625" style="25" customWidth="1"/>
    <col min="3085" max="3085" width="8.7109375" style="25" customWidth="1"/>
    <col min="3086" max="3086" width="24" style="25" customWidth="1"/>
    <col min="3087" max="3087" width="13.140625" style="25" customWidth="1"/>
    <col min="3088" max="3088" width="11.28515625" style="25" customWidth="1"/>
    <col min="3089" max="3089" width="10.5703125" style="25" customWidth="1"/>
    <col min="3090" max="3090" width="10.140625" style="25" customWidth="1"/>
    <col min="3091" max="3091" width="16.7109375" style="25" customWidth="1"/>
    <col min="3092" max="3092" width="15.140625" style="25" customWidth="1"/>
    <col min="3093" max="3331" width="9.140625" style="25"/>
    <col min="3332" max="3332" width="2.85546875" style="25" customWidth="1"/>
    <col min="3333" max="3333" width="6.42578125" style="25" customWidth="1"/>
    <col min="3334" max="3334" width="22.140625" style="25" customWidth="1"/>
    <col min="3335" max="3335" width="15" style="25" customWidth="1"/>
    <col min="3336" max="3336" width="11.28515625" style="25" customWidth="1"/>
    <col min="3337" max="3337" width="13" style="25" customWidth="1"/>
    <col min="3338" max="3338" width="8.7109375" style="25" customWidth="1"/>
    <col min="3339" max="3339" width="10.140625" style="25" customWidth="1"/>
    <col min="3340" max="3340" width="10.28515625" style="25" customWidth="1"/>
    <col min="3341" max="3341" width="8.7109375" style="25" customWidth="1"/>
    <col min="3342" max="3342" width="24" style="25" customWidth="1"/>
    <col min="3343" max="3343" width="13.140625" style="25" customWidth="1"/>
    <col min="3344" max="3344" width="11.28515625" style="25" customWidth="1"/>
    <col min="3345" max="3345" width="10.5703125" style="25" customWidth="1"/>
    <col min="3346" max="3346" width="10.140625" style="25" customWidth="1"/>
    <col min="3347" max="3347" width="16.7109375" style="25" customWidth="1"/>
    <col min="3348" max="3348" width="15.140625" style="25" customWidth="1"/>
    <col min="3349" max="3587" width="9.140625" style="25"/>
    <col min="3588" max="3588" width="2.85546875" style="25" customWidth="1"/>
    <col min="3589" max="3589" width="6.42578125" style="25" customWidth="1"/>
    <col min="3590" max="3590" width="22.140625" style="25" customWidth="1"/>
    <col min="3591" max="3591" width="15" style="25" customWidth="1"/>
    <col min="3592" max="3592" width="11.28515625" style="25" customWidth="1"/>
    <col min="3593" max="3593" width="13" style="25" customWidth="1"/>
    <col min="3594" max="3594" width="8.7109375" style="25" customWidth="1"/>
    <col min="3595" max="3595" width="10.140625" style="25" customWidth="1"/>
    <col min="3596" max="3596" width="10.28515625" style="25" customWidth="1"/>
    <col min="3597" max="3597" width="8.7109375" style="25" customWidth="1"/>
    <col min="3598" max="3598" width="24" style="25" customWidth="1"/>
    <col min="3599" max="3599" width="13.140625" style="25" customWidth="1"/>
    <col min="3600" max="3600" width="11.28515625" style="25" customWidth="1"/>
    <col min="3601" max="3601" width="10.5703125" style="25" customWidth="1"/>
    <col min="3602" max="3602" width="10.140625" style="25" customWidth="1"/>
    <col min="3603" max="3603" width="16.7109375" style="25" customWidth="1"/>
    <col min="3604" max="3604" width="15.140625" style="25" customWidth="1"/>
    <col min="3605" max="3843" width="9.140625" style="25"/>
    <col min="3844" max="3844" width="2.85546875" style="25" customWidth="1"/>
    <col min="3845" max="3845" width="6.42578125" style="25" customWidth="1"/>
    <col min="3846" max="3846" width="22.140625" style="25" customWidth="1"/>
    <col min="3847" max="3847" width="15" style="25" customWidth="1"/>
    <col min="3848" max="3848" width="11.28515625" style="25" customWidth="1"/>
    <col min="3849" max="3849" width="13" style="25" customWidth="1"/>
    <col min="3850" max="3850" width="8.7109375" style="25" customWidth="1"/>
    <col min="3851" max="3851" width="10.140625" style="25" customWidth="1"/>
    <col min="3852" max="3852" width="10.28515625" style="25" customWidth="1"/>
    <col min="3853" max="3853" width="8.7109375" style="25" customWidth="1"/>
    <col min="3854" max="3854" width="24" style="25" customWidth="1"/>
    <col min="3855" max="3855" width="13.140625" style="25" customWidth="1"/>
    <col min="3856" max="3856" width="11.28515625" style="25" customWidth="1"/>
    <col min="3857" max="3857" width="10.5703125" style="25" customWidth="1"/>
    <col min="3858" max="3858" width="10.140625" style="25" customWidth="1"/>
    <col min="3859" max="3859" width="16.7109375" style="25" customWidth="1"/>
    <col min="3860" max="3860" width="15.140625" style="25" customWidth="1"/>
    <col min="3861" max="4099" width="9.140625" style="25"/>
    <col min="4100" max="4100" width="2.85546875" style="25" customWidth="1"/>
    <col min="4101" max="4101" width="6.42578125" style="25" customWidth="1"/>
    <col min="4102" max="4102" width="22.140625" style="25" customWidth="1"/>
    <col min="4103" max="4103" width="15" style="25" customWidth="1"/>
    <col min="4104" max="4104" width="11.28515625" style="25" customWidth="1"/>
    <col min="4105" max="4105" width="13" style="25" customWidth="1"/>
    <col min="4106" max="4106" width="8.7109375" style="25" customWidth="1"/>
    <col min="4107" max="4107" width="10.140625" style="25" customWidth="1"/>
    <col min="4108" max="4108" width="10.28515625" style="25" customWidth="1"/>
    <col min="4109" max="4109" width="8.7109375" style="25" customWidth="1"/>
    <col min="4110" max="4110" width="24" style="25" customWidth="1"/>
    <col min="4111" max="4111" width="13.140625" style="25" customWidth="1"/>
    <col min="4112" max="4112" width="11.28515625" style="25" customWidth="1"/>
    <col min="4113" max="4113" width="10.5703125" style="25" customWidth="1"/>
    <col min="4114" max="4114" width="10.140625" style="25" customWidth="1"/>
    <col min="4115" max="4115" width="16.7109375" style="25" customWidth="1"/>
    <col min="4116" max="4116" width="15.140625" style="25" customWidth="1"/>
    <col min="4117" max="4355" width="9.140625" style="25"/>
    <col min="4356" max="4356" width="2.85546875" style="25" customWidth="1"/>
    <col min="4357" max="4357" width="6.42578125" style="25" customWidth="1"/>
    <col min="4358" max="4358" width="22.140625" style="25" customWidth="1"/>
    <col min="4359" max="4359" width="15" style="25" customWidth="1"/>
    <col min="4360" max="4360" width="11.28515625" style="25" customWidth="1"/>
    <col min="4361" max="4361" width="13" style="25" customWidth="1"/>
    <col min="4362" max="4362" width="8.7109375" style="25" customWidth="1"/>
    <col min="4363" max="4363" width="10.140625" style="25" customWidth="1"/>
    <col min="4364" max="4364" width="10.28515625" style="25" customWidth="1"/>
    <col min="4365" max="4365" width="8.7109375" style="25" customWidth="1"/>
    <col min="4366" max="4366" width="24" style="25" customWidth="1"/>
    <col min="4367" max="4367" width="13.140625" style="25" customWidth="1"/>
    <col min="4368" max="4368" width="11.28515625" style="25" customWidth="1"/>
    <col min="4369" max="4369" width="10.5703125" style="25" customWidth="1"/>
    <col min="4370" max="4370" width="10.140625" style="25" customWidth="1"/>
    <col min="4371" max="4371" width="16.7109375" style="25" customWidth="1"/>
    <col min="4372" max="4372" width="15.140625" style="25" customWidth="1"/>
    <col min="4373" max="4611" width="9.140625" style="25"/>
    <col min="4612" max="4612" width="2.85546875" style="25" customWidth="1"/>
    <col min="4613" max="4613" width="6.42578125" style="25" customWidth="1"/>
    <col min="4614" max="4614" width="22.140625" style="25" customWidth="1"/>
    <col min="4615" max="4615" width="15" style="25" customWidth="1"/>
    <col min="4616" max="4616" width="11.28515625" style="25" customWidth="1"/>
    <col min="4617" max="4617" width="13" style="25" customWidth="1"/>
    <col min="4618" max="4618" width="8.7109375" style="25" customWidth="1"/>
    <col min="4619" max="4619" width="10.140625" style="25" customWidth="1"/>
    <col min="4620" max="4620" width="10.28515625" style="25" customWidth="1"/>
    <col min="4621" max="4621" width="8.7109375" style="25" customWidth="1"/>
    <col min="4622" max="4622" width="24" style="25" customWidth="1"/>
    <col min="4623" max="4623" width="13.140625" style="25" customWidth="1"/>
    <col min="4624" max="4624" width="11.28515625" style="25" customWidth="1"/>
    <col min="4625" max="4625" width="10.5703125" style="25" customWidth="1"/>
    <col min="4626" max="4626" width="10.140625" style="25" customWidth="1"/>
    <col min="4627" max="4627" width="16.7109375" style="25" customWidth="1"/>
    <col min="4628" max="4628" width="15.140625" style="25" customWidth="1"/>
    <col min="4629" max="4867" width="9.140625" style="25"/>
    <col min="4868" max="4868" width="2.85546875" style="25" customWidth="1"/>
    <col min="4869" max="4869" width="6.42578125" style="25" customWidth="1"/>
    <col min="4870" max="4870" width="22.140625" style="25" customWidth="1"/>
    <col min="4871" max="4871" width="15" style="25" customWidth="1"/>
    <col min="4872" max="4872" width="11.28515625" style="25" customWidth="1"/>
    <col min="4873" max="4873" width="13" style="25" customWidth="1"/>
    <col min="4874" max="4874" width="8.7109375" style="25" customWidth="1"/>
    <col min="4875" max="4875" width="10.140625" style="25" customWidth="1"/>
    <col min="4876" max="4876" width="10.28515625" style="25" customWidth="1"/>
    <col min="4877" max="4877" width="8.7109375" style="25" customWidth="1"/>
    <col min="4878" max="4878" width="24" style="25" customWidth="1"/>
    <col min="4879" max="4879" width="13.140625" style="25" customWidth="1"/>
    <col min="4880" max="4880" width="11.28515625" style="25" customWidth="1"/>
    <col min="4881" max="4881" width="10.5703125" style="25" customWidth="1"/>
    <col min="4882" max="4882" width="10.140625" style="25" customWidth="1"/>
    <col min="4883" max="4883" width="16.7109375" style="25" customWidth="1"/>
    <col min="4884" max="4884" width="15.140625" style="25" customWidth="1"/>
    <col min="4885" max="5123" width="9.140625" style="25"/>
    <col min="5124" max="5124" width="2.85546875" style="25" customWidth="1"/>
    <col min="5125" max="5125" width="6.42578125" style="25" customWidth="1"/>
    <col min="5126" max="5126" width="22.140625" style="25" customWidth="1"/>
    <col min="5127" max="5127" width="15" style="25" customWidth="1"/>
    <col min="5128" max="5128" width="11.28515625" style="25" customWidth="1"/>
    <col min="5129" max="5129" width="13" style="25" customWidth="1"/>
    <col min="5130" max="5130" width="8.7109375" style="25" customWidth="1"/>
    <col min="5131" max="5131" width="10.140625" style="25" customWidth="1"/>
    <col min="5132" max="5132" width="10.28515625" style="25" customWidth="1"/>
    <col min="5133" max="5133" width="8.7109375" style="25" customWidth="1"/>
    <col min="5134" max="5134" width="24" style="25" customWidth="1"/>
    <col min="5135" max="5135" width="13.140625" style="25" customWidth="1"/>
    <col min="5136" max="5136" width="11.28515625" style="25" customWidth="1"/>
    <col min="5137" max="5137" width="10.5703125" style="25" customWidth="1"/>
    <col min="5138" max="5138" width="10.140625" style="25" customWidth="1"/>
    <col min="5139" max="5139" width="16.7109375" style="25" customWidth="1"/>
    <col min="5140" max="5140" width="15.140625" style="25" customWidth="1"/>
    <col min="5141" max="5379" width="9.140625" style="25"/>
    <col min="5380" max="5380" width="2.85546875" style="25" customWidth="1"/>
    <col min="5381" max="5381" width="6.42578125" style="25" customWidth="1"/>
    <col min="5382" max="5382" width="22.140625" style="25" customWidth="1"/>
    <col min="5383" max="5383" width="15" style="25" customWidth="1"/>
    <col min="5384" max="5384" width="11.28515625" style="25" customWidth="1"/>
    <col min="5385" max="5385" width="13" style="25" customWidth="1"/>
    <col min="5386" max="5386" width="8.7109375" style="25" customWidth="1"/>
    <col min="5387" max="5387" width="10.140625" style="25" customWidth="1"/>
    <col min="5388" max="5388" width="10.28515625" style="25" customWidth="1"/>
    <col min="5389" max="5389" width="8.7109375" style="25" customWidth="1"/>
    <col min="5390" max="5390" width="24" style="25" customWidth="1"/>
    <col min="5391" max="5391" width="13.140625" style="25" customWidth="1"/>
    <col min="5392" max="5392" width="11.28515625" style="25" customWidth="1"/>
    <col min="5393" max="5393" width="10.5703125" style="25" customWidth="1"/>
    <col min="5394" max="5394" width="10.140625" style="25" customWidth="1"/>
    <col min="5395" max="5395" width="16.7109375" style="25" customWidth="1"/>
    <col min="5396" max="5396" width="15.140625" style="25" customWidth="1"/>
    <col min="5397" max="5635" width="9.140625" style="25"/>
    <col min="5636" max="5636" width="2.85546875" style="25" customWidth="1"/>
    <col min="5637" max="5637" width="6.42578125" style="25" customWidth="1"/>
    <col min="5638" max="5638" width="22.140625" style="25" customWidth="1"/>
    <col min="5639" max="5639" width="15" style="25" customWidth="1"/>
    <col min="5640" max="5640" width="11.28515625" style="25" customWidth="1"/>
    <col min="5641" max="5641" width="13" style="25" customWidth="1"/>
    <col min="5642" max="5642" width="8.7109375" style="25" customWidth="1"/>
    <col min="5643" max="5643" width="10.140625" style="25" customWidth="1"/>
    <col min="5644" max="5644" width="10.28515625" style="25" customWidth="1"/>
    <col min="5645" max="5645" width="8.7109375" style="25" customWidth="1"/>
    <col min="5646" max="5646" width="24" style="25" customWidth="1"/>
    <col min="5647" max="5647" width="13.140625" style="25" customWidth="1"/>
    <col min="5648" max="5648" width="11.28515625" style="25" customWidth="1"/>
    <col min="5649" max="5649" width="10.5703125" style="25" customWidth="1"/>
    <col min="5650" max="5650" width="10.140625" style="25" customWidth="1"/>
    <col min="5651" max="5651" width="16.7109375" style="25" customWidth="1"/>
    <col min="5652" max="5652" width="15.140625" style="25" customWidth="1"/>
    <col min="5653" max="5891" width="9.140625" style="25"/>
    <col min="5892" max="5892" width="2.85546875" style="25" customWidth="1"/>
    <col min="5893" max="5893" width="6.42578125" style="25" customWidth="1"/>
    <col min="5894" max="5894" width="22.140625" style="25" customWidth="1"/>
    <col min="5895" max="5895" width="15" style="25" customWidth="1"/>
    <col min="5896" max="5896" width="11.28515625" style="25" customWidth="1"/>
    <col min="5897" max="5897" width="13" style="25" customWidth="1"/>
    <col min="5898" max="5898" width="8.7109375" style="25" customWidth="1"/>
    <col min="5899" max="5899" width="10.140625" style="25" customWidth="1"/>
    <col min="5900" max="5900" width="10.28515625" style="25" customWidth="1"/>
    <col min="5901" max="5901" width="8.7109375" style="25" customWidth="1"/>
    <col min="5902" max="5902" width="24" style="25" customWidth="1"/>
    <col min="5903" max="5903" width="13.140625" style="25" customWidth="1"/>
    <col min="5904" max="5904" width="11.28515625" style="25" customWidth="1"/>
    <col min="5905" max="5905" width="10.5703125" style="25" customWidth="1"/>
    <col min="5906" max="5906" width="10.140625" style="25" customWidth="1"/>
    <col min="5907" max="5907" width="16.7109375" style="25" customWidth="1"/>
    <col min="5908" max="5908" width="15.140625" style="25" customWidth="1"/>
    <col min="5909" max="6147" width="9.140625" style="25"/>
    <col min="6148" max="6148" width="2.85546875" style="25" customWidth="1"/>
    <col min="6149" max="6149" width="6.42578125" style="25" customWidth="1"/>
    <col min="6150" max="6150" width="22.140625" style="25" customWidth="1"/>
    <col min="6151" max="6151" width="15" style="25" customWidth="1"/>
    <col min="6152" max="6152" width="11.28515625" style="25" customWidth="1"/>
    <col min="6153" max="6153" width="13" style="25" customWidth="1"/>
    <col min="6154" max="6154" width="8.7109375" style="25" customWidth="1"/>
    <col min="6155" max="6155" width="10.140625" style="25" customWidth="1"/>
    <col min="6156" max="6156" width="10.28515625" style="25" customWidth="1"/>
    <col min="6157" max="6157" width="8.7109375" style="25" customWidth="1"/>
    <col min="6158" max="6158" width="24" style="25" customWidth="1"/>
    <col min="6159" max="6159" width="13.140625" style="25" customWidth="1"/>
    <col min="6160" max="6160" width="11.28515625" style="25" customWidth="1"/>
    <col min="6161" max="6161" width="10.5703125" style="25" customWidth="1"/>
    <col min="6162" max="6162" width="10.140625" style="25" customWidth="1"/>
    <col min="6163" max="6163" width="16.7109375" style="25" customWidth="1"/>
    <col min="6164" max="6164" width="15.140625" style="25" customWidth="1"/>
    <col min="6165" max="6403" width="9.140625" style="25"/>
    <col min="6404" max="6404" width="2.85546875" style="25" customWidth="1"/>
    <col min="6405" max="6405" width="6.42578125" style="25" customWidth="1"/>
    <col min="6406" max="6406" width="22.140625" style="25" customWidth="1"/>
    <col min="6407" max="6407" width="15" style="25" customWidth="1"/>
    <col min="6408" max="6408" width="11.28515625" style="25" customWidth="1"/>
    <col min="6409" max="6409" width="13" style="25" customWidth="1"/>
    <col min="6410" max="6410" width="8.7109375" style="25" customWidth="1"/>
    <col min="6411" max="6411" width="10.140625" style="25" customWidth="1"/>
    <col min="6412" max="6412" width="10.28515625" style="25" customWidth="1"/>
    <col min="6413" max="6413" width="8.7109375" style="25" customWidth="1"/>
    <col min="6414" max="6414" width="24" style="25" customWidth="1"/>
    <col min="6415" max="6415" width="13.140625" style="25" customWidth="1"/>
    <col min="6416" max="6416" width="11.28515625" style="25" customWidth="1"/>
    <col min="6417" max="6417" width="10.5703125" style="25" customWidth="1"/>
    <col min="6418" max="6418" width="10.140625" style="25" customWidth="1"/>
    <col min="6419" max="6419" width="16.7109375" style="25" customWidth="1"/>
    <col min="6420" max="6420" width="15.140625" style="25" customWidth="1"/>
    <col min="6421" max="6659" width="9.140625" style="25"/>
    <col min="6660" max="6660" width="2.85546875" style="25" customWidth="1"/>
    <col min="6661" max="6661" width="6.42578125" style="25" customWidth="1"/>
    <col min="6662" max="6662" width="22.140625" style="25" customWidth="1"/>
    <col min="6663" max="6663" width="15" style="25" customWidth="1"/>
    <col min="6664" max="6664" width="11.28515625" style="25" customWidth="1"/>
    <col min="6665" max="6665" width="13" style="25" customWidth="1"/>
    <col min="6666" max="6666" width="8.7109375" style="25" customWidth="1"/>
    <col min="6667" max="6667" width="10.140625" style="25" customWidth="1"/>
    <col min="6668" max="6668" width="10.28515625" style="25" customWidth="1"/>
    <col min="6669" max="6669" width="8.7109375" style="25" customWidth="1"/>
    <col min="6670" max="6670" width="24" style="25" customWidth="1"/>
    <col min="6671" max="6671" width="13.140625" style="25" customWidth="1"/>
    <col min="6672" max="6672" width="11.28515625" style="25" customWidth="1"/>
    <col min="6673" max="6673" width="10.5703125" style="25" customWidth="1"/>
    <col min="6674" max="6674" width="10.140625" style="25" customWidth="1"/>
    <col min="6675" max="6675" width="16.7109375" style="25" customWidth="1"/>
    <col min="6676" max="6676" width="15.140625" style="25" customWidth="1"/>
    <col min="6677" max="6915" width="9.140625" style="25"/>
    <col min="6916" max="6916" width="2.85546875" style="25" customWidth="1"/>
    <col min="6917" max="6917" width="6.42578125" style="25" customWidth="1"/>
    <col min="6918" max="6918" width="22.140625" style="25" customWidth="1"/>
    <col min="6919" max="6919" width="15" style="25" customWidth="1"/>
    <col min="6920" max="6920" width="11.28515625" style="25" customWidth="1"/>
    <col min="6921" max="6921" width="13" style="25" customWidth="1"/>
    <col min="6922" max="6922" width="8.7109375" style="25" customWidth="1"/>
    <col min="6923" max="6923" width="10.140625" style="25" customWidth="1"/>
    <col min="6924" max="6924" width="10.28515625" style="25" customWidth="1"/>
    <col min="6925" max="6925" width="8.7109375" style="25" customWidth="1"/>
    <col min="6926" max="6926" width="24" style="25" customWidth="1"/>
    <col min="6927" max="6927" width="13.140625" style="25" customWidth="1"/>
    <col min="6928" max="6928" width="11.28515625" style="25" customWidth="1"/>
    <col min="6929" max="6929" width="10.5703125" style="25" customWidth="1"/>
    <col min="6930" max="6930" width="10.140625" style="25" customWidth="1"/>
    <col min="6931" max="6931" width="16.7109375" style="25" customWidth="1"/>
    <col min="6932" max="6932" width="15.140625" style="25" customWidth="1"/>
    <col min="6933" max="7171" width="9.140625" style="25"/>
    <col min="7172" max="7172" width="2.85546875" style="25" customWidth="1"/>
    <col min="7173" max="7173" width="6.42578125" style="25" customWidth="1"/>
    <col min="7174" max="7174" width="22.140625" style="25" customWidth="1"/>
    <col min="7175" max="7175" width="15" style="25" customWidth="1"/>
    <col min="7176" max="7176" width="11.28515625" style="25" customWidth="1"/>
    <col min="7177" max="7177" width="13" style="25" customWidth="1"/>
    <col min="7178" max="7178" width="8.7109375" style="25" customWidth="1"/>
    <col min="7179" max="7179" width="10.140625" style="25" customWidth="1"/>
    <col min="7180" max="7180" width="10.28515625" style="25" customWidth="1"/>
    <col min="7181" max="7181" width="8.7109375" style="25" customWidth="1"/>
    <col min="7182" max="7182" width="24" style="25" customWidth="1"/>
    <col min="7183" max="7183" width="13.140625" style="25" customWidth="1"/>
    <col min="7184" max="7184" width="11.28515625" style="25" customWidth="1"/>
    <col min="7185" max="7185" width="10.5703125" style="25" customWidth="1"/>
    <col min="7186" max="7186" width="10.140625" style="25" customWidth="1"/>
    <col min="7187" max="7187" width="16.7109375" style="25" customWidth="1"/>
    <col min="7188" max="7188" width="15.140625" style="25" customWidth="1"/>
    <col min="7189" max="7427" width="9.140625" style="25"/>
    <col min="7428" max="7428" width="2.85546875" style="25" customWidth="1"/>
    <col min="7429" max="7429" width="6.42578125" style="25" customWidth="1"/>
    <col min="7430" max="7430" width="22.140625" style="25" customWidth="1"/>
    <col min="7431" max="7431" width="15" style="25" customWidth="1"/>
    <col min="7432" max="7432" width="11.28515625" style="25" customWidth="1"/>
    <col min="7433" max="7433" width="13" style="25" customWidth="1"/>
    <col min="7434" max="7434" width="8.7109375" style="25" customWidth="1"/>
    <col min="7435" max="7435" width="10.140625" style="25" customWidth="1"/>
    <col min="7436" max="7436" width="10.28515625" style="25" customWidth="1"/>
    <col min="7437" max="7437" width="8.7109375" style="25" customWidth="1"/>
    <col min="7438" max="7438" width="24" style="25" customWidth="1"/>
    <col min="7439" max="7439" width="13.140625" style="25" customWidth="1"/>
    <col min="7440" max="7440" width="11.28515625" style="25" customWidth="1"/>
    <col min="7441" max="7441" width="10.5703125" style="25" customWidth="1"/>
    <col min="7442" max="7442" width="10.140625" style="25" customWidth="1"/>
    <col min="7443" max="7443" width="16.7109375" style="25" customWidth="1"/>
    <col min="7444" max="7444" width="15.140625" style="25" customWidth="1"/>
    <col min="7445" max="7683" width="9.140625" style="25"/>
    <col min="7684" max="7684" width="2.85546875" style="25" customWidth="1"/>
    <col min="7685" max="7685" width="6.42578125" style="25" customWidth="1"/>
    <col min="7686" max="7686" width="22.140625" style="25" customWidth="1"/>
    <col min="7687" max="7687" width="15" style="25" customWidth="1"/>
    <col min="7688" max="7688" width="11.28515625" style="25" customWidth="1"/>
    <col min="7689" max="7689" width="13" style="25" customWidth="1"/>
    <col min="7690" max="7690" width="8.7109375" style="25" customWidth="1"/>
    <col min="7691" max="7691" width="10.140625" style="25" customWidth="1"/>
    <col min="7692" max="7692" width="10.28515625" style="25" customWidth="1"/>
    <col min="7693" max="7693" width="8.7109375" style="25" customWidth="1"/>
    <col min="7694" max="7694" width="24" style="25" customWidth="1"/>
    <col min="7695" max="7695" width="13.140625" style="25" customWidth="1"/>
    <col min="7696" max="7696" width="11.28515625" style="25" customWidth="1"/>
    <col min="7697" max="7697" width="10.5703125" style="25" customWidth="1"/>
    <col min="7698" max="7698" width="10.140625" style="25" customWidth="1"/>
    <col min="7699" max="7699" width="16.7109375" style="25" customWidth="1"/>
    <col min="7700" max="7700" width="15.140625" style="25" customWidth="1"/>
    <col min="7701" max="7939" width="9.140625" style="25"/>
    <col min="7940" max="7940" width="2.85546875" style="25" customWidth="1"/>
    <col min="7941" max="7941" width="6.42578125" style="25" customWidth="1"/>
    <col min="7942" max="7942" width="22.140625" style="25" customWidth="1"/>
    <col min="7943" max="7943" width="15" style="25" customWidth="1"/>
    <col min="7944" max="7944" width="11.28515625" style="25" customWidth="1"/>
    <col min="7945" max="7945" width="13" style="25" customWidth="1"/>
    <col min="7946" max="7946" width="8.7109375" style="25" customWidth="1"/>
    <col min="7947" max="7947" width="10.140625" style="25" customWidth="1"/>
    <col min="7948" max="7948" width="10.28515625" style="25" customWidth="1"/>
    <col min="7949" max="7949" width="8.7109375" style="25" customWidth="1"/>
    <col min="7950" max="7950" width="24" style="25" customWidth="1"/>
    <col min="7951" max="7951" width="13.140625" style="25" customWidth="1"/>
    <col min="7952" max="7952" width="11.28515625" style="25" customWidth="1"/>
    <col min="7953" max="7953" width="10.5703125" style="25" customWidth="1"/>
    <col min="7954" max="7954" width="10.140625" style="25" customWidth="1"/>
    <col min="7955" max="7955" width="16.7109375" style="25" customWidth="1"/>
    <col min="7956" max="7956" width="15.140625" style="25" customWidth="1"/>
    <col min="7957" max="8195" width="9.140625" style="25"/>
    <col min="8196" max="8196" width="2.85546875" style="25" customWidth="1"/>
    <col min="8197" max="8197" width="6.42578125" style="25" customWidth="1"/>
    <col min="8198" max="8198" width="22.140625" style="25" customWidth="1"/>
    <col min="8199" max="8199" width="15" style="25" customWidth="1"/>
    <col min="8200" max="8200" width="11.28515625" style="25" customWidth="1"/>
    <col min="8201" max="8201" width="13" style="25" customWidth="1"/>
    <col min="8202" max="8202" width="8.7109375" style="25" customWidth="1"/>
    <col min="8203" max="8203" width="10.140625" style="25" customWidth="1"/>
    <col min="8204" max="8204" width="10.28515625" style="25" customWidth="1"/>
    <col min="8205" max="8205" width="8.7109375" style="25" customWidth="1"/>
    <col min="8206" max="8206" width="24" style="25" customWidth="1"/>
    <col min="8207" max="8207" width="13.140625" style="25" customWidth="1"/>
    <col min="8208" max="8208" width="11.28515625" style="25" customWidth="1"/>
    <col min="8209" max="8209" width="10.5703125" style="25" customWidth="1"/>
    <col min="8210" max="8210" width="10.140625" style="25" customWidth="1"/>
    <col min="8211" max="8211" width="16.7109375" style="25" customWidth="1"/>
    <col min="8212" max="8212" width="15.140625" style="25" customWidth="1"/>
    <col min="8213" max="8451" width="9.140625" style="25"/>
    <col min="8452" max="8452" width="2.85546875" style="25" customWidth="1"/>
    <col min="8453" max="8453" width="6.42578125" style="25" customWidth="1"/>
    <col min="8454" max="8454" width="22.140625" style="25" customWidth="1"/>
    <col min="8455" max="8455" width="15" style="25" customWidth="1"/>
    <col min="8456" max="8456" width="11.28515625" style="25" customWidth="1"/>
    <col min="8457" max="8457" width="13" style="25" customWidth="1"/>
    <col min="8458" max="8458" width="8.7109375" style="25" customWidth="1"/>
    <col min="8459" max="8459" width="10.140625" style="25" customWidth="1"/>
    <col min="8460" max="8460" width="10.28515625" style="25" customWidth="1"/>
    <col min="8461" max="8461" width="8.7109375" style="25" customWidth="1"/>
    <col min="8462" max="8462" width="24" style="25" customWidth="1"/>
    <col min="8463" max="8463" width="13.140625" style="25" customWidth="1"/>
    <col min="8464" max="8464" width="11.28515625" style="25" customWidth="1"/>
    <col min="8465" max="8465" width="10.5703125" style="25" customWidth="1"/>
    <col min="8466" max="8466" width="10.140625" style="25" customWidth="1"/>
    <col min="8467" max="8467" width="16.7109375" style="25" customWidth="1"/>
    <col min="8468" max="8468" width="15.140625" style="25" customWidth="1"/>
    <col min="8469" max="8707" width="9.140625" style="25"/>
    <col min="8708" max="8708" width="2.85546875" style="25" customWidth="1"/>
    <col min="8709" max="8709" width="6.42578125" style="25" customWidth="1"/>
    <col min="8710" max="8710" width="22.140625" style="25" customWidth="1"/>
    <col min="8711" max="8711" width="15" style="25" customWidth="1"/>
    <col min="8712" max="8712" width="11.28515625" style="25" customWidth="1"/>
    <col min="8713" max="8713" width="13" style="25" customWidth="1"/>
    <col min="8714" max="8714" width="8.7109375" style="25" customWidth="1"/>
    <col min="8715" max="8715" width="10.140625" style="25" customWidth="1"/>
    <col min="8716" max="8716" width="10.28515625" style="25" customWidth="1"/>
    <col min="8717" max="8717" width="8.7109375" style="25" customWidth="1"/>
    <col min="8718" max="8718" width="24" style="25" customWidth="1"/>
    <col min="8719" max="8719" width="13.140625" style="25" customWidth="1"/>
    <col min="8720" max="8720" width="11.28515625" style="25" customWidth="1"/>
    <col min="8721" max="8721" width="10.5703125" style="25" customWidth="1"/>
    <col min="8722" max="8722" width="10.140625" style="25" customWidth="1"/>
    <col min="8723" max="8723" width="16.7109375" style="25" customWidth="1"/>
    <col min="8724" max="8724" width="15.140625" style="25" customWidth="1"/>
    <col min="8725" max="8963" width="9.140625" style="25"/>
    <col min="8964" max="8964" width="2.85546875" style="25" customWidth="1"/>
    <col min="8965" max="8965" width="6.42578125" style="25" customWidth="1"/>
    <col min="8966" max="8966" width="22.140625" style="25" customWidth="1"/>
    <col min="8967" max="8967" width="15" style="25" customWidth="1"/>
    <col min="8968" max="8968" width="11.28515625" style="25" customWidth="1"/>
    <col min="8969" max="8969" width="13" style="25" customWidth="1"/>
    <col min="8970" max="8970" width="8.7109375" style="25" customWidth="1"/>
    <col min="8971" max="8971" width="10.140625" style="25" customWidth="1"/>
    <col min="8972" max="8972" width="10.28515625" style="25" customWidth="1"/>
    <col min="8973" max="8973" width="8.7109375" style="25" customWidth="1"/>
    <col min="8974" max="8974" width="24" style="25" customWidth="1"/>
    <col min="8975" max="8975" width="13.140625" style="25" customWidth="1"/>
    <col min="8976" max="8976" width="11.28515625" style="25" customWidth="1"/>
    <col min="8977" max="8977" width="10.5703125" style="25" customWidth="1"/>
    <col min="8978" max="8978" width="10.140625" style="25" customWidth="1"/>
    <col min="8979" max="8979" width="16.7109375" style="25" customWidth="1"/>
    <col min="8980" max="8980" width="15.140625" style="25" customWidth="1"/>
    <col min="8981" max="9219" width="9.140625" style="25"/>
    <col min="9220" max="9220" width="2.85546875" style="25" customWidth="1"/>
    <col min="9221" max="9221" width="6.42578125" style="25" customWidth="1"/>
    <col min="9222" max="9222" width="22.140625" style="25" customWidth="1"/>
    <col min="9223" max="9223" width="15" style="25" customWidth="1"/>
    <col min="9224" max="9224" width="11.28515625" style="25" customWidth="1"/>
    <col min="9225" max="9225" width="13" style="25" customWidth="1"/>
    <col min="9226" max="9226" width="8.7109375" style="25" customWidth="1"/>
    <col min="9227" max="9227" width="10.140625" style="25" customWidth="1"/>
    <col min="9228" max="9228" width="10.28515625" style="25" customWidth="1"/>
    <col min="9229" max="9229" width="8.7109375" style="25" customWidth="1"/>
    <col min="9230" max="9230" width="24" style="25" customWidth="1"/>
    <col min="9231" max="9231" width="13.140625" style="25" customWidth="1"/>
    <col min="9232" max="9232" width="11.28515625" style="25" customWidth="1"/>
    <col min="9233" max="9233" width="10.5703125" style="25" customWidth="1"/>
    <col min="9234" max="9234" width="10.140625" style="25" customWidth="1"/>
    <col min="9235" max="9235" width="16.7109375" style="25" customWidth="1"/>
    <col min="9236" max="9236" width="15.140625" style="25" customWidth="1"/>
    <col min="9237" max="9475" width="9.140625" style="25"/>
    <col min="9476" max="9476" width="2.85546875" style="25" customWidth="1"/>
    <col min="9477" max="9477" width="6.42578125" style="25" customWidth="1"/>
    <col min="9478" max="9478" width="22.140625" style="25" customWidth="1"/>
    <col min="9479" max="9479" width="15" style="25" customWidth="1"/>
    <col min="9480" max="9480" width="11.28515625" style="25" customWidth="1"/>
    <col min="9481" max="9481" width="13" style="25" customWidth="1"/>
    <col min="9482" max="9482" width="8.7109375" style="25" customWidth="1"/>
    <col min="9483" max="9483" width="10.140625" style="25" customWidth="1"/>
    <col min="9484" max="9484" width="10.28515625" style="25" customWidth="1"/>
    <col min="9485" max="9485" width="8.7109375" style="25" customWidth="1"/>
    <col min="9486" max="9486" width="24" style="25" customWidth="1"/>
    <col min="9487" max="9487" width="13.140625" style="25" customWidth="1"/>
    <col min="9488" max="9488" width="11.28515625" style="25" customWidth="1"/>
    <col min="9489" max="9489" width="10.5703125" style="25" customWidth="1"/>
    <col min="9490" max="9490" width="10.140625" style="25" customWidth="1"/>
    <col min="9491" max="9491" width="16.7109375" style="25" customWidth="1"/>
    <col min="9492" max="9492" width="15.140625" style="25" customWidth="1"/>
    <col min="9493" max="9731" width="9.140625" style="25"/>
    <col min="9732" max="9732" width="2.85546875" style="25" customWidth="1"/>
    <col min="9733" max="9733" width="6.42578125" style="25" customWidth="1"/>
    <col min="9734" max="9734" width="22.140625" style="25" customWidth="1"/>
    <col min="9735" max="9735" width="15" style="25" customWidth="1"/>
    <col min="9736" max="9736" width="11.28515625" style="25" customWidth="1"/>
    <col min="9737" max="9737" width="13" style="25" customWidth="1"/>
    <col min="9738" max="9738" width="8.7109375" style="25" customWidth="1"/>
    <col min="9739" max="9739" width="10.140625" style="25" customWidth="1"/>
    <col min="9740" max="9740" width="10.28515625" style="25" customWidth="1"/>
    <col min="9741" max="9741" width="8.7109375" style="25" customWidth="1"/>
    <col min="9742" max="9742" width="24" style="25" customWidth="1"/>
    <col min="9743" max="9743" width="13.140625" style="25" customWidth="1"/>
    <col min="9744" max="9744" width="11.28515625" style="25" customWidth="1"/>
    <col min="9745" max="9745" width="10.5703125" style="25" customWidth="1"/>
    <col min="9746" max="9746" width="10.140625" style="25" customWidth="1"/>
    <col min="9747" max="9747" width="16.7109375" style="25" customWidth="1"/>
    <col min="9748" max="9748" width="15.140625" style="25" customWidth="1"/>
    <col min="9749" max="9987" width="9.140625" style="25"/>
    <col min="9988" max="9988" width="2.85546875" style="25" customWidth="1"/>
    <col min="9989" max="9989" width="6.42578125" style="25" customWidth="1"/>
    <col min="9990" max="9990" width="22.140625" style="25" customWidth="1"/>
    <col min="9991" max="9991" width="15" style="25" customWidth="1"/>
    <col min="9992" max="9992" width="11.28515625" style="25" customWidth="1"/>
    <col min="9993" max="9993" width="13" style="25" customWidth="1"/>
    <col min="9994" max="9994" width="8.7109375" style="25" customWidth="1"/>
    <col min="9995" max="9995" width="10.140625" style="25" customWidth="1"/>
    <col min="9996" max="9996" width="10.28515625" style="25" customWidth="1"/>
    <col min="9997" max="9997" width="8.7109375" style="25" customWidth="1"/>
    <col min="9998" max="9998" width="24" style="25" customWidth="1"/>
    <col min="9999" max="9999" width="13.140625" style="25" customWidth="1"/>
    <col min="10000" max="10000" width="11.28515625" style="25" customWidth="1"/>
    <col min="10001" max="10001" width="10.5703125" style="25" customWidth="1"/>
    <col min="10002" max="10002" width="10.140625" style="25" customWidth="1"/>
    <col min="10003" max="10003" width="16.7109375" style="25" customWidth="1"/>
    <col min="10004" max="10004" width="15.140625" style="25" customWidth="1"/>
    <col min="10005" max="10243" width="9.140625" style="25"/>
    <col min="10244" max="10244" width="2.85546875" style="25" customWidth="1"/>
    <col min="10245" max="10245" width="6.42578125" style="25" customWidth="1"/>
    <col min="10246" max="10246" width="22.140625" style="25" customWidth="1"/>
    <col min="10247" max="10247" width="15" style="25" customWidth="1"/>
    <col min="10248" max="10248" width="11.28515625" style="25" customWidth="1"/>
    <col min="10249" max="10249" width="13" style="25" customWidth="1"/>
    <col min="10250" max="10250" width="8.7109375" style="25" customWidth="1"/>
    <col min="10251" max="10251" width="10.140625" style="25" customWidth="1"/>
    <col min="10252" max="10252" width="10.28515625" style="25" customWidth="1"/>
    <col min="10253" max="10253" width="8.7109375" style="25" customWidth="1"/>
    <col min="10254" max="10254" width="24" style="25" customWidth="1"/>
    <col min="10255" max="10255" width="13.140625" style="25" customWidth="1"/>
    <col min="10256" max="10256" width="11.28515625" style="25" customWidth="1"/>
    <col min="10257" max="10257" width="10.5703125" style="25" customWidth="1"/>
    <col min="10258" max="10258" width="10.140625" style="25" customWidth="1"/>
    <col min="10259" max="10259" width="16.7109375" style="25" customWidth="1"/>
    <col min="10260" max="10260" width="15.140625" style="25" customWidth="1"/>
    <col min="10261" max="10499" width="9.140625" style="25"/>
    <col min="10500" max="10500" width="2.85546875" style="25" customWidth="1"/>
    <col min="10501" max="10501" width="6.42578125" style="25" customWidth="1"/>
    <col min="10502" max="10502" width="22.140625" style="25" customWidth="1"/>
    <col min="10503" max="10503" width="15" style="25" customWidth="1"/>
    <col min="10504" max="10504" width="11.28515625" style="25" customWidth="1"/>
    <col min="10505" max="10505" width="13" style="25" customWidth="1"/>
    <col min="10506" max="10506" width="8.7109375" style="25" customWidth="1"/>
    <col min="10507" max="10507" width="10.140625" style="25" customWidth="1"/>
    <col min="10508" max="10508" width="10.28515625" style="25" customWidth="1"/>
    <col min="10509" max="10509" width="8.7109375" style="25" customWidth="1"/>
    <col min="10510" max="10510" width="24" style="25" customWidth="1"/>
    <col min="10511" max="10511" width="13.140625" style="25" customWidth="1"/>
    <col min="10512" max="10512" width="11.28515625" style="25" customWidth="1"/>
    <col min="10513" max="10513" width="10.5703125" style="25" customWidth="1"/>
    <col min="10514" max="10514" width="10.140625" style="25" customWidth="1"/>
    <col min="10515" max="10515" width="16.7109375" style="25" customWidth="1"/>
    <col min="10516" max="10516" width="15.140625" style="25" customWidth="1"/>
    <col min="10517" max="10755" width="9.140625" style="25"/>
    <col min="10756" max="10756" width="2.85546875" style="25" customWidth="1"/>
    <col min="10757" max="10757" width="6.42578125" style="25" customWidth="1"/>
    <col min="10758" max="10758" width="22.140625" style="25" customWidth="1"/>
    <col min="10759" max="10759" width="15" style="25" customWidth="1"/>
    <col min="10760" max="10760" width="11.28515625" style="25" customWidth="1"/>
    <col min="10761" max="10761" width="13" style="25" customWidth="1"/>
    <col min="10762" max="10762" width="8.7109375" style="25" customWidth="1"/>
    <col min="10763" max="10763" width="10.140625" style="25" customWidth="1"/>
    <col min="10764" max="10764" width="10.28515625" style="25" customWidth="1"/>
    <col min="10765" max="10765" width="8.7109375" style="25" customWidth="1"/>
    <col min="10766" max="10766" width="24" style="25" customWidth="1"/>
    <col min="10767" max="10767" width="13.140625" style="25" customWidth="1"/>
    <col min="10768" max="10768" width="11.28515625" style="25" customWidth="1"/>
    <col min="10769" max="10769" width="10.5703125" style="25" customWidth="1"/>
    <col min="10770" max="10770" width="10.140625" style="25" customWidth="1"/>
    <col min="10771" max="10771" width="16.7109375" style="25" customWidth="1"/>
    <col min="10772" max="10772" width="15.140625" style="25" customWidth="1"/>
    <col min="10773" max="11011" width="9.140625" style="25"/>
    <col min="11012" max="11012" width="2.85546875" style="25" customWidth="1"/>
    <col min="11013" max="11013" width="6.42578125" style="25" customWidth="1"/>
    <col min="11014" max="11014" width="22.140625" style="25" customWidth="1"/>
    <col min="11015" max="11015" width="15" style="25" customWidth="1"/>
    <col min="11016" max="11016" width="11.28515625" style="25" customWidth="1"/>
    <col min="11017" max="11017" width="13" style="25" customWidth="1"/>
    <col min="11018" max="11018" width="8.7109375" style="25" customWidth="1"/>
    <col min="11019" max="11019" width="10.140625" style="25" customWidth="1"/>
    <col min="11020" max="11020" width="10.28515625" style="25" customWidth="1"/>
    <col min="11021" max="11021" width="8.7109375" style="25" customWidth="1"/>
    <col min="11022" max="11022" width="24" style="25" customWidth="1"/>
    <col min="11023" max="11023" width="13.140625" style="25" customWidth="1"/>
    <col min="11024" max="11024" width="11.28515625" style="25" customWidth="1"/>
    <col min="11025" max="11025" width="10.5703125" style="25" customWidth="1"/>
    <col min="11026" max="11026" width="10.140625" style="25" customWidth="1"/>
    <col min="11027" max="11027" width="16.7109375" style="25" customWidth="1"/>
    <col min="11028" max="11028" width="15.140625" style="25" customWidth="1"/>
    <col min="11029" max="11267" width="9.140625" style="25"/>
    <col min="11268" max="11268" width="2.85546875" style="25" customWidth="1"/>
    <col min="11269" max="11269" width="6.42578125" style="25" customWidth="1"/>
    <col min="11270" max="11270" width="22.140625" style="25" customWidth="1"/>
    <col min="11271" max="11271" width="15" style="25" customWidth="1"/>
    <col min="11272" max="11272" width="11.28515625" style="25" customWidth="1"/>
    <col min="11273" max="11273" width="13" style="25" customWidth="1"/>
    <col min="11274" max="11274" width="8.7109375" style="25" customWidth="1"/>
    <col min="11275" max="11275" width="10.140625" style="25" customWidth="1"/>
    <col min="11276" max="11276" width="10.28515625" style="25" customWidth="1"/>
    <col min="11277" max="11277" width="8.7109375" style="25" customWidth="1"/>
    <col min="11278" max="11278" width="24" style="25" customWidth="1"/>
    <col min="11279" max="11279" width="13.140625" style="25" customWidth="1"/>
    <col min="11280" max="11280" width="11.28515625" style="25" customWidth="1"/>
    <col min="11281" max="11281" width="10.5703125" style="25" customWidth="1"/>
    <col min="11282" max="11282" width="10.140625" style="25" customWidth="1"/>
    <col min="11283" max="11283" width="16.7109375" style="25" customWidth="1"/>
    <col min="11284" max="11284" width="15.140625" style="25" customWidth="1"/>
    <col min="11285" max="11523" width="9.140625" style="25"/>
    <col min="11524" max="11524" width="2.85546875" style="25" customWidth="1"/>
    <col min="11525" max="11525" width="6.42578125" style="25" customWidth="1"/>
    <col min="11526" max="11526" width="22.140625" style="25" customWidth="1"/>
    <col min="11527" max="11527" width="15" style="25" customWidth="1"/>
    <col min="11528" max="11528" width="11.28515625" style="25" customWidth="1"/>
    <col min="11529" max="11529" width="13" style="25" customWidth="1"/>
    <col min="11530" max="11530" width="8.7109375" style="25" customWidth="1"/>
    <col min="11531" max="11531" width="10.140625" style="25" customWidth="1"/>
    <col min="11532" max="11532" width="10.28515625" style="25" customWidth="1"/>
    <col min="11533" max="11533" width="8.7109375" style="25" customWidth="1"/>
    <col min="11534" max="11534" width="24" style="25" customWidth="1"/>
    <col min="11535" max="11535" width="13.140625" style="25" customWidth="1"/>
    <col min="11536" max="11536" width="11.28515625" style="25" customWidth="1"/>
    <col min="11537" max="11537" width="10.5703125" style="25" customWidth="1"/>
    <col min="11538" max="11538" width="10.140625" style="25" customWidth="1"/>
    <col min="11539" max="11539" width="16.7109375" style="25" customWidth="1"/>
    <col min="11540" max="11540" width="15.140625" style="25" customWidth="1"/>
    <col min="11541" max="11779" width="9.140625" style="25"/>
    <col min="11780" max="11780" width="2.85546875" style="25" customWidth="1"/>
    <col min="11781" max="11781" width="6.42578125" style="25" customWidth="1"/>
    <col min="11782" max="11782" width="22.140625" style="25" customWidth="1"/>
    <col min="11783" max="11783" width="15" style="25" customWidth="1"/>
    <col min="11784" max="11784" width="11.28515625" style="25" customWidth="1"/>
    <col min="11785" max="11785" width="13" style="25" customWidth="1"/>
    <col min="11786" max="11786" width="8.7109375" style="25" customWidth="1"/>
    <col min="11787" max="11787" width="10.140625" style="25" customWidth="1"/>
    <col min="11788" max="11788" width="10.28515625" style="25" customWidth="1"/>
    <col min="11789" max="11789" width="8.7109375" style="25" customWidth="1"/>
    <col min="11790" max="11790" width="24" style="25" customWidth="1"/>
    <col min="11791" max="11791" width="13.140625" style="25" customWidth="1"/>
    <col min="11792" max="11792" width="11.28515625" style="25" customWidth="1"/>
    <col min="11793" max="11793" width="10.5703125" style="25" customWidth="1"/>
    <col min="11794" max="11794" width="10.140625" style="25" customWidth="1"/>
    <col min="11795" max="11795" width="16.7109375" style="25" customWidth="1"/>
    <col min="11796" max="11796" width="15.140625" style="25" customWidth="1"/>
    <col min="11797" max="12035" width="9.140625" style="25"/>
    <col min="12036" max="12036" width="2.85546875" style="25" customWidth="1"/>
    <col min="12037" max="12037" width="6.42578125" style="25" customWidth="1"/>
    <col min="12038" max="12038" width="22.140625" style="25" customWidth="1"/>
    <col min="12039" max="12039" width="15" style="25" customWidth="1"/>
    <col min="12040" max="12040" width="11.28515625" style="25" customWidth="1"/>
    <col min="12041" max="12041" width="13" style="25" customWidth="1"/>
    <col min="12042" max="12042" width="8.7109375" style="25" customWidth="1"/>
    <col min="12043" max="12043" width="10.140625" style="25" customWidth="1"/>
    <col min="12044" max="12044" width="10.28515625" style="25" customWidth="1"/>
    <col min="12045" max="12045" width="8.7109375" style="25" customWidth="1"/>
    <col min="12046" max="12046" width="24" style="25" customWidth="1"/>
    <col min="12047" max="12047" width="13.140625" style="25" customWidth="1"/>
    <col min="12048" max="12048" width="11.28515625" style="25" customWidth="1"/>
    <col min="12049" max="12049" width="10.5703125" style="25" customWidth="1"/>
    <col min="12050" max="12050" width="10.140625" style="25" customWidth="1"/>
    <col min="12051" max="12051" width="16.7109375" style="25" customWidth="1"/>
    <col min="12052" max="12052" width="15.140625" style="25" customWidth="1"/>
    <col min="12053" max="12291" width="9.140625" style="25"/>
    <col min="12292" max="12292" width="2.85546875" style="25" customWidth="1"/>
    <col min="12293" max="12293" width="6.42578125" style="25" customWidth="1"/>
    <col min="12294" max="12294" width="22.140625" style="25" customWidth="1"/>
    <col min="12295" max="12295" width="15" style="25" customWidth="1"/>
    <col min="12296" max="12296" width="11.28515625" style="25" customWidth="1"/>
    <col min="12297" max="12297" width="13" style="25" customWidth="1"/>
    <col min="12298" max="12298" width="8.7109375" style="25" customWidth="1"/>
    <col min="12299" max="12299" width="10.140625" style="25" customWidth="1"/>
    <col min="12300" max="12300" width="10.28515625" style="25" customWidth="1"/>
    <col min="12301" max="12301" width="8.7109375" style="25" customWidth="1"/>
    <col min="12302" max="12302" width="24" style="25" customWidth="1"/>
    <col min="12303" max="12303" width="13.140625" style="25" customWidth="1"/>
    <col min="12304" max="12304" width="11.28515625" style="25" customWidth="1"/>
    <col min="12305" max="12305" width="10.5703125" style="25" customWidth="1"/>
    <col min="12306" max="12306" width="10.140625" style="25" customWidth="1"/>
    <col min="12307" max="12307" width="16.7109375" style="25" customWidth="1"/>
    <col min="12308" max="12308" width="15.140625" style="25" customWidth="1"/>
    <col min="12309" max="12547" width="9.140625" style="25"/>
    <col min="12548" max="12548" width="2.85546875" style="25" customWidth="1"/>
    <col min="12549" max="12549" width="6.42578125" style="25" customWidth="1"/>
    <col min="12550" max="12550" width="22.140625" style="25" customWidth="1"/>
    <col min="12551" max="12551" width="15" style="25" customWidth="1"/>
    <col min="12552" max="12552" width="11.28515625" style="25" customWidth="1"/>
    <col min="12553" max="12553" width="13" style="25" customWidth="1"/>
    <col min="12554" max="12554" width="8.7109375" style="25" customWidth="1"/>
    <col min="12555" max="12555" width="10.140625" style="25" customWidth="1"/>
    <col min="12556" max="12556" width="10.28515625" style="25" customWidth="1"/>
    <col min="12557" max="12557" width="8.7109375" style="25" customWidth="1"/>
    <col min="12558" max="12558" width="24" style="25" customWidth="1"/>
    <col min="12559" max="12559" width="13.140625" style="25" customWidth="1"/>
    <col min="12560" max="12560" width="11.28515625" style="25" customWidth="1"/>
    <col min="12561" max="12561" width="10.5703125" style="25" customWidth="1"/>
    <col min="12562" max="12562" width="10.140625" style="25" customWidth="1"/>
    <col min="12563" max="12563" width="16.7109375" style="25" customWidth="1"/>
    <col min="12564" max="12564" width="15.140625" style="25" customWidth="1"/>
    <col min="12565" max="12803" width="9.140625" style="25"/>
    <col min="12804" max="12804" width="2.85546875" style="25" customWidth="1"/>
    <col min="12805" max="12805" width="6.42578125" style="25" customWidth="1"/>
    <col min="12806" max="12806" width="22.140625" style="25" customWidth="1"/>
    <col min="12807" max="12807" width="15" style="25" customWidth="1"/>
    <col min="12808" max="12808" width="11.28515625" style="25" customWidth="1"/>
    <col min="12809" max="12809" width="13" style="25" customWidth="1"/>
    <col min="12810" max="12810" width="8.7109375" style="25" customWidth="1"/>
    <col min="12811" max="12811" width="10.140625" style="25" customWidth="1"/>
    <col min="12812" max="12812" width="10.28515625" style="25" customWidth="1"/>
    <col min="12813" max="12813" width="8.7109375" style="25" customWidth="1"/>
    <col min="12814" max="12814" width="24" style="25" customWidth="1"/>
    <col min="12815" max="12815" width="13.140625" style="25" customWidth="1"/>
    <col min="12816" max="12816" width="11.28515625" style="25" customWidth="1"/>
    <col min="12817" max="12817" width="10.5703125" style="25" customWidth="1"/>
    <col min="12818" max="12818" width="10.140625" style="25" customWidth="1"/>
    <col min="12819" max="12819" width="16.7109375" style="25" customWidth="1"/>
    <col min="12820" max="12820" width="15.140625" style="25" customWidth="1"/>
    <col min="12821" max="13059" width="9.140625" style="25"/>
    <col min="13060" max="13060" width="2.85546875" style="25" customWidth="1"/>
    <col min="13061" max="13061" width="6.42578125" style="25" customWidth="1"/>
    <col min="13062" max="13062" width="22.140625" style="25" customWidth="1"/>
    <col min="13063" max="13063" width="15" style="25" customWidth="1"/>
    <col min="13064" max="13064" width="11.28515625" style="25" customWidth="1"/>
    <col min="13065" max="13065" width="13" style="25" customWidth="1"/>
    <col min="13066" max="13066" width="8.7109375" style="25" customWidth="1"/>
    <col min="13067" max="13067" width="10.140625" style="25" customWidth="1"/>
    <col min="13068" max="13068" width="10.28515625" style="25" customWidth="1"/>
    <col min="13069" max="13069" width="8.7109375" style="25" customWidth="1"/>
    <col min="13070" max="13070" width="24" style="25" customWidth="1"/>
    <col min="13071" max="13071" width="13.140625" style="25" customWidth="1"/>
    <col min="13072" max="13072" width="11.28515625" style="25" customWidth="1"/>
    <col min="13073" max="13073" width="10.5703125" style="25" customWidth="1"/>
    <col min="13074" max="13074" width="10.140625" style="25" customWidth="1"/>
    <col min="13075" max="13075" width="16.7109375" style="25" customWidth="1"/>
    <col min="13076" max="13076" width="15.140625" style="25" customWidth="1"/>
    <col min="13077" max="13315" width="9.140625" style="25"/>
    <col min="13316" max="13316" width="2.85546875" style="25" customWidth="1"/>
    <col min="13317" max="13317" width="6.42578125" style="25" customWidth="1"/>
    <col min="13318" max="13318" width="22.140625" style="25" customWidth="1"/>
    <col min="13319" max="13319" width="15" style="25" customWidth="1"/>
    <col min="13320" max="13320" width="11.28515625" style="25" customWidth="1"/>
    <col min="13321" max="13321" width="13" style="25" customWidth="1"/>
    <col min="13322" max="13322" width="8.7109375" style="25" customWidth="1"/>
    <col min="13323" max="13323" width="10.140625" style="25" customWidth="1"/>
    <col min="13324" max="13324" width="10.28515625" style="25" customWidth="1"/>
    <col min="13325" max="13325" width="8.7109375" style="25" customWidth="1"/>
    <col min="13326" max="13326" width="24" style="25" customWidth="1"/>
    <col min="13327" max="13327" width="13.140625" style="25" customWidth="1"/>
    <col min="13328" max="13328" width="11.28515625" style="25" customWidth="1"/>
    <col min="13329" max="13329" width="10.5703125" style="25" customWidth="1"/>
    <col min="13330" max="13330" width="10.140625" style="25" customWidth="1"/>
    <col min="13331" max="13331" width="16.7109375" style="25" customWidth="1"/>
    <col min="13332" max="13332" width="15.140625" style="25" customWidth="1"/>
    <col min="13333" max="13571" width="9.140625" style="25"/>
    <col min="13572" max="13572" width="2.85546875" style="25" customWidth="1"/>
    <col min="13573" max="13573" width="6.42578125" style="25" customWidth="1"/>
    <col min="13574" max="13574" width="22.140625" style="25" customWidth="1"/>
    <col min="13575" max="13575" width="15" style="25" customWidth="1"/>
    <col min="13576" max="13576" width="11.28515625" style="25" customWidth="1"/>
    <col min="13577" max="13577" width="13" style="25" customWidth="1"/>
    <col min="13578" max="13578" width="8.7109375" style="25" customWidth="1"/>
    <col min="13579" max="13579" width="10.140625" style="25" customWidth="1"/>
    <col min="13580" max="13580" width="10.28515625" style="25" customWidth="1"/>
    <col min="13581" max="13581" width="8.7109375" style="25" customWidth="1"/>
    <col min="13582" max="13582" width="24" style="25" customWidth="1"/>
    <col min="13583" max="13583" width="13.140625" style="25" customWidth="1"/>
    <col min="13584" max="13584" width="11.28515625" style="25" customWidth="1"/>
    <col min="13585" max="13585" width="10.5703125" style="25" customWidth="1"/>
    <col min="13586" max="13586" width="10.140625" style="25" customWidth="1"/>
    <col min="13587" max="13587" width="16.7109375" style="25" customWidth="1"/>
    <col min="13588" max="13588" width="15.140625" style="25" customWidth="1"/>
    <col min="13589" max="13827" width="9.140625" style="25"/>
    <col min="13828" max="13828" width="2.85546875" style="25" customWidth="1"/>
    <col min="13829" max="13829" width="6.42578125" style="25" customWidth="1"/>
    <col min="13830" max="13830" width="22.140625" style="25" customWidth="1"/>
    <col min="13831" max="13831" width="15" style="25" customWidth="1"/>
    <col min="13832" max="13832" width="11.28515625" style="25" customWidth="1"/>
    <col min="13833" max="13833" width="13" style="25" customWidth="1"/>
    <col min="13834" max="13834" width="8.7109375" style="25" customWidth="1"/>
    <col min="13835" max="13835" width="10.140625" style="25" customWidth="1"/>
    <col min="13836" max="13836" width="10.28515625" style="25" customWidth="1"/>
    <col min="13837" max="13837" width="8.7109375" style="25" customWidth="1"/>
    <col min="13838" max="13838" width="24" style="25" customWidth="1"/>
    <col min="13839" max="13839" width="13.140625" style="25" customWidth="1"/>
    <col min="13840" max="13840" width="11.28515625" style="25" customWidth="1"/>
    <col min="13841" max="13841" width="10.5703125" style="25" customWidth="1"/>
    <col min="13842" max="13842" width="10.140625" style="25" customWidth="1"/>
    <col min="13843" max="13843" width="16.7109375" style="25" customWidth="1"/>
    <col min="13844" max="13844" width="15.140625" style="25" customWidth="1"/>
    <col min="13845" max="14083" width="9.140625" style="25"/>
    <col min="14084" max="14084" width="2.85546875" style="25" customWidth="1"/>
    <col min="14085" max="14085" width="6.42578125" style="25" customWidth="1"/>
    <col min="14086" max="14086" width="22.140625" style="25" customWidth="1"/>
    <col min="14087" max="14087" width="15" style="25" customWidth="1"/>
    <col min="14088" max="14088" width="11.28515625" style="25" customWidth="1"/>
    <col min="14089" max="14089" width="13" style="25" customWidth="1"/>
    <col min="14090" max="14090" width="8.7109375" style="25" customWidth="1"/>
    <col min="14091" max="14091" width="10.140625" style="25" customWidth="1"/>
    <col min="14092" max="14092" width="10.28515625" style="25" customWidth="1"/>
    <col min="14093" max="14093" width="8.7109375" style="25" customWidth="1"/>
    <col min="14094" max="14094" width="24" style="25" customWidth="1"/>
    <col min="14095" max="14095" width="13.140625" style="25" customWidth="1"/>
    <col min="14096" max="14096" width="11.28515625" style="25" customWidth="1"/>
    <col min="14097" max="14097" width="10.5703125" style="25" customWidth="1"/>
    <col min="14098" max="14098" width="10.140625" style="25" customWidth="1"/>
    <col min="14099" max="14099" width="16.7109375" style="25" customWidth="1"/>
    <col min="14100" max="14100" width="15.140625" style="25" customWidth="1"/>
    <col min="14101" max="14339" width="9.140625" style="25"/>
    <col min="14340" max="14340" width="2.85546875" style="25" customWidth="1"/>
    <col min="14341" max="14341" width="6.42578125" style="25" customWidth="1"/>
    <col min="14342" max="14342" width="22.140625" style="25" customWidth="1"/>
    <col min="14343" max="14343" width="15" style="25" customWidth="1"/>
    <col min="14344" max="14344" width="11.28515625" style="25" customWidth="1"/>
    <col min="14345" max="14345" width="13" style="25" customWidth="1"/>
    <col min="14346" max="14346" width="8.7109375" style="25" customWidth="1"/>
    <col min="14347" max="14347" width="10.140625" style="25" customWidth="1"/>
    <col min="14348" max="14348" width="10.28515625" style="25" customWidth="1"/>
    <col min="14349" max="14349" width="8.7109375" style="25" customWidth="1"/>
    <col min="14350" max="14350" width="24" style="25" customWidth="1"/>
    <col min="14351" max="14351" width="13.140625" style="25" customWidth="1"/>
    <col min="14352" max="14352" width="11.28515625" style="25" customWidth="1"/>
    <col min="14353" max="14353" width="10.5703125" style="25" customWidth="1"/>
    <col min="14354" max="14354" width="10.140625" style="25" customWidth="1"/>
    <col min="14355" max="14355" width="16.7109375" style="25" customWidth="1"/>
    <col min="14356" max="14356" width="15.140625" style="25" customWidth="1"/>
    <col min="14357" max="14595" width="9.140625" style="25"/>
    <col min="14596" max="14596" width="2.85546875" style="25" customWidth="1"/>
    <col min="14597" max="14597" width="6.42578125" style="25" customWidth="1"/>
    <col min="14598" max="14598" width="22.140625" style="25" customWidth="1"/>
    <col min="14599" max="14599" width="15" style="25" customWidth="1"/>
    <col min="14600" max="14600" width="11.28515625" style="25" customWidth="1"/>
    <col min="14601" max="14601" width="13" style="25" customWidth="1"/>
    <col min="14602" max="14602" width="8.7109375" style="25" customWidth="1"/>
    <col min="14603" max="14603" width="10.140625" style="25" customWidth="1"/>
    <col min="14604" max="14604" width="10.28515625" style="25" customWidth="1"/>
    <col min="14605" max="14605" width="8.7109375" style="25" customWidth="1"/>
    <col min="14606" max="14606" width="24" style="25" customWidth="1"/>
    <col min="14607" max="14607" width="13.140625" style="25" customWidth="1"/>
    <col min="14608" max="14608" width="11.28515625" style="25" customWidth="1"/>
    <col min="14609" max="14609" width="10.5703125" style="25" customWidth="1"/>
    <col min="14610" max="14610" width="10.140625" style="25" customWidth="1"/>
    <col min="14611" max="14611" width="16.7109375" style="25" customWidth="1"/>
    <col min="14612" max="14612" width="15.140625" style="25" customWidth="1"/>
    <col min="14613" max="14851" width="9.140625" style="25"/>
    <col min="14852" max="14852" width="2.85546875" style="25" customWidth="1"/>
    <col min="14853" max="14853" width="6.42578125" style="25" customWidth="1"/>
    <col min="14854" max="14854" width="22.140625" style="25" customWidth="1"/>
    <col min="14855" max="14855" width="15" style="25" customWidth="1"/>
    <col min="14856" max="14856" width="11.28515625" style="25" customWidth="1"/>
    <col min="14857" max="14857" width="13" style="25" customWidth="1"/>
    <col min="14858" max="14858" width="8.7109375" style="25" customWidth="1"/>
    <col min="14859" max="14859" width="10.140625" style="25" customWidth="1"/>
    <col min="14860" max="14860" width="10.28515625" style="25" customWidth="1"/>
    <col min="14861" max="14861" width="8.7109375" style="25" customWidth="1"/>
    <col min="14862" max="14862" width="24" style="25" customWidth="1"/>
    <col min="14863" max="14863" width="13.140625" style="25" customWidth="1"/>
    <col min="14864" max="14864" width="11.28515625" style="25" customWidth="1"/>
    <col min="14865" max="14865" width="10.5703125" style="25" customWidth="1"/>
    <col min="14866" max="14866" width="10.140625" style="25" customWidth="1"/>
    <col min="14867" max="14867" width="16.7109375" style="25" customWidth="1"/>
    <col min="14868" max="14868" width="15.140625" style="25" customWidth="1"/>
    <col min="14869" max="15107" width="9.140625" style="25"/>
    <col min="15108" max="15108" width="2.85546875" style="25" customWidth="1"/>
    <col min="15109" max="15109" width="6.42578125" style="25" customWidth="1"/>
    <col min="15110" max="15110" width="22.140625" style="25" customWidth="1"/>
    <col min="15111" max="15111" width="15" style="25" customWidth="1"/>
    <col min="15112" max="15112" width="11.28515625" style="25" customWidth="1"/>
    <col min="15113" max="15113" width="13" style="25" customWidth="1"/>
    <col min="15114" max="15114" width="8.7109375" style="25" customWidth="1"/>
    <col min="15115" max="15115" width="10.140625" style="25" customWidth="1"/>
    <col min="15116" max="15116" width="10.28515625" style="25" customWidth="1"/>
    <col min="15117" max="15117" width="8.7109375" style="25" customWidth="1"/>
    <col min="15118" max="15118" width="24" style="25" customWidth="1"/>
    <col min="15119" max="15119" width="13.140625" style="25" customWidth="1"/>
    <col min="15120" max="15120" width="11.28515625" style="25" customWidth="1"/>
    <col min="15121" max="15121" width="10.5703125" style="25" customWidth="1"/>
    <col min="15122" max="15122" width="10.140625" style="25" customWidth="1"/>
    <col min="15123" max="15123" width="16.7109375" style="25" customWidth="1"/>
    <col min="15124" max="15124" width="15.140625" style="25" customWidth="1"/>
    <col min="15125" max="15363" width="9.140625" style="25"/>
    <col min="15364" max="15364" width="2.85546875" style="25" customWidth="1"/>
    <col min="15365" max="15365" width="6.42578125" style="25" customWidth="1"/>
    <col min="15366" max="15366" width="22.140625" style="25" customWidth="1"/>
    <col min="15367" max="15367" width="15" style="25" customWidth="1"/>
    <col min="15368" max="15368" width="11.28515625" style="25" customWidth="1"/>
    <col min="15369" max="15369" width="13" style="25" customWidth="1"/>
    <col min="15370" max="15370" width="8.7109375" style="25" customWidth="1"/>
    <col min="15371" max="15371" width="10.140625" style="25" customWidth="1"/>
    <col min="15372" max="15372" width="10.28515625" style="25" customWidth="1"/>
    <col min="15373" max="15373" width="8.7109375" style="25" customWidth="1"/>
    <col min="15374" max="15374" width="24" style="25" customWidth="1"/>
    <col min="15375" max="15375" width="13.140625" style="25" customWidth="1"/>
    <col min="15376" max="15376" width="11.28515625" style="25" customWidth="1"/>
    <col min="15377" max="15377" width="10.5703125" style="25" customWidth="1"/>
    <col min="15378" max="15378" width="10.140625" style="25" customWidth="1"/>
    <col min="15379" max="15379" width="16.7109375" style="25" customWidth="1"/>
    <col min="15380" max="15380" width="15.140625" style="25" customWidth="1"/>
    <col min="15381" max="15619" width="9.140625" style="25"/>
    <col min="15620" max="15620" width="2.85546875" style="25" customWidth="1"/>
    <col min="15621" max="15621" width="6.42578125" style="25" customWidth="1"/>
    <col min="15622" max="15622" width="22.140625" style="25" customWidth="1"/>
    <col min="15623" max="15623" width="15" style="25" customWidth="1"/>
    <col min="15624" max="15624" width="11.28515625" style="25" customWidth="1"/>
    <col min="15625" max="15625" width="13" style="25" customWidth="1"/>
    <col min="15626" max="15626" width="8.7109375" style="25" customWidth="1"/>
    <col min="15627" max="15627" width="10.140625" style="25" customWidth="1"/>
    <col min="15628" max="15628" width="10.28515625" style="25" customWidth="1"/>
    <col min="15629" max="15629" width="8.7109375" style="25" customWidth="1"/>
    <col min="15630" max="15630" width="24" style="25" customWidth="1"/>
    <col min="15631" max="15631" width="13.140625" style="25" customWidth="1"/>
    <col min="15632" max="15632" width="11.28515625" style="25" customWidth="1"/>
    <col min="15633" max="15633" width="10.5703125" style="25" customWidth="1"/>
    <col min="15634" max="15634" width="10.140625" style="25" customWidth="1"/>
    <col min="15635" max="15635" width="16.7109375" style="25" customWidth="1"/>
    <col min="15636" max="15636" width="15.140625" style="25" customWidth="1"/>
    <col min="15637" max="15875" width="9.140625" style="25"/>
    <col min="15876" max="15876" width="2.85546875" style="25" customWidth="1"/>
    <col min="15877" max="15877" width="6.42578125" style="25" customWidth="1"/>
    <col min="15878" max="15878" width="22.140625" style="25" customWidth="1"/>
    <col min="15879" max="15879" width="15" style="25" customWidth="1"/>
    <col min="15880" max="15880" width="11.28515625" style="25" customWidth="1"/>
    <col min="15881" max="15881" width="13" style="25" customWidth="1"/>
    <col min="15882" max="15882" width="8.7109375" style="25" customWidth="1"/>
    <col min="15883" max="15883" width="10.140625" style="25" customWidth="1"/>
    <col min="15884" max="15884" width="10.28515625" style="25" customWidth="1"/>
    <col min="15885" max="15885" width="8.7109375" style="25" customWidth="1"/>
    <col min="15886" max="15886" width="24" style="25" customWidth="1"/>
    <col min="15887" max="15887" width="13.140625" style="25" customWidth="1"/>
    <col min="15888" max="15888" width="11.28515625" style="25" customWidth="1"/>
    <col min="15889" max="15889" width="10.5703125" style="25" customWidth="1"/>
    <col min="15890" max="15890" width="10.140625" style="25" customWidth="1"/>
    <col min="15891" max="15891" width="16.7109375" style="25" customWidth="1"/>
    <col min="15892" max="15892" width="15.140625" style="25" customWidth="1"/>
    <col min="15893" max="16131" width="9.140625" style="25"/>
    <col min="16132" max="16132" width="2.85546875" style="25" customWidth="1"/>
    <col min="16133" max="16133" width="6.42578125" style="25" customWidth="1"/>
    <col min="16134" max="16134" width="22.140625" style="25" customWidth="1"/>
    <col min="16135" max="16135" width="15" style="25" customWidth="1"/>
    <col min="16136" max="16136" width="11.28515625" style="25" customWidth="1"/>
    <col min="16137" max="16137" width="13" style="25" customWidth="1"/>
    <col min="16138" max="16138" width="8.7109375" style="25" customWidth="1"/>
    <col min="16139" max="16139" width="10.140625" style="25" customWidth="1"/>
    <col min="16140" max="16140" width="10.28515625" style="25" customWidth="1"/>
    <col min="16141" max="16141" width="8.7109375" style="25" customWidth="1"/>
    <col min="16142" max="16142" width="24" style="25" customWidth="1"/>
    <col min="16143" max="16143" width="13.140625" style="25" customWidth="1"/>
    <col min="16144" max="16144" width="11.28515625" style="25" customWidth="1"/>
    <col min="16145" max="16145" width="10.5703125" style="25" customWidth="1"/>
    <col min="16146" max="16146" width="10.140625" style="25" customWidth="1"/>
    <col min="16147" max="16147" width="16.7109375" style="25" customWidth="1"/>
    <col min="16148" max="16148" width="15.140625" style="25" customWidth="1"/>
    <col min="16149" max="16384" width="9.140625" style="25"/>
  </cols>
  <sheetData>
    <row r="1" spans="2:22" s="24" customFormat="1" ht="18.75">
      <c r="B1" s="225" t="s">
        <v>1867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58"/>
      <c r="V1" s="58"/>
    </row>
    <row r="2" spans="2:22" s="24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58"/>
      <c r="V2" s="58"/>
    </row>
    <row r="3" spans="2:22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79"/>
      <c r="R3" s="73"/>
      <c r="S3" s="74"/>
      <c r="T3" s="74"/>
    </row>
    <row r="4" spans="2:22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2" ht="13.5" thickBot="1"/>
    <row r="6" spans="2:22" s="30" customFormat="1" ht="13.5" customHeight="1" thickTop="1">
      <c r="B6" s="256" t="s">
        <v>1833</v>
      </c>
      <c r="C6" s="280" t="s">
        <v>1854</v>
      </c>
      <c r="D6" s="256" t="s">
        <v>1834</v>
      </c>
      <c r="E6" s="293" t="s">
        <v>1866</v>
      </c>
      <c r="F6" s="290" t="s">
        <v>1865</v>
      </c>
      <c r="G6" s="284" t="s">
        <v>1835</v>
      </c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6"/>
      <c r="U6" s="264" t="s">
        <v>1875</v>
      </c>
      <c r="V6" s="264" t="s">
        <v>1876</v>
      </c>
    </row>
    <row r="7" spans="2:22" s="30" customFormat="1" ht="12.75" customHeight="1">
      <c r="B7" s="257"/>
      <c r="C7" s="281"/>
      <c r="D7" s="257"/>
      <c r="E7" s="294"/>
      <c r="F7" s="291"/>
      <c r="G7" s="287" t="s">
        <v>1836</v>
      </c>
      <c r="H7" s="287" t="s">
        <v>1837</v>
      </c>
      <c r="I7" s="287" t="s">
        <v>1838</v>
      </c>
      <c r="J7" s="287" t="s">
        <v>1839</v>
      </c>
      <c r="K7" s="287" t="s">
        <v>1840</v>
      </c>
      <c r="L7" s="287" t="s">
        <v>1841</v>
      </c>
      <c r="M7" s="287" t="s">
        <v>1842</v>
      </c>
      <c r="N7" s="287" t="s">
        <v>1843</v>
      </c>
      <c r="O7" s="287" t="s">
        <v>1844</v>
      </c>
      <c r="P7" s="287" t="s">
        <v>1845</v>
      </c>
      <c r="Q7" s="287" t="s">
        <v>1846</v>
      </c>
      <c r="R7" s="287" t="s">
        <v>1847</v>
      </c>
      <c r="S7" s="287" t="s">
        <v>1848</v>
      </c>
      <c r="T7" s="287" t="s">
        <v>1849</v>
      </c>
      <c r="U7" s="265"/>
      <c r="V7" s="265"/>
    </row>
    <row r="8" spans="2:22" s="30" customFormat="1" ht="12.75" customHeight="1">
      <c r="B8" s="258"/>
      <c r="C8" s="282"/>
      <c r="D8" s="258"/>
      <c r="E8" s="294"/>
      <c r="F8" s="291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65"/>
      <c r="V8" s="265"/>
    </row>
    <row r="9" spans="2:22" s="30" customFormat="1" ht="12.75" customHeight="1" thickBot="1">
      <c r="B9" s="259"/>
      <c r="C9" s="283"/>
      <c r="D9" s="259"/>
      <c r="E9" s="295"/>
      <c r="F9" s="292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66"/>
      <c r="V9" s="266"/>
    </row>
    <row r="10" spans="2:22" s="30" customFormat="1" ht="12.75" customHeight="1">
      <c r="B10" s="169"/>
      <c r="C10" s="128"/>
      <c r="D10" s="169"/>
      <c r="E10" s="129"/>
      <c r="F10" s="130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2"/>
      <c r="V10" s="132"/>
    </row>
    <row r="11" spans="2:22">
      <c r="B11" s="82">
        <v>1</v>
      </c>
      <c r="C11" s="69" t="str">
        <f>'K8 SD_SMP KAB GROBOGAN 2013'!C863</f>
        <v xml:space="preserve"> Brati </v>
      </c>
      <c r="D11" s="70" t="str">
        <f>'K8 SD_SMP KAB GROBOGAN 2013'!D863</f>
        <v>SMP NEGERI 1 BRATI</v>
      </c>
      <c r="E11" s="71">
        <f>'PER TRIWULAN'!X858</f>
        <v>645390000</v>
      </c>
      <c r="F11" s="87">
        <v>645390000</v>
      </c>
      <c r="G11" s="72"/>
      <c r="H11" s="72">
        <v>12280000</v>
      </c>
      <c r="I11" s="72">
        <v>90327500</v>
      </c>
      <c r="J11" s="72">
        <v>127590400</v>
      </c>
      <c r="K11" s="72">
        <v>172197289</v>
      </c>
      <c r="L11" s="72">
        <v>9739811</v>
      </c>
      <c r="M11" s="72">
        <v>27415000</v>
      </c>
      <c r="N11" s="72">
        <v>114450000</v>
      </c>
      <c r="O11" s="72">
        <v>52890000</v>
      </c>
      <c r="P11" s="72"/>
      <c r="Q11" s="72">
        <v>2400000</v>
      </c>
      <c r="R11" s="72">
        <v>5100000</v>
      </c>
      <c r="S11" s="72">
        <v>31000000</v>
      </c>
      <c r="T11" s="72">
        <f>SUM(G11:S11)</f>
        <v>645390000</v>
      </c>
      <c r="U11" s="59">
        <f>E11-F11</f>
        <v>0</v>
      </c>
      <c r="V11" s="59">
        <f>F11-T11</f>
        <v>0</v>
      </c>
    </row>
    <row r="12" spans="2:22">
      <c r="B12" s="79">
        <f>B11+1</f>
        <v>2</v>
      </c>
      <c r="C12" s="69" t="str">
        <f>'K8 SD_SMP KAB GROBOGAN 2013'!C864</f>
        <v xml:space="preserve"> Brati </v>
      </c>
      <c r="D12" s="70" t="str">
        <f>'K8 SD_SMP KAB GROBOGAN 2013'!D864</f>
        <v>SMP NEGERI 2 SATU ATAP BRATI</v>
      </c>
      <c r="E12" s="71">
        <f>'PER TRIWULAN'!X859</f>
        <v>99045000</v>
      </c>
      <c r="F12" s="87">
        <v>99045000</v>
      </c>
      <c r="G12" s="136">
        <v>50000</v>
      </c>
      <c r="H12" s="62">
        <v>8900000</v>
      </c>
      <c r="I12" s="62">
        <v>15544800</v>
      </c>
      <c r="J12" s="62">
        <v>21167350</v>
      </c>
      <c r="K12" s="62">
        <v>7926600</v>
      </c>
      <c r="L12" s="62">
        <v>1576000</v>
      </c>
      <c r="M12" s="62">
        <v>4205000</v>
      </c>
      <c r="N12" s="62">
        <v>19800000</v>
      </c>
      <c r="O12" s="62">
        <v>2025000</v>
      </c>
      <c r="P12" s="62"/>
      <c r="Q12" s="62">
        <v>300000</v>
      </c>
      <c r="R12" s="62"/>
      <c r="S12" s="62">
        <v>17550250</v>
      </c>
      <c r="T12" s="72">
        <f t="shared" ref="T12:T75" si="0">SUM(G12:S12)</f>
        <v>99045000</v>
      </c>
      <c r="U12" s="59">
        <f t="shared" ref="U12:U75" si="1">E12-F12</f>
        <v>0</v>
      </c>
      <c r="V12" s="59">
        <f t="shared" ref="V12:V75" si="2">F12-T12</f>
        <v>0</v>
      </c>
    </row>
    <row r="13" spans="2:22">
      <c r="B13" s="79">
        <f t="shared" ref="B13:B76" si="3">B12+1</f>
        <v>3</v>
      </c>
      <c r="C13" s="69" t="str">
        <f>'K8 SD_SMP KAB GROBOGAN 2013'!C865</f>
        <v xml:space="preserve"> Brati </v>
      </c>
      <c r="D13" s="70" t="str">
        <f>'K8 SD_SMP KAB GROBOGAN 2013'!D865</f>
        <v>SMPT NEGERI 1 Brati</v>
      </c>
      <c r="E13" s="71">
        <f>'PER TRIWULAN'!X860</f>
        <v>30885000</v>
      </c>
      <c r="F13" s="87">
        <v>30885000</v>
      </c>
      <c r="G13" s="62"/>
      <c r="H13" s="62"/>
      <c r="I13" s="62"/>
      <c r="J13" s="62"/>
      <c r="K13" s="62">
        <v>2590000</v>
      </c>
      <c r="L13" s="62"/>
      <c r="M13" s="62"/>
      <c r="N13" s="62">
        <v>18000000</v>
      </c>
      <c r="O13" s="62"/>
      <c r="P13" s="62"/>
      <c r="Q13" s="62"/>
      <c r="R13" s="62"/>
      <c r="S13" s="62"/>
      <c r="T13" s="72">
        <f t="shared" si="0"/>
        <v>20590000</v>
      </c>
      <c r="U13" s="59">
        <f t="shared" si="1"/>
        <v>0</v>
      </c>
      <c r="V13" s="59">
        <f t="shared" si="2"/>
        <v>10295000</v>
      </c>
    </row>
    <row r="14" spans="2:22">
      <c r="B14" s="79">
        <f t="shared" si="3"/>
        <v>4</v>
      </c>
      <c r="C14" s="69" t="str">
        <f>'K8 SD_SMP KAB GROBOGAN 2013'!C866</f>
        <v xml:space="preserve"> Gabus </v>
      </c>
      <c r="D14" s="70" t="str">
        <f>'K8 SD_SMP KAB GROBOGAN 2013'!D866</f>
        <v>SMP NEGERI 1 GABUS</v>
      </c>
      <c r="E14" s="71">
        <f>'PER TRIWULAN'!X861</f>
        <v>721715000</v>
      </c>
      <c r="F14" s="87">
        <v>721715000</v>
      </c>
      <c r="G14" s="62">
        <v>16678200</v>
      </c>
      <c r="H14" s="62">
        <v>19332000</v>
      </c>
      <c r="I14" s="62">
        <v>108227800</v>
      </c>
      <c r="J14" s="62">
        <v>144507350</v>
      </c>
      <c r="K14" s="62">
        <v>115371700</v>
      </c>
      <c r="L14" s="62">
        <v>14435173</v>
      </c>
      <c r="M14" s="62">
        <v>21912000</v>
      </c>
      <c r="N14" s="62">
        <v>132730000</v>
      </c>
      <c r="O14" s="62">
        <v>16060000</v>
      </c>
      <c r="P14" s="62"/>
      <c r="Q14" s="62">
        <v>71592800</v>
      </c>
      <c r="R14" s="62">
        <v>5858000</v>
      </c>
      <c r="S14" s="62">
        <v>54603882</v>
      </c>
      <c r="T14" s="72">
        <f t="shared" si="0"/>
        <v>721308905</v>
      </c>
      <c r="U14" s="59">
        <f t="shared" si="1"/>
        <v>0</v>
      </c>
      <c r="V14" s="59">
        <f t="shared" si="2"/>
        <v>406095</v>
      </c>
    </row>
    <row r="15" spans="2:22">
      <c r="B15" s="79">
        <f t="shared" si="3"/>
        <v>5</v>
      </c>
      <c r="C15" s="69" t="str">
        <f>'K8 SD_SMP KAB GROBOGAN 2013'!C867</f>
        <v xml:space="preserve"> Gabus </v>
      </c>
      <c r="D15" s="70" t="str">
        <f>'K8 SD_SMP KAB GROBOGAN 2013'!D867</f>
        <v>SMP NEGERI 2 GABUS</v>
      </c>
      <c r="E15" s="71">
        <f>'PER TRIWULAN'!X862</f>
        <v>294650000</v>
      </c>
      <c r="F15" s="87">
        <v>294650000</v>
      </c>
      <c r="G15" s="62">
        <v>200000</v>
      </c>
      <c r="H15" s="62">
        <v>11220000</v>
      </c>
      <c r="I15" s="62">
        <v>48561500</v>
      </c>
      <c r="J15" s="62">
        <v>49495900</v>
      </c>
      <c r="K15" s="62">
        <v>29896400</v>
      </c>
      <c r="L15" s="62">
        <v>6162775</v>
      </c>
      <c r="M15" s="62">
        <v>3150000</v>
      </c>
      <c r="N15" s="62">
        <v>51144000</v>
      </c>
      <c r="O15" s="62">
        <v>14725000</v>
      </c>
      <c r="P15" s="62"/>
      <c r="Q15" s="62">
        <v>3000000</v>
      </c>
      <c r="R15" s="62">
        <v>190000</v>
      </c>
      <c r="S15" s="62">
        <v>76903850</v>
      </c>
      <c r="T15" s="72">
        <f t="shared" si="0"/>
        <v>294649425</v>
      </c>
      <c r="U15" s="59">
        <f t="shared" si="1"/>
        <v>0</v>
      </c>
      <c r="V15" s="59">
        <f t="shared" si="2"/>
        <v>575</v>
      </c>
    </row>
    <row r="16" spans="2:22">
      <c r="B16" s="79">
        <f t="shared" si="3"/>
        <v>6</v>
      </c>
      <c r="C16" s="69" t="str">
        <f>'K8 SD_SMP KAB GROBOGAN 2013'!C868</f>
        <v xml:space="preserve"> Gabus </v>
      </c>
      <c r="D16" s="70" t="str">
        <f>'K8 SD_SMP KAB GROBOGAN 2013'!D868</f>
        <v>SMP NEGERI 3 GABUS</v>
      </c>
      <c r="E16" s="71">
        <f>'PER TRIWULAN'!X863</f>
        <v>156555000</v>
      </c>
      <c r="F16" s="87">
        <v>156555000</v>
      </c>
      <c r="G16" s="62">
        <v>4333000</v>
      </c>
      <c r="H16" s="62">
        <v>5095500</v>
      </c>
      <c r="I16" s="62">
        <v>27530500</v>
      </c>
      <c r="J16" s="62">
        <v>38337600</v>
      </c>
      <c r="K16" s="62">
        <v>8145300</v>
      </c>
      <c r="L16" s="62">
        <v>1384000</v>
      </c>
      <c r="M16" s="62">
        <v>16203000</v>
      </c>
      <c r="N16" s="62">
        <v>24837000</v>
      </c>
      <c r="O16" s="62">
        <v>9325000</v>
      </c>
      <c r="P16" s="62"/>
      <c r="Q16" s="62">
        <v>7360000</v>
      </c>
      <c r="R16" s="62">
        <v>519000</v>
      </c>
      <c r="S16" s="62">
        <v>13485100</v>
      </c>
      <c r="T16" s="72">
        <f t="shared" si="0"/>
        <v>156555000</v>
      </c>
      <c r="U16" s="59">
        <f t="shared" si="1"/>
        <v>0</v>
      </c>
      <c r="V16" s="59">
        <f t="shared" si="2"/>
        <v>0</v>
      </c>
    </row>
    <row r="17" spans="2:22">
      <c r="B17" s="79">
        <f t="shared" si="3"/>
        <v>7</v>
      </c>
      <c r="C17" s="69" t="str">
        <f>'K8 SD_SMP KAB GROBOGAN 2013'!C869</f>
        <v xml:space="preserve"> Gabus </v>
      </c>
      <c r="D17" s="70" t="str">
        <f>'K8 SD_SMP KAB GROBOGAN 2013'!D869</f>
        <v>SMP NEGERI 4 Satu Atap Gabus</v>
      </c>
      <c r="E17" s="71">
        <f>'PER TRIWULAN'!X864</f>
        <v>59640000</v>
      </c>
      <c r="F17" s="87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72">
        <f t="shared" si="0"/>
        <v>0</v>
      </c>
      <c r="U17" s="59">
        <f t="shared" si="1"/>
        <v>59640000</v>
      </c>
      <c r="V17" s="59">
        <f t="shared" si="2"/>
        <v>0</v>
      </c>
    </row>
    <row r="18" spans="2:22">
      <c r="B18" s="79">
        <f t="shared" si="3"/>
        <v>8</v>
      </c>
      <c r="C18" s="69" t="str">
        <f>'K8 SD_SMP KAB GROBOGAN 2013'!C870</f>
        <v xml:space="preserve"> Gabus </v>
      </c>
      <c r="D18" s="70" t="str">
        <f>'K8 SD_SMP KAB GROBOGAN 2013'!D870</f>
        <v>SMPT NEGERI 2 Gabus</v>
      </c>
      <c r="E18" s="71">
        <f>'PER TRIWULAN'!X865</f>
        <v>18105000</v>
      </c>
      <c r="F18" s="87">
        <v>18105000</v>
      </c>
      <c r="G18" s="62"/>
      <c r="H18" s="62">
        <v>331000</v>
      </c>
      <c r="I18" s="62">
        <v>4614000</v>
      </c>
      <c r="J18" s="62">
        <v>3062000</v>
      </c>
      <c r="K18" s="62">
        <v>950700</v>
      </c>
      <c r="L18" s="62"/>
      <c r="M18" s="62">
        <v>50000</v>
      </c>
      <c r="N18" s="62">
        <v>7400000</v>
      </c>
      <c r="O18" s="62"/>
      <c r="P18" s="62"/>
      <c r="Q18" s="62">
        <v>720000</v>
      </c>
      <c r="R18" s="62"/>
      <c r="S18" s="62">
        <v>782300</v>
      </c>
      <c r="T18" s="72">
        <f t="shared" si="0"/>
        <v>17910000</v>
      </c>
      <c r="U18" s="59">
        <f t="shared" si="1"/>
        <v>0</v>
      </c>
      <c r="V18" s="59">
        <f t="shared" si="2"/>
        <v>195000</v>
      </c>
    </row>
    <row r="19" spans="2:22">
      <c r="B19" s="79">
        <f t="shared" si="3"/>
        <v>9</v>
      </c>
      <c r="C19" s="69" t="str">
        <f>'K8 SD_SMP KAB GROBOGAN 2013'!C871</f>
        <v xml:space="preserve"> Gabus </v>
      </c>
      <c r="D19" s="70" t="str">
        <f>'K8 SD_SMP KAB GROBOGAN 2013'!D871</f>
        <v>SMP NEGERI 5 Satu Atap Gabus</v>
      </c>
      <c r="E19" s="71">
        <f>'PER TRIWULAN'!X866</f>
        <v>16685000</v>
      </c>
      <c r="F19" s="87">
        <v>16685000</v>
      </c>
      <c r="G19" s="62"/>
      <c r="H19" s="62">
        <v>199400</v>
      </c>
      <c r="I19" s="62">
        <v>2000000</v>
      </c>
      <c r="J19" s="62">
        <v>2800000</v>
      </c>
      <c r="K19" s="62">
        <v>3000000</v>
      </c>
      <c r="L19" s="62">
        <v>600000</v>
      </c>
      <c r="M19" s="62">
        <v>400000</v>
      </c>
      <c r="N19" s="62">
        <v>3400000</v>
      </c>
      <c r="O19" s="62">
        <v>3000000</v>
      </c>
      <c r="P19" s="62"/>
      <c r="Q19" s="62">
        <v>1200000</v>
      </c>
      <c r="R19" s="62"/>
      <c r="S19" s="62">
        <v>85600</v>
      </c>
      <c r="T19" s="72">
        <f t="shared" si="0"/>
        <v>16685000</v>
      </c>
      <c r="U19" s="59">
        <f t="shared" si="1"/>
        <v>0</v>
      </c>
      <c r="V19" s="59">
        <f t="shared" si="2"/>
        <v>0</v>
      </c>
    </row>
    <row r="20" spans="2:22">
      <c r="B20" s="79">
        <f t="shared" si="3"/>
        <v>10</v>
      </c>
      <c r="C20" s="69" t="str">
        <f>'K8 SD_SMP KAB GROBOGAN 2013'!C872</f>
        <v xml:space="preserve"> Geyer </v>
      </c>
      <c r="D20" s="70" t="str">
        <f>'K8 SD_SMP KAB GROBOGAN 2013'!D872</f>
        <v>SMP NEGERI 1 GEYER</v>
      </c>
      <c r="E20" s="71">
        <f>'PER TRIWULAN'!X867</f>
        <v>460080000</v>
      </c>
      <c r="F20" s="87">
        <v>460080000</v>
      </c>
      <c r="G20" s="62"/>
      <c r="H20" s="62">
        <v>2562500</v>
      </c>
      <c r="I20" s="62">
        <v>11020000</v>
      </c>
      <c r="J20" s="62">
        <v>86649000</v>
      </c>
      <c r="K20" s="62">
        <v>163523838</v>
      </c>
      <c r="L20" s="62">
        <v>13704673</v>
      </c>
      <c r="M20" s="62">
        <v>69669000</v>
      </c>
      <c r="N20" s="62">
        <v>86600000</v>
      </c>
      <c r="O20" s="62">
        <v>9120000</v>
      </c>
      <c r="P20" s="62"/>
      <c r="Q20" s="62">
        <v>5400000</v>
      </c>
      <c r="R20" s="62">
        <v>11830000</v>
      </c>
      <c r="S20" s="62"/>
      <c r="T20" s="72">
        <f t="shared" si="0"/>
        <v>460079011</v>
      </c>
      <c r="U20" s="59">
        <f t="shared" si="1"/>
        <v>0</v>
      </c>
      <c r="V20" s="59">
        <f t="shared" si="2"/>
        <v>989</v>
      </c>
    </row>
    <row r="21" spans="2:22">
      <c r="B21" s="79">
        <f t="shared" si="3"/>
        <v>11</v>
      </c>
      <c r="C21" s="69" t="str">
        <f>'K8 SD_SMP KAB GROBOGAN 2013'!C873</f>
        <v xml:space="preserve"> Geyer </v>
      </c>
      <c r="D21" s="70" t="str">
        <f>'K8 SD_SMP KAB GROBOGAN 2013'!D873</f>
        <v>SMP NEGERI 2 GEYER</v>
      </c>
      <c r="E21" s="71">
        <f>'PER TRIWULAN'!X868</f>
        <v>381980000</v>
      </c>
      <c r="F21" s="87">
        <v>381980000</v>
      </c>
      <c r="G21" s="62">
        <v>5590000</v>
      </c>
      <c r="H21" s="62">
        <v>9000000</v>
      </c>
      <c r="I21" s="62">
        <v>17789500</v>
      </c>
      <c r="J21" s="62">
        <v>65955700</v>
      </c>
      <c r="K21" s="62">
        <v>160168156</v>
      </c>
      <c r="L21" s="62">
        <v>22264357</v>
      </c>
      <c r="M21" s="62">
        <v>20213287</v>
      </c>
      <c r="N21" s="62">
        <v>27600000</v>
      </c>
      <c r="O21" s="62">
        <v>34499000</v>
      </c>
      <c r="P21" s="62"/>
      <c r="Q21" s="62">
        <v>3600000</v>
      </c>
      <c r="R21" s="62">
        <v>4000000</v>
      </c>
      <c r="S21" s="62">
        <v>11300000</v>
      </c>
      <c r="T21" s="72">
        <f t="shared" si="0"/>
        <v>381980000</v>
      </c>
      <c r="U21" s="59">
        <f t="shared" si="1"/>
        <v>0</v>
      </c>
      <c r="V21" s="59">
        <f t="shared" si="2"/>
        <v>0</v>
      </c>
    </row>
    <row r="22" spans="2:22">
      <c r="B22" s="79">
        <f t="shared" si="3"/>
        <v>12</v>
      </c>
      <c r="C22" s="69" t="str">
        <f>'K8 SD_SMP KAB GROBOGAN 2013'!C874</f>
        <v xml:space="preserve"> Geyer </v>
      </c>
      <c r="D22" s="70" t="str">
        <f>'K8 SD_SMP KAB GROBOGAN 2013'!D874</f>
        <v>SMP NEGERI 3 GEYER</v>
      </c>
      <c r="E22" s="71">
        <f>'PER TRIWULAN'!X869</f>
        <v>312045000</v>
      </c>
      <c r="F22" s="87">
        <v>312045000</v>
      </c>
      <c r="G22" s="62">
        <v>12145000</v>
      </c>
      <c r="H22" s="62">
        <v>4480000</v>
      </c>
      <c r="I22" s="62">
        <v>41260500</v>
      </c>
      <c r="J22" s="62">
        <v>78306625</v>
      </c>
      <c r="K22" s="62">
        <v>34106050</v>
      </c>
      <c r="L22" s="62">
        <v>14783868</v>
      </c>
      <c r="M22" s="62">
        <v>16442500</v>
      </c>
      <c r="N22" s="62">
        <v>35473000</v>
      </c>
      <c r="O22" s="62">
        <v>6565250</v>
      </c>
      <c r="P22" s="62">
        <v>1350000</v>
      </c>
      <c r="Q22" s="62">
        <v>1200000</v>
      </c>
      <c r="R22" s="62">
        <v>5210000</v>
      </c>
      <c r="S22" s="62">
        <v>60214000</v>
      </c>
      <c r="T22" s="72">
        <f t="shared" si="0"/>
        <v>311536793</v>
      </c>
      <c r="U22" s="59">
        <f t="shared" si="1"/>
        <v>0</v>
      </c>
      <c r="V22" s="59">
        <f t="shared" si="2"/>
        <v>508207</v>
      </c>
    </row>
    <row r="23" spans="2:22">
      <c r="B23" s="79">
        <f t="shared" si="3"/>
        <v>13</v>
      </c>
      <c r="C23" s="69" t="str">
        <f>'K8 SD_SMP KAB GROBOGAN 2013'!C875</f>
        <v xml:space="preserve"> Geyer </v>
      </c>
      <c r="D23" s="70" t="str">
        <f>'K8 SD_SMP KAB GROBOGAN 2013'!D875</f>
        <v>SMP NEGERI 4 GEYER</v>
      </c>
      <c r="E23" s="71">
        <f>'PER TRIWULAN'!X870</f>
        <v>340800000</v>
      </c>
      <c r="F23" s="87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72">
        <f t="shared" si="0"/>
        <v>0</v>
      </c>
      <c r="U23" s="59">
        <f t="shared" si="1"/>
        <v>340800000</v>
      </c>
      <c r="V23" s="59">
        <f t="shared" si="2"/>
        <v>0</v>
      </c>
    </row>
    <row r="24" spans="2:22">
      <c r="B24" s="79">
        <f t="shared" si="3"/>
        <v>14</v>
      </c>
      <c r="C24" s="69" t="str">
        <f>'K8 SD_SMP KAB GROBOGAN 2013'!C876</f>
        <v xml:space="preserve"> Geyer </v>
      </c>
      <c r="D24" s="70" t="str">
        <f>'K8 SD_SMP KAB GROBOGAN 2013'!D876</f>
        <v>SMPN 5 Satu Atap Geyer</v>
      </c>
      <c r="E24" s="71">
        <f>'PER TRIWULAN'!X871</f>
        <v>68515000</v>
      </c>
      <c r="F24" s="87">
        <v>68515000</v>
      </c>
      <c r="G24" s="62"/>
      <c r="H24" s="62">
        <v>1359000</v>
      </c>
      <c r="I24" s="62">
        <v>2074000</v>
      </c>
      <c r="J24" s="62">
        <v>8516200</v>
      </c>
      <c r="K24" s="62">
        <v>12096350</v>
      </c>
      <c r="L24" s="62">
        <v>11303770</v>
      </c>
      <c r="M24" s="62">
        <v>4737500</v>
      </c>
      <c r="N24" s="62">
        <v>13572980</v>
      </c>
      <c r="O24" s="62">
        <v>3028500</v>
      </c>
      <c r="P24" s="62"/>
      <c r="Q24" s="62"/>
      <c r="R24" s="62">
        <v>11826700</v>
      </c>
      <c r="S24" s="62"/>
      <c r="T24" s="72">
        <f t="shared" si="0"/>
        <v>68515000</v>
      </c>
      <c r="U24" s="59">
        <f t="shared" si="1"/>
        <v>0</v>
      </c>
      <c r="V24" s="59">
        <f t="shared" si="2"/>
        <v>0</v>
      </c>
    </row>
    <row r="25" spans="2:22">
      <c r="B25" s="79">
        <f t="shared" si="3"/>
        <v>15</v>
      </c>
      <c r="C25" s="69" t="str">
        <f>'K8 SD_SMP KAB GROBOGAN 2013'!C877</f>
        <v xml:space="preserve"> Godong </v>
      </c>
      <c r="D25" s="70" t="str">
        <f>'K8 SD_SMP KAB GROBOGAN 2013'!D877</f>
        <v>SMP NEGERI 1 GODONG</v>
      </c>
      <c r="E25" s="71">
        <f>'PER TRIWULAN'!X872</f>
        <v>675565000</v>
      </c>
      <c r="F25" s="87">
        <v>675565000</v>
      </c>
      <c r="G25" s="62">
        <v>24300000</v>
      </c>
      <c r="H25" s="62">
        <v>19000000</v>
      </c>
      <c r="I25" s="62">
        <v>149461500</v>
      </c>
      <c r="J25" s="62">
        <v>132577600</v>
      </c>
      <c r="K25" s="62">
        <v>71441800</v>
      </c>
      <c r="L25" s="62">
        <v>17792381</v>
      </c>
      <c r="M25" s="62">
        <v>21040000</v>
      </c>
      <c r="N25" s="62">
        <v>44000000</v>
      </c>
      <c r="O25" s="62">
        <v>11885000</v>
      </c>
      <c r="P25" s="62"/>
      <c r="Q25" s="62">
        <v>6600000</v>
      </c>
      <c r="R25" s="62">
        <v>29675000</v>
      </c>
      <c r="S25" s="62">
        <v>147529000</v>
      </c>
      <c r="T25" s="72">
        <f t="shared" si="0"/>
        <v>675302281</v>
      </c>
      <c r="U25" s="59">
        <f t="shared" si="1"/>
        <v>0</v>
      </c>
      <c r="V25" s="59">
        <f t="shared" si="2"/>
        <v>262719</v>
      </c>
    </row>
    <row r="26" spans="2:22">
      <c r="B26" s="79">
        <f t="shared" si="3"/>
        <v>16</v>
      </c>
      <c r="C26" s="69" t="str">
        <f>'K8 SD_SMP KAB GROBOGAN 2013'!C878</f>
        <v xml:space="preserve"> Godong </v>
      </c>
      <c r="D26" s="70" t="str">
        <f>'K8 SD_SMP KAB GROBOGAN 2013'!D878</f>
        <v>SMP NEGERI 2 GODONG</v>
      </c>
      <c r="E26" s="136">
        <f>'PER TRIWULAN'!X873</f>
        <v>129220000</v>
      </c>
      <c r="F26" s="136">
        <v>129220000</v>
      </c>
      <c r="G26" s="146">
        <v>1515000</v>
      </c>
      <c r="H26" s="146">
        <v>4021000</v>
      </c>
      <c r="I26" s="146">
        <v>24066500</v>
      </c>
      <c r="J26" s="146">
        <v>21446700</v>
      </c>
      <c r="K26" s="146">
        <v>10509550</v>
      </c>
      <c r="L26" s="146">
        <v>5705209</v>
      </c>
      <c r="M26" s="146">
        <v>663000</v>
      </c>
      <c r="N26" s="146">
        <v>26610000</v>
      </c>
      <c r="O26" s="146">
        <v>3537000</v>
      </c>
      <c r="P26" s="146"/>
      <c r="Q26" s="146"/>
      <c r="R26" s="146"/>
      <c r="S26" s="146">
        <v>30281000</v>
      </c>
      <c r="T26" s="136">
        <f t="shared" si="0"/>
        <v>128354959</v>
      </c>
      <c r="U26" s="59">
        <f t="shared" si="1"/>
        <v>0</v>
      </c>
      <c r="V26" s="59">
        <f t="shared" si="2"/>
        <v>865041</v>
      </c>
    </row>
    <row r="27" spans="2:22">
      <c r="B27" s="79">
        <f t="shared" si="3"/>
        <v>17</v>
      </c>
      <c r="C27" s="69" t="str">
        <f>'K8 SD_SMP KAB GROBOGAN 2013'!C879</f>
        <v xml:space="preserve"> Godong </v>
      </c>
      <c r="D27" s="70" t="str">
        <f>'K8 SD_SMP KAB GROBOGAN 2013'!D879</f>
        <v>SMP NEGERI 3 Godong</v>
      </c>
      <c r="E27" s="71">
        <f>'PER TRIWULAN'!X874</f>
        <v>248855000</v>
      </c>
      <c r="F27" s="87">
        <v>248855000</v>
      </c>
      <c r="G27" s="62">
        <v>1020000</v>
      </c>
      <c r="H27" s="62">
        <v>9970000</v>
      </c>
      <c r="I27" s="62">
        <v>35322500</v>
      </c>
      <c r="J27" s="62">
        <v>65383500</v>
      </c>
      <c r="K27" s="62">
        <v>65737000</v>
      </c>
      <c r="L27" s="62">
        <v>23386878</v>
      </c>
      <c r="M27" s="62">
        <v>5255000</v>
      </c>
      <c r="N27" s="62">
        <v>27570000</v>
      </c>
      <c r="O27" s="62">
        <v>8210000</v>
      </c>
      <c r="P27" s="62"/>
      <c r="Q27" s="62">
        <v>3000000</v>
      </c>
      <c r="R27" s="62">
        <v>2500000</v>
      </c>
      <c r="S27" s="62">
        <v>1500000</v>
      </c>
      <c r="T27" s="72">
        <f t="shared" si="0"/>
        <v>248854878</v>
      </c>
      <c r="U27" s="59">
        <f t="shared" si="1"/>
        <v>0</v>
      </c>
      <c r="V27" s="59">
        <f t="shared" si="2"/>
        <v>122</v>
      </c>
    </row>
    <row r="28" spans="2:22">
      <c r="B28" s="79">
        <f t="shared" si="3"/>
        <v>18</v>
      </c>
      <c r="C28" s="69" t="str">
        <f>'K8 SD_SMP KAB GROBOGAN 2013'!C880</f>
        <v xml:space="preserve"> Grobogan </v>
      </c>
      <c r="D28" s="70" t="str">
        <f>'K8 SD_SMP KAB GROBOGAN 2013'!D880</f>
        <v>SMP NEGERI 1 GROBOGAN</v>
      </c>
      <c r="E28" s="71">
        <f>'PER TRIWULAN'!X875</f>
        <v>826085000</v>
      </c>
      <c r="F28" s="87">
        <v>826085000</v>
      </c>
      <c r="G28" s="62">
        <v>4878000</v>
      </c>
      <c r="H28" s="62">
        <v>21575000</v>
      </c>
      <c r="I28" s="62">
        <v>275500000</v>
      </c>
      <c r="J28" s="62">
        <v>177917000</v>
      </c>
      <c r="K28" s="62">
        <v>93251000</v>
      </c>
      <c r="L28" s="62">
        <v>32362000</v>
      </c>
      <c r="M28" s="62">
        <v>46788800</v>
      </c>
      <c r="N28" s="62">
        <v>120000000</v>
      </c>
      <c r="O28" s="62">
        <v>33823000</v>
      </c>
      <c r="P28" s="62">
        <v>2230000</v>
      </c>
      <c r="Q28" s="62">
        <v>9480000</v>
      </c>
      <c r="R28" s="62">
        <v>5137500</v>
      </c>
      <c r="S28" s="62">
        <v>3142700</v>
      </c>
      <c r="T28" s="72">
        <f t="shared" si="0"/>
        <v>826085000</v>
      </c>
      <c r="U28" s="59">
        <f t="shared" si="1"/>
        <v>0</v>
      </c>
      <c r="V28" s="59">
        <f t="shared" si="2"/>
        <v>0</v>
      </c>
    </row>
    <row r="29" spans="2:22">
      <c r="B29" s="79">
        <f t="shared" si="3"/>
        <v>19</v>
      </c>
      <c r="C29" s="69" t="str">
        <f>'K8 SD_SMP KAB GROBOGAN 2013'!C881</f>
        <v xml:space="preserve"> Grobogan </v>
      </c>
      <c r="D29" s="70" t="str">
        <f>'K8 SD_SMP KAB GROBOGAN 2013'!D881</f>
        <v>SMP NEGERI 2 GROBOGAN</v>
      </c>
      <c r="E29" s="71">
        <f>'PER TRIWULAN'!X876</f>
        <v>471795000</v>
      </c>
      <c r="F29" s="87">
        <v>471795000</v>
      </c>
      <c r="G29" s="62">
        <v>23517500</v>
      </c>
      <c r="H29" s="62">
        <v>6513700</v>
      </c>
      <c r="I29" s="62">
        <v>97510500</v>
      </c>
      <c r="J29" s="62">
        <v>94693000</v>
      </c>
      <c r="K29" s="62">
        <v>73602400</v>
      </c>
      <c r="L29" s="62">
        <v>10432502</v>
      </c>
      <c r="M29" s="62">
        <v>27239000</v>
      </c>
      <c r="N29" s="62">
        <v>88893000</v>
      </c>
      <c r="O29" s="62">
        <v>19970000</v>
      </c>
      <c r="P29" s="62">
        <v>10450000</v>
      </c>
      <c r="Q29" s="62">
        <v>3000000</v>
      </c>
      <c r="R29" s="62">
        <v>4950000</v>
      </c>
      <c r="S29" s="62">
        <v>11023000</v>
      </c>
      <c r="T29" s="72">
        <f t="shared" si="0"/>
        <v>471794602</v>
      </c>
      <c r="U29" s="59">
        <f t="shared" si="1"/>
        <v>0</v>
      </c>
      <c r="V29" s="59">
        <f t="shared" si="2"/>
        <v>398</v>
      </c>
    </row>
    <row r="30" spans="2:22">
      <c r="B30" s="79">
        <f t="shared" si="3"/>
        <v>20</v>
      </c>
      <c r="C30" s="69" t="str">
        <f>'K8 SD_SMP KAB GROBOGAN 2013'!C882</f>
        <v xml:space="preserve"> Grobogan </v>
      </c>
      <c r="D30" s="70" t="str">
        <f>'K8 SD_SMP KAB GROBOGAN 2013'!D882</f>
        <v>SMP NEGERI 3 Satu Atap Grobogan</v>
      </c>
      <c r="E30" s="71">
        <f>'PER TRIWULAN'!X877</f>
        <v>89105000</v>
      </c>
      <c r="F30" s="87">
        <v>89105000</v>
      </c>
      <c r="G30" s="62">
        <v>645000</v>
      </c>
      <c r="H30" s="62">
        <v>481600</v>
      </c>
      <c r="I30" s="62">
        <v>10870000</v>
      </c>
      <c r="J30" s="62">
        <v>6878400</v>
      </c>
      <c r="K30" s="62">
        <v>14076000</v>
      </c>
      <c r="L30" s="62">
        <v>1475000</v>
      </c>
      <c r="M30" s="62">
        <v>7730000</v>
      </c>
      <c r="N30" s="62">
        <v>11665000</v>
      </c>
      <c r="O30" s="62">
        <v>4315000</v>
      </c>
      <c r="P30" s="62">
        <v>22419000</v>
      </c>
      <c r="Q30" s="62">
        <v>8550000</v>
      </c>
      <c r="R30" s="62"/>
      <c r="S30" s="62"/>
      <c r="T30" s="72">
        <f t="shared" si="0"/>
        <v>89105000</v>
      </c>
      <c r="U30" s="59">
        <f t="shared" si="1"/>
        <v>0</v>
      </c>
      <c r="V30" s="59">
        <f t="shared" si="2"/>
        <v>0</v>
      </c>
    </row>
    <row r="31" spans="2:22">
      <c r="B31" s="79">
        <f t="shared" si="3"/>
        <v>21</v>
      </c>
      <c r="C31" s="69" t="str">
        <f>'K8 SD_SMP KAB GROBOGAN 2013'!C883</f>
        <v xml:space="preserve"> Grobogan </v>
      </c>
      <c r="D31" s="70" t="str">
        <f>'K8 SD_SMP KAB GROBOGAN 2013'!D883</f>
        <v>SMP NEGERI 4 Satu Atap Grobogan</v>
      </c>
      <c r="E31" s="71">
        <f>'PER TRIWULAN'!X878</f>
        <v>76680000</v>
      </c>
      <c r="F31" s="87">
        <v>76680000</v>
      </c>
      <c r="G31" s="62">
        <v>50000</v>
      </c>
      <c r="H31" s="62">
        <v>225000</v>
      </c>
      <c r="I31" s="62">
        <v>6000000</v>
      </c>
      <c r="J31" s="62">
        <v>6690500</v>
      </c>
      <c r="K31" s="62">
        <v>29341500</v>
      </c>
      <c r="L31" s="62">
        <v>2600000</v>
      </c>
      <c r="M31" s="62">
        <v>6940000</v>
      </c>
      <c r="N31" s="62">
        <v>14024000</v>
      </c>
      <c r="O31" s="62">
        <v>3238000</v>
      </c>
      <c r="P31" s="62">
        <v>4072000</v>
      </c>
      <c r="Q31" s="62">
        <v>3499000</v>
      </c>
      <c r="R31" s="62"/>
      <c r="S31" s="62"/>
      <c r="T31" s="72">
        <f t="shared" si="0"/>
        <v>76680000</v>
      </c>
      <c r="U31" s="59">
        <f t="shared" si="1"/>
        <v>0</v>
      </c>
      <c r="V31" s="59">
        <f t="shared" si="2"/>
        <v>0</v>
      </c>
    </row>
    <row r="32" spans="2:22">
      <c r="B32" s="79">
        <f t="shared" si="3"/>
        <v>22</v>
      </c>
      <c r="C32" s="69" t="str">
        <f>'K8 SD_SMP KAB GROBOGAN 2013'!C884</f>
        <v xml:space="preserve"> Gubug </v>
      </c>
      <c r="D32" s="70" t="str">
        <f>'K8 SD_SMP KAB GROBOGAN 2013'!D884</f>
        <v>SMP NEGERI 1 GUBUG</v>
      </c>
      <c r="E32" s="71">
        <f>'PER TRIWULAN'!X879</f>
        <v>633675000</v>
      </c>
      <c r="F32" s="87">
        <v>633675000</v>
      </c>
      <c r="G32" s="62">
        <v>33202200</v>
      </c>
      <c r="H32" s="62">
        <v>10180450</v>
      </c>
      <c r="I32" s="62">
        <v>94362095</v>
      </c>
      <c r="J32" s="62">
        <v>135091800</v>
      </c>
      <c r="K32" s="62">
        <v>186224838</v>
      </c>
      <c r="L32" s="62">
        <v>23251517</v>
      </c>
      <c r="M32" s="62">
        <v>19491000</v>
      </c>
      <c r="N32" s="62">
        <v>76230000</v>
      </c>
      <c r="O32" s="62">
        <v>7585000</v>
      </c>
      <c r="P32" s="62"/>
      <c r="Q32" s="62">
        <v>6000000</v>
      </c>
      <c r="R32" s="62">
        <v>12925000</v>
      </c>
      <c r="S32" s="62">
        <v>28776100</v>
      </c>
      <c r="T32" s="72">
        <f t="shared" si="0"/>
        <v>633320000</v>
      </c>
      <c r="U32" s="59">
        <f t="shared" si="1"/>
        <v>0</v>
      </c>
      <c r="V32" s="59">
        <f t="shared" si="2"/>
        <v>355000</v>
      </c>
    </row>
    <row r="33" spans="2:22">
      <c r="B33" s="79">
        <f t="shared" si="3"/>
        <v>23</v>
      </c>
      <c r="C33" s="69" t="str">
        <f>'K8 SD_SMP KAB GROBOGAN 2013'!C885</f>
        <v xml:space="preserve"> Gubug </v>
      </c>
      <c r="D33" s="70" t="str">
        <f>'K8 SD_SMP KAB GROBOGAN 2013'!D885</f>
        <v>SMP NEGERI 2 GUBUG</v>
      </c>
      <c r="E33" s="71">
        <f>'PER TRIWULAN'!X880</f>
        <v>547055000</v>
      </c>
      <c r="F33" s="87">
        <v>547055000</v>
      </c>
      <c r="G33" s="62">
        <v>4620000</v>
      </c>
      <c r="H33" s="62">
        <v>8700000</v>
      </c>
      <c r="I33" s="62">
        <v>23296500</v>
      </c>
      <c r="J33" s="62">
        <v>62415900</v>
      </c>
      <c r="K33" s="62">
        <v>56907100</v>
      </c>
      <c r="L33" s="62">
        <v>30251500</v>
      </c>
      <c r="M33" s="62">
        <v>129784000</v>
      </c>
      <c r="N33" s="62">
        <v>95565000</v>
      </c>
      <c r="O33" s="62">
        <v>17920965</v>
      </c>
      <c r="P33" s="62">
        <v>246000</v>
      </c>
      <c r="Q33" s="62">
        <v>4200000</v>
      </c>
      <c r="R33" s="62">
        <v>19085100</v>
      </c>
      <c r="S33" s="62">
        <v>94062935</v>
      </c>
      <c r="T33" s="72">
        <f t="shared" si="0"/>
        <v>547055000</v>
      </c>
      <c r="U33" s="59">
        <f t="shared" si="1"/>
        <v>0</v>
      </c>
      <c r="V33" s="59">
        <f t="shared" si="2"/>
        <v>0</v>
      </c>
    </row>
    <row r="34" spans="2:22">
      <c r="B34" s="79">
        <f t="shared" si="3"/>
        <v>24</v>
      </c>
      <c r="C34" s="69" t="str">
        <f>'K8 SD_SMP KAB GROBOGAN 2013'!C886</f>
        <v xml:space="preserve"> Gubug </v>
      </c>
      <c r="D34" s="70" t="str">
        <f>'K8 SD_SMP KAB GROBOGAN 2013'!D886</f>
        <v>SMP NEGERI 3 GUBUG</v>
      </c>
      <c r="E34" s="71">
        <f>'PER TRIWULAN'!X881</f>
        <v>321630000</v>
      </c>
      <c r="F34" s="87">
        <v>321630000</v>
      </c>
      <c r="G34" s="62">
        <v>4058000</v>
      </c>
      <c r="H34" s="62">
        <v>5347500</v>
      </c>
      <c r="I34" s="62">
        <v>42353850</v>
      </c>
      <c r="J34" s="62">
        <v>48902900</v>
      </c>
      <c r="K34" s="62">
        <v>70785650</v>
      </c>
      <c r="L34" s="62">
        <v>24026059</v>
      </c>
      <c r="M34" s="62">
        <v>23274900</v>
      </c>
      <c r="N34" s="62">
        <v>37344000</v>
      </c>
      <c r="O34" s="62">
        <v>5347300</v>
      </c>
      <c r="P34" s="62">
        <v>5230000</v>
      </c>
      <c r="Q34" s="62">
        <v>10589800</v>
      </c>
      <c r="R34" s="62">
        <v>4270000</v>
      </c>
      <c r="S34" s="62">
        <v>40100000</v>
      </c>
      <c r="T34" s="72">
        <f t="shared" si="0"/>
        <v>321629959</v>
      </c>
      <c r="U34" s="59">
        <f t="shared" si="1"/>
        <v>0</v>
      </c>
      <c r="V34" s="59">
        <f t="shared" si="2"/>
        <v>41</v>
      </c>
    </row>
    <row r="35" spans="2:22">
      <c r="B35" s="79">
        <f t="shared" si="3"/>
        <v>25</v>
      </c>
      <c r="C35" s="69" t="str">
        <f>'K8 SD_SMP KAB GROBOGAN 2013'!C887</f>
        <v xml:space="preserve"> Gubug </v>
      </c>
      <c r="D35" s="70" t="str">
        <f>'K8 SD_SMP KAB GROBOGAN 2013'!D887</f>
        <v>SMP NEGERI 4 Satu Atap Gubug</v>
      </c>
      <c r="E35" s="71">
        <f>'PER TRIWULAN'!X882</f>
        <v>122475000</v>
      </c>
      <c r="F35" s="87">
        <v>122475000</v>
      </c>
      <c r="G35" s="62"/>
      <c r="H35" s="62">
        <v>4125000</v>
      </c>
      <c r="I35" s="62">
        <v>1881000</v>
      </c>
      <c r="J35" s="62">
        <v>29656400</v>
      </c>
      <c r="K35" s="62">
        <v>5401000</v>
      </c>
      <c r="L35" s="62">
        <v>2499500</v>
      </c>
      <c r="M35" s="62">
        <v>1908000</v>
      </c>
      <c r="N35" s="62">
        <v>62568000</v>
      </c>
      <c r="O35" s="62">
        <v>4072500</v>
      </c>
      <c r="P35" s="62"/>
      <c r="Q35" s="62">
        <v>7613600</v>
      </c>
      <c r="R35" s="62">
        <v>2750000</v>
      </c>
      <c r="S35" s="62"/>
      <c r="T35" s="72">
        <f t="shared" si="0"/>
        <v>122475000</v>
      </c>
      <c r="U35" s="59">
        <f t="shared" si="1"/>
        <v>0</v>
      </c>
      <c r="V35" s="59">
        <f t="shared" si="2"/>
        <v>0</v>
      </c>
    </row>
    <row r="36" spans="2:22">
      <c r="B36" s="79">
        <f t="shared" si="3"/>
        <v>26</v>
      </c>
      <c r="C36" s="69" t="str">
        <f>'K8 SD_SMP KAB GROBOGAN 2013'!C888</f>
        <v xml:space="preserve"> Gubug </v>
      </c>
      <c r="D36" s="70" t="str">
        <f>'K8 SD_SMP KAB GROBOGAN 2013'!D888</f>
        <v>SMPT NEGERI 2 Gubug</v>
      </c>
      <c r="E36" s="71">
        <f>'PER TRIWULAN'!X883</f>
        <v>5857500</v>
      </c>
      <c r="F36" s="87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72">
        <f t="shared" si="0"/>
        <v>0</v>
      </c>
      <c r="U36" s="59">
        <f t="shared" si="1"/>
        <v>5857500</v>
      </c>
      <c r="V36" s="59">
        <f t="shared" si="2"/>
        <v>0</v>
      </c>
    </row>
    <row r="37" spans="2:22">
      <c r="B37" s="79">
        <f t="shared" si="3"/>
        <v>27</v>
      </c>
      <c r="C37" s="69" t="str">
        <f>'K8 SD_SMP KAB GROBOGAN 2013'!C889</f>
        <v xml:space="preserve"> Karangrayung </v>
      </c>
      <c r="D37" s="70" t="str">
        <f>'K8 SD_SMP KAB GROBOGAN 2013'!D889</f>
        <v>SMP NEGERI 1 KARANGRAYUNG</v>
      </c>
      <c r="E37" s="71">
        <f>'PER TRIWULAN'!X884</f>
        <v>711065000</v>
      </c>
      <c r="F37" s="87">
        <v>711065000</v>
      </c>
      <c r="G37" s="62">
        <v>1761000</v>
      </c>
      <c r="H37" s="62">
        <v>14076800</v>
      </c>
      <c r="I37" s="62">
        <v>151638000</v>
      </c>
      <c r="J37" s="62">
        <v>156511800</v>
      </c>
      <c r="K37" s="62">
        <v>177426240</v>
      </c>
      <c r="L37" s="62">
        <v>25836220</v>
      </c>
      <c r="M37" s="62">
        <v>58917480</v>
      </c>
      <c r="N37" s="62">
        <v>77001000</v>
      </c>
      <c r="O37" s="62">
        <v>22426000</v>
      </c>
      <c r="P37" s="62"/>
      <c r="Q37" s="62">
        <v>10800000</v>
      </c>
      <c r="R37" s="62">
        <v>14670000</v>
      </c>
      <c r="S37" s="62"/>
      <c r="T37" s="72">
        <f t="shared" si="0"/>
        <v>711064540</v>
      </c>
      <c r="U37" s="59">
        <f t="shared" si="1"/>
        <v>0</v>
      </c>
      <c r="V37" s="59">
        <f t="shared" si="2"/>
        <v>460</v>
      </c>
    </row>
    <row r="38" spans="2:22">
      <c r="B38" s="79">
        <f t="shared" si="3"/>
        <v>28</v>
      </c>
      <c r="C38" s="69" t="str">
        <f>'K8 SD_SMP KAB GROBOGAN 2013'!C890</f>
        <v xml:space="preserve"> Karangrayung </v>
      </c>
      <c r="D38" s="70" t="str">
        <f>'K8 SD_SMP KAB GROBOGAN 2013'!D890</f>
        <v>SMP NEGERI 2 KARANGRAYUNG</v>
      </c>
      <c r="E38" s="71">
        <f>'PER TRIWULAN'!X885</f>
        <v>571550000</v>
      </c>
      <c r="F38" s="87">
        <v>571550000</v>
      </c>
      <c r="G38" s="62">
        <v>16555000</v>
      </c>
      <c r="H38" s="62">
        <v>7360100</v>
      </c>
      <c r="I38" s="62">
        <v>223987522</v>
      </c>
      <c r="J38" s="62">
        <v>144187150</v>
      </c>
      <c r="K38" s="62">
        <v>16627900</v>
      </c>
      <c r="L38" s="62">
        <v>18161610</v>
      </c>
      <c r="M38" s="62">
        <v>28993500</v>
      </c>
      <c r="N38" s="62">
        <v>65220000</v>
      </c>
      <c r="O38" s="62">
        <v>21410000</v>
      </c>
      <c r="P38" s="62"/>
      <c r="Q38" s="62">
        <v>7800000</v>
      </c>
      <c r="R38" s="62">
        <v>8425000</v>
      </c>
      <c r="S38" s="62"/>
      <c r="T38" s="72">
        <f t="shared" si="0"/>
        <v>558727782</v>
      </c>
      <c r="U38" s="59">
        <f t="shared" si="1"/>
        <v>0</v>
      </c>
      <c r="V38" s="59">
        <f t="shared" si="2"/>
        <v>12822218</v>
      </c>
    </row>
    <row r="39" spans="2:22">
      <c r="B39" s="79">
        <f t="shared" si="3"/>
        <v>29</v>
      </c>
      <c r="C39" s="69" t="str">
        <f>'K8 SD_SMP KAB GROBOGAN 2013'!C891</f>
        <v xml:space="preserve"> Karangrayung </v>
      </c>
      <c r="D39" s="70" t="str">
        <f>'K8 SD_SMP KAB GROBOGAN 2013'!D891</f>
        <v>SMP NEGERI 3 KARANGRAYUNG</v>
      </c>
      <c r="E39" s="71">
        <f>'PER TRIWULAN'!X886</f>
        <v>536405000</v>
      </c>
      <c r="F39" s="87">
        <v>536405000</v>
      </c>
      <c r="G39" s="62">
        <v>5703800</v>
      </c>
      <c r="H39" s="62">
        <v>14500000</v>
      </c>
      <c r="I39" s="62">
        <v>129723000</v>
      </c>
      <c r="J39" s="62">
        <v>123465000</v>
      </c>
      <c r="K39" s="62">
        <v>130252804</v>
      </c>
      <c r="L39" s="62">
        <v>10464396</v>
      </c>
      <c r="M39" s="62">
        <v>28938000</v>
      </c>
      <c r="N39" s="62">
        <v>63158000</v>
      </c>
      <c r="O39" s="62">
        <v>19700000</v>
      </c>
      <c r="P39" s="62"/>
      <c r="Q39" s="62">
        <v>4200000</v>
      </c>
      <c r="R39" s="62">
        <v>6300000</v>
      </c>
      <c r="S39" s="62"/>
      <c r="T39" s="72">
        <f t="shared" si="0"/>
        <v>536405000</v>
      </c>
      <c r="U39" s="59">
        <f t="shared" si="1"/>
        <v>0</v>
      </c>
      <c r="V39" s="59">
        <f t="shared" si="2"/>
        <v>0</v>
      </c>
    </row>
    <row r="40" spans="2:22">
      <c r="B40" s="79">
        <f t="shared" si="3"/>
        <v>30</v>
      </c>
      <c r="C40" s="69" t="str">
        <f>'K8 SD_SMP KAB GROBOGAN 2013'!C892</f>
        <v xml:space="preserve"> Karangrayung </v>
      </c>
      <c r="D40" s="70" t="str">
        <f>'K8 SD_SMP KAB GROBOGAN 2013'!D892</f>
        <v>SMP NEGERI 4 Satu Atap Karangrayung</v>
      </c>
      <c r="E40" s="71">
        <f>'PER TRIWULAN'!X887</f>
        <v>92655000</v>
      </c>
      <c r="F40" s="87">
        <v>92655000</v>
      </c>
      <c r="G40" s="62"/>
      <c r="H40" s="62">
        <v>515000</v>
      </c>
      <c r="I40" s="62">
        <v>19045800</v>
      </c>
      <c r="J40" s="62">
        <v>10363850</v>
      </c>
      <c r="K40" s="62">
        <v>32378150</v>
      </c>
      <c r="L40" s="62">
        <v>1060004</v>
      </c>
      <c r="M40" s="62">
        <v>8342500</v>
      </c>
      <c r="N40" s="62">
        <v>13809000</v>
      </c>
      <c r="O40" s="62">
        <v>3395000</v>
      </c>
      <c r="P40" s="62">
        <v>750000</v>
      </c>
      <c r="Q40" s="62">
        <v>1235000</v>
      </c>
      <c r="R40" s="62">
        <v>450000</v>
      </c>
      <c r="S40" s="62">
        <v>545000</v>
      </c>
      <c r="T40" s="72">
        <f t="shared" si="0"/>
        <v>91889304</v>
      </c>
      <c r="U40" s="59">
        <f t="shared" si="1"/>
        <v>0</v>
      </c>
      <c r="V40" s="59">
        <f t="shared" si="2"/>
        <v>765696</v>
      </c>
    </row>
    <row r="41" spans="2:22">
      <c r="B41" s="79">
        <f t="shared" si="3"/>
        <v>31</v>
      </c>
      <c r="C41" s="69" t="str">
        <f>'K8 SD_SMP KAB GROBOGAN 2013'!C893</f>
        <v xml:space="preserve"> Kedungjati </v>
      </c>
      <c r="D41" s="70" t="str">
        <f>'K8 SD_SMP KAB GROBOGAN 2013'!D893</f>
        <v>SMP NEGERI 1 KEDUNGJATI</v>
      </c>
      <c r="E41" s="71">
        <f>'PER TRIWULAN'!X888</f>
        <v>526820000</v>
      </c>
      <c r="F41" s="87">
        <v>526820000</v>
      </c>
      <c r="G41" s="62">
        <v>9605800</v>
      </c>
      <c r="H41" s="62">
        <v>8055000</v>
      </c>
      <c r="I41" s="62">
        <v>91419000</v>
      </c>
      <c r="J41" s="62">
        <v>54198150</v>
      </c>
      <c r="K41" s="62">
        <v>94375135</v>
      </c>
      <c r="L41" s="62">
        <v>5335578</v>
      </c>
      <c r="M41" s="62">
        <v>51152150</v>
      </c>
      <c r="N41" s="62">
        <v>84810000</v>
      </c>
      <c r="O41" s="62">
        <v>26317500</v>
      </c>
      <c r="P41" s="62">
        <v>10020000</v>
      </c>
      <c r="Q41" s="62"/>
      <c r="R41" s="62">
        <v>18340000</v>
      </c>
      <c r="S41" s="62">
        <v>73191687</v>
      </c>
      <c r="T41" s="72">
        <f t="shared" si="0"/>
        <v>526820000</v>
      </c>
      <c r="U41" s="59">
        <f t="shared" si="1"/>
        <v>0</v>
      </c>
      <c r="V41" s="59">
        <f t="shared" si="2"/>
        <v>0</v>
      </c>
    </row>
    <row r="42" spans="2:22">
      <c r="B42" s="79">
        <f t="shared" si="3"/>
        <v>32</v>
      </c>
      <c r="C42" s="69" t="str">
        <f>'K8 SD_SMP KAB GROBOGAN 2013'!C894</f>
        <v xml:space="preserve"> Kedungjati </v>
      </c>
      <c r="D42" s="70" t="str">
        <f>'K8 SD_SMP KAB GROBOGAN 2013'!D894</f>
        <v>SMP NEGERI 2 KEDUNGJATI</v>
      </c>
      <c r="E42" s="71">
        <f>'PER TRIWULAN'!X889</f>
        <v>313820000</v>
      </c>
      <c r="F42" s="87">
        <v>313820000</v>
      </c>
      <c r="G42" s="62">
        <v>2583000</v>
      </c>
      <c r="H42" s="62">
        <v>5984800</v>
      </c>
      <c r="I42" s="62">
        <v>72142400</v>
      </c>
      <c r="J42" s="62">
        <v>80083500</v>
      </c>
      <c r="K42" s="62">
        <v>35726500</v>
      </c>
      <c r="L42" s="62">
        <v>8626847</v>
      </c>
      <c r="M42" s="62">
        <v>33342800</v>
      </c>
      <c r="N42" s="62">
        <v>49700000</v>
      </c>
      <c r="O42" s="62">
        <v>13138000</v>
      </c>
      <c r="P42" s="62">
        <v>272000</v>
      </c>
      <c r="Q42" s="62">
        <v>7137500</v>
      </c>
      <c r="R42" s="62">
        <v>1150000</v>
      </c>
      <c r="S42" s="62">
        <v>3891000</v>
      </c>
      <c r="T42" s="72">
        <f t="shared" si="0"/>
        <v>313778347</v>
      </c>
      <c r="U42" s="59">
        <f t="shared" si="1"/>
        <v>0</v>
      </c>
      <c r="V42" s="59">
        <f t="shared" si="2"/>
        <v>41653</v>
      </c>
    </row>
    <row r="43" spans="2:22">
      <c r="B43" s="170">
        <f t="shared" si="3"/>
        <v>33</v>
      </c>
      <c r="C43" s="171" t="str">
        <f>'K8 SD_SMP KAB GROBOGAN 2013'!C895</f>
        <v xml:space="preserve"> Kedungjati </v>
      </c>
      <c r="D43" s="172" t="str">
        <f>'K8 SD_SMP KAB GROBOGAN 2013'!D895</f>
        <v>SMP NEGERI 3 Satu Atap Kedungjati</v>
      </c>
      <c r="E43" s="71">
        <f>'PER TRIWULAN'!X890</f>
        <v>83425000</v>
      </c>
      <c r="F43" s="87">
        <v>83425000</v>
      </c>
      <c r="G43" s="62"/>
      <c r="H43" s="62">
        <v>2725000</v>
      </c>
      <c r="I43" s="62">
        <v>3599000</v>
      </c>
      <c r="J43" s="62">
        <v>20481700</v>
      </c>
      <c r="K43" s="62">
        <v>3562800</v>
      </c>
      <c r="L43" s="62">
        <v>2518850</v>
      </c>
      <c r="M43" s="62">
        <v>2463500</v>
      </c>
      <c r="N43" s="62">
        <v>23675000</v>
      </c>
      <c r="O43" s="62">
        <v>2115000</v>
      </c>
      <c r="P43" s="62"/>
      <c r="Q43" s="62">
        <v>3506700</v>
      </c>
      <c r="R43" s="62"/>
      <c r="S43" s="62">
        <v>18776400</v>
      </c>
      <c r="T43" s="72">
        <f t="shared" si="0"/>
        <v>83423950</v>
      </c>
      <c r="U43" s="59">
        <f t="shared" si="1"/>
        <v>0</v>
      </c>
      <c r="V43" s="59">
        <f t="shared" si="2"/>
        <v>1050</v>
      </c>
    </row>
    <row r="44" spans="2:22">
      <c r="B44" s="79">
        <f t="shared" si="3"/>
        <v>34</v>
      </c>
      <c r="C44" s="69" t="str">
        <f>'K8 SD_SMP KAB GROBOGAN 2013'!C896</f>
        <v xml:space="preserve"> Kedungjati </v>
      </c>
      <c r="D44" s="70" t="str">
        <f>'K8 SD_SMP KAB GROBOGAN 2013'!D896</f>
        <v>SMP NEGERI 4 Satu Atap Kedungjati</v>
      </c>
      <c r="E44" s="71">
        <f>'PER TRIWULAN'!X891</f>
        <v>109695000</v>
      </c>
      <c r="F44" s="87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72">
        <f t="shared" si="0"/>
        <v>0</v>
      </c>
      <c r="U44" s="59">
        <f t="shared" si="1"/>
        <v>109695000</v>
      </c>
      <c r="V44" s="59">
        <f t="shared" si="2"/>
        <v>0</v>
      </c>
    </row>
    <row r="45" spans="2:22">
      <c r="B45" s="79">
        <f t="shared" si="3"/>
        <v>35</v>
      </c>
      <c r="C45" s="69" t="str">
        <f>'K8 SD_SMP KAB GROBOGAN 2013'!C897</f>
        <v xml:space="preserve"> Klambu </v>
      </c>
      <c r="D45" s="70" t="str">
        <f>'K8 SD_SMP KAB GROBOGAN 2013'!D897</f>
        <v>SMP NEGERI 1 KLAMBU</v>
      </c>
      <c r="E45" s="71">
        <f>'PER TRIWULAN'!X892</f>
        <v>380560000</v>
      </c>
      <c r="F45" s="87">
        <v>380560000</v>
      </c>
      <c r="G45" s="62">
        <v>2140000</v>
      </c>
      <c r="H45" s="62">
        <v>5249500</v>
      </c>
      <c r="I45" s="62">
        <v>109599700</v>
      </c>
      <c r="J45" s="62">
        <v>81398363</v>
      </c>
      <c r="K45" s="62">
        <v>66660550</v>
      </c>
      <c r="L45" s="62">
        <v>8347340</v>
      </c>
      <c r="M45" s="62">
        <v>16859500</v>
      </c>
      <c r="N45" s="62">
        <v>51960000</v>
      </c>
      <c r="O45" s="62">
        <v>3980000</v>
      </c>
      <c r="P45" s="62"/>
      <c r="Q45" s="62">
        <v>4800000</v>
      </c>
      <c r="R45" s="62">
        <v>755000</v>
      </c>
      <c r="S45" s="62">
        <v>28810000</v>
      </c>
      <c r="T45" s="72">
        <f t="shared" si="0"/>
        <v>380559953</v>
      </c>
      <c r="U45" s="59">
        <f t="shared" si="1"/>
        <v>0</v>
      </c>
      <c r="V45" s="59">
        <f t="shared" si="2"/>
        <v>47</v>
      </c>
    </row>
    <row r="46" spans="2:22">
      <c r="B46" s="79">
        <f t="shared" si="3"/>
        <v>36</v>
      </c>
      <c r="C46" s="69" t="str">
        <f>'K8 SD_SMP KAB GROBOGAN 2013'!C898</f>
        <v xml:space="preserve"> Klambu </v>
      </c>
      <c r="D46" s="70" t="str">
        <f>'K8 SD_SMP KAB GROBOGAN 2013'!D898</f>
        <v>SMP NEGERI 2 Satu Atap Klambu</v>
      </c>
      <c r="E46" s="71">
        <f>'PER TRIWULAN'!X893</f>
        <v>88750000</v>
      </c>
      <c r="F46" s="87">
        <v>88750000</v>
      </c>
      <c r="G46" s="62">
        <v>1830000</v>
      </c>
      <c r="H46" s="62">
        <v>6716400</v>
      </c>
      <c r="I46" s="62">
        <v>16184000</v>
      </c>
      <c r="J46" s="62">
        <v>12139100</v>
      </c>
      <c r="K46" s="62">
        <v>14540000</v>
      </c>
      <c r="L46" s="62">
        <v>300000</v>
      </c>
      <c r="M46" s="62">
        <v>1835500</v>
      </c>
      <c r="N46" s="62">
        <v>26820000</v>
      </c>
      <c r="O46" s="62">
        <v>7170000</v>
      </c>
      <c r="P46" s="62"/>
      <c r="Q46" s="62"/>
      <c r="R46" s="62">
        <v>1215000</v>
      </c>
      <c r="S46" s="62"/>
      <c r="T46" s="72">
        <f t="shared" si="0"/>
        <v>88750000</v>
      </c>
      <c r="U46" s="59">
        <f t="shared" si="1"/>
        <v>0</v>
      </c>
      <c r="V46" s="59">
        <f t="shared" si="2"/>
        <v>0</v>
      </c>
    </row>
    <row r="47" spans="2:22">
      <c r="B47" s="79">
        <f t="shared" si="3"/>
        <v>37</v>
      </c>
      <c r="C47" s="69" t="str">
        <f>'K8 SD_SMP KAB GROBOGAN 2013'!C899</f>
        <v xml:space="preserve"> Klambu </v>
      </c>
      <c r="D47" s="70" t="str">
        <f>'K8 SD_SMP KAB GROBOGAN 2013'!D899</f>
        <v>SMPT NEGERI 1 Klambu</v>
      </c>
      <c r="E47" s="71">
        <f>'PER TRIWULAN'!X894</f>
        <v>49700000</v>
      </c>
      <c r="F47" s="87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72">
        <f t="shared" si="0"/>
        <v>0</v>
      </c>
      <c r="U47" s="59">
        <f t="shared" si="1"/>
        <v>49700000</v>
      </c>
      <c r="V47" s="59">
        <f t="shared" si="2"/>
        <v>0</v>
      </c>
    </row>
    <row r="48" spans="2:22">
      <c r="B48" s="79">
        <f t="shared" si="3"/>
        <v>38</v>
      </c>
      <c r="C48" s="69" t="str">
        <f>'K8 SD_SMP KAB GROBOGAN 2013'!C900</f>
        <v xml:space="preserve"> Kradenan </v>
      </c>
      <c r="D48" s="70" t="str">
        <f>'K8 SD_SMP KAB GROBOGAN 2013'!D900</f>
        <v>SMP NEGERI 1 KRADENAN</v>
      </c>
      <c r="E48" s="71">
        <f>'PER TRIWULAN'!X895</f>
        <v>745855000</v>
      </c>
      <c r="F48" s="87">
        <v>745855000</v>
      </c>
      <c r="G48" s="62">
        <v>1864000</v>
      </c>
      <c r="H48" s="62"/>
      <c r="I48" s="62">
        <v>247186200</v>
      </c>
      <c r="J48" s="62">
        <v>129345200</v>
      </c>
      <c r="K48" s="62">
        <v>10865900</v>
      </c>
      <c r="L48" s="62">
        <v>18920043</v>
      </c>
      <c r="M48" s="62">
        <v>46061900</v>
      </c>
      <c r="N48" s="62">
        <v>111480000</v>
      </c>
      <c r="O48" s="62">
        <v>330000</v>
      </c>
      <c r="P48" s="62">
        <v>650000</v>
      </c>
      <c r="Q48" s="62">
        <v>4400000</v>
      </c>
      <c r="R48" s="62"/>
      <c r="S48" s="62">
        <v>173984000</v>
      </c>
      <c r="T48" s="72">
        <f t="shared" si="0"/>
        <v>745087243</v>
      </c>
      <c r="U48" s="59">
        <f t="shared" si="1"/>
        <v>0</v>
      </c>
      <c r="V48" s="59">
        <f t="shared" si="2"/>
        <v>767757</v>
      </c>
    </row>
    <row r="49" spans="2:22">
      <c r="B49" s="79">
        <f t="shared" si="3"/>
        <v>39</v>
      </c>
      <c r="C49" s="69" t="str">
        <f>'K8 SD_SMP KAB GROBOGAN 2013'!C901</f>
        <v xml:space="preserve"> Kradenan </v>
      </c>
      <c r="D49" s="70" t="str">
        <f>'K8 SD_SMP KAB GROBOGAN 2013'!D901</f>
        <v>SMP NEGERI 2 KRADENAN</v>
      </c>
      <c r="E49" s="71">
        <f>'PER TRIWULAN'!X896</f>
        <v>402925000</v>
      </c>
      <c r="F49" s="87">
        <v>402925000</v>
      </c>
      <c r="G49" s="62">
        <v>7362800</v>
      </c>
      <c r="H49" s="62">
        <v>8398400</v>
      </c>
      <c r="I49" s="62">
        <v>56462975</v>
      </c>
      <c r="J49" s="62">
        <v>64564550</v>
      </c>
      <c r="K49" s="62">
        <v>34894850</v>
      </c>
      <c r="L49" s="62">
        <v>8413150</v>
      </c>
      <c r="M49" s="62">
        <v>22948000</v>
      </c>
      <c r="N49" s="62">
        <v>69960000</v>
      </c>
      <c r="O49" s="62">
        <v>31170000</v>
      </c>
      <c r="P49" s="62"/>
      <c r="Q49" s="62">
        <v>6000000</v>
      </c>
      <c r="R49" s="62">
        <v>7904275</v>
      </c>
      <c r="S49" s="62">
        <v>84846000</v>
      </c>
      <c r="T49" s="72">
        <f t="shared" si="0"/>
        <v>402925000</v>
      </c>
      <c r="U49" s="59">
        <f t="shared" si="1"/>
        <v>0</v>
      </c>
      <c r="V49" s="59">
        <f t="shared" si="2"/>
        <v>0</v>
      </c>
    </row>
    <row r="50" spans="2:22">
      <c r="B50" s="79">
        <f t="shared" si="3"/>
        <v>40</v>
      </c>
      <c r="C50" s="69" t="str">
        <f>'K8 SD_SMP KAB GROBOGAN 2013'!C902</f>
        <v xml:space="preserve"> Kradenan </v>
      </c>
      <c r="D50" s="70" t="str">
        <f>'K8 SD_SMP KAB GROBOGAN 2013'!D902</f>
        <v>SMP NEGERI 3 KRADENAN</v>
      </c>
      <c r="E50" s="71">
        <f>'PER TRIWULAN'!X897</f>
        <v>270865000</v>
      </c>
      <c r="F50" s="87">
        <v>270865000</v>
      </c>
      <c r="G50" s="62">
        <v>3000000</v>
      </c>
      <c r="H50" s="62">
        <v>13500000</v>
      </c>
      <c r="I50" s="62">
        <v>45151700</v>
      </c>
      <c r="J50" s="62">
        <v>64615200</v>
      </c>
      <c r="K50" s="62">
        <v>31366800</v>
      </c>
      <c r="L50" s="62">
        <v>14604800</v>
      </c>
      <c r="M50" s="62">
        <v>10194500</v>
      </c>
      <c r="N50" s="62">
        <v>33459300</v>
      </c>
      <c r="O50" s="62">
        <v>37557200</v>
      </c>
      <c r="P50" s="62"/>
      <c r="Q50" s="62">
        <v>4200000</v>
      </c>
      <c r="R50" s="62">
        <v>1040000</v>
      </c>
      <c r="S50" s="62">
        <v>12175500</v>
      </c>
      <c r="T50" s="72">
        <f t="shared" si="0"/>
        <v>270865000</v>
      </c>
      <c r="U50" s="59">
        <f t="shared" si="1"/>
        <v>0</v>
      </c>
      <c r="V50" s="59">
        <f t="shared" si="2"/>
        <v>0</v>
      </c>
    </row>
    <row r="51" spans="2:22">
      <c r="B51" s="79">
        <f t="shared" si="3"/>
        <v>41</v>
      </c>
      <c r="C51" s="69" t="str">
        <f>'K8 SD_SMP KAB GROBOGAN 2013'!C903</f>
        <v xml:space="preserve"> Kradenan </v>
      </c>
      <c r="D51" s="70" t="str">
        <f>'K8 SD_SMP KAB GROBOGAN 2013'!D903</f>
        <v>SMP NEGERI 4 Satu Atap Kradenan</v>
      </c>
      <c r="E51" s="71">
        <f>'PER TRIWULAN'!X898</f>
        <v>40470000</v>
      </c>
      <c r="F51" s="87">
        <v>40470000</v>
      </c>
      <c r="G51" s="62"/>
      <c r="H51" s="62"/>
      <c r="I51" s="62">
        <v>7372500</v>
      </c>
      <c r="J51" s="62">
        <v>8210600</v>
      </c>
      <c r="K51" s="62">
        <v>3739900</v>
      </c>
      <c r="L51" s="62">
        <v>332000</v>
      </c>
      <c r="M51" s="62"/>
      <c r="N51" s="62">
        <v>17325000</v>
      </c>
      <c r="O51" s="62">
        <v>589000</v>
      </c>
      <c r="P51" s="62"/>
      <c r="Q51" s="62">
        <v>1076000</v>
      </c>
      <c r="R51" s="62">
        <v>1000000</v>
      </c>
      <c r="S51" s="62">
        <v>825000</v>
      </c>
      <c r="T51" s="72">
        <f t="shared" si="0"/>
        <v>40470000</v>
      </c>
      <c r="U51" s="59">
        <f t="shared" si="1"/>
        <v>0</v>
      </c>
      <c r="V51" s="59">
        <f t="shared" si="2"/>
        <v>0</v>
      </c>
    </row>
    <row r="52" spans="2:22">
      <c r="B52" s="79">
        <f t="shared" si="3"/>
        <v>42</v>
      </c>
      <c r="C52" s="69" t="str">
        <f>'K8 SD_SMP KAB GROBOGAN 2013'!C904</f>
        <v xml:space="preserve"> Kradenan </v>
      </c>
      <c r="D52" s="70" t="str">
        <f>'K8 SD_SMP KAB GROBOGAN 2013'!D904</f>
        <v>SMPT NEGERI 2 Kradenan</v>
      </c>
      <c r="E52" s="71">
        <f>'PER TRIWULAN'!X899</f>
        <v>10650000</v>
      </c>
      <c r="F52" s="87">
        <v>10650000</v>
      </c>
      <c r="G52" s="62"/>
      <c r="H52" s="62"/>
      <c r="I52" s="62">
        <v>9045000</v>
      </c>
      <c r="J52" s="62"/>
      <c r="K52" s="62">
        <v>1605000</v>
      </c>
      <c r="L52" s="62"/>
      <c r="M52" s="62"/>
      <c r="N52" s="62"/>
      <c r="O52" s="62"/>
      <c r="P52" s="62"/>
      <c r="Q52" s="62"/>
      <c r="R52" s="62"/>
      <c r="S52" s="62"/>
      <c r="T52" s="72">
        <f t="shared" si="0"/>
        <v>10650000</v>
      </c>
      <c r="U52" s="59">
        <f t="shared" si="1"/>
        <v>0</v>
      </c>
      <c r="V52" s="59">
        <f t="shared" si="2"/>
        <v>0</v>
      </c>
    </row>
    <row r="53" spans="2:22">
      <c r="B53" s="79">
        <f t="shared" si="3"/>
        <v>43</v>
      </c>
      <c r="C53" s="69" t="str">
        <f>'K8 SD_SMP KAB GROBOGAN 2013'!C905</f>
        <v xml:space="preserve"> Ngaringan </v>
      </c>
      <c r="D53" s="70" t="str">
        <f>'K8 SD_SMP KAB GROBOGAN 2013'!D905</f>
        <v>SMP NEGERI 1 NGARINGAN</v>
      </c>
      <c r="E53" s="71">
        <f>'PER TRIWULAN'!X900</f>
        <v>499485000</v>
      </c>
      <c r="F53" s="87">
        <v>499485000</v>
      </c>
      <c r="G53" s="62">
        <v>3912000</v>
      </c>
      <c r="H53" s="62">
        <v>2510000</v>
      </c>
      <c r="I53" s="62"/>
      <c r="J53" s="62">
        <v>75011372</v>
      </c>
      <c r="K53" s="62">
        <v>186683750</v>
      </c>
      <c r="L53" s="62">
        <v>8765550</v>
      </c>
      <c r="M53" s="62">
        <v>47327000</v>
      </c>
      <c r="N53" s="62">
        <v>59910000</v>
      </c>
      <c r="O53" s="62">
        <v>24867400</v>
      </c>
      <c r="P53" s="62"/>
      <c r="Q53" s="62">
        <v>3900000</v>
      </c>
      <c r="R53" s="62">
        <v>14235000</v>
      </c>
      <c r="S53" s="62">
        <v>72362928</v>
      </c>
      <c r="T53" s="72">
        <f t="shared" si="0"/>
        <v>499485000</v>
      </c>
      <c r="U53" s="59">
        <f t="shared" si="1"/>
        <v>0</v>
      </c>
      <c r="V53" s="59">
        <f t="shared" si="2"/>
        <v>0</v>
      </c>
    </row>
    <row r="54" spans="2:22">
      <c r="B54" s="79">
        <f t="shared" si="3"/>
        <v>44</v>
      </c>
      <c r="C54" s="69" t="str">
        <f>'K8 SD_SMP KAB GROBOGAN 2013'!C906</f>
        <v xml:space="preserve"> Ngaringan </v>
      </c>
      <c r="D54" s="70" t="str">
        <f>'K8 SD_SMP KAB GROBOGAN 2013'!D906</f>
        <v>SMP NEGERI 2 NGARINGAN</v>
      </c>
      <c r="E54" s="71">
        <f>'PER TRIWULAN'!X901</f>
        <v>212290000</v>
      </c>
      <c r="F54" s="87">
        <v>212290000</v>
      </c>
      <c r="G54" s="62"/>
      <c r="H54" s="62">
        <v>6800000</v>
      </c>
      <c r="I54" s="62">
        <v>17595300</v>
      </c>
      <c r="J54" s="62">
        <v>37450900</v>
      </c>
      <c r="K54" s="62">
        <v>42065250</v>
      </c>
      <c r="L54" s="62">
        <v>6683650</v>
      </c>
      <c r="M54" s="62">
        <v>12251000</v>
      </c>
      <c r="N54" s="62">
        <v>41688000</v>
      </c>
      <c r="O54" s="62">
        <v>4260000</v>
      </c>
      <c r="P54" s="62"/>
      <c r="Q54" s="62">
        <v>1200000</v>
      </c>
      <c r="R54" s="62">
        <v>4400000</v>
      </c>
      <c r="S54" s="62">
        <v>37895900</v>
      </c>
      <c r="T54" s="72">
        <f t="shared" si="0"/>
        <v>212290000</v>
      </c>
      <c r="U54" s="59">
        <f t="shared" si="1"/>
        <v>0</v>
      </c>
      <c r="V54" s="59">
        <f t="shared" si="2"/>
        <v>0</v>
      </c>
    </row>
    <row r="55" spans="2:22">
      <c r="B55" s="79">
        <f t="shared" si="3"/>
        <v>45</v>
      </c>
      <c r="C55" s="69" t="str">
        <f>'K8 SD_SMP KAB GROBOGAN 2013'!C907</f>
        <v xml:space="preserve"> Ngaringan </v>
      </c>
      <c r="D55" s="70" t="str">
        <f>'K8 SD_SMP KAB GROBOGAN 2013'!D907</f>
        <v>SMP NEGERI 3 Satu Atap Ngaringan</v>
      </c>
      <c r="E55" s="71">
        <f>'PER TRIWULAN'!X902</f>
        <v>75615000</v>
      </c>
      <c r="F55" s="87">
        <v>75615000</v>
      </c>
      <c r="G55" s="62"/>
      <c r="H55" s="62">
        <v>1500000</v>
      </c>
      <c r="I55" s="62">
        <v>6593000</v>
      </c>
      <c r="J55" s="62">
        <v>13579000</v>
      </c>
      <c r="K55" s="62">
        <v>18503050</v>
      </c>
      <c r="L55" s="62">
        <v>1965000</v>
      </c>
      <c r="M55" s="62">
        <v>350000</v>
      </c>
      <c r="N55" s="62">
        <v>13800000</v>
      </c>
      <c r="O55" s="62">
        <v>2030000</v>
      </c>
      <c r="P55" s="62"/>
      <c r="Q55" s="62">
        <v>1200000</v>
      </c>
      <c r="R55" s="62">
        <v>570000</v>
      </c>
      <c r="S55" s="62">
        <v>15309950</v>
      </c>
      <c r="T55" s="72">
        <f t="shared" si="0"/>
        <v>75400000</v>
      </c>
      <c r="U55" s="59">
        <f t="shared" si="1"/>
        <v>0</v>
      </c>
      <c r="V55" s="59">
        <f t="shared" si="2"/>
        <v>215000</v>
      </c>
    </row>
    <row r="56" spans="2:22">
      <c r="B56" s="79">
        <f t="shared" si="3"/>
        <v>46</v>
      </c>
      <c r="C56" s="69" t="str">
        <f>'K8 SD_SMP KAB GROBOGAN 2013'!C908</f>
        <v xml:space="preserve"> Ngaringan </v>
      </c>
      <c r="D56" s="70" t="str">
        <f>'K8 SD_SMP KAB GROBOGAN 2013'!D908</f>
        <v>SMP NEGERI 4 Satu Atap Ngaringan</v>
      </c>
      <c r="E56" s="71">
        <f>'PER TRIWULAN'!X903</f>
        <v>121055000</v>
      </c>
      <c r="F56" s="87">
        <v>121055000</v>
      </c>
      <c r="G56" s="62"/>
      <c r="H56" s="62">
        <v>1225000</v>
      </c>
      <c r="I56" s="62">
        <v>19610000</v>
      </c>
      <c r="J56" s="62">
        <v>15956200</v>
      </c>
      <c r="K56" s="62">
        <v>18127100</v>
      </c>
      <c r="L56" s="62"/>
      <c r="M56" s="62">
        <v>3953000</v>
      </c>
      <c r="N56" s="62">
        <v>24533500</v>
      </c>
      <c r="O56" s="62">
        <v>70000</v>
      </c>
      <c r="P56" s="62"/>
      <c r="Q56" s="62">
        <v>1500000</v>
      </c>
      <c r="R56" s="62"/>
      <c r="S56" s="62">
        <v>36080200</v>
      </c>
      <c r="T56" s="72">
        <f t="shared" si="0"/>
        <v>121055000</v>
      </c>
      <c r="U56" s="59">
        <f t="shared" si="1"/>
        <v>0</v>
      </c>
      <c r="V56" s="59">
        <f t="shared" si="2"/>
        <v>0</v>
      </c>
    </row>
    <row r="57" spans="2:22">
      <c r="B57" s="79">
        <f t="shared" si="3"/>
        <v>47</v>
      </c>
      <c r="C57" s="69" t="str">
        <f>'K8 SD_SMP KAB GROBOGAN 2013'!C909</f>
        <v xml:space="preserve"> Penawangan </v>
      </c>
      <c r="D57" s="70" t="str">
        <f>'K8 SD_SMP KAB GROBOGAN 2013'!D909</f>
        <v>SMP NEGERI 1 PENAWANGAN</v>
      </c>
      <c r="E57" s="71">
        <f>'PER TRIWULAN'!X904</f>
        <v>650005000</v>
      </c>
      <c r="F57" s="87">
        <v>650005000</v>
      </c>
      <c r="G57" s="62">
        <v>3915000</v>
      </c>
      <c r="H57" s="62">
        <v>7500000</v>
      </c>
      <c r="I57" s="62">
        <v>230901500</v>
      </c>
      <c r="J57" s="62">
        <v>106338000</v>
      </c>
      <c r="K57" s="62">
        <v>196523400</v>
      </c>
      <c r="L57" s="62">
        <v>11465031</v>
      </c>
      <c r="M57" s="62">
        <v>19318000</v>
      </c>
      <c r="N57" s="62">
        <v>38870000</v>
      </c>
      <c r="O57" s="62">
        <v>10155000</v>
      </c>
      <c r="P57" s="62"/>
      <c r="Q57" s="62">
        <v>8925000</v>
      </c>
      <c r="R57" s="62">
        <v>5300000</v>
      </c>
      <c r="S57" s="62">
        <v>8200000</v>
      </c>
      <c r="T57" s="72">
        <f t="shared" si="0"/>
        <v>647410931</v>
      </c>
      <c r="U57" s="59">
        <f t="shared" si="1"/>
        <v>0</v>
      </c>
      <c r="V57" s="59">
        <f t="shared" si="2"/>
        <v>2594069</v>
      </c>
    </row>
    <row r="58" spans="2:22">
      <c r="B58" s="79">
        <f t="shared" si="3"/>
        <v>48</v>
      </c>
      <c r="C58" s="69" t="str">
        <f>'K8 SD_SMP KAB GROBOGAN 2013'!C910</f>
        <v xml:space="preserve"> Penawangan </v>
      </c>
      <c r="D58" s="70" t="str">
        <f>'K8 SD_SMP KAB GROBOGAN 2013'!D910</f>
        <v>SMP NEGERI 2 PENAWANGAN</v>
      </c>
      <c r="E58" s="71">
        <f>'PER TRIWULAN'!X905</f>
        <v>427420000</v>
      </c>
      <c r="F58" s="87">
        <v>427420000</v>
      </c>
      <c r="G58" s="62"/>
      <c r="H58" s="62">
        <v>8380000</v>
      </c>
      <c r="I58" s="62">
        <v>75186000</v>
      </c>
      <c r="J58" s="62">
        <v>102393000</v>
      </c>
      <c r="K58" s="62">
        <v>65219400</v>
      </c>
      <c r="L58" s="62">
        <v>14006814</v>
      </c>
      <c r="M58" s="62">
        <v>23090300</v>
      </c>
      <c r="N58" s="62">
        <v>117823450</v>
      </c>
      <c r="O58" s="62">
        <v>6260000</v>
      </c>
      <c r="P58" s="62"/>
      <c r="Q58" s="62">
        <v>15061000</v>
      </c>
      <c r="R58" s="62"/>
      <c r="S58" s="62"/>
      <c r="T58" s="72">
        <f t="shared" si="0"/>
        <v>427419964</v>
      </c>
      <c r="U58" s="59">
        <f t="shared" si="1"/>
        <v>0</v>
      </c>
      <c r="V58" s="59">
        <f t="shared" si="2"/>
        <v>36</v>
      </c>
    </row>
    <row r="59" spans="2:22">
      <c r="B59" s="79">
        <f t="shared" si="3"/>
        <v>49</v>
      </c>
      <c r="C59" s="69" t="str">
        <f>'K8 SD_SMP KAB GROBOGAN 2013'!C911</f>
        <v xml:space="preserve"> Penawangan </v>
      </c>
      <c r="D59" s="70" t="str">
        <f>'K8 SD_SMP KAB GROBOGAN 2013'!D911</f>
        <v>SMPT NEGERI 1 Penawangan</v>
      </c>
      <c r="E59" s="71">
        <f>'PER TRIWULAN'!X906</f>
        <v>4260000</v>
      </c>
      <c r="F59" s="87">
        <v>4260000</v>
      </c>
      <c r="G59" s="62"/>
      <c r="H59" s="62"/>
      <c r="I59" s="62"/>
      <c r="J59" s="62"/>
      <c r="K59" s="62"/>
      <c r="L59" s="62"/>
      <c r="M59" s="62"/>
      <c r="N59" s="62">
        <v>4260000</v>
      </c>
      <c r="O59" s="62"/>
      <c r="P59" s="62"/>
      <c r="Q59" s="62"/>
      <c r="R59" s="62"/>
      <c r="S59" s="62"/>
      <c r="T59" s="72">
        <f t="shared" si="0"/>
        <v>4260000</v>
      </c>
      <c r="U59" s="59">
        <f t="shared" si="1"/>
        <v>0</v>
      </c>
      <c r="V59" s="59">
        <f t="shared" si="2"/>
        <v>0</v>
      </c>
    </row>
    <row r="60" spans="2:22">
      <c r="B60" s="79">
        <f t="shared" si="3"/>
        <v>50</v>
      </c>
      <c r="C60" s="69" t="str">
        <f>'K8 SD_SMP KAB GROBOGAN 2013'!C912</f>
        <v xml:space="preserve"> Penawangan </v>
      </c>
      <c r="D60" s="70" t="str">
        <f>'K8 SD_SMP KAB GROBOGAN 2013'!D912</f>
        <v>SMPT NEGERI 2 Penawangan</v>
      </c>
      <c r="E60" s="71">
        <f>'PER TRIWULAN'!X907</f>
        <v>3195000</v>
      </c>
      <c r="F60" s="87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72">
        <f t="shared" si="0"/>
        <v>0</v>
      </c>
      <c r="U60" s="59">
        <f t="shared" si="1"/>
        <v>3195000</v>
      </c>
      <c r="V60" s="59">
        <f t="shared" si="2"/>
        <v>0</v>
      </c>
    </row>
    <row r="61" spans="2:22">
      <c r="B61" s="79">
        <f t="shared" si="3"/>
        <v>51</v>
      </c>
      <c r="C61" s="69" t="str">
        <f>'K8 SD_SMP KAB GROBOGAN 2013'!C913</f>
        <v xml:space="preserve"> Penawangan </v>
      </c>
      <c r="D61" s="70" t="str">
        <f>'K8 SD_SMP KAB GROBOGAN 2013'!D913</f>
        <v>SMP NEGERI 3 Satu Atap Penawangan</v>
      </c>
      <c r="E61" s="71">
        <f>'PER TRIWULAN'!X908</f>
        <v>30530000</v>
      </c>
      <c r="F61" s="87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72">
        <f t="shared" si="0"/>
        <v>0</v>
      </c>
      <c r="U61" s="59">
        <f t="shared" si="1"/>
        <v>30530000</v>
      </c>
      <c r="V61" s="59">
        <f t="shared" si="2"/>
        <v>0</v>
      </c>
    </row>
    <row r="62" spans="2:22">
      <c r="B62" s="79">
        <f t="shared" si="3"/>
        <v>52</v>
      </c>
      <c r="C62" s="69" t="str">
        <f>'K8 SD_SMP KAB GROBOGAN 2013'!C914</f>
        <v xml:space="preserve"> Pulokulon </v>
      </c>
      <c r="D62" s="70" t="str">
        <f>'K8 SD_SMP KAB GROBOGAN 2013'!D914</f>
        <v>SMP NEGERI 1 PULOKULON</v>
      </c>
      <c r="E62" s="71">
        <f>'PER TRIWULAN'!X909</f>
        <v>708225000</v>
      </c>
      <c r="F62" s="87">
        <v>708225000</v>
      </c>
      <c r="G62" s="62">
        <v>32677000</v>
      </c>
      <c r="H62" s="62">
        <v>8995000</v>
      </c>
      <c r="I62" s="62">
        <v>126160500</v>
      </c>
      <c r="J62" s="62">
        <v>155836200</v>
      </c>
      <c r="K62" s="62">
        <v>105508500</v>
      </c>
      <c r="L62" s="62">
        <v>29692270</v>
      </c>
      <c r="M62" s="62">
        <v>54154500</v>
      </c>
      <c r="N62" s="62">
        <v>56525000</v>
      </c>
      <c r="O62" s="62">
        <v>7665000</v>
      </c>
      <c r="P62" s="62"/>
      <c r="Q62" s="62">
        <v>4500000</v>
      </c>
      <c r="R62" s="62">
        <v>2840000</v>
      </c>
      <c r="S62" s="62">
        <v>123671000</v>
      </c>
      <c r="T62" s="72">
        <f t="shared" si="0"/>
        <v>708224970</v>
      </c>
      <c r="U62" s="59">
        <f t="shared" si="1"/>
        <v>0</v>
      </c>
      <c r="V62" s="59">
        <f t="shared" si="2"/>
        <v>30</v>
      </c>
    </row>
    <row r="63" spans="2:22">
      <c r="B63" s="79">
        <f t="shared" si="3"/>
        <v>53</v>
      </c>
      <c r="C63" s="69" t="str">
        <f>'K8 SD_SMP KAB GROBOGAN 2013'!C915</f>
        <v xml:space="preserve"> Pulokulon </v>
      </c>
      <c r="D63" s="70" t="str">
        <f>'K8 SD_SMP KAB GROBOGAN 2013'!D915</f>
        <v>SMP NEGERI 3 PULOKULON</v>
      </c>
      <c r="E63" s="71">
        <f>'PER TRIWULAN'!X910</f>
        <v>162945000</v>
      </c>
      <c r="F63" s="87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72">
        <f t="shared" si="0"/>
        <v>0</v>
      </c>
      <c r="U63" s="59">
        <f t="shared" si="1"/>
        <v>162945000</v>
      </c>
      <c r="V63" s="59">
        <f t="shared" si="2"/>
        <v>0</v>
      </c>
    </row>
    <row r="64" spans="2:22">
      <c r="B64" s="79">
        <f t="shared" si="3"/>
        <v>54</v>
      </c>
      <c r="C64" s="69" t="str">
        <f>'K8 SD_SMP KAB GROBOGAN 2013'!C916</f>
        <v xml:space="preserve"> Pulokulon </v>
      </c>
      <c r="D64" s="70" t="str">
        <f>'K8 SD_SMP KAB GROBOGAN 2013'!D916</f>
        <v>SMP NEGERI 4 SATU ATAP PULOKULON</v>
      </c>
      <c r="E64" s="71">
        <f>'PER TRIWULAN'!X911</f>
        <v>145195000</v>
      </c>
      <c r="F64" s="87">
        <v>145195000</v>
      </c>
      <c r="G64" s="62"/>
      <c r="H64" s="62">
        <v>5000000</v>
      </c>
      <c r="I64" s="62">
        <v>11420000</v>
      </c>
      <c r="J64" s="62">
        <v>23616300</v>
      </c>
      <c r="K64" s="62">
        <v>27619800</v>
      </c>
      <c r="L64" s="62">
        <v>34243900</v>
      </c>
      <c r="M64" s="62"/>
      <c r="N64" s="62">
        <v>29025000</v>
      </c>
      <c r="O64" s="62">
        <v>8900000</v>
      </c>
      <c r="P64" s="62"/>
      <c r="Q64" s="62"/>
      <c r="R64" s="62">
        <v>5370000</v>
      </c>
      <c r="S64" s="62"/>
      <c r="T64" s="72">
        <f t="shared" si="0"/>
        <v>145195000</v>
      </c>
      <c r="U64" s="59">
        <f t="shared" si="1"/>
        <v>0</v>
      </c>
      <c r="V64" s="59">
        <f t="shared" si="2"/>
        <v>0</v>
      </c>
    </row>
    <row r="65" spans="2:22">
      <c r="B65" s="79">
        <f t="shared" si="3"/>
        <v>55</v>
      </c>
      <c r="C65" s="69" t="str">
        <f>'K8 SD_SMP KAB GROBOGAN 2013'!C917</f>
        <v xml:space="preserve"> Pulokulon </v>
      </c>
      <c r="D65" s="70" t="str">
        <f>'K8 SD_SMP KAB GROBOGAN 2013'!D917</f>
        <v>SMP NEGERI 2 PULOKULON</v>
      </c>
      <c r="E65" s="71">
        <f>'PER TRIWULAN'!X912</f>
        <v>396890000</v>
      </c>
      <c r="F65" s="87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72">
        <f t="shared" si="0"/>
        <v>0</v>
      </c>
      <c r="U65" s="59">
        <f t="shared" si="1"/>
        <v>396890000</v>
      </c>
      <c r="V65" s="59">
        <f t="shared" si="2"/>
        <v>0</v>
      </c>
    </row>
    <row r="66" spans="2:22">
      <c r="B66" s="79">
        <f t="shared" si="3"/>
        <v>56</v>
      </c>
      <c r="C66" s="69" t="str">
        <f>'K8 SD_SMP KAB GROBOGAN 2013'!C918</f>
        <v xml:space="preserve"> Purwodadi </v>
      </c>
      <c r="D66" s="70" t="str">
        <f>'K8 SD_SMP KAB GROBOGAN 2013'!D918</f>
        <v>SMP NEGERI 1 PURWODADI</v>
      </c>
      <c r="E66" s="71">
        <f>'PER TRIWULAN'!X913</f>
        <v>468245000</v>
      </c>
      <c r="F66" s="87">
        <v>468245000</v>
      </c>
      <c r="G66" s="62">
        <v>2970000</v>
      </c>
      <c r="H66" s="62">
        <v>5106100</v>
      </c>
      <c r="I66" s="62">
        <v>45819555</v>
      </c>
      <c r="J66" s="62">
        <v>71141400</v>
      </c>
      <c r="K66" s="62">
        <v>54891000</v>
      </c>
      <c r="L66" s="62">
        <v>146274363</v>
      </c>
      <c r="M66" s="62"/>
      <c r="N66" s="62">
        <v>59550000</v>
      </c>
      <c r="O66" s="62">
        <v>24192500</v>
      </c>
      <c r="P66" s="62"/>
      <c r="Q66" s="62"/>
      <c r="R66" s="62"/>
      <c r="S66" s="62"/>
      <c r="T66" s="72">
        <f t="shared" si="0"/>
        <v>409944918</v>
      </c>
      <c r="U66" s="59">
        <f t="shared" si="1"/>
        <v>0</v>
      </c>
      <c r="V66" s="59">
        <f t="shared" si="2"/>
        <v>58300082</v>
      </c>
    </row>
    <row r="67" spans="2:22">
      <c r="B67" s="79">
        <f t="shared" si="3"/>
        <v>57</v>
      </c>
      <c r="C67" s="69" t="str">
        <f>'K8 SD_SMP KAB GROBOGAN 2013'!C919</f>
        <v xml:space="preserve"> Purwodadi </v>
      </c>
      <c r="D67" s="70" t="str">
        <f>'K8 SD_SMP KAB GROBOGAN 2013'!D919</f>
        <v>SMP NEGERI 2 PURWODADI</v>
      </c>
      <c r="E67" s="71">
        <f>'PER TRIWULAN'!X914</f>
        <v>625865000</v>
      </c>
      <c r="F67" s="87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72">
        <f t="shared" si="0"/>
        <v>0</v>
      </c>
      <c r="U67" s="59">
        <f t="shared" si="1"/>
        <v>625865000</v>
      </c>
      <c r="V67" s="59">
        <f t="shared" si="2"/>
        <v>0</v>
      </c>
    </row>
    <row r="68" spans="2:22">
      <c r="B68" s="79">
        <f t="shared" si="3"/>
        <v>58</v>
      </c>
      <c r="C68" s="69" t="str">
        <f>'K8 SD_SMP KAB GROBOGAN 2013'!C920</f>
        <v xml:space="preserve"> Purwodadi </v>
      </c>
      <c r="D68" s="70" t="str">
        <f>'K8 SD_SMP KAB GROBOGAN 2013'!D920</f>
        <v>SMP NEGERI 3 PURWODADI</v>
      </c>
      <c r="E68" s="71">
        <v>895310000</v>
      </c>
      <c r="F68" s="87">
        <v>895310000</v>
      </c>
      <c r="G68" s="62"/>
      <c r="H68" s="62">
        <v>29389950</v>
      </c>
      <c r="I68" s="62">
        <v>31992400</v>
      </c>
      <c r="J68" s="62">
        <v>280290963</v>
      </c>
      <c r="K68" s="62">
        <v>72317000</v>
      </c>
      <c r="L68" s="62">
        <v>265307148</v>
      </c>
      <c r="M68" s="62">
        <v>51155058</v>
      </c>
      <c r="N68" s="62">
        <v>83527500</v>
      </c>
      <c r="O68" s="62">
        <v>48531500</v>
      </c>
      <c r="P68" s="62"/>
      <c r="Q68" s="62">
        <v>9048000</v>
      </c>
      <c r="R68" s="62">
        <v>687000</v>
      </c>
      <c r="S68" s="62">
        <v>5404400</v>
      </c>
      <c r="T68" s="72">
        <f t="shared" si="0"/>
        <v>877650919</v>
      </c>
      <c r="U68" s="59">
        <f t="shared" si="1"/>
        <v>0</v>
      </c>
      <c r="V68" s="59">
        <f t="shared" si="2"/>
        <v>17659081</v>
      </c>
    </row>
    <row r="69" spans="2:22">
      <c r="B69" s="79">
        <f t="shared" si="3"/>
        <v>59</v>
      </c>
      <c r="C69" s="69" t="str">
        <f>'K8 SD_SMP KAB GROBOGAN 2013'!C921</f>
        <v xml:space="preserve"> Purwodadi </v>
      </c>
      <c r="D69" s="70" t="str">
        <f>'K8 SD_SMP KAB GROBOGAN 2013'!D921</f>
        <v>SMP NEGERI 4 PURWODADI</v>
      </c>
      <c r="E69" s="71">
        <f>'PER TRIWULAN'!X916</f>
        <v>585750000</v>
      </c>
      <c r="F69" s="87">
        <v>585750000</v>
      </c>
      <c r="G69" s="62">
        <v>19612450</v>
      </c>
      <c r="H69" s="62">
        <v>14121300</v>
      </c>
      <c r="I69" s="62">
        <v>78401600</v>
      </c>
      <c r="J69" s="62">
        <v>218764600</v>
      </c>
      <c r="K69" s="62">
        <v>85688909</v>
      </c>
      <c r="L69" s="62">
        <v>9763061</v>
      </c>
      <c r="M69" s="62">
        <v>24170000</v>
      </c>
      <c r="N69" s="62">
        <v>75787300</v>
      </c>
      <c r="O69" s="62">
        <v>51275030</v>
      </c>
      <c r="P69" s="62"/>
      <c r="Q69" s="62">
        <v>5815750</v>
      </c>
      <c r="R69" s="62">
        <v>2350000</v>
      </c>
      <c r="S69" s="62"/>
      <c r="T69" s="72">
        <f t="shared" si="0"/>
        <v>585750000</v>
      </c>
      <c r="U69" s="59">
        <f t="shared" si="1"/>
        <v>0</v>
      </c>
      <c r="V69" s="59">
        <f t="shared" si="2"/>
        <v>0</v>
      </c>
    </row>
    <row r="70" spans="2:22">
      <c r="B70" s="79">
        <f t="shared" si="3"/>
        <v>60</v>
      </c>
      <c r="C70" s="69" t="str">
        <f>'K8 SD_SMP KAB GROBOGAN 2013'!C922</f>
        <v xml:space="preserve"> Purwodadi </v>
      </c>
      <c r="D70" s="70" t="str">
        <f>'K8 SD_SMP KAB GROBOGAN 2013'!D922</f>
        <v>SMP NEGERI 5 PURWODADI</v>
      </c>
      <c r="E70" s="71">
        <f>'PER TRIWULAN'!X917</f>
        <v>614150000</v>
      </c>
      <c r="F70" s="87">
        <v>614150000</v>
      </c>
      <c r="G70" s="62">
        <v>40051500</v>
      </c>
      <c r="H70" s="62">
        <v>13000000</v>
      </c>
      <c r="I70" s="62">
        <v>111386500</v>
      </c>
      <c r="J70" s="62">
        <v>96181500</v>
      </c>
      <c r="K70" s="62">
        <v>109667400</v>
      </c>
      <c r="L70" s="62">
        <v>16623596</v>
      </c>
      <c r="M70" s="62"/>
      <c r="N70" s="62">
        <v>119601000</v>
      </c>
      <c r="O70" s="62">
        <v>15650000</v>
      </c>
      <c r="P70" s="62"/>
      <c r="Q70" s="62">
        <v>7600000</v>
      </c>
      <c r="R70" s="62">
        <v>5765000</v>
      </c>
      <c r="S70" s="62">
        <v>61898630</v>
      </c>
      <c r="T70" s="72">
        <f t="shared" si="0"/>
        <v>597425126</v>
      </c>
      <c r="U70" s="59">
        <f t="shared" si="1"/>
        <v>0</v>
      </c>
      <c r="V70" s="59">
        <f t="shared" si="2"/>
        <v>16724874</v>
      </c>
    </row>
    <row r="71" spans="2:22">
      <c r="B71" s="79">
        <f t="shared" si="3"/>
        <v>61</v>
      </c>
      <c r="C71" s="69" t="str">
        <f>'K8 SD_SMP KAB GROBOGAN 2013'!C923</f>
        <v xml:space="preserve"> Purwodadi </v>
      </c>
      <c r="D71" s="70" t="str">
        <f>'K8 SD_SMP KAB GROBOGAN 2013'!D923</f>
        <v>SMP NEGERI 6 PURWODADI</v>
      </c>
      <c r="E71" s="71">
        <f>'PER TRIWULAN'!X918</f>
        <v>695445000</v>
      </c>
      <c r="F71" s="87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72">
        <f t="shared" si="0"/>
        <v>0</v>
      </c>
      <c r="U71" s="59">
        <f t="shared" si="1"/>
        <v>695445000</v>
      </c>
      <c r="V71" s="59">
        <f t="shared" si="2"/>
        <v>0</v>
      </c>
    </row>
    <row r="72" spans="2:22">
      <c r="B72" s="79">
        <f t="shared" si="3"/>
        <v>62</v>
      </c>
      <c r="C72" s="69" t="str">
        <f>'K8 SD_SMP KAB GROBOGAN 2013'!C924</f>
        <v xml:space="preserve"> Purwodadi </v>
      </c>
      <c r="D72" s="70" t="str">
        <f>'K8 SD_SMP KAB GROBOGAN 2013'!D924</f>
        <v>SMP NEGERI 7 PURWODADI</v>
      </c>
      <c r="E72" s="71">
        <f>'PER TRIWULAN'!X919</f>
        <v>561965000</v>
      </c>
      <c r="F72" s="87">
        <v>561965000</v>
      </c>
      <c r="G72" s="62">
        <v>23408000</v>
      </c>
      <c r="H72" s="62">
        <v>309000</v>
      </c>
      <c r="I72" s="62">
        <v>61607500</v>
      </c>
      <c r="J72" s="62">
        <v>109342250</v>
      </c>
      <c r="K72" s="62">
        <v>22431950</v>
      </c>
      <c r="L72" s="62">
        <v>7558244</v>
      </c>
      <c r="M72" s="62">
        <v>26512100</v>
      </c>
      <c r="N72" s="62">
        <v>72240000</v>
      </c>
      <c r="O72" s="62">
        <v>43620000</v>
      </c>
      <c r="P72" s="62"/>
      <c r="Q72" s="62">
        <v>3300000</v>
      </c>
      <c r="R72" s="62"/>
      <c r="S72" s="62">
        <v>87615000</v>
      </c>
      <c r="T72" s="72">
        <f t="shared" si="0"/>
        <v>457944044</v>
      </c>
      <c r="U72" s="59">
        <f t="shared" si="1"/>
        <v>0</v>
      </c>
      <c r="V72" s="59">
        <f t="shared" si="2"/>
        <v>104020956</v>
      </c>
    </row>
    <row r="73" spans="2:22">
      <c r="B73" s="79">
        <f t="shared" si="3"/>
        <v>63</v>
      </c>
      <c r="C73" s="69" t="str">
        <f>'K8 SD_SMP KAB GROBOGAN 2013'!C925</f>
        <v xml:space="preserve"> Purwodadi </v>
      </c>
      <c r="D73" s="70" t="str">
        <f>'K8 SD_SMP KAB GROBOGAN 2013'!D925</f>
        <v>SLB C. Danyang</v>
      </c>
      <c r="E73" s="71">
        <f>'PER TRIWULAN'!X920</f>
        <v>0</v>
      </c>
      <c r="F73" s="87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72">
        <f t="shared" si="0"/>
        <v>0</v>
      </c>
      <c r="U73" s="59">
        <f t="shared" si="1"/>
        <v>0</v>
      </c>
      <c r="V73" s="59">
        <f t="shared" si="2"/>
        <v>0</v>
      </c>
    </row>
    <row r="74" spans="2:22">
      <c r="B74" s="79">
        <f t="shared" si="3"/>
        <v>64</v>
      </c>
      <c r="C74" s="69" t="str">
        <f>'K8 SD_SMP KAB GROBOGAN 2013'!C926</f>
        <v xml:space="preserve"> Purwodadi </v>
      </c>
      <c r="D74" s="70" t="str">
        <f>'K8 SD_SMP KAB GROBOGAN 2013'!D926</f>
        <v>SMPT NEGERI  4 Purwodadi</v>
      </c>
      <c r="E74" s="71">
        <f>'PER TRIWULAN'!X921</f>
        <v>17040000</v>
      </c>
      <c r="F74" s="87">
        <v>16862500</v>
      </c>
      <c r="G74" s="62"/>
      <c r="H74" s="62"/>
      <c r="I74" s="62">
        <v>17000</v>
      </c>
      <c r="J74" s="62">
        <v>5131450</v>
      </c>
      <c r="K74" s="62">
        <v>1606600</v>
      </c>
      <c r="L74" s="62"/>
      <c r="M74" s="62"/>
      <c r="N74" s="62">
        <v>5485000</v>
      </c>
      <c r="O74" s="62">
        <v>540000</v>
      </c>
      <c r="P74" s="62"/>
      <c r="Q74" s="62">
        <v>4082450</v>
      </c>
      <c r="R74" s="62"/>
      <c r="S74" s="62"/>
      <c r="T74" s="72">
        <f t="shared" si="0"/>
        <v>16862500</v>
      </c>
      <c r="U74" s="59">
        <f t="shared" si="1"/>
        <v>177500</v>
      </c>
      <c r="V74" s="59">
        <f t="shared" si="2"/>
        <v>0</v>
      </c>
    </row>
    <row r="75" spans="2:22">
      <c r="B75" s="79">
        <f t="shared" si="3"/>
        <v>65</v>
      </c>
      <c r="C75" s="69" t="str">
        <f>'K8 SD_SMP KAB GROBOGAN 2013'!C927</f>
        <v xml:space="preserve"> Tanggungharjo </v>
      </c>
      <c r="D75" s="70" t="str">
        <f>'K8 SD_SMP KAB GROBOGAN 2013'!D927</f>
        <v>SMP NEGERI 1TANGGUNGHARJO</v>
      </c>
      <c r="E75" s="71">
        <f>'PER TRIWULAN'!X922</f>
        <v>490965000</v>
      </c>
      <c r="F75" s="87">
        <v>490965000</v>
      </c>
      <c r="G75" s="62">
        <v>7190000</v>
      </c>
      <c r="H75" s="62">
        <v>13935000</v>
      </c>
      <c r="I75" s="62">
        <v>74673500</v>
      </c>
      <c r="J75" s="62">
        <v>96253900</v>
      </c>
      <c r="K75" s="62">
        <v>137741586</v>
      </c>
      <c r="L75" s="62">
        <v>22528424</v>
      </c>
      <c r="M75" s="62">
        <v>49072090</v>
      </c>
      <c r="N75" s="62">
        <v>76615000</v>
      </c>
      <c r="O75" s="62">
        <v>5355500</v>
      </c>
      <c r="P75" s="62"/>
      <c r="Q75" s="62">
        <v>7600000</v>
      </c>
      <c r="R75" s="62"/>
      <c r="S75" s="62"/>
      <c r="T75" s="72">
        <f t="shared" si="0"/>
        <v>490965000</v>
      </c>
      <c r="U75" s="59">
        <f t="shared" si="1"/>
        <v>0</v>
      </c>
      <c r="V75" s="59">
        <f t="shared" si="2"/>
        <v>0</v>
      </c>
    </row>
    <row r="76" spans="2:22">
      <c r="B76" s="79">
        <f t="shared" si="3"/>
        <v>66</v>
      </c>
      <c r="C76" s="69" t="str">
        <f>'K8 SD_SMP KAB GROBOGAN 2013'!C928</f>
        <v xml:space="preserve"> Tanggungharjo </v>
      </c>
      <c r="D76" s="70" t="str">
        <f>'K8 SD_SMP KAB GROBOGAN 2013'!D928</f>
        <v>SMP NEGERI 2 TANGGUNGHARJO</v>
      </c>
      <c r="E76" s="71">
        <f>'PER TRIWULAN'!X923</f>
        <v>254535000</v>
      </c>
      <c r="F76" s="87">
        <v>254535000</v>
      </c>
      <c r="G76" s="62">
        <v>12726750</v>
      </c>
      <c r="H76" s="62">
        <v>3600000</v>
      </c>
      <c r="I76" s="62">
        <v>31102350</v>
      </c>
      <c r="J76" s="62">
        <v>48152500</v>
      </c>
      <c r="K76" s="62">
        <v>55246700</v>
      </c>
      <c r="L76" s="62">
        <v>6693593</v>
      </c>
      <c r="M76" s="62">
        <v>8643000</v>
      </c>
      <c r="N76" s="62">
        <v>42120000</v>
      </c>
      <c r="O76" s="62">
        <v>35300000</v>
      </c>
      <c r="P76" s="62">
        <v>960000</v>
      </c>
      <c r="Q76" s="62">
        <v>5500000</v>
      </c>
      <c r="R76" s="62">
        <v>4490000</v>
      </c>
      <c r="S76" s="62"/>
      <c r="T76" s="72">
        <f t="shared" ref="T76:T139" si="4">SUM(G76:S76)</f>
        <v>254534893</v>
      </c>
      <c r="U76" s="59">
        <f t="shared" ref="U76:U139" si="5">E76-F76</f>
        <v>0</v>
      </c>
      <c r="V76" s="59">
        <f t="shared" ref="V76:V139" si="6">F76-T76</f>
        <v>107</v>
      </c>
    </row>
    <row r="77" spans="2:22">
      <c r="B77" s="79">
        <f t="shared" ref="B77:B140" si="7">B76+1</f>
        <v>67</v>
      </c>
      <c r="C77" s="69" t="str">
        <f>'K8 SD_SMP KAB GROBOGAN 2013'!C929</f>
        <v xml:space="preserve"> Tawangharjo </v>
      </c>
      <c r="D77" s="70" t="str">
        <f>'K8 SD_SMP KAB GROBOGAN 2013'!D929</f>
        <v>SMP NEGERI 1 TAWANGHARJO</v>
      </c>
      <c r="E77" s="71">
        <f>'PER TRIWULAN'!X924</f>
        <v>643970000</v>
      </c>
      <c r="F77" s="87">
        <v>643970000</v>
      </c>
      <c r="G77" s="62">
        <v>9806000</v>
      </c>
      <c r="H77" s="62">
        <v>16175000</v>
      </c>
      <c r="I77" s="62">
        <v>95734400</v>
      </c>
      <c r="J77" s="62">
        <v>141336000</v>
      </c>
      <c r="K77" s="62">
        <v>130121790</v>
      </c>
      <c r="L77" s="62">
        <v>22712132</v>
      </c>
      <c r="M77" s="62">
        <v>34224150</v>
      </c>
      <c r="N77" s="62">
        <v>120093500</v>
      </c>
      <c r="O77" s="62">
        <v>19932500</v>
      </c>
      <c r="P77" s="62"/>
      <c r="Q77" s="62">
        <v>8400000</v>
      </c>
      <c r="R77" s="62">
        <v>11361000</v>
      </c>
      <c r="S77" s="62">
        <v>32767500</v>
      </c>
      <c r="T77" s="72">
        <f t="shared" si="4"/>
        <v>642663972</v>
      </c>
      <c r="U77" s="59">
        <f t="shared" si="5"/>
        <v>0</v>
      </c>
      <c r="V77" s="59">
        <f t="shared" si="6"/>
        <v>1306028</v>
      </c>
    </row>
    <row r="78" spans="2:22">
      <c r="B78" s="79">
        <f t="shared" si="7"/>
        <v>68</v>
      </c>
      <c r="C78" s="69" t="str">
        <f>'K8 SD_SMP KAB GROBOGAN 2013'!C930</f>
        <v xml:space="preserve"> Tawangharjo </v>
      </c>
      <c r="D78" s="70" t="str">
        <f>'K8 SD_SMP KAB GROBOGAN 2013'!D930</f>
        <v>SMP NEGERI 2 TAWANGHARJO</v>
      </c>
      <c r="E78" s="71">
        <f>'PER TRIWULAN'!X925</f>
        <v>315950000</v>
      </c>
      <c r="F78" s="87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72">
        <f t="shared" si="4"/>
        <v>0</v>
      </c>
      <c r="U78" s="59">
        <f t="shared" si="5"/>
        <v>315950000</v>
      </c>
      <c r="V78" s="59">
        <f t="shared" si="6"/>
        <v>0</v>
      </c>
    </row>
    <row r="79" spans="2:22">
      <c r="B79" s="79">
        <f t="shared" si="7"/>
        <v>69</v>
      </c>
      <c r="C79" s="69" t="str">
        <f>'K8 SD_SMP KAB GROBOGAN 2013'!C931</f>
        <v xml:space="preserve"> Tawangharjo </v>
      </c>
      <c r="D79" s="70" t="str">
        <f>'K8 SD_SMP KAB GROBOGAN 2013'!D931</f>
        <v>SMP NEGERI 3 Satu Atap Tawangharjo</v>
      </c>
      <c r="E79" s="71">
        <f>'PER TRIWULAN'!X926</f>
        <v>19170000</v>
      </c>
      <c r="F79" s="87">
        <v>19170000</v>
      </c>
      <c r="G79" s="62"/>
      <c r="H79" s="62">
        <v>500000</v>
      </c>
      <c r="I79" s="62">
        <v>2318300</v>
      </c>
      <c r="J79" s="62">
        <v>2405200</v>
      </c>
      <c r="K79" s="62">
        <v>4820500</v>
      </c>
      <c r="L79" s="62"/>
      <c r="M79" s="62"/>
      <c r="N79" s="62">
        <v>3834000</v>
      </c>
      <c r="O79" s="62">
        <v>250000</v>
      </c>
      <c r="P79" s="62"/>
      <c r="Q79" s="62"/>
      <c r="R79" s="62">
        <v>1250000</v>
      </c>
      <c r="S79" s="62">
        <v>3792000</v>
      </c>
      <c r="T79" s="72">
        <f t="shared" si="4"/>
        <v>19170000</v>
      </c>
      <c r="U79" s="59">
        <f t="shared" si="5"/>
        <v>0</v>
      </c>
      <c r="V79" s="59">
        <f t="shared" si="6"/>
        <v>0</v>
      </c>
    </row>
    <row r="80" spans="2:22">
      <c r="B80" s="79">
        <f t="shared" si="7"/>
        <v>70</v>
      </c>
      <c r="C80" s="69" t="str">
        <f>'K8 SD_SMP KAB GROBOGAN 2013'!C932</f>
        <v xml:space="preserve"> Tegowanu </v>
      </c>
      <c r="D80" s="70" t="str">
        <f>'K8 SD_SMP KAB GROBOGAN 2013'!D932</f>
        <v>SMP NEGERI 1 TEGOWANU</v>
      </c>
      <c r="E80" s="71">
        <f>'PER TRIWULAN'!X927</f>
        <v>598885000</v>
      </c>
      <c r="F80" s="87">
        <v>598885000</v>
      </c>
      <c r="G80" s="62">
        <v>23737500</v>
      </c>
      <c r="H80" s="62">
        <v>18969500</v>
      </c>
      <c r="I80" s="62">
        <v>117701550</v>
      </c>
      <c r="J80" s="62">
        <v>120566410</v>
      </c>
      <c r="K80" s="62">
        <v>40574575</v>
      </c>
      <c r="L80" s="62">
        <v>64381241</v>
      </c>
      <c r="M80" s="62">
        <v>11805000</v>
      </c>
      <c r="N80" s="62">
        <v>61125000</v>
      </c>
      <c r="O80" s="62">
        <v>10985000</v>
      </c>
      <c r="P80" s="62"/>
      <c r="Q80" s="62">
        <v>8400000</v>
      </c>
      <c r="R80" s="62"/>
      <c r="S80" s="62">
        <v>120639224</v>
      </c>
      <c r="T80" s="72">
        <f t="shared" si="4"/>
        <v>598885000</v>
      </c>
      <c r="U80" s="59">
        <f t="shared" si="5"/>
        <v>0</v>
      </c>
      <c r="V80" s="59">
        <f t="shared" si="6"/>
        <v>0</v>
      </c>
    </row>
    <row r="81" spans="2:22">
      <c r="B81" s="79">
        <f t="shared" si="7"/>
        <v>71</v>
      </c>
      <c r="C81" s="69" t="str">
        <f>'K8 SD_SMP KAB GROBOGAN 2013'!C933</f>
        <v xml:space="preserve"> Tegowanu </v>
      </c>
      <c r="D81" s="70" t="str">
        <f>'K8 SD_SMP KAB GROBOGAN 2013'!D933</f>
        <v>SMP NEGERI 2 TEGOWANU</v>
      </c>
      <c r="E81" s="71">
        <f>'PER TRIWULAN'!X928</f>
        <v>444815000</v>
      </c>
      <c r="F81" s="87">
        <v>444815000</v>
      </c>
      <c r="G81" s="62">
        <v>26291500</v>
      </c>
      <c r="H81" s="62">
        <v>3505050</v>
      </c>
      <c r="I81" s="62">
        <v>124278000</v>
      </c>
      <c r="J81" s="62">
        <v>41666365</v>
      </c>
      <c r="K81" s="62">
        <v>101057700</v>
      </c>
      <c r="L81" s="62">
        <v>9448585</v>
      </c>
      <c r="M81" s="62">
        <v>54501900</v>
      </c>
      <c r="N81" s="62">
        <v>67208400</v>
      </c>
      <c r="O81" s="62">
        <v>15057500</v>
      </c>
      <c r="P81" s="62"/>
      <c r="Q81" s="62">
        <v>1800000</v>
      </c>
      <c r="R81" s="62"/>
      <c r="S81" s="62"/>
      <c r="T81" s="72">
        <f t="shared" si="4"/>
        <v>444815000</v>
      </c>
      <c r="U81" s="59">
        <f t="shared" si="5"/>
        <v>0</v>
      </c>
      <c r="V81" s="59">
        <f t="shared" si="6"/>
        <v>0</v>
      </c>
    </row>
    <row r="82" spans="2:22">
      <c r="B82" s="79">
        <f t="shared" si="7"/>
        <v>72</v>
      </c>
      <c r="C82" s="69" t="str">
        <f>'K8 SD_SMP KAB GROBOGAN 2013'!C934</f>
        <v xml:space="preserve"> Tegowanu </v>
      </c>
      <c r="D82" s="70" t="str">
        <f>'K8 SD_SMP KAB GROBOGAN 2013'!D934</f>
        <v>SMP NEGERI 3 TEGOWANU</v>
      </c>
      <c r="E82" s="71">
        <f>'PER TRIWULAN'!X929</f>
        <v>150875000</v>
      </c>
      <c r="F82" s="87">
        <v>150875000</v>
      </c>
      <c r="G82" s="62">
        <v>6840000</v>
      </c>
      <c r="H82" s="62">
        <v>3239000</v>
      </c>
      <c r="I82" s="62">
        <v>39569000</v>
      </c>
      <c r="J82" s="62">
        <v>31305500</v>
      </c>
      <c r="K82" s="62">
        <v>38363500</v>
      </c>
      <c r="L82" s="62">
        <v>1926316</v>
      </c>
      <c r="M82" s="62">
        <v>3138000</v>
      </c>
      <c r="N82" s="62">
        <v>21720000</v>
      </c>
      <c r="O82" s="62">
        <v>2570000</v>
      </c>
      <c r="P82" s="62"/>
      <c r="Q82" s="62">
        <v>2200000</v>
      </c>
      <c r="R82" s="62"/>
      <c r="S82" s="62"/>
      <c r="T82" s="72">
        <f t="shared" si="4"/>
        <v>150871316</v>
      </c>
      <c r="U82" s="59">
        <f t="shared" si="5"/>
        <v>0</v>
      </c>
      <c r="V82" s="59">
        <f t="shared" si="6"/>
        <v>3684</v>
      </c>
    </row>
    <row r="83" spans="2:22">
      <c r="B83" s="79">
        <f t="shared" si="7"/>
        <v>73</v>
      </c>
      <c r="C83" s="69" t="str">
        <f>'K8 SD_SMP KAB GROBOGAN 2013'!C935</f>
        <v xml:space="preserve"> Toroh </v>
      </c>
      <c r="D83" s="70" t="str">
        <f>'K8 SD_SMP KAB GROBOGAN 2013'!D935</f>
        <v>SMP NEGERI 1 TOROH</v>
      </c>
      <c r="E83" s="71">
        <f>'PER TRIWULAN'!X930</f>
        <v>630480000</v>
      </c>
      <c r="F83" s="87">
        <v>630302500</v>
      </c>
      <c r="G83" s="62">
        <v>23603000</v>
      </c>
      <c r="H83" s="62">
        <v>7959500</v>
      </c>
      <c r="I83" s="62">
        <v>67465000</v>
      </c>
      <c r="J83" s="62">
        <v>128963900</v>
      </c>
      <c r="K83" s="62">
        <v>151762100</v>
      </c>
      <c r="L83" s="62">
        <v>22879839</v>
      </c>
      <c r="M83" s="62">
        <v>45735700</v>
      </c>
      <c r="N83" s="62">
        <v>50406000</v>
      </c>
      <c r="O83" s="62">
        <v>40219000</v>
      </c>
      <c r="P83" s="62"/>
      <c r="Q83" s="62">
        <v>3600000</v>
      </c>
      <c r="R83" s="62"/>
      <c r="S83" s="62">
        <v>82051850</v>
      </c>
      <c r="T83" s="72">
        <f t="shared" si="4"/>
        <v>624645889</v>
      </c>
      <c r="U83" s="59">
        <f t="shared" si="5"/>
        <v>177500</v>
      </c>
      <c r="V83" s="59">
        <f t="shared" si="6"/>
        <v>5656611</v>
      </c>
    </row>
    <row r="84" spans="2:22">
      <c r="B84" s="79">
        <f t="shared" si="7"/>
        <v>74</v>
      </c>
      <c r="C84" s="69" t="str">
        <f>'K8 SD_SMP KAB GROBOGAN 2013'!C936</f>
        <v xml:space="preserve"> Toroh </v>
      </c>
      <c r="D84" s="70" t="str">
        <f>'K8 SD_SMP KAB GROBOGAN 2013'!D936</f>
        <v>SMP NEGERI 2 TOROH</v>
      </c>
      <c r="E84" s="71">
        <f>'PER TRIWULAN'!X931</f>
        <v>792360000</v>
      </c>
      <c r="F84" s="87">
        <v>792360000</v>
      </c>
      <c r="G84" s="62">
        <v>55736400</v>
      </c>
      <c r="H84" s="62">
        <v>11490000</v>
      </c>
      <c r="I84" s="62">
        <v>162208400</v>
      </c>
      <c r="J84" s="62">
        <v>107868600</v>
      </c>
      <c r="K84" s="62">
        <v>157341150</v>
      </c>
      <c r="L84" s="62">
        <v>44057794</v>
      </c>
      <c r="M84" s="62">
        <v>49778200</v>
      </c>
      <c r="N84" s="62">
        <v>123060000</v>
      </c>
      <c r="O84" s="62">
        <v>44894000</v>
      </c>
      <c r="P84" s="62"/>
      <c r="Q84" s="62">
        <v>1350000</v>
      </c>
      <c r="R84" s="62">
        <v>30000</v>
      </c>
      <c r="S84" s="62"/>
      <c r="T84" s="72">
        <f t="shared" si="4"/>
        <v>757814544</v>
      </c>
      <c r="U84" s="59">
        <f t="shared" si="5"/>
        <v>0</v>
      </c>
      <c r="V84" s="59">
        <f t="shared" si="6"/>
        <v>34545456</v>
      </c>
    </row>
    <row r="85" spans="2:22">
      <c r="B85" s="79">
        <f t="shared" si="7"/>
        <v>75</v>
      </c>
      <c r="C85" s="69" t="str">
        <f>'K8 SD_SMP KAB GROBOGAN 2013'!C937</f>
        <v xml:space="preserve"> Toroh </v>
      </c>
      <c r="D85" s="70" t="str">
        <f>'K8 SD_SMP KAB GROBOGAN 2013'!D937</f>
        <v>SMP NEGERI 3 Satu Atap Toroh</v>
      </c>
      <c r="E85" s="71">
        <f>'PER TRIWULAN'!X932</f>
        <v>95850000</v>
      </c>
      <c r="F85" s="87">
        <v>95850000</v>
      </c>
      <c r="G85" s="62">
        <v>1022500</v>
      </c>
      <c r="H85" s="62">
        <v>1972500</v>
      </c>
      <c r="I85" s="62">
        <v>31394605</v>
      </c>
      <c r="J85" s="62">
        <v>2819000</v>
      </c>
      <c r="K85" s="62">
        <v>15913895</v>
      </c>
      <c r="L85" s="62">
        <v>840000</v>
      </c>
      <c r="M85" s="62">
        <v>4370000</v>
      </c>
      <c r="N85" s="62">
        <v>27113500</v>
      </c>
      <c r="O85" s="62">
        <v>2700000</v>
      </c>
      <c r="P85" s="62"/>
      <c r="Q85" s="62">
        <v>1800000</v>
      </c>
      <c r="R85" s="62">
        <v>5904000</v>
      </c>
      <c r="S85" s="62"/>
      <c r="T85" s="72">
        <f t="shared" si="4"/>
        <v>95850000</v>
      </c>
      <c r="U85" s="59">
        <f t="shared" si="5"/>
        <v>0</v>
      </c>
      <c r="V85" s="59">
        <f t="shared" si="6"/>
        <v>0</v>
      </c>
    </row>
    <row r="86" spans="2:22">
      <c r="B86" s="79">
        <f t="shared" si="7"/>
        <v>76</v>
      </c>
      <c r="C86" s="69" t="str">
        <f>'K8 SD_SMP KAB GROBOGAN 2013'!C938</f>
        <v xml:space="preserve"> Wirosari </v>
      </c>
      <c r="D86" s="70" t="str">
        <f>'K8 SD_SMP KAB GROBOGAN 2013'!D938</f>
        <v>SMP NEGERI 1 WIROSARI</v>
      </c>
      <c r="E86" s="71">
        <f>'PER TRIWULAN'!X933</f>
        <v>806205000</v>
      </c>
      <c r="F86" s="87">
        <v>806205000</v>
      </c>
      <c r="G86" s="62">
        <v>8545000</v>
      </c>
      <c r="H86" s="62"/>
      <c r="I86" s="62">
        <v>237776225</v>
      </c>
      <c r="J86" s="62">
        <v>174568275</v>
      </c>
      <c r="K86" s="62">
        <v>69634300</v>
      </c>
      <c r="L86" s="62">
        <v>29795044</v>
      </c>
      <c r="M86" s="62">
        <v>48256000</v>
      </c>
      <c r="N86" s="62">
        <v>162962480</v>
      </c>
      <c r="O86" s="62">
        <v>11309000</v>
      </c>
      <c r="P86" s="62"/>
      <c r="Q86" s="62">
        <v>12888500</v>
      </c>
      <c r="R86" s="62"/>
      <c r="S86" s="62">
        <v>49785900</v>
      </c>
      <c r="T86" s="72">
        <f t="shared" si="4"/>
        <v>805520724</v>
      </c>
      <c r="U86" s="59">
        <f t="shared" si="5"/>
        <v>0</v>
      </c>
      <c r="V86" s="59">
        <f t="shared" si="6"/>
        <v>684276</v>
      </c>
    </row>
    <row r="87" spans="2:22">
      <c r="B87" s="79">
        <f t="shared" si="7"/>
        <v>77</v>
      </c>
      <c r="C87" s="69" t="str">
        <f>'K8 SD_SMP KAB GROBOGAN 2013'!C939</f>
        <v xml:space="preserve"> Wirosari </v>
      </c>
      <c r="D87" s="70" t="str">
        <f>'K8 SD_SMP KAB GROBOGAN 2013'!D939</f>
        <v>SMP NEGERI 2 WIROSARI</v>
      </c>
      <c r="E87" s="71">
        <f>'PER TRIWULAN'!X934</f>
        <v>386595000</v>
      </c>
      <c r="F87" s="87">
        <v>386595000</v>
      </c>
      <c r="G87" s="62">
        <v>12928000</v>
      </c>
      <c r="H87" s="62">
        <v>14601000</v>
      </c>
      <c r="I87" s="62">
        <v>148838000</v>
      </c>
      <c r="J87" s="62">
        <v>84357650</v>
      </c>
      <c r="K87" s="62">
        <v>47298800</v>
      </c>
      <c r="L87" s="62">
        <v>5052244</v>
      </c>
      <c r="M87" s="62">
        <v>14574000</v>
      </c>
      <c r="N87" s="62">
        <v>34085000</v>
      </c>
      <c r="O87" s="62">
        <v>6552500</v>
      </c>
      <c r="P87" s="62"/>
      <c r="Q87" s="62">
        <v>3565150</v>
      </c>
      <c r="R87" s="62">
        <v>4137000</v>
      </c>
      <c r="S87" s="62">
        <v>10484800</v>
      </c>
      <c r="T87" s="72">
        <f t="shared" si="4"/>
        <v>386474144</v>
      </c>
      <c r="U87" s="59">
        <f t="shared" si="5"/>
        <v>0</v>
      </c>
      <c r="V87" s="59">
        <f t="shared" si="6"/>
        <v>120856</v>
      </c>
    </row>
    <row r="88" spans="2:22">
      <c r="B88" s="79">
        <f t="shared" si="7"/>
        <v>78</v>
      </c>
      <c r="C88" s="69" t="str">
        <f>'K8 SD_SMP KAB GROBOGAN 2013'!C940</f>
        <v xml:space="preserve"> Wirosari </v>
      </c>
      <c r="D88" s="70" t="str">
        <f>'K8 SD_SMP KAB GROBOGAN 2013'!D940</f>
        <v>SMP NEGERI 3 WIROSARI</v>
      </c>
      <c r="E88" s="71">
        <f>'PER TRIWULAN'!X935</f>
        <v>169690000</v>
      </c>
      <c r="F88" s="87">
        <v>169690000</v>
      </c>
      <c r="G88" s="87">
        <v>1172500</v>
      </c>
      <c r="H88" s="62">
        <v>3100000</v>
      </c>
      <c r="I88" s="62">
        <v>36334450</v>
      </c>
      <c r="J88" s="62">
        <v>27131239</v>
      </c>
      <c r="K88" s="62">
        <v>13684000</v>
      </c>
      <c r="L88" s="62">
        <v>6857661</v>
      </c>
      <c r="M88" s="62">
        <v>10006100</v>
      </c>
      <c r="N88" s="62">
        <v>36804000</v>
      </c>
      <c r="O88" s="62">
        <v>920000</v>
      </c>
      <c r="P88" s="62">
        <v>750000</v>
      </c>
      <c r="Q88" s="62">
        <v>1200000</v>
      </c>
      <c r="R88" s="62">
        <v>120000</v>
      </c>
      <c r="S88" s="62">
        <v>31610050</v>
      </c>
      <c r="T88" s="72">
        <f t="shared" si="4"/>
        <v>169690000</v>
      </c>
      <c r="U88" s="59">
        <f t="shared" si="5"/>
        <v>0</v>
      </c>
      <c r="V88" s="59">
        <f t="shared" si="6"/>
        <v>0</v>
      </c>
    </row>
    <row r="89" spans="2:22">
      <c r="B89" s="79">
        <f t="shared" si="7"/>
        <v>79</v>
      </c>
      <c r="C89" s="69" t="str">
        <f>'K8 SD_SMP KAB GROBOGAN 2013'!C941</f>
        <v xml:space="preserve"> Wirosari </v>
      </c>
      <c r="D89" s="70" t="str">
        <f>'K8 SD_SMP KAB GROBOGAN 2013'!D941</f>
        <v>SMP NEGERI 4 Satu Atap Wirosari</v>
      </c>
      <c r="E89" s="71">
        <f>'PER TRIWULAN'!X936</f>
        <v>108985000</v>
      </c>
      <c r="F89" s="87">
        <v>108985000</v>
      </c>
      <c r="G89" s="62">
        <v>3000000</v>
      </c>
      <c r="H89" s="62">
        <v>4500000</v>
      </c>
      <c r="I89" s="62">
        <v>49000000</v>
      </c>
      <c r="J89" s="62">
        <v>14800000</v>
      </c>
      <c r="K89" s="62">
        <v>4000000</v>
      </c>
      <c r="L89" s="62">
        <v>2400000</v>
      </c>
      <c r="M89" s="62">
        <v>2400000</v>
      </c>
      <c r="N89" s="62">
        <v>20885000</v>
      </c>
      <c r="O89" s="62">
        <v>6000000</v>
      </c>
      <c r="P89" s="62"/>
      <c r="Q89" s="62"/>
      <c r="R89" s="62">
        <v>2000000</v>
      </c>
      <c r="S89" s="62"/>
      <c r="T89" s="72">
        <f t="shared" si="4"/>
        <v>108985000</v>
      </c>
      <c r="U89" s="59">
        <f t="shared" si="5"/>
        <v>0</v>
      </c>
      <c r="V89" s="59">
        <f t="shared" si="6"/>
        <v>0</v>
      </c>
    </row>
    <row r="90" spans="2:22">
      <c r="B90" s="79">
        <f t="shared" si="7"/>
        <v>80</v>
      </c>
      <c r="C90" s="69" t="str">
        <f>'K8 SD_SMP KAB GROBOGAN 2013'!C942</f>
        <v xml:space="preserve"> Wirosari </v>
      </c>
      <c r="D90" s="70" t="str">
        <f>'K8 SD_SMP KAB GROBOGAN 2013'!D942</f>
        <v>SMP NEGERI 5 Satu Atap Wirosari</v>
      </c>
      <c r="E90" s="71">
        <f>'PER TRIWULAN'!X937</f>
        <v>64965000</v>
      </c>
      <c r="F90" s="87">
        <v>64965000</v>
      </c>
      <c r="G90" s="62"/>
      <c r="H90" s="62">
        <v>1618800</v>
      </c>
      <c r="I90" s="62">
        <v>6550000</v>
      </c>
      <c r="J90" s="62">
        <v>11948000</v>
      </c>
      <c r="K90" s="62">
        <v>3890000</v>
      </c>
      <c r="L90" s="62">
        <v>5506900</v>
      </c>
      <c r="M90" s="62">
        <v>2183000</v>
      </c>
      <c r="N90" s="62">
        <v>12942000</v>
      </c>
      <c r="O90" s="62">
        <v>1100000</v>
      </c>
      <c r="P90" s="62"/>
      <c r="Q90" s="62">
        <v>400000</v>
      </c>
      <c r="R90" s="62">
        <v>4627000</v>
      </c>
      <c r="S90" s="62">
        <v>14199300</v>
      </c>
      <c r="T90" s="72">
        <f t="shared" si="4"/>
        <v>64965000</v>
      </c>
      <c r="U90" s="59">
        <f t="shared" si="5"/>
        <v>0</v>
      </c>
      <c r="V90" s="59">
        <f t="shared" si="6"/>
        <v>0</v>
      </c>
    </row>
    <row r="91" spans="2:22">
      <c r="B91" s="79">
        <f t="shared" si="7"/>
        <v>81</v>
      </c>
      <c r="C91" s="69" t="str">
        <f>'K8 SD_SMP KAB GROBOGAN 2013'!C943</f>
        <v xml:space="preserve"> Wirosari </v>
      </c>
      <c r="D91" s="70" t="str">
        <f>'K8 SD_SMP KAB GROBOGAN 2013'!D943</f>
        <v>SMPT NEGERI 2 Wirosari</v>
      </c>
      <c r="E91" s="71">
        <f>'PER TRIWULAN'!X938</f>
        <v>67450000</v>
      </c>
      <c r="F91" s="87">
        <v>67450000</v>
      </c>
      <c r="G91" s="62"/>
      <c r="H91" s="62">
        <v>3875000</v>
      </c>
      <c r="I91" s="62">
        <v>7361000</v>
      </c>
      <c r="J91" s="62">
        <v>8273225</v>
      </c>
      <c r="K91" s="62">
        <v>6435000</v>
      </c>
      <c r="L91" s="62"/>
      <c r="M91" s="62"/>
      <c r="N91" s="62">
        <v>13350000</v>
      </c>
      <c r="O91" s="62"/>
      <c r="P91" s="62">
        <v>4935000</v>
      </c>
      <c r="Q91" s="62"/>
      <c r="R91" s="62"/>
      <c r="S91" s="62">
        <v>21930000</v>
      </c>
      <c r="T91" s="72">
        <f t="shared" si="4"/>
        <v>66159225</v>
      </c>
      <c r="U91" s="59">
        <f t="shared" si="5"/>
        <v>0</v>
      </c>
      <c r="V91" s="59">
        <f t="shared" si="6"/>
        <v>1290775</v>
      </c>
    </row>
    <row r="92" spans="2:22">
      <c r="B92" s="79">
        <f t="shared" si="7"/>
        <v>82</v>
      </c>
      <c r="C92" s="69" t="str">
        <f>'K8 SD_SMP KAB GROBOGAN 2013'!C944</f>
        <v xml:space="preserve"> Wirosari </v>
      </c>
      <c r="D92" s="70" t="str">
        <f>'K8 SD_SMP KAB GROBOGAN 2013'!D944</f>
        <v>SMP NEGERI 6 Satu Atap Wirosari</v>
      </c>
      <c r="E92" s="71">
        <f>'PER TRIWULAN'!X939</f>
        <v>19880000</v>
      </c>
      <c r="F92" s="87">
        <v>19880000</v>
      </c>
      <c r="G92" s="62"/>
      <c r="H92" s="62">
        <v>650000</v>
      </c>
      <c r="I92" s="62">
        <v>2500000</v>
      </c>
      <c r="J92" s="62">
        <v>3258500</v>
      </c>
      <c r="K92" s="62">
        <v>4006000</v>
      </c>
      <c r="L92" s="62"/>
      <c r="M92" s="62">
        <v>2490500</v>
      </c>
      <c r="N92" s="62">
        <v>3000000</v>
      </c>
      <c r="O92" s="62">
        <v>2075000</v>
      </c>
      <c r="P92" s="62"/>
      <c r="Q92" s="62">
        <v>850000</v>
      </c>
      <c r="R92" s="62">
        <v>150000</v>
      </c>
      <c r="S92" s="62"/>
      <c r="T92" s="72">
        <f t="shared" si="4"/>
        <v>18980000</v>
      </c>
      <c r="U92" s="59">
        <f t="shared" si="5"/>
        <v>0</v>
      </c>
      <c r="V92" s="59">
        <f t="shared" si="6"/>
        <v>900000</v>
      </c>
    </row>
    <row r="93" spans="2:22">
      <c r="B93" s="79">
        <f t="shared" si="7"/>
        <v>83</v>
      </c>
      <c r="C93" s="69" t="str">
        <f>'K8 SD_SMP KAB GROBOGAN 2013'!C945</f>
        <v xml:space="preserve"> Gabus </v>
      </c>
      <c r="D93" s="70" t="str">
        <f>'K8 SD_SMP KAB GROBOGAN 2013'!D945</f>
        <v>SMP ISLAM GABUS</v>
      </c>
      <c r="E93" s="71">
        <f>'PER TRIWULAN'!X940</f>
        <v>74905000</v>
      </c>
      <c r="F93" s="87">
        <v>74905000</v>
      </c>
      <c r="G93" s="62">
        <v>963300</v>
      </c>
      <c r="H93" s="62">
        <v>2500000</v>
      </c>
      <c r="I93" s="62">
        <v>5929000</v>
      </c>
      <c r="J93" s="62">
        <v>19731500</v>
      </c>
      <c r="K93" s="62">
        <v>5663100</v>
      </c>
      <c r="L93" s="62">
        <v>9771000</v>
      </c>
      <c r="M93" s="62">
        <v>1116000</v>
      </c>
      <c r="N93" s="62">
        <v>22566000</v>
      </c>
      <c r="O93" s="62">
        <v>660000</v>
      </c>
      <c r="P93" s="62"/>
      <c r="Q93" s="62">
        <v>1170000</v>
      </c>
      <c r="R93" s="62">
        <v>1829000</v>
      </c>
      <c r="S93" s="62">
        <v>2794800</v>
      </c>
      <c r="T93" s="72">
        <f t="shared" si="4"/>
        <v>74693700</v>
      </c>
      <c r="U93" s="59">
        <f t="shared" si="5"/>
        <v>0</v>
      </c>
      <c r="V93" s="59">
        <f t="shared" si="6"/>
        <v>211300</v>
      </c>
    </row>
    <row r="94" spans="2:22">
      <c r="B94" s="79">
        <f t="shared" si="7"/>
        <v>84</v>
      </c>
      <c r="C94" s="69" t="str">
        <f>'K8 SD_SMP KAB GROBOGAN 2013'!C946</f>
        <v xml:space="preserve"> Gabus </v>
      </c>
      <c r="D94" s="70" t="str">
        <f>'K8 SD_SMP KAB GROBOGAN 2013'!D946</f>
        <v>SMP PGRI GABUS</v>
      </c>
      <c r="E94" s="71">
        <f>'PER TRIWULAN'!X941</f>
        <v>259860000</v>
      </c>
      <c r="F94" s="87">
        <v>259860000</v>
      </c>
      <c r="G94" s="62">
        <v>2360000</v>
      </c>
      <c r="H94" s="62">
        <v>1200000</v>
      </c>
      <c r="I94" s="62">
        <v>22803000</v>
      </c>
      <c r="J94" s="62">
        <v>35166200</v>
      </c>
      <c r="K94" s="62">
        <v>10650000</v>
      </c>
      <c r="L94" s="62">
        <v>3980800</v>
      </c>
      <c r="M94" s="62">
        <v>25300000</v>
      </c>
      <c r="N94" s="62">
        <v>130020000</v>
      </c>
      <c r="O94" s="62">
        <v>8550000</v>
      </c>
      <c r="P94" s="62"/>
      <c r="Q94" s="62">
        <v>900000</v>
      </c>
      <c r="R94" s="62">
        <v>9706000</v>
      </c>
      <c r="S94" s="62">
        <v>9224000</v>
      </c>
      <c r="T94" s="72">
        <f t="shared" si="4"/>
        <v>259860000</v>
      </c>
      <c r="U94" s="59">
        <f t="shared" si="5"/>
        <v>0</v>
      </c>
      <c r="V94" s="59">
        <f t="shared" si="6"/>
        <v>0</v>
      </c>
    </row>
    <row r="95" spans="2:22">
      <c r="B95" s="79">
        <f t="shared" si="7"/>
        <v>85</v>
      </c>
      <c r="C95" s="69" t="str">
        <f>'K8 SD_SMP KAB GROBOGAN 2013'!C947</f>
        <v xml:space="preserve"> Geyer </v>
      </c>
      <c r="D95" s="70" t="str">
        <f>'K8 SD_SMP KAB GROBOGAN 2013'!D947</f>
        <v>SMP FATHUL MAARIF</v>
      </c>
      <c r="E95" s="71">
        <f>'PER TRIWULAN'!X942</f>
        <v>114310000</v>
      </c>
      <c r="F95" s="87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72">
        <f t="shared" si="4"/>
        <v>0</v>
      </c>
      <c r="U95" s="59">
        <f t="shared" si="5"/>
        <v>114310000</v>
      </c>
      <c r="V95" s="59">
        <f t="shared" si="6"/>
        <v>0</v>
      </c>
    </row>
    <row r="96" spans="2:22">
      <c r="B96" s="79">
        <f t="shared" si="7"/>
        <v>86</v>
      </c>
      <c r="C96" s="69" t="str">
        <f>'K8 SD_SMP KAB GROBOGAN 2013'!C948</f>
        <v xml:space="preserve"> Geyer </v>
      </c>
      <c r="D96" s="70" t="str">
        <f>'K8 SD_SMP KAB GROBOGAN 2013'!D948</f>
        <v>SMP Muhammadiyah Geyer</v>
      </c>
      <c r="E96" s="71">
        <f>'PER TRIWULAN'!X943</f>
        <v>157975000</v>
      </c>
      <c r="F96" s="87">
        <v>157975000</v>
      </c>
      <c r="G96" s="62"/>
      <c r="H96" s="62">
        <v>750000</v>
      </c>
      <c r="I96" s="62">
        <v>10648600</v>
      </c>
      <c r="J96" s="62">
        <v>21447800</v>
      </c>
      <c r="K96" s="62">
        <v>3545500</v>
      </c>
      <c r="L96" s="62">
        <v>440200</v>
      </c>
      <c r="M96" s="62">
        <v>1941400</v>
      </c>
      <c r="N96" s="62">
        <v>110487000</v>
      </c>
      <c r="O96" s="62">
        <v>2645000</v>
      </c>
      <c r="P96" s="62"/>
      <c r="Q96" s="62"/>
      <c r="R96" s="62">
        <v>170000</v>
      </c>
      <c r="S96" s="62">
        <v>5899500</v>
      </c>
      <c r="T96" s="72">
        <f t="shared" si="4"/>
        <v>157975000</v>
      </c>
      <c r="U96" s="59">
        <f t="shared" si="5"/>
        <v>0</v>
      </c>
      <c r="V96" s="59">
        <f t="shared" si="6"/>
        <v>0</v>
      </c>
    </row>
    <row r="97" spans="1:22">
      <c r="B97" s="79">
        <f t="shared" si="7"/>
        <v>87</v>
      </c>
      <c r="C97" s="69" t="str">
        <f>'K8 SD_SMP KAB GROBOGAN 2013'!C949</f>
        <v xml:space="preserve"> Godong </v>
      </c>
      <c r="D97" s="70" t="str">
        <f>'K8 SD_SMP KAB GROBOGAN 2013'!D949</f>
        <v>SMP ISLAM AL ITTIHAAD</v>
      </c>
      <c r="E97" s="71">
        <f>'PER TRIWULAN'!X944</f>
        <v>64610000</v>
      </c>
      <c r="F97" s="87">
        <v>64610000</v>
      </c>
      <c r="G97" s="62"/>
      <c r="H97" s="62">
        <v>1051500</v>
      </c>
      <c r="I97" s="62">
        <v>3254100</v>
      </c>
      <c r="J97" s="62">
        <v>8199400</v>
      </c>
      <c r="K97" s="62">
        <v>3756500</v>
      </c>
      <c r="L97" s="62">
        <v>3650000</v>
      </c>
      <c r="M97" s="62">
        <v>5030000</v>
      </c>
      <c r="N97" s="62">
        <v>35385000</v>
      </c>
      <c r="O97" s="62">
        <v>250000</v>
      </c>
      <c r="P97" s="62">
        <v>3605500</v>
      </c>
      <c r="Q97" s="62">
        <v>428000</v>
      </c>
      <c r="R97" s="62"/>
      <c r="S97" s="62"/>
      <c r="T97" s="72">
        <f t="shared" si="4"/>
        <v>64610000</v>
      </c>
      <c r="U97" s="59">
        <f t="shared" si="5"/>
        <v>0</v>
      </c>
      <c r="V97" s="59">
        <f t="shared" si="6"/>
        <v>0</v>
      </c>
    </row>
    <row r="98" spans="1:22">
      <c r="B98" s="79">
        <f t="shared" si="7"/>
        <v>88</v>
      </c>
      <c r="C98" s="69" t="str">
        <f>'K8 SD_SMP KAB GROBOGAN 2013'!C950</f>
        <v xml:space="preserve"> Godong </v>
      </c>
      <c r="D98" s="70" t="str">
        <f>'K8 SD_SMP KAB GROBOGAN 2013'!D950</f>
        <v>SMP MUHAMMADIYAH GODONG</v>
      </c>
      <c r="E98" s="71">
        <f>'PER TRIWULAN'!X945</f>
        <v>30175000</v>
      </c>
      <c r="F98" s="87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72">
        <f t="shared" si="4"/>
        <v>0</v>
      </c>
      <c r="U98" s="59">
        <f t="shared" si="5"/>
        <v>30175000</v>
      </c>
      <c r="V98" s="59">
        <f t="shared" si="6"/>
        <v>0</v>
      </c>
    </row>
    <row r="99" spans="1:22">
      <c r="B99" s="79">
        <f t="shared" si="7"/>
        <v>89</v>
      </c>
      <c r="C99" s="69" t="str">
        <f>'K8 SD_SMP KAB GROBOGAN 2013'!C951</f>
        <v xml:space="preserve"> Godong </v>
      </c>
      <c r="D99" s="70" t="str">
        <f>'K8 SD_SMP KAB GROBOGAN 2013'!D951</f>
        <v>SMP PGRI 2 GODONG</v>
      </c>
      <c r="E99" s="71">
        <f>'PER TRIWULAN'!X946</f>
        <v>25560000</v>
      </c>
      <c r="F99" s="87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72">
        <f t="shared" si="4"/>
        <v>0</v>
      </c>
      <c r="U99" s="59">
        <f t="shared" si="5"/>
        <v>25560000</v>
      </c>
      <c r="V99" s="59">
        <f t="shared" si="6"/>
        <v>0</v>
      </c>
    </row>
    <row r="100" spans="1:22">
      <c r="B100" s="79">
        <f t="shared" si="7"/>
        <v>90</v>
      </c>
      <c r="C100" s="69" t="str">
        <f>'K8 SD_SMP KAB GROBOGAN 2013'!C952</f>
        <v xml:space="preserve"> Godong </v>
      </c>
      <c r="D100" s="70" t="str">
        <f>'K8 SD_SMP KAB GROBOGAN 2013'!D952</f>
        <v>SMP YATPI GODONG</v>
      </c>
      <c r="E100" s="71">
        <f>'PER TRIWULAN'!X947</f>
        <v>119990000</v>
      </c>
      <c r="F100" s="87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72">
        <f t="shared" si="4"/>
        <v>0</v>
      </c>
      <c r="U100" s="59">
        <f t="shared" si="5"/>
        <v>119990000</v>
      </c>
      <c r="V100" s="59">
        <f t="shared" si="6"/>
        <v>0</v>
      </c>
    </row>
    <row r="101" spans="1:22">
      <c r="B101" s="154">
        <f t="shared" si="7"/>
        <v>91</v>
      </c>
      <c r="C101" s="160" t="str">
        <f>'K8 SD_SMP KAB GROBOGAN 2013'!C953</f>
        <v xml:space="preserve"> Grobogan </v>
      </c>
      <c r="D101" s="161" t="str">
        <f>'K8 SD_SMP KAB GROBOGAN 2013'!D953</f>
        <v>SMP AL ISLAM GROBOGAN</v>
      </c>
      <c r="E101" s="136">
        <f>'PER TRIWULAN'!X948</f>
        <v>69580000</v>
      </c>
      <c r="F101" s="136">
        <v>69580000</v>
      </c>
      <c r="G101" s="146">
        <v>400000</v>
      </c>
      <c r="H101" s="146">
        <v>200000</v>
      </c>
      <c r="I101" s="146">
        <v>12090000</v>
      </c>
      <c r="J101" s="146">
        <v>11090000</v>
      </c>
      <c r="K101" s="146">
        <v>2500000</v>
      </c>
      <c r="L101" s="146">
        <v>9540000</v>
      </c>
      <c r="M101" s="146">
        <v>5000000</v>
      </c>
      <c r="N101" s="146">
        <v>24760000</v>
      </c>
      <c r="O101" s="146"/>
      <c r="P101" s="146"/>
      <c r="Q101" s="146"/>
      <c r="R101" s="146"/>
      <c r="S101" s="146">
        <v>4000000</v>
      </c>
      <c r="T101" s="136">
        <f t="shared" si="4"/>
        <v>69580000</v>
      </c>
      <c r="U101" s="59">
        <f t="shared" si="5"/>
        <v>0</v>
      </c>
      <c r="V101" s="59">
        <f t="shared" si="6"/>
        <v>0</v>
      </c>
    </row>
    <row r="102" spans="1:22">
      <c r="B102" s="79">
        <f t="shared" si="7"/>
        <v>92</v>
      </c>
      <c r="C102" s="69" t="str">
        <f>'K8 SD_SMP KAB GROBOGAN 2013'!C954</f>
        <v xml:space="preserve"> Grobogan </v>
      </c>
      <c r="D102" s="70" t="str">
        <f>'K8 SD_SMP KAB GROBOGAN 2013'!D954</f>
        <v>SMP NU Model Teguhan</v>
      </c>
      <c r="E102" s="71">
        <f>'PER TRIWULAN'!X949</f>
        <v>46505000</v>
      </c>
      <c r="F102" s="87">
        <v>46505000</v>
      </c>
      <c r="G102" s="62"/>
      <c r="H102" s="62">
        <v>60000</v>
      </c>
      <c r="I102" s="62"/>
      <c r="J102" s="62">
        <v>3646300</v>
      </c>
      <c r="K102" s="62">
        <v>4604700</v>
      </c>
      <c r="L102" s="62">
        <v>600000</v>
      </c>
      <c r="M102" s="62">
        <v>387000</v>
      </c>
      <c r="N102" s="62">
        <v>31080000</v>
      </c>
      <c r="O102" s="62">
        <v>360000</v>
      </c>
      <c r="P102" s="62"/>
      <c r="Q102" s="62">
        <v>600000</v>
      </c>
      <c r="R102" s="62">
        <v>815000</v>
      </c>
      <c r="S102" s="62">
        <v>4275000</v>
      </c>
      <c r="T102" s="72">
        <f t="shared" si="4"/>
        <v>46428000</v>
      </c>
      <c r="U102" s="59">
        <f t="shared" si="5"/>
        <v>0</v>
      </c>
      <c r="V102" s="59">
        <f t="shared" si="6"/>
        <v>77000</v>
      </c>
    </row>
    <row r="103" spans="1:22">
      <c r="B103" s="79">
        <f t="shared" si="7"/>
        <v>93</v>
      </c>
      <c r="C103" s="69" t="str">
        <f>'K8 SD_SMP KAB GROBOGAN 2013'!C955</f>
        <v xml:space="preserve"> Gubug </v>
      </c>
      <c r="D103" s="70" t="str">
        <f>'K8 SD_SMP KAB GROBOGAN 2013'!D955</f>
        <v>SMP KELUARGA</v>
      </c>
      <c r="E103" s="71">
        <f>'PER TRIWULAN'!X950</f>
        <v>60705000</v>
      </c>
      <c r="F103" s="87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72">
        <f t="shared" si="4"/>
        <v>0</v>
      </c>
      <c r="U103" s="59">
        <f t="shared" si="5"/>
        <v>60705000</v>
      </c>
      <c r="V103" s="59">
        <f t="shared" si="6"/>
        <v>0</v>
      </c>
    </row>
    <row r="104" spans="1:22">
      <c r="B104" s="79">
        <f t="shared" si="7"/>
        <v>94</v>
      </c>
      <c r="C104" s="69" t="str">
        <f>'K8 SD_SMP KAB GROBOGAN 2013'!C956</f>
        <v xml:space="preserve"> Gubug </v>
      </c>
      <c r="D104" s="70" t="str">
        <f>'K8 SD_SMP KAB GROBOGAN 2013'!D956</f>
        <v>SMP MUHAMMADIYAH GUBUG</v>
      </c>
      <c r="E104" s="71">
        <f>'PER TRIWULAN'!X951</f>
        <v>191700000</v>
      </c>
      <c r="F104" s="87">
        <v>191700000</v>
      </c>
      <c r="G104" s="62"/>
      <c r="H104" s="62">
        <v>883300</v>
      </c>
      <c r="I104" s="62">
        <v>1880000</v>
      </c>
      <c r="J104" s="62">
        <v>17422254</v>
      </c>
      <c r="K104" s="62">
        <v>3897901</v>
      </c>
      <c r="L104" s="62">
        <v>4301205</v>
      </c>
      <c r="M104" s="62">
        <v>506000</v>
      </c>
      <c r="N104" s="62">
        <v>159762940</v>
      </c>
      <c r="O104" s="62">
        <v>1485000</v>
      </c>
      <c r="P104" s="62">
        <v>425000</v>
      </c>
      <c r="Q104" s="62">
        <v>386400</v>
      </c>
      <c r="R104" s="62">
        <v>750000</v>
      </c>
      <c r="S104" s="62"/>
      <c r="T104" s="72">
        <f t="shared" si="4"/>
        <v>191700000</v>
      </c>
      <c r="U104" s="59">
        <f t="shared" si="5"/>
        <v>0</v>
      </c>
      <c r="V104" s="59">
        <f t="shared" si="6"/>
        <v>0</v>
      </c>
    </row>
    <row r="105" spans="1:22">
      <c r="B105" s="79">
        <f t="shared" si="7"/>
        <v>95</v>
      </c>
      <c r="C105" s="69" t="str">
        <f>'K8 SD_SMP KAB GROBOGAN 2013'!C957</f>
        <v xml:space="preserve"> Gubug </v>
      </c>
      <c r="D105" s="70" t="str">
        <f>'K8 SD_SMP KAB GROBOGAN 2013'!D957</f>
        <v>SMP NUSANTARA 1 GUBUG</v>
      </c>
      <c r="E105" s="71">
        <f>'PER TRIWULAN'!X952</f>
        <v>217260000</v>
      </c>
      <c r="F105" s="87">
        <v>217260000</v>
      </c>
      <c r="G105" s="62">
        <v>2000000</v>
      </c>
      <c r="H105" s="62">
        <v>12000000</v>
      </c>
      <c r="I105" s="62">
        <v>28238000</v>
      </c>
      <c r="J105" s="62">
        <v>26870000</v>
      </c>
      <c r="K105" s="62">
        <v>3692000</v>
      </c>
      <c r="L105" s="62">
        <v>8000000</v>
      </c>
      <c r="M105" s="62">
        <v>12500000</v>
      </c>
      <c r="N105" s="62">
        <v>112000000</v>
      </c>
      <c r="O105" s="62">
        <v>9380000</v>
      </c>
      <c r="P105" s="62"/>
      <c r="Q105" s="62"/>
      <c r="R105" s="62"/>
      <c r="S105" s="62">
        <v>2580000</v>
      </c>
      <c r="T105" s="72">
        <f t="shared" si="4"/>
        <v>217260000</v>
      </c>
      <c r="U105" s="59">
        <f t="shared" si="5"/>
        <v>0</v>
      </c>
      <c r="V105" s="59">
        <f t="shared" si="6"/>
        <v>0</v>
      </c>
    </row>
    <row r="106" spans="1:22">
      <c r="B106" s="79">
        <f t="shared" si="7"/>
        <v>96</v>
      </c>
      <c r="C106" s="69" t="str">
        <f>'K8 SD_SMP KAB GROBOGAN 2013'!C958</f>
        <v xml:space="preserve"> Gubug </v>
      </c>
      <c r="D106" s="70" t="str">
        <f>'K8 SD_SMP KAB GROBOGAN 2013'!D958</f>
        <v>SMP NUSANTARA 2 GUBUG</v>
      </c>
      <c r="E106" s="71">
        <f>'PER TRIWULAN'!X953</f>
        <v>140580000</v>
      </c>
      <c r="F106" s="87">
        <v>140580000</v>
      </c>
      <c r="G106" s="62"/>
      <c r="H106" s="62">
        <v>12000000</v>
      </c>
      <c r="I106" s="62">
        <v>8400000</v>
      </c>
      <c r="J106" s="62">
        <v>10000000</v>
      </c>
      <c r="K106" s="62">
        <v>7000000</v>
      </c>
      <c r="L106" s="62">
        <v>8500000</v>
      </c>
      <c r="M106" s="62">
        <v>3000000</v>
      </c>
      <c r="N106" s="62">
        <v>48000000</v>
      </c>
      <c r="O106" s="62">
        <v>1200000</v>
      </c>
      <c r="P106" s="62"/>
      <c r="Q106" s="62"/>
      <c r="R106" s="62"/>
      <c r="S106" s="62">
        <v>42480000</v>
      </c>
      <c r="T106" s="72">
        <f t="shared" si="4"/>
        <v>140580000</v>
      </c>
      <c r="U106" s="59">
        <f t="shared" si="5"/>
        <v>0</v>
      </c>
      <c r="V106" s="59">
        <f t="shared" si="6"/>
        <v>0</v>
      </c>
    </row>
    <row r="107" spans="1:22">
      <c r="A107" s="25" t="s">
        <v>1905</v>
      </c>
      <c r="B107" s="79">
        <f t="shared" si="7"/>
        <v>97</v>
      </c>
      <c r="C107" s="69" t="str">
        <f>'K8 SD_SMP KAB GROBOGAN 2013'!C959</f>
        <v xml:space="preserve"> Gubug </v>
      </c>
      <c r="D107" s="70" t="str">
        <f>'K8 SD_SMP KAB GROBOGAN 2013'!D959</f>
        <v>SMP YASIHA</v>
      </c>
      <c r="E107" s="71">
        <f>'PER TRIWULAN'!X954</f>
        <v>192410000</v>
      </c>
      <c r="F107" s="87">
        <v>192410000</v>
      </c>
      <c r="G107" s="62">
        <v>2300000</v>
      </c>
      <c r="H107" s="62">
        <v>1650000</v>
      </c>
      <c r="I107" s="62">
        <v>7534700</v>
      </c>
      <c r="J107" s="62">
        <v>16839350</v>
      </c>
      <c r="K107" s="62">
        <v>22420050</v>
      </c>
      <c r="L107" s="62">
        <v>7458400</v>
      </c>
      <c r="M107" s="62">
        <v>3568500</v>
      </c>
      <c r="N107" s="62">
        <v>111670000</v>
      </c>
      <c r="O107" s="62">
        <v>3220000</v>
      </c>
      <c r="P107" s="62">
        <v>4720000</v>
      </c>
      <c r="Q107" s="62">
        <v>7492000</v>
      </c>
      <c r="R107" s="62">
        <v>3262000</v>
      </c>
      <c r="S107" s="62">
        <v>275000</v>
      </c>
      <c r="T107" s="72">
        <f t="shared" si="4"/>
        <v>192410000</v>
      </c>
      <c r="U107" s="59">
        <f t="shared" si="5"/>
        <v>0</v>
      </c>
      <c r="V107" s="59">
        <f t="shared" si="6"/>
        <v>0</v>
      </c>
    </row>
    <row r="108" spans="1:22">
      <c r="B108" s="79">
        <f t="shared" si="7"/>
        <v>98</v>
      </c>
      <c r="C108" s="69" t="str">
        <f>'K8 SD_SMP KAB GROBOGAN 2013'!C960</f>
        <v xml:space="preserve"> Karangrayung </v>
      </c>
      <c r="D108" s="70" t="str">
        <f>'K8 SD_SMP KAB GROBOGAN 2013'!D960</f>
        <v>SMP DR SOETOMO</v>
      </c>
      <c r="E108" s="71">
        <f>'PER TRIWULAN'!X955</f>
        <v>589655000</v>
      </c>
      <c r="F108" s="87">
        <v>589655000</v>
      </c>
      <c r="G108" s="62"/>
      <c r="H108" s="62">
        <v>921500</v>
      </c>
      <c r="I108" s="62">
        <v>11543700</v>
      </c>
      <c r="J108" s="62">
        <v>50630200</v>
      </c>
      <c r="K108" s="62">
        <v>14046312</v>
      </c>
      <c r="L108" s="62">
        <v>4082494</v>
      </c>
      <c r="M108" s="62">
        <v>4550000</v>
      </c>
      <c r="N108" s="62">
        <v>484716000</v>
      </c>
      <c r="O108" s="62">
        <v>230000</v>
      </c>
      <c r="P108" s="62"/>
      <c r="Q108" s="62">
        <v>180000</v>
      </c>
      <c r="R108" s="62">
        <v>9178800</v>
      </c>
      <c r="S108" s="62">
        <v>9575994</v>
      </c>
      <c r="T108" s="72">
        <f t="shared" si="4"/>
        <v>589655000</v>
      </c>
      <c r="U108" s="59">
        <f t="shared" si="5"/>
        <v>0</v>
      </c>
      <c r="V108" s="59">
        <f t="shared" si="6"/>
        <v>0</v>
      </c>
    </row>
    <row r="109" spans="1:22">
      <c r="B109" s="79">
        <f t="shared" si="7"/>
        <v>99</v>
      </c>
      <c r="C109" s="69" t="str">
        <f>'K8 SD_SMP KAB GROBOGAN 2013'!C961</f>
        <v xml:space="preserve"> Karangrayung </v>
      </c>
      <c r="D109" s="70" t="str">
        <f>'K8 SD_SMP KAB GROBOGAN 2013'!D961</f>
        <v>SMP ISLAM KARANGRAYUNG</v>
      </c>
      <c r="E109" s="71">
        <f>'PER TRIWULAN'!X956</f>
        <v>164010000</v>
      </c>
      <c r="F109" s="87">
        <v>164010000</v>
      </c>
      <c r="G109" s="62">
        <v>3000000</v>
      </c>
      <c r="H109" s="62">
        <v>1170000</v>
      </c>
      <c r="I109" s="62">
        <v>20346000</v>
      </c>
      <c r="J109" s="62">
        <v>20881500</v>
      </c>
      <c r="K109" s="62">
        <v>12558000</v>
      </c>
      <c r="L109" s="62">
        <v>4534500</v>
      </c>
      <c r="M109" s="62">
        <v>2250000</v>
      </c>
      <c r="N109" s="62">
        <v>91770000</v>
      </c>
      <c r="O109" s="62">
        <v>600000</v>
      </c>
      <c r="P109" s="62"/>
      <c r="Q109" s="62">
        <v>3150000</v>
      </c>
      <c r="R109" s="62">
        <v>3750000</v>
      </c>
      <c r="S109" s="62"/>
      <c r="T109" s="72">
        <f t="shared" si="4"/>
        <v>164010000</v>
      </c>
      <c r="U109" s="157">
        <f t="shared" si="5"/>
        <v>0</v>
      </c>
      <c r="V109" s="157">
        <f t="shared" si="6"/>
        <v>0</v>
      </c>
    </row>
    <row r="110" spans="1:22">
      <c r="B110" s="79">
        <f t="shared" si="7"/>
        <v>100</v>
      </c>
      <c r="C110" s="69" t="str">
        <f>'K8 SD_SMP KAB GROBOGAN 2013'!C962</f>
        <v xml:space="preserve"> Karangrayung </v>
      </c>
      <c r="D110" s="70" t="str">
        <f>'K8 SD_SMP KAB GROBOGAN 2013'!D962</f>
        <v>SMP ISLAM YASNA KARANGRAYUNG</v>
      </c>
      <c r="E110" s="71">
        <f>'PER TRIWULAN'!X957</f>
        <v>138095000</v>
      </c>
      <c r="F110" s="87">
        <v>138095000</v>
      </c>
      <c r="G110" s="62">
        <v>1350000</v>
      </c>
      <c r="H110" s="62">
        <v>2050000</v>
      </c>
      <c r="I110" s="62">
        <v>4871500</v>
      </c>
      <c r="J110" s="62">
        <v>17049500</v>
      </c>
      <c r="K110" s="62">
        <v>12604000</v>
      </c>
      <c r="L110" s="62">
        <v>2664500</v>
      </c>
      <c r="M110" s="62">
        <v>3659000</v>
      </c>
      <c r="N110" s="62">
        <v>76752000</v>
      </c>
      <c r="O110" s="62">
        <v>5172500</v>
      </c>
      <c r="P110" s="62">
        <v>402000</v>
      </c>
      <c r="Q110" s="62">
        <v>3845000</v>
      </c>
      <c r="R110" s="62">
        <v>425000</v>
      </c>
      <c r="S110" s="62">
        <v>7250000</v>
      </c>
      <c r="T110" s="72">
        <f t="shared" si="4"/>
        <v>138095000</v>
      </c>
      <c r="U110" s="59">
        <f t="shared" si="5"/>
        <v>0</v>
      </c>
      <c r="V110" s="59">
        <f t="shared" si="6"/>
        <v>0</v>
      </c>
    </row>
    <row r="111" spans="1:22">
      <c r="B111" s="79">
        <f t="shared" si="7"/>
        <v>101</v>
      </c>
      <c r="C111" s="69" t="str">
        <f>'K8 SD_SMP KAB GROBOGAN 2013'!C963</f>
        <v xml:space="preserve"> Karangrayung </v>
      </c>
      <c r="D111" s="70" t="str">
        <f>'K8 SD_SMP KAB GROBOGAN 2013'!D963</f>
        <v>SMP KARYABHAKTI TELAWAH</v>
      </c>
      <c r="E111" s="71">
        <f>'PER TRIWULAN'!X958</f>
        <v>68160000</v>
      </c>
      <c r="F111" s="87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72">
        <f t="shared" si="4"/>
        <v>0</v>
      </c>
      <c r="U111" s="59">
        <f t="shared" si="5"/>
        <v>68160000</v>
      </c>
      <c r="V111" s="59">
        <f t="shared" si="6"/>
        <v>0</v>
      </c>
    </row>
    <row r="112" spans="1:22">
      <c r="B112" s="79">
        <f t="shared" si="7"/>
        <v>102</v>
      </c>
      <c r="C112" s="69" t="str">
        <f>'K8 SD_SMP KAB GROBOGAN 2013'!C964</f>
        <v xml:space="preserve"> Karangrayung </v>
      </c>
      <c r="D112" s="70" t="str">
        <f>'K8 SD_SMP KAB GROBOGAN 2013'!D964</f>
        <v>SMP MUHAMMADIYAH KARANGRAYUNG</v>
      </c>
      <c r="E112" s="71">
        <f>'PER TRIWULAN'!X959</f>
        <v>97625000</v>
      </c>
      <c r="F112" s="87">
        <v>97625000</v>
      </c>
      <c r="G112" s="62">
        <v>400000</v>
      </c>
      <c r="H112" s="62">
        <v>1170000</v>
      </c>
      <c r="I112" s="62">
        <v>5338000</v>
      </c>
      <c r="J112" s="62">
        <v>15556000</v>
      </c>
      <c r="K112" s="62">
        <v>4332500</v>
      </c>
      <c r="L112" s="62">
        <v>5748500</v>
      </c>
      <c r="M112" s="62"/>
      <c r="N112" s="62">
        <v>62400000</v>
      </c>
      <c r="O112" s="62">
        <v>1480000</v>
      </c>
      <c r="P112" s="62"/>
      <c r="Q112" s="62">
        <v>1200000</v>
      </c>
      <c r="R112" s="62"/>
      <c r="S112" s="62"/>
      <c r="T112" s="72">
        <f t="shared" si="4"/>
        <v>97625000</v>
      </c>
      <c r="U112" s="59">
        <f t="shared" si="5"/>
        <v>0</v>
      </c>
      <c r="V112" s="59">
        <f t="shared" si="6"/>
        <v>0</v>
      </c>
    </row>
    <row r="113" spans="2:22">
      <c r="B113" s="79">
        <f t="shared" si="7"/>
        <v>103</v>
      </c>
      <c r="C113" s="69" t="str">
        <f>'K8 SD_SMP KAB GROBOGAN 2013'!C965</f>
        <v xml:space="preserve"> Karangrayung </v>
      </c>
      <c r="D113" s="70" t="str">
        <f>'K8 SD_SMP KAB GROBOGAN 2013'!D965</f>
        <v>SMP PANCA BAKTI SENDANGHARJO</v>
      </c>
      <c r="E113" s="71">
        <f>'PER TRIWULAN'!X960</f>
        <v>149455000</v>
      </c>
      <c r="F113" s="87">
        <v>149455000</v>
      </c>
      <c r="G113" s="62"/>
      <c r="H113" s="62">
        <v>2775000</v>
      </c>
      <c r="I113" s="62">
        <v>3530000</v>
      </c>
      <c r="J113" s="62">
        <v>31989000</v>
      </c>
      <c r="K113" s="62">
        <v>7364000</v>
      </c>
      <c r="L113" s="62">
        <v>594000</v>
      </c>
      <c r="M113" s="62">
        <v>835000</v>
      </c>
      <c r="N113" s="62">
        <v>94173000</v>
      </c>
      <c r="O113" s="62">
        <v>840000</v>
      </c>
      <c r="P113" s="62">
        <v>4000000</v>
      </c>
      <c r="Q113" s="62">
        <v>150000</v>
      </c>
      <c r="R113" s="62">
        <v>160000</v>
      </c>
      <c r="S113" s="62">
        <v>3045000</v>
      </c>
      <c r="T113" s="72">
        <f t="shared" si="4"/>
        <v>149455000</v>
      </c>
      <c r="U113" s="59">
        <f t="shared" si="5"/>
        <v>0</v>
      </c>
      <c r="V113" s="59">
        <f t="shared" si="6"/>
        <v>0</v>
      </c>
    </row>
    <row r="114" spans="2:22">
      <c r="B114" s="79">
        <f t="shared" si="7"/>
        <v>104</v>
      </c>
      <c r="C114" s="69" t="str">
        <f>'K8 SD_SMP KAB GROBOGAN 2013'!C966</f>
        <v xml:space="preserve"> Karangrayung </v>
      </c>
      <c r="D114" s="70" t="str">
        <f>'K8 SD_SMP KAB GROBOGAN 2013'!D966</f>
        <v>SMP YASIM KARANGRAYUNG</v>
      </c>
      <c r="E114" s="71">
        <f>'PER TRIWULAN'!X961</f>
        <v>217615000</v>
      </c>
      <c r="F114" s="87">
        <v>217615000</v>
      </c>
      <c r="G114" s="62"/>
      <c r="H114" s="62">
        <v>1540000</v>
      </c>
      <c r="I114" s="62">
        <v>13047000</v>
      </c>
      <c r="J114" s="62">
        <v>31389200</v>
      </c>
      <c r="K114" s="62">
        <v>10255000</v>
      </c>
      <c r="L114" s="62"/>
      <c r="M114" s="62">
        <v>12321950</v>
      </c>
      <c r="N114" s="62">
        <v>136789600</v>
      </c>
      <c r="O114" s="62">
        <v>6292250</v>
      </c>
      <c r="P114" s="62"/>
      <c r="Q114" s="62"/>
      <c r="R114" s="62"/>
      <c r="S114" s="62">
        <v>5980000</v>
      </c>
      <c r="T114" s="72">
        <f t="shared" si="4"/>
        <v>217615000</v>
      </c>
      <c r="U114" s="59">
        <f t="shared" si="5"/>
        <v>0</v>
      </c>
      <c r="V114" s="59">
        <f t="shared" si="6"/>
        <v>0</v>
      </c>
    </row>
    <row r="115" spans="2:22">
      <c r="B115" s="79">
        <f t="shared" si="7"/>
        <v>105</v>
      </c>
      <c r="C115" s="69" t="str">
        <f>'K8 SD_SMP KAB GROBOGAN 2013'!C967</f>
        <v xml:space="preserve"> Karangrayung </v>
      </c>
      <c r="D115" s="70" t="str">
        <f>'K8 SD_SMP KAB GROBOGAN 2013'!D967</f>
        <v>SMP Islam Roundlotul Huffadh</v>
      </c>
      <c r="E115" s="71">
        <f>'PER TRIWULAN'!X962</f>
        <v>110405000</v>
      </c>
      <c r="F115" s="87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72">
        <f t="shared" si="4"/>
        <v>0</v>
      </c>
      <c r="U115" s="59">
        <f t="shared" si="5"/>
        <v>110405000</v>
      </c>
      <c r="V115" s="59">
        <f t="shared" si="6"/>
        <v>0</v>
      </c>
    </row>
    <row r="116" spans="2:22">
      <c r="B116" s="79">
        <f t="shared" si="7"/>
        <v>106</v>
      </c>
      <c r="C116" s="69" t="str">
        <f>'K8 SD_SMP KAB GROBOGAN 2013'!C968</f>
        <v xml:space="preserve"> Kedungjati </v>
      </c>
      <c r="D116" s="70" t="str">
        <f>'K8 SD_SMP KAB GROBOGAN 2013'!D968</f>
        <v>SMP ISLAM JUMO</v>
      </c>
      <c r="E116" s="71">
        <f>'PER TRIWULAN'!X963</f>
        <v>91590000</v>
      </c>
      <c r="F116" s="87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72">
        <f t="shared" si="4"/>
        <v>0</v>
      </c>
      <c r="U116" s="59">
        <f t="shared" si="5"/>
        <v>91590000</v>
      </c>
      <c r="V116" s="59">
        <f t="shared" si="6"/>
        <v>0</v>
      </c>
    </row>
    <row r="117" spans="2:22">
      <c r="B117" s="79">
        <f t="shared" si="7"/>
        <v>107</v>
      </c>
      <c r="C117" s="69" t="str">
        <f>'K8 SD_SMP KAB GROBOGAN 2013'!C969</f>
        <v xml:space="preserve"> Kedungjati </v>
      </c>
      <c r="D117" s="70" t="str">
        <f>'K8 SD_SMP KAB GROBOGAN 2013'!D969</f>
        <v>SMP ISLAM SUDIRMAN KEDUNGJATI</v>
      </c>
      <c r="E117" s="71">
        <f>'PER TRIWULAN'!X964</f>
        <v>37985000</v>
      </c>
      <c r="F117" s="87">
        <v>37985000</v>
      </c>
      <c r="G117" s="62">
        <v>2000000</v>
      </c>
      <c r="H117" s="62"/>
      <c r="I117" s="62">
        <v>2000000</v>
      </c>
      <c r="J117" s="62">
        <v>6500000</v>
      </c>
      <c r="K117" s="62">
        <v>1000000</v>
      </c>
      <c r="L117" s="62"/>
      <c r="M117" s="62">
        <v>1000000</v>
      </c>
      <c r="N117" s="62">
        <v>21000000</v>
      </c>
      <c r="O117" s="62">
        <v>1285000</v>
      </c>
      <c r="P117" s="62"/>
      <c r="Q117" s="62"/>
      <c r="R117" s="62"/>
      <c r="S117" s="62">
        <v>3200000</v>
      </c>
      <c r="T117" s="72">
        <f t="shared" si="4"/>
        <v>37985000</v>
      </c>
      <c r="U117" s="59">
        <f t="shared" si="5"/>
        <v>0</v>
      </c>
      <c r="V117" s="59">
        <f t="shared" si="6"/>
        <v>0</v>
      </c>
    </row>
    <row r="118" spans="2:22">
      <c r="B118" s="79">
        <f t="shared" si="7"/>
        <v>108</v>
      </c>
      <c r="C118" s="69" t="str">
        <f>'K8 SD_SMP KAB GROBOGAN 2013'!C970</f>
        <v xml:space="preserve"> Kradenan </v>
      </c>
      <c r="D118" s="70" t="str">
        <f>'K8 SD_SMP KAB GROBOGAN 2013'!D970</f>
        <v>SMP AL ISLAM PAKIS KRADENAN</v>
      </c>
      <c r="E118" s="71">
        <f>'PER TRIWULAN'!X965</f>
        <v>88040000</v>
      </c>
      <c r="F118" s="87">
        <v>88040000</v>
      </c>
      <c r="G118" s="62"/>
      <c r="H118" s="62">
        <v>1380000</v>
      </c>
      <c r="I118" s="62">
        <v>3100000</v>
      </c>
      <c r="J118" s="62">
        <v>9141000</v>
      </c>
      <c r="K118" s="62">
        <v>3865300</v>
      </c>
      <c r="L118" s="62">
        <v>595100</v>
      </c>
      <c r="M118" s="62">
        <v>1070000</v>
      </c>
      <c r="N118" s="62">
        <v>66068500</v>
      </c>
      <c r="O118" s="62">
        <v>1300000</v>
      </c>
      <c r="P118" s="62"/>
      <c r="Q118" s="62">
        <v>1335100</v>
      </c>
      <c r="R118" s="62">
        <v>185000</v>
      </c>
      <c r="S118" s="62"/>
      <c r="T118" s="72">
        <f t="shared" si="4"/>
        <v>88040000</v>
      </c>
      <c r="U118" s="59">
        <f t="shared" si="5"/>
        <v>0</v>
      </c>
      <c r="V118" s="59">
        <f t="shared" si="6"/>
        <v>0</v>
      </c>
    </row>
    <row r="119" spans="2:22">
      <c r="B119" s="79">
        <f t="shared" si="7"/>
        <v>109</v>
      </c>
      <c r="C119" s="69" t="str">
        <f>'K8 SD_SMP KAB GROBOGAN 2013'!C971</f>
        <v xml:space="preserve"> Kradenan </v>
      </c>
      <c r="D119" s="70" t="str">
        <f>'K8 SD_SMP KAB GROBOGAN 2013'!D971</f>
        <v>SMP PGRI KUWU</v>
      </c>
      <c r="E119" s="71">
        <f>'PER TRIWULAN'!X966</f>
        <v>327310000</v>
      </c>
      <c r="F119" s="87">
        <v>327310000</v>
      </c>
      <c r="G119" s="62">
        <v>6450000</v>
      </c>
      <c r="H119" s="62">
        <v>20100000</v>
      </c>
      <c r="I119" s="62">
        <v>66505500</v>
      </c>
      <c r="J119" s="62">
        <v>7396900</v>
      </c>
      <c r="K119" s="62">
        <v>8660600</v>
      </c>
      <c r="L119" s="62">
        <v>7655000</v>
      </c>
      <c r="M119" s="62">
        <v>170717000</v>
      </c>
      <c r="N119" s="62">
        <v>3325000</v>
      </c>
      <c r="O119" s="62"/>
      <c r="P119" s="62">
        <v>4500000</v>
      </c>
      <c r="Q119" s="62"/>
      <c r="R119" s="62">
        <v>32000000</v>
      </c>
      <c r="S119" s="62"/>
      <c r="T119" s="72">
        <f t="shared" si="4"/>
        <v>327310000</v>
      </c>
      <c r="U119" s="59">
        <f t="shared" si="5"/>
        <v>0</v>
      </c>
      <c r="V119" s="59">
        <f t="shared" si="6"/>
        <v>0</v>
      </c>
    </row>
    <row r="120" spans="2:22">
      <c r="B120" s="79">
        <f t="shared" si="7"/>
        <v>110</v>
      </c>
      <c r="C120" s="69" t="str">
        <f>'K8 SD_SMP KAB GROBOGAN 2013'!C972</f>
        <v xml:space="preserve"> Kradenan </v>
      </c>
      <c r="D120" s="70" t="str">
        <f>'K8 SD_SMP KAB GROBOGAN 2013'!D972</f>
        <v>SMP WIYATA DHARMA KRADENAN</v>
      </c>
      <c r="E120" s="71">
        <f>'PER TRIWULAN'!X967</f>
        <v>44020000</v>
      </c>
      <c r="F120" s="87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72">
        <f t="shared" si="4"/>
        <v>0</v>
      </c>
      <c r="U120" s="59">
        <f t="shared" si="5"/>
        <v>44020000</v>
      </c>
      <c r="V120" s="59">
        <f t="shared" si="6"/>
        <v>0</v>
      </c>
    </row>
    <row r="121" spans="2:22">
      <c r="B121" s="79">
        <f t="shared" si="7"/>
        <v>111</v>
      </c>
      <c r="C121" s="69" t="str">
        <f>'K8 SD_SMP KAB GROBOGAN 2013'!C973</f>
        <v xml:space="preserve"> Kradenan </v>
      </c>
      <c r="D121" s="70" t="str">
        <f>'K8 SD_SMP KAB GROBOGAN 2013'!D973</f>
        <v>SMP Islam Nurul Jannah</v>
      </c>
      <c r="E121" s="71">
        <f>'PER TRIWULAN'!X968</f>
        <v>140935000</v>
      </c>
      <c r="F121" s="87">
        <v>140935000</v>
      </c>
      <c r="G121" s="62">
        <v>4000000</v>
      </c>
      <c r="H121" s="62">
        <v>6000000</v>
      </c>
      <c r="I121" s="62">
        <v>6000000</v>
      </c>
      <c r="J121" s="62">
        <v>8500000</v>
      </c>
      <c r="K121" s="62">
        <v>13500000</v>
      </c>
      <c r="L121" s="62">
        <v>1200000</v>
      </c>
      <c r="M121" s="62">
        <v>12530000</v>
      </c>
      <c r="N121" s="62">
        <v>70440000</v>
      </c>
      <c r="O121" s="62">
        <v>13000000</v>
      </c>
      <c r="P121" s="62"/>
      <c r="Q121" s="62">
        <v>2400000</v>
      </c>
      <c r="R121" s="62">
        <v>2500000</v>
      </c>
      <c r="S121" s="62">
        <v>865000</v>
      </c>
      <c r="T121" s="72">
        <f t="shared" si="4"/>
        <v>140935000</v>
      </c>
      <c r="U121" s="59">
        <f t="shared" si="5"/>
        <v>0</v>
      </c>
      <c r="V121" s="59">
        <f t="shared" si="6"/>
        <v>0</v>
      </c>
    </row>
    <row r="122" spans="2:22">
      <c r="B122" s="79">
        <f t="shared" si="7"/>
        <v>112</v>
      </c>
      <c r="C122" s="69" t="str">
        <f>'K8 SD_SMP KAB GROBOGAN 2013'!C974</f>
        <v xml:space="preserve"> Kradenan </v>
      </c>
      <c r="D122" s="70" t="str">
        <f>'K8 SD_SMP KAB GROBOGAN 2013'!D974</f>
        <v>SMP Islam Roudhotul Ummah</v>
      </c>
      <c r="E122" s="71">
        <f>'PER TRIWULAN'!X969</f>
        <v>275835000</v>
      </c>
      <c r="F122" s="87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72">
        <f t="shared" si="4"/>
        <v>0</v>
      </c>
      <c r="U122" s="59">
        <f t="shared" si="5"/>
        <v>275835000</v>
      </c>
      <c r="V122" s="59">
        <f t="shared" si="6"/>
        <v>0</v>
      </c>
    </row>
    <row r="123" spans="2:22">
      <c r="B123" s="79">
        <f t="shared" si="7"/>
        <v>113</v>
      </c>
      <c r="C123" s="69" t="str">
        <f>'K8 SD_SMP KAB GROBOGAN 2013'!C975</f>
        <v xml:space="preserve"> Ngaringan </v>
      </c>
      <c r="D123" s="70" t="str">
        <f>'K8 SD_SMP KAB GROBOGAN 2013'!D975</f>
        <v>SMP ISLAM NGARINGAN</v>
      </c>
      <c r="E123" s="71">
        <f>'PER TRIWULAN'!X970</f>
        <v>104370000</v>
      </c>
      <c r="F123" s="87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72">
        <f t="shared" si="4"/>
        <v>0</v>
      </c>
      <c r="U123" s="59">
        <f t="shared" si="5"/>
        <v>104370000</v>
      </c>
      <c r="V123" s="59">
        <f t="shared" si="6"/>
        <v>0</v>
      </c>
    </row>
    <row r="124" spans="2:22">
      <c r="B124" s="79">
        <f t="shared" si="7"/>
        <v>114</v>
      </c>
      <c r="C124" s="69" t="str">
        <f>'K8 SD_SMP KAB GROBOGAN 2013'!C976</f>
        <v xml:space="preserve"> Ngaringan </v>
      </c>
      <c r="D124" s="70" t="str">
        <f>'K8 SD_SMP KAB GROBOGAN 2013'!D976</f>
        <v>SMP ISLAM TRUWOLU</v>
      </c>
      <c r="E124" s="71">
        <f>'PER TRIWULAN'!X971</f>
        <v>78455000</v>
      </c>
      <c r="F124" s="87">
        <v>78455000</v>
      </c>
      <c r="G124" s="62"/>
      <c r="H124" s="62"/>
      <c r="I124" s="62">
        <v>2253500</v>
      </c>
      <c r="J124" s="62">
        <v>5838200</v>
      </c>
      <c r="K124" s="62">
        <v>5946900</v>
      </c>
      <c r="L124" s="62">
        <v>3252500</v>
      </c>
      <c r="M124" s="62">
        <v>5661400</v>
      </c>
      <c r="N124" s="62">
        <v>4000000</v>
      </c>
      <c r="O124" s="62">
        <v>49680000</v>
      </c>
      <c r="P124" s="62">
        <v>1822500</v>
      </c>
      <c r="Q124" s="62"/>
      <c r="R124" s="62"/>
      <c r="S124" s="62"/>
      <c r="T124" s="72">
        <f t="shared" si="4"/>
        <v>78455000</v>
      </c>
      <c r="U124" s="59">
        <f t="shared" si="5"/>
        <v>0</v>
      </c>
      <c r="V124" s="59">
        <f t="shared" si="6"/>
        <v>0</v>
      </c>
    </row>
    <row r="125" spans="2:22">
      <c r="B125" s="79">
        <f t="shared" si="7"/>
        <v>115</v>
      </c>
      <c r="C125" s="69" t="str">
        <f>'K8 SD_SMP KAB GROBOGAN 2013'!C977</f>
        <v xml:space="preserve"> Penawangan </v>
      </c>
      <c r="D125" s="70" t="str">
        <f>'K8 SD_SMP KAB GROBOGAN 2013'!D977</f>
        <v>SMP ISLAM WALISONGO</v>
      </c>
      <c r="E125" s="136">
        <f>'PER TRIWULAN'!X972</f>
        <v>179630000</v>
      </c>
      <c r="F125" s="136">
        <v>179630000</v>
      </c>
      <c r="G125" s="146">
        <v>325000</v>
      </c>
      <c r="H125" s="146">
        <v>1500000</v>
      </c>
      <c r="I125" s="146">
        <v>1350000</v>
      </c>
      <c r="J125" s="146">
        <v>18500000</v>
      </c>
      <c r="K125" s="146">
        <v>3906000</v>
      </c>
      <c r="L125" s="146">
        <v>4535000</v>
      </c>
      <c r="M125" s="146"/>
      <c r="N125" s="146">
        <v>130740000</v>
      </c>
      <c r="O125" s="146">
        <v>7811500</v>
      </c>
      <c r="P125" s="146"/>
      <c r="Q125" s="146"/>
      <c r="R125" s="146">
        <v>720000</v>
      </c>
      <c r="S125" s="146">
        <v>10242500</v>
      </c>
      <c r="T125" s="136">
        <f t="shared" si="4"/>
        <v>179630000</v>
      </c>
      <c r="U125" s="59">
        <f t="shared" si="5"/>
        <v>0</v>
      </c>
      <c r="V125" s="59">
        <f t="shared" si="6"/>
        <v>0</v>
      </c>
    </row>
    <row r="126" spans="2:22">
      <c r="B126" s="79">
        <f t="shared" si="7"/>
        <v>116</v>
      </c>
      <c r="C126" s="69" t="str">
        <f>'K8 SD_SMP KAB GROBOGAN 2013'!C978</f>
        <v xml:space="preserve"> Penawangan </v>
      </c>
      <c r="D126" s="70" t="str">
        <f>'K8 SD_SMP KAB GROBOGAN 2013'!D978</f>
        <v>SMP Diponegoro Pengkol Penawangan</v>
      </c>
      <c r="E126" s="71">
        <f>'PER TRIWULAN'!X973</f>
        <v>53782500</v>
      </c>
      <c r="F126" s="87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72">
        <f t="shared" si="4"/>
        <v>0</v>
      </c>
      <c r="U126" s="59">
        <f t="shared" si="5"/>
        <v>53782500</v>
      </c>
      <c r="V126" s="59">
        <f t="shared" si="6"/>
        <v>0</v>
      </c>
    </row>
    <row r="127" spans="2:22">
      <c r="B127" s="79">
        <f t="shared" si="7"/>
        <v>117</v>
      </c>
      <c r="C127" s="69" t="str">
        <f>'K8 SD_SMP KAB GROBOGAN 2013'!C979</f>
        <v xml:space="preserve"> Pulokulon </v>
      </c>
      <c r="D127" s="70" t="str">
        <f>'K8 SD_SMP KAB GROBOGAN 2013'!D979</f>
        <v>SMP AT TAQWA</v>
      </c>
      <c r="E127" s="71">
        <f>'PER TRIWULAN'!X974</f>
        <v>137030000</v>
      </c>
      <c r="F127" s="87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72">
        <f t="shared" si="4"/>
        <v>0</v>
      </c>
      <c r="U127" s="59">
        <f t="shared" si="5"/>
        <v>137030000</v>
      </c>
      <c r="V127" s="59">
        <f t="shared" si="6"/>
        <v>0</v>
      </c>
    </row>
    <row r="128" spans="2:22">
      <c r="B128" s="79">
        <f t="shared" si="7"/>
        <v>118</v>
      </c>
      <c r="C128" s="69" t="str">
        <f>'K8 SD_SMP KAB GROBOGAN 2013'!C980</f>
        <v xml:space="preserve"> Pulokulon </v>
      </c>
      <c r="D128" s="70" t="str">
        <f>'K8 SD_SMP KAB GROBOGAN 2013'!D980</f>
        <v>SMP NU JAMBON</v>
      </c>
      <c r="E128" s="71">
        <f>'PER TRIWULAN'!X975</f>
        <v>107210000</v>
      </c>
      <c r="F128" s="87">
        <v>107210000</v>
      </c>
      <c r="G128" s="62"/>
      <c r="H128" s="62">
        <v>867000</v>
      </c>
      <c r="I128" s="62">
        <f>2511500+898500+480000</f>
        <v>3890000</v>
      </c>
      <c r="J128" s="62">
        <f>634400+2140000+4306200</f>
        <v>7080600</v>
      </c>
      <c r="K128" s="62">
        <v>5019750</v>
      </c>
      <c r="L128" s="62">
        <v>2517650</v>
      </c>
      <c r="M128" s="62">
        <v>3251000</v>
      </c>
      <c r="N128" s="62">
        <v>83514000</v>
      </c>
      <c r="O128" s="62">
        <f>605000+465000</f>
        <v>1070000</v>
      </c>
      <c r="P128" s="62"/>
      <c r="Q128" s="62"/>
      <c r="R128" s="62"/>
      <c r="S128" s="62"/>
      <c r="T128" s="72">
        <f t="shared" si="4"/>
        <v>107210000</v>
      </c>
      <c r="U128" s="59">
        <f t="shared" si="5"/>
        <v>0</v>
      </c>
      <c r="V128" s="59">
        <f t="shared" si="6"/>
        <v>0</v>
      </c>
    </row>
    <row r="129" spans="2:22">
      <c r="B129" s="79">
        <f t="shared" si="7"/>
        <v>119</v>
      </c>
      <c r="C129" s="69" t="str">
        <f>'K8 SD_SMP KAB GROBOGAN 2013'!C981</f>
        <v xml:space="preserve"> Pulokulon </v>
      </c>
      <c r="D129" s="70" t="str">
        <f>'K8 SD_SMP KAB GROBOGAN 2013'!D981</f>
        <v>SMP PEMDA JAMBON</v>
      </c>
      <c r="E129" s="71">
        <f>'PER TRIWULAN'!X976</f>
        <v>37630000</v>
      </c>
      <c r="F129" s="87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72">
        <f t="shared" si="4"/>
        <v>0</v>
      </c>
      <c r="U129" s="59">
        <f t="shared" si="5"/>
        <v>37630000</v>
      </c>
      <c r="V129" s="59">
        <f t="shared" si="6"/>
        <v>0</v>
      </c>
    </row>
    <row r="130" spans="2:22">
      <c r="B130" s="79">
        <f t="shared" si="7"/>
        <v>120</v>
      </c>
      <c r="C130" s="69" t="str">
        <f>'K8 SD_SMP KAB GROBOGAN 2013'!C982</f>
        <v xml:space="preserve"> Pulokulon </v>
      </c>
      <c r="D130" s="70" t="str">
        <f>'K8 SD_SMP KAB GROBOGAN 2013'!D982</f>
        <v>SMP PGRI PULOKULON</v>
      </c>
      <c r="E130" s="71">
        <f>'PER TRIWULAN'!X977</f>
        <v>36210000</v>
      </c>
      <c r="F130" s="87">
        <v>36210000</v>
      </c>
      <c r="G130" s="62">
        <v>650000</v>
      </c>
      <c r="H130" s="62">
        <v>300000</v>
      </c>
      <c r="I130" s="62">
        <v>4250000</v>
      </c>
      <c r="J130" s="62">
        <v>1460000</v>
      </c>
      <c r="K130" s="62">
        <v>1306000</v>
      </c>
      <c r="L130" s="62">
        <v>190000</v>
      </c>
      <c r="M130" s="62">
        <v>1100000</v>
      </c>
      <c r="N130" s="62">
        <v>21954000</v>
      </c>
      <c r="O130" s="62">
        <v>2650000</v>
      </c>
      <c r="P130" s="62"/>
      <c r="Q130" s="62">
        <v>1150000</v>
      </c>
      <c r="R130" s="62">
        <v>1200000</v>
      </c>
      <c r="S130" s="62"/>
      <c r="T130" s="72">
        <f t="shared" si="4"/>
        <v>36210000</v>
      </c>
      <c r="U130" s="59">
        <f t="shared" si="5"/>
        <v>0</v>
      </c>
      <c r="V130" s="59">
        <f t="shared" si="6"/>
        <v>0</v>
      </c>
    </row>
    <row r="131" spans="2:22">
      <c r="B131" s="79">
        <f t="shared" si="7"/>
        <v>121</v>
      </c>
      <c r="C131" s="69" t="str">
        <f>'K8 SD_SMP KAB GROBOGAN 2013'!C983</f>
        <v xml:space="preserve"> Pulokulon </v>
      </c>
      <c r="D131" s="70" t="str">
        <f>'K8 SD_SMP KAB GROBOGAN 2013'!D983</f>
        <v>SMP NU Hasyim Asy`Ari</v>
      </c>
      <c r="E131" s="71">
        <f>'PER TRIWULAN'!X978</f>
        <v>438425000</v>
      </c>
      <c r="F131" s="87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72">
        <f t="shared" si="4"/>
        <v>0</v>
      </c>
      <c r="U131" s="59">
        <f t="shared" si="5"/>
        <v>438425000</v>
      </c>
      <c r="V131" s="59">
        <f t="shared" si="6"/>
        <v>0</v>
      </c>
    </row>
    <row r="132" spans="2:22">
      <c r="B132" s="79">
        <f t="shared" si="7"/>
        <v>122</v>
      </c>
      <c r="C132" s="69" t="str">
        <f>'K8 SD_SMP KAB GROBOGAN 2013'!C984</f>
        <v xml:space="preserve"> Purwodadi </v>
      </c>
      <c r="D132" s="70" t="str">
        <f>'K8 SD_SMP KAB GROBOGAN 2013'!D984</f>
        <v>SMP KRISTEN 1 PURWODADI</v>
      </c>
      <c r="E132" s="71">
        <f>'PER TRIWULAN'!X979</f>
        <v>82360000</v>
      </c>
      <c r="F132" s="87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72">
        <f t="shared" si="4"/>
        <v>0</v>
      </c>
      <c r="U132" s="59">
        <f t="shared" si="5"/>
        <v>82360000</v>
      </c>
      <c r="V132" s="59">
        <f t="shared" si="6"/>
        <v>0</v>
      </c>
    </row>
    <row r="133" spans="2:22">
      <c r="B133" s="79">
        <f t="shared" si="7"/>
        <v>123</v>
      </c>
      <c r="C133" s="69" t="str">
        <f>'K8 SD_SMP KAB GROBOGAN 2013'!C985</f>
        <v xml:space="preserve"> Purwodadi </v>
      </c>
      <c r="D133" s="70" t="str">
        <f>'K8 SD_SMP KAB GROBOGAN 2013'!D985</f>
        <v>SMP MUHAMMADIYAH PURWODADI</v>
      </c>
      <c r="E133" s="71">
        <f>'PER TRIWULAN'!X980</f>
        <v>262700000</v>
      </c>
      <c r="F133" s="87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72">
        <f t="shared" si="4"/>
        <v>0</v>
      </c>
      <c r="U133" s="59">
        <f t="shared" si="5"/>
        <v>262700000</v>
      </c>
      <c r="V133" s="59">
        <f t="shared" si="6"/>
        <v>0</v>
      </c>
    </row>
    <row r="134" spans="2:22">
      <c r="B134" s="79">
        <f t="shared" si="7"/>
        <v>124</v>
      </c>
      <c r="C134" s="69" t="str">
        <f>'K8 SD_SMP KAB GROBOGAN 2013'!C986</f>
        <v xml:space="preserve"> Purwodadi </v>
      </c>
      <c r="D134" s="70" t="str">
        <f>'K8 SD_SMP KAB GROBOGAN 2013'!D986</f>
        <v>SMP PANCASILA PURWODADI</v>
      </c>
      <c r="E134" s="71">
        <f>'PER TRIWULAN'!X981</f>
        <v>39760000</v>
      </c>
      <c r="F134" s="87">
        <v>39760000</v>
      </c>
      <c r="G134" s="62"/>
      <c r="H134" s="62"/>
      <c r="I134" s="62"/>
      <c r="J134" s="62"/>
      <c r="K134" s="62">
        <v>3618000</v>
      </c>
      <c r="L134" s="62">
        <v>20141288</v>
      </c>
      <c r="M134" s="62"/>
      <c r="N134" s="62">
        <v>15290712</v>
      </c>
      <c r="O134" s="62"/>
      <c r="P134" s="62"/>
      <c r="Q134" s="62"/>
      <c r="R134" s="62"/>
      <c r="S134" s="62"/>
      <c r="T134" s="72">
        <f t="shared" si="4"/>
        <v>39050000</v>
      </c>
      <c r="U134" s="59">
        <f t="shared" si="5"/>
        <v>0</v>
      </c>
      <c r="V134" s="59">
        <f t="shared" si="6"/>
        <v>710000</v>
      </c>
    </row>
    <row r="135" spans="2:22">
      <c r="B135" s="79">
        <f t="shared" si="7"/>
        <v>125</v>
      </c>
      <c r="C135" s="69" t="str">
        <f>'K8 SD_SMP KAB GROBOGAN 2013'!C987</f>
        <v xml:space="preserve"> Purwodadi </v>
      </c>
      <c r="D135" s="70" t="str">
        <f>'K8 SD_SMP KAB GROBOGAN 2013'!D987</f>
        <v>SMP PGRI 4 PURWODADI</v>
      </c>
      <c r="E135" s="71">
        <f>'PER TRIWULAN'!X982</f>
        <v>51120000</v>
      </c>
      <c r="F135" s="87">
        <v>51120000</v>
      </c>
      <c r="G135" s="62"/>
      <c r="H135" s="62">
        <v>1158200</v>
      </c>
      <c r="I135" s="62"/>
      <c r="J135" s="62"/>
      <c r="K135" s="62">
        <v>1084000</v>
      </c>
      <c r="L135" s="62"/>
      <c r="M135" s="62"/>
      <c r="N135" s="62">
        <v>48877800</v>
      </c>
      <c r="O135" s="62"/>
      <c r="P135" s="62"/>
      <c r="Q135" s="62"/>
      <c r="R135" s="62"/>
      <c r="S135" s="62"/>
      <c r="T135" s="72">
        <f t="shared" si="4"/>
        <v>51120000</v>
      </c>
      <c r="U135" s="59">
        <f t="shared" si="5"/>
        <v>0</v>
      </c>
      <c r="V135" s="59">
        <f t="shared" si="6"/>
        <v>0</v>
      </c>
    </row>
    <row r="136" spans="2:22">
      <c r="B136" s="79">
        <f t="shared" si="7"/>
        <v>126</v>
      </c>
      <c r="C136" s="69" t="str">
        <f>'K8 SD_SMP KAB GROBOGAN 2013'!C988</f>
        <v xml:space="preserve"> Purwodadi </v>
      </c>
      <c r="D136" s="70" t="str">
        <f>'K8 SD_SMP KAB GROBOGAN 2013'!D988</f>
        <v>SLB B YPLB DANYANG PURWODADI</v>
      </c>
      <c r="E136" s="71">
        <f>'PER TRIWULAN'!X983</f>
        <v>0</v>
      </c>
      <c r="F136" s="87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72">
        <f t="shared" si="4"/>
        <v>0</v>
      </c>
      <c r="U136" s="59">
        <f t="shared" si="5"/>
        <v>0</v>
      </c>
      <c r="V136" s="59">
        <f t="shared" si="6"/>
        <v>0</v>
      </c>
    </row>
    <row r="137" spans="2:22">
      <c r="B137" s="79">
        <f t="shared" si="7"/>
        <v>127</v>
      </c>
      <c r="C137" s="69" t="str">
        <f>'K8 SD_SMP KAB GROBOGAN 2013'!C989</f>
        <v xml:space="preserve"> Purwodadi </v>
      </c>
      <c r="D137" s="70" t="str">
        <f>'K8 SD_SMP KAB GROBOGAN 2013'!D989</f>
        <v>SMP Islam Terpadu Pelita Purwodadi</v>
      </c>
      <c r="E137" s="71">
        <f>'PER TRIWULAN'!X984</f>
        <v>78100000</v>
      </c>
      <c r="F137" s="87">
        <v>78100000</v>
      </c>
      <c r="G137" s="62">
        <v>1558500</v>
      </c>
      <c r="H137" s="62">
        <v>6000000</v>
      </c>
      <c r="I137" s="62">
        <v>4025200</v>
      </c>
      <c r="J137" s="62">
        <v>16123000</v>
      </c>
      <c r="K137" s="62">
        <v>4623600</v>
      </c>
      <c r="L137" s="62">
        <v>12944300</v>
      </c>
      <c r="M137" s="62">
        <v>8003300</v>
      </c>
      <c r="N137" s="62">
        <v>12510000</v>
      </c>
      <c r="O137" s="62">
        <v>1300000</v>
      </c>
      <c r="P137" s="62">
        <v>3450000</v>
      </c>
      <c r="Q137" s="62">
        <v>7321000</v>
      </c>
      <c r="R137" s="62">
        <v>235000</v>
      </c>
      <c r="S137" s="62"/>
      <c r="T137" s="72">
        <f t="shared" si="4"/>
        <v>78093900</v>
      </c>
      <c r="U137" s="59">
        <f t="shared" si="5"/>
        <v>0</v>
      </c>
      <c r="V137" s="59">
        <f t="shared" si="6"/>
        <v>6100</v>
      </c>
    </row>
    <row r="138" spans="2:22">
      <c r="B138" s="79">
        <f t="shared" si="7"/>
        <v>128</v>
      </c>
      <c r="C138" s="69" t="str">
        <f>'K8 SD_SMP KAB GROBOGAN 2013'!C990</f>
        <v xml:space="preserve"> Purwodadi </v>
      </c>
      <c r="D138" s="70" t="str">
        <f>'K8 SD_SMP KAB GROBOGAN 2013'!D990</f>
        <v>SMP IT Al-Alawi Purwodadi</v>
      </c>
      <c r="E138" s="71">
        <f>'PER TRIWULAN'!X985</f>
        <v>109695000</v>
      </c>
      <c r="F138" s="87">
        <v>109695000</v>
      </c>
      <c r="G138" s="62">
        <v>3386971</v>
      </c>
      <c r="H138" s="62">
        <v>1000000</v>
      </c>
      <c r="I138" s="62">
        <v>7887600</v>
      </c>
      <c r="J138" s="62">
        <v>20589100</v>
      </c>
      <c r="K138" s="62">
        <v>10590329</v>
      </c>
      <c r="L138" s="62">
        <v>1970000</v>
      </c>
      <c r="M138" s="62">
        <v>1650000</v>
      </c>
      <c r="N138" s="62">
        <v>44688000</v>
      </c>
      <c r="O138" s="62">
        <v>4865000</v>
      </c>
      <c r="P138" s="62"/>
      <c r="Q138" s="62">
        <v>3415000</v>
      </c>
      <c r="R138" s="62"/>
      <c r="S138" s="62">
        <v>9653000</v>
      </c>
      <c r="T138" s="72">
        <f t="shared" si="4"/>
        <v>109695000</v>
      </c>
      <c r="U138" s="59">
        <f t="shared" si="5"/>
        <v>0</v>
      </c>
      <c r="V138" s="59">
        <f t="shared" si="6"/>
        <v>0</v>
      </c>
    </row>
    <row r="139" spans="2:22">
      <c r="B139" s="79">
        <f t="shared" si="7"/>
        <v>129</v>
      </c>
      <c r="C139" s="69" t="str">
        <f>'K8 SD_SMP KAB GROBOGAN 2013'!C991</f>
        <v xml:space="preserve"> Purwodadi </v>
      </c>
      <c r="D139" s="70" t="str">
        <f>'K8 SD_SMP KAB GROBOGAN 2013'!D991</f>
        <v>SMP LB/B Danyang</v>
      </c>
      <c r="E139" s="71">
        <f>'PER TRIWULAN'!X986</f>
        <v>30885000</v>
      </c>
      <c r="F139" s="87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72">
        <f t="shared" si="4"/>
        <v>0</v>
      </c>
      <c r="U139" s="59">
        <f t="shared" si="5"/>
        <v>30885000</v>
      </c>
      <c r="V139" s="59">
        <f t="shared" si="6"/>
        <v>0</v>
      </c>
    </row>
    <row r="140" spans="2:22">
      <c r="B140" s="79">
        <f t="shared" si="7"/>
        <v>130</v>
      </c>
      <c r="C140" s="69" t="str">
        <f>'K8 SD_SMP KAB GROBOGAN 2013'!C992</f>
        <v xml:space="preserve"> Purwodadi </v>
      </c>
      <c r="D140" s="70" t="str">
        <f>'K8 SD_SMP KAB GROBOGAN 2013'!D992</f>
        <v>SMP LB/C Danyang</v>
      </c>
      <c r="E140" s="71">
        <f>'PER TRIWULAN'!X987</f>
        <v>11715000</v>
      </c>
      <c r="F140" s="87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72">
        <f t="shared" ref="T140:T158" si="8">SUM(G140:S140)</f>
        <v>0</v>
      </c>
      <c r="U140" s="59">
        <f t="shared" ref="U140:U158" si="9">E140-F140</f>
        <v>11715000</v>
      </c>
      <c r="V140" s="59">
        <f t="shared" ref="V140:V159" si="10">F140-T140</f>
        <v>0</v>
      </c>
    </row>
    <row r="141" spans="2:22">
      <c r="B141" s="79">
        <f t="shared" ref="B141:B158" si="11">B140+1</f>
        <v>131</v>
      </c>
      <c r="C141" s="69" t="str">
        <f>'K8 SD_SMP KAB GROBOGAN 2013'!C993</f>
        <v xml:space="preserve"> Tanggungharjo </v>
      </c>
      <c r="D141" s="70" t="str">
        <f>'K8 SD_SMP KAB GROBOGAN 2013'!D993</f>
        <v>SMP BUDI LUHUR</v>
      </c>
      <c r="E141" s="71">
        <f>'PER TRIWULAN'!X988</f>
        <v>74550000</v>
      </c>
      <c r="F141" s="87">
        <v>74550000</v>
      </c>
      <c r="G141" s="62"/>
      <c r="H141" s="62"/>
      <c r="I141" s="62">
        <v>8505000</v>
      </c>
      <c r="J141" s="62"/>
      <c r="K141" s="62"/>
      <c r="L141" s="62">
        <v>3150000</v>
      </c>
      <c r="M141" s="62"/>
      <c r="N141" s="62">
        <v>62895000</v>
      </c>
      <c r="O141" s="62"/>
      <c r="P141" s="62"/>
      <c r="Q141" s="62"/>
      <c r="R141" s="62"/>
      <c r="S141" s="62"/>
      <c r="T141" s="72">
        <f t="shared" si="8"/>
        <v>74550000</v>
      </c>
      <c r="U141" s="59">
        <f t="shared" si="9"/>
        <v>0</v>
      </c>
      <c r="V141" s="59">
        <f t="shared" si="10"/>
        <v>0</v>
      </c>
    </row>
    <row r="142" spans="2:22">
      <c r="B142" s="79">
        <f t="shared" si="11"/>
        <v>132</v>
      </c>
      <c r="C142" s="69" t="str">
        <f>'K8 SD_SMP KAB GROBOGAN 2013'!C994</f>
        <v xml:space="preserve"> Tanggungharjo </v>
      </c>
      <c r="D142" s="70" t="str">
        <f>'K8 SD_SMP KAB GROBOGAN 2013'!D994</f>
        <v>SMP AL Islah Tanggungharjo</v>
      </c>
      <c r="E142" s="71">
        <f>'PER TRIWULAN'!X989</f>
        <v>105435000</v>
      </c>
      <c r="F142" s="87">
        <v>105435000</v>
      </c>
      <c r="G142" s="62">
        <v>4207900</v>
      </c>
      <c r="H142" s="62">
        <v>2135000</v>
      </c>
      <c r="I142" s="62">
        <v>10756000</v>
      </c>
      <c r="J142" s="62">
        <v>9367100</v>
      </c>
      <c r="K142" s="62">
        <v>20493000</v>
      </c>
      <c r="L142" s="62">
        <v>8873000</v>
      </c>
      <c r="M142" s="62">
        <v>11970000</v>
      </c>
      <c r="N142" s="62">
        <v>26400000</v>
      </c>
      <c r="O142" s="62">
        <v>2500000</v>
      </c>
      <c r="P142" s="62"/>
      <c r="Q142" s="62">
        <v>4799500</v>
      </c>
      <c r="R142" s="62"/>
      <c r="S142" s="62">
        <v>3933500</v>
      </c>
      <c r="T142" s="72">
        <f t="shared" si="8"/>
        <v>105435000</v>
      </c>
      <c r="U142" s="59">
        <f t="shared" si="9"/>
        <v>0</v>
      </c>
      <c r="V142" s="59">
        <f t="shared" si="10"/>
        <v>0</v>
      </c>
    </row>
    <row r="143" spans="2:22">
      <c r="B143" s="79">
        <f t="shared" si="11"/>
        <v>133</v>
      </c>
      <c r="C143" s="69" t="str">
        <f>'K8 SD_SMP KAB GROBOGAN 2013'!C995</f>
        <v xml:space="preserve"> Tawangharjo </v>
      </c>
      <c r="D143" s="70" t="str">
        <f>'K8 SD_SMP KAB GROBOGAN 2013'!D995</f>
        <v>SMP PGRI TAWANGHARJO</v>
      </c>
      <c r="E143" s="71">
        <f>'PER TRIWULAN'!X990</f>
        <v>80585000</v>
      </c>
      <c r="F143" s="87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72">
        <f t="shared" si="8"/>
        <v>0</v>
      </c>
      <c r="U143" s="59">
        <f t="shared" si="9"/>
        <v>80585000</v>
      </c>
      <c r="V143" s="59">
        <f t="shared" si="10"/>
        <v>0</v>
      </c>
    </row>
    <row r="144" spans="2:22">
      <c r="B144" s="79">
        <f t="shared" si="11"/>
        <v>134</v>
      </c>
      <c r="C144" s="69" t="str">
        <f>'K8 SD_SMP KAB GROBOGAN 2013'!C996</f>
        <v xml:space="preserve"> Tegowanu </v>
      </c>
      <c r="D144" s="70" t="str">
        <f>'K8 SD_SMP KAB GROBOGAN 2013'!D996</f>
        <v>SMP ISLAM TEGOWANU</v>
      </c>
      <c r="E144" s="71">
        <f>'PER TRIWULAN'!X991</f>
        <v>130640000</v>
      </c>
      <c r="F144" s="87">
        <v>130640000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72">
        <f t="shared" si="8"/>
        <v>0</v>
      </c>
      <c r="U144" s="59">
        <f t="shared" si="9"/>
        <v>0</v>
      </c>
      <c r="V144" s="59">
        <f t="shared" si="10"/>
        <v>130640000</v>
      </c>
    </row>
    <row r="145" spans="2:24">
      <c r="B145" s="79">
        <f t="shared" si="11"/>
        <v>135</v>
      </c>
      <c r="C145" s="69" t="str">
        <f>'K8 SD_SMP KAB GROBOGAN 2013'!C997</f>
        <v xml:space="preserve"> Tegowanu </v>
      </c>
      <c r="D145" s="70" t="str">
        <f>'K8 SD_SMP KAB GROBOGAN 2013'!D997</f>
        <v>SMP KRISTEN TEGOWANU</v>
      </c>
      <c r="E145" s="71">
        <f>'PER TRIWULAN'!X992</f>
        <v>17040000</v>
      </c>
      <c r="F145" s="87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72">
        <f t="shared" si="8"/>
        <v>0</v>
      </c>
      <c r="U145" s="59">
        <f t="shared" si="9"/>
        <v>17040000</v>
      </c>
      <c r="V145" s="59">
        <f t="shared" si="10"/>
        <v>0</v>
      </c>
    </row>
    <row r="146" spans="2:24">
      <c r="B146" s="79">
        <f t="shared" si="11"/>
        <v>136</v>
      </c>
      <c r="C146" s="69" t="str">
        <f>'K8 SD_SMP KAB GROBOGAN 2013'!C998</f>
        <v xml:space="preserve"> Tegowanu </v>
      </c>
      <c r="D146" s="70" t="str">
        <f>'K8 SD_SMP KAB GROBOGAN 2013'!D998</f>
        <v>SMP PGRI TEGOWANU</v>
      </c>
      <c r="E146" s="71">
        <f>'PER TRIWULAN'!X993</f>
        <v>111470000</v>
      </c>
      <c r="F146" s="87">
        <v>111470000</v>
      </c>
      <c r="G146" s="62">
        <v>1873000</v>
      </c>
      <c r="H146" s="62">
        <v>3730000</v>
      </c>
      <c r="I146" s="62">
        <v>8246000</v>
      </c>
      <c r="J146" s="62">
        <v>16654000</v>
      </c>
      <c r="K146" s="62">
        <v>4957000</v>
      </c>
      <c r="L146" s="62">
        <v>1950000</v>
      </c>
      <c r="M146" s="62">
        <v>3423000</v>
      </c>
      <c r="N146" s="62">
        <v>63600000</v>
      </c>
      <c r="O146" s="62">
        <v>3211000</v>
      </c>
      <c r="P146" s="62"/>
      <c r="Q146" s="62">
        <v>600000</v>
      </c>
      <c r="R146" s="62">
        <v>2276000</v>
      </c>
      <c r="S146" s="62">
        <v>950000</v>
      </c>
      <c r="T146" s="72">
        <f t="shared" si="8"/>
        <v>111470000</v>
      </c>
      <c r="U146" s="59">
        <f t="shared" si="9"/>
        <v>0</v>
      </c>
      <c r="V146" s="59">
        <f t="shared" si="10"/>
        <v>0</v>
      </c>
    </row>
    <row r="147" spans="2:24">
      <c r="B147" s="79">
        <f t="shared" si="11"/>
        <v>137</v>
      </c>
      <c r="C147" s="69" t="str">
        <f>'K8 SD_SMP KAB GROBOGAN 2013'!C999</f>
        <v xml:space="preserve"> Toroh </v>
      </c>
      <c r="D147" s="70" t="str">
        <f>'K8 SD_SMP KAB GROBOGAN 2013'!D999</f>
        <v>SMP KARYA TOROH</v>
      </c>
      <c r="E147" s="71">
        <f>'PER TRIWULAN'!X994</f>
        <v>199510000</v>
      </c>
      <c r="F147" s="87">
        <v>192410000</v>
      </c>
      <c r="G147" s="62"/>
      <c r="H147" s="62">
        <v>650000</v>
      </c>
      <c r="I147" s="62">
        <v>12463000</v>
      </c>
      <c r="J147" s="62">
        <v>9200000</v>
      </c>
      <c r="K147" s="62">
        <v>2000000</v>
      </c>
      <c r="L147" s="62">
        <v>4175000</v>
      </c>
      <c r="M147" s="62">
        <v>280000</v>
      </c>
      <c r="N147" s="62">
        <v>127360000</v>
      </c>
      <c r="O147" s="62">
        <v>2100000</v>
      </c>
      <c r="P147" s="62"/>
      <c r="Q147" s="62"/>
      <c r="R147" s="62">
        <v>700000</v>
      </c>
      <c r="S147" s="62"/>
      <c r="T147" s="72">
        <f t="shared" si="8"/>
        <v>158928000</v>
      </c>
      <c r="U147" s="59">
        <f t="shared" si="9"/>
        <v>7100000</v>
      </c>
      <c r="V147" s="59">
        <f t="shared" si="10"/>
        <v>33482000</v>
      </c>
      <c r="W147" s="57">
        <f>V147-U147</f>
        <v>26382000</v>
      </c>
    </row>
    <row r="148" spans="2:24">
      <c r="B148" s="79">
        <f t="shared" si="11"/>
        <v>138</v>
      </c>
      <c r="C148" s="69" t="str">
        <f>'K8 SD_SMP KAB GROBOGAN 2013'!C1000</f>
        <v xml:space="preserve"> Toroh </v>
      </c>
      <c r="D148" s="70" t="str">
        <f>'K8 SD_SMP KAB GROBOGAN 2013'!D1000</f>
        <v>SMP KRISTEN PUTRA WACANA TOROH</v>
      </c>
      <c r="E148" s="71">
        <f>'PER TRIWULAN'!X995</f>
        <v>61060000</v>
      </c>
      <c r="F148" s="87">
        <v>61060000</v>
      </c>
      <c r="G148" s="62"/>
      <c r="H148" s="62"/>
      <c r="I148" s="62">
        <v>6017420</v>
      </c>
      <c r="J148" s="62"/>
      <c r="K148" s="62">
        <v>6482400</v>
      </c>
      <c r="L148" s="62">
        <v>5719373</v>
      </c>
      <c r="M148" s="62"/>
      <c r="N148" s="62">
        <v>42840807</v>
      </c>
      <c r="O148" s="62"/>
      <c r="P148" s="62"/>
      <c r="Q148" s="62"/>
      <c r="R148" s="62"/>
      <c r="S148" s="62"/>
      <c r="T148" s="72">
        <f t="shared" si="8"/>
        <v>61060000</v>
      </c>
      <c r="U148" s="59">
        <f t="shared" si="9"/>
        <v>0</v>
      </c>
      <c r="V148" s="59">
        <f t="shared" si="10"/>
        <v>0</v>
      </c>
    </row>
    <row r="149" spans="2:24">
      <c r="B149" s="79">
        <f t="shared" si="11"/>
        <v>139</v>
      </c>
      <c r="C149" s="69" t="str">
        <f>'K8 SD_SMP KAB GROBOGAN 2013'!C1001</f>
        <v xml:space="preserve"> Toroh </v>
      </c>
      <c r="D149" s="70" t="str">
        <f>'K8 SD_SMP KAB GROBOGAN 2013'!D1001</f>
        <v>SMP PEMBANGUNAN DESA</v>
      </c>
      <c r="E149" s="71">
        <f>'PER TRIWULAN'!X996</f>
        <v>270155000</v>
      </c>
      <c r="F149" s="87">
        <v>270155000</v>
      </c>
      <c r="G149" s="62"/>
      <c r="H149" s="62">
        <v>6000000</v>
      </c>
      <c r="I149" s="62">
        <v>8200000</v>
      </c>
      <c r="J149" s="62">
        <v>35760000</v>
      </c>
      <c r="K149" s="62">
        <v>9070000</v>
      </c>
      <c r="L149" s="62">
        <v>4810000</v>
      </c>
      <c r="M149" s="62">
        <v>12250000</v>
      </c>
      <c r="N149" s="62">
        <v>189915000</v>
      </c>
      <c r="O149" s="62">
        <v>1200000</v>
      </c>
      <c r="P149" s="62">
        <v>1750000</v>
      </c>
      <c r="Q149" s="62">
        <v>1200000</v>
      </c>
      <c r="R149" s="62"/>
      <c r="S149" s="62"/>
      <c r="T149" s="72">
        <f t="shared" si="8"/>
        <v>270155000</v>
      </c>
      <c r="U149" s="59">
        <f t="shared" si="9"/>
        <v>0</v>
      </c>
      <c r="V149" s="59">
        <f t="shared" si="10"/>
        <v>0</v>
      </c>
    </row>
    <row r="150" spans="2:24">
      <c r="B150" s="79">
        <f t="shared" si="11"/>
        <v>140</v>
      </c>
      <c r="C150" s="69" t="str">
        <f>'K8 SD_SMP KAB GROBOGAN 2013'!C1002</f>
        <v xml:space="preserve"> Wirosari </v>
      </c>
      <c r="D150" s="70" t="str">
        <f>'K8 SD_SMP KAB GROBOGAN 2013'!D1002</f>
        <v>SMP MIFTAHUSSA ADAH</v>
      </c>
      <c r="E150" s="71">
        <f>'PER TRIWULAN'!X997</f>
        <v>198445000</v>
      </c>
      <c r="F150" s="87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72">
        <f t="shared" si="8"/>
        <v>0</v>
      </c>
      <c r="U150" s="59">
        <f t="shared" si="9"/>
        <v>198445000</v>
      </c>
      <c r="V150" s="59">
        <f t="shared" si="10"/>
        <v>0</v>
      </c>
    </row>
    <row r="151" spans="2:24">
      <c r="B151" s="79">
        <f t="shared" si="11"/>
        <v>141</v>
      </c>
      <c r="C151" s="69" t="str">
        <f>'K8 SD_SMP KAB GROBOGAN 2013'!C1003</f>
        <v xml:space="preserve"> Wirosari </v>
      </c>
      <c r="D151" s="70" t="str">
        <f>'K8 SD_SMP KAB GROBOGAN 2013'!D1003</f>
        <v>SMP AL ISLAM WIROSARI</v>
      </c>
      <c r="E151" s="71">
        <f>'PER TRIWULAN'!X998</f>
        <v>76325000</v>
      </c>
      <c r="F151" s="87">
        <v>76325000</v>
      </c>
      <c r="G151" s="62">
        <v>2240000</v>
      </c>
      <c r="H151" s="62">
        <v>1200000</v>
      </c>
      <c r="I151" s="62">
        <v>6500925</v>
      </c>
      <c r="J151" s="62">
        <v>1555750</v>
      </c>
      <c r="K151" s="62">
        <v>5651925</v>
      </c>
      <c r="L151" s="62">
        <v>103500</v>
      </c>
      <c r="M151" s="62">
        <v>57699600</v>
      </c>
      <c r="N151" s="62"/>
      <c r="O151" s="62"/>
      <c r="P151" s="62">
        <v>767500</v>
      </c>
      <c r="Q151" s="62">
        <v>175800</v>
      </c>
      <c r="R151" s="62">
        <v>430000</v>
      </c>
      <c r="S151" s="62"/>
      <c r="T151" s="72">
        <f t="shared" si="8"/>
        <v>76325000</v>
      </c>
      <c r="U151" s="59">
        <f t="shared" si="9"/>
        <v>0</v>
      </c>
      <c r="V151" s="59">
        <f t="shared" si="10"/>
        <v>0</v>
      </c>
    </row>
    <row r="152" spans="2:24">
      <c r="B152" s="79">
        <f t="shared" si="11"/>
        <v>142</v>
      </c>
      <c r="C152" s="69" t="str">
        <f>'K8 SD_SMP KAB GROBOGAN 2013'!C1004</f>
        <v xml:space="preserve"> Wirosari </v>
      </c>
      <c r="D152" s="70" t="str">
        <f>'K8 SD_SMP KAB GROBOGAN 2013'!D1004</f>
        <v>SMP KRISTEN WIROSARI</v>
      </c>
      <c r="E152" s="71">
        <f>'PER TRIWULAN'!X999</f>
        <v>46860000</v>
      </c>
      <c r="F152" s="87">
        <v>46860000</v>
      </c>
      <c r="G152" s="62"/>
      <c r="H152" s="62">
        <v>1000000</v>
      </c>
      <c r="I152" s="62">
        <v>1509988</v>
      </c>
      <c r="J152" s="62">
        <v>1919540</v>
      </c>
      <c r="K152" s="62">
        <v>807271</v>
      </c>
      <c r="L152" s="62">
        <v>2591098</v>
      </c>
      <c r="M152" s="62">
        <v>992569</v>
      </c>
      <c r="N152" s="62">
        <v>36698334</v>
      </c>
      <c r="O152" s="62"/>
      <c r="P152" s="62">
        <v>781000</v>
      </c>
      <c r="Q152" s="62">
        <v>165200</v>
      </c>
      <c r="R152" s="62">
        <v>395000</v>
      </c>
      <c r="S152" s="62"/>
      <c r="T152" s="72">
        <f t="shared" si="8"/>
        <v>46860000</v>
      </c>
      <c r="U152" s="59">
        <f t="shared" si="9"/>
        <v>0</v>
      </c>
      <c r="V152" s="59">
        <f t="shared" si="10"/>
        <v>0</v>
      </c>
    </row>
    <row r="153" spans="2:24">
      <c r="B153" s="79">
        <f t="shared" si="11"/>
        <v>143</v>
      </c>
      <c r="C153" s="69" t="str">
        <f>'K8 SD_SMP KAB GROBOGAN 2013'!C1005</f>
        <v xml:space="preserve"> Wirosari </v>
      </c>
      <c r="D153" s="70" t="str">
        <f>'K8 SD_SMP KAB GROBOGAN 2013'!D1005</f>
        <v>SMP PGRI Wirosari</v>
      </c>
      <c r="E153" s="71">
        <f>'PER TRIWULAN'!X1000</f>
        <v>124960000</v>
      </c>
      <c r="F153" s="87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72">
        <f t="shared" si="8"/>
        <v>0</v>
      </c>
      <c r="U153" s="59">
        <f t="shared" si="9"/>
        <v>124960000</v>
      </c>
      <c r="V153" s="59">
        <f t="shared" si="10"/>
        <v>0</v>
      </c>
    </row>
    <row r="154" spans="2:24">
      <c r="B154" s="79">
        <f t="shared" si="11"/>
        <v>144</v>
      </c>
      <c r="C154" s="69" t="str">
        <f>'K8 SD_SMP KAB GROBOGAN 2013'!C1006</f>
        <v xml:space="preserve"> Purwodadi </v>
      </c>
      <c r="D154" s="70" t="str">
        <f>'K8 SD_SMP KAB GROBOGAN 2013'!D1006</f>
        <v>SMP Islam Integral Luqman Al Hakim</v>
      </c>
      <c r="E154" s="71">
        <f>'PER TRIWULAN'!X1001</f>
        <v>36920000</v>
      </c>
      <c r="F154" s="87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72">
        <f t="shared" si="8"/>
        <v>0</v>
      </c>
      <c r="U154" s="59">
        <f t="shared" si="9"/>
        <v>36920000</v>
      </c>
      <c r="V154" s="59">
        <f t="shared" si="10"/>
        <v>0</v>
      </c>
    </row>
    <row r="155" spans="2:24">
      <c r="B155" s="79">
        <f t="shared" si="11"/>
        <v>145</v>
      </c>
      <c r="C155" s="69" t="str">
        <f>'K8 SD_SMP KAB GROBOGAN 2013'!C1007</f>
        <v xml:space="preserve"> Pulokulon </v>
      </c>
      <c r="D155" s="70" t="str">
        <f>'K8 SD_SMP KAB GROBOGAN 2013'!D1007</f>
        <v xml:space="preserve"> SMP Islam Sirojuddin Sidorejo Pulokulon </v>
      </c>
      <c r="E155" s="71">
        <f>'PER TRIWULAN'!X1002</f>
        <v>8875000</v>
      </c>
      <c r="F155" s="87">
        <v>8875000</v>
      </c>
      <c r="G155" s="62"/>
      <c r="H155" s="62">
        <v>300000</v>
      </c>
      <c r="I155" s="62"/>
      <c r="J155" s="62">
        <v>750000</v>
      </c>
      <c r="K155" s="62"/>
      <c r="L155" s="62"/>
      <c r="M155" s="62">
        <v>7020000</v>
      </c>
      <c r="N155" s="62"/>
      <c r="O155" s="62"/>
      <c r="P155" s="62"/>
      <c r="Q155" s="62">
        <v>805000</v>
      </c>
      <c r="R155" s="62"/>
      <c r="S155" s="62"/>
      <c r="T155" s="72">
        <f t="shared" si="8"/>
        <v>8875000</v>
      </c>
      <c r="U155" s="59">
        <f t="shared" si="9"/>
        <v>0</v>
      </c>
      <c r="V155" s="59">
        <f t="shared" si="10"/>
        <v>0</v>
      </c>
    </row>
    <row r="156" spans="2:24">
      <c r="B156" s="79">
        <f t="shared" si="11"/>
        <v>146</v>
      </c>
      <c r="C156" s="69" t="str">
        <f>'K8 SD_SMP KAB GROBOGAN 2013'!C1008</f>
        <v xml:space="preserve"> Tawangharjo </v>
      </c>
      <c r="D156" s="70" t="str">
        <f>'K8 SD_SMP KAB GROBOGAN 2013'!D1008</f>
        <v xml:space="preserve"> SMP Kanzul Lughoh Al Taqih Selo Tawangharjo </v>
      </c>
      <c r="E156" s="71">
        <f>'PER TRIWULAN'!X1003</f>
        <v>53960000</v>
      </c>
      <c r="F156" s="87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72">
        <f t="shared" si="8"/>
        <v>0</v>
      </c>
      <c r="U156" s="59">
        <f t="shared" si="9"/>
        <v>53960000</v>
      </c>
      <c r="V156" s="59">
        <f t="shared" si="10"/>
        <v>0</v>
      </c>
    </row>
    <row r="157" spans="2:24">
      <c r="B157" s="79">
        <f t="shared" si="11"/>
        <v>147</v>
      </c>
      <c r="C157" s="69" t="str">
        <f>'K8 SD_SMP KAB GROBOGAN 2013'!C1009</f>
        <v xml:space="preserve"> Kradenan </v>
      </c>
      <c r="D157" s="70" t="str">
        <f>'K8 SD_SMP KAB GROBOGAN 2013'!D1009</f>
        <v xml:space="preserve"> SMP Islam Assalam Kradenan </v>
      </c>
      <c r="E157" s="71">
        <f>'PER TRIWULAN'!X1004</f>
        <v>7810000</v>
      </c>
      <c r="F157" s="87">
        <v>7810000</v>
      </c>
      <c r="G157" s="62">
        <v>200000</v>
      </c>
      <c r="H157" s="62"/>
      <c r="I157" s="62">
        <v>1727000</v>
      </c>
      <c r="J157" s="62">
        <v>2500000</v>
      </c>
      <c r="K157" s="62">
        <v>1283000</v>
      </c>
      <c r="L157" s="62">
        <v>250000</v>
      </c>
      <c r="M157" s="62">
        <v>350000</v>
      </c>
      <c r="N157" s="62">
        <v>1500000</v>
      </c>
      <c r="O157" s="62"/>
      <c r="P157" s="62"/>
      <c r="Q157" s="62"/>
      <c r="R157" s="62"/>
      <c r="S157" s="62"/>
      <c r="T157" s="72">
        <f t="shared" si="8"/>
        <v>7810000</v>
      </c>
      <c r="U157" s="59">
        <f t="shared" si="9"/>
        <v>0</v>
      </c>
      <c r="V157" s="59">
        <f t="shared" si="10"/>
        <v>0</v>
      </c>
    </row>
    <row r="158" spans="2:24">
      <c r="B158" s="79">
        <f t="shared" si="11"/>
        <v>148</v>
      </c>
      <c r="C158" s="69" t="str">
        <f>'K8 SD_SMP KAB GROBOGAN 2013'!C1010</f>
        <v xml:space="preserve"> Geyer </v>
      </c>
      <c r="D158" s="70" t="str">
        <f>'K8 SD_SMP KAB GROBOGAN 2013'!D1010</f>
        <v xml:space="preserve"> SMP Karya Sobo Geyer </v>
      </c>
      <c r="E158" s="71">
        <f>'PER TRIWULAN'!X1005</f>
        <v>30707500</v>
      </c>
      <c r="F158" s="87">
        <v>30707500</v>
      </c>
      <c r="G158" s="62"/>
      <c r="H158" s="62"/>
      <c r="I158" s="62">
        <v>750000</v>
      </c>
      <c r="J158" s="62">
        <v>660000</v>
      </c>
      <c r="K158" s="62">
        <v>637500</v>
      </c>
      <c r="L158" s="62">
        <v>1300000</v>
      </c>
      <c r="M158" s="62"/>
      <c r="N158" s="62">
        <v>27000000</v>
      </c>
      <c r="O158" s="62">
        <v>300000</v>
      </c>
      <c r="P158" s="62"/>
      <c r="Q158" s="62"/>
      <c r="R158" s="62">
        <v>60000</v>
      </c>
      <c r="S158" s="62"/>
      <c r="T158" s="72">
        <f t="shared" si="8"/>
        <v>30707500</v>
      </c>
      <c r="U158" s="59">
        <f t="shared" si="9"/>
        <v>0</v>
      </c>
      <c r="V158" s="59">
        <f t="shared" si="10"/>
        <v>0</v>
      </c>
    </row>
    <row r="159" spans="2:24" ht="13.5" thickBot="1">
      <c r="B159" s="80"/>
      <c r="C159" s="55"/>
      <c r="D159" s="50"/>
      <c r="E159" s="81">
        <f>'PER TRIWULAN'!D1018</f>
        <v>0</v>
      </c>
      <c r="F159" s="88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59">
        <f t="shared" ref="U159" si="12">E159-T159</f>
        <v>0</v>
      </c>
      <c r="V159" s="59">
        <f t="shared" si="10"/>
        <v>0</v>
      </c>
    </row>
    <row r="160" spans="2:24" ht="15" customHeight="1" thickBot="1">
      <c r="B160" s="267" t="str">
        <f>'PER TRIWULAN'!A1019</f>
        <v>JUMLAH</v>
      </c>
      <c r="C160" s="268"/>
      <c r="D160" s="269"/>
      <c r="E160" s="67">
        <f>SUBTOTAL(9,E11:E158)</f>
        <v>34433047500</v>
      </c>
      <c r="F160" s="67">
        <f t="shared" ref="F160:X160" si="13">SUBTOTAL(9,F11:F158)</f>
        <v>29017522500</v>
      </c>
      <c r="G160" s="67">
        <f t="shared" si="13"/>
        <v>548017071</v>
      </c>
      <c r="H160" s="67">
        <f t="shared" si="13"/>
        <v>560747850</v>
      </c>
      <c r="I160" s="67">
        <f t="shared" si="13"/>
        <v>4689017710</v>
      </c>
      <c r="J160" s="67">
        <f t="shared" si="13"/>
        <v>5231716781</v>
      </c>
      <c r="K160" s="67">
        <f t="shared" si="13"/>
        <v>4273409593</v>
      </c>
      <c r="L160" s="67">
        <f t="shared" si="13"/>
        <v>1351874619</v>
      </c>
      <c r="M160" s="67">
        <f t="shared" si="13"/>
        <v>1768951634</v>
      </c>
      <c r="N160" s="67">
        <f t="shared" si="13"/>
        <v>6340751603</v>
      </c>
      <c r="O160" s="67">
        <f t="shared" si="13"/>
        <v>1048312895</v>
      </c>
      <c r="P160" s="67">
        <f t="shared" si="13"/>
        <v>90557500</v>
      </c>
      <c r="Q160" s="67">
        <f t="shared" si="13"/>
        <v>383014250</v>
      </c>
      <c r="R160" s="67">
        <f t="shared" si="13"/>
        <v>333408375</v>
      </c>
      <c r="S160" s="67">
        <f t="shared" si="13"/>
        <v>1961306230</v>
      </c>
      <c r="T160" s="67">
        <f t="shared" si="13"/>
        <v>28581086111</v>
      </c>
      <c r="U160" s="127">
        <f t="shared" si="13"/>
        <v>5415525000</v>
      </c>
      <c r="V160" s="81">
        <f t="shared" si="13"/>
        <v>436436389</v>
      </c>
      <c r="W160" s="81">
        <f t="shared" si="13"/>
        <v>26382000</v>
      </c>
      <c r="X160" s="81">
        <f t="shared" si="13"/>
        <v>0</v>
      </c>
    </row>
    <row r="161" spans="2:20" ht="13.5" thickTop="1">
      <c r="B161" s="52"/>
      <c r="C161" s="56"/>
    </row>
    <row r="162" spans="2:20" s="59" customFormat="1" ht="16.5">
      <c r="B162" s="51"/>
      <c r="C162" s="53"/>
      <c r="D162" s="24"/>
      <c r="G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58"/>
    </row>
    <row r="163" spans="2:20" s="59" customFormat="1" ht="16.5">
      <c r="B163" s="51"/>
      <c r="C163" s="53"/>
      <c r="D163" s="24"/>
      <c r="G163" s="65"/>
      <c r="I163" s="65">
        <v>2835000</v>
      </c>
      <c r="J163" s="65"/>
      <c r="K163" s="65"/>
      <c r="L163" s="65">
        <v>1050000</v>
      </c>
      <c r="M163" s="65"/>
      <c r="N163" s="65">
        <v>16350000</v>
      </c>
      <c r="O163" s="65"/>
      <c r="P163" s="65"/>
      <c r="Q163" s="65"/>
      <c r="R163" s="123" t="s">
        <v>1863</v>
      </c>
      <c r="S163" s="58"/>
    </row>
    <row r="164" spans="2:20" s="59" customFormat="1" ht="16.5">
      <c r="B164" s="51"/>
      <c r="C164" s="53"/>
      <c r="D164" s="24"/>
      <c r="G164" s="65"/>
      <c r="I164" s="65">
        <v>2835000</v>
      </c>
      <c r="J164" s="65"/>
      <c r="K164" s="65"/>
      <c r="L164" s="65">
        <v>1050000</v>
      </c>
      <c r="M164" s="65"/>
      <c r="N164" s="65">
        <v>16350000</v>
      </c>
      <c r="O164" s="65"/>
      <c r="P164" s="65"/>
      <c r="Q164" s="65"/>
      <c r="R164" s="123" t="s">
        <v>1864</v>
      </c>
      <c r="S164" s="58"/>
      <c r="T164" s="65"/>
    </row>
    <row r="165" spans="2:20" s="59" customFormat="1" ht="16.5">
      <c r="B165" s="51"/>
      <c r="C165" s="53"/>
      <c r="D165" s="24"/>
      <c r="G165" s="65"/>
      <c r="I165" s="65">
        <v>2835000</v>
      </c>
      <c r="J165" s="65"/>
      <c r="K165" s="65"/>
      <c r="L165" s="65">
        <v>1050000</v>
      </c>
      <c r="M165" s="65"/>
      <c r="N165" s="65">
        <v>16350000</v>
      </c>
      <c r="O165" s="65"/>
      <c r="P165" s="65"/>
      <c r="Q165" s="65"/>
      <c r="R165" s="123"/>
      <c r="S165" s="58"/>
      <c r="T165" s="65"/>
    </row>
    <row r="166" spans="2:20" s="59" customFormat="1" ht="16.5">
      <c r="B166" s="51"/>
      <c r="C166" s="53"/>
      <c r="D166" s="24"/>
      <c r="G166" s="65"/>
      <c r="I166" s="65"/>
      <c r="J166" s="65"/>
      <c r="K166" s="65"/>
      <c r="L166" s="65"/>
      <c r="M166" s="65"/>
      <c r="N166" s="65">
        <v>13845000</v>
      </c>
      <c r="O166" s="65"/>
      <c r="P166" s="65"/>
      <c r="Q166" s="65"/>
      <c r="R166" s="123"/>
      <c r="S166" s="58"/>
      <c r="T166" s="65"/>
    </row>
    <row r="167" spans="2:20" s="59" customFormat="1" ht="16.5">
      <c r="B167" s="51"/>
      <c r="C167" s="53"/>
      <c r="D167" s="24"/>
      <c r="G167" s="65"/>
      <c r="I167" s="65">
        <f>SUBTOTAL(9,I163:I166)</f>
        <v>8505000</v>
      </c>
      <c r="J167" s="65"/>
      <c r="K167" s="65"/>
      <c r="L167" s="65">
        <f>SUBTOTAL(9,L163:L166)</f>
        <v>3150000</v>
      </c>
      <c r="M167" s="65"/>
      <c r="N167" s="65">
        <f>SUBTOTAL(9,N163:N166)</f>
        <v>62895000</v>
      </c>
      <c r="O167" s="65"/>
      <c r="P167" s="65"/>
      <c r="Q167" s="65"/>
      <c r="R167" s="123"/>
      <c r="S167" s="58"/>
      <c r="T167" s="65"/>
    </row>
    <row r="168" spans="2:20" s="59" customFormat="1" ht="16.5">
      <c r="B168" s="51"/>
      <c r="C168" s="53"/>
      <c r="D168" s="24"/>
      <c r="G168" s="65"/>
      <c r="I168" s="65"/>
      <c r="J168" s="65"/>
      <c r="K168" s="65"/>
      <c r="L168" s="65"/>
      <c r="M168" s="65"/>
      <c r="N168" s="65"/>
      <c r="O168" s="65"/>
      <c r="P168" s="65"/>
      <c r="Q168" s="65"/>
      <c r="R168" s="123" t="s">
        <v>1852</v>
      </c>
      <c r="S168" s="58"/>
    </row>
    <row r="169" spans="2:20" s="59" customFormat="1" ht="16.5">
      <c r="B169" s="51"/>
      <c r="C169" s="53"/>
      <c r="D169" s="24"/>
      <c r="G169" s="65"/>
      <c r="I169" s="65"/>
      <c r="J169" s="65"/>
      <c r="K169" s="65"/>
      <c r="L169" s="65"/>
      <c r="M169" s="65"/>
      <c r="N169" s="65"/>
      <c r="O169" s="65"/>
      <c r="P169" s="65"/>
      <c r="Q169" s="65"/>
      <c r="R169" s="123" t="s">
        <v>1853</v>
      </c>
      <c r="S169" s="58"/>
    </row>
    <row r="170" spans="2:20" s="59" customFormat="1" ht="15.75">
      <c r="B170" s="51"/>
      <c r="C170" s="53"/>
      <c r="D170" s="45"/>
    </row>
  </sheetData>
  <autoFilter ref="B10:X159">
    <filterColumn colId="1"/>
  </autoFilter>
  <mergeCells count="29">
    <mergeCell ref="B160:D160"/>
    <mergeCell ref="U6:U9"/>
    <mergeCell ref="V6:V9"/>
    <mergeCell ref="G7:G9"/>
    <mergeCell ref="H7:H9"/>
    <mergeCell ref="I7:I9"/>
    <mergeCell ref="J7:J9"/>
    <mergeCell ref="K7:K9"/>
    <mergeCell ref="L7:L9"/>
    <mergeCell ref="M7:M9"/>
    <mergeCell ref="N7:N9"/>
    <mergeCell ref="B6:B9"/>
    <mergeCell ref="C6:C9"/>
    <mergeCell ref="D6:D9"/>
    <mergeCell ref="E6:E9"/>
    <mergeCell ref="F6:F9"/>
    <mergeCell ref="G6:T6"/>
    <mergeCell ref="O7:O9"/>
    <mergeCell ref="P7:P9"/>
    <mergeCell ref="Q7:Q9"/>
    <mergeCell ref="R7:R9"/>
    <mergeCell ref="S7:S9"/>
    <mergeCell ref="T7:T9"/>
    <mergeCell ref="B4:Q4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63" orientation="landscape" r:id="rId1"/>
  <headerFooter>
    <oddFooter>&amp;A&amp;RPage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/>
  <dimension ref="B1:E872"/>
  <sheetViews>
    <sheetView view="pageBreakPreview" zoomScaleSheetLayoutView="100" workbookViewId="0">
      <selection activeCell="D869" sqref="D869"/>
    </sheetView>
  </sheetViews>
  <sheetFormatPr defaultRowHeight="12.75"/>
  <cols>
    <col min="1" max="1" width="2.85546875" style="25" customWidth="1"/>
    <col min="2" max="2" width="6.140625" style="51" customWidth="1"/>
    <col min="3" max="3" width="15.28515625" style="53" customWidth="1"/>
    <col min="4" max="4" width="48.85546875" style="25" customWidth="1"/>
    <col min="5" max="5" width="20.140625" style="134" customWidth="1"/>
    <col min="6" max="241" width="9.140625" style="25"/>
    <col min="242" max="242" width="2.85546875" style="25" customWidth="1"/>
    <col min="243" max="243" width="6.42578125" style="25" customWidth="1"/>
    <col min="244" max="244" width="22.140625" style="25" customWidth="1"/>
    <col min="245" max="245" width="15" style="25" customWidth="1"/>
    <col min="246" max="246" width="11.28515625" style="25" customWidth="1"/>
    <col min="247" max="247" width="13" style="25" customWidth="1"/>
    <col min="248" max="248" width="8.7109375" style="25" customWidth="1"/>
    <col min="249" max="249" width="10.140625" style="25" customWidth="1"/>
    <col min="250" max="250" width="10.28515625" style="25" customWidth="1"/>
    <col min="251" max="251" width="8.7109375" style="25" customWidth="1"/>
    <col min="252" max="252" width="24" style="25" customWidth="1"/>
    <col min="253" max="253" width="13.140625" style="25" customWidth="1"/>
    <col min="254" max="254" width="11.28515625" style="25" customWidth="1"/>
    <col min="255" max="255" width="10.5703125" style="25" customWidth="1"/>
    <col min="256" max="256" width="10.140625" style="25" customWidth="1"/>
    <col min="257" max="257" width="16.7109375" style="25" customWidth="1"/>
    <col min="258" max="258" width="15.140625" style="25" customWidth="1"/>
    <col min="259" max="497" width="9.140625" style="25"/>
    <col min="498" max="498" width="2.85546875" style="25" customWidth="1"/>
    <col min="499" max="499" width="6.42578125" style="25" customWidth="1"/>
    <col min="500" max="500" width="22.140625" style="25" customWidth="1"/>
    <col min="501" max="501" width="15" style="25" customWidth="1"/>
    <col min="502" max="502" width="11.28515625" style="25" customWidth="1"/>
    <col min="503" max="503" width="13" style="25" customWidth="1"/>
    <col min="504" max="504" width="8.7109375" style="25" customWidth="1"/>
    <col min="505" max="505" width="10.140625" style="25" customWidth="1"/>
    <col min="506" max="506" width="10.28515625" style="25" customWidth="1"/>
    <col min="507" max="507" width="8.7109375" style="25" customWidth="1"/>
    <col min="508" max="508" width="24" style="25" customWidth="1"/>
    <col min="509" max="509" width="13.140625" style="25" customWidth="1"/>
    <col min="510" max="510" width="11.28515625" style="25" customWidth="1"/>
    <col min="511" max="511" width="10.5703125" style="25" customWidth="1"/>
    <col min="512" max="512" width="10.140625" style="25" customWidth="1"/>
    <col min="513" max="513" width="16.7109375" style="25" customWidth="1"/>
    <col min="514" max="514" width="15.140625" style="25" customWidth="1"/>
    <col min="515" max="753" width="9.140625" style="25"/>
    <col min="754" max="754" width="2.85546875" style="25" customWidth="1"/>
    <col min="755" max="755" width="6.42578125" style="25" customWidth="1"/>
    <col min="756" max="756" width="22.140625" style="25" customWidth="1"/>
    <col min="757" max="757" width="15" style="25" customWidth="1"/>
    <col min="758" max="758" width="11.28515625" style="25" customWidth="1"/>
    <col min="759" max="759" width="13" style="25" customWidth="1"/>
    <col min="760" max="760" width="8.7109375" style="25" customWidth="1"/>
    <col min="761" max="761" width="10.140625" style="25" customWidth="1"/>
    <col min="762" max="762" width="10.28515625" style="25" customWidth="1"/>
    <col min="763" max="763" width="8.7109375" style="25" customWidth="1"/>
    <col min="764" max="764" width="24" style="25" customWidth="1"/>
    <col min="765" max="765" width="13.140625" style="25" customWidth="1"/>
    <col min="766" max="766" width="11.28515625" style="25" customWidth="1"/>
    <col min="767" max="767" width="10.5703125" style="25" customWidth="1"/>
    <col min="768" max="768" width="10.140625" style="25" customWidth="1"/>
    <col min="769" max="769" width="16.7109375" style="25" customWidth="1"/>
    <col min="770" max="770" width="15.140625" style="25" customWidth="1"/>
    <col min="771" max="1009" width="9.140625" style="25"/>
    <col min="1010" max="1010" width="2.85546875" style="25" customWidth="1"/>
    <col min="1011" max="1011" width="6.42578125" style="25" customWidth="1"/>
    <col min="1012" max="1012" width="22.140625" style="25" customWidth="1"/>
    <col min="1013" max="1013" width="15" style="25" customWidth="1"/>
    <col min="1014" max="1014" width="11.28515625" style="25" customWidth="1"/>
    <col min="1015" max="1015" width="13" style="25" customWidth="1"/>
    <col min="1016" max="1016" width="8.7109375" style="25" customWidth="1"/>
    <col min="1017" max="1017" width="10.140625" style="25" customWidth="1"/>
    <col min="1018" max="1018" width="10.28515625" style="25" customWidth="1"/>
    <col min="1019" max="1019" width="8.7109375" style="25" customWidth="1"/>
    <col min="1020" max="1020" width="24" style="25" customWidth="1"/>
    <col min="1021" max="1021" width="13.140625" style="25" customWidth="1"/>
    <col min="1022" max="1022" width="11.28515625" style="25" customWidth="1"/>
    <col min="1023" max="1023" width="10.5703125" style="25" customWidth="1"/>
    <col min="1024" max="1024" width="10.140625" style="25" customWidth="1"/>
    <col min="1025" max="1025" width="16.7109375" style="25" customWidth="1"/>
    <col min="1026" max="1026" width="15.140625" style="25" customWidth="1"/>
    <col min="1027" max="1265" width="9.140625" style="25"/>
    <col min="1266" max="1266" width="2.85546875" style="25" customWidth="1"/>
    <col min="1267" max="1267" width="6.42578125" style="25" customWidth="1"/>
    <col min="1268" max="1268" width="22.140625" style="25" customWidth="1"/>
    <col min="1269" max="1269" width="15" style="25" customWidth="1"/>
    <col min="1270" max="1270" width="11.28515625" style="25" customWidth="1"/>
    <col min="1271" max="1271" width="13" style="25" customWidth="1"/>
    <col min="1272" max="1272" width="8.7109375" style="25" customWidth="1"/>
    <col min="1273" max="1273" width="10.140625" style="25" customWidth="1"/>
    <col min="1274" max="1274" width="10.28515625" style="25" customWidth="1"/>
    <col min="1275" max="1275" width="8.7109375" style="25" customWidth="1"/>
    <col min="1276" max="1276" width="24" style="25" customWidth="1"/>
    <col min="1277" max="1277" width="13.140625" style="25" customWidth="1"/>
    <col min="1278" max="1278" width="11.28515625" style="25" customWidth="1"/>
    <col min="1279" max="1279" width="10.5703125" style="25" customWidth="1"/>
    <col min="1280" max="1280" width="10.140625" style="25" customWidth="1"/>
    <col min="1281" max="1281" width="16.7109375" style="25" customWidth="1"/>
    <col min="1282" max="1282" width="15.140625" style="25" customWidth="1"/>
    <col min="1283" max="1521" width="9.140625" style="25"/>
    <col min="1522" max="1522" width="2.85546875" style="25" customWidth="1"/>
    <col min="1523" max="1523" width="6.42578125" style="25" customWidth="1"/>
    <col min="1524" max="1524" width="22.140625" style="25" customWidth="1"/>
    <col min="1525" max="1525" width="15" style="25" customWidth="1"/>
    <col min="1526" max="1526" width="11.28515625" style="25" customWidth="1"/>
    <col min="1527" max="1527" width="13" style="25" customWidth="1"/>
    <col min="1528" max="1528" width="8.7109375" style="25" customWidth="1"/>
    <col min="1529" max="1529" width="10.140625" style="25" customWidth="1"/>
    <col min="1530" max="1530" width="10.28515625" style="25" customWidth="1"/>
    <col min="1531" max="1531" width="8.7109375" style="25" customWidth="1"/>
    <col min="1532" max="1532" width="24" style="25" customWidth="1"/>
    <col min="1533" max="1533" width="13.140625" style="25" customWidth="1"/>
    <col min="1534" max="1534" width="11.28515625" style="25" customWidth="1"/>
    <col min="1535" max="1535" width="10.5703125" style="25" customWidth="1"/>
    <col min="1536" max="1536" width="10.140625" style="25" customWidth="1"/>
    <col min="1537" max="1537" width="16.7109375" style="25" customWidth="1"/>
    <col min="1538" max="1538" width="15.140625" style="25" customWidth="1"/>
    <col min="1539" max="1777" width="9.140625" style="25"/>
    <col min="1778" max="1778" width="2.85546875" style="25" customWidth="1"/>
    <col min="1779" max="1779" width="6.42578125" style="25" customWidth="1"/>
    <col min="1780" max="1780" width="22.140625" style="25" customWidth="1"/>
    <col min="1781" max="1781" width="15" style="25" customWidth="1"/>
    <col min="1782" max="1782" width="11.28515625" style="25" customWidth="1"/>
    <col min="1783" max="1783" width="13" style="25" customWidth="1"/>
    <col min="1784" max="1784" width="8.7109375" style="25" customWidth="1"/>
    <col min="1785" max="1785" width="10.140625" style="25" customWidth="1"/>
    <col min="1786" max="1786" width="10.28515625" style="25" customWidth="1"/>
    <col min="1787" max="1787" width="8.7109375" style="25" customWidth="1"/>
    <col min="1788" max="1788" width="24" style="25" customWidth="1"/>
    <col min="1789" max="1789" width="13.140625" style="25" customWidth="1"/>
    <col min="1790" max="1790" width="11.28515625" style="25" customWidth="1"/>
    <col min="1791" max="1791" width="10.5703125" style="25" customWidth="1"/>
    <col min="1792" max="1792" width="10.140625" style="25" customWidth="1"/>
    <col min="1793" max="1793" width="16.7109375" style="25" customWidth="1"/>
    <col min="1794" max="1794" width="15.140625" style="25" customWidth="1"/>
    <col min="1795" max="2033" width="9.140625" style="25"/>
    <col min="2034" max="2034" width="2.85546875" style="25" customWidth="1"/>
    <col min="2035" max="2035" width="6.42578125" style="25" customWidth="1"/>
    <col min="2036" max="2036" width="22.140625" style="25" customWidth="1"/>
    <col min="2037" max="2037" width="15" style="25" customWidth="1"/>
    <col min="2038" max="2038" width="11.28515625" style="25" customWidth="1"/>
    <col min="2039" max="2039" width="13" style="25" customWidth="1"/>
    <col min="2040" max="2040" width="8.7109375" style="25" customWidth="1"/>
    <col min="2041" max="2041" width="10.140625" style="25" customWidth="1"/>
    <col min="2042" max="2042" width="10.28515625" style="25" customWidth="1"/>
    <col min="2043" max="2043" width="8.7109375" style="25" customWidth="1"/>
    <col min="2044" max="2044" width="24" style="25" customWidth="1"/>
    <col min="2045" max="2045" width="13.140625" style="25" customWidth="1"/>
    <col min="2046" max="2046" width="11.28515625" style="25" customWidth="1"/>
    <col min="2047" max="2047" width="10.5703125" style="25" customWidth="1"/>
    <col min="2048" max="2048" width="10.140625" style="25" customWidth="1"/>
    <col min="2049" max="2049" width="16.7109375" style="25" customWidth="1"/>
    <col min="2050" max="2050" width="15.140625" style="25" customWidth="1"/>
    <col min="2051" max="2289" width="9.140625" style="25"/>
    <col min="2290" max="2290" width="2.85546875" style="25" customWidth="1"/>
    <col min="2291" max="2291" width="6.42578125" style="25" customWidth="1"/>
    <col min="2292" max="2292" width="22.140625" style="25" customWidth="1"/>
    <col min="2293" max="2293" width="15" style="25" customWidth="1"/>
    <col min="2294" max="2294" width="11.28515625" style="25" customWidth="1"/>
    <col min="2295" max="2295" width="13" style="25" customWidth="1"/>
    <col min="2296" max="2296" width="8.7109375" style="25" customWidth="1"/>
    <col min="2297" max="2297" width="10.140625" style="25" customWidth="1"/>
    <col min="2298" max="2298" width="10.28515625" style="25" customWidth="1"/>
    <col min="2299" max="2299" width="8.7109375" style="25" customWidth="1"/>
    <col min="2300" max="2300" width="24" style="25" customWidth="1"/>
    <col min="2301" max="2301" width="13.140625" style="25" customWidth="1"/>
    <col min="2302" max="2302" width="11.28515625" style="25" customWidth="1"/>
    <col min="2303" max="2303" width="10.5703125" style="25" customWidth="1"/>
    <col min="2304" max="2304" width="10.140625" style="25" customWidth="1"/>
    <col min="2305" max="2305" width="16.7109375" style="25" customWidth="1"/>
    <col min="2306" max="2306" width="15.140625" style="25" customWidth="1"/>
    <col min="2307" max="2545" width="9.140625" style="25"/>
    <col min="2546" max="2546" width="2.85546875" style="25" customWidth="1"/>
    <col min="2547" max="2547" width="6.42578125" style="25" customWidth="1"/>
    <col min="2548" max="2548" width="22.140625" style="25" customWidth="1"/>
    <col min="2549" max="2549" width="15" style="25" customWidth="1"/>
    <col min="2550" max="2550" width="11.28515625" style="25" customWidth="1"/>
    <col min="2551" max="2551" width="13" style="25" customWidth="1"/>
    <col min="2552" max="2552" width="8.7109375" style="25" customWidth="1"/>
    <col min="2553" max="2553" width="10.140625" style="25" customWidth="1"/>
    <col min="2554" max="2554" width="10.28515625" style="25" customWidth="1"/>
    <col min="2555" max="2555" width="8.7109375" style="25" customWidth="1"/>
    <col min="2556" max="2556" width="24" style="25" customWidth="1"/>
    <col min="2557" max="2557" width="13.140625" style="25" customWidth="1"/>
    <col min="2558" max="2558" width="11.28515625" style="25" customWidth="1"/>
    <col min="2559" max="2559" width="10.5703125" style="25" customWidth="1"/>
    <col min="2560" max="2560" width="10.140625" style="25" customWidth="1"/>
    <col min="2561" max="2561" width="16.7109375" style="25" customWidth="1"/>
    <col min="2562" max="2562" width="15.140625" style="25" customWidth="1"/>
    <col min="2563" max="2801" width="9.140625" style="25"/>
    <col min="2802" max="2802" width="2.85546875" style="25" customWidth="1"/>
    <col min="2803" max="2803" width="6.42578125" style="25" customWidth="1"/>
    <col min="2804" max="2804" width="22.140625" style="25" customWidth="1"/>
    <col min="2805" max="2805" width="15" style="25" customWidth="1"/>
    <col min="2806" max="2806" width="11.28515625" style="25" customWidth="1"/>
    <col min="2807" max="2807" width="13" style="25" customWidth="1"/>
    <col min="2808" max="2808" width="8.7109375" style="25" customWidth="1"/>
    <col min="2809" max="2809" width="10.140625" style="25" customWidth="1"/>
    <col min="2810" max="2810" width="10.28515625" style="25" customWidth="1"/>
    <col min="2811" max="2811" width="8.7109375" style="25" customWidth="1"/>
    <col min="2812" max="2812" width="24" style="25" customWidth="1"/>
    <col min="2813" max="2813" width="13.140625" style="25" customWidth="1"/>
    <col min="2814" max="2814" width="11.28515625" style="25" customWidth="1"/>
    <col min="2815" max="2815" width="10.5703125" style="25" customWidth="1"/>
    <col min="2816" max="2816" width="10.140625" style="25" customWidth="1"/>
    <col min="2817" max="2817" width="16.7109375" style="25" customWidth="1"/>
    <col min="2818" max="2818" width="15.140625" style="25" customWidth="1"/>
    <col min="2819" max="3057" width="9.140625" style="25"/>
    <col min="3058" max="3058" width="2.85546875" style="25" customWidth="1"/>
    <col min="3059" max="3059" width="6.42578125" style="25" customWidth="1"/>
    <col min="3060" max="3060" width="22.140625" style="25" customWidth="1"/>
    <col min="3061" max="3061" width="15" style="25" customWidth="1"/>
    <col min="3062" max="3062" width="11.28515625" style="25" customWidth="1"/>
    <col min="3063" max="3063" width="13" style="25" customWidth="1"/>
    <col min="3064" max="3064" width="8.7109375" style="25" customWidth="1"/>
    <col min="3065" max="3065" width="10.140625" style="25" customWidth="1"/>
    <col min="3066" max="3066" width="10.28515625" style="25" customWidth="1"/>
    <col min="3067" max="3067" width="8.7109375" style="25" customWidth="1"/>
    <col min="3068" max="3068" width="24" style="25" customWidth="1"/>
    <col min="3069" max="3069" width="13.140625" style="25" customWidth="1"/>
    <col min="3070" max="3070" width="11.28515625" style="25" customWidth="1"/>
    <col min="3071" max="3071" width="10.5703125" style="25" customWidth="1"/>
    <col min="3072" max="3072" width="10.140625" style="25" customWidth="1"/>
    <col min="3073" max="3073" width="16.7109375" style="25" customWidth="1"/>
    <col min="3074" max="3074" width="15.140625" style="25" customWidth="1"/>
    <col min="3075" max="3313" width="9.140625" style="25"/>
    <col min="3314" max="3314" width="2.85546875" style="25" customWidth="1"/>
    <col min="3315" max="3315" width="6.42578125" style="25" customWidth="1"/>
    <col min="3316" max="3316" width="22.140625" style="25" customWidth="1"/>
    <col min="3317" max="3317" width="15" style="25" customWidth="1"/>
    <col min="3318" max="3318" width="11.28515625" style="25" customWidth="1"/>
    <col min="3319" max="3319" width="13" style="25" customWidth="1"/>
    <col min="3320" max="3320" width="8.7109375" style="25" customWidth="1"/>
    <col min="3321" max="3321" width="10.140625" style="25" customWidth="1"/>
    <col min="3322" max="3322" width="10.28515625" style="25" customWidth="1"/>
    <col min="3323" max="3323" width="8.7109375" style="25" customWidth="1"/>
    <col min="3324" max="3324" width="24" style="25" customWidth="1"/>
    <col min="3325" max="3325" width="13.140625" style="25" customWidth="1"/>
    <col min="3326" max="3326" width="11.28515625" style="25" customWidth="1"/>
    <col min="3327" max="3327" width="10.5703125" style="25" customWidth="1"/>
    <col min="3328" max="3328" width="10.140625" style="25" customWidth="1"/>
    <col min="3329" max="3329" width="16.7109375" style="25" customWidth="1"/>
    <col min="3330" max="3330" width="15.140625" style="25" customWidth="1"/>
    <col min="3331" max="3569" width="9.140625" style="25"/>
    <col min="3570" max="3570" width="2.85546875" style="25" customWidth="1"/>
    <col min="3571" max="3571" width="6.42578125" style="25" customWidth="1"/>
    <col min="3572" max="3572" width="22.140625" style="25" customWidth="1"/>
    <col min="3573" max="3573" width="15" style="25" customWidth="1"/>
    <col min="3574" max="3574" width="11.28515625" style="25" customWidth="1"/>
    <col min="3575" max="3575" width="13" style="25" customWidth="1"/>
    <col min="3576" max="3576" width="8.7109375" style="25" customWidth="1"/>
    <col min="3577" max="3577" width="10.140625" style="25" customWidth="1"/>
    <col min="3578" max="3578" width="10.28515625" style="25" customWidth="1"/>
    <col min="3579" max="3579" width="8.7109375" style="25" customWidth="1"/>
    <col min="3580" max="3580" width="24" style="25" customWidth="1"/>
    <col min="3581" max="3581" width="13.140625" style="25" customWidth="1"/>
    <col min="3582" max="3582" width="11.28515625" style="25" customWidth="1"/>
    <col min="3583" max="3583" width="10.5703125" style="25" customWidth="1"/>
    <col min="3584" max="3584" width="10.140625" style="25" customWidth="1"/>
    <col min="3585" max="3585" width="16.7109375" style="25" customWidth="1"/>
    <col min="3586" max="3586" width="15.140625" style="25" customWidth="1"/>
    <col min="3587" max="3825" width="9.140625" style="25"/>
    <col min="3826" max="3826" width="2.85546875" style="25" customWidth="1"/>
    <col min="3827" max="3827" width="6.42578125" style="25" customWidth="1"/>
    <col min="3828" max="3828" width="22.140625" style="25" customWidth="1"/>
    <col min="3829" max="3829" width="15" style="25" customWidth="1"/>
    <col min="3830" max="3830" width="11.28515625" style="25" customWidth="1"/>
    <col min="3831" max="3831" width="13" style="25" customWidth="1"/>
    <col min="3832" max="3832" width="8.7109375" style="25" customWidth="1"/>
    <col min="3833" max="3833" width="10.140625" style="25" customWidth="1"/>
    <col min="3834" max="3834" width="10.28515625" style="25" customWidth="1"/>
    <col min="3835" max="3835" width="8.7109375" style="25" customWidth="1"/>
    <col min="3836" max="3836" width="24" style="25" customWidth="1"/>
    <col min="3837" max="3837" width="13.140625" style="25" customWidth="1"/>
    <col min="3838" max="3838" width="11.28515625" style="25" customWidth="1"/>
    <col min="3839" max="3839" width="10.5703125" style="25" customWidth="1"/>
    <col min="3840" max="3840" width="10.140625" style="25" customWidth="1"/>
    <col min="3841" max="3841" width="16.7109375" style="25" customWidth="1"/>
    <col min="3842" max="3842" width="15.140625" style="25" customWidth="1"/>
    <col min="3843" max="4081" width="9.140625" style="25"/>
    <col min="4082" max="4082" width="2.85546875" style="25" customWidth="1"/>
    <col min="4083" max="4083" width="6.42578125" style="25" customWidth="1"/>
    <col min="4084" max="4084" width="22.140625" style="25" customWidth="1"/>
    <col min="4085" max="4085" width="15" style="25" customWidth="1"/>
    <col min="4086" max="4086" width="11.28515625" style="25" customWidth="1"/>
    <col min="4087" max="4087" width="13" style="25" customWidth="1"/>
    <col min="4088" max="4088" width="8.7109375" style="25" customWidth="1"/>
    <col min="4089" max="4089" width="10.140625" style="25" customWidth="1"/>
    <col min="4090" max="4090" width="10.28515625" style="25" customWidth="1"/>
    <col min="4091" max="4091" width="8.7109375" style="25" customWidth="1"/>
    <col min="4092" max="4092" width="24" style="25" customWidth="1"/>
    <col min="4093" max="4093" width="13.140625" style="25" customWidth="1"/>
    <col min="4094" max="4094" width="11.28515625" style="25" customWidth="1"/>
    <col min="4095" max="4095" width="10.5703125" style="25" customWidth="1"/>
    <col min="4096" max="4096" width="10.140625" style="25" customWidth="1"/>
    <col min="4097" max="4097" width="16.7109375" style="25" customWidth="1"/>
    <col min="4098" max="4098" width="15.140625" style="25" customWidth="1"/>
    <col min="4099" max="4337" width="9.140625" style="25"/>
    <col min="4338" max="4338" width="2.85546875" style="25" customWidth="1"/>
    <col min="4339" max="4339" width="6.42578125" style="25" customWidth="1"/>
    <col min="4340" max="4340" width="22.140625" style="25" customWidth="1"/>
    <col min="4341" max="4341" width="15" style="25" customWidth="1"/>
    <col min="4342" max="4342" width="11.28515625" style="25" customWidth="1"/>
    <col min="4343" max="4343" width="13" style="25" customWidth="1"/>
    <col min="4344" max="4344" width="8.7109375" style="25" customWidth="1"/>
    <col min="4345" max="4345" width="10.140625" style="25" customWidth="1"/>
    <col min="4346" max="4346" width="10.28515625" style="25" customWidth="1"/>
    <col min="4347" max="4347" width="8.7109375" style="25" customWidth="1"/>
    <col min="4348" max="4348" width="24" style="25" customWidth="1"/>
    <col min="4349" max="4349" width="13.140625" style="25" customWidth="1"/>
    <col min="4350" max="4350" width="11.28515625" style="25" customWidth="1"/>
    <col min="4351" max="4351" width="10.5703125" style="25" customWidth="1"/>
    <col min="4352" max="4352" width="10.140625" style="25" customWidth="1"/>
    <col min="4353" max="4353" width="16.7109375" style="25" customWidth="1"/>
    <col min="4354" max="4354" width="15.140625" style="25" customWidth="1"/>
    <col min="4355" max="4593" width="9.140625" style="25"/>
    <col min="4594" max="4594" width="2.85546875" style="25" customWidth="1"/>
    <col min="4595" max="4595" width="6.42578125" style="25" customWidth="1"/>
    <col min="4596" max="4596" width="22.140625" style="25" customWidth="1"/>
    <col min="4597" max="4597" width="15" style="25" customWidth="1"/>
    <col min="4598" max="4598" width="11.28515625" style="25" customWidth="1"/>
    <col min="4599" max="4599" width="13" style="25" customWidth="1"/>
    <col min="4600" max="4600" width="8.7109375" style="25" customWidth="1"/>
    <col min="4601" max="4601" width="10.140625" style="25" customWidth="1"/>
    <col min="4602" max="4602" width="10.28515625" style="25" customWidth="1"/>
    <col min="4603" max="4603" width="8.7109375" style="25" customWidth="1"/>
    <col min="4604" max="4604" width="24" style="25" customWidth="1"/>
    <col min="4605" max="4605" width="13.140625" style="25" customWidth="1"/>
    <col min="4606" max="4606" width="11.28515625" style="25" customWidth="1"/>
    <col min="4607" max="4607" width="10.5703125" style="25" customWidth="1"/>
    <col min="4608" max="4608" width="10.140625" style="25" customWidth="1"/>
    <col min="4609" max="4609" width="16.7109375" style="25" customWidth="1"/>
    <col min="4610" max="4610" width="15.140625" style="25" customWidth="1"/>
    <col min="4611" max="4849" width="9.140625" style="25"/>
    <col min="4850" max="4850" width="2.85546875" style="25" customWidth="1"/>
    <col min="4851" max="4851" width="6.42578125" style="25" customWidth="1"/>
    <col min="4852" max="4852" width="22.140625" style="25" customWidth="1"/>
    <col min="4853" max="4853" width="15" style="25" customWidth="1"/>
    <col min="4854" max="4854" width="11.28515625" style="25" customWidth="1"/>
    <col min="4855" max="4855" width="13" style="25" customWidth="1"/>
    <col min="4856" max="4856" width="8.7109375" style="25" customWidth="1"/>
    <col min="4857" max="4857" width="10.140625" style="25" customWidth="1"/>
    <col min="4858" max="4858" width="10.28515625" style="25" customWidth="1"/>
    <col min="4859" max="4859" width="8.7109375" style="25" customWidth="1"/>
    <col min="4860" max="4860" width="24" style="25" customWidth="1"/>
    <col min="4861" max="4861" width="13.140625" style="25" customWidth="1"/>
    <col min="4862" max="4862" width="11.28515625" style="25" customWidth="1"/>
    <col min="4863" max="4863" width="10.5703125" style="25" customWidth="1"/>
    <col min="4864" max="4864" width="10.140625" style="25" customWidth="1"/>
    <col min="4865" max="4865" width="16.7109375" style="25" customWidth="1"/>
    <col min="4866" max="4866" width="15.140625" style="25" customWidth="1"/>
    <col min="4867" max="5105" width="9.140625" style="25"/>
    <col min="5106" max="5106" width="2.85546875" style="25" customWidth="1"/>
    <col min="5107" max="5107" width="6.42578125" style="25" customWidth="1"/>
    <col min="5108" max="5108" width="22.140625" style="25" customWidth="1"/>
    <col min="5109" max="5109" width="15" style="25" customWidth="1"/>
    <col min="5110" max="5110" width="11.28515625" style="25" customWidth="1"/>
    <col min="5111" max="5111" width="13" style="25" customWidth="1"/>
    <col min="5112" max="5112" width="8.7109375" style="25" customWidth="1"/>
    <col min="5113" max="5113" width="10.140625" style="25" customWidth="1"/>
    <col min="5114" max="5114" width="10.28515625" style="25" customWidth="1"/>
    <col min="5115" max="5115" width="8.7109375" style="25" customWidth="1"/>
    <col min="5116" max="5116" width="24" style="25" customWidth="1"/>
    <col min="5117" max="5117" width="13.140625" style="25" customWidth="1"/>
    <col min="5118" max="5118" width="11.28515625" style="25" customWidth="1"/>
    <col min="5119" max="5119" width="10.5703125" style="25" customWidth="1"/>
    <col min="5120" max="5120" width="10.140625" style="25" customWidth="1"/>
    <col min="5121" max="5121" width="16.7109375" style="25" customWidth="1"/>
    <col min="5122" max="5122" width="15.140625" style="25" customWidth="1"/>
    <col min="5123" max="5361" width="9.140625" style="25"/>
    <col min="5362" max="5362" width="2.85546875" style="25" customWidth="1"/>
    <col min="5363" max="5363" width="6.42578125" style="25" customWidth="1"/>
    <col min="5364" max="5364" width="22.140625" style="25" customWidth="1"/>
    <col min="5365" max="5365" width="15" style="25" customWidth="1"/>
    <col min="5366" max="5366" width="11.28515625" style="25" customWidth="1"/>
    <col min="5367" max="5367" width="13" style="25" customWidth="1"/>
    <col min="5368" max="5368" width="8.7109375" style="25" customWidth="1"/>
    <col min="5369" max="5369" width="10.140625" style="25" customWidth="1"/>
    <col min="5370" max="5370" width="10.28515625" style="25" customWidth="1"/>
    <col min="5371" max="5371" width="8.7109375" style="25" customWidth="1"/>
    <col min="5372" max="5372" width="24" style="25" customWidth="1"/>
    <col min="5373" max="5373" width="13.140625" style="25" customWidth="1"/>
    <col min="5374" max="5374" width="11.28515625" style="25" customWidth="1"/>
    <col min="5375" max="5375" width="10.5703125" style="25" customWidth="1"/>
    <col min="5376" max="5376" width="10.140625" style="25" customWidth="1"/>
    <col min="5377" max="5377" width="16.7109375" style="25" customWidth="1"/>
    <col min="5378" max="5378" width="15.140625" style="25" customWidth="1"/>
    <col min="5379" max="5617" width="9.140625" style="25"/>
    <col min="5618" max="5618" width="2.85546875" style="25" customWidth="1"/>
    <col min="5619" max="5619" width="6.42578125" style="25" customWidth="1"/>
    <col min="5620" max="5620" width="22.140625" style="25" customWidth="1"/>
    <col min="5621" max="5621" width="15" style="25" customWidth="1"/>
    <col min="5622" max="5622" width="11.28515625" style="25" customWidth="1"/>
    <col min="5623" max="5623" width="13" style="25" customWidth="1"/>
    <col min="5624" max="5624" width="8.7109375" style="25" customWidth="1"/>
    <col min="5625" max="5625" width="10.140625" style="25" customWidth="1"/>
    <col min="5626" max="5626" width="10.28515625" style="25" customWidth="1"/>
    <col min="5627" max="5627" width="8.7109375" style="25" customWidth="1"/>
    <col min="5628" max="5628" width="24" style="25" customWidth="1"/>
    <col min="5629" max="5629" width="13.140625" style="25" customWidth="1"/>
    <col min="5630" max="5630" width="11.28515625" style="25" customWidth="1"/>
    <col min="5631" max="5631" width="10.5703125" style="25" customWidth="1"/>
    <col min="5632" max="5632" width="10.140625" style="25" customWidth="1"/>
    <col min="5633" max="5633" width="16.7109375" style="25" customWidth="1"/>
    <col min="5634" max="5634" width="15.140625" style="25" customWidth="1"/>
    <col min="5635" max="5873" width="9.140625" style="25"/>
    <col min="5874" max="5874" width="2.85546875" style="25" customWidth="1"/>
    <col min="5875" max="5875" width="6.42578125" style="25" customWidth="1"/>
    <col min="5876" max="5876" width="22.140625" style="25" customWidth="1"/>
    <col min="5877" max="5877" width="15" style="25" customWidth="1"/>
    <col min="5878" max="5878" width="11.28515625" style="25" customWidth="1"/>
    <col min="5879" max="5879" width="13" style="25" customWidth="1"/>
    <col min="5880" max="5880" width="8.7109375" style="25" customWidth="1"/>
    <col min="5881" max="5881" width="10.140625" style="25" customWidth="1"/>
    <col min="5882" max="5882" width="10.28515625" style="25" customWidth="1"/>
    <col min="5883" max="5883" width="8.7109375" style="25" customWidth="1"/>
    <col min="5884" max="5884" width="24" style="25" customWidth="1"/>
    <col min="5885" max="5885" width="13.140625" style="25" customWidth="1"/>
    <col min="5886" max="5886" width="11.28515625" style="25" customWidth="1"/>
    <col min="5887" max="5887" width="10.5703125" style="25" customWidth="1"/>
    <col min="5888" max="5888" width="10.140625" style="25" customWidth="1"/>
    <col min="5889" max="5889" width="16.7109375" style="25" customWidth="1"/>
    <col min="5890" max="5890" width="15.140625" style="25" customWidth="1"/>
    <col min="5891" max="6129" width="9.140625" style="25"/>
    <col min="6130" max="6130" width="2.85546875" style="25" customWidth="1"/>
    <col min="6131" max="6131" width="6.42578125" style="25" customWidth="1"/>
    <col min="6132" max="6132" width="22.140625" style="25" customWidth="1"/>
    <col min="6133" max="6133" width="15" style="25" customWidth="1"/>
    <col min="6134" max="6134" width="11.28515625" style="25" customWidth="1"/>
    <col min="6135" max="6135" width="13" style="25" customWidth="1"/>
    <col min="6136" max="6136" width="8.7109375" style="25" customWidth="1"/>
    <col min="6137" max="6137" width="10.140625" style="25" customWidth="1"/>
    <col min="6138" max="6138" width="10.28515625" style="25" customWidth="1"/>
    <col min="6139" max="6139" width="8.7109375" style="25" customWidth="1"/>
    <col min="6140" max="6140" width="24" style="25" customWidth="1"/>
    <col min="6141" max="6141" width="13.140625" style="25" customWidth="1"/>
    <col min="6142" max="6142" width="11.28515625" style="25" customWidth="1"/>
    <col min="6143" max="6143" width="10.5703125" style="25" customWidth="1"/>
    <col min="6144" max="6144" width="10.140625" style="25" customWidth="1"/>
    <col min="6145" max="6145" width="16.7109375" style="25" customWidth="1"/>
    <col min="6146" max="6146" width="15.140625" style="25" customWidth="1"/>
    <col min="6147" max="6385" width="9.140625" style="25"/>
    <col min="6386" max="6386" width="2.85546875" style="25" customWidth="1"/>
    <col min="6387" max="6387" width="6.42578125" style="25" customWidth="1"/>
    <col min="6388" max="6388" width="22.140625" style="25" customWidth="1"/>
    <col min="6389" max="6389" width="15" style="25" customWidth="1"/>
    <col min="6390" max="6390" width="11.28515625" style="25" customWidth="1"/>
    <col min="6391" max="6391" width="13" style="25" customWidth="1"/>
    <col min="6392" max="6392" width="8.7109375" style="25" customWidth="1"/>
    <col min="6393" max="6393" width="10.140625" style="25" customWidth="1"/>
    <col min="6394" max="6394" width="10.28515625" style="25" customWidth="1"/>
    <col min="6395" max="6395" width="8.7109375" style="25" customWidth="1"/>
    <col min="6396" max="6396" width="24" style="25" customWidth="1"/>
    <col min="6397" max="6397" width="13.140625" style="25" customWidth="1"/>
    <col min="6398" max="6398" width="11.28515625" style="25" customWidth="1"/>
    <col min="6399" max="6399" width="10.5703125" style="25" customWidth="1"/>
    <col min="6400" max="6400" width="10.140625" style="25" customWidth="1"/>
    <col min="6401" max="6401" width="16.7109375" style="25" customWidth="1"/>
    <col min="6402" max="6402" width="15.140625" style="25" customWidth="1"/>
    <col min="6403" max="6641" width="9.140625" style="25"/>
    <col min="6642" max="6642" width="2.85546875" style="25" customWidth="1"/>
    <col min="6643" max="6643" width="6.42578125" style="25" customWidth="1"/>
    <col min="6644" max="6644" width="22.140625" style="25" customWidth="1"/>
    <col min="6645" max="6645" width="15" style="25" customWidth="1"/>
    <col min="6646" max="6646" width="11.28515625" style="25" customWidth="1"/>
    <col min="6647" max="6647" width="13" style="25" customWidth="1"/>
    <col min="6648" max="6648" width="8.7109375" style="25" customWidth="1"/>
    <col min="6649" max="6649" width="10.140625" style="25" customWidth="1"/>
    <col min="6650" max="6650" width="10.28515625" style="25" customWidth="1"/>
    <col min="6651" max="6651" width="8.7109375" style="25" customWidth="1"/>
    <col min="6652" max="6652" width="24" style="25" customWidth="1"/>
    <col min="6653" max="6653" width="13.140625" style="25" customWidth="1"/>
    <col min="6654" max="6654" width="11.28515625" style="25" customWidth="1"/>
    <col min="6655" max="6655" width="10.5703125" style="25" customWidth="1"/>
    <col min="6656" max="6656" width="10.140625" style="25" customWidth="1"/>
    <col min="6657" max="6657" width="16.7109375" style="25" customWidth="1"/>
    <col min="6658" max="6658" width="15.140625" style="25" customWidth="1"/>
    <col min="6659" max="6897" width="9.140625" style="25"/>
    <col min="6898" max="6898" width="2.85546875" style="25" customWidth="1"/>
    <col min="6899" max="6899" width="6.42578125" style="25" customWidth="1"/>
    <col min="6900" max="6900" width="22.140625" style="25" customWidth="1"/>
    <col min="6901" max="6901" width="15" style="25" customWidth="1"/>
    <col min="6902" max="6902" width="11.28515625" style="25" customWidth="1"/>
    <col min="6903" max="6903" width="13" style="25" customWidth="1"/>
    <col min="6904" max="6904" width="8.7109375" style="25" customWidth="1"/>
    <col min="6905" max="6905" width="10.140625" style="25" customWidth="1"/>
    <col min="6906" max="6906" width="10.28515625" style="25" customWidth="1"/>
    <col min="6907" max="6907" width="8.7109375" style="25" customWidth="1"/>
    <col min="6908" max="6908" width="24" style="25" customWidth="1"/>
    <col min="6909" max="6909" width="13.140625" style="25" customWidth="1"/>
    <col min="6910" max="6910" width="11.28515625" style="25" customWidth="1"/>
    <col min="6911" max="6911" width="10.5703125" style="25" customWidth="1"/>
    <col min="6912" max="6912" width="10.140625" style="25" customWidth="1"/>
    <col min="6913" max="6913" width="16.7109375" style="25" customWidth="1"/>
    <col min="6914" max="6914" width="15.140625" style="25" customWidth="1"/>
    <col min="6915" max="7153" width="9.140625" style="25"/>
    <col min="7154" max="7154" width="2.85546875" style="25" customWidth="1"/>
    <col min="7155" max="7155" width="6.42578125" style="25" customWidth="1"/>
    <col min="7156" max="7156" width="22.140625" style="25" customWidth="1"/>
    <col min="7157" max="7157" width="15" style="25" customWidth="1"/>
    <col min="7158" max="7158" width="11.28515625" style="25" customWidth="1"/>
    <col min="7159" max="7159" width="13" style="25" customWidth="1"/>
    <col min="7160" max="7160" width="8.7109375" style="25" customWidth="1"/>
    <col min="7161" max="7161" width="10.140625" style="25" customWidth="1"/>
    <col min="7162" max="7162" width="10.28515625" style="25" customWidth="1"/>
    <col min="7163" max="7163" width="8.7109375" style="25" customWidth="1"/>
    <col min="7164" max="7164" width="24" style="25" customWidth="1"/>
    <col min="7165" max="7165" width="13.140625" style="25" customWidth="1"/>
    <col min="7166" max="7166" width="11.28515625" style="25" customWidth="1"/>
    <col min="7167" max="7167" width="10.5703125" style="25" customWidth="1"/>
    <col min="7168" max="7168" width="10.140625" style="25" customWidth="1"/>
    <col min="7169" max="7169" width="16.7109375" style="25" customWidth="1"/>
    <col min="7170" max="7170" width="15.140625" style="25" customWidth="1"/>
    <col min="7171" max="7409" width="9.140625" style="25"/>
    <col min="7410" max="7410" width="2.85546875" style="25" customWidth="1"/>
    <col min="7411" max="7411" width="6.42578125" style="25" customWidth="1"/>
    <col min="7412" max="7412" width="22.140625" style="25" customWidth="1"/>
    <col min="7413" max="7413" width="15" style="25" customWidth="1"/>
    <col min="7414" max="7414" width="11.28515625" style="25" customWidth="1"/>
    <col min="7415" max="7415" width="13" style="25" customWidth="1"/>
    <col min="7416" max="7416" width="8.7109375" style="25" customWidth="1"/>
    <col min="7417" max="7417" width="10.140625" style="25" customWidth="1"/>
    <col min="7418" max="7418" width="10.28515625" style="25" customWidth="1"/>
    <col min="7419" max="7419" width="8.7109375" style="25" customWidth="1"/>
    <col min="7420" max="7420" width="24" style="25" customWidth="1"/>
    <col min="7421" max="7421" width="13.140625" style="25" customWidth="1"/>
    <col min="7422" max="7422" width="11.28515625" style="25" customWidth="1"/>
    <col min="7423" max="7423" width="10.5703125" style="25" customWidth="1"/>
    <col min="7424" max="7424" width="10.140625" style="25" customWidth="1"/>
    <col min="7425" max="7425" width="16.7109375" style="25" customWidth="1"/>
    <col min="7426" max="7426" width="15.140625" style="25" customWidth="1"/>
    <col min="7427" max="7665" width="9.140625" style="25"/>
    <col min="7666" max="7666" width="2.85546875" style="25" customWidth="1"/>
    <col min="7667" max="7667" width="6.42578125" style="25" customWidth="1"/>
    <col min="7668" max="7668" width="22.140625" style="25" customWidth="1"/>
    <col min="7669" max="7669" width="15" style="25" customWidth="1"/>
    <col min="7670" max="7670" width="11.28515625" style="25" customWidth="1"/>
    <col min="7671" max="7671" width="13" style="25" customWidth="1"/>
    <col min="7672" max="7672" width="8.7109375" style="25" customWidth="1"/>
    <col min="7673" max="7673" width="10.140625" style="25" customWidth="1"/>
    <col min="7674" max="7674" width="10.28515625" style="25" customWidth="1"/>
    <col min="7675" max="7675" width="8.7109375" style="25" customWidth="1"/>
    <col min="7676" max="7676" width="24" style="25" customWidth="1"/>
    <col min="7677" max="7677" width="13.140625" style="25" customWidth="1"/>
    <col min="7678" max="7678" width="11.28515625" style="25" customWidth="1"/>
    <col min="7679" max="7679" width="10.5703125" style="25" customWidth="1"/>
    <col min="7680" max="7680" width="10.140625" style="25" customWidth="1"/>
    <col min="7681" max="7681" width="16.7109375" style="25" customWidth="1"/>
    <col min="7682" max="7682" width="15.140625" style="25" customWidth="1"/>
    <col min="7683" max="7921" width="9.140625" style="25"/>
    <col min="7922" max="7922" width="2.85546875" style="25" customWidth="1"/>
    <col min="7923" max="7923" width="6.42578125" style="25" customWidth="1"/>
    <col min="7924" max="7924" width="22.140625" style="25" customWidth="1"/>
    <col min="7925" max="7925" width="15" style="25" customWidth="1"/>
    <col min="7926" max="7926" width="11.28515625" style="25" customWidth="1"/>
    <col min="7927" max="7927" width="13" style="25" customWidth="1"/>
    <col min="7928" max="7928" width="8.7109375" style="25" customWidth="1"/>
    <col min="7929" max="7929" width="10.140625" style="25" customWidth="1"/>
    <col min="7930" max="7930" width="10.28515625" style="25" customWidth="1"/>
    <col min="7931" max="7931" width="8.7109375" style="25" customWidth="1"/>
    <col min="7932" max="7932" width="24" style="25" customWidth="1"/>
    <col min="7933" max="7933" width="13.140625" style="25" customWidth="1"/>
    <col min="7934" max="7934" width="11.28515625" style="25" customWidth="1"/>
    <col min="7935" max="7935" width="10.5703125" style="25" customWidth="1"/>
    <col min="7936" max="7936" width="10.140625" style="25" customWidth="1"/>
    <col min="7937" max="7937" width="16.7109375" style="25" customWidth="1"/>
    <col min="7938" max="7938" width="15.140625" style="25" customWidth="1"/>
    <col min="7939" max="8177" width="9.140625" style="25"/>
    <col min="8178" max="8178" width="2.85546875" style="25" customWidth="1"/>
    <col min="8179" max="8179" width="6.42578125" style="25" customWidth="1"/>
    <col min="8180" max="8180" width="22.140625" style="25" customWidth="1"/>
    <col min="8181" max="8181" width="15" style="25" customWidth="1"/>
    <col min="8182" max="8182" width="11.28515625" style="25" customWidth="1"/>
    <col min="8183" max="8183" width="13" style="25" customWidth="1"/>
    <col min="8184" max="8184" width="8.7109375" style="25" customWidth="1"/>
    <col min="8185" max="8185" width="10.140625" style="25" customWidth="1"/>
    <col min="8186" max="8186" width="10.28515625" style="25" customWidth="1"/>
    <col min="8187" max="8187" width="8.7109375" style="25" customWidth="1"/>
    <col min="8188" max="8188" width="24" style="25" customWidth="1"/>
    <col min="8189" max="8189" width="13.140625" style="25" customWidth="1"/>
    <col min="8190" max="8190" width="11.28515625" style="25" customWidth="1"/>
    <col min="8191" max="8191" width="10.5703125" style="25" customWidth="1"/>
    <col min="8192" max="8192" width="10.140625" style="25" customWidth="1"/>
    <col min="8193" max="8193" width="16.7109375" style="25" customWidth="1"/>
    <col min="8194" max="8194" width="15.140625" style="25" customWidth="1"/>
    <col min="8195" max="8433" width="9.140625" style="25"/>
    <col min="8434" max="8434" width="2.85546875" style="25" customWidth="1"/>
    <col min="8435" max="8435" width="6.42578125" style="25" customWidth="1"/>
    <col min="8436" max="8436" width="22.140625" style="25" customWidth="1"/>
    <col min="8437" max="8437" width="15" style="25" customWidth="1"/>
    <col min="8438" max="8438" width="11.28515625" style="25" customWidth="1"/>
    <col min="8439" max="8439" width="13" style="25" customWidth="1"/>
    <col min="8440" max="8440" width="8.7109375" style="25" customWidth="1"/>
    <col min="8441" max="8441" width="10.140625" style="25" customWidth="1"/>
    <col min="8442" max="8442" width="10.28515625" style="25" customWidth="1"/>
    <col min="8443" max="8443" width="8.7109375" style="25" customWidth="1"/>
    <col min="8444" max="8444" width="24" style="25" customWidth="1"/>
    <col min="8445" max="8445" width="13.140625" style="25" customWidth="1"/>
    <col min="8446" max="8446" width="11.28515625" style="25" customWidth="1"/>
    <col min="8447" max="8447" width="10.5703125" style="25" customWidth="1"/>
    <col min="8448" max="8448" width="10.140625" style="25" customWidth="1"/>
    <col min="8449" max="8449" width="16.7109375" style="25" customWidth="1"/>
    <col min="8450" max="8450" width="15.140625" style="25" customWidth="1"/>
    <col min="8451" max="8689" width="9.140625" style="25"/>
    <col min="8690" max="8690" width="2.85546875" style="25" customWidth="1"/>
    <col min="8691" max="8691" width="6.42578125" style="25" customWidth="1"/>
    <col min="8692" max="8692" width="22.140625" style="25" customWidth="1"/>
    <col min="8693" max="8693" width="15" style="25" customWidth="1"/>
    <col min="8694" max="8694" width="11.28515625" style="25" customWidth="1"/>
    <col min="8695" max="8695" width="13" style="25" customWidth="1"/>
    <col min="8696" max="8696" width="8.7109375" style="25" customWidth="1"/>
    <col min="8697" max="8697" width="10.140625" style="25" customWidth="1"/>
    <col min="8698" max="8698" width="10.28515625" style="25" customWidth="1"/>
    <col min="8699" max="8699" width="8.7109375" style="25" customWidth="1"/>
    <col min="8700" max="8700" width="24" style="25" customWidth="1"/>
    <col min="8701" max="8701" width="13.140625" style="25" customWidth="1"/>
    <col min="8702" max="8702" width="11.28515625" style="25" customWidth="1"/>
    <col min="8703" max="8703" width="10.5703125" style="25" customWidth="1"/>
    <col min="8704" max="8704" width="10.140625" style="25" customWidth="1"/>
    <col min="8705" max="8705" width="16.7109375" style="25" customWidth="1"/>
    <col min="8706" max="8706" width="15.140625" style="25" customWidth="1"/>
    <col min="8707" max="8945" width="9.140625" style="25"/>
    <col min="8946" max="8946" width="2.85546875" style="25" customWidth="1"/>
    <col min="8947" max="8947" width="6.42578125" style="25" customWidth="1"/>
    <col min="8948" max="8948" width="22.140625" style="25" customWidth="1"/>
    <col min="8949" max="8949" width="15" style="25" customWidth="1"/>
    <col min="8950" max="8950" width="11.28515625" style="25" customWidth="1"/>
    <col min="8951" max="8951" width="13" style="25" customWidth="1"/>
    <col min="8952" max="8952" width="8.7109375" style="25" customWidth="1"/>
    <col min="8953" max="8953" width="10.140625" style="25" customWidth="1"/>
    <col min="8954" max="8954" width="10.28515625" style="25" customWidth="1"/>
    <col min="8955" max="8955" width="8.7109375" style="25" customWidth="1"/>
    <col min="8956" max="8956" width="24" style="25" customWidth="1"/>
    <col min="8957" max="8957" width="13.140625" style="25" customWidth="1"/>
    <col min="8958" max="8958" width="11.28515625" style="25" customWidth="1"/>
    <col min="8959" max="8959" width="10.5703125" style="25" customWidth="1"/>
    <col min="8960" max="8960" width="10.140625" style="25" customWidth="1"/>
    <col min="8961" max="8961" width="16.7109375" style="25" customWidth="1"/>
    <col min="8962" max="8962" width="15.140625" style="25" customWidth="1"/>
    <col min="8963" max="9201" width="9.140625" style="25"/>
    <col min="9202" max="9202" width="2.85546875" style="25" customWidth="1"/>
    <col min="9203" max="9203" width="6.42578125" style="25" customWidth="1"/>
    <col min="9204" max="9204" width="22.140625" style="25" customWidth="1"/>
    <col min="9205" max="9205" width="15" style="25" customWidth="1"/>
    <col min="9206" max="9206" width="11.28515625" style="25" customWidth="1"/>
    <col min="9207" max="9207" width="13" style="25" customWidth="1"/>
    <col min="9208" max="9208" width="8.7109375" style="25" customWidth="1"/>
    <col min="9209" max="9209" width="10.140625" style="25" customWidth="1"/>
    <col min="9210" max="9210" width="10.28515625" style="25" customWidth="1"/>
    <col min="9211" max="9211" width="8.7109375" style="25" customWidth="1"/>
    <col min="9212" max="9212" width="24" style="25" customWidth="1"/>
    <col min="9213" max="9213" width="13.140625" style="25" customWidth="1"/>
    <col min="9214" max="9214" width="11.28515625" style="25" customWidth="1"/>
    <col min="9215" max="9215" width="10.5703125" style="25" customWidth="1"/>
    <col min="9216" max="9216" width="10.140625" style="25" customWidth="1"/>
    <col min="9217" max="9217" width="16.7109375" style="25" customWidth="1"/>
    <col min="9218" max="9218" width="15.140625" style="25" customWidth="1"/>
    <col min="9219" max="9457" width="9.140625" style="25"/>
    <col min="9458" max="9458" width="2.85546875" style="25" customWidth="1"/>
    <col min="9459" max="9459" width="6.42578125" style="25" customWidth="1"/>
    <col min="9460" max="9460" width="22.140625" style="25" customWidth="1"/>
    <col min="9461" max="9461" width="15" style="25" customWidth="1"/>
    <col min="9462" max="9462" width="11.28515625" style="25" customWidth="1"/>
    <col min="9463" max="9463" width="13" style="25" customWidth="1"/>
    <col min="9464" max="9464" width="8.7109375" style="25" customWidth="1"/>
    <col min="9465" max="9465" width="10.140625" style="25" customWidth="1"/>
    <col min="9466" max="9466" width="10.28515625" style="25" customWidth="1"/>
    <col min="9467" max="9467" width="8.7109375" style="25" customWidth="1"/>
    <col min="9468" max="9468" width="24" style="25" customWidth="1"/>
    <col min="9469" max="9469" width="13.140625" style="25" customWidth="1"/>
    <col min="9470" max="9470" width="11.28515625" style="25" customWidth="1"/>
    <col min="9471" max="9471" width="10.5703125" style="25" customWidth="1"/>
    <col min="9472" max="9472" width="10.140625" style="25" customWidth="1"/>
    <col min="9473" max="9473" width="16.7109375" style="25" customWidth="1"/>
    <col min="9474" max="9474" width="15.140625" style="25" customWidth="1"/>
    <col min="9475" max="9713" width="9.140625" style="25"/>
    <col min="9714" max="9714" width="2.85546875" style="25" customWidth="1"/>
    <col min="9715" max="9715" width="6.42578125" style="25" customWidth="1"/>
    <col min="9716" max="9716" width="22.140625" style="25" customWidth="1"/>
    <col min="9717" max="9717" width="15" style="25" customWidth="1"/>
    <col min="9718" max="9718" width="11.28515625" style="25" customWidth="1"/>
    <col min="9719" max="9719" width="13" style="25" customWidth="1"/>
    <col min="9720" max="9720" width="8.7109375" style="25" customWidth="1"/>
    <col min="9721" max="9721" width="10.140625" style="25" customWidth="1"/>
    <col min="9722" max="9722" width="10.28515625" style="25" customWidth="1"/>
    <col min="9723" max="9723" width="8.7109375" style="25" customWidth="1"/>
    <col min="9724" max="9724" width="24" style="25" customWidth="1"/>
    <col min="9725" max="9725" width="13.140625" style="25" customWidth="1"/>
    <col min="9726" max="9726" width="11.28515625" style="25" customWidth="1"/>
    <col min="9727" max="9727" width="10.5703125" style="25" customWidth="1"/>
    <col min="9728" max="9728" width="10.140625" style="25" customWidth="1"/>
    <col min="9729" max="9729" width="16.7109375" style="25" customWidth="1"/>
    <col min="9730" max="9730" width="15.140625" style="25" customWidth="1"/>
    <col min="9731" max="9969" width="9.140625" style="25"/>
    <col min="9970" max="9970" width="2.85546875" style="25" customWidth="1"/>
    <col min="9971" max="9971" width="6.42578125" style="25" customWidth="1"/>
    <col min="9972" max="9972" width="22.140625" style="25" customWidth="1"/>
    <col min="9973" max="9973" width="15" style="25" customWidth="1"/>
    <col min="9974" max="9974" width="11.28515625" style="25" customWidth="1"/>
    <col min="9975" max="9975" width="13" style="25" customWidth="1"/>
    <col min="9976" max="9976" width="8.7109375" style="25" customWidth="1"/>
    <col min="9977" max="9977" width="10.140625" style="25" customWidth="1"/>
    <col min="9978" max="9978" width="10.28515625" style="25" customWidth="1"/>
    <col min="9979" max="9979" width="8.7109375" style="25" customWidth="1"/>
    <col min="9980" max="9980" width="24" style="25" customWidth="1"/>
    <col min="9981" max="9981" width="13.140625" style="25" customWidth="1"/>
    <col min="9982" max="9982" width="11.28515625" style="25" customWidth="1"/>
    <col min="9983" max="9983" width="10.5703125" style="25" customWidth="1"/>
    <col min="9984" max="9984" width="10.140625" style="25" customWidth="1"/>
    <col min="9985" max="9985" width="16.7109375" style="25" customWidth="1"/>
    <col min="9986" max="9986" width="15.140625" style="25" customWidth="1"/>
    <col min="9987" max="10225" width="9.140625" style="25"/>
    <col min="10226" max="10226" width="2.85546875" style="25" customWidth="1"/>
    <col min="10227" max="10227" width="6.42578125" style="25" customWidth="1"/>
    <col min="10228" max="10228" width="22.140625" style="25" customWidth="1"/>
    <col min="10229" max="10229" width="15" style="25" customWidth="1"/>
    <col min="10230" max="10230" width="11.28515625" style="25" customWidth="1"/>
    <col min="10231" max="10231" width="13" style="25" customWidth="1"/>
    <col min="10232" max="10232" width="8.7109375" style="25" customWidth="1"/>
    <col min="10233" max="10233" width="10.140625" style="25" customWidth="1"/>
    <col min="10234" max="10234" width="10.28515625" style="25" customWidth="1"/>
    <col min="10235" max="10235" width="8.7109375" style="25" customWidth="1"/>
    <col min="10236" max="10236" width="24" style="25" customWidth="1"/>
    <col min="10237" max="10237" width="13.140625" style="25" customWidth="1"/>
    <col min="10238" max="10238" width="11.28515625" style="25" customWidth="1"/>
    <col min="10239" max="10239" width="10.5703125" style="25" customWidth="1"/>
    <col min="10240" max="10240" width="10.140625" style="25" customWidth="1"/>
    <col min="10241" max="10241" width="16.7109375" style="25" customWidth="1"/>
    <col min="10242" max="10242" width="15.140625" style="25" customWidth="1"/>
    <col min="10243" max="10481" width="9.140625" style="25"/>
    <col min="10482" max="10482" width="2.85546875" style="25" customWidth="1"/>
    <col min="10483" max="10483" width="6.42578125" style="25" customWidth="1"/>
    <col min="10484" max="10484" width="22.140625" style="25" customWidth="1"/>
    <col min="10485" max="10485" width="15" style="25" customWidth="1"/>
    <col min="10486" max="10486" width="11.28515625" style="25" customWidth="1"/>
    <col min="10487" max="10487" width="13" style="25" customWidth="1"/>
    <col min="10488" max="10488" width="8.7109375" style="25" customWidth="1"/>
    <col min="10489" max="10489" width="10.140625" style="25" customWidth="1"/>
    <col min="10490" max="10490" width="10.28515625" style="25" customWidth="1"/>
    <col min="10491" max="10491" width="8.7109375" style="25" customWidth="1"/>
    <col min="10492" max="10492" width="24" style="25" customWidth="1"/>
    <col min="10493" max="10493" width="13.140625" style="25" customWidth="1"/>
    <col min="10494" max="10494" width="11.28515625" style="25" customWidth="1"/>
    <col min="10495" max="10495" width="10.5703125" style="25" customWidth="1"/>
    <col min="10496" max="10496" width="10.140625" style="25" customWidth="1"/>
    <col min="10497" max="10497" width="16.7109375" style="25" customWidth="1"/>
    <col min="10498" max="10498" width="15.140625" style="25" customWidth="1"/>
    <col min="10499" max="10737" width="9.140625" style="25"/>
    <col min="10738" max="10738" width="2.85546875" style="25" customWidth="1"/>
    <col min="10739" max="10739" width="6.42578125" style="25" customWidth="1"/>
    <col min="10740" max="10740" width="22.140625" style="25" customWidth="1"/>
    <col min="10741" max="10741" width="15" style="25" customWidth="1"/>
    <col min="10742" max="10742" width="11.28515625" style="25" customWidth="1"/>
    <col min="10743" max="10743" width="13" style="25" customWidth="1"/>
    <col min="10744" max="10744" width="8.7109375" style="25" customWidth="1"/>
    <col min="10745" max="10745" width="10.140625" style="25" customWidth="1"/>
    <col min="10746" max="10746" width="10.28515625" style="25" customWidth="1"/>
    <col min="10747" max="10747" width="8.7109375" style="25" customWidth="1"/>
    <col min="10748" max="10748" width="24" style="25" customWidth="1"/>
    <col min="10749" max="10749" width="13.140625" style="25" customWidth="1"/>
    <col min="10750" max="10750" width="11.28515625" style="25" customWidth="1"/>
    <col min="10751" max="10751" width="10.5703125" style="25" customWidth="1"/>
    <col min="10752" max="10752" width="10.140625" style="25" customWidth="1"/>
    <col min="10753" max="10753" width="16.7109375" style="25" customWidth="1"/>
    <col min="10754" max="10754" width="15.140625" style="25" customWidth="1"/>
    <col min="10755" max="10993" width="9.140625" style="25"/>
    <col min="10994" max="10994" width="2.85546875" style="25" customWidth="1"/>
    <col min="10995" max="10995" width="6.42578125" style="25" customWidth="1"/>
    <col min="10996" max="10996" width="22.140625" style="25" customWidth="1"/>
    <col min="10997" max="10997" width="15" style="25" customWidth="1"/>
    <col min="10998" max="10998" width="11.28515625" style="25" customWidth="1"/>
    <col min="10999" max="10999" width="13" style="25" customWidth="1"/>
    <col min="11000" max="11000" width="8.7109375" style="25" customWidth="1"/>
    <col min="11001" max="11001" width="10.140625" style="25" customWidth="1"/>
    <col min="11002" max="11002" width="10.28515625" style="25" customWidth="1"/>
    <col min="11003" max="11003" width="8.7109375" style="25" customWidth="1"/>
    <col min="11004" max="11004" width="24" style="25" customWidth="1"/>
    <col min="11005" max="11005" width="13.140625" style="25" customWidth="1"/>
    <col min="11006" max="11006" width="11.28515625" style="25" customWidth="1"/>
    <col min="11007" max="11007" width="10.5703125" style="25" customWidth="1"/>
    <col min="11008" max="11008" width="10.140625" style="25" customWidth="1"/>
    <col min="11009" max="11009" width="16.7109375" style="25" customWidth="1"/>
    <col min="11010" max="11010" width="15.140625" style="25" customWidth="1"/>
    <col min="11011" max="11249" width="9.140625" style="25"/>
    <col min="11250" max="11250" width="2.85546875" style="25" customWidth="1"/>
    <col min="11251" max="11251" width="6.42578125" style="25" customWidth="1"/>
    <col min="11252" max="11252" width="22.140625" style="25" customWidth="1"/>
    <col min="11253" max="11253" width="15" style="25" customWidth="1"/>
    <col min="11254" max="11254" width="11.28515625" style="25" customWidth="1"/>
    <col min="11255" max="11255" width="13" style="25" customWidth="1"/>
    <col min="11256" max="11256" width="8.7109375" style="25" customWidth="1"/>
    <col min="11257" max="11257" width="10.140625" style="25" customWidth="1"/>
    <col min="11258" max="11258" width="10.28515625" style="25" customWidth="1"/>
    <col min="11259" max="11259" width="8.7109375" style="25" customWidth="1"/>
    <col min="11260" max="11260" width="24" style="25" customWidth="1"/>
    <col min="11261" max="11261" width="13.140625" style="25" customWidth="1"/>
    <col min="11262" max="11262" width="11.28515625" style="25" customWidth="1"/>
    <col min="11263" max="11263" width="10.5703125" style="25" customWidth="1"/>
    <col min="11264" max="11264" width="10.140625" style="25" customWidth="1"/>
    <col min="11265" max="11265" width="16.7109375" style="25" customWidth="1"/>
    <col min="11266" max="11266" width="15.140625" style="25" customWidth="1"/>
    <col min="11267" max="11505" width="9.140625" style="25"/>
    <col min="11506" max="11506" width="2.85546875" style="25" customWidth="1"/>
    <col min="11507" max="11507" width="6.42578125" style="25" customWidth="1"/>
    <col min="11508" max="11508" width="22.140625" style="25" customWidth="1"/>
    <col min="11509" max="11509" width="15" style="25" customWidth="1"/>
    <col min="11510" max="11510" width="11.28515625" style="25" customWidth="1"/>
    <col min="11511" max="11511" width="13" style="25" customWidth="1"/>
    <col min="11512" max="11512" width="8.7109375" style="25" customWidth="1"/>
    <col min="11513" max="11513" width="10.140625" style="25" customWidth="1"/>
    <col min="11514" max="11514" width="10.28515625" style="25" customWidth="1"/>
    <col min="11515" max="11515" width="8.7109375" style="25" customWidth="1"/>
    <col min="11516" max="11516" width="24" style="25" customWidth="1"/>
    <col min="11517" max="11517" width="13.140625" style="25" customWidth="1"/>
    <col min="11518" max="11518" width="11.28515625" style="25" customWidth="1"/>
    <col min="11519" max="11519" width="10.5703125" style="25" customWidth="1"/>
    <col min="11520" max="11520" width="10.140625" style="25" customWidth="1"/>
    <col min="11521" max="11521" width="16.7109375" style="25" customWidth="1"/>
    <col min="11522" max="11522" width="15.140625" style="25" customWidth="1"/>
    <col min="11523" max="11761" width="9.140625" style="25"/>
    <col min="11762" max="11762" width="2.85546875" style="25" customWidth="1"/>
    <col min="11763" max="11763" width="6.42578125" style="25" customWidth="1"/>
    <col min="11764" max="11764" width="22.140625" style="25" customWidth="1"/>
    <col min="11765" max="11765" width="15" style="25" customWidth="1"/>
    <col min="11766" max="11766" width="11.28515625" style="25" customWidth="1"/>
    <col min="11767" max="11767" width="13" style="25" customWidth="1"/>
    <col min="11768" max="11768" width="8.7109375" style="25" customWidth="1"/>
    <col min="11769" max="11769" width="10.140625" style="25" customWidth="1"/>
    <col min="11770" max="11770" width="10.28515625" style="25" customWidth="1"/>
    <col min="11771" max="11771" width="8.7109375" style="25" customWidth="1"/>
    <col min="11772" max="11772" width="24" style="25" customWidth="1"/>
    <col min="11773" max="11773" width="13.140625" style="25" customWidth="1"/>
    <col min="11774" max="11774" width="11.28515625" style="25" customWidth="1"/>
    <col min="11775" max="11775" width="10.5703125" style="25" customWidth="1"/>
    <col min="11776" max="11776" width="10.140625" style="25" customWidth="1"/>
    <col min="11777" max="11777" width="16.7109375" style="25" customWidth="1"/>
    <col min="11778" max="11778" width="15.140625" style="25" customWidth="1"/>
    <col min="11779" max="12017" width="9.140625" style="25"/>
    <col min="12018" max="12018" width="2.85546875" style="25" customWidth="1"/>
    <col min="12019" max="12019" width="6.42578125" style="25" customWidth="1"/>
    <col min="12020" max="12020" width="22.140625" style="25" customWidth="1"/>
    <col min="12021" max="12021" width="15" style="25" customWidth="1"/>
    <col min="12022" max="12022" width="11.28515625" style="25" customWidth="1"/>
    <col min="12023" max="12023" width="13" style="25" customWidth="1"/>
    <col min="12024" max="12024" width="8.7109375" style="25" customWidth="1"/>
    <col min="12025" max="12025" width="10.140625" style="25" customWidth="1"/>
    <col min="12026" max="12026" width="10.28515625" style="25" customWidth="1"/>
    <col min="12027" max="12027" width="8.7109375" style="25" customWidth="1"/>
    <col min="12028" max="12028" width="24" style="25" customWidth="1"/>
    <col min="12029" max="12029" width="13.140625" style="25" customWidth="1"/>
    <col min="12030" max="12030" width="11.28515625" style="25" customWidth="1"/>
    <col min="12031" max="12031" width="10.5703125" style="25" customWidth="1"/>
    <col min="12032" max="12032" width="10.140625" style="25" customWidth="1"/>
    <col min="12033" max="12033" width="16.7109375" style="25" customWidth="1"/>
    <col min="12034" max="12034" width="15.140625" style="25" customWidth="1"/>
    <col min="12035" max="12273" width="9.140625" style="25"/>
    <col min="12274" max="12274" width="2.85546875" style="25" customWidth="1"/>
    <col min="12275" max="12275" width="6.42578125" style="25" customWidth="1"/>
    <col min="12276" max="12276" width="22.140625" style="25" customWidth="1"/>
    <col min="12277" max="12277" width="15" style="25" customWidth="1"/>
    <col min="12278" max="12278" width="11.28515625" style="25" customWidth="1"/>
    <col min="12279" max="12279" width="13" style="25" customWidth="1"/>
    <col min="12280" max="12280" width="8.7109375" style="25" customWidth="1"/>
    <col min="12281" max="12281" width="10.140625" style="25" customWidth="1"/>
    <col min="12282" max="12282" width="10.28515625" style="25" customWidth="1"/>
    <col min="12283" max="12283" width="8.7109375" style="25" customWidth="1"/>
    <col min="12284" max="12284" width="24" style="25" customWidth="1"/>
    <col min="12285" max="12285" width="13.140625" style="25" customWidth="1"/>
    <col min="12286" max="12286" width="11.28515625" style="25" customWidth="1"/>
    <col min="12287" max="12287" width="10.5703125" style="25" customWidth="1"/>
    <col min="12288" max="12288" width="10.140625" style="25" customWidth="1"/>
    <col min="12289" max="12289" width="16.7109375" style="25" customWidth="1"/>
    <col min="12290" max="12290" width="15.140625" style="25" customWidth="1"/>
    <col min="12291" max="12529" width="9.140625" style="25"/>
    <col min="12530" max="12530" width="2.85546875" style="25" customWidth="1"/>
    <col min="12531" max="12531" width="6.42578125" style="25" customWidth="1"/>
    <col min="12532" max="12532" width="22.140625" style="25" customWidth="1"/>
    <col min="12533" max="12533" width="15" style="25" customWidth="1"/>
    <col min="12534" max="12534" width="11.28515625" style="25" customWidth="1"/>
    <col min="12535" max="12535" width="13" style="25" customWidth="1"/>
    <col min="12536" max="12536" width="8.7109375" style="25" customWidth="1"/>
    <col min="12537" max="12537" width="10.140625" style="25" customWidth="1"/>
    <col min="12538" max="12538" width="10.28515625" style="25" customWidth="1"/>
    <col min="12539" max="12539" width="8.7109375" style="25" customWidth="1"/>
    <col min="12540" max="12540" width="24" style="25" customWidth="1"/>
    <col min="12541" max="12541" width="13.140625" style="25" customWidth="1"/>
    <col min="12542" max="12542" width="11.28515625" style="25" customWidth="1"/>
    <col min="12543" max="12543" width="10.5703125" style="25" customWidth="1"/>
    <col min="12544" max="12544" width="10.140625" style="25" customWidth="1"/>
    <col min="12545" max="12545" width="16.7109375" style="25" customWidth="1"/>
    <col min="12546" max="12546" width="15.140625" style="25" customWidth="1"/>
    <col min="12547" max="12785" width="9.140625" style="25"/>
    <col min="12786" max="12786" width="2.85546875" style="25" customWidth="1"/>
    <col min="12787" max="12787" width="6.42578125" style="25" customWidth="1"/>
    <col min="12788" max="12788" width="22.140625" style="25" customWidth="1"/>
    <col min="12789" max="12789" width="15" style="25" customWidth="1"/>
    <col min="12790" max="12790" width="11.28515625" style="25" customWidth="1"/>
    <col min="12791" max="12791" width="13" style="25" customWidth="1"/>
    <col min="12792" max="12792" width="8.7109375" style="25" customWidth="1"/>
    <col min="12793" max="12793" width="10.140625" style="25" customWidth="1"/>
    <col min="12794" max="12794" width="10.28515625" style="25" customWidth="1"/>
    <col min="12795" max="12795" width="8.7109375" style="25" customWidth="1"/>
    <col min="12796" max="12796" width="24" style="25" customWidth="1"/>
    <col min="12797" max="12797" width="13.140625" style="25" customWidth="1"/>
    <col min="12798" max="12798" width="11.28515625" style="25" customWidth="1"/>
    <col min="12799" max="12799" width="10.5703125" style="25" customWidth="1"/>
    <col min="12800" max="12800" width="10.140625" style="25" customWidth="1"/>
    <col min="12801" max="12801" width="16.7109375" style="25" customWidth="1"/>
    <col min="12802" max="12802" width="15.140625" style="25" customWidth="1"/>
    <col min="12803" max="13041" width="9.140625" style="25"/>
    <col min="13042" max="13042" width="2.85546875" style="25" customWidth="1"/>
    <col min="13043" max="13043" width="6.42578125" style="25" customWidth="1"/>
    <col min="13044" max="13044" width="22.140625" style="25" customWidth="1"/>
    <col min="13045" max="13045" width="15" style="25" customWidth="1"/>
    <col min="13046" max="13046" width="11.28515625" style="25" customWidth="1"/>
    <col min="13047" max="13047" width="13" style="25" customWidth="1"/>
    <col min="13048" max="13048" width="8.7109375" style="25" customWidth="1"/>
    <col min="13049" max="13049" width="10.140625" style="25" customWidth="1"/>
    <col min="13050" max="13050" width="10.28515625" style="25" customWidth="1"/>
    <col min="13051" max="13051" width="8.7109375" style="25" customWidth="1"/>
    <col min="13052" max="13052" width="24" style="25" customWidth="1"/>
    <col min="13053" max="13053" width="13.140625" style="25" customWidth="1"/>
    <col min="13054" max="13054" width="11.28515625" style="25" customWidth="1"/>
    <col min="13055" max="13055" width="10.5703125" style="25" customWidth="1"/>
    <col min="13056" max="13056" width="10.140625" style="25" customWidth="1"/>
    <col min="13057" max="13057" width="16.7109375" style="25" customWidth="1"/>
    <col min="13058" max="13058" width="15.140625" style="25" customWidth="1"/>
    <col min="13059" max="13297" width="9.140625" style="25"/>
    <col min="13298" max="13298" width="2.85546875" style="25" customWidth="1"/>
    <col min="13299" max="13299" width="6.42578125" style="25" customWidth="1"/>
    <col min="13300" max="13300" width="22.140625" style="25" customWidth="1"/>
    <col min="13301" max="13301" width="15" style="25" customWidth="1"/>
    <col min="13302" max="13302" width="11.28515625" style="25" customWidth="1"/>
    <col min="13303" max="13303" width="13" style="25" customWidth="1"/>
    <col min="13304" max="13304" width="8.7109375" style="25" customWidth="1"/>
    <col min="13305" max="13305" width="10.140625" style="25" customWidth="1"/>
    <col min="13306" max="13306" width="10.28515625" style="25" customWidth="1"/>
    <col min="13307" max="13307" width="8.7109375" style="25" customWidth="1"/>
    <col min="13308" max="13308" width="24" style="25" customWidth="1"/>
    <col min="13309" max="13309" width="13.140625" style="25" customWidth="1"/>
    <col min="13310" max="13310" width="11.28515625" style="25" customWidth="1"/>
    <col min="13311" max="13311" width="10.5703125" style="25" customWidth="1"/>
    <col min="13312" max="13312" width="10.140625" style="25" customWidth="1"/>
    <col min="13313" max="13313" width="16.7109375" style="25" customWidth="1"/>
    <col min="13314" max="13314" width="15.140625" style="25" customWidth="1"/>
    <col min="13315" max="13553" width="9.140625" style="25"/>
    <col min="13554" max="13554" width="2.85546875" style="25" customWidth="1"/>
    <col min="13555" max="13555" width="6.42578125" style="25" customWidth="1"/>
    <col min="13556" max="13556" width="22.140625" style="25" customWidth="1"/>
    <col min="13557" max="13557" width="15" style="25" customWidth="1"/>
    <col min="13558" max="13558" width="11.28515625" style="25" customWidth="1"/>
    <col min="13559" max="13559" width="13" style="25" customWidth="1"/>
    <col min="13560" max="13560" width="8.7109375" style="25" customWidth="1"/>
    <col min="13561" max="13561" width="10.140625" style="25" customWidth="1"/>
    <col min="13562" max="13562" width="10.28515625" style="25" customWidth="1"/>
    <col min="13563" max="13563" width="8.7109375" style="25" customWidth="1"/>
    <col min="13564" max="13564" width="24" style="25" customWidth="1"/>
    <col min="13565" max="13565" width="13.140625" style="25" customWidth="1"/>
    <col min="13566" max="13566" width="11.28515625" style="25" customWidth="1"/>
    <col min="13567" max="13567" width="10.5703125" style="25" customWidth="1"/>
    <col min="13568" max="13568" width="10.140625" style="25" customWidth="1"/>
    <col min="13569" max="13569" width="16.7109375" style="25" customWidth="1"/>
    <col min="13570" max="13570" width="15.140625" style="25" customWidth="1"/>
    <col min="13571" max="13809" width="9.140625" style="25"/>
    <col min="13810" max="13810" width="2.85546875" style="25" customWidth="1"/>
    <col min="13811" max="13811" width="6.42578125" style="25" customWidth="1"/>
    <col min="13812" max="13812" width="22.140625" style="25" customWidth="1"/>
    <col min="13813" max="13813" width="15" style="25" customWidth="1"/>
    <col min="13814" max="13814" width="11.28515625" style="25" customWidth="1"/>
    <col min="13815" max="13815" width="13" style="25" customWidth="1"/>
    <col min="13816" max="13816" width="8.7109375" style="25" customWidth="1"/>
    <col min="13817" max="13817" width="10.140625" style="25" customWidth="1"/>
    <col min="13818" max="13818" width="10.28515625" style="25" customWidth="1"/>
    <col min="13819" max="13819" width="8.7109375" style="25" customWidth="1"/>
    <col min="13820" max="13820" width="24" style="25" customWidth="1"/>
    <col min="13821" max="13821" width="13.140625" style="25" customWidth="1"/>
    <col min="13822" max="13822" width="11.28515625" style="25" customWidth="1"/>
    <col min="13823" max="13823" width="10.5703125" style="25" customWidth="1"/>
    <col min="13824" max="13824" width="10.140625" style="25" customWidth="1"/>
    <col min="13825" max="13825" width="16.7109375" style="25" customWidth="1"/>
    <col min="13826" max="13826" width="15.140625" style="25" customWidth="1"/>
    <col min="13827" max="14065" width="9.140625" style="25"/>
    <col min="14066" max="14066" width="2.85546875" style="25" customWidth="1"/>
    <col min="14067" max="14067" width="6.42578125" style="25" customWidth="1"/>
    <col min="14068" max="14068" width="22.140625" style="25" customWidth="1"/>
    <col min="14069" max="14069" width="15" style="25" customWidth="1"/>
    <col min="14070" max="14070" width="11.28515625" style="25" customWidth="1"/>
    <col min="14071" max="14071" width="13" style="25" customWidth="1"/>
    <col min="14072" max="14072" width="8.7109375" style="25" customWidth="1"/>
    <col min="14073" max="14073" width="10.140625" style="25" customWidth="1"/>
    <col min="14074" max="14074" width="10.28515625" style="25" customWidth="1"/>
    <col min="14075" max="14075" width="8.7109375" style="25" customWidth="1"/>
    <col min="14076" max="14076" width="24" style="25" customWidth="1"/>
    <col min="14077" max="14077" width="13.140625" style="25" customWidth="1"/>
    <col min="14078" max="14078" width="11.28515625" style="25" customWidth="1"/>
    <col min="14079" max="14079" width="10.5703125" style="25" customWidth="1"/>
    <col min="14080" max="14080" width="10.140625" style="25" customWidth="1"/>
    <col min="14081" max="14081" width="16.7109375" style="25" customWidth="1"/>
    <col min="14082" max="14082" width="15.140625" style="25" customWidth="1"/>
    <col min="14083" max="14321" width="9.140625" style="25"/>
    <col min="14322" max="14322" width="2.85546875" style="25" customWidth="1"/>
    <col min="14323" max="14323" width="6.42578125" style="25" customWidth="1"/>
    <col min="14324" max="14324" width="22.140625" style="25" customWidth="1"/>
    <col min="14325" max="14325" width="15" style="25" customWidth="1"/>
    <col min="14326" max="14326" width="11.28515625" style="25" customWidth="1"/>
    <col min="14327" max="14327" width="13" style="25" customWidth="1"/>
    <col min="14328" max="14328" width="8.7109375" style="25" customWidth="1"/>
    <col min="14329" max="14329" width="10.140625" style="25" customWidth="1"/>
    <col min="14330" max="14330" width="10.28515625" style="25" customWidth="1"/>
    <col min="14331" max="14331" width="8.7109375" style="25" customWidth="1"/>
    <col min="14332" max="14332" width="24" style="25" customWidth="1"/>
    <col min="14333" max="14333" width="13.140625" style="25" customWidth="1"/>
    <col min="14334" max="14334" width="11.28515625" style="25" customWidth="1"/>
    <col min="14335" max="14335" width="10.5703125" style="25" customWidth="1"/>
    <col min="14336" max="14336" width="10.140625" style="25" customWidth="1"/>
    <col min="14337" max="14337" width="16.7109375" style="25" customWidth="1"/>
    <col min="14338" max="14338" width="15.140625" style="25" customWidth="1"/>
    <col min="14339" max="14577" width="9.140625" style="25"/>
    <col min="14578" max="14578" width="2.85546875" style="25" customWidth="1"/>
    <col min="14579" max="14579" width="6.42578125" style="25" customWidth="1"/>
    <col min="14580" max="14580" width="22.140625" style="25" customWidth="1"/>
    <col min="14581" max="14581" width="15" style="25" customWidth="1"/>
    <col min="14582" max="14582" width="11.28515625" style="25" customWidth="1"/>
    <col min="14583" max="14583" width="13" style="25" customWidth="1"/>
    <col min="14584" max="14584" width="8.7109375" style="25" customWidth="1"/>
    <col min="14585" max="14585" width="10.140625" style="25" customWidth="1"/>
    <col min="14586" max="14586" width="10.28515625" style="25" customWidth="1"/>
    <col min="14587" max="14587" width="8.7109375" style="25" customWidth="1"/>
    <col min="14588" max="14588" width="24" style="25" customWidth="1"/>
    <col min="14589" max="14589" width="13.140625" style="25" customWidth="1"/>
    <col min="14590" max="14590" width="11.28515625" style="25" customWidth="1"/>
    <col min="14591" max="14591" width="10.5703125" style="25" customWidth="1"/>
    <col min="14592" max="14592" width="10.140625" style="25" customWidth="1"/>
    <col min="14593" max="14593" width="16.7109375" style="25" customWidth="1"/>
    <col min="14594" max="14594" width="15.140625" style="25" customWidth="1"/>
    <col min="14595" max="14833" width="9.140625" style="25"/>
    <col min="14834" max="14834" width="2.85546875" style="25" customWidth="1"/>
    <col min="14835" max="14835" width="6.42578125" style="25" customWidth="1"/>
    <col min="14836" max="14836" width="22.140625" style="25" customWidth="1"/>
    <col min="14837" max="14837" width="15" style="25" customWidth="1"/>
    <col min="14838" max="14838" width="11.28515625" style="25" customWidth="1"/>
    <col min="14839" max="14839" width="13" style="25" customWidth="1"/>
    <col min="14840" max="14840" width="8.7109375" style="25" customWidth="1"/>
    <col min="14841" max="14841" width="10.140625" style="25" customWidth="1"/>
    <col min="14842" max="14842" width="10.28515625" style="25" customWidth="1"/>
    <col min="14843" max="14843" width="8.7109375" style="25" customWidth="1"/>
    <col min="14844" max="14844" width="24" style="25" customWidth="1"/>
    <col min="14845" max="14845" width="13.140625" style="25" customWidth="1"/>
    <col min="14846" max="14846" width="11.28515625" style="25" customWidth="1"/>
    <col min="14847" max="14847" width="10.5703125" style="25" customWidth="1"/>
    <col min="14848" max="14848" width="10.140625" style="25" customWidth="1"/>
    <col min="14849" max="14849" width="16.7109375" style="25" customWidth="1"/>
    <col min="14850" max="14850" width="15.140625" style="25" customWidth="1"/>
    <col min="14851" max="15089" width="9.140625" style="25"/>
    <col min="15090" max="15090" width="2.85546875" style="25" customWidth="1"/>
    <col min="15091" max="15091" width="6.42578125" style="25" customWidth="1"/>
    <col min="15092" max="15092" width="22.140625" style="25" customWidth="1"/>
    <col min="15093" max="15093" width="15" style="25" customWidth="1"/>
    <col min="15094" max="15094" width="11.28515625" style="25" customWidth="1"/>
    <col min="15095" max="15095" width="13" style="25" customWidth="1"/>
    <col min="15096" max="15096" width="8.7109375" style="25" customWidth="1"/>
    <col min="15097" max="15097" width="10.140625" style="25" customWidth="1"/>
    <col min="15098" max="15098" width="10.28515625" style="25" customWidth="1"/>
    <col min="15099" max="15099" width="8.7109375" style="25" customWidth="1"/>
    <col min="15100" max="15100" width="24" style="25" customWidth="1"/>
    <col min="15101" max="15101" width="13.140625" style="25" customWidth="1"/>
    <col min="15102" max="15102" width="11.28515625" style="25" customWidth="1"/>
    <col min="15103" max="15103" width="10.5703125" style="25" customWidth="1"/>
    <col min="15104" max="15104" width="10.140625" style="25" customWidth="1"/>
    <col min="15105" max="15105" width="16.7109375" style="25" customWidth="1"/>
    <col min="15106" max="15106" width="15.140625" style="25" customWidth="1"/>
    <col min="15107" max="15345" width="9.140625" style="25"/>
    <col min="15346" max="15346" width="2.85546875" style="25" customWidth="1"/>
    <col min="15347" max="15347" width="6.42578125" style="25" customWidth="1"/>
    <col min="15348" max="15348" width="22.140625" style="25" customWidth="1"/>
    <col min="15349" max="15349" width="15" style="25" customWidth="1"/>
    <col min="15350" max="15350" width="11.28515625" style="25" customWidth="1"/>
    <col min="15351" max="15351" width="13" style="25" customWidth="1"/>
    <col min="15352" max="15352" width="8.7109375" style="25" customWidth="1"/>
    <col min="15353" max="15353" width="10.140625" style="25" customWidth="1"/>
    <col min="15354" max="15354" width="10.28515625" style="25" customWidth="1"/>
    <col min="15355" max="15355" width="8.7109375" style="25" customWidth="1"/>
    <col min="15356" max="15356" width="24" style="25" customWidth="1"/>
    <col min="15357" max="15357" width="13.140625" style="25" customWidth="1"/>
    <col min="15358" max="15358" width="11.28515625" style="25" customWidth="1"/>
    <col min="15359" max="15359" width="10.5703125" style="25" customWidth="1"/>
    <col min="15360" max="15360" width="10.140625" style="25" customWidth="1"/>
    <col min="15361" max="15361" width="16.7109375" style="25" customWidth="1"/>
    <col min="15362" max="15362" width="15.140625" style="25" customWidth="1"/>
    <col min="15363" max="15601" width="9.140625" style="25"/>
    <col min="15602" max="15602" width="2.85546875" style="25" customWidth="1"/>
    <col min="15603" max="15603" width="6.42578125" style="25" customWidth="1"/>
    <col min="15604" max="15604" width="22.140625" style="25" customWidth="1"/>
    <col min="15605" max="15605" width="15" style="25" customWidth="1"/>
    <col min="15606" max="15606" width="11.28515625" style="25" customWidth="1"/>
    <col min="15607" max="15607" width="13" style="25" customWidth="1"/>
    <col min="15608" max="15608" width="8.7109375" style="25" customWidth="1"/>
    <col min="15609" max="15609" width="10.140625" style="25" customWidth="1"/>
    <col min="15610" max="15610" width="10.28515625" style="25" customWidth="1"/>
    <col min="15611" max="15611" width="8.7109375" style="25" customWidth="1"/>
    <col min="15612" max="15612" width="24" style="25" customWidth="1"/>
    <col min="15613" max="15613" width="13.140625" style="25" customWidth="1"/>
    <col min="15614" max="15614" width="11.28515625" style="25" customWidth="1"/>
    <col min="15615" max="15615" width="10.5703125" style="25" customWidth="1"/>
    <col min="15616" max="15616" width="10.140625" style="25" customWidth="1"/>
    <col min="15617" max="15617" width="16.7109375" style="25" customWidth="1"/>
    <col min="15618" max="15618" width="15.140625" style="25" customWidth="1"/>
    <col min="15619" max="15857" width="9.140625" style="25"/>
    <col min="15858" max="15858" width="2.85546875" style="25" customWidth="1"/>
    <col min="15859" max="15859" width="6.42578125" style="25" customWidth="1"/>
    <col min="15860" max="15860" width="22.140625" style="25" customWidth="1"/>
    <col min="15861" max="15861" width="15" style="25" customWidth="1"/>
    <col min="15862" max="15862" width="11.28515625" style="25" customWidth="1"/>
    <col min="15863" max="15863" width="13" style="25" customWidth="1"/>
    <col min="15864" max="15864" width="8.7109375" style="25" customWidth="1"/>
    <col min="15865" max="15865" width="10.140625" style="25" customWidth="1"/>
    <col min="15866" max="15866" width="10.28515625" style="25" customWidth="1"/>
    <col min="15867" max="15867" width="8.7109375" style="25" customWidth="1"/>
    <col min="15868" max="15868" width="24" style="25" customWidth="1"/>
    <col min="15869" max="15869" width="13.140625" style="25" customWidth="1"/>
    <col min="15870" max="15870" width="11.28515625" style="25" customWidth="1"/>
    <col min="15871" max="15871" width="10.5703125" style="25" customWidth="1"/>
    <col min="15872" max="15872" width="10.140625" style="25" customWidth="1"/>
    <col min="15873" max="15873" width="16.7109375" style="25" customWidth="1"/>
    <col min="15874" max="15874" width="15.140625" style="25" customWidth="1"/>
    <col min="15875" max="16113" width="9.140625" style="25"/>
    <col min="16114" max="16114" width="2.85546875" style="25" customWidth="1"/>
    <col min="16115" max="16115" width="6.42578125" style="25" customWidth="1"/>
    <col min="16116" max="16116" width="22.140625" style="25" customWidth="1"/>
    <col min="16117" max="16117" width="15" style="25" customWidth="1"/>
    <col min="16118" max="16118" width="11.28515625" style="25" customWidth="1"/>
    <col min="16119" max="16119" width="13" style="25" customWidth="1"/>
    <col min="16120" max="16120" width="8.7109375" style="25" customWidth="1"/>
    <col min="16121" max="16121" width="10.140625" style="25" customWidth="1"/>
    <col min="16122" max="16122" width="10.28515625" style="25" customWidth="1"/>
    <col min="16123" max="16123" width="8.7109375" style="25" customWidth="1"/>
    <col min="16124" max="16124" width="24" style="25" customWidth="1"/>
    <col min="16125" max="16125" width="13.140625" style="25" customWidth="1"/>
    <col min="16126" max="16126" width="11.28515625" style="25" customWidth="1"/>
    <col min="16127" max="16127" width="10.5703125" style="25" customWidth="1"/>
    <col min="16128" max="16128" width="10.140625" style="25" customWidth="1"/>
    <col min="16129" max="16129" width="16.7109375" style="25" customWidth="1"/>
    <col min="16130" max="16130" width="15.140625" style="25" customWidth="1"/>
    <col min="16131" max="16384" width="9.140625" style="25"/>
  </cols>
  <sheetData>
    <row r="1" spans="2:5" s="24" customFormat="1" ht="18.75">
      <c r="B1" s="225" t="s">
        <v>1870</v>
      </c>
      <c r="C1" s="225"/>
      <c r="D1" s="225"/>
      <c r="E1" s="225"/>
    </row>
    <row r="2" spans="2:5" s="24" customFormat="1" ht="16.5">
      <c r="B2" s="244" t="s">
        <v>1871</v>
      </c>
      <c r="C2" s="244"/>
      <c r="D2" s="244"/>
      <c r="E2" s="244"/>
    </row>
    <row r="3" spans="2:5" s="24" customFormat="1" ht="16.5">
      <c r="B3" s="244" t="s">
        <v>1904</v>
      </c>
      <c r="C3" s="244"/>
      <c r="D3" s="244"/>
      <c r="E3" s="244"/>
    </row>
    <row r="4" spans="2:5" ht="15">
      <c r="B4" s="244" t="s">
        <v>1855</v>
      </c>
      <c r="C4" s="244"/>
      <c r="D4" s="244"/>
      <c r="E4" s="244"/>
    </row>
    <row r="5" spans="2:5">
      <c r="B5" s="255" t="s">
        <v>1857</v>
      </c>
      <c r="C5" s="255"/>
      <c r="D5" s="255"/>
      <c r="E5" s="255"/>
    </row>
    <row r="6" spans="2:5" ht="13.5" thickBot="1"/>
    <row r="7" spans="2:5" s="30" customFormat="1" ht="13.5" customHeight="1" thickTop="1">
      <c r="B7" s="141" t="s">
        <v>1833</v>
      </c>
      <c r="C7" s="141" t="s">
        <v>1854</v>
      </c>
      <c r="D7" s="141" t="s">
        <v>1834</v>
      </c>
      <c r="E7" s="142" t="s">
        <v>1866</v>
      </c>
    </row>
    <row r="8" spans="2:5" s="30" customFormat="1" ht="12.75" hidden="1" customHeight="1" thickBot="1">
      <c r="B8" s="139"/>
      <c r="C8" s="139"/>
      <c r="D8" s="139"/>
      <c r="E8" s="140"/>
    </row>
    <row r="9" spans="2:5" s="30" customFormat="1" ht="12.75" customHeight="1">
      <c r="B9" s="143"/>
      <c r="C9" s="144"/>
      <c r="D9" s="143"/>
      <c r="E9" s="145"/>
    </row>
    <row r="10" spans="2:5" hidden="1">
      <c r="B10" s="82">
        <f>'PER TRIWULAN'!A6</f>
        <v>1</v>
      </c>
      <c r="C10" s="69" t="str">
        <f>'PER TRIWULAN'!I6</f>
        <v xml:space="preserve"> Brati </v>
      </c>
      <c r="D10" s="70" t="str">
        <f>'PER TRIWULAN'!B6</f>
        <v>SD NEGERI 1 JANGKUNGHARJO</v>
      </c>
      <c r="E10" s="136">
        <f>'PER TRIWULAN'!X6</f>
        <v>98600000</v>
      </c>
    </row>
    <row r="11" spans="2:5" hidden="1">
      <c r="B11" s="79">
        <f>'PER TRIWULAN'!A7</f>
        <v>2</v>
      </c>
      <c r="C11" s="54" t="str">
        <f>'PER TRIWULAN'!I7</f>
        <v xml:space="preserve"> Brati </v>
      </c>
      <c r="D11" s="36" t="str">
        <f>'PER TRIWULAN'!B7</f>
        <v>SD NEGERI 1 KARANGSARI</v>
      </c>
      <c r="E11" s="136">
        <f>'PER TRIWULAN'!X7</f>
        <v>43500000</v>
      </c>
    </row>
    <row r="12" spans="2:5" hidden="1">
      <c r="B12" s="79">
        <f>'PER TRIWULAN'!A8</f>
        <v>3</v>
      </c>
      <c r="C12" s="54" t="str">
        <f>'PER TRIWULAN'!I8</f>
        <v xml:space="preserve"> Brati </v>
      </c>
      <c r="D12" s="36" t="str">
        <f>'PER TRIWULAN'!B8</f>
        <v>SD NEGERI 1 KATEKAN</v>
      </c>
      <c r="E12" s="136">
        <f>'PER TRIWULAN'!X8</f>
        <v>69310000</v>
      </c>
    </row>
    <row r="13" spans="2:5" hidden="1">
      <c r="B13" s="79">
        <f>'PER TRIWULAN'!A9</f>
        <v>4</v>
      </c>
      <c r="C13" s="54" t="str">
        <f>'PER TRIWULAN'!I9</f>
        <v xml:space="preserve"> Brati </v>
      </c>
      <c r="D13" s="36" t="str">
        <f>'PER TRIWULAN'!B9</f>
        <v>SD NEGERI 1 KRONGGEN</v>
      </c>
      <c r="E13" s="136">
        <f>'PER TRIWULAN'!X9</f>
        <v>90480000</v>
      </c>
    </row>
    <row r="14" spans="2:5" hidden="1">
      <c r="B14" s="79">
        <f>'PER TRIWULAN'!A10</f>
        <v>5</v>
      </c>
      <c r="C14" s="54" t="str">
        <f>'PER TRIWULAN'!I10</f>
        <v xml:space="preserve"> Brati </v>
      </c>
      <c r="D14" s="36" t="str">
        <f>'PER TRIWULAN'!B10</f>
        <v>SD NEGERI 1 LEMAHPUTIH</v>
      </c>
      <c r="E14" s="136">
        <f>'PER TRIWULAN'!X10</f>
        <v>72790000</v>
      </c>
    </row>
    <row r="15" spans="2:5" hidden="1">
      <c r="B15" s="79">
        <f>'PER TRIWULAN'!A11</f>
        <v>6</v>
      </c>
      <c r="C15" s="54" t="str">
        <f>'PER TRIWULAN'!I11</f>
        <v xml:space="preserve"> Brati </v>
      </c>
      <c r="D15" s="36" t="str">
        <f>'PER TRIWULAN'!B11</f>
        <v>SD NEGERI 1 MENDURAN</v>
      </c>
      <c r="E15" s="136">
        <f>'PER TRIWULAN'!X11</f>
        <v>100050000</v>
      </c>
    </row>
    <row r="16" spans="2:5" hidden="1">
      <c r="B16" s="79">
        <f>'PER TRIWULAN'!A12</f>
        <v>7</v>
      </c>
      <c r="C16" s="54" t="str">
        <f>'PER TRIWULAN'!I12</f>
        <v xml:space="preserve"> Brati </v>
      </c>
      <c r="D16" s="36" t="str">
        <f>'PER TRIWULAN'!B12</f>
        <v>SD NEGERI 1 TEGALSUMUR</v>
      </c>
      <c r="E16" s="136">
        <f>'PER TRIWULAN'!X12</f>
        <v>85550000</v>
      </c>
    </row>
    <row r="17" spans="2:5" hidden="1">
      <c r="B17" s="79">
        <f>'PER TRIWULAN'!A13</f>
        <v>8</v>
      </c>
      <c r="C17" s="54" t="str">
        <f>'PER TRIWULAN'!I13</f>
        <v xml:space="preserve"> Brati </v>
      </c>
      <c r="D17" s="36" t="str">
        <f>'PER TRIWULAN'!B13</f>
        <v>SD NEGERI 1 TEMON</v>
      </c>
      <c r="E17" s="136">
        <f>'PER TRIWULAN'!X13</f>
        <v>89900000</v>
      </c>
    </row>
    <row r="18" spans="2:5" hidden="1">
      <c r="B18" s="79">
        <f>'PER TRIWULAN'!A14</f>
        <v>9</v>
      </c>
      <c r="C18" s="54" t="str">
        <f>'PER TRIWULAN'!I14</f>
        <v xml:space="preserve"> Brati </v>
      </c>
      <c r="D18" s="36" t="str">
        <f>'PER TRIWULAN'!B14</f>
        <v>SD NEGERI 1 TIREM</v>
      </c>
      <c r="E18" s="136">
        <f>'PER TRIWULAN'!X14</f>
        <v>99760000</v>
      </c>
    </row>
    <row r="19" spans="2:5" hidden="1">
      <c r="B19" s="79">
        <f>'PER TRIWULAN'!A15</f>
        <v>10</v>
      </c>
      <c r="C19" s="54" t="str">
        <f>'PER TRIWULAN'!I15</f>
        <v xml:space="preserve"> Brati </v>
      </c>
      <c r="D19" s="36" t="str">
        <f>'PER TRIWULAN'!B15</f>
        <v>SD NEGERI 2 JANGKUNGHARJO</v>
      </c>
      <c r="E19" s="136">
        <f>'PER TRIWULAN'!X15</f>
        <v>102370000</v>
      </c>
    </row>
    <row r="20" spans="2:5" hidden="1">
      <c r="B20" s="79">
        <f>'PER TRIWULAN'!A16</f>
        <v>11</v>
      </c>
      <c r="C20" s="54" t="str">
        <f>'PER TRIWULAN'!I16</f>
        <v xml:space="preserve"> Brati </v>
      </c>
      <c r="D20" s="36" t="str">
        <f>'PER TRIWULAN'!B16</f>
        <v>SD NEGERI 2 KARANGSARI</v>
      </c>
      <c r="E20" s="136">
        <f>'PER TRIWULAN'!X16</f>
        <v>100920000</v>
      </c>
    </row>
    <row r="21" spans="2:5" hidden="1">
      <c r="B21" s="79">
        <f>'PER TRIWULAN'!A17</f>
        <v>12</v>
      </c>
      <c r="C21" s="54" t="str">
        <f>'PER TRIWULAN'!I17</f>
        <v xml:space="preserve"> Brati </v>
      </c>
      <c r="D21" s="36" t="str">
        <f>'PER TRIWULAN'!B17</f>
        <v>SD NEGERI 2 KATEKAN</v>
      </c>
      <c r="E21" s="136">
        <f>'PER TRIWULAN'!X17</f>
        <v>65830000</v>
      </c>
    </row>
    <row r="22" spans="2:5" hidden="1">
      <c r="B22" s="79">
        <f>'PER TRIWULAN'!A18</f>
        <v>13</v>
      </c>
      <c r="C22" s="54" t="str">
        <f>'PER TRIWULAN'!I18</f>
        <v xml:space="preserve"> Brati </v>
      </c>
      <c r="D22" s="36" t="str">
        <f>'PER TRIWULAN'!B18</f>
        <v>SD NEGERI 2 KRONGGEN</v>
      </c>
      <c r="E22" s="136">
        <f>'PER TRIWULAN'!X18</f>
        <v>69310000</v>
      </c>
    </row>
    <row r="23" spans="2:5" hidden="1">
      <c r="B23" s="79">
        <f>'PER TRIWULAN'!A19</f>
        <v>14</v>
      </c>
      <c r="C23" s="54" t="str">
        <f>'PER TRIWULAN'!I19</f>
        <v xml:space="preserve"> Brati </v>
      </c>
      <c r="D23" s="36" t="str">
        <f>'PER TRIWULAN'!B19</f>
        <v>SD NEGERI 2 LEMAHPUTIH</v>
      </c>
      <c r="E23" s="136">
        <f>'PER TRIWULAN'!X19</f>
        <v>64670000</v>
      </c>
    </row>
    <row r="24" spans="2:5" hidden="1">
      <c r="B24" s="79">
        <f>'PER TRIWULAN'!A20</f>
        <v>15</v>
      </c>
      <c r="C24" s="54" t="str">
        <f>'PER TRIWULAN'!I20</f>
        <v xml:space="preserve"> Brati </v>
      </c>
      <c r="D24" s="36" t="str">
        <f>'PER TRIWULAN'!B20</f>
        <v>SD NEGERI 2 MENDURAN</v>
      </c>
      <c r="E24" s="136">
        <f>'PER TRIWULAN'!X20</f>
        <v>125570000</v>
      </c>
    </row>
    <row r="25" spans="2:5" hidden="1">
      <c r="B25" s="79">
        <f>'PER TRIWULAN'!A21</f>
        <v>16</v>
      </c>
      <c r="C25" s="54" t="str">
        <f>'PER TRIWULAN'!I21</f>
        <v xml:space="preserve"> Brati </v>
      </c>
      <c r="D25" s="36" t="str">
        <f>'PER TRIWULAN'!B21</f>
        <v>SD NEGERI 2 TEGAL SUMUR</v>
      </c>
      <c r="E25" s="136">
        <f>'PER TRIWULAN'!X21</f>
        <v>65250000</v>
      </c>
    </row>
    <row r="26" spans="2:5" hidden="1">
      <c r="B26" s="79">
        <f>'PER TRIWULAN'!A22</f>
        <v>17</v>
      </c>
      <c r="C26" s="54" t="str">
        <f>'PER TRIWULAN'!I22</f>
        <v xml:space="preserve"> Brati </v>
      </c>
      <c r="D26" s="36" t="str">
        <f>'PER TRIWULAN'!B22</f>
        <v>SD NEGERI 2 TEMON</v>
      </c>
      <c r="E26" s="136">
        <f>'PER TRIWULAN'!X22</f>
        <v>104400000</v>
      </c>
    </row>
    <row r="27" spans="2:5" hidden="1">
      <c r="B27" s="79">
        <f>'PER TRIWULAN'!A23</f>
        <v>18</v>
      </c>
      <c r="C27" s="54" t="str">
        <f>'PER TRIWULAN'!I23</f>
        <v xml:space="preserve"> Brati </v>
      </c>
      <c r="D27" s="36" t="str">
        <f>'PER TRIWULAN'!B23</f>
        <v>SD NEGERI 2 TIREM</v>
      </c>
      <c r="E27" s="136">
        <f>'PER TRIWULAN'!X23</f>
        <v>112520000</v>
      </c>
    </row>
    <row r="28" spans="2:5" hidden="1">
      <c r="B28" s="79">
        <f>'PER TRIWULAN'!A24</f>
        <v>19</v>
      </c>
      <c r="C28" s="54" t="str">
        <f>'PER TRIWULAN'!I24</f>
        <v xml:space="preserve"> Brati </v>
      </c>
      <c r="D28" s="36" t="str">
        <f>'PER TRIWULAN'!B24</f>
        <v>SD NEGERI 3 JANGKUNGHARJO</v>
      </c>
      <c r="E28" s="136">
        <f>'PER TRIWULAN'!X24</f>
        <v>150510000</v>
      </c>
    </row>
    <row r="29" spans="2:5" hidden="1">
      <c r="B29" s="79">
        <f>'PER TRIWULAN'!A25</f>
        <v>20</v>
      </c>
      <c r="C29" s="54" t="str">
        <f>'PER TRIWULAN'!I25</f>
        <v xml:space="preserve"> Brati </v>
      </c>
      <c r="D29" s="36" t="str">
        <f>'PER TRIWULAN'!B25</f>
        <v>SD NEGERI 3 KARANGSARI</v>
      </c>
      <c r="E29" s="136">
        <f>'PER TRIWULAN'!X25</f>
        <v>45240000</v>
      </c>
    </row>
    <row r="30" spans="2:5" hidden="1">
      <c r="B30" s="79">
        <f>'PER TRIWULAN'!A26</f>
        <v>21</v>
      </c>
      <c r="C30" s="54" t="str">
        <f>'PER TRIWULAN'!I26</f>
        <v xml:space="preserve"> Brati </v>
      </c>
      <c r="D30" s="36" t="str">
        <f>'PER TRIWULAN'!B26</f>
        <v>SD NEGERI 3 KATEKAN</v>
      </c>
      <c r="E30" s="136">
        <f>'PER TRIWULAN'!X26</f>
        <v>65250000</v>
      </c>
    </row>
    <row r="31" spans="2:5" hidden="1">
      <c r="B31" s="79">
        <f>'PER TRIWULAN'!A27</f>
        <v>22</v>
      </c>
      <c r="C31" s="54" t="str">
        <f>'PER TRIWULAN'!I27</f>
        <v xml:space="preserve"> Brati </v>
      </c>
      <c r="D31" s="36" t="str">
        <f>'PER TRIWULAN'!B27</f>
        <v>SD NEGERI 3 KRONGGEN</v>
      </c>
      <c r="E31" s="136">
        <f>'PER TRIWULAN'!X27</f>
        <v>78590000</v>
      </c>
    </row>
    <row r="32" spans="2:5" hidden="1">
      <c r="B32" s="79">
        <f>'PER TRIWULAN'!A28</f>
        <v>23</v>
      </c>
      <c r="C32" s="54" t="str">
        <f>'PER TRIWULAN'!I28</f>
        <v xml:space="preserve"> Brati </v>
      </c>
      <c r="D32" s="36" t="str">
        <f>'PER TRIWULAN'!B28</f>
        <v>SD NEGERI 3 LEMAH PUTIH</v>
      </c>
      <c r="E32" s="136">
        <f>'PER TRIWULAN'!X28</f>
        <v>58580000</v>
      </c>
    </row>
    <row r="33" spans="2:5" hidden="1">
      <c r="B33" s="79">
        <f>'PER TRIWULAN'!A29</f>
        <v>24</v>
      </c>
      <c r="C33" s="54" t="str">
        <f>'PER TRIWULAN'!I29</f>
        <v xml:space="preserve"> Brati </v>
      </c>
      <c r="D33" s="36" t="str">
        <f>'PER TRIWULAN'!B29</f>
        <v>SD NEGERI 3 MENDURAN</v>
      </c>
      <c r="E33" s="136">
        <f>'PER TRIWULAN'!X29</f>
        <v>60465000</v>
      </c>
    </row>
    <row r="34" spans="2:5" hidden="1">
      <c r="B34" s="79">
        <f>'PER TRIWULAN'!A30</f>
        <v>25</v>
      </c>
      <c r="C34" s="54" t="str">
        <f>'PER TRIWULAN'!I30</f>
        <v xml:space="preserve"> Brati </v>
      </c>
      <c r="D34" s="36" t="str">
        <f>'PER TRIWULAN'!B30</f>
        <v>SD NEGERI 3 TEMON</v>
      </c>
      <c r="E34" s="136">
        <f>'PER TRIWULAN'!X30</f>
        <v>104980000</v>
      </c>
    </row>
    <row r="35" spans="2:5" hidden="1">
      <c r="B35" s="79">
        <f>'PER TRIWULAN'!A31</f>
        <v>26</v>
      </c>
      <c r="C35" s="54" t="str">
        <f>'PER TRIWULAN'!I31</f>
        <v xml:space="preserve"> Brati </v>
      </c>
      <c r="D35" s="36" t="str">
        <f>'PER TRIWULAN'!B31</f>
        <v>SD NEGERI 3 TIREM</v>
      </c>
      <c r="E35" s="136">
        <f>'PER TRIWULAN'!X31</f>
        <v>96860000</v>
      </c>
    </row>
    <row r="36" spans="2:5" hidden="1">
      <c r="B36" s="79">
        <f>'PER TRIWULAN'!A32</f>
        <v>27</v>
      </c>
      <c r="C36" s="54" t="str">
        <f>'PER TRIWULAN'!I32</f>
        <v xml:space="preserve"> Brati </v>
      </c>
      <c r="D36" s="36" t="str">
        <f>'PER TRIWULAN'!B32</f>
        <v>SD NEGERI 4 KARANGSARI</v>
      </c>
      <c r="E36" s="136">
        <f>'PER TRIWULAN'!X32</f>
        <v>37120000</v>
      </c>
    </row>
    <row r="37" spans="2:5" hidden="1">
      <c r="B37" s="79">
        <f>'PER TRIWULAN'!A33</f>
        <v>28</v>
      </c>
      <c r="C37" s="54" t="str">
        <f>'PER TRIWULAN'!I33</f>
        <v xml:space="preserve"> Brati </v>
      </c>
      <c r="D37" s="36" t="str">
        <f>'PER TRIWULAN'!B33</f>
        <v>SD NEGERI 4 KATEKAN</v>
      </c>
      <c r="E37" s="136">
        <f>'PER TRIWULAN'!X33</f>
        <v>44370000</v>
      </c>
    </row>
    <row r="38" spans="2:5" hidden="1">
      <c r="B38" s="79">
        <f>'PER TRIWULAN'!A34</f>
        <v>29</v>
      </c>
      <c r="C38" s="54" t="str">
        <f>'PER TRIWULAN'!I34</f>
        <v xml:space="preserve"> Brati </v>
      </c>
      <c r="D38" s="36" t="str">
        <f>'PER TRIWULAN'!B34</f>
        <v>SD NEGERI 4 KRONGGEN</v>
      </c>
      <c r="E38" s="136">
        <f>'PER TRIWULAN'!X34</f>
        <v>74530000</v>
      </c>
    </row>
    <row r="39" spans="2:5" hidden="1">
      <c r="B39" s="79">
        <f>'PER TRIWULAN'!A35</f>
        <v>30</v>
      </c>
      <c r="C39" s="54" t="str">
        <f>'PER TRIWULAN'!I35</f>
        <v xml:space="preserve"> Brati </v>
      </c>
      <c r="D39" s="36" t="str">
        <f>'PER TRIWULAN'!B35</f>
        <v>SD NEGERI 4 MENDURAN</v>
      </c>
      <c r="E39" s="136">
        <f>'PER TRIWULAN'!X35</f>
        <v>42920000</v>
      </c>
    </row>
    <row r="40" spans="2:5" hidden="1">
      <c r="B40" s="79">
        <f>'PER TRIWULAN'!A36</f>
        <v>31</v>
      </c>
      <c r="C40" s="54" t="str">
        <f>'PER TRIWULAN'!I36</f>
        <v xml:space="preserve"> Brati </v>
      </c>
      <c r="D40" s="36" t="str">
        <f>'PER TRIWULAN'!B36</f>
        <v>SD NEGERI 5 KARANGSARI</v>
      </c>
      <c r="E40" s="136">
        <f>'PER TRIWULAN'!X36</f>
        <v>51620000</v>
      </c>
    </row>
    <row r="41" spans="2:5" hidden="1">
      <c r="B41" s="79">
        <f>'PER TRIWULAN'!A37</f>
        <v>32</v>
      </c>
      <c r="C41" s="54" t="str">
        <f>'PER TRIWULAN'!I37</f>
        <v xml:space="preserve"> Brati </v>
      </c>
      <c r="D41" s="36" t="str">
        <f>'PER TRIWULAN'!B37</f>
        <v>SD NEGERI 5 MENDURAN</v>
      </c>
      <c r="E41" s="136">
        <f>'PER TRIWULAN'!X37</f>
        <v>47560000</v>
      </c>
    </row>
    <row r="42" spans="2:5" hidden="1">
      <c r="B42" s="79">
        <f>'PER TRIWULAN'!A38</f>
        <v>33</v>
      </c>
      <c r="C42" s="54" t="str">
        <f>'PER TRIWULAN'!I38</f>
        <v xml:space="preserve"> Gabus </v>
      </c>
      <c r="D42" s="36" t="str">
        <f>'PER TRIWULAN'!B38</f>
        <v>SD NEGERI 1 BENDO HARJO</v>
      </c>
      <c r="E42" s="136">
        <f>'PER TRIWULAN'!X38</f>
        <v>78010000</v>
      </c>
    </row>
    <row r="43" spans="2:5" hidden="1">
      <c r="B43" s="79">
        <f>'PER TRIWULAN'!A39</f>
        <v>34</v>
      </c>
      <c r="C43" s="54" t="str">
        <f>'PER TRIWULAN'!I39</f>
        <v xml:space="preserve"> Gabus </v>
      </c>
      <c r="D43" s="36" t="str">
        <f>'PER TRIWULAN'!B39</f>
        <v>SD NEGERI 1 KEYONGAN</v>
      </c>
      <c r="E43" s="136">
        <f>'PER TRIWULAN'!X39</f>
        <v>106720000</v>
      </c>
    </row>
    <row r="44" spans="2:5" hidden="1">
      <c r="B44" s="79">
        <f>'PER TRIWULAN'!A40</f>
        <v>35</v>
      </c>
      <c r="C44" s="54" t="str">
        <f>'PER TRIWULAN'!I40</f>
        <v xml:space="preserve"> Gabus </v>
      </c>
      <c r="D44" s="36" t="str">
        <f>'PER TRIWULAN'!B40</f>
        <v>SD NEGERI 1 NGLINDUK</v>
      </c>
      <c r="E44" s="136">
        <f>'PER TRIWULAN'!X40</f>
        <v>121220000</v>
      </c>
    </row>
    <row r="45" spans="2:5" hidden="1">
      <c r="B45" s="79">
        <f>'PER TRIWULAN'!A41</f>
        <v>36</v>
      </c>
      <c r="C45" s="54" t="str">
        <f>'PER TRIWULAN'!I41</f>
        <v xml:space="preserve"> Gabus </v>
      </c>
      <c r="D45" s="36" t="str">
        <f>'PER TRIWULAN'!B41</f>
        <v>SD NEGERI 1 PANDANHARUM</v>
      </c>
      <c r="E45" s="136">
        <f>'PER TRIWULAN'!X41</f>
        <v>91350000</v>
      </c>
    </row>
    <row r="46" spans="2:5" hidden="1">
      <c r="B46" s="79">
        <f>'PER TRIWULAN'!A42</f>
        <v>37</v>
      </c>
      <c r="C46" s="54" t="str">
        <f>'PER TRIWULAN'!I42</f>
        <v xml:space="preserve"> Gabus </v>
      </c>
      <c r="D46" s="36" t="str">
        <f>'PER TRIWULAN'!B42</f>
        <v>SD NEGERI 1 PELEM</v>
      </c>
      <c r="E46" s="136">
        <f>'PER TRIWULAN'!X42</f>
        <v>130210000</v>
      </c>
    </row>
    <row r="47" spans="2:5" hidden="1">
      <c r="B47" s="79">
        <f>'PER TRIWULAN'!A43</f>
        <v>38</v>
      </c>
      <c r="C47" s="54" t="str">
        <f>'PER TRIWULAN'!I43</f>
        <v xml:space="preserve"> Gabus </v>
      </c>
      <c r="D47" s="36" t="str">
        <f>'PER TRIWULAN'!B43</f>
        <v>SD NEGERI 1 SUWATU</v>
      </c>
      <c r="E47" s="136">
        <f>'PER TRIWULAN'!X43</f>
        <v>65540000</v>
      </c>
    </row>
    <row r="48" spans="2:5" hidden="1">
      <c r="B48" s="79">
        <f>'PER TRIWULAN'!A44</f>
        <v>39</v>
      </c>
      <c r="C48" s="54" t="str">
        <f>'PER TRIWULAN'!I44</f>
        <v xml:space="preserve"> Gabus </v>
      </c>
      <c r="D48" s="36" t="str">
        <f>'PER TRIWULAN'!B44</f>
        <v>SD NEGERI 1 TAHUNAN</v>
      </c>
      <c r="E48" s="136">
        <f>'PER TRIWULAN'!X44</f>
        <v>113680000</v>
      </c>
    </row>
    <row r="49" spans="2:5" hidden="1">
      <c r="B49" s="79">
        <f>'PER TRIWULAN'!A45</f>
        <v>40</v>
      </c>
      <c r="C49" s="54" t="str">
        <f>'PER TRIWULAN'!I45</f>
        <v xml:space="preserve"> Gabus </v>
      </c>
      <c r="D49" s="36" t="str">
        <f>'PER TRIWULAN'!B45</f>
        <v>SD NEGERI 1 TLOGOTIRTO</v>
      </c>
      <c r="E49" s="136">
        <f>'PER TRIWULAN'!X45</f>
        <v>109040000</v>
      </c>
    </row>
    <row r="50" spans="2:5" hidden="1">
      <c r="B50" s="79">
        <f>'PER TRIWULAN'!A46</f>
        <v>41</v>
      </c>
      <c r="C50" s="54" t="str">
        <f>'PER TRIWULAN'!I46</f>
        <v xml:space="preserve"> Gabus </v>
      </c>
      <c r="D50" s="36" t="str">
        <f>'PER TRIWULAN'!B46</f>
        <v>SD NEGERI 1 TUNGGULREJO</v>
      </c>
      <c r="E50" s="136">
        <f>'PER TRIWULAN'!X46</f>
        <v>80620000</v>
      </c>
    </row>
    <row r="51" spans="2:5" hidden="1">
      <c r="B51" s="79">
        <f>'PER TRIWULAN'!A47</f>
        <v>42</v>
      </c>
      <c r="C51" s="54" t="str">
        <f>'PER TRIWULAN'!I47</f>
        <v xml:space="preserve"> Gabus </v>
      </c>
      <c r="D51" s="36" t="str">
        <f>'PER TRIWULAN'!B47</f>
        <v>SD NEGERI 2 BANJAREJO</v>
      </c>
      <c r="E51" s="136">
        <f>'PER TRIWULAN'!X47</f>
        <v>101790000</v>
      </c>
    </row>
    <row r="52" spans="2:5" hidden="1">
      <c r="B52" s="79">
        <f>'PER TRIWULAN'!A48</f>
        <v>43</v>
      </c>
      <c r="C52" s="54" t="str">
        <f>'PER TRIWULAN'!I48</f>
        <v xml:space="preserve"> Gabus </v>
      </c>
      <c r="D52" s="36" t="str">
        <f>'PER TRIWULAN'!B48</f>
        <v>SD NEGERI 2 BENDOHARJO</v>
      </c>
      <c r="E52" s="136">
        <f>'PER TRIWULAN'!X48</f>
        <v>68730000</v>
      </c>
    </row>
    <row r="53" spans="2:5" hidden="1">
      <c r="B53" s="79">
        <f>'PER TRIWULAN'!A49</f>
        <v>44</v>
      </c>
      <c r="C53" s="54" t="str">
        <f>'PER TRIWULAN'!I49</f>
        <v xml:space="preserve"> Gabus </v>
      </c>
      <c r="D53" s="36" t="str">
        <f>'PER TRIWULAN'!B49</f>
        <v>SD NEGERI 2 GABUS</v>
      </c>
      <c r="E53" s="136">
        <f>'PER TRIWULAN'!X49</f>
        <v>67570000</v>
      </c>
    </row>
    <row r="54" spans="2:5" hidden="1">
      <c r="B54" s="79">
        <f>'PER TRIWULAN'!A50</f>
        <v>45</v>
      </c>
      <c r="C54" s="54" t="str">
        <f>'PER TRIWULAN'!I50</f>
        <v xml:space="preserve"> Gabus </v>
      </c>
      <c r="D54" s="36" t="str">
        <f>'PER TRIWULAN'!B50</f>
        <v>SD NEGERI 2 KALIPANG</v>
      </c>
      <c r="E54" s="136">
        <f>'PER TRIWULAN'!X50</f>
        <v>66410000</v>
      </c>
    </row>
    <row r="55" spans="2:5" hidden="1">
      <c r="B55" s="79">
        <f>'PER TRIWULAN'!A51</f>
        <v>46</v>
      </c>
      <c r="C55" s="54" t="str">
        <f>'PER TRIWULAN'!I51</f>
        <v xml:space="preserve"> Gabus </v>
      </c>
      <c r="D55" s="36" t="str">
        <f>'PER TRIWULAN'!B51</f>
        <v>SD NEGERI 2 PANDAN HARUM</v>
      </c>
      <c r="E55" s="136">
        <f>'PER TRIWULAN'!X51</f>
        <v>136300000</v>
      </c>
    </row>
    <row r="56" spans="2:5" hidden="1">
      <c r="B56" s="79">
        <f>'PER TRIWULAN'!A52</f>
        <v>47</v>
      </c>
      <c r="C56" s="54" t="str">
        <f>'PER TRIWULAN'!I52</f>
        <v xml:space="preserve"> Gabus </v>
      </c>
      <c r="D56" s="36" t="str">
        <f>'PER TRIWULAN'!B52</f>
        <v>SD NEGERI 2 PELEM</v>
      </c>
      <c r="E56" s="136">
        <f>'PER TRIWULAN'!X52</f>
        <v>89320000</v>
      </c>
    </row>
    <row r="57" spans="2:5" hidden="1">
      <c r="B57" s="79">
        <f>'PER TRIWULAN'!A53</f>
        <v>48</v>
      </c>
      <c r="C57" s="54" t="str">
        <f>'PER TRIWULAN'!I53</f>
        <v xml:space="preserve"> Gabus </v>
      </c>
      <c r="D57" s="36" t="str">
        <f>'PER TRIWULAN'!B53</f>
        <v>SD NEGERI 2 TUNGGULREJO</v>
      </c>
      <c r="E57" s="136">
        <f>'PER TRIWULAN'!X53</f>
        <v>74820000</v>
      </c>
    </row>
    <row r="58" spans="2:5" hidden="1">
      <c r="B58" s="79">
        <f>'PER TRIWULAN'!A54</f>
        <v>49</v>
      </c>
      <c r="C58" s="54" t="str">
        <f>'PER TRIWULAN'!I54</f>
        <v xml:space="preserve"> Gabus </v>
      </c>
      <c r="D58" s="36" t="str">
        <f>'PER TRIWULAN'!B54</f>
        <v>SD NEGERI 3 BANJAREJO</v>
      </c>
      <c r="E58" s="136">
        <f>'PER TRIWULAN'!X54</f>
        <v>66990000</v>
      </c>
    </row>
    <row r="59" spans="2:5" hidden="1">
      <c r="B59" s="79">
        <f>'PER TRIWULAN'!A55</f>
        <v>50</v>
      </c>
      <c r="C59" s="54" t="str">
        <f>'PER TRIWULAN'!I55</f>
        <v xml:space="preserve"> Gabus </v>
      </c>
      <c r="D59" s="36" t="str">
        <f>'PER TRIWULAN'!B55</f>
        <v>SD NEGERI 3 BENDOHARJO</v>
      </c>
      <c r="E59" s="136">
        <f>'PER TRIWULAN'!X55</f>
        <v>108460000</v>
      </c>
    </row>
    <row r="60" spans="2:5" hidden="1">
      <c r="B60" s="79">
        <f>'PER TRIWULAN'!A56</f>
        <v>51</v>
      </c>
      <c r="C60" s="54" t="str">
        <f>'PER TRIWULAN'!I56</f>
        <v xml:space="preserve"> Gabus </v>
      </c>
      <c r="D60" s="36" t="str">
        <f>'PER TRIWULAN'!B56</f>
        <v>SD NEGERI 3 GABUS</v>
      </c>
      <c r="E60" s="136">
        <f>'PER TRIWULAN'!X56</f>
        <v>71630000</v>
      </c>
    </row>
    <row r="61" spans="2:5" hidden="1">
      <c r="B61" s="79">
        <f>'PER TRIWULAN'!A57</f>
        <v>52</v>
      </c>
      <c r="C61" s="54" t="str">
        <f>'PER TRIWULAN'!I57</f>
        <v xml:space="preserve"> Gabus </v>
      </c>
      <c r="D61" s="36" t="str">
        <f>'PER TRIWULAN'!B57</f>
        <v>SD NEGERI 3 KALIPANG</v>
      </c>
      <c r="E61" s="136">
        <f>'PER TRIWULAN'!X57</f>
        <v>72210000</v>
      </c>
    </row>
    <row r="62" spans="2:5" hidden="1">
      <c r="B62" s="79">
        <f>'PER TRIWULAN'!A58</f>
        <v>53</v>
      </c>
      <c r="C62" s="54" t="str">
        <f>'PER TRIWULAN'!I58</f>
        <v xml:space="preserve"> Gabus </v>
      </c>
      <c r="D62" s="36" t="str">
        <f>'PER TRIWULAN'!B58</f>
        <v>SD NEGERI 3 KEYONGAN</v>
      </c>
      <c r="E62" s="136">
        <f>'PER TRIWULAN'!X58</f>
        <v>99180000</v>
      </c>
    </row>
    <row r="63" spans="2:5" hidden="1">
      <c r="B63" s="79">
        <f>'PER TRIWULAN'!A59</f>
        <v>54</v>
      </c>
      <c r="C63" s="54" t="str">
        <f>'PER TRIWULAN'!I59</f>
        <v xml:space="preserve"> Gabus </v>
      </c>
      <c r="D63" s="36" t="str">
        <f>'PER TRIWULAN'!B59</f>
        <v>SD NEGERI 3 PANDAN HARUM</v>
      </c>
      <c r="E63" s="136">
        <f>'PER TRIWULAN'!X59</f>
        <v>33495000</v>
      </c>
    </row>
    <row r="64" spans="2:5" hidden="1">
      <c r="B64" s="79">
        <f>'PER TRIWULAN'!A60</f>
        <v>55</v>
      </c>
      <c r="C64" s="54" t="str">
        <f>'PER TRIWULAN'!I60</f>
        <v xml:space="preserve"> Gabus </v>
      </c>
      <c r="D64" s="36" t="str">
        <f>'PER TRIWULAN'!B60</f>
        <v>SD NEGERI 3 PELEM</v>
      </c>
      <c r="E64" s="136">
        <f>'PER TRIWULAN'!X60</f>
        <v>90770000</v>
      </c>
    </row>
    <row r="65" spans="2:5" hidden="1">
      <c r="B65" s="79">
        <f>'PER TRIWULAN'!A61</f>
        <v>56</v>
      </c>
      <c r="C65" s="54" t="str">
        <f>'PER TRIWULAN'!I61</f>
        <v xml:space="preserve"> Gabus </v>
      </c>
      <c r="D65" s="36" t="str">
        <f>'PER TRIWULAN'!B61</f>
        <v>SD NEGERI 3 SULURSARI</v>
      </c>
      <c r="E65" s="136">
        <f>'PER TRIWULAN'!X61</f>
        <v>74385000</v>
      </c>
    </row>
    <row r="66" spans="2:5" hidden="1">
      <c r="B66" s="79">
        <f>'PER TRIWULAN'!A62</f>
        <v>57</v>
      </c>
      <c r="C66" s="54" t="str">
        <f>'PER TRIWULAN'!I62</f>
        <v xml:space="preserve"> Gabus </v>
      </c>
      <c r="D66" s="36" t="str">
        <f>'PER TRIWULAN'!B62</f>
        <v>SD NEGERI 3 SUWATU</v>
      </c>
      <c r="E66" s="136">
        <f>'PER TRIWULAN'!X62</f>
        <v>73370000</v>
      </c>
    </row>
    <row r="67" spans="2:5" hidden="1">
      <c r="B67" s="79">
        <f>'PER TRIWULAN'!A63</f>
        <v>58</v>
      </c>
      <c r="C67" s="54" t="str">
        <f>'PER TRIWULAN'!I63</f>
        <v xml:space="preserve"> Gabus </v>
      </c>
      <c r="D67" s="36" t="str">
        <f>'PER TRIWULAN'!B63</f>
        <v>SD NEGERI 3 TAHUNAN</v>
      </c>
      <c r="E67" s="136">
        <f>'PER TRIWULAN'!X63</f>
        <v>84390000</v>
      </c>
    </row>
    <row r="68" spans="2:5" hidden="1">
      <c r="B68" s="79">
        <f>'PER TRIWULAN'!A64</f>
        <v>59</v>
      </c>
      <c r="C68" s="54" t="str">
        <f>'PER TRIWULAN'!I64</f>
        <v xml:space="preserve"> Gabus </v>
      </c>
      <c r="D68" s="36" t="str">
        <f>'PER TRIWULAN'!B64</f>
        <v>SD NEGERI 3 TLOGOTIRTO</v>
      </c>
      <c r="E68" s="136">
        <f>'PER TRIWULAN'!X64</f>
        <v>87000000</v>
      </c>
    </row>
    <row r="69" spans="2:5" hidden="1">
      <c r="B69" s="79">
        <f>'PER TRIWULAN'!A65</f>
        <v>60</v>
      </c>
      <c r="C69" s="54" t="str">
        <f>'PER TRIWULAN'!I65</f>
        <v xml:space="preserve"> Gabus </v>
      </c>
      <c r="D69" s="36" t="str">
        <f>'PER TRIWULAN'!B65</f>
        <v>SD NEGERI 3 TUNGGULREJO</v>
      </c>
      <c r="E69" s="136">
        <f>'PER TRIWULAN'!X65</f>
        <v>56550000</v>
      </c>
    </row>
    <row r="70" spans="2:5" hidden="1">
      <c r="B70" s="79">
        <f>'PER TRIWULAN'!A66</f>
        <v>61</v>
      </c>
      <c r="C70" s="54" t="str">
        <f>'PER TRIWULAN'!I66</f>
        <v xml:space="preserve"> Gabus </v>
      </c>
      <c r="D70" s="36" t="str">
        <f>'PER TRIWULAN'!B66</f>
        <v>SD NEGERI 4 BANJAREJO</v>
      </c>
      <c r="E70" s="136">
        <f>'PER TRIWULAN'!X66</f>
        <v>66120000</v>
      </c>
    </row>
    <row r="71" spans="2:5" hidden="1">
      <c r="B71" s="79">
        <f>'PER TRIWULAN'!A67</f>
        <v>62</v>
      </c>
      <c r="C71" s="54" t="str">
        <f>'PER TRIWULAN'!I67</f>
        <v xml:space="preserve"> Gabus </v>
      </c>
      <c r="D71" s="36" t="str">
        <f>'PER TRIWULAN'!B67</f>
        <v>SD NEGERI 4 BENDOHARJO</v>
      </c>
      <c r="E71" s="136">
        <f>'PER TRIWULAN'!X67</f>
        <v>63220000</v>
      </c>
    </row>
    <row r="72" spans="2:5" hidden="1">
      <c r="B72" s="79">
        <f>'PER TRIWULAN'!A68</f>
        <v>63</v>
      </c>
      <c r="C72" s="54" t="str">
        <f>'PER TRIWULAN'!I68</f>
        <v xml:space="preserve"> Gabus </v>
      </c>
      <c r="D72" s="36" t="str">
        <f>'PER TRIWULAN'!B68</f>
        <v>SD NEGERI 4 PANDANHARUM</v>
      </c>
      <c r="E72" s="136">
        <f>'PER TRIWULAN'!X68</f>
        <v>53650000</v>
      </c>
    </row>
    <row r="73" spans="2:5" hidden="1">
      <c r="B73" s="79">
        <f>'PER TRIWULAN'!A69</f>
        <v>64</v>
      </c>
      <c r="C73" s="54" t="str">
        <f>'PER TRIWULAN'!I69</f>
        <v xml:space="preserve"> Gabus </v>
      </c>
      <c r="D73" s="36" t="str">
        <f>'PER TRIWULAN'!B69</f>
        <v>SD NEGERI 4 PELEM</v>
      </c>
      <c r="E73" s="136">
        <f>'PER TRIWULAN'!X69</f>
        <v>88160000</v>
      </c>
    </row>
    <row r="74" spans="2:5" hidden="1">
      <c r="B74" s="79">
        <f>'PER TRIWULAN'!A70</f>
        <v>65</v>
      </c>
      <c r="C74" s="54" t="str">
        <f>'PER TRIWULAN'!I70</f>
        <v xml:space="preserve"> Gabus </v>
      </c>
      <c r="D74" s="36" t="str">
        <f>'PER TRIWULAN'!B70</f>
        <v>SD NEGERI 4 SULURSARI</v>
      </c>
      <c r="E74" s="136">
        <f>'PER TRIWULAN'!X70</f>
        <v>92220000</v>
      </c>
    </row>
    <row r="75" spans="2:5" hidden="1">
      <c r="B75" s="79">
        <f>'PER TRIWULAN'!A71</f>
        <v>66</v>
      </c>
      <c r="C75" s="54" t="str">
        <f>'PER TRIWULAN'!I71</f>
        <v xml:space="preserve"> Gabus </v>
      </c>
      <c r="D75" s="36" t="str">
        <f>'PER TRIWULAN'!B71</f>
        <v>SD NEGERI 4 TUNGGULREJO</v>
      </c>
      <c r="E75" s="136">
        <f>'PER TRIWULAN'!X71</f>
        <v>65250000</v>
      </c>
    </row>
    <row r="76" spans="2:5" hidden="1">
      <c r="B76" s="79">
        <f>'PER TRIWULAN'!A72</f>
        <v>67</v>
      </c>
      <c r="C76" s="54" t="str">
        <f>'PER TRIWULAN'!I72</f>
        <v xml:space="preserve"> Gabus </v>
      </c>
      <c r="D76" s="36" t="str">
        <f>'PER TRIWULAN'!B72</f>
        <v>SD NEGERI 2 KEYONNGAN</v>
      </c>
      <c r="E76" s="136">
        <f>'PER TRIWULAN'!X72</f>
        <v>140070000</v>
      </c>
    </row>
    <row r="77" spans="2:5" hidden="1">
      <c r="B77" s="79">
        <f>'PER TRIWULAN'!A73</f>
        <v>68</v>
      </c>
      <c r="C77" s="54" t="str">
        <f>'PER TRIWULAN'!I73</f>
        <v xml:space="preserve"> Gabus </v>
      </c>
      <c r="D77" s="36" t="str">
        <f>'PER TRIWULAN'!B73</f>
        <v>SD NEGERI 1 GABUS</v>
      </c>
      <c r="E77" s="136">
        <f>'PER TRIWULAN'!X73</f>
        <v>81780000</v>
      </c>
    </row>
    <row r="78" spans="2:5" hidden="1">
      <c r="B78" s="79">
        <f>'PER TRIWULAN'!A74</f>
        <v>69</v>
      </c>
      <c r="C78" s="54" t="str">
        <f>'PER TRIWULAN'!I74</f>
        <v xml:space="preserve"> Gabus </v>
      </c>
      <c r="D78" s="36" t="str">
        <f>'PER TRIWULAN'!B74</f>
        <v>SD NEGERI 1 KARANGREJO</v>
      </c>
      <c r="E78" s="136">
        <f>'PER TRIWULAN'!X74</f>
        <v>79170000</v>
      </c>
    </row>
    <row r="79" spans="2:5" hidden="1">
      <c r="B79" s="79">
        <f>'PER TRIWULAN'!A75</f>
        <v>70</v>
      </c>
      <c r="C79" s="54" t="str">
        <f>'PER TRIWULAN'!I75</f>
        <v xml:space="preserve"> Gabus </v>
      </c>
      <c r="D79" s="36" t="str">
        <f>'PER TRIWULAN'!B75</f>
        <v>SD NEGERI 2 KARANGREJO</v>
      </c>
      <c r="E79" s="136">
        <f>'PER TRIWULAN'!X75</f>
        <v>86420000</v>
      </c>
    </row>
    <row r="80" spans="2:5" hidden="1">
      <c r="B80" s="79">
        <f>'PER TRIWULAN'!A76</f>
        <v>71</v>
      </c>
      <c r="C80" s="54" t="str">
        <f>'PER TRIWULAN'!I76</f>
        <v xml:space="preserve"> Gabus </v>
      </c>
      <c r="D80" s="36" t="str">
        <f>'PER TRIWULAN'!B76</f>
        <v>SD NEGERI 3 KARANGREJO</v>
      </c>
      <c r="E80" s="136">
        <f>'PER TRIWULAN'!X76</f>
        <v>74530000</v>
      </c>
    </row>
    <row r="81" spans="2:5" hidden="1">
      <c r="B81" s="79">
        <f>'PER TRIWULAN'!A77</f>
        <v>72</v>
      </c>
      <c r="C81" s="54" t="str">
        <f>'PER TRIWULAN'!I77</f>
        <v xml:space="preserve"> Gabus </v>
      </c>
      <c r="D81" s="36" t="str">
        <f>'PER TRIWULAN'!B77</f>
        <v>SD NEGERI 1 BANJAREJO</v>
      </c>
      <c r="E81" s="136">
        <f>'PER TRIWULAN'!X77</f>
        <v>88450000</v>
      </c>
    </row>
    <row r="82" spans="2:5" hidden="1">
      <c r="B82" s="79">
        <f>'PER TRIWULAN'!A78</f>
        <v>73</v>
      </c>
      <c r="C82" s="54" t="str">
        <f>'PER TRIWULAN'!I78</f>
        <v xml:space="preserve"> Gabus </v>
      </c>
      <c r="D82" s="36" t="str">
        <f>'PER TRIWULAN'!B78</f>
        <v>SD NEGERI 1 KALIPANG</v>
      </c>
      <c r="E82" s="136">
        <f>'PER TRIWULAN'!X78</f>
        <v>83810000</v>
      </c>
    </row>
    <row r="83" spans="2:5" hidden="1">
      <c r="B83" s="79">
        <f>'PER TRIWULAN'!A79</f>
        <v>74</v>
      </c>
      <c r="C83" s="54" t="str">
        <f>'PER TRIWULAN'!I79</f>
        <v xml:space="preserve"> Gabus </v>
      </c>
      <c r="D83" s="36" t="str">
        <f>'PER TRIWULAN'!B79</f>
        <v>SD NEGERI 2 TAHUNAN</v>
      </c>
      <c r="E83" s="136">
        <f>'PER TRIWULAN'!X79</f>
        <v>98020000</v>
      </c>
    </row>
    <row r="84" spans="2:5" hidden="1">
      <c r="B84" s="79">
        <f>'PER TRIWULAN'!A80</f>
        <v>75</v>
      </c>
      <c r="C84" s="54" t="str">
        <f>'PER TRIWULAN'!I80</f>
        <v xml:space="preserve"> Gabus </v>
      </c>
      <c r="D84" s="36" t="str">
        <f>'PER TRIWULAN'!B80</f>
        <v>SD NEGERI 1 SULURSARI</v>
      </c>
      <c r="E84" s="136">
        <f>'PER TRIWULAN'!X80</f>
        <v>132530000</v>
      </c>
    </row>
    <row r="85" spans="2:5" hidden="1">
      <c r="B85" s="79">
        <f>'PER TRIWULAN'!A81</f>
        <v>76</v>
      </c>
      <c r="C85" s="54" t="str">
        <f>'PER TRIWULAN'!I81</f>
        <v xml:space="preserve"> Gabus </v>
      </c>
      <c r="D85" s="36" t="str">
        <f>'PER TRIWULAN'!B81</f>
        <v>SD NEGERI 2 SULURSARI</v>
      </c>
      <c r="E85" s="136">
        <f>'PER TRIWULAN'!X81</f>
        <v>133110000</v>
      </c>
    </row>
    <row r="86" spans="2:5" hidden="1">
      <c r="B86" s="79">
        <f>'PER TRIWULAN'!A82</f>
        <v>77</v>
      </c>
      <c r="C86" s="54" t="str">
        <f>'PER TRIWULAN'!I82</f>
        <v xml:space="preserve"> Gabus </v>
      </c>
      <c r="D86" s="36" t="str">
        <f>'PER TRIWULAN'!B82</f>
        <v>SD NEGERI 2 TLOGOTIRTO</v>
      </c>
      <c r="E86" s="136">
        <f>'PER TRIWULAN'!X82</f>
        <v>75400000</v>
      </c>
    </row>
    <row r="87" spans="2:5" hidden="1">
      <c r="B87" s="79">
        <f>'PER TRIWULAN'!A83</f>
        <v>78</v>
      </c>
      <c r="C87" s="54" t="str">
        <f>'PER TRIWULAN'!I83</f>
        <v xml:space="preserve"> Gabus </v>
      </c>
      <c r="D87" s="36" t="str">
        <f>'PER TRIWULAN'!B83</f>
        <v>SD NEGERI 3 NGLINDUK</v>
      </c>
      <c r="E87" s="136">
        <f>'PER TRIWULAN'!X83</f>
        <v>65540000</v>
      </c>
    </row>
    <row r="88" spans="2:5" hidden="1">
      <c r="B88" s="79">
        <f>'PER TRIWULAN'!A84</f>
        <v>79</v>
      </c>
      <c r="C88" s="54" t="str">
        <f>'PER TRIWULAN'!I84</f>
        <v xml:space="preserve"> Geyer </v>
      </c>
      <c r="D88" s="36" t="str">
        <f>'PER TRIWULAN'!B84</f>
        <v>SD NEGERI 2 SOBO</v>
      </c>
      <c r="E88" s="136">
        <f>'PER TRIWULAN'!X84</f>
        <v>91640000</v>
      </c>
    </row>
    <row r="89" spans="2:5" hidden="1">
      <c r="B89" s="79">
        <f>'PER TRIWULAN'!A85</f>
        <v>80</v>
      </c>
      <c r="C89" s="54" t="str">
        <f>'PER TRIWULAN'!I85</f>
        <v xml:space="preserve"> Geyer </v>
      </c>
      <c r="D89" s="36" t="str">
        <f>'PER TRIWULAN'!B85</f>
        <v>SD NEGERI 1 JAMBNGAN</v>
      </c>
      <c r="E89" s="146">
        <f>'PER TRIWULAN'!X85</f>
        <v>100630000</v>
      </c>
    </row>
    <row r="90" spans="2:5" hidden="1">
      <c r="B90" s="79">
        <f>'PER TRIWULAN'!A86</f>
        <v>81</v>
      </c>
      <c r="C90" s="54" t="str">
        <f>'PER TRIWULAN'!I86</f>
        <v xml:space="preserve"> Geyer </v>
      </c>
      <c r="D90" s="36" t="str">
        <f>'PER TRIWULAN'!B86</f>
        <v>SD NEGERI 1 ASEMRUDUNG</v>
      </c>
      <c r="E90" s="146">
        <f>'PER TRIWULAN'!X86</f>
        <v>78880000</v>
      </c>
    </row>
    <row r="91" spans="2:5" hidden="1">
      <c r="B91" s="82">
        <f>'PER TRIWULAN'!A87</f>
        <v>82</v>
      </c>
      <c r="C91" s="69" t="str">
        <f>'PER TRIWULAN'!I87</f>
        <v xml:space="preserve"> Geyer </v>
      </c>
      <c r="D91" s="70" t="str">
        <f>'PER TRIWULAN'!B87</f>
        <v>SD NEGERI 1 BANGSRI</v>
      </c>
      <c r="E91" s="136">
        <f>'PER TRIWULAN'!X87</f>
        <v>75690000</v>
      </c>
    </row>
    <row r="92" spans="2:5" hidden="1">
      <c r="B92" s="79">
        <f>'PER TRIWULAN'!A88</f>
        <v>83</v>
      </c>
      <c r="C92" s="54" t="str">
        <f>'PER TRIWULAN'!I88</f>
        <v xml:space="preserve"> Geyer </v>
      </c>
      <c r="D92" s="36" t="str">
        <f>'PER TRIWULAN'!B88</f>
        <v>SD NEGERI 1 JUWORO</v>
      </c>
      <c r="E92" s="136">
        <f>'PER TRIWULAN'!X88</f>
        <v>71050000</v>
      </c>
    </row>
    <row r="93" spans="2:5" hidden="1">
      <c r="B93" s="79">
        <f>'PER TRIWULAN'!A89</f>
        <v>84</v>
      </c>
      <c r="C93" s="54" t="str">
        <f>'PER TRIWULAN'!I89</f>
        <v xml:space="preserve"> Geyer </v>
      </c>
      <c r="D93" s="36" t="str">
        <f>'PER TRIWULAN'!B89</f>
        <v>SD NEGERI 1 KALANGBANCAR</v>
      </c>
      <c r="E93" s="136">
        <f>'PER TRIWULAN'!X89</f>
        <v>48140000</v>
      </c>
    </row>
    <row r="94" spans="2:5" hidden="1">
      <c r="B94" s="79">
        <f>'PER TRIWULAN'!A90</f>
        <v>85</v>
      </c>
      <c r="C94" s="54" t="str">
        <f>'PER TRIWULAN'!I90</f>
        <v xml:space="preserve"> Geyer </v>
      </c>
      <c r="D94" s="36" t="str">
        <f>'PER TRIWULAN'!B90</f>
        <v>SD NEGERI 1 KARANGANYAR</v>
      </c>
      <c r="E94" s="136">
        <f>'PER TRIWULAN'!X90</f>
        <v>44370000</v>
      </c>
    </row>
    <row r="95" spans="2:5" hidden="1">
      <c r="B95" s="79">
        <f>'PER TRIWULAN'!A91</f>
        <v>86</v>
      </c>
      <c r="C95" s="54" t="str">
        <f>'PER TRIWULAN'!I91</f>
        <v xml:space="preserve"> Geyer </v>
      </c>
      <c r="D95" s="36" t="str">
        <f>'PER TRIWULAN'!B91</f>
        <v>SD NEGERI 1 LEDOKDAWAN</v>
      </c>
      <c r="E95" s="136">
        <f>'PER TRIWULAN'!X91</f>
        <v>75400000</v>
      </c>
    </row>
    <row r="96" spans="2:5" hidden="1">
      <c r="B96" s="79">
        <f>'PER TRIWULAN'!A92</f>
        <v>87</v>
      </c>
      <c r="C96" s="54" t="str">
        <f>'PER TRIWULAN'!I92</f>
        <v xml:space="preserve"> Geyer </v>
      </c>
      <c r="D96" s="36" t="str">
        <f>'PER TRIWULAN'!B92</f>
        <v>SD NEGERI 1 MONGGOT</v>
      </c>
      <c r="E96" s="136">
        <f>'PER TRIWULAN'!X92</f>
        <v>41760000</v>
      </c>
    </row>
    <row r="97" spans="2:5" hidden="1">
      <c r="B97" s="79">
        <f>'PER TRIWULAN'!A93</f>
        <v>88</v>
      </c>
      <c r="C97" s="54" t="str">
        <f>'PER TRIWULAN'!I93</f>
        <v xml:space="preserve"> Geyer </v>
      </c>
      <c r="D97" s="36" t="str">
        <f>'PER TRIWULAN'!B93</f>
        <v>SD NEGERI 1 RAMBAT</v>
      </c>
      <c r="E97" s="136">
        <f>'PER TRIWULAN'!X93</f>
        <v>66410000</v>
      </c>
    </row>
    <row r="98" spans="2:5" hidden="1">
      <c r="B98" s="79">
        <f>'PER TRIWULAN'!A94</f>
        <v>89</v>
      </c>
      <c r="C98" s="54" t="str">
        <f>'PER TRIWULAN'!I94</f>
        <v xml:space="preserve"> Geyer </v>
      </c>
      <c r="D98" s="36" t="str">
        <f>'PER TRIWULAN'!B94</f>
        <v>SD NEGERI 1 SOBO</v>
      </c>
      <c r="E98" s="136">
        <f>'PER TRIWULAN'!X94</f>
        <v>88740000</v>
      </c>
    </row>
    <row r="99" spans="2:5" hidden="1">
      <c r="B99" s="79">
        <f>'PER TRIWULAN'!A95</f>
        <v>90</v>
      </c>
      <c r="C99" s="54" t="str">
        <f>'PER TRIWULAN'!I95</f>
        <v xml:space="preserve"> Geyer </v>
      </c>
      <c r="D99" s="36" t="str">
        <f>'PER TRIWULAN'!B95</f>
        <v>SD NEGERI 2 ASEMRUDUNG</v>
      </c>
      <c r="E99" s="136">
        <f>'PER TRIWULAN'!X95</f>
        <v>75980000</v>
      </c>
    </row>
    <row r="100" spans="2:5" hidden="1">
      <c r="B100" s="79">
        <f>'PER TRIWULAN'!A96</f>
        <v>91</v>
      </c>
      <c r="C100" s="54" t="str">
        <f>'PER TRIWULAN'!I96</f>
        <v xml:space="preserve"> Geyer </v>
      </c>
      <c r="D100" s="36" t="str">
        <f>'PER TRIWULAN'!B96</f>
        <v>SD NEGERI 2 JUWORO</v>
      </c>
      <c r="E100" s="136">
        <f>'PER TRIWULAN'!X96</f>
        <v>66120000</v>
      </c>
    </row>
    <row r="101" spans="2:5" hidden="1">
      <c r="B101" s="79">
        <f>'PER TRIWULAN'!A97</f>
        <v>92</v>
      </c>
      <c r="C101" s="54" t="str">
        <f>'PER TRIWULAN'!I97</f>
        <v xml:space="preserve"> Geyer </v>
      </c>
      <c r="D101" s="36" t="str">
        <f>'PER TRIWULAN'!B97</f>
        <v>SD NEGERI 2 KALANGBANCAR</v>
      </c>
      <c r="E101" s="136">
        <f>'PER TRIWULAN'!X97</f>
        <v>45820000</v>
      </c>
    </row>
    <row r="102" spans="2:5" hidden="1">
      <c r="B102" s="79">
        <f>'PER TRIWULAN'!A98</f>
        <v>93</v>
      </c>
      <c r="C102" s="54" t="str">
        <f>'PER TRIWULAN'!I98</f>
        <v xml:space="preserve"> Geyer </v>
      </c>
      <c r="D102" s="36" t="str">
        <f>'PER TRIWULAN'!B98</f>
        <v>SD NEGERI 2 KARANGANYAR</v>
      </c>
      <c r="E102" s="136">
        <f>'PER TRIWULAN'!X98</f>
        <v>99180000</v>
      </c>
    </row>
    <row r="103" spans="2:5" hidden="1">
      <c r="B103" s="79">
        <f>'PER TRIWULAN'!A99</f>
        <v>94</v>
      </c>
      <c r="C103" s="54" t="str">
        <f>'PER TRIWULAN'!I99</f>
        <v xml:space="preserve"> Geyer </v>
      </c>
      <c r="D103" s="36" t="str">
        <f>'PER TRIWULAN'!B99</f>
        <v>SD NEGERI 2 LEDOKDAWAN</v>
      </c>
      <c r="E103" s="136">
        <f>'PER TRIWULAN'!X99</f>
        <v>75110000</v>
      </c>
    </row>
    <row r="104" spans="2:5" hidden="1">
      <c r="B104" s="79">
        <f>'PER TRIWULAN'!A100</f>
        <v>95</v>
      </c>
      <c r="C104" s="54" t="str">
        <f>'PER TRIWULAN'!I100</f>
        <v xml:space="preserve"> Geyer </v>
      </c>
      <c r="D104" s="36" t="str">
        <f>'PER TRIWULAN'!B100</f>
        <v>SD NEGERI 2 MONGGOT</v>
      </c>
      <c r="E104" s="136">
        <f>'PER TRIWULAN'!X100</f>
        <v>89900000</v>
      </c>
    </row>
    <row r="105" spans="2:5" hidden="1">
      <c r="B105" s="79">
        <f>'PER TRIWULAN'!A101</f>
        <v>96</v>
      </c>
      <c r="C105" s="54" t="str">
        <f>'PER TRIWULAN'!I101</f>
        <v xml:space="preserve"> Geyer </v>
      </c>
      <c r="D105" s="36" t="str">
        <f>'PER TRIWULAN'!B101</f>
        <v>SD NEGERI 2 NGRANDU</v>
      </c>
      <c r="E105" s="136">
        <f>'PER TRIWULAN'!X101</f>
        <v>59450000</v>
      </c>
    </row>
    <row r="106" spans="2:5" hidden="1">
      <c r="B106" s="79">
        <f>'PER TRIWULAN'!A102</f>
        <v>97</v>
      </c>
      <c r="C106" s="54" t="str">
        <f>'PER TRIWULAN'!I102</f>
        <v xml:space="preserve"> Geyer </v>
      </c>
      <c r="D106" s="36" t="str">
        <f>'PER TRIWULAN'!B102</f>
        <v>SD NEGERI 2 RAMBAT</v>
      </c>
      <c r="E106" s="136">
        <f>'PER TRIWULAN'!X102</f>
        <v>46690000</v>
      </c>
    </row>
    <row r="107" spans="2:5" hidden="1">
      <c r="B107" s="79">
        <f>'PER TRIWULAN'!A103</f>
        <v>98</v>
      </c>
      <c r="C107" s="54" t="str">
        <f>'PER TRIWULAN'!I103</f>
        <v xml:space="preserve"> Geyer </v>
      </c>
      <c r="D107" s="36" t="str">
        <f>'PER TRIWULAN'!B103</f>
        <v>SD NEGERI 2 SURU</v>
      </c>
      <c r="E107" s="136">
        <f>'PER TRIWULAN'!X103</f>
        <v>142970000</v>
      </c>
    </row>
    <row r="108" spans="2:5" hidden="1">
      <c r="B108" s="79">
        <f>'PER TRIWULAN'!A104</f>
        <v>99</v>
      </c>
      <c r="C108" s="54" t="str">
        <f>'PER TRIWULAN'!I104</f>
        <v xml:space="preserve"> Geyer </v>
      </c>
      <c r="D108" s="36" t="str">
        <f>'PER TRIWULAN'!B104</f>
        <v>SD NEGERI 3 ASEMRUDUNG</v>
      </c>
      <c r="E108" s="136">
        <f>'PER TRIWULAN'!X104</f>
        <v>85550000</v>
      </c>
    </row>
    <row r="109" spans="2:5" hidden="1">
      <c r="B109" s="79">
        <f>'PER TRIWULAN'!A105</f>
        <v>100</v>
      </c>
      <c r="C109" s="54" t="str">
        <f>'PER TRIWULAN'!I105</f>
        <v xml:space="preserve"> Geyer </v>
      </c>
      <c r="D109" s="36" t="str">
        <f>'PER TRIWULAN'!B105</f>
        <v>SD NEGERI 3 BANGSRI</v>
      </c>
      <c r="E109" s="136">
        <f>'PER TRIWULAN'!X105</f>
        <v>71050000</v>
      </c>
    </row>
    <row r="110" spans="2:5" hidden="1">
      <c r="B110" s="79">
        <f>'PER TRIWULAN'!A106</f>
        <v>101</v>
      </c>
      <c r="C110" s="54" t="str">
        <f>'PER TRIWULAN'!I106</f>
        <v xml:space="preserve"> Geyer </v>
      </c>
      <c r="D110" s="36" t="str">
        <f>'PER TRIWULAN'!B106</f>
        <v>SD NEGERI 3 GUNDIH</v>
      </c>
      <c r="E110" s="136">
        <f>'PER TRIWULAN'!X106</f>
        <v>85550000</v>
      </c>
    </row>
    <row r="111" spans="2:5" hidden="1">
      <c r="B111" s="79">
        <f>'PER TRIWULAN'!A107</f>
        <v>102</v>
      </c>
      <c r="C111" s="54" t="str">
        <f>'PER TRIWULAN'!I107</f>
        <v xml:space="preserve"> Geyer </v>
      </c>
      <c r="D111" s="36" t="str">
        <f>'PER TRIWULAN'!B107</f>
        <v>SD NEGERI 3 JAMBANGAN</v>
      </c>
      <c r="E111" s="136">
        <f>'PER TRIWULAN'!X107</f>
        <v>103240000</v>
      </c>
    </row>
    <row r="112" spans="2:5" hidden="1">
      <c r="B112" s="79">
        <f>'PER TRIWULAN'!A108</f>
        <v>103</v>
      </c>
      <c r="C112" s="54" t="str">
        <f>'PER TRIWULAN'!I108</f>
        <v xml:space="preserve"> Geyer </v>
      </c>
      <c r="D112" s="36" t="str">
        <f>'PER TRIWULAN'!B108</f>
        <v>SD NEGERI 3 JUWORO</v>
      </c>
      <c r="E112" s="136">
        <f>'PER TRIWULAN'!X108</f>
        <v>45240000</v>
      </c>
    </row>
    <row r="113" spans="2:5" hidden="1">
      <c r="B113" s="79">
        <f>'PER TRIWULAN'!A109</f>
        <v>104</v>
      </c>
      <c r="C113" s="54" t="str">
        <f>'PER TRIWULAN'!I109</f>
        <v xml:space="preserve"> Geyer </v>
      </c>
      <c r="D113" s="36" t="str">
        <f>'PER TRIWULAN'!B109</f>
        <v>SD NEGERI 3 KARANGANYAR</v>
      </c>
      <c r="E113" s="136">
        <f>'PER TRIWULAN'!X109</f>
        <v>94830000</v>
      </c>
    </row>
    <row r="114" spans="2:5" hidden="1">
      <c r="B114" s="79">
        <f>'PER TRIWULAN'!A110</f>
        <v>105</v>
      </c>
      <c r="C114" s="54" t="str">
        <f>'PER TRIWULAN'!I110</f>
        <v xml:space="preserve"> Geyer </v>
      </c>
      <c r="D114" s="36" t="str">
        <f>'PER TRIWULAN'!B110</f>
        <v>SD NEGERI 3 LEDOKDAWAN</v>
      </c>
      <c r="E114" s="136">
        <f>'PER TRIWULAN'!X110</f>
        <v>70470000</v>
      </c>
    </row>
    <row r="115" spans="2:5" hidden="1">
      <c r="B115" s="79">
        <f>'PER TRIWULAN'!A111</f>
        <v>106</v>
      </c>
      <c r="C115" s="54" t="str">
        <f>'PER TRIWULAN'!I111</f>
        <v xml:space="preserve"> Geyer </v>
      </c>
      <c r="D115" s="36" t="str">
        <f>'PER TRIWULAN'!B111</f>
        <v>SD NEGERI 3 MONGGOT</v>
      </c>
      <c r="E115" s="136">
        <f>'PER TRIWULAN'!X111</f>
        <v>106140000</v>
      </c>
    </row>
    <row r="116" spans="2:5" hidden="1">
      <c r="B116" s="79">
        <f>'PER TRIWULAN'!A112</f>
        <v>107</v>
      </c>
      <c r="C116" s="54" t="str">
        <f>'PER TRIWULAN'!I112</f>
        <v xml:space="preserve"> Geyer </v>
      </c>
      <c r="D116" s="36" t="str">
        <f>'PER TRIWULAN'!B112</f>
        <v>SD NEGERI 4 GUNDIH</v>
      </c>
      <c r="E116" s="136">
        <f>'PER TRIWULAN'!X112</f>
        <v>55390000</v>
      </c>
    </row>
    <row r="117" spans="2:5" hidden="1">
      <c r="B117" s="79">
        <f>'PER TRIWULAN'!A113</f>
        <v>108</v>
      </c>
      <c r="C117" s="54" t="str">
        <f>'PER TRIWULAN'!I113</f>
        <v xml:space="preserve"> Geyer </v>
      </c>
      <c r="D117" s="36" t="str">
        <f>'PER TRIWULAN'!B113</f>
        <v>SD NEGERI 4 JUWORO</v>
      </c>
      <c r="E117" s="136">
        <f>'PER TRIWULAN'!X113</f>
        <v>48720000</v>
      </c>
    </row>
    <row r="118" spans="2:5" hidden="1">
      <c r="B118" s="79">
        <f>'PER TRIWULAN'!A114</f>
        <v>109</v>
      </c>
      <c r="C118" s="54" t="str">
        <f>'PER TRIWULAN'!I114</f>
        <v xml:space="preserve"> Geyer </v>
      </c>
      <c r="D118" s="36" t="str">
        <f>'PER TRIWULAN'!B114</f>
        <v>SD NEGERI 4 LEDOKDAWAN</v>
      </c>
      <c r="E118" s="136">
        <f>'PER TRIWULAN'!X114</f>
        <v>75690000</v>
      </c>
    </row>
    <row r="119" spans="2:5" hidden="1">
      <c r="B119" s="79">
        <f>'PER TRIWULAN'!A115</f>
        <v>110</v>
      </c>
      <c r="C119" s="54" t="str">
        <f>'PER TRIWULAN'!I115</f>
        <v xml:space="preserve"> Geyer </v>
      </c>
      <c r="D119" s="36" t="str">
        <f>'PER TRIWULAN'!B115</f>
        <v>SD NEGERI 4 MONGGOT</v>
      </c>
      <c r="E119" s="136">
        <f>'PER TRIWULAN'!X115</f>
        <v>75110000</v>
      </c>
    </row>
    <row r="120" spans="2:5" hidden="1">
      <c r="B120" s="79">
        <f>'PER TRIWULAN'!A116</f>
        <v>111</v>
      </c>
      <c r="C120" s="54" t="str">
        <f>'PER TRIWULAN'!I116</f>
        <v xml:space="preserve"> Geyer </v>
      </c>
      <c r="D120" s="36" t="str">
        <f>'PER TRIWULAN'!B116</f>
        <v>SD NEGERI 4 NGRANDU</v>
      </c>
      <c r="E120" s="136">
        <f>'PER TRIWULAN'!X116</f>
        <v>36540000</v>
      </c>
    </row>
    <row r="121" spans="2:5" hidden="1">
      <c r="B121" s="79">
        <f>'PER TRIWULAN'!A117</f>
        <v>112</v>
      </c>
      <c r="C121" s="54" t="str">
        <f>'PER TRIWULAN'!I117</f>
        <v xml:space="preserve"> Geyer </v>
      </c>
      <c r="D121" s="36" t="str">
        <f>'PER TRIWULAN'!B117</f>
        <v>SD NEGERI 4 SOBO</v>
      </c>
      <c r="E121" s="136">
        <f>'PER TRIWULAN'!X117</f>
        <v>107010000</v>
      </c>
    </row>
    <row r="122" spans="2:5" hidden="1">
      <c r="B122" s="79">
        <f>'PER TRIWULAN'!A118</f>
        <v>113</v>
      </c>
      <c r="C122" s="54" t="str">
        <f>'PER TRIWULAN'!I118</f>
        <v xml:space="preserve"> Geyer </v>
      </c>
      <c r="D122" s="36" t="str">
        <f>'PER TRIWULAN'!B118</f>
        <v>SD NEGERI 4 SURU</v>
      </c>
      <c r="E122" s="136">
        <f>'PER TRIWULAN'!X118</f>
        <v>64960000</v>
      </c>
    </row>
    <row r="123" spans="2:5" hidden="1">
      <c r="B123" s="79">
        <f>'PER TRIWULAN'!A119</f>
        <v>114</v>
      </c>
      <c r="C123" s="54" t="str">
        <f>'PER TRIWULAN'!I119</f>
        <v xml:space="preserve"> Geyer </v>
      </c>
      <c r="D123" s="36" t="str">
        <f>'PER TRIWULAN'!B119</f>
        <v>SD NEGERI 5 KARANGANYAR</v>
      </c>
      <c r="E123" s="136">
        <f>'PER TRIWULAN'!X119</f>
        <v>92220000</v>
      </c>
    </row>
    <row r="124" spans="2:5" hidden="1">
      <c r="B124" s="79">
        <f>'PER TRIWULAN'!A120</f>
        <v>115</v>
      </c>
      <c r="C124" s="54" t="str">
        <f>'PER TRIWULAN'!I120</f>
        <v xml:space="preserve"> Geyer </v>
      </c>
      <c r="D124" s="36" t="str">
        <f>'PER TRIWULAN'!B120</f>
        <v>SD NEGERI 3 SOBO</v>
      </c>
      <c r="E124" s="136">
        <f>'PER TRIWULAN'!X120</f>
        <v>66410000</v>
      </c>
    </row>
    <row r="125" spans="2:5" hidden="1">
      <c r="B125" s="79">
        <f>'PER TRIWULAN'!A121</f>
        <v>116</v>
      </c>
      <c r="C125" s="54" t="str">
        <f>'PER TRIWULAN'!I121</f>
        <v xml:space="preserve"> Geyer </v>
      </c>
      <c r="D125" s="36" t="str">
        <f>'PER TRIWULAN'!B121</f>
        <v>SD NEGERI 1 SURU</v>
      </c>
      <c r="E125" s="136">
        <f>'PER TRIWULAN'!X121</f>
        <v>77720000</v>
      </c>
    </row>
    <row r="126" spans="2:5" hidden="1">
      <c r="B126" s="79">
        <f>'PER TRIWULAN'!A122</f>
        <v>117</v>
      </c>
      <c r="C126" s="54" t="str">
        <f>'PER TRIWULAN'!I122</f>
        <v xml:space="preserve"> Geyer </v>
      </c>
      <c r="D126" s="36" t="str">
        <f>'PER TRIWULAN'!B122</f>
        <v>SD NEGERI 3 SURU</v>
      </c>
      <c r="E126" s="136">
        <f>'PER TRIWULAN'!X122</f>
        <v>91060000</v>
      </c>
    </row>
    <row r="127" spans="2:5" hidden="1">
      <c r="B127" s="79">
        <f>'PER TRIWULAN'!A123</f>
        <v>118</v>
      </c>
      <c r="C127" s="54" t="str">
        <f>'PER TRIWULAN'!I123</f>
        <v xml:space="preserve"> Geyer </v>
      </c>
      <c r="D127" s="36" t="str">
        <f>'PER TRIWULAN'!B123</f>
        <v>SD NEGERI 1 GUNDIH</v>
      </c>
      <c r="E127" s="136">
        <f>'PER TRIWULAN'!X123</f>
        <v>97440000</v>
      </c>
    </row>
    <row r="128" spans="2:5" hidden="1">
      <c r="B128" s="79">
        <f>'PER TRIWULAN'!A124</f>
        <v>119</v>
      </c>
      <c r="C128" s="54" t="str">
        <f>'PER TRIWULAN'!I124</f>
        <v xml:space="preserve"> Geyer </v>
      </c>
      <c r="D128" s="36" t="str">
        <f>'PER TRIWULAN'!B124</f>
        <v>SD NEGERI 2 GUNDIH</v>
      </c>
      <c r="E128" s="136">
        <f>'PER TRIWULAN'!X124</f>
        <v>78590000</v>
      </c>
    </row>
    <row r="129" spans="2:5" hidden="1">
      <c r="B129" s="79">
        <f>'PER TRIWULAN'!A125</f>
        <v>120</v>
      </c>
      <c r="C129" s="54" t="str">
        <f>'PER TRIWULAN'!I125</f>
        <v xml:space="preserve"> Geyer </v>
      </c>
      <c r="D129" s="36" t="str">
        <f>'PER TRIWULAN'!B125</f>
        <v>SD NEGERI 5 GUNDIH</v>
      </c>
      <c r="E129" s="136">
        <f>'PER TRIWULAN'!X125</f>
        <v>69310000</v>
      </c>
    </row>
    <row r="130" spans="2:5" hidden="1">
      <c r="B130" s="79">
        <f>'PER TRIWULAN'!A126</f>
        <v>121</v>
      </c>
      <c r="C130" s="54" t="str">
        <f>'PER TRIWULAN'!I126</f>
        <v xml:space="preserve"> Geyer </v>
      </c>
      <c r="D130" s="36" t="str">
        <f>'PER TRIWULAN'!B126</f>
        <v>SD NEGERI 2 JAMBANGAN</v>
      </c>
      <c r="E130" s="136">
        <f>'PER TRIWULAN'!X126</f>
        <v>73660000</v>
      </c>
    </row>
    <row r="131" spans="2:5" hidden="1">
      <c r="B131" s="79">
        <f>'PER TRIWULAN'!A127</f>
        <v>122</v>
      </c>
      <c r="C131" s="54" t="str">
        <f>'PER TRIWULAN'!I127</f>
        <v xml:space="preserve"> Geyer </v>
      </c>
      <c r="D131" s="36" t="str">
        <f>'PER TRIWULAN'!B127</f>
        <v>SD NEGERI 4 JAMBANGAN</v>
      </c>
      <c r="E131" s="136">
        <f>'PER TRIWULAN'!X127</f>
        <v>122960000</v>
      </c>
    </row>
    <row r="132" spans="2:5" hidden="1">
      <c r="B132" s="79">
        <f>'PER TRIWULAN'!A128</f>
        <v>123</v>
      </c>
      <c r="C132" s="54" t="str">
        <f>'PER TRIWULAN'!I128</f>
        <v xml:space="preserve"> Geyer </v>
      </c>
      <c r="D132" s="36" t="str">
        <f>'PER TRIWULAN'!B128</f>
        <v>SD NEGERI 4 KARANGANYAR</v>
      </c>
      <c r="E132" s="136">
        <f>'PER TRIWULAN'!X128</f>
        <v>63510000</v>
      </c>
    </row>
    <row r="133" spans="2:5" hidden="1">
      <c r="B133" s="79">
        <f>'PER TRIWULAN'!A129</f>
        <v>124</v>
      </c>
      <c r="C133" s="54" t="str">
        <f>'PER TRIWULAN'!I129</f>
        <v xml:space="preserve"> Geyer </v>
      </c>
      <c r="D133" s="36" t="str">
        <f>'PER TRIWULAN'!B129</f>
        <v>SD NEGERI 2 BANGSRI</v>
      </c>
      <c r="E133" s="136">
        <f>'PER TRIWULAN'!X129</f>
        <v>43500000</v>
      </c>
    </row>
    <row r="134" spans="2:5" hidden="1">
      <c r="B134" s="79">
        <f>'PER TRIWULAN'!A130</f>
        <v>125</v>
      </c>
      <c r="C134" s="54" t="str">
        <f>'PER TRIWULAN'!I130</f>
        <v xml:space="preserve"> Geyer </v>
      </c>
      <c r="D134" s="36" t="str">
        <f>'PER TRIWULAN'!B130</f>
        <v>SD NEGERI 1 NGRANDU</v>
      </c>
      <c r="E134" s="136">
        <f>'PER TRIWULAN'!X130</f>
        <v>61190000</v>
      </c>
    </row>
    <row r="135" spans="2:5" hidden="1">
      <c r="B135" s="79">
        <f>'PER TRIWULAN'!A131</f>
        <v>126</v>
      </c>
      <c r="C135" s="54" t="str">
        <f>'PER TRIWULAN'!I131</f>
        <v xml:space="preserve"> Geyer </v>
      </c>
      <c r="D135" s="36" t="str">
        <f>'PER TRIWULAN'!B131</f>
        <v>SD NEGERI 3 NGRANDU</v>
      </c>
      <c r="E135" s="136">
        <f>'PER TRIWULAN'!X131</f>
        <v>77430000</v>
      </c>
    </row>
    <row r="136" spans="2:5" hidden="1">
      <c r="B136" s="79">
        <f>'PER TRIWULAN'!A132</f>
        <v>127</v>
      </c>
      <c r="C136" s="54" t="str">
        <f>'PER TRIWULAN'!I132</f>
        <v xml:space="preserve"> Godong </v>
      </c>
      <c r="D136" s="36" t="str">
        <f>'PER TRIWULAN'!B132</f>
        <v>SD NEGERI 1 BUGEL</v>
      </c>
      <c r="E136" s="136">
        <f>'PER TRIWULAN'!X132</f>
        <v>125860000</v>
      </c>
    </row>
    <row r="137" spans="2:5" hidden="1">
      <c r="B137" s="79">
        <f>'PER TRIWULAN'!A133</f>
        <v>128</v>
      </c>
      <c r="C137" s="54" t="str">
        <f>'PER TRIWULAN'!I133</f>
        <v xml:space="preserve"> Godong </v>
      </c>
      <c r="D137" s="36" t="str">
        <f>'PER TRIWULAN'!B133</f>
        <v>SD NEGERI 1 DOROLEGI</v>
      </c>
      <c r="E137" s="136">
        <f>'PER TRIWULAN'!X133</f>
        <v>102080000</v>
      </c>
    </row>
    <row r="138" spans="2:5" hidden="1">
      <c r="B138" s="79">
        <f>'PER TRIWULAN'!A134</f>
        <v>129</v>
      </c>
      <c r="C138" s="54" t="str">
        <f>'PER TRIWULAN'!I134</f>
        <v xml:space="preserve"> Godong </v>
      </c>
      <c r="D138" s="36" t="str">
        <f>'PER TRIWULAN'!B134</f>
        <v>SD NEGERI 1 GODONG</v>
      </c>
      <c r="E138" s="136">
        <f>'PER TRIWULAN'!X134</f>
        <v>142970000</v>
      </c>
    </row>
    <row r="139" spans="2:5" hidden="1">
      <c r="B139" s="79">
        <f>'PER TRIWULAN'!A135</f>
        <v>130</v>
      </c>
      <c r="C139" s="54" t="str">
        <f>'PER TRIWULAN'!I135</f>
        <v xml:space="preserve"> Godong </v>
      </c>
      <c r="D139" s="36" t="str">
        <f>'PER TRIWULAN'!B135</f>
        <v>SD NEGERI 1 HARJOWINANGUN</v>
      </c>
      <c r="E139" s="136">
        <f>'PER TRIWULAN'!X135</f>
        <v>92800000</v>
      </c>
    </row>
    <row r="140" spans="2:5" hidden="1">
      <c r="B140" s="79">
        <f>'PER TRIWULAN'!A136</f>
        <v>131</v>
      </c>
      <c r="C140" s="54" t="str">
        <f>'PER TRIWULAN'!I136</f>
        <v xml:space="preserve"> Godong </v>
      </c>
      <c r="D140" s="36" t="str">
        <f>'PER TRIWULAN'!B136</f>
        <v>SD NEGERI 1 KARANG GENENG</v>
      </c>
      <c r="E140" s="136">
        <f>'PER TRIWULAN'!X136</f>
        <v>112230000</v>
      </c>
    </row>
    <row r="141" spans="2:5" hidden="1">
      <c r="B141" s="79">
        <f>'PER TRIWULAN'!A137</f>
        <v>132</v>
      </c>
      <c r="C141" s="54" t="str">
        <f>'PER TRIWULAN'!I137</f>
        <v xml:space="preserve"> Godong </v>
      </c>
      <c r="D141" s="36" t="str">
        <f>'PER TRIWULAN'!B137</f>
        <v>SD NEGERI 1 KEMLOKO</v>
      </c>
      <c r="E141" s="136">
        <f>'PER TRIWULAN'!X137</f>
        <v>97730000</v>
      </c>
    </row>
    <row r="142" spans="2:5" hidden="1">
      <c r="B142" s="79">
        <f>'PER TRIWULAN'!A138</f>
        <v>133</v>
      </c>
      <c r="C142" s="54" t="str">
        <f>'PER TRIWULAN'!I138</f>
        <v xml:space="preserve"> Godong </v>
      </c>
      <c r="D142" s="36" t="str">
        <f>'PER TRIWULAN'!B138</f>
        <v>SD NEGERI 1 KETANGIREJO</v>
      </c>
      <c r="E142" s="136">
        <f>'PER TRIWULAN'!X138</f>
        <v>104980000</v>
      </c>
    </row>
    <row r="143" spans="2:5" hidden="1">
      <c r="B143" s="79">
        <f>'PER TRIWULAN'!A139</f>
        <v>134</v>
      </c>
      <c r="C143" s="54" t="str">
        <f>'PER TRIWULAN'!I139</f>
        <v xml:space="preserve"> Godong </v>
      </c>
      <c r="D143" s="36" t="str">
        <f>'PER TRIWULAN'!B139</f>
        <v>SD NEGERI 1 KLAMPOK</v>
      </c>
      <c r="E143" s="136">
        <f>'PER TRIWULAN'!X139</f>
        <v>75400000</v>
      </c>
    </row>
    <row r="144" spans="2:5" hidden="1">
      <c r="B144" s="79">
        <f>'PER TRIWULAN'!A140</f>
        <v>135</v>
      </c>
      <c r="C144" s="54" t="str">
        <f>'PER TRIWULAN'!I140</f>
        <v xml:space="preserve"> Godong </v>
      </c>
      <c r="D144" s="36" t="str">
        <f>'PER TRIWULAN'!B140</f>
        <v>SD NEGERI 1 KOPEK</v>
      </c>
      <c r="E144" s="136">
        <f>'PER TRIWULAN'!X140</f>
        <v>103530000</v>
      </c>
    </row>
    <row r="145" spans="2:5" hidden="1">
      <c r="B145" s="79">
        <f>'PER TRIWULAN'!A141</f>
        <v>136</v>
      </c>
      <c r="C145" s="54" t="str">
        <f>'PER TRIWULAN'!I141</f>
        <v xml:space="preserve"> Godong </v>
      </c>
      <c r="D145" s="36" t="str">
        <f>'PER TRIWULAN'!B141</f>
        <v>SD NEGERI 1 MANGGARMAS</v>
      </c>
      <c r="E145" s="136">
        <f>'PER TRIWULAN'!X141</f>
        <v>62350000</v>
      </c>
    </row>
    <row r="146" spans="2:5" hidden="1">
      <c r="B146" s="79">
        <f>'PER TRIWULAN'!A142</f>
        <v>137</v>
      </c>
      <c r="C146" s="54" t="str">
        <f>'PER TRIWULAN'!I142</f>
        <v xml:space="preserve"> Godong </v>
      </c>
      <c r="D146" s="36" t="str">
        <f>'PER TRIWULAN'!B142</f>
        <v>SD NEGERI 1 PAHESAN</v>
      </c>
      <c r="E146" s="136">
        <f>'PER TRIWULAN'!X142</f>
        <v>74240000</v>
      </c>
    </row>
    <row r="147" spans="2:5" hidden="1">
      <c r="B147" s="79">
        <f>'PER TRIWULAN'!A143</f>
        <v>138</v>
      </c>
      <c r="C147" s="54" t="str">
        <f>'PER TRIWULAN'!I143</f>
        <v xml:space="preserve"> Godong </v>
      </c>
      <c r="D147" s="36" t="str">
        <f>'PER TRIWULAN'!B143</f>
        <v>SD NEGERI 1 SAMBUNG</v>
      </c>
      <c r="E147" s="136">
        <f>'PER TRIWULAN'!X143</f>
        <v>118320000</v>
      </c>
    </row>
    <row r="148" spans="2:5" hidden="1">
      <c r="B148" s="79">
        <f>'PER TRIWULAN'!A144</f>
        <v>139</v>
      </c>
      <c r="C148" s="54" t="str">
        <f>'PER TRIWULAN'!I144</f>
        <v xml:space="preserve"> Godong </v>
      </c>
      <c r="D148" s="36" t="str">
        <f>'PER TRIWULAN'!B144</f>
        <v>SD NEGERI 1 SUMURGEDE</v>
      </c>
      <c r="E148" s="136">
        <f>'PER TRIWULAN'!X144</f>
        <v>108750000</v>
      </c>
    </row>
    <row r="149" spans="2:5" hidden="1">
      <c r="B149" s="79">
        <f>'PER TRIWULAN'!A145</f>
        <v>140</v>
      </c>
      <c r="C149" s="54" t="str">
        <f>'PER TRIWULAN'!I145</f>
        <v xml:space="preserve"> Godong </v>
      </c>
      <c r="D149" s="36" t="str">
        <f>'PER TRIWULAN'!B145</f>
        <v>SD NEGERI 2 BUGEL</v>
      </c>
      <c r="E149" s="136">
        <f>'PER TRIWULAN'!X145</f>
        <v>88450000</v>
      </c>
    </row>
    <row r="150" spans="2:5" hidden="1">
      <c r="B150" s="79">
        <f>'PER TRIWULAN'!A146</f>
        <v>141</v>
      </c>
      <c r="C150" s="54" t="str">
        <f>'PER TRIWULAN'!I146</f>
        <v xml:space="preserve"> Godong </v>
      </c>
      <c r="D150" s="36" t="str">
        <f>'PER TRIWULAN'!B146</f>
        <v>SD NEGERI 2 DOROLEGI</v>
      </c>
      <c r="E150" s="136">
        <f>'PER TRIWULAN'!X146</f>
        <v>85260000</v>
      </c>
    </row>
    <row r="151" spans="2:5" hidden="1">
      <c r="B151" s="79">
        <f>'PER TRIWULAN'!A147</f>
        <v>142</v>
      </c>
      <c r="C151" s="54" t="str">
        <f>'PER TRIWULAN'!I147</f>
        <v xml:space="preserve"> Godong </v>
      </c>
      <c r="D151" s="36" t="str">
        <f>'PER TRIWULAN'!B147</f>
        <v>SD NEGERI 2 HARJOWINANGUN</v>
      </c>
      <c r="E151" s="136">
        <f>'PER TRIWULAN'!X147</f>
        <v>84100000</v>
      </c>
    </row>
    <row r="152" spans="2:5" hidden="1">
      <c r="B152" s="79">
        <f>'PER TRIWULAN'!A148</f>
        <v>143</v>
      </c>
      <c r="C152" s="54" t="str">
        <f>'PER TRIWULAN'!I148</f>
        <v xml:space="preserve"> Godong </v>
      </c>
      <c r="D152" s="36" t="str">
        <f>'PER TRIWULAN'!B148</f>
        <v>SD NEGERI 2 KARANGGENENG</v>
      </c>
      <c r="E152" s="136">
        <f>'PER TRIWULAN'!X148</f>
        <v>141520000</v>
      </c>
    </row>
    <row r="153" spans="2:5" hidden="1">
      <c r="B153" s="79">
        <f>'PER TRIWULAN'!A149</f>
        <v>144</v>
      </c>
      <c r="C153" s="54" t="str">
        <f>'PER TRIWULAN'!I149</f>
        <v xml:space="preserve"> Godong </v>
      </c>
      <c r="D153" s="36" t="str">
        <f>'PER TRIWULAN'!B149</f>
        <v>SD NEGERI 2 KEMLOKO</v>
      </c>
      <c r="E153" s="136">
        <f>'PER TRIWULAN'!X149</f>
        <v>93380000</v>
      </c>
    </row>
    <row r="154" spans="2:5" hidden="1">
      <c r="B154" s="79">
        <f>'PER TRIWULAN'!A150</f>
        <v>145</v>
      </c>
      <c r="C154" s="54" t="str">
        <f>'PER TRIWULAN'!I150</f>
        <v xml:space="preserve"> Godong </v>
      </c>
      <c r="D154" s="36" t="str">
        <f>'PER TRIWULAN'!B150</f>
        <v>SD NEGERI 2 KETANGIREJO</v>
      </c>
      <c r="E154" s="136">
        <f>'PER TRIWULAN'!X150</f>
        <v>109620000</v>
      </c>
    </row>
    <row r="155" spans="2:5" hidden="1">
      <c r="B155" s="79">
        <f>'PER TRIWULAN'!A151</f>
        <v>146</v>
      </c>
      <c r="C155" s="54" t="str">
        <f>'PER TRIWULAN'!I151</f>
        <v xml:space="preserve"> Godong </v>
      </c>
      <c r="D155" s="36" t="str">
        <f>'PER TRIWULAN'!B151</f>
        <v>SD NEGERI 2 KLAMPOK</v>
      </c>
      <c r="E155" s="136">
        <f>'PER TRIWULAN'!X151</f>
        <v>78880000</v>
      </c>
    </row>
    <row r="156" spans="2:5" hidden="1">
      <c r="B156" s="79">
        <f>'PER TRIWULAN'!A152</f>
        <v>147</v>
      </c>
      <c r="C156" s="54" t="str">
        <f>'PER TRIWULAN'!I152</f>
        <v xml:space="preserve"> Godong </v>
      </c>
      <c r="D156" s="36" t="str">
        <f>'PER TRIWULAN'!B152</f>
        <v>SD NEGERI 2 LATAK</v>
      </c>
      <c r="E156" s="136">
        <f>'PER TRIWULAN'!X152</f>
        <v>60610000</v>
      </c>
    </row>
    <row r="157" spans="2:5" hidden="1">
      <c r="B157" s="79">
        <f>'PER TRIWULAN'!A153</f>
        <v>148</v>
      </c>
      <c r="C157" s="54" t="str">
        <f>'PER TRIWULAN'!I153</f>
        <v xml:space="preserve"> Godong </v>
      </c>
      <c r="D157" s="36" t="str">
        <f>'PER TRIWULAN'!B153</f>
        <v>SD NEGERI 2 MANGGARMAS</v>
      </c>
      <c r="E157" s="136">
        <f>'PER TRIWULAN'!X153</f>
        <v>64380000</v>
      </c>
    </row>
    <row r="158" spans="2:5" hidden="1">
      <c r="B158" s="79">
        <f>'PER TRIWULAN'!A154</f>
        <v>149</v>
      </c>
      <c r="C158" s="54" t="str">
        <f>'PER TRIWULAN'!I154</f>
        <v xml:space="preserve"> Godong </v>
      </c>
      <c r="D158" s="36" t="str">
        <f>'PER TRIWULAN'!B154</f>
        <v>SD NEGERI 2 PAHESAN</v>
      </c>
      <c r="E158" s="136">
        <f>'PER TRIWULAN'!X154</f>
        <v>49300000</v>
      </c>
    </row>
    <row r="159" spans="2:5" hidden="1">
      <c r="B159" s="79">
        <f>'PER TRIWULAN'!A155</f>
        <v>150</v>
      </c>
      <c r="C159" s="54" t="str">
        <f>'PER TRIWULAN'!I155</f>
        <v xml:space="preserve"> Godong </v>
      </c>
      <c r="D159" s="36" t="str">
        <f>'PER TRIWULAN'!B155</f>
        <v>SD NEGERI 2 SAMBUNG</v>
      </c>
      <c r="E159" s="136">
        <f>'PER TRIWULAN'!X155</f>
        <v>106720000</v>
      </c>
    </row>
    <row r="160" spans="2:5" hidden="1">
      <c r="B160" s="79">
        <f>'PER TRIWULAN'!A156</f>
        <v>151</v>
      </c>
      <c r="C160" s="54" t="str">
        <f>'PER TRIWULAN'!I156</f>
        <v xml:space="preserve"> Godong </v>
      </c>
      <c r="D160" s="36" t="str">
        <f>'PER TRIWULAN'!B156</f>
        <v>SD NEGERI 2 SUMURGEDE</v>
      </c>
      <c r="E160" s="136">
        <f>'PER TRIWULAN'!X156</f>
        <v>66990000</v>
      </c>
    </row>
    <row r="161" spans="2:5" hidden="1">
      <c r="B161" s="79">
        <f>'PER TRIWULAN'!A157</f>
        <v>152</v>
      </c>
      <c r="C161" s="54" t="str">
        <f>'PER TRIWULAN'!I157</f>
        <v xml:space="preserve"> Godong </v>
      </c>
      <c r="D161" s="36" t="str">
        <f>'PER TRIWULAN'!B157</f>
        <v>SD NEGERI 3 GODONG</v>
      </c>
      <c r="E161" s="136">
        <f>'PER TRIWULAN'!X157</f>
        <v>67860000</v>
      </c>
    </row>
    <row r="162" spans="2:5" hidden="1">
      <c r="B162" s="79">
        <f>'PER TRIWULAN'!A158</f>
        <v>153</v>
      </c>
      <c r="C162" s="54" t="str">
        <f>'PER TRIWULAN'!I158</f>
        <v xml:space="preserve"> Godong </v>
      </c>
      <c r="D162" s="36" t="str">
        <f>'PER TRIWULAN'!B158</f>
        <v>SD NEGERI 3 KEMLOKO</v>
      </c>
      <c r="E162" s="136">
        <f>'PER TRIWULAN'!X158</f>
        <v>23925000</v>
      </c>
    </row>
    <row r="163" spans="2:5" hidden="1">
      <c r="B163" s="79">
        <f>'PER TRIWULAN'!A159</f>
        <v>154</v>
      </c>
      <c r="C163" s="54" t="str">
        <f>'PER TRIWULAN'!I159</f>
        <v xml:space="preserve"> Godong </v>
      </c>
      <c r="D163" s="36" t="str">
        <f>'PER TRIWULAN'!B159</f>
        <v>SD NEGERI 3 KETANGIREJO</v>
      </c>
      <c r="E163" s="136">
        <f>'PER TRIWULAN'!X159</f>
        <v>51330000</v>
      </c>
    </row>
    <row r="164" spans="2:5" hidden="1">
      <c r="B164" s="79">
        <f>'PER TRIWULAN'!A160</f>
        <v>155</v>
      </c>
      <c r="C164" s="54" t="str">
        <f>'PER TRIWULAN'!I160</f>
        <v xml:space="preserve"> Godong </v>
      </c>
      <c r="D164" s="36" t="str">
        <f>'PER TRIWULAN'!B160</f>
        <v>SD NEGERI 3 LATAK</v>
      </c>
      <c r="E164" s="136">
        <f>'PER TRIWULAN'!X160</f>
        <v>85840000</v>
      </c>
    </row>
    <row r="165" spans="2:5" hidden="1">
      <c r="B165" s="79">
        <f>'PER TRIWULAN'!A161</f>
        <v>156</v>
      </c>
      <c r="C165" s="54" t="str">
        <f>'PER TRIWULAN'!I161</f>
        <v xml:space="preserve"> Godong </v>
      </c>
      <c r="D165" s="36" t="str">
        <f>'PER TRIWULAN'!B161</f>
        <v>SD NEGERI 3 MANGGARMAS</v>
      </c>
      <c r="E165" s="136">
        <f>'PER TRIWULAN'!X161</f>
        <v>79460000</v>
      </c>
    </row>
    <row r="166" spans="2:5" hidden="1">
      <c r="B166" s="79">
        <f>'PER TRIWULAN'!A162</f>
        <v>157</v>
      </c>
      <c r="C166" s="54" t="str">
        <f>'PER TRIWULAN'!I162</f>
        <v xml:space="preserve"> Godong </v>
      </c>
      <c r="D166" s="36" t="str">
        <f>'PER TRIWULAN'!B162</f>
        <v>SD NEGERI 3 SAMBUNG</v>
      </c>
      <c r="E166" s="136">
        <f>'PER TRIWULAN'!X162</f>
        <v>75110000</v>
      </c>
    </row>
    <row r="167" spans="2:5" hidden="1">
      <c r="B167" s="79">
        <f>'PER TRIWULAN'!A163</f>
        <v>158</v>
      </c>
      <c r="C167" s="54" t="str">
        <f>'PER TRIWULAN'!I163</f>
        <v xml:space="preserve"> Godong </v>
      </c>
      <c r="D167" s="36" t="str">
        <f>'PER TRIWULAN'!B163</f>
        <v>SD NEGERI 4 GODONG</v>
      </c>
      <c r="E167" s="136">
        <f>'PER TRIWULAN'!X163</f>
        <v>129050000</v>
      </c>
    </row>
    <row r="168" spans="2:5" hidden="1">
      <c r="B168" s="79">
        <f>'PER TRIWULAN'!A164</f>
        <v>159</v>
      </c>
      <c r="C168" s="54" t="str">
        <f>'PER TRIWULAN'!I164</f>
        <v xml:space="preserve"> Godong </v>
      </c>
      <c r="D168" s="36" t="str">
        <f>'PER TRIWULAN'!B164</f>
        <v>SD NEGERI 5 GODONG</v>
      </c>
      <c r="E168" s="136">
        <f>'PER TRIWULAN'!X164</f>
        <v>75400000</v>
      </c>
    </row>
    <row r="169" spans="2:5" hidden="1">
      <c r="B169" s="79">
        <f>'PER TRIWULAN'!A165</f>
        <v>160</v>
      </c>
      <c r="C169" s="54" t="str">
        <f>'PER TRIWULAN'!I165</f>
        <v xml:space="preserve"> Godong </v>
      </c>
      <c r="D169" s="36" t="str">
        <f>'PER TRIWULAN'!B165</f>
        <v>SD NEGERI ANGGASWANGI</v>
      </c>
      <c r="E169" s="136">
        <f>'PER TRIWULAN'!X165</f>
        <v>101500000</v>
      </c>
    </row>
    <row r="170" spans="2:5" hidden="1">
      <c r="B170" s="79">
        <f>'PER TRIWULAN'!A166</f>
        <v>161</v>
      </c>
      <c r="C170" s="54" t="str">
        <f>'PER TRIWULAN'!I166</f>
        <v xml:space="preserve"> Godong </v>
      </c>
      <c r="D170" s="36" t="str">
        <f>'PER TRIWULAN'!B166</f>
        <v>SD NEGERI BRINGIN</v>
      </c>
      <c r="E170" s="136">
        <f>'PER TRIWULAN'!X166</f>
        <v>126440000</v>
      </c>
    </row>
    <row r="171" spans="2:5" hidden="1">
      <c r="B171" s="79">
        <f>'PER TRIWULAN'!A167</f>
        <v>162</v>
      </c>
      <c r="C171" s="54" t="str">
        <f>'PER TRIWULAN'!I167</f>
        <v xml:space="preserve"> Godong </v>
      </c>
      <c r="D171" s="36" t="str">
        <f>'PER TRIWULAN'!B167</f>
        <v>SD NEGERI GUCI</v>
      </c>
      <c r="E171" s="136">
        <f>'PER TRIWULAN'!X167</f>
        <v>129340000</v>
      </c>
    </row>
    <row r="172" spans="2:5" hidden="1">
      <c r="B172" s="79">
        <f>'PER TRIWULAN'!A168</f>
        <v>163</v>
      </c>
      <c r="C172" s="54" t="str">
        <f>'PER TRIWULAN'!I168</f>
        <v xml:space="preserve"> Godong </v>
      </c>
      <c r="D172" s="36" t="str">
        <f>'PER TRIWULAN'!B168</f>
        <v>SD NEGERI GUNDI</v>
      </c>
      <c r="E172" s="136">
        <f>'PER TRIWULAN'!X168</f>
        <v>108170000</v>
      </c>
    </row>
    <row r="173" spans="2:5" hidden="1">
      <c r="B173" s="79">
        <f>'PER TRIWULAN'!A169</f>
        <v>164</v>
      </c>
      <c r="C173" s="54" t="str">
        <f>'PER TRIWULAN'!I169</f>
        <v xml:space="preserve"> Godong </v>
      </c>
      <c r="D173" s="36" t="str">
        <f>'PER TRIWULAN'!B169</f>
        <v>SD NEGERI GUYANGAN</v>
      </c>
      <c r="E173" s="136">
        <f>'PER TRIWULAN'!X169</f>
        <v>103820000</v>
      </c>
    </row>
    <row r="174" spans="2:5" hidden="1">
      <c r="B174" s="79">
        <f>'PER TRIWULAN'!A170</f>
        <v>165</v>
      </c>
      <c r="C174" s="54" t="str">
        <f>'PER TRIWULAN'!I170</f>
        <v xml:space="preserve"> Godong </v>
      </c>
      <c r="D174" s="36" t="str">
        <f>'PER TRIWULAN'!B170</f>
        <v>SD NEGERI JATILOR</v>
      </c>
      <c r="E174" s="136">
        <f>'PER TRIWULAN'!X170</f>
        <v>154570000</v>
      </c>
    </row>
    <row r="175" spans="2:5" hidden="1">
      <c r="B175" s="79">
        <f>'PER TRIWULAN'!A171</f>
        <v>166</v>
      </c>
      <c r="C175" s="54" t="str">
        <f>'PER TRIWULAN'!I171</f>
        <v xml:space="preserve"> Godong </v>
      </c>
      <c r="D175" s="36" t="str">
        <f>'PER TRIWULAN'!B171</f>
        <v>SD NEGERI KETITANG</v>
      </c>
      <c r="E175" s="136">
        <f>'PER TRIWULAN'!X171</f>
        <v>108750000</v>
      </c>
    </row>
    <row r="176" spans="2:5" hidden="1">
      <c r="B176" s="79">
        <f>'PER TRIWULAN'!A172</f>
        <v>167</v>
      </c>
      <c r="C176" s="54" t="str">
        <f>'PER TRIWULAN'!I172</f>
        <v xml:space="preserve"> Godong </v>
      </c>
      <c r="D176" s="36" t="str">
        <f>'PER TRIWULAN'!B172</f>
        <v>SD NEGERI MANGGARWETAN</v>
      </c>
      <c r="E176" s="136">
        <f>'PER TRIWULAN'!X172</f>
        <v>84390000</v>
      </c>
    </row>
    <row r="177" spans="2:5" hidden="1">
      <c r="B177" s="79">
        <f>'PER TRIWULAN'!A173</f>
        <v>168</v>
      </c>
      <c r="C177" s="54" t="str">
        <f>'PER TRIWULAN'!I173</f>
        <v xml:space="preserve"> Godong </v>
      </c>
      <c r="D177" s="36" t="str">
        <f>'PER TRIWULAN'!B173</f>
        <v>SD NEGERI RAJEK</v>
      </c>
      <c r="E177" s="136">
        <f>'PER TRIWULAN'!X173</f>
        <v>92800000</v>
      </c>
    </row>
    <row r="178" spans="2:5" hidden="1">
      <c r="B178" s="79">
        <f>'PER TRIWULAN'!A174</f>
        <v>169</v>
      </c>
      <c r="C178" s="54" t="str">
        <f>'PER TRIWULAN'!I174</f>
        <v xml:space="preserve"> Godong </v>
      </c>
      <c r="D178" s="36" t="str">
        <f>'PER TRIWULAN'!B174</f>
        <v>SD NEGERI SUMBERAGUNG</v>
      </c>
      <c r="E178" s="136">
        <f>'PER TRIWULAN'!X174</f>
        <v>74820000</v>
      </c>
    </row>
    <row r="179" spans="2:5" hidden="1">
      <c r="B179" s="79">
        <f>'PER TRIWULAN'!A175</f>
        <v>170</v>
      </c>
      <c r="C179" s="54" t="str">
        <f>'PER TRIWULAN'!I175</f>
        <v xml:space="preserve"> Godong </v>
      </c>
      <c r="D179" s="36" t="str">
        <f>'PER TRIWULAN'!B175</f>
        <v>SD NEGERI TINANDING</v>
      </c>
      <c r="E179" s="136">
        <f>'PER TRIWULAN'!X175</f>
        <v>66410000</v>
      </c>
    </row>
    <row r="180" spans="2:5" hidden="1">
      <c r="B180" s="79">
        <f>'PER TRIWULAN'!A176</f>
        <v>171</v>
      </c>
      <c r="C180" s="54" t="str">
        <f>'PER TRIWULAN'!I176</f>
        <v xml:space="preserve"> Godong </v>
      </c>
      <c r="D180" s="36" t="str">
        <f>'PER TRIWULAN'!B176</f>
        <v>SD NEGERI TUNGU</v>
      </c>
      <c r="E180" s="136">
        <f>'PER TRIWULAN'!X176</f>
        <v>45240000</v>
      </c>
    </row>
    <row r="181" spans="2:5" hidden="1">
      <c r="B181" s="79">
        <f>'PER TRIWULAN'!A177</f>
        <v>172</v>
      </c>
      <c r="C181" s="54" t="str">
        <f>'PER TRIWULAN'!I177</f>
        <v xml:space="preserve"> Godong </v>
      </c>
      <c r="D181" s="36" t="str">
        <f>'PER TRIWULAN'!B177</f>
        <v>SD NEGERI WANUTUNGGAL</v>
      </c>
      <c r="E181" s="136">
        <f>'PER TRIWULAN'!X177</f>
        <v>98020000</v>
      </c>
    </row>
    <row r="182" spans="2:5" hidden="1">
      <c r="B182" s="79">
        <f>'PER TRIWULAN'!A178</f>
        <v>173</v>
      </c>
      <c r="C182" s="54" t="str">
        <f>'PER TRIWULAN'!I178</f>
        <v xml:space="preserve"> Godong </v>
      </c>
      <c r="D182" s="36" t="str">
        <f>'PER TRIWULAN'!B178</f>
        <v>SD NEGERI WERDOYO</v>
      </c>
      <c r="E182" s="136">
        <f>'PER TRIWULAN'!X178</f>
        <v>124990000</v>
      </c>
    </row>
    <row r="183" spans="2:5" hidden="1">
      <c r="B183" s="79">
        <f>'PER TRIWULAN'!A179</f>
        <v>174</v>
      </c>
      <c r="C183" s="54" t="str">
        <f>'PER TRIWULAN'!I179</f>
        <v xml:space="preserve"> Grobogan </v>
      </c>
      <c r="D183" s="36" t="str">
        <f>'PER TRIWULAN'!B179</f>
        <v>SD NEGERI 1 GETASREJO</v>
      </c>
      <c r="E183" s="136">
        <f>'PER TRIWULAN'!X179</f>
        <v>144130000</v>
      </c>
    </row>
    <row r="184" spans="2:5" hidden="1">
      <c r="B184" s="79">
        <f>'PER TRIWULAN'!A180</f>
        <v>175</v>
      </c>
      <c r="C184" s="54" t="str">
        <f>'PER TRIWULAN'!I180</f>
        <v xml:space="preserve"> Grobogan </v>
      </c>
      <c r="D184" s="36" t="str">
        <f>'PER TRIWULAN'!B180</f>
        <v>SD NEGERI 1 GROBOGAN</v>
      </c>
      <c r="E184" s="136">
        <f>'PER TRIWULAN'!X180</f>
        <v>136300000</v>
      </c>
    </row>
    <row r="185" spans="2:5" hidden="1">
      <c r="B185" s="79">
        <f>'PER TRIWULAN'!A181</f>
        <v>176</v>
      </c>
      <c r="C185" s="54" t="str">
        <f>'PER TRIWULAN'!I181</f>
        <v xml:space="preserve"> Grobogan </v>
      </c>
      <c r="D185" s="36" t="str">
        <f>'PER TRIWULAN'!B181</f>
        <v>SD NEGERI 1 JATIPOHON</v>
      </c>
      <c r="E185" s="136">
        <f>'PER TRIWULAN'!X181</f>
        <v>167330000</v>
      </c>
    </row>
    <row r="186" spans="2:5" hidden="1">
      <c r="B186" s="79">
        <f>'PER TRIWULAN'!A182</f>
        <v>177</v>
      </c>
      <c r="C186" s="54" t="str">
        <f>'PER TRIWULAN'!I182</f>
        <v xml:space="preserve"> Grobogan </v>
      </c>
      <c r="D186" s="36" t="str">
        <f>'PER TRIWULAN'!B182</f>
        <v>SD NEGERI 1 KARANGREJO</v>
      </c>
      <c r="E186" s="136">
        <f>'PER TRIWULAN'!X182</f>
        <v>74240000</v>
      </c>
    </row>
    <row r="187" spans="2:5" hidden="1">
      <c r="B187" s="79">
        <f>'PER TRIWULAN'!A183</f>
        <v>178</v>
      </c>
      <c r="C187" s="54" t="str">
        <f>'PER TRIWULAN'!I183</f>
        <v xml:space="preserve"> Grobogan </v>
      </c>
      <c r="D187" s="36" t="str">
        <f>'PER TRIWULAN'!B183</f>
        <v>SD NEGERI 1 LEBAK</v>
      </c>
      <c r="E187" s="136">
        <f>'PER TRIWULAN'!X183</f>
        <v>135140000</v>
      </c>
    </row>
    <row r="188" spans="2:5" hidden="1">
      <c r="B188" s="79">
        <f>'PER TRIWULAN'!A184</f>
        <v>179</v>
      </c>
      <c r="C188" s="54" t="str">
        <f>'PER TRIWULAN'!I184</f>
        <v xml:space="preserve"> Grobogan </v>
      </c>
      <c r="D188" s="36" t="str">
        <f>'PER TRIWULAN'!B184</f>
        <v>SD NEGERI 1 LEBENGJUMUK</v>
      </c>
      <c r="E188" s="136">
        <f>'PER TRIWULAN'!X184</f>
        <v>92220000</v>
      </c>
    </row>
    <row r="189" spans="2:5" hidden="1">
      <c r="B189" s="79">
        <f>'PER TRIWULAN'!A185</f>
        <v>180</v>
      </c>
      <c r="C189" s="54" t="str">
        <f>'PER TRIWULAN'!I185</f>
        <v xml:space="preserve"> Grobogan </v>
      </c>
      <c r="D189" s="36" t="str">
        <f>'PER TRIWULAN'!B185</f>
        <v>SD NEGERI 1 NGABENREJO</v>
      </c>
      <c r="E189" s="136">
        <f>'PER TRIWULAN'!X185</f>
        <v>58870000</v>
      </c>
    </row>
    <row r="190" spans="2:5" hidden="1">
      <c r="B190" s="79">
        <f>'PER TRIWULAN'!A186</f>
        <v>181</v>
      </c>
      <c r="C190" s="54" t="str">
        <f>'PER TRIWULAN'!I186</f>
        <v xml:space="preserve"> Grobogan </v>
      </c>
      <c r="D190" s="36" t="str">
        <f>'PER TRIWULAN'!B186</f>
        <v>SD NEGERI 1 PUTATSARI</v>
      </c>
      <c r="E190" s="136">
        <f>'PER TRIWULAN'!X186</f>
        <v>109330000</v>
      </c>
    </row>
    <row r="191" spans="2:5" hidden="1">
      <c r="B191" s="79">
        <f>'PER TRIWULAN'!A187</f>
        <v>182</v>
      </c>
      <c r="C191" s="54" t="str">
        <f>'PER TRIWULAN'!I187</f>
        <v xml:space="preserve"> Grobogan </v>
      </c>
      <c r="D191" s="36" t="str">
        <f>'PER TRIWULAN'!B187</f>
        <v>SD NEGERI 1 REJOSARI</v>
      </c>
      <c r="E191" s="136">
        <f>'PER TRIWULAN'!X187</f>
        <v>117160000</v>
      </c>
    </row>
    <row r="192" spans="2:5" hidden="1">
      <c r="B192" s="79">
        <f>'PER TRIWULAN'!A188</f>
        <v>183</v>
      </c>
      <c r="C192" s="54" t="str">
        <f>'PER TRIWULAN'!I188</f>
        <v xml:space="preserve"> Grobogan </v>
      </c>
      <c r="D192" s="36" t="str">
        <f>'PER TRIWULAN'!B188</f>
        <v>SD NEGERI 1 SEDAYU</v>
      </c>
      <c r="E192" s="136">
        <f>'PER TRIWULAN'!X188</f>
        <v>84970000</v>
      </c>
    </row>
    <row r="193" spans="2:5" hidden="1">
      <c r="B193" s="79">
        <f>'PER TRIWULAN'!A189</f>
        <v>184</v>
      </c>
      <c r="C193" s="54" t="str">
        <f>'PER TRIWULAN'!I189</f>
        <v xml:space="preserve"> Grobogan </v>
      </c>
      <c r="D193" s="36" t="str">
        <f>'PER TRIWULAN'!B189</f>
        <v>SD NEGERI 1 TANGGUNGHARJO</v>
      </c>
      <c r="E193" s="136">
        <f>'PER TRIWULAN'!X189</f>
        <v>62350000</v>
      </c>
    </row>
    <row r="194" spans="2:5" hidden="1">
      <c r="B194" s="79">
        <f>'PER TRIWULAN'!A190</f>
        <v>185</v>
      </c>
      <c r="C194" s="54" t="str">
        <f>'PER TRIWULAN'!I190</f>
        <v xml:space="preserve"> Grobogan </v>
      </c>
      <c r="D194" s="36" t="str">
        <f>'PER TRIWULAN'!B190</f>
        <v>SD NEGERI 1 TEGUHAN</v>
      </c>
      <c r="E194" s="136">
        <f>'PER TRIWULAN'!X190</f>
        <v>75400000</v>
      </c>
    </row>
    <row r="195" spans="2:5" hidden="1">
      <c r="B195" s="79">
        <f>'PER TRIWULAN'!A191</f>
        <v>186</v>
      </c>
      <c r="C195" s="54" t="str">
        <f>'PER TRIWULAN'!I191</f>
        <v xml:space="preserve"> Grobogan </v>
      </c>
      <c r="D195" s="36" t="str">
        <f>'PER TRIWULAN'!B191</f>
        <v>SD NEGERI 2 GROBOGAN</v>
      </c>
      <c r="E195" s="136">
        <f>'PER TRIWULAN'!X191</f>
        <v>92800000</v>
      </c>
    </row>
    <row r="196" spans="2:5" hidden="1">
      <c r="B196" s="79">
        <f>'PER TRIWULAN'!A192</f>
        <v>187</v>
      </c>
      <c r="C196" s="54" t="str">
        <f>'PER TRIWULAN'!I192</f>
        <v xml:space="preserve"> Grobogan </v>
      </c>
      <c r="D196" s="36" t="str">
        <f>'PER TRIWULAN'!B192</f>
        <v>SD NEGERI 2 JATIPOHON</v>
      </c>
      <c r="E196" s="136">
        <f>'PER TRIWULAN'!X192</f>
        <v>91060000</v>
      </c>
    </row>
    <row r="197" spans="2:5" hidden="1">
      <c r="B197" s="79">
        <f>'PER TRIWULAN'!A193</f>
        <v>188</v>
      </c>
      <c r="C197" s="54" t="str">
        <f>'PER TRIWULAN'!I193</f>
        <v xml:space="preserve"> Grobogan </v>
      </c>
      <c r="D197" s="36" t="str">
        <f>'PER TRIWULAN'!B193</f>
        <v>SD NEGERI 2 LEBAK</v>
      </c>
      <c r="E197" s="136">
        <f>'PER TRIWULAN'!X193</f>
        <v>93380000</v>
      </c>
    </row>
    <row r="198" spans="2:5" hidden="1">
      <c r="B198" s="79">
        <f>'PER TRIWULAN'!A194</f>
        <v>189</v>
      </c>
      <c r="C198" s="54" t="str">
        <f>'PER TRIWULAN'!I194</f>
        <v xml:space="preserve"> Grobogan </v>
      </c>
      <c r="D198" s="36" t="str">
        <f>'PER TRIWULAN'!B194</f>
        <v>SD NEGERI 2 LEBENGJUMUK</v>
      </c>
      <c r="E198" s="136">
        <f>'PER TRIWULAN'!X194</f>
        <v>48720000</v>
      </c>
    </row>
    <row r="199" spans="2:5" hidden="1">
      <c r="B199" s="79">
        <f>'PER TRIWULAN'!A195</f>
        <v>190</v>
      </c>
      <c r="C199" s="54" t="str">
        <f>'PER TRIWULAN'!I195</f>
        <v xml:space="preserve"> Grobogan </v>
      </c>
      <c r="D199" s="36" t="str">
        <f>'PER TRIWULAN'!B195</f>
        <v>SD NEGERI 2 NGABENREJO</v>
      </c>
      <c r="E199" s="136">
        <f>'PER TRIWULAN'!X195</f>
        <v>81490000</v>
      </c>
    </row>
    <row r="200" spans="2:5" hidden="1">
      <c r="B200" s="79">
        <f>'PER TRIWULAN'!A196</f>
        <v>191</v>
      </c>
      <c r="C200" s="54" t="str">
        <f>'PER TRIWULAN'!I196</f>
        <v xml:space="preserve"> Grobogan </v>
      </c>
      <c r="D200" s="36" t="str">
        <f>'PER TRIWULAN'!B196</f>
        <v>SD NEGERI 2 PUTATSARI</v>
      </c>
      <c r="E200" s="136">
        <f>'PER TRIWULAN'!X196</f>
        <v>93670000</v>
      </c>
    </row>
    <row r="201" spans="2:5" hidden="1">
      <c r="B201" s="79">
        <f>'PER TRIWULAN'!A197</f>
        <v>192</v>
      </c>
      <c r="C201" s="54" t="str">
        <f>'PER TRIWULAN'!I197</f>
        <v xml:space="preserve"> Grobogan </v>
      </c>
      <c r="D201" s="36" t="str">
        <f>'PER TRIWULAN'!B197</f>
        <v>SD NEGERI 2 REJOSARI</v>
      </c>
      <c r="E201" s="136">
        <f>'PER TRIWULAN'!X197</f>
        <v>88450000</v>
      </c>
    </row>
    <row r="202" spans="2:5" hidden="1">
      <c r="B202" s="79">
        <f>'PER TRIWULAN'!A198</f>
        <v>193</v>
      </c>
      <c r="C202" s="54" t="str">
        <f>'PER TRIWULAN'!I198</f>
        <v xml:space="preserve"> Grobogan </v>
      </c>
      <c r="D202" s="36" t="str">
        <f>'PER TRIWULAN'!B198</f>
        <v>SD NEGERI 2 SEDAYU</v>
      </c>
      <c r="E202" s="136">
        <f>'PER TRIWULAN'!X198</f>
        <v>82940000</v>
      </c>
    </row>
    <row r="203" spans="2:5" hidden="1">
      <c r="B203" s="79">
        <f>'PER TRIWULAN'!A199</f>
        <v>194</v>
      </c>
      <c r="C203" s="54" t="str">
        <f>'PER TRIWULAN'!I199</f>
        <v xml:space="preserve"> Grobogan </v>
      </c>
      <c r="D203" s="36" t="str">
        <f>'PER TRIWULAN'!B199</f>
        <v>SD NEGERI 2 TANGGUNGHARJO</v>
      </c>
      <c r="E203" s="136">
        <f>'PER TRIWULAN'!X199</f>
        <v>144420000</v>
      </c>
    </row>
    <row r="204" spans="2:5" hidden="1">
      <c r="B204" s="79">
        <f>'PER TRIWULAN'!A200</f>
        <v>195</v>
      </c>
      <c r="C204" s="54" t="str">
        <f>'PER TRIWULAN'!I200</f>
        <v xml:space="preserve"> Grobogan </v>
      </c>
      <c r="D204" s="36" t="str">
        <f>'PER TRIWULAN'!B200</f>
        <v>SD NEGERI 2 TEGUHAN</v>
      </c>
      <c r="E204" s="136">
        <f>'PER TRIWULAN'!X200</f>
        <v>118900000</v>
      </c>
    </row>
    <row r="205" spans="2:5" hidden="1">
      <c r="B205" s="79">
        <f>'PER TRIWULAN'!A201</f>
        <v>196</v>
      </c>
      <c r="C205" s="54" t="str">
        <f>'PER TRIWULAN'!I201</f>
        <v xml:space="preserve"> Grobogan </v>
      </c>
      <c r="D205" s="36" t="str">
        <f>'PER TRIWULAN'!B201</f>
        <v>SD NEGERI 3 GETASREJO</v>
      </c>
      <c r="E205" s="136">
        <f>'PER TRIWULAN'!X201</f>
        <v>76850000</v>
      </c>
    </row>
    <row r="206" spans="2:5" hidden="1">
      <c r="B206" s="79">
        <f>'PER TRIWULAN'!A202</f>
        <v>197</v>
      </c>
      <c r="C206" s="54" t="str">
        <f>'PER TRIWULAN'!I202</f>
        <v xml:space="preserve"> Grobogan </v>
      </c>
      <c r="D206" s="36" t="str">
        <f>'PER TRIWULAN'!B202</f>
        <v>SD NEGERI 3 GROBOGAN</v>
      </c>
      <c r="E206" s="136">
        <f>'PER TRIWULAN'!X202</f>
        <v>99180000</v>
      </c>
    </row>
    <row r="207" spans="2:5" hidden="1">
      <c r="B207" s="79">
        <f>'PER TRIWULAN'!A203</f>
        <v>198</v>
      </c>
      <c r="C207" s="54" t="str">
        <f>'PER TRIWULAN'!I203</f>
        <v xml:space="preserve"> Grobogan </v>
      </c>
      <c r="D207" s="36" t="str">
        <f>'PER TRIWULAN'!B203</f>
        <v>SD NEGERI 3 JATIPOHON</v>
      </c>
      <c r="E207" s="136">
        <f>'PER TRIWULAN'!X203</f>
        <v>118030000</v>
      </c>
    </row>
    <row r="208" spans="2:5" hidden="1">
      <c r="B208" s="79">
        <f>'PER TRIWULAN'!A204</f>
        <v>199</v>
      </c>
      <c r="C208" s="54" t="str">
        <f>'PER TRIWULAN'!I204</f>
        <v xml:space="preserve"> Grobogan </v>
      </c>
      <c r="D208" s="36" t="str">
        <f>'PER TRIWULAN'!B204</f>
        <v>SD NEGERI 3 KARANGREJO</v>
      </c>
      <c r="E208" s="136">
        <f>'PER TRIWULAN'!X204</f>
        <v>68730000</v>
      </c>
    </row>
    <row r="209" spans="2:5" hidden="1">
      <c r="B209" s="79">
        <f>'PER TRIWULAN'!A205</f>
        <v>200</v>
      </c>
      <c r="C209" s="54" t="str">
        <f>'PER TRIWULAN'!I205</f>
        <v xml:space="preserve"> Grobogan </v>
      </c>
      <c r="D209" s="36" t="str">
        <f>'PER TRIWULAN'!B205</f>
        <v>SD NEGERI 3 LEBAK</v>
      </c>
      <c r="E209" s="136">
        <f>'PER TRIWULAN'!X205</f>
        <v>114550000</v>
      </c>
    </row>
    <row r="210" spans="2:5" hidden="1">
      <c r="B210" s="79">
        <f>'PER TRIWULAN'!A206</f>
        <v>201</v>
      </c>
      <c r="C210" s="54" t="str">
        <f>'PER TRIWULAN'!I206</f>
        <v xml:space="preserve"> Grobogan </v>
      </c>
      <c r="D210" s="36" t="str">
        <f>'PER TRIWULAN'!B206</f>
        <v>SD NEGERI 3 NGABENREJO</v>
      </c>
      <c r="E210" s="136">
        <f>'PER TRIWULAN'!X206</f>
        <v>83810000</v>
      </c>
    </row>
    <row r="211" spans="2:5" hidden="1">
      <c r="B211" s="79">
        <f>'PER TRIWULAN'!A207</f>
        <v>202</v>
      </c>
      <c r="C211" s="54" t="str">
        <f>'PER TRIWULAN'!I207</f>
        <v xml:space="preserve"> Grobogan </v>
      </c>
      <c r="D211" s="36" t="str">
        <f>'PER TRIWULAN'!B207</f>
        <v>SD NEGERI 3 PUTATSARI</v>
      </c>
      <c r="E211" s="136">
        <f>'PER TRIWULAN'!X207</f>
        <v>102950000</v>
      </c>
    </row>
    <row r="212" spans="2:5" hidden="1">
      <c r="B212" s="79">
        <f>'PER TRIWULAN'!A208</f>
        <v>203</v>
      </c>
      <c r="C212" s="54" t="str">
        <f>'PER TRIWULAN'!I208</f>
        <v xml:space="preserve"> Grobogan </v>
      </c>
      <c r="D212" s="36" t="str">
        <f>'PER TRIWULAN'!B208</f>
        <v>SD NEGERI 3 REJOSARI</v>
      </c>
      <c r="E212" s="136">
        <f>'PER TRIWULAN'!X208</f>
        <v>108170000</v>
      </c>
    </row>
    <row r="213" spans="2:5" hidden="1">
      <c r="B213" s="79">
        <f>'PER TRIWULAN'!A209</f>
        <v>204</v>
      </c>
      <c r="C213" s="54" t="str">
        <f>'PER TRIWULAN'!I209</f>
        <v xml:space="preserve"> Grobogan </v>
      </c>
      <c r="D213" s="36" t="str">
        <f>'PER TRIWULAN'!B209</f>
        <v>SD NEGERI 3 SEDAYU</v>
      </c>
      <c r="E213" s="136">
        <f>'PER TRIWULAN'!X209</f>
        <v>62350000</v>
      </c>
    </row>
    <row r="214" spans="2:5" hidden="1">
      <c r="B214" s="79">
        <f>'PER TRIWULAN'!A210</f>
        <v>205</v>
      </c>
      <c r="C214" s="54" t="str">
        <f>'PER TRIWULAN'!I210</f>
        <v xml:space="preserve"> Grobogan </v>
      </c>
      <c r="D214" s="36" t="str">
        <f>'PER TRIWULAN'!B210</f>
        <v>SD NEGERI 3 TANGGUNGHARJO</v>
      </c>
      <c r="E214" s="136">
        <f>'PER TRIWULAN'!X210</f>
        <v>115420000</v>
      </c>
    </row>
    <row r="215" spans="2:5" hidden="1">
      <c r="B215" s="79">
        <f>'PER TRIWULAN'!A211</f>
        <v>206</v>
      </c>
      <c r="C215" s="54" t="str">
        <f>'PER TRIWULAN'!I211</f>
        <v xml:space="preserve"> Grobogan </v>
      </c>
      <c r="D215" s="36" t="str">
        <f>'PER TRIWULAN'!B211</f>
        <v>SD NEGERI 3 TEGUHAN</v>
      </c>
      <c r="E215" s="136">
        <f>'PER TRIWULAN'!X211</f>
        <v>122670000</v>
      </c>
    </row>
    <row r="216" spans="2:5" hidden="1">
      <c r="B216" s="79">
        <f>'PER TRIWULAN'!A212</f>
        <v>207</v>
      </c>
      <c r="C216" s="54" t="str">
        <f>'PER TRIWULAN'!I212</f>
        <v xml:space="preserve"> Grobogan </v>
      </c>
      <c r="D216" s="36" t="str">
        <f>'PER TRIWULAN'!B212</f>
        <v>SD NEGERI 4 GROBOGAN</v>
      </c>
      <c r="E216" s="136">
        <f>'PER TRIWULAN'!X212</f>
        <v>95410000</v>
      </c>
    </row>
    <row r="217" spans="2:5" hidden="1">
      <c r="B217" s="79">
        <f>'PER TRIWULAN'!A213</f>
        <v>208</v>
      </c>
      <c r="C217" s="54" t="str">
        <f>'PER TRIWULAN'!I213</f>
        <v xml:space="preserve"> Grobogan </v>
      </c>
      <c r="D217" s="36" t="str">
        <f>'PER TRIWULAN'!B213</f>
        <v>SD NEGERI 4 KARANGREJO</v>
      </c>
      <c r="E217" s="136">
        <f>'PER TRIWULAN'!X213</f>
        <v>117740000</v>
      </c>
    </row>
    <row r="218" spans="2:5" hidden="1">
      <c r="B218" s="79">
        <f>'PER TRIWULAN'!A214</f>
        <v>209</v>
      </c>
      <c r="C218" s="54" t="str">
        <f>'PER TRIWULAN'!I214</f>
        <v xml:space="preserve"> Grobogan </v>
      </c>
      <c r="D218" s="36" t="str">
        <f>'PER TRIWULAN'!B214</f>
        <v>SD NEGERI 4 LEBAK</v>
      </c>
      <c r="E218" s="136">
        <f>'PER TRIWULAN'!X214</f>
        <v>62930000</v>
      </c>
    </row>
    <row r="219" spans="2:5" hidden="1">
      <c r="B219" s="79">
        <f>'PER TRIWULAN'!A215</f>
        <v>210</v>
      </c>
      <c r="C219" s="54" t="str">
        <f>'PER TRIWULAN'!I215</f>
        <v xml:space="preserve"> Grobogan </v>
      </c>
      <c r="D219" s="36" t="str">
        <f>'PER TRIWULAN'!B215</f>
        <v>SD NEGERI 4 PUTATSARI</v>
      </c>
      <c r="E219" s="136">
        <f>'PER TRIWULAN'!X215</f>
        <v>76270000</v>
      </c>
    </row>
    <row r="220" spans="2:5" hidden="1">
      <c r="B220" s="79">
        <f>'PER TRIWULAN'!A216</f>
        <v>211</v>
      </c>
      <c r="C220" s="54" t="str">
        <f>'PER TRIWULAN'!I216</f>
        <v xml:space="preserve"> Grobogan </v>
      </c>
      <c r="D220" s="36" t="str">
        <f>'PER TRIWULAN'!B216</f>
        <v>SD NEGERI 4 TANGGUNGHARJO</v>
      </c>
      <c r="E220" s="136">
        <f>'PER TRIWULAN'!X216</f>
        <v>83520000</v>
      </c>
    </row>
    <row r="221" spans="2:5" hidden="1">
      <c r="B221" s="79">
        <f>'PER TRIWULAN'!A217</f>
        <v>212</v>
      </c>
      <c r="C221" s="54" t="str">
        <f>'PER TRIWULAN'!I217</f>
        <v xml:space="preserve"> Grobogan </v>
      </c>
      <c r="D221" s="36" t="str">
        <f>'PER TRIWULAN'!B217</f>
        <v>SD NEGERI 5 KARANGREJO</v>
      </c>
      <c r="E221" s="136">
        <f>'PER TRIWULAN'!X217</f>
        <v>58290000</v>
      </c>
    </row>
    <row r="222" spans="2:5" hidden="1">
      <c r="B222" s="79">
        <f>'PER TRIWULAN'!A218</f>
        <v>213</v>
      </c>
      <c r="C222" s="54" t="str">
        <f>'PER TRIWULAN'!I218</f>
        <v xml:space="preserve"> Grobogan </v>
      </c>
      <c r="D222" s="36" t="str">
        <f>'PER TRIWULAN'!B218</f>
        <v>SD NEGERI 5 LEBAK</v>
      </c>
      <c r="E222" s="136">
        <f>'PER TRIWULAN'!X218</f>
        <v>130210000</v>
      </c>
    </row>
    <row r="223" spans="2:5" hidden="1">
      <c r="B223" s="79">
        <f>'PER TRIWULAN'!A219</f>
        <v>214</v>
      </c>
      <c r="C223" s="54" t="str">
        <f>'PER TRIWULAN'!I219</f>
        <v xml:space="preserve"> Grobogan </v>
      </c>
      <c r="D223" s="36" t="str">
        <f>'PER TRIWULAN'!B219</f>
        <v>SD NEGERI 5 PUTATSARI</v>
      </c>
      <c r="E223" s="136">
        <f>'PER TRIWULAN'!X219</f>
        <v>158630000</v>
      </c>
    </row>
    <row r="224" spans="2:5" hidden="1">
      <c r="B224" s="79">
        <f>'PER TRIWULAN'!A220</f>
        <v>215</v>
      </c>
      <c r="C224" s="54" t="str">
        <f>'PER TRIWULAN'!I220</f>
        <v xml:space="preserve"> Grobogan </v>
      </c>
      <c r="D224" s="36" t="str">
        <f>'PER TRIWULAN'!B220</f>
        <v>SD NEGERI 6 PUTATSARI</v>
      </c>
      <c r="E224" s="136">
        <f>'PER TRIWULAN'!X220</f>
        <v>97440000</v>
      </c>
    </row>
    <row r="225" spans="2:5" hidden="1">
      <c r="B225" s="79">
        <f>'PER TRIWULAN'!A221</f>
        <v>216</v>
      </c>
      <c r="C225" s="54" t="str">
        <f>'PER TRIWULAN'!I221</f>
        <v xml:space="preserve"> Gubug </v>
      </c>
      <c r="D225" s="36" t="str">
        <f>'PER TRIWULAN'!B221</f>
        <v>SD NEGERI 4 KUWARON</v>
      </c>
      <c r="E225" s="136">
        <f>'PER TRIWULAN'!X221</f>
        <v>88450000</v>
      </c>
    </row>
    <row r="226" spans="2:5" hidden="1">
      <c r="B226" s="79">
        <f>'PER TRIWULAN'!A222</f>
        <v>217</v>
      </c>
      <c r="C226" s="54" t="str">
        <f>'PER TRIWULAN'!I222</f>
        <v xml:space="preserve"> Gubug </v>
      </c>
      <c r="D226" s="36" t="str">
        <f>'PER TRIWULAN'!B222</f>
        <v>SD NEGERI 1 BATURAGUNG</v>
      </c>
      <c r="E226" s="136">
        <f>'PER TRIWULAN'!X222</f>
        <v>128760000</v>
      </c>
    </row>
    <row r="227" spans="2:5" hidden="1">
      <c r="B227" s="79">
        <f>'PER TRIWULAN'!A223</f>
        <v>218</v>
      </c>
      <c r="C227" s="54" t="str">
        <f>'PER TRIWULAN'!I223</f>
        <v xml:space="preserve"> Gubug </v>
      </c>
      <c r="D227" s="36" t="str">
        <f>'PER TRIWULAN'!B223</f>
        <v>SD NEGERI 1 GINGGANGTANI</v>
      </c>
      <c r="E227" s="136">
        <f>'PER TRIWULAN'!X223</f>
        <v>56840000</v>
      </c>
    </row>
    <row r="228" spans="2:5" hidden="1">
      <c r="B228" s="79">
        <f>'PER TRIWULAN'!A224</f>
        <v>219</v>
      </c>
      <c r="C228" s="54" t="str">
        <f>'PER TRIWULAN'!I224</f>
        <v xml:space="preserve"> Gubug </v>
      </c>
      <c r="D228" s="36" t="str">
        <f>'PER TRIWULAN'!B224</f>
        <v>SD NEGERI 1 GUBUG</v>
      </c>
      <c r="E228" s="136">
        <f>'PER TRIWULAN'!X224</f>
        <v>158340000</v>
      </c>
    </row>
    <row r="229" spans="2:5" hidden="1">
      <c r="B229" s="79">
        <f>'PER TRIWULAN'!A225</f>
        <v>220</v>
      </c>
      <c r="C229" s="54" t="str">
        <f>'PER TRIWULAN'!I225</f>
        <v xml:space="preserve"> Gubug </v>
      </c>
      <c r="D229" s="36" t="str">
        <f>'PER TRIWULAN'!B225</f>
        <v>SD NEGERI 1 JEKETRO</v>
      </c>
      <c r="E229" s="136">
        <f>'PER TRIWULAN'!X225</f>
        <v>117160000</v>
      </c>
    </row>
    <row r="230" spans="2:5" hidden="1">
      <c r="B230" s="79">
        <f>'PER TRIWULAN'!A226</f>
        <v>221</v>
      </c>
      <c r="C230" s="54" t="str">
        <f>'PER TRIWULAN'!I226</f>
        <v xml:space="preserve"> Gubug </v>
      </c>
      <c r="D230" s="36" t="str">
        <f>'PER TRIWULAN'!B226</f>
        <v>SD NEGERI 1 KEMIRI</v>
      </c>
      <c r="E230" s="136">
        <f>'PER TRIWULAN'!X226</f>
        <v>53650000</v>
      </c>
    </row>
    <row r="231" spans="2:5" hidden="1">
      <c r="B231" s="79">
        <f>'PER TRIWULAN'!A227</f>
        <v>222</v>
      </c>
      <c r="C231" s="54" t="str">
        <f>'PER TRIWULAN'!I227</f>
        <v xml:space="preserve"> Gubug </v>
      </c>
      <c r="D231" s="36" t="str">
        <f>'PER TRIWULAN'!B227</f>
        <v>SD NEGERI 1 KUNJENG</v>
      </c>
      <c r="E231" s="136">
        <f>'PER TRIWULAN'!X227</f>
        <v>129630000</v>
      </c>
    </row>
    <row r="232" spans="2:5" hidden="1">
      <c r="B232" s="79">
        <f>'PER TRIWULAN'!A228</f>
        <v>223</v>
      </c>
      <c r="C232" s="54" t="str">
        <f>'PER TRIWULAN'!I228</f>
        <v xml:space="preserve"> Gubug </v>
      </c>
      <c r="D232" s="36" t="str">
        <f>'PER TRIWULAN'!B228</f>
        <v>SD NEGERI 1 KUWARON</v>
      </c>
      <c r="E232" s="136">
        <f>'PER TRIWULAN'!X228</f>
        <v>142680000</v>
      </c>
    </row>
    <row r="233" spans="2:5" hidden="1">
      <c r="B233" s="79">
        <f>'PER TRIWULAN'!A229</f>
        <v>224</v>
      </c>
      <c r="C233" s="54" t="str">
        <f>'PER TRIWULAN'!I229</f>
        <v xml:space="preserve"> Gubug </v>
      </c>
      <c r="D233" s="36" t="str">
        <f>'PER TRIWULAN'!B229</f>
        <v>SD NEGERI 1 PENADARAN</v>
      </c>
      <c r="E233" s="136">
        <f>'PER TRIWULAN'!X229</f>
        <v>90190000</v>
      </c>
    </row>
    <row r="234" spans="2:5" hidden="1">
      <c r="B234" s="79">
        <f>'PER TRIWULAN'!A230</f>
        <v>225</v>
      </c>
      <c r="C234" s="54" t="str">
        <f>'PER TRIWULAN'!I230</f>
        <v xml:space="preserve"> Gubug </v>
      </c>
      <c r="D234" s="36" t="str">
        <f>'PER TRIWULAN'!B230</f>
        <v>SD NEGERI 1 PRANTEN</v>
      </c>
      <c r="E234" s="136">
        <f>'PER TRIWULAN'!X230</f>
        <v>63800000</v>
      </c>
    </row>
    <row r="235" spans="2:5" hidden="1">
      <c r="B235" s="79">
        <f>'PER TRIWULAN'!A231</f>
        <v>226</v>
      </c>
      <c r="C235" s="54" t="str">
        <f>'PER TRIWULAN'!I231</f>
        <v xml:space="preserve"> Gubug </v>
      </c>
      <c r="D235" s="36" t="str">
        <f>'PER TRIWULAN'!B231</f>
        <v>SD NEGERI 1 RINGINHARJO</v>
      </c>
      <c r="E235" s="136">
        <f>'PER TRIWULAN'!X231</f>
        <v>78010000</v>
      </c>
    </row>
    <row r="236" spans="2:5" hidden="1">
      <c r="B236" s="79">
        <f>'PER TRIWULAN'!A232</f>
        <v>227</v>
      </c>
      <c r="C236" s="54" t="str">
        <f>'PER TRIWULAN'!I232</f>
        <v xml:space="preserve"> Gubug </v>
      </c>
      <c r="D236" s="36" t="str">
        <f>'PER TRIWULAN'!B232</f>
        <v>SD NEGERI 1 TAMBAKAN</v>
      </c>
      <c r="E236" s="136">
        <f>'PER TRIWULAN'!X232</f>
        <v>85550000</v>
      </c>
    </row>
    <row r="237" spans="2:5" hidden="1">
      <c r="B237" s="79">
        <f>'PER TRIWULAN'!A233</f>
        <v>228</v>
      </c>
      <c r="C237" s="54" t="str">
        <f>'PER TRIWULAN'!I233</f>
        <v xml:space="preserve"> Gubug </v>
      </c>
      <c r="D237" s="36" t="str">
        <f>'PER TRIWULAN'!B233</f>
        <v>SD NEGERI 1 TLOGOMULYO</v>
      </c>
      <c r="E237" s="136">
        <f>'PER TRIWULAN'!X233</f>
        <v>99470000</v>
      </c>
    </row>
    <row r="238" spans="2:5" hidden="1">
      <c r="B238" s="79">
        <f>'PER TRIWULAN'!A234</f>
        <v>229</v>
      </c>
      <c r="C238" s="54" t="str">
        <f>'PER TRIWULAN'!I234</f>
        <v xml:space="preserve"> Gubug </v>
      </c>
      <c r="D238" s="36" t="str">
        <f>'PER TRIWULAN'!B234</f>
        <v>SD NEGERI 2 BATURAGUNG</v>
      </c>
      <c r="E238" s="136">
        <f>'PER TRIWULAN'!X234</f>
        <v>123250000</v>
      </c>
    </row>
    <row r="239" spans="2:5" hidden="1">
      <c r="B239" s="79">
        <f>'PER TRIWULAN'!A235</f>
        <v>230</v>
      </c>
      <c r="C239" s="54" t="str">
        <f>'PER TRIWULAN'!I235</f>
        <v xml:space="preserve"> Gubug </v>
      </c>
      <c r="D239" s="36" t="str">
        <f>'PER TRIWULAN'!B235</f>
        <v>SD NEGERI 2 GINGGANGTANI</v>
      </c>
      <c r="E239" s="136">
        <f>'PER TRIWULAN'!X235</f>
        <v>71340000</v>
      </c>
    </row>
    <row r="240" spans="2:5" hidden="1">
      <c r="B240" s="79">
        <f>'PER TRIWULAN'!A236</f>
        <v>231</v>
      </c>
      <c r="C240" s="54" t="str">
        <f>'PER TRIWULAN'!I236</f>
        <v xml:space="preserve"> Gubug </v>
      </c>
      <c r="D240" s="36" t="str">
        <f>'PER TRIWULAN'!B236</f>
        <v>SD NEGERI 2 GUBUG</v>
      </c>
      <c r="E240" s="136">
        <f>'PER TRIWULAN'!X236</f>
        <v>45820000</v>
      </c>
    </row>
    <row r="241" spans="2:5" hidden="1">
      <c r="B241" s="79">
        <f>'PER TRIWULAN'!A237</f>
        <v>232</v>
      </c>
      <c r="C241" s="54" t="str">
        <f>'PER TRIWULAN'!I237</f>
        <v xml:space="preserve"> Gubug </v>
      </c>
      <c r="D241" s="36" t="str">
        <f>'PER TRIWULAN'!B237</f>
        <v>SD NEGERI 2 KEMIRI</v>
      </c>
      <c r="E241" s="136">
        <f>'PER TRIWULAN'!X237</f>
        <v>97730000</v>
      </c>
    </row>
    <row r="242" spans="2:5" hidden="1">
      <c r="B242" s="79">
        <f>'PER TRIWULAN'!A238</f>
        <v>233</v>
      </c>
      <c r="C242" s="54" t="str">
        <f>'PER TRIWULAN'!I238</f>
        <v xml:space="preserve"> Gubug </v>
      </c>
      <c r="D242" s="36" t="str">
        <f>'PER TRIWULAN'!B238</f>
        <v>SD NEGERI 2 KUWARON</v>
      </c>
      <c r="E242" s="136">
        <f>'PER TRIWULAN'!X238</f>
        <v>133400000</v>
      </c>
    </row>
    <row r="243" spans="2:5" hidden="1">
      <c r="B243" s="79">
        <f>'PER TRIWULAN'!A239</f>
        <v>234</v>
      </c>
      <c r="C243" s="54" t="str">
        <f>'PER TRIWULAN'!I239</f>
        <v xml:space="preserve"> Gubug </v>
      </c>
      <c r="D243" s="36" t="str">
        <f>'PER TRIWULAN'!B239</f>
        <v>SD NEGERI 2 MLILIR</v>
      </c>
      <c r="E243" s="136">
        <f>'PER TRIWULAN'!X239</f>
        <v>82360000</v>
      </c>
    </row>
    <row r="244" spans="2:5" hidden="1">
      <c r="B244" s="79">
        <f>'PER TRIWULAN'!A240</f>
        <v>235</v>
      </c>
      <c r="C244" s="54" t="str">
        <f>'PER TRIWULAN'!I240</f>
        <v xml:space="preserve"> Gubug </v>
      </c>
      <c r="D244" s="36" t="str">
        <f>'PER TRIWULAN'!B240</f>
        <v>SD NEGERI 2 NGROTO</v>
      </c>
      <c r="E244" s="136">
        <f>'PER TRIWULAN'!X240</f>
        <v>93960000</v>
      </c>
    </row>
    <row r="245" spans="2:5" hidden="1">
      <c r="B245" s="79">
        <f>'PER TRIWULAN'!A241</f>
        <v>236</v>
      </c>
      <c r="C245" s="54" t="str">
        <f>'PER TRIWULAN'!I241</f>
        <v xml:space="preserve"> Gubug </v>
      </c>
      <c r="D245" s="36" t="str">
        <f>'PER TRIWULAN'!B241</f>
        <v>SD NEGERI 2 PENADARAN</v>
      </c>
      <c r="E245" s="136">
        <f>'PER TRIWULAN'!X241</f>
        <v>82360000</v>
      </c>
    </row>
    <row r="246" spans="2:5" hidden="1">
      <c r="B246" s="79">
        <f>'PER TRIWULAN'!A242</f>
        <v>237</v>
      </c>
      <c r="C246" s="54" t="str">
        <f>'PER TRIWULAN'!I242</f>
        <v xml:space="preserve"> Gubug </v>
      </c>
      <c r="D246" s="36" t="str">
        <f>'PER TRIWULAN'!B242</f>
        <v>SD NEGERI 2 PRANTEN</v>
      </c>
      <c r="E246" s="136">
        <f>'PER TRIWULAN'!X242</f>
        <v>41760000</v>
      </c>
    </row>
    <row r="247" spans="2:5" hidden="1">
      <c r="B247" s="79">
        <f>'PER TRIWULAN'!A243</f>
        <v>238</v>
      </c>
      <c r="C247" s="54" t="str">
        <f>'PER TRIWULAN'!I243</f>
        <v xml:space="preserve"> Gubug </v>
      </c>
      <c r="D247" s="36" t="str">
        <f>'PER TRIWULAN'!B243</f>
        <v>SD NEGERI 2 ROWOSARI</v>
      </c>
      <c r="E247" s="136">
        <f>'PER TRIWULAN'!X243</f>
        <v>37410000</v>
      </c>
    </row>
    <row r="248" spans="2:5" hidden="1">
      <c r="B248" s="79">
        <f>'PER TRIWULAN'!A244</f>
        <v>239</v>
      </c>
      <c r="C248" s="54" t="str">
        <f>'PER TRIWULAN'!I244</f>
        <v xml:space="preserve"> Gubug </v>
      </c>
      <c r="D248" s="36" t="str">
        <f>'PER TRIWULAN'!B244</f>
        <v>SD NEGERI 2 SABAN</v>
      </c>
      <c r="E248" s="136">
        <f>'PER TRIWULAN'!X244</f>
        <v>52635000</v>
      </c>
    </row>
    <row r="249" spans="2:5" hidden="1">
      <c r="B249" s="79">
        <f>'PER TRIWULAN'!A245</f>
        <v>240</v>
      </c>
      <c r="C249" s="54" t="str">
        <f>'PER TRIWULAN'!I245</f>
        <v xml:space="preserve"> Gubug </v>
      </c>
      <c r="D249" s="36" t="str">
        <f>'PER TRIWULAN'!B245</f>
        <v>SD NEGERI 2 TAMBAKAN</v>
      </c>
      <c r="E249" s="136">
        <f>'PER TRIWULAN'!X245</f>
        <v>102080000</v>
      </c>
    </row>
    <row r="250" spans="2:5" hidden="1">
      <c r="B250" s="79">
        <f>'PER TRIWULAN'!A246</f>
        <v>241</v>
      </c>
      <c r="C250" s="54" t="str">
        <f>'PER TRIWULAN'!I246</f>
        <v xml:space="preserve"> Gubug </v>
      </c>
      <c r="D250" s="36" t="str">
        <f>'PER TRIWULAN'!B246</f>
        <v>SD NEGERI 3 BATURAGUNG</v>
      </c>
      <c r="E250" s="136">
        <f>'PER TRIWULAN'!X246</f>
        <v>76850000</v>
      </c>
    </row>
    <row r="251" spans="2:5" hidden="1">
      <c r="B251" s="79">
        <f>'PER TRIWULAN'!A247</f>
        <v>242</v>
      </c>
      <c r="C251" s="54" t="str">
        <f>'PER TRIWULAN'!I247</f>
        <v xml:space="preserve"> Gubug </v>
      </c>
      <c r="D251" s="36" t="str">
        <f>'PER TRIWULAN'!B247</f>
        <v>SD NEGERI 3 GINGGANGTANI</v>
      </c>
      <c r="E251" s="136">
        <f>'PER TRIWULAN'!X247</f>
        <v>111360000</v>
      </c>
    </row>
    <row r="252" spans="2:5" hidden="1">
      <c r="B252" s="79">
        <f>'PER TRIWULAN'!A248</f>
        <v>243</v>
      </c>
      <c r="C252" s="54" t="str">
        <f>'PER TRIWULAN'!I248</f>
        <v xml:space="preserve"> Gubug </v>
      </c>
      <c r="D252" s="36" t="str">
        <f>'PER TRIWULAN'!B248</f>
        <v>SD NEGERI 3 GUBUG</v>
      </c>
      <c r="E252" s="136">
        <f>'PER TRIWULAN'!X248</f>
        <v>119190000</v>
      </c>
    </row>
    <row r="253" spans="2:5" hidden="1">
      <c r="B253" s="79">
        <f>'PER TRIWULAN'!A249</f>
        <v>244</v>
      </c>
      <c r="C253" s="54" t="str">
        <f>'PER TRIWULAN'!I249</f>
        <v xml:space="preserve"> Gubug </v>
      </c>
      <c r="D253" s="36" t="str">
        <f>'PER TRIWULAN'!B249</f>
        <v>SD NEGERI 3 KUWARON</v>
      </c>
      <c r="E253" s="136">
        <f>'PER TRIWULAN'!X249</f>
        <v>35235000</v>
      </c>
    </row>
    <row r="254" spans="2:5" hidden="1">
      <c r="B254" s="79">
        <f>'PER TRIWULAN'!A250</f>
        <v>245</v>
      </c>
      <c r="C254" s="54" t="str">
        <f>'PER TRIWULAN'!I250</f>
        <v xml:space="preserve"> Gubug </v>
      </c>
      <c r="D254" s="36" t="str">
        <f>'PER TRIWULAN'!B250</f>
        <v>SD NEGERI 3 PENADARAN</v>
      </c>
      <c r="E254" s="136">
        <f>'PER TRIWULAN'!X250</f>
        <v>96570000</v>
      </c>
    </row>
    <row r="255" spans="2:5" hidden="1">
      <c r="B255" s="79">
        <f>'PER TRIWULAN'!A251</f>
        <v>246</v>
      </c>
      <c r="C255" s="54" t="str">
        <f>'PER TRIWULAN'!I251</f>
        <v xml:space="preserve"> Gubug </v>
      </c>
      <c r="D255" s="36" t="str">
        <f>'PER TRIWULAN'!B251</f>
        <v>SD NEGERI 3 TLOGOMULYO</v>
      </c>
      <c r="E255" s="136">
        <f>'PER TRIWULAN'!X251</f>
        <v>104690000</v>
      </c>
    </row>
    <row r="256" spans="2:5" hidden="1">
      <c r="B256" s="79">
        <f>'PER TRIWULAN'!A252</f>
        <v>247</v>
      </c>
      <c r="C256" s="54" t="str">
        <f>'PER TRIWULAN'!I252</f>
        <v xml:space="preserve"> Gubug </v>
      </c>
      <c r="D256" s="36" t="str">
        <f>'PER TRIWULAN'!B252</f>
        <v>SD NEGERI 5 GUBUG</v>
      </c>
      <c r="E256" s="136">
        <f>'PER TRIWULAN'!X252</f>
        <v>141520000</v>
      </c>
    </row>
    <row r="257" spans="2:5" hidden="1">
      <c r="B257" s="79">
        <f>'PER TRIWULAN'!A253</f>
        <v>248</v>
      </c>
      <c r="C257" s="54" t="str">
        <f>'PER TRIWULAN'!I253</f>
        <v xml:space="preserve"> Gubug </v>
      </c>
      <c r="D257" s="36" t="str">
        <f>'PER TRIWULAN'!B253</f>
        <v>SD NEGERI GELAPAN</v>
      </c>
      <c r="E257" s="136">
        <f>'PER TRIWULAN'!X253</f>
        <v>90190000</v>
      </c>
    </row>
    <row r="258" spans="2:5" hidden="1">
      <c r="B258" s="79">
        <f>'PER TRIWULAN'!A254</f>
        <v>249</v>
      </c>
      <c r="C258" s="54" t="str">
        <f>'PER TRIWULAN'!I254</f>
        <v xml:space="preserve"> Gubug </v>
      </c>
      <c r="D258" s="36" t="str">
        <f>'PER TRIWULAN'!B254</f>
        <v>SD NEGERI PAPANREJO</v>
      </c>
      <c r="E258" s="136">
        <f>'PER TRIWULAN'!X254</f>
        <v>106140000</v>
      </c>
    </row>
    <row r="259" spans="2:5" hidden="1">
      <c r="B259" s="79">
        <f>'PER TRIWULAN'!A255</f>
        <v>250</v>
      </c>
      <c r="C259" s="54" t="str">
        <f>'PER TRIWULAN'!I255</f>
        <v xml:space="preserve"> Gubug </v>
      </c>
      <c r="D259" s="36" t="str">
        <f>'PER TRIWULAN'!B255</f>
        <v>SD NEGERI RINGINKIDUL</v>
      </c>
      <c r="E259" s="136">
        <f>'PER TRIWULAN'!X255</f>
        <v>135140000</v>
      </c>
    </row>
    <row r="260" spans="2:5" hidden="1">
      <c r="B260" s="79">
        <f>'PER TRIWULAN'!A256</f>
        <v>251</v>
      </c>
      <c r="C260" s="54" t="str">
        <f>'PER TRIWULAN'!I256</f>
        <v xml:space="preserve"> Gubug </v>
      </c>
      <c r="D260" s="36" t="str">
        <f>'PER TRIWULAN'!B256</f>
        <v>SD NEGERI TRISARI</v>
      </c>
      <c r="E260" s="136">
        <f>'PER TRIWULAN'!X256</f>
        <v>69020000</v>
      </c>
    </row>
    <row r="261" spans="2:5" hidden="1">
      <c r="B261" s="79">
        <f>'PER TRIWULAN'!A257</f>
        <v>252</v>
      </c>
      <c r="C261" s="54" t="str">
        <f>'PER TRIWULAN'!I257</f>
        <v xml:space="preserve"> Gubug </v>
      </c>
      <c r="D261" s="36" t="str">
        <f>'PER TRIWULAN'!B257</f>
        <v>SD NEGERI 4 GUBUG</v>
      </c>
      <c r="E261" s="136">
        <f>'PER TRIWULAN'!X257</f>
        <v>77430000</v>
      </c>
    </row>
    <row r="262" spans="2:5" hidden="1">
      <c r="B262" s="79">
        <f>'PER TRIWULAN'!A258</f>
        <v>253</v>
      </c>
      <c r="C262" s="54" t="str">
        <f>'PER TRIWULAN'!I258</f>
        <v xml:space="preserve"> Gubug </v>
      </c>
      <c r="D262" s="36" t="str">
        <f>'PER TRIWULAN'!B258</f>
        <v>SD NEGERI 7 GUBUG</v>
      </c>
      <c r="E262" s="136">
        <f>'PER TRIWULAN'!X258</f>
        <v>136300000</v>
      </c>
    </row>
    <row r="263" spans="2:5" hidden="1">
      <c r="B263" s="79">
        <f>'PER TRIWULAN'!A259</f>
        <v>254</v>
      </c>
      <c r="C263" s="54" t="str">
        <f>'PER TRIWULAN'!I259</f>
        <v xml:space="preserve"> Gubug </v>
      </c>
      <c r="D263" s="36" t="str">
        <f>'PER TRIWULAN'!B259</f>
        <v>SD NEGERI JATIPECARON</v>
      </c>
      <c r="E263" s="136">
        <f>'PER TRIWULAN'!X259</f>
        <v>133110000</v>
      </c>
    </row>
    <row r="264" spans="2:5" hidden="1">
      <c r="B264" s="79">
        <f>'PER TRIWULAN'!A260</f>
        <v>255</v>
      </c>
      <c r="C264" s="54" t="str">
        <f>'PER TRIWULAN'!I260</f>
        <v xml:space="preserve"> Gubug </v>
      </c>
      <c r="D264" s="36" t="str">
        <f>'PER TRIWULAN'!B260</f>
        <v>SD NEGERI 2 TLOGOMULYO</v>
      </c>
      <c r="E264" s="136">
        <f>'PER TRIWULAN'!X260</f>
        <v>107590000</v>
      </c>
    </row>
    <row r="265" spans="2:5" hidden="1">
      <c r="B265" s="79">
        <f>'PER TRIWULAN'!A261</f>
        <v>256</v>
      </c>
      <c r="C265" s="54" t="str">
        <f>'PER TRIWULAN'!I261</f>
        <v xml:space="preserve"> Gubug </v>
      </c>
      <c r="D265" s="36" t="str">
        <f>'PER TRIWULAN'!B261</f>
        <v>SD NEGERI 1 MLILIR</v>
      </c>
      <c r="E265" s="136">
        <f>'PER TRIWULAN'!X261</f>
        <v>69020000</v>
      </c>
    </row>
    <row r="266" spans="2:5" hidden="1">
      <c r="B266" s="79">
        <f>'PER TRIWULAN'!A262</f>
        <v>257</v>
      </c>
      <c r="C266" s="54" t="str">
        <f>'PER TRIWULAN'!I262</f>
        <v xml:space="preserve"> Gubug </v>
      </c>
      <c r="D266" s="36" t="str">
        <f>'PER TRIWULAN'!B262</f>
        <v>SD NEGERI 3 MLILIR</v>
      </c>
      <c r="E266" s="136">
        <f>'PER TRIWULAN'!X262</f>
        <v>75690000</v>
      </c>
    </row>
    <row r="267" spans="2:5" hidden="1">
      <c r="B267" s="79">
        <f>'PER TRIWULAN'!A263</f>
        <v>258</v>
      </c>
      <c r="C267" s="54" t="str">
        <f>'PER TRIWULAN'!I263</f>
        <v xml:space="preserve"> Gubug </v>
      </c>
      <c r="D267" s="36" t="str">
        <f>'PER TRIWULAN'!B263</f>
        <v>SD NEGERI 1 SABAN</v>
      </c>
      <c r="E267" s="136">
        <f>'PER TRIWULAN'!X263</f>
        <v>92800000</v>
      </c>
    </row>
    <row r="268" spans="2:5" hidden="1">
      <c r="B268" s="79">
        <f>'PER TRIWULAN'!A264</f>
        <v>259</v>
      </c>
      <c r="C268" s="54" t="str">
        <f>'PER TRIWULAN'!I264</f>
        <v xml:space="preserve"> Gubug </v>
      </c>
      <c r="D268" s="36" t="str">
        <f>'PER TRIWULAN'!B264</f>
        <v>SD NEGERI 2 JEKETRO</v>
      </c>
      <c r="E268" s="136">
        <f>'PER TRIWULAN'!X264</f>
        <v>82940000</v>
      </c>
    </row>
    <row r="269" spans="2:5" hidden="1">
      <c r="B269" s="79">
        <f>'PER TRIWULAN'!A265</f>
        <v>260</v>
      </c>
      <c r="C269" s="54" t="str">
        <f>'PER TRIWULAN'!I265</f>
        <v xml:space="preserve"> Gubug </v>
      </c>
      <c r="D269" s="36" t="str">
        <f>'PER TRIWULAN'!B265</f>
        <v>SD NEGERI 2 TRISARI</v>
      </c>
      <c r="E269" s="136">
        <f>'PER TRIWULAN'!X265</f>
        <v>109330000</v>
      </c>
    </row>
    <row r="270" spans="2:5" hidden="1">
      <c r="B270" s="79">
        <f>'PER TRIWULAN'!A266</f>
        <v>261</v>
      </c>
      <c r="C270" s="54" t="str">
        <f>'PER TRIWULAN'!I266</f>
        <v xml:space="preserve"> Gubug </v>
      </c>
      <c r="D270" s="36" t="str">
        <f>'PER TRIWULAN'!B266</f>
        <v>SD NEGERI 1 ROWOSARI</v>
      </c>
      <c r="E270" s="136">
        <f>'PER TRIWULAN'!X266</f>
        <v>105560000</v>
      </c>
    </row>
    <row r="271" spans="2:5" hidden="1">
      <c r="B271" s="79">
        <f>'PER TRIWULAN'!A267</f>
        <v>262</v>
      </c>
      <c r="C271" s="54" t="str">
        <f>'PER TRIWULAN'!I267</f>
        <v xml:space="preserve"> Gubug </v>
      </c>
      <c r="D271" s="36" t="str">
        <f>'PER TRIWULAN'!B267</f>
        <v>SD NEGERI 1 NGROTO</v>
      </c>
      <c r="E271" s="136">
        <f>'PER TRIWULAN'!X267</f>
        <v>111360000</v>
      </c>
    </row>
    <row r="272" spans="2:5" hidden="1">
      <c r="B272" s="79">
        <f>'PER TRIWULAN'!A268</f>
        <v>263</v>
      </c>
      <c r="C272" s="54" t="str">
        <f>'PER TRIWULAN'!I268</f>
        <v xml:space="preserve"> Gubug </v>
      </c>
      <c r="D272" s="36" t="str">
        <f>'PER TRIWULAN'!B268</f>
        <v>SD NEGERI 3 NGROTO</v>
      </c>
      <c r="E272" s="136">
        <f>'PER TRIWULAN'!X268</f>
        <v>116580000</v>
      </c>
    </row>
    <row r="273" spans="2:5" hidden="1">
      <c r="B273" s="79">
        <f>'PER TRIWULAN'!A269</f>
        <v>264</v>
      </c>
      <c r="C273" s="54" t="str">
        <f>'PER TRIWULAN'!I269</f>
        <v xml:space="preserve"> Karangrayung </v>
      </c>
      <c r="D273" s="36" t="str">
        <f>'PER TRIWULAN'!B269</f>
        <v>SD NEGERI 1 DEMPEL</v>
      </c>
      <c r="E273" s="136">
        <f>'PER TRIWULAN'!X269</f>
        <v>111360000</v>
      </c>
    </row>
    <row r="274" spans="2:5" hidden="1">
      <c r="B274" s="79">
        <f>'PER TRIWULAN'!A270</f>
        <v>265</v>
      </c>
      <c r="C274" s="54" t="str">
        <f>'PER TRIWULAN'!I270</f>
        <v xml:space="preserve"> Karangrayung </v>
      </c>
      <c r="D274" s="36" t="str">
        <f>'PER TRIWULAN'!B270</f>
        <v>SD NEGERI 1 KARANGRAYUNG</v>
      </c>
      <c r="E274" s="136">
        <f>'PER TRIWULAN'!X270</f>
        <v>87000000</v>
      </c>
    </row>
    <row r="275" spans="2:5" hidden="1">
      <c r="B275" s="79">
        <f>'PER TRIWULAN'!A271</f>
        <v>266</v>
      </c>
      <c r="C275" s="54" t="str">
        <f>'PER TRIWULAN'!I271</f>
        <v xml:space="preserve"> Karangrayung </v>
      </c>
      <c r="D275" s="36" t="str">
        <f>'PER TRIWULAN'!B271</f>
        <v>SD NEGERI 1 KETRO</v>
      </c>
      <c r="E275" s="136">
        <f>'PER TRIWULAN'!X271</f>
        <v>84390000</v>
      </c>
    </row>
    <row r="276" spans="2:5" hidden="1">
      <c r="B276" s="79">
        <f>'PER TRIWULAN'!A272</f>
        <v>267</v>
      </c>
      <c r="C276" s="54" t="str">
        <f>'PER TRIWULAN'!I272</f>
        <v xml:space="preserve"> Karangrayung </v>
      </c>
      <c r="D276" s="36" t="str">
        <f>'PER TRIWULAN'!B272</f>
        <v>SD NEGERI 1 MANGIN</v>
      </c>
      <c r="E276" s="136">
        <f>'PER TRIWULAN'!X272</f>
        <v>65830000</v>
      </c>
    </row>
    <row r="277" spans="2:5" hidden="1">
      <c r="B277" s="79">
        <f>'PER TRIWULAN'!A273</f>
        <v>268</v>
      </c>
      <c r="C277" s="54" t="str">
        <f>'PER TRIWULAN'!I273</f>
        <v xml:space="preserve"> Karangrayung </v>
      </c>
      <c r="D277" s="36" t="str">
        <f>'PER TRIWULAN'!B273</f>
        <v>SD NEGERI 1 MOJOAGUNG</v>
      </c>
      <c r="E277" s="136">
        <f>'PER TRIWULAN'!X273</f>
        <v>109330000</v>
      </c>
    </row>
    <row r="278" spans="2:5" hidden="1">
      <c r="B278" s="79">
        <f>'PER TRIWULAN'!A274</f>
        <v>269</v>
      </c>
      <c r="C278" s="54" t="str">
        <f>'PER TRIWULAN'!I274</f>
        <v xml:space="preserve"> Karangrayung </v>
      </c>
      <c r="D278" s="36" t="str">
        <f>'PER TRIWULAN'!B274</f>
        <v>SD NEGERI 1 PANGKALAN</v>
      </c>
      <c r="E278" s="136">
        <f>'PER TRIWULAN'!X274</f>
        <v>63800000</v>
      </c>
    </row>
    <row r="279" spans="2:5" hidden="1">
      <c r="B279" s="79">
        <f>'PER TRIWULAN'!A275</f>
        <v>270</v>
      </c>
      <c r="C279" s="54" t="str">
        <f>'PER TRIWULAN'!I275</f>
        <v xml:space="preserve"> Karangrayung </v>
      </c>
      <c r="D279" s="36" t="str">
        <f>'PER TRIWULAN'!B275</f>
        <v>SD NEGERI 1 PUTATNGANTEN</v>
      </c>
      <c r="E279" s="136">
        <f>'PER TRIWULAN'!X275</f>
        <v>123830000</v>
      </c>
    </row>
    <row r="280" spans="2:5" hidden="1">
      <c r="B280" s="79">
        <f>'PER TRIWULAN'!A276</f>
        <v>271</v>
      </c>
      <c r="C280" s="54" t="str">
        <f>'PER TRIWULAN'!I276</f>
        <v xml:space="preserve"> Karangrayung </v>
      </c>
      <c r="D280" s="36" t="str">
        <f>'PER TRIWULAN'!B276</f>
        <v>SD NEGERI 1 RAWOH</v>
      </c>
      <c r="E280" s="136">
        <f>'PER TRIWULAN'!X276</f>
        <v>80910000</v>
      </c>
    </row>
    <row r="281" spans="2:5" hidden="1">
      <c r="B281" s="79">
        <f>'PER TRIWULAN'!A277</f>
        <v>272</v>
      </c>
      <c r="C281" s="54" t="str">
        <f>'PER TRIWULAN'!I277</f>
        <v xml:space="preserve"> Karangrayung </v>
      </c>
      <c r="D281" s="36" t="str">
        <f>'PER TRIWULAN'!B277</f>
        <v>SD NEGERI 1 SENDANGHARJO</v>
      </c>
      <c r="E281" s="136">
        <f>'PER TRIWULAN'!X277</f>
        <v>142390000</v>
      </c>
    </row>
    <row r="282" spans="2:5" hidden="1">
      <c r="B282" s="79">
        <f>'PER TRIWULAN'!A278</f>
        <v>273</v>
      </c>
      <c r="C282" s="54" t="str">
        <f>'PER TRIWULAN'!I278</f>
        <v xml:space="preserve"> Karangrayung </v>
      </c>
      <c r="D282" s="36" t="str">
        <f>'PER TRIWULAN'!B278</f>
        <v>SD NEGERI 1 TEMUREJO</v>
      </c>
      <c r="E282" s="136">
        <f>'PER TRIWULAN'!X278</f>
        <v>102370000</v>
      </c>
    </row>
    <row r="283" spans="2:5" hidden="1">
      <c r="B283" s="79">
        <f>'PER TRIWULAN'!A279</f>
        <v>274</v>
      </c>
      <c r="C283" s="54" t="str">
        <f>'PER TRIWULAN'!I279</f>
        <v xml:space="preserve"> Karangrayung </v>
      </c>
      <c r="D283" s="36" t="str">
        <f>'PER TRIWULAN'!B279</f>
        <v>SD NEGERI 1 TERMAS</v>
      </c>
      <c r="E283" s="136">
        <f>'PER TRIWULAN'!X279</f>
        <v>110780000</v>
      </c>
    </row>
    <row r="284" spans="2:5" hidden="1">
      <c r="B284" s="79">
        <f>'PER TRIWULAN'!A280</f>
        <v>275</v>
      </c>
      <c r="C284" s="54" t="str">
        <f>'PER TRIWULAN'!I280</f>
        <v xml:space="preserve"> Karangrayung </v>
      </c>
      <c r="D284" s="36" t="str">
        <f>'PER TRIWULAN'!B280</f>
        <v>SD NEGERI 2 KARANGRAYUNG</v>
      </c>
      <c r="E284" s="136">
        <f>'PER TRIWULAN'!X280</f>
        <v>60900000</v>
      </c>
    </row>
    <row r="285" spans="2:5" hidden="1">
      <c r="B285" s="79">
        <f>'PER TRIWULAN'!A281</f>
        <v>276</v>
      </c>
      <c r="C285" s="54" t="str">
        <f>'PER TRIWULAN'!I281</f>
        <v xml:space="preserve"> Karangrayung </v>
      </c>
      <c r="D285" s="36" t="str">
        <f>'PER TRIWULAN'!B281</f>
        <v>SD NEGERI 2 KETRO</v>
      </c>
      <c r="E285" s="136">
        <f>'PER TRIWULAN'!X281</f>
        <v>108170000</v>
      </c>
    </row>
    <row r="286" spans="2:5" hidden="1">
      <c r="B286" s="79">
        <f>'PER TRIWULAN'!A282</f>
        <v>277</v>
      </c>
      <c r="C286" s="54" t="str">
        <f>'PER TRIWULAN'!I282</f>
        <v xml:space="preserve"> Karangrayung </v>
      </c>
      <c r="D286" s="36" t="str">
        <f>'PER TRIWULAN'!B282</f>
        <v>SD NEGERI 2 MANGIN</v>
      </c>
      <c r="E286" s="136">
        <f>'PER TRIWULAN'!X282</f>
        <v>62640000</v>
      </c>
    </row>
    <row r="287" spans="2:5" hidden="1">
      <c r="B287" s="79">
        <f>'PER TRIWULAN'!A283</f>
        <v>278</v>
      </c>
      <c r="C287" s="54" t="str">
        <f>'PER TRIWULAN'!I283</f>
        <v xml:space="preserve"> Karangrayung </v>
      </c>
      <c r="D287" s="36" t="str">
        <f>'PER TRIWULAN'!B283</f>
        <v>SD NEGERI 2 MOJOAGUNG</v>
      </c>
      <c r="E287" s="136">
        <f>'PER TRIWULAN'!X283</f>
        <v>65540000</v>
      </c>
    </row>
    <row r="288" spans="2:5" hidden="1">
      <c r="B288" s="79">
        <f>'PER TRIWULAN'!A284</f>
        <v>279</v>
      </c>
      <c r="C288" s="54" t="str">
        <f>'PER TRIWULAN'!I284</f>
        <v xml:space="preserve"> Karangrayung </v>
      </c>
      <c r="D288" s="36" t="str">
        <f>'PER TRIWULAN'!B284</f>
        <v>SD NEGERI 2 PANGKALAN</v>
      </c>
      <c r="E288" s="136">
        <f>'PER TRIWULAN'!X284</f>
        <v>73660000</v>
      </c>
    </row>
    <row r="289" spans="2:5" hidden="1">
      <c r="B289" s="79">
        <f>'PER TRIWULAN'!A285</f>
        <v>280</v>
      </c>
      <c r="C289" s="54" t="str">
        <f>'PER TRIWULAN'!I285</f>
        <v xml:space="preserve"> Karangrayung </v>
      </c>
      <c r="D289" s="36" t="str">
        <f>'PER TRIWULAN'!B285</f>
        <v>SD NEGERI 2 PUTATNGANTEN</v>
      </c>
      <c r="E289" s="136">
        <f>'PER TRIWULAN'!X285</f>
        <v>89610000</v>
      </c>
    </row>
    <row r="290" spans="2:5" hidden="1">
      <c r="B290" s="79">
        <f>'PER TRIWULAN'!A286</f>
        <v>281</v>
      </c>
      <c r="C290" s="54" t="str">
        <f>'PER TRIWULAN'!I286</f>
        <v xml:space="preserve"> Karangrayung </v>
      </c>
      <c r="D290" s="36" t="str">
        <f>'PER TRIWULAN'!B286</f>
        <v>SD NEGERI 2 RAWOH</v>
      </c>
      <c r="E290" s="136">
        <f>'PER TRIWULAN'!X286</f>
        <v>84680000</v>
      </c>
    </row>
    <row r="291" spans="2:5" hidden="1">
      <c r="B291" s="79">
        <f>'PER TRIWULAN'!A287</f>
        <v>282</v>
      </c>
      <c r="C291" s="54" t="str">
        <f>'PER TRIWULAN'!I287</f>
        <v xml:space="preserve"> Karangrayung </v>
      </c>
      <c r="D291" s="36" t="str">
        <f>'PER TRIWULAN'!B287</f>
        <v>SD NEGERI 2 SENDANGHARJO</v>
      </c>
      <c r="E291" s="136">
        <f>'PER TRIWULAN'!X287</f>
        <v>75690000</v>
      </c>
    </row>
    <row r="292" spans="2:5" hidden="1">
      <c r="B292" s="79">
        <f>'PER TRIWULAN'!A288</f>
        <v>283</v>
      </c>
      <c r="C292" s="54" t="str">
        <f>'PER TRIWULAN'!I288</f>
        <v xml:space="preserve"> Karangrayung </v>
      </c>
      <c r="D292" s="36" t="str">
        <f>'PER TRIWULAN'!B288</f>
        <v>SD NEGERI 2 TEMUREJO</v>
      </c>
      <c r="E292" s="136">
        <f>'PER TRIWULAN'!X288</f>
        <v>102080000</v>
      </c>
    </row>
    <row r="293" spans="2:5" hidden="1">
      <c r="B293" s="79">
        <f>'PER TRIWULAN'!A289</f>
        <v>284</v>
      </c>
      <c r="C293" s="54" t="str">
        <f>'PER TRIWULAN'!I289</f>
        <v xml:space="preserve"> Karangrayung </v>
      </c>
      <c r="D293" s="36" t="str">
        <f>'PER TRIWULAN'!B289</f>
        <v>SD NEGERI 2 TERMAS</v>
      </c>
      <c r="E293" s="136">
        <f>'PER TRIWULAN'!X289</f>
        <v>74240000</v>
      </c>
    </row>
    <row r="294" spans="2:5" hidden="1">
      <c r="B294" s="79">
        <f>'PER TRIWULAN'!A290</f>
        <v>285</v>
      </c>
      <c r="C294" s="54" t="str">
        <f>'PER TRIWULAN'!I290</f>
        <v xml:space="preserve"> Karangrayung </v>
      </c>
      <c r="D294" s="36" t="str">
        <f>'PER TRIWULAN'!B290</f>
        <v>SD NEGERI 3 KARANGRAYUNG</v>
      </c>
      <c r="E294" s="136">
        <f>'PER TRIWULAN'!X290</f>
        <v>67280000</v>
      </c>
    </row>
    <row r="295" spans="2:5" hidden="1">
      <c r="B295" s="79">
        <f>'PER TRIWULAN'!A291</f>
        <v>286</v>
      </c>
      <c r="C295" s="54" t="str">
        <f>'PER TRIWULAN'!I291</f>
        <v xml:space="preserve"> Karangrayung </v>
      </c>
      <c r="D295" s="36" t="str">
        <f>'PER TRIWULAN'!B291</f>
        <v>SD NEGERI 3 KETRO</v>
      </c>
      <c r="E295" s="136">
        <f>'PER TRIWULAN'!X291</f>
        <v>125280000</v>
      </c>
    </row>
    <row r="296" spans="2:5" hidden="1">
      <c r="B296" s="79">
        <f>'PER TRIWULAN'!A292</f>
        <v>287</v>
      </c>
      <c r="C296" s="54" t="str">
        <f>'PER TRIWULAN'!I292</f>
        <v xml:space="preserve"> Karangrayung </v>
      </c>
      <c r="D296" s="36" t="str">
        <f>'PER TRIWULAN'!B292</f>
        <v>SD NEGERI 3 MANGIN</v>
      </c>
      <c r="E296" s="136">
        <f>'PER TRIWULAN'!X292</f>
        <v>137460000</v>
      </c>
    </row>
    <row r="297" spans="2:5" hidden="1">
      <c r="B297" s="79">
        <f>'PER TRIWULAN'!A293</f>
        <v>288</v>
      </c>
      <c r="C297" s="54" t="str">
        <f>'PER TRIWULAN'!I293</f>
        <v xml:space="preserve"> Karangrayung </v>
      </c>
      <c r="D297" s="36" t="str">
        <f>'PER TRIWULAN'!B293</f>
        <v>SD NEGERI 3 MOJOAGUNG</v>
      </c>
      <c r="E297" s="136">
        <f>'PER TRIWULAN'!X293</f>
        <v>101500000</v>
      </c>
    </row>
    <row r="298" spans="2:5" hidden="1">
      <c r="B298" s="79">
        <f>'PER TRIWULAN'!A294</f>
        <v>289</v>
      </c>
      <c r="C298" s="54" t="str">
        <f>'PER TRIWULAN'!I294</f>
        <v xml:space="preserve"> Karangrayung </v>
      </c>
      <c r="D298" s="36" t="str">
        <f>'PER TRIWULAN'!B294</f>
        <v>SD NEGERI 3 SENDANGHARJO</v>
      </c>
      <c r="E298" s="136">
        <f>'PER TRIWULAN'!X294</f>
        <v>89175000</v>
      </c>
    </row>
    <row r="299" spans="2:5" hidden="1">
      <c r="B299" s="79">
        <f>'PER TRIWULAN'!A295</f>
        <v>290</v>
      </c>
      <c r="C299" s="54" t="str">
        <f>'PER TRIWULAN'!I295</f>
        <v xml:space="preserve"> Karangrayung </v>
      </c>
      <c r="D299" s="36" t="str">
        <f>'PER TRIWULAN'!B295</f>
        <v>SD NEGERI 4 KARANGRAYUNG</v>
      </c>
      <c r="E299" s="136">
        <f>'PER TRIWULAN'!X295</f>
        <v>126440000</v>
      </c>
    </row>
    <row r="300" spans="2:5" hidden="1">
      <c r="B300" s="79">
        <f>'PER TRIWULAN'!A296</f>
        <v>291</v>
      </c>
      <c r="C300" s="54" t="str">
        <f>'PER TRIWULAN'!I296</f>
        <v xml:space="preserve"> Karangrayung </v>
      </c>
      <c r="D300" s="36" t="str">
        <f>'PER TRIWULAN'!B296</f>
        <v>SD NEGERI 4 KETRO</v>
      </c>
      <c r="E300" s="136">
        <f>'PER TRIWULAN'!X296</f>
        <v>102080000</v>
      </c>
    </row>
    <row r="301" spans="2:5" hidden="1">
      <c r="B301" s="79">
        <f>'PER TRIWULAN'!A297</f>
        <v>292</v>
      </c>
      <c r="C301" s="54" t="str">
        <f>'PER TRIWULAN'!I297</f>
        <v xml:space="preserve"> Karangrayung </v>
      </c>
      <c r="D301" s="36" t="str">
        <f>'PER TRIWULAN'!B297</f>
        <v>SD NEGERI 4 MANGIN</v>
      </c>
      <c r="E301" s="136">
        <f>'PER TRIWULAN'!X297</f>
        <v>64670000</v>
      </c>
    </row>
    <row r="302" spans="2:5" hidden="1">
      <c r="B302" s="79">
        <f>'PER TRIWULAN'!A298</f>
        <v>293</v>
      </c>
      <c r="C302" s="54" t="str">
        <f>'PER TRIWULAN'!I298</f>
        <v xml:space="preserve"> Karangrayung </v>
      </c>
      <c r="D302" s="36" t="str">
        <f>'PER TRIWULAN'!B298</f>
        <v>SD NEGERI 4 MOJOAGUNG</v>
      </c>
      <c r="E302" s="136">
        <f>'PER TRIWULAN'!X298</f>
        <v>125570000</v>
      </c>
    </row>
    <row r="303" spans="2:5" hidden="1">
      <c r="B303" s="79">
        <f>'PER TRIWULAN'!A299</f>
        <v>294</v>
      </c>
      <c r="C303" s="54" t="str">
        <f>'PER TRIWULAN'!I299</f>
        <v xml:space="preserve"> Karangrayung </v>
      </c>
      <c r="D303" s="36" t="str">
        <f>'PER TRIWULAN'!B299</f>
        <v>SD NEGERI 4 SENDANGHARJO</v>
      </c>
      <c r="E303" s="136">
        <f>'PER TRIWULAN'!X299</f>
        <v>88160000</v>
      </c>
    </row>
    <row r="304" spans="2:5" hidden="1">
      <c r="B304" s="79">
        <f>'PER TRIWULAN'!A300</f>
        <v>295</v>
      </c>
      <c r="C304" s="54" t="str">
        <f>'PER TRIWULAN'!I300</f>
        <v xml:space="preserve"> Karangrayung </v>
      </c>
      <c r="D304" s="36" t="str">
        <f>'PER TRIWULAN'!B300</f>
        <v>SD NEGERI 5 KARANGRAYUNG</v>
      </c>
      <c r="E304" s="136">
        <f>'PER TRIWULAN'!X300</f>
        <v>126440000</v>
      </c>
    </row>
    <row r="305" spans="2:5" hidden="1">
      <c r="B305" s="79">
        <f>'PER TRIWULAN'!A301</f>
        <v>296</v>
      </c>
      <c r="C305" s="54" t="str">
        <f>'PER TRIWULAN'!I301</f>
        <v xml:space="preserve"> Karangrayung </v>
      </c>
      <c r="D305" s="36" t="str">
        <f>'PER TRIWULAN'!B301</f>
        <v>SD NEGERI 5 KETRO</v>
      </c>
      <c r="E305" s="136">
        <f>'PER TRIWULAN'!X301</f>
        <v>93670000</v>
      </c>
    </row>
    <row r="306" spans="2:5" hidden="1">
      <c r="B306" s="79">
        <f>'PER TRIWULAN'!A302</f>
        <v>297</v>
      </c>
      <c r="C306" s="54" t="str">
        <f>'PER TRIWULAN'!I302</f>
        <v xml:space="preserve"> Karangrayung </v>
      </c>
      <c r="D306" s="36" t="str">
        <f>'PER TRIWULAN'!B302</f>
        <v>SD NEGERI 6 KARANGRAYUNG</v>
      </c>
      <c r="E306" s="136">
        <f>'PER TRIWULAN'!X302</f>
        <v>124120000</v>
      </c>
    </row>
    <row r="307" spans="2:5" hidden="1">
      <c r="B307" s="79">
        <f>'PER TRIWULAN'!A303</f>
        <v>298</v>
      </c>
      <c r="C307" s="54" t="str">
        <f>'PER TRIWULAN'!I303</f>
        <v xml:space="preserve"> Karangrayung </v>
      </c>
      <c r="D307" s="36" t="str">
        <f>'PER TRIWULAN'!B303</f>
        <v>SD NEGERI 6 NAMPU</v>
      </c>
      <c r="E307" s="136">
        <f>'PER TRIWULAN'!X303</f>
        <v>79460000</v>
      </c>
    </row>
    <row r="308" spans="2:5" hidden="1">
      <c r="B308" s="79">
        <f>'PER TRIWULAN'!A304</f>
        <v>299</v>
      </c>
      <c r="C308" s="54" t="str">
        <f>'PER TRIWULAN'!I304</f>
        <v xml:space="preserve"> Karangrayung </v>
      </c>
      <c r="D308" s="36" t="str">
        <f>'PER TRIWULAN'!B304</f>
        <v>SD NEGERI 7 KARANGRAYUNG</v>
      </c>
      <c r="E308" s="136">
        <f>'PER TRIWULAN'!X304</f>
        <v>82070000</v>
      </c>
    </row>
    <row r="309" spans="2:5" hidden="1">
      <c r="B309" s="79">
        <f>'PER TRIWULAN'!A305</f>
        <v>300</v>
      </c>
      <c r="C309" s="54" t="str">
        <f>'PER TRIWULAN'!I305</f>
        <v xml:space="preserve"> Karangrayung </v>
      </c>
      <c r="D309" s="36" t="str">
        <f>'PER TRIWULAN'!B305</f>
        <v>SD NEGERI 1 CEKEL</v>
      </c>
      <c r="E309" s="136">
        <f>'PER TRIWULAN'!X305</f>
        <v>88740000</v>
      </c>
    </row>
    <row r="310" spans="2:5" hidden="1">
      <c r="B310" s="79">
        <f>'PER TRIWULAN'!A306</f>
        <v>301</v>
      </c>
      <c r="C310" s="54" t="str">
        <f>'PER TRIWULAN'!I306</f>
        <v xml:space="preserve"> Karangrayung </v>
      </c>
      <c r="D310" s="36" t="str">
        <f>'PER TRIWULAN'!B306</f>
        <v>SD NEGERI 2 CEKEL</v>
      </c>
      <c r="E310" s="136">
        <f>'PER TRIWULAN'!X306</f>
        <v>71340000</v>
      </c>
    </row>
    <row r="311" spans="2:5" hidden="1">
      <c r="B311" s="79">
        <f>'PER TRIWULAN'!A307</f>
        <v>302</v>
      </c>
      <c r="C311" s="54" t="str">
        <f>'PER TRIWULAN'!I307</f>
        <v xml:space="preserve"> Karangrayung </v>
      </c>
      <c r="D311" s="36" t="str">
        <f>'PER TRIWULAN'!B307</f>
        <v>SD NEGERI 1 GUNUNG TUMPENG</v>
      </c>
      <c r="E311" s="136">
        <f>'PER TRIWULAN'!X307</f>
        <v>87870000</v>
      </c>
    </row>
    <row r="312" spans="2:5" hidden="1">
      <c r="B312" s="79">
        <f>'PER TRIWULAN'!A308</f>
        <v>303</v>
      </c>
      <c r="C312" s="54" t="str">
        <f>'PER TRIWULAN'!I308</f>
        <v xml:space="preserve"> Karangrayung </v>
      </c>
      <c r="D312" s="36" t="str">
        <f>'PER TRIWULAN'!B308</f>
        <v>SD NEGERI 2 GUNUNG TUMPENG</v>
      </c>
      <c r="E312" s="136">
        <f>'PER TRIWULAN'!X308</f>
        <v>73080000</v>
      </c>
    </row>
    <row r="313" spans="2:5" hidden="1">
      <c r="B313" s="79">
        <f>'PER TRIWULAN'!A309</f>
        <v>304</v>
      </c>
      <c r="C313" s="54" t="str">
        <f>'PER TRIWULAN'!I309</f>
        <v xml:space="preserve"> Karangrayung </v>
      </c>
      <c r="D313" s="36" t="str">
        <f>'PER TRIWULAN'!B309</f>
        <v>SD NEGERI 3 GUNUNGTUNPENG</v>
      </c>
      <c r="E313" s="136">
        <f>'PER TRIWULAN'!X309</f>
        <v>52490000</v>
      </c>
    </row>
    <row r="314" spans="2:5" hidden="1">
      <c r="B314" s="79">
        <f>'PER TRIWULAN'!A310</f>
        <v>305</v>
      </c>
      <c r="C314" s="54" t="str">
        <f>'PER TRIWULAN'!I310</f>
        <v xml:space="preserve"> Karangrayung </v>
      </c>
      <c r="D314" s="36" t="str">
        <f>'PER TRIWULAN'!B310</f>
        <v>SD NEGERI JETIS</v>
      </c>
      <c r="E314" s="136">
        <f>'PER TRIWULAN'!X310</f>
        <v>108750000</v>
      </c>
    </row>
    <row r="315" spans="2:5" hidden="1">
      <c r="B315" s="79">
        <f>'PER TRIWULAN'!A311</f>
        <v>306</v>
      </c>
      <c r="C315" s="54" t="str">
        <f>'PER TRIWULAN'!I311</f>
        <v xml:space="preserve"> Karangrayung </v>
      </c>
      <c r="D315" s="36" t="str">
        <f>'PER TRIWULAN'!B311</f>
        <v>SD NEGERI 1 KARANGANYAR</v>
      </c>
      <c r="E315" s="136">
        <f>'PER TRIWULAN'!X311</f>
        <v>88740000</v>
      </c>
    </row>
    <row r="316" spans="2:5" hidden="1">
      <c r="B316" s="79">
        <f>'PER TRIWULAN'!A312</f>
        <v>307</v>
      </c>
      <c r="C316" s="54" t="str">
        <f>'PER TRIWULAN'!I312</f>
        <v xml:space="preserve"> Karangrayung </v>
      </c>
      <c r="D316" s="36" t="str">
        <f>'PER TRIWULAN'!B312</f>
        <v>SD NEGERI 2 KARANGANYAR</v>
      </c>
      <c r="E316" s="136">
        <f>'PER TRIWULAN'!X312</f>
        <v>88450000</v>
      </c>
    </row>
    <row r="317" spans="2:5" hidden="1">
      <c r="B317" s="79">
        <f>'PER TRIWULAN'!A313</f>
        <v>308</v>
      </c>
      <c r="C317" s="54" t="str">
        <f>'PER TRIWULAN'!I313</f>
        <v xml:space="preserve"> Karangrayung </v>
      </c>
      <c r="D317" s="36" t="str">
        <f>'PER TRIWULAN'!B313</f>
        <v>SD NEGERI 1 KARANGSONO</v>
      </c>
      <c r="E317" s="136">
        <f>'PER TRIWULAN'!X313</f>
        <v>81780000</v>
      </c>
    </row>
    <row r="318" spans="2:5" hidden="1">
      <c r="B318" s="79">
        <f>'PER TRIWULAN'!A314</f>
        <v>309</v>
      </c>
      <c r="C318" s="54" t="str">
        <f>'PER TRIWULAN'!I314</f>
        <v xml:space="preserve"> Karangrayung </v>
      </c>
      <c r="D318" s="36" t="str">
        <f>'PER TRIWULAN'!B314</f>
        <v>SD NEGERI 2 KARANGSONO</v>
      </c>
      <c r="E318" s="136">
        <f>'PER TRIWULAN'!X314</f>
        <v>51620000</v>
      </c>
    </row>
    <row r="319" spans="2:5" hidden="1">
      <c r="B319" s="79">
        <f>'PER TRIWULAN'!A315</f>
        <v>310</v>
      </c>
      <c r="C319" s="54" t="str">
        <f>'PER TRIWULAN'!I315</f>
        <v xml:space="preserve"> Karangrayung </v>
      </c>
      <c r="D319" s="36" t="str">
        <f>'PER TRIWULAN'!B315</f>
        <v>SD NEGERI 3 KARANGSONO</v>
      </c>
      <c r="E319" s="136">
        <f>'PER TRIWULAN'!X315</f>
        <v>115710000</v>
      </c>
    </row>
    <row r="320" spans="2:5" hidden="1">
      <c r="B320" s="79">
        <f>'PER TRIWULAN'!A316</f>
        <v>311</v>
      </c>
      <c r="C320" s="54" t="str">
        <f>'PER TRIWULAN'!I316</f>
        <v xml:space="preserve"> Karangrayung </v>
      </c>
      <c r="D320" s="36" t="str">
        <f>'PER TRIWULAN'!B316</f>
        <v>SD NEGERI 4 KARANGSONO</v>
      </c>
      <c r="E320" s="136">
        <f>'PER TRIWULAN'!X316</f>
        <v>71920000</v>
      </c>
    </row>
    <row r="321" spans="2:5" hidden="1">
      <c r="B321" s="79">
        <f>'PER TRIWULAN'!A317</f>
        <v>312</v>
      </c>
      <c r="C321" s="54" t="str">
        <f>'PER TRIWULAN'!I317</f>
        <v xml:space="preserve"> Karangrayung </v>
      </c>
      <c r="D321" s="36" t="str">
        <f>'PER TRIWULAN'!B317</f>
        <v>SD NEGERI LB MOJOAGUNG</v>
      </c>
      <c r="E321" s="136">
        <f>'PER TRIWULAN'!X317</f>
        <v>34800000</v>
      </c>
    </row>
    <row r="322" spans="2:5" hidden="1">
      <c r="B322" s="79">
        <f>'PER TRIWULAN'!A318</f>
        <v>313</v>
      </c>
      <c r="C322" s="54" t="str">
        <f>'PER TRIWULAN'!I318</f>
        <v xml:space="preserve"> Karangrayung </v>
      </c>
      <c r="D322" s="36" t="str">
        <f>'PER TRIWULAN'!B318</f>
        <v>SD NEGERI 1 NAMPU</v>
      </c>
      <c r="E322" s="136">
        <f>'PER TRIWULAN'!X318</f>
        <v>80330000</v>
      </c>
    </row>
    <row r="323" spans="2:5" hidden="1">
      <c r="B323" s="79">
        <f>'PER TRIWULAN'!A319</f>
        <v>314</v>
      </c>
      <c r="C323" s="54" t="str">
        <f>'PER TRIWULAN'!I319</f>
        <v xml:space="preserve"> Karangrayung </v>
      </c>
      <c r="D323" s="36" t="str">
        <f>'PER TRIWULAN'!B319</f>
        <v>SD NEGERI 3 NAMPU</v>
      </c>
      <c r="E323" s="136">
        <f>'PER TRIWULAN'!X319</f>
        <v>144420000</v>
      </c>
    </row>
    <row r="324" spans="2:5" hidden="1">
      <c r="B324" s="79">
        <f>'PER TRIWULAN'!A320</f>
        <v>315</v>
      </c>
      <c r="C324" s="54" t="str">
        <f>'PER TRIWULAN'!I320</f>
        <v xml:space="preserve"> Karangrayung </v>
      </c>
      <c r="D324" s="36" t="str">
        <f>'PER TRIWULAN'!B320</f>
        <v>SD NEGERI 4 NAMPU</v>
      </c>
      <c r="E324" s="136">
        <f>'PER TRIWULAN'!X320</f>
        <v>34800000</v>
      </c>
    </row>
    <row r="325" spans="2:5" hidden="1">
      <c r="B325" s="79">
        <f>'PER TRIWULAN'!A321</f>
        <v>316</v>
      </c>
      <c r="C325" s="54" t="str">
        <f>'PER TRIWULAN'!I321</f>
        <v xml:space="preserve"> Karangrayung </v>
      </c>
      <c r="D325" s="36" t="str">
        <f>'PER TRIWULAN'!B321</f>
        <v>SD NEGERI 5 NAMPU</v>
      </c>
      <c r="E325" s="136">
        <f>'PER TRIWULAN'!X321</f>
        <v>42630000</v>
      </c>
    </row>
    <row r="326" spans="2:5" hidden="1">
      <c r="B326" s="79">
        <f>'PER TRIWULAN'!A322</f>
        <v>317</v>
      </c>
      <c r="C326" s="54" t="str">
        <f>'PER TRIWULAN'!I322</f>
        <v xml:space="preserve"> Karangrayung </v>
      </c>
      <c r="D326" s="36" t="str">
        <f>'PER TRIWULAN'!B322</f>
        <v>SD NEGERI 7 NAMPU</v>
      </c>
      <c r="E326" s="136">
        <f>'PER TRIWULAN'!X322</f>
        <v>50750000</v>
      </c>
    </row>
    <row r="327" spans="2:5" hidden="1">
      <c r="B327" s="79">
        <f>'PER TRIWULAN'!A323</f>
        <v>318</v>
      </c>
      <c r="C327" s="54" t="str">
        <f>'PER TRIWULAN'!I323</f>
        <v xml:space="preserve"> Karangrayung </v>
      </c>
      <c r="D327" s="36" t="str">
        <f>'PER TRIWULAN'!B323</f>
        <v>SD NEGERI PARAKAN</v>
      </c>
      <c r="E327" s="136">
        <f>'PER TRIWULAN'!X323</f>
        <v>125860000</v>
      </c>
    </row>
    <row r="328" spans="2:5" hidden="1">
      <c r="B328" s="79">
        <f>'PER TRIWULAN'!A324</f>
        <v>319</v>
      </c>
      <c r="C328" s="54" t="str">
        <f>'PER TRIWULAN'!I324</f>
        <v xml:space="preserve"> Karangrayung </v>
      </c>
      <c r="D328" s="36" t="str">
        <f>'PER TRIWULAN'!B324</f>
        <v>SD NEGERI 5 SENDANGHARJO</v>
      </c>
      <c r="E328" s="136">
        <f>'PER TRIWULAN'!X324</f>
        <v>55390000</v>
      </c>
    </row>
    <row r="329" spans="2:5" hidden="1">
      <c r="B329" s="79">
        <f>'PER TRIWULAN'!A325</f>
        <v>320</v>
      </c>
      <c r="C329" s="54" t="str">
        <f>'PER TRIWULAN'!I325</f>
        <v xml:space="preserve"> Karangrayung </v>
      </c>
      <c r="D329" s="36" t="str">
        <f>'PER TRIWULAN'!B325</f>
        <v>SD NEGERI 1 TELAWAH</v>
      </c>
      <c r="E329" s="136">
        <f>'PER TRIWULAN'!X325</f>
        <v>71050000</v>
      </c>
    </row>
    <row r="330" spans="2:5" hidden="1">
      <c r="B330" s="79">
        <f>'PER TRIWULAN'!A326</f>
        <v>321</v>
      </c>
      <c r="C330" s="54" t="str">
        <f>'PER TRIWULAN'!I326</f>
        <v xml:space="preserve"> Karangrayung </v>
      </c>
      <c r="D330" s="36" t="str">
        <f>'PER TRIWULAN'!B326</f>
        <v>SD NEGERI 2 TELAWAH</v>
      </c>
      <c r="E330" s="136">
        <f>'PER TRIWULAN'!X326</f>
        <v>92510000</v>
      </c>
    </row>
    <row r="331" spans="2:5" hidden="1">
      <c r="B331" s="79">
        <f>'PER TRIWULAN'!A327</f>
        <v>322</v>
      </c>
      <c r="C331" s="54" t="str">
        <f>'PER TRIWULAN'!I327</f>
        <v xml:space="preserve"> Karangrayung </v>
      </c>
      <c r="D331" s="36" t="str">
        <f>'PER TRIWULAN'!B327</f>
        <v>SD NEGERI 3 TELAWAH</v>
      </c>
      <c r="E331" s="136">
        <f>'PER TRIWULAN'!X327</f>
        <v>50460000</v>
      </c>
    </row>
    <row r="332" spans="2:5" hidden="1">
      <c r="B332" s="79">
        <f>'PER TRIWULAN'!A328</f>
        <v>323</v>
      </c>
      <c r="C332" s="54" t="str">
        <f>'PER TRIWULAN'!I328</f>
        <v xml:space="preserve"> Karangrayung </v>
      </c>
      <c r="D332" s="36" t="str">
        <f>'PER TRIWULAN'!B328</f>
        <v>SD NEGERI 2 Dempel</v>
      </c>
      <c r="E332" s="136">
        <f>'PER TRIWULAN'!X328</f>
        <v>115710000</v>
      </c>
    </row>
    <row r="333" spans="2:5" hidden="1">
      <c r="B333" s="79">
        <f>'PER TRIWULAN'!A329</f>
        <v>324</v>
      </c>
      <c r="C333" s="54" t="str">
        <f>'PER TRIWULAN'!I329</f>
        <v xml:space="preserve"> Karangrayung </v>
      </c>
      <c r="D333" s="36" t="str">
        <f>'PER TRIWULAN'!B329</f>
        <v>SD NEGERI 3 Putatnganten</v>
      </c>
      <c r="E333" s="136">
        <f>'PER TRIWULAN'!X329</f>
        <v>147320000</v>
      </c>
    </row>
    <row r="334" spans="2:5" hidden="1">
      <c r="B334" s="79">
        <f>'PER TRIWULAN'!A330</f>
        <v>325</v>
      </c>
      <c r="C334" s="54" t="str">
        <f>'PER TRIWULAN'!I330</f>
        <v xml:space="preserve"> Karangrayung </v>
      </c>
      <c r="D334" s="36" t="str">
        <f>'PER TRIWULAN'!B330</f>
        <v>SD NEGERI 6 Sendangharjo</v>
      </c>
      <c r="E334" s="136">
        <f>'PER TRIWULAN'!X330</f>
        <v>132240000</v>
      </c>
    </row>
    <row r="335" spans="2:5" hidden="1">
      <c r="B335" s="79">
        <f>'PER TRIWULAN'!A331</f>
        <v>326</v>
      </c>
      <c r="C335" s="54" t="str">
        <f>'PER TRIWULAN'!I331</f>
        <v xml:space="preserve"> Karangrayung </v>
      </c>
      <c r="D335" s="36" t="str">
        <f>'PER TRIWULAN'!B331</f>
        <v>SD NEGERI 2 Nampu</v>
      </c>
      <c r="E335" s="136">
        <f>'PER TRIWULAN'!X331</f>
        <v>87000000</v>
      </c>
    </row>
    <row r="336" spans="2:5" hidden="1">
      <c r="B336" s="79">
        <f>'PER TRIWULAN'!A332</f>
        <v>327</v>
      </c>
      <c r="C336" s="54" t="str">
        <f>'PER TRIWULAN'!I332</f>
        <v xml:space="preserve"> Kedungjati </v>
      </c>
      <c r="D336" s="36" t="str">
        <f>'PER TRIWULAN'!B332</f>
        <v>SD NEGERI 1 DERAS</v>
      </c>
      <c r="E336" s="136">
        <f>'PER TRIWULAN'!X332</f>
        <v>82650000</v>
      </c>
    </row>
    <row r="337" spans="2:5" hidden="1">
      <c r="B337" s="79">
        <f>'PER TRIWULAN'!A333</f>
        <v>328</v>
      </c>
      <c r="C337" s="54" t="str">
        <f>'PER TRIWULAN'!I333</f>
        <v xml:space="preserve"> Kedungjati </v>
      </c>
      <c r="D337" s="36" t="str">
        <f>'PER TRIWULAN'!B333</f>
        <v>SD NEGERI 1 KALIMARO</v>
      </c>
      <c r="E337" s="136">
        <f>'PER TRIWULAN'!X333</f>
        <v>67570000</v>
      </c>
    </row>
    <row r="338" spans="2:5" hidden="1">
      <c r="B338" s="79">
        <f>'PER TRIWULAN'!A334</f>
        <v>329</v>
      </c>
      <c r="C338" s="54" t="str">
        <f>'PER TRIWULAN'!I334</f>
        <v xml:space="preserve"> Kedungjati </v>
      </c>
      <c r="D338" s="36" t="str">
        <f>'PER TRIWULAN'!B334</f>
        <v>SD NEGERI 1 KARANGLANGU</v>
      </c>
      <c r="E338" s="136">
        <f>'PER TRIWULAN'!X334</f>
        <v>96860000</v>
      </c>
    </row>
    <row r="339" spans="2:5" hidden="1">
      <c r="B339" s="79">
        <f>'PER TRIWULAN'!A335</f>
        <v>330</v>
      </c>
      <c r="C339" s="54" t="str">
        <f>'PER TRIWULAN'!I335</f>
        <v xml:space="preserve"> Kedungjati </v>
      </c>
      <c r="D339" s="36" t="str">
        <f>'PER TRIWULAN'!B335</f>
        <v>SD NEGERI 1 KEDUNGJATI</v>
      </c>
      <c r="E339" s="136">
        <f>'PER TRIWULAN'!X335</f>
        <v>114550000</v>
      </c>
    </row>
    <row r="340" spans="2:5" hidden="1">
      <c r="B340" s="79">
        <f>'PER TRIWULAN'!A336</f>
        <v>331</v>
      </c>
      <c r="C340" s="54" t="str">
        <f>'PER TRIWULAN'!I336</f>
        <v xml:space="preserve"> Kedungjati </v>
      </c>
      <c r="D340" s="36" t="str">
        <f>'PER TRIWULAN'!B336</f>
        <v>SD NEGERI 1 KENTENGSARI</v>
      </c>
      <c r="E340" s="136">
        <f>'PER TRIWULAN'!X336</f>
        <v>47560000</v>
      </c>
    </row>
    <row r="341" spans="2:5" hidden="1">
      <c r="B341" s="79">
        <f>'PER TRIWULAN'!A337</f>
        <v>332</v>
      </c>
      <c r="C341" s="54" t="str">
        <f>'PER TRIWULAN'!I337</f>
        <v xml:space="preserve"> Kedungjati </v>
      </c>
      <c r="D341" s="36" t="str">
        <f>'PER TRIWULAN'!B337</f>
        <v>SD NEGERI 1 NGOMBAK</v>
      </c>
      <c r="E341" s="136">
        <f>'PER TRIWULAN'!X337</f>
        <v>97150000</v>
      </c>
    </row>
    <row r="342" spans="2:5" hidden="1">
      <c r="B342" s="79">
        <f>'PER TRIWULAN'!A338</f>
        <v>333</v>
      </c>
      <c r="C342" s="54" t="str">
        <f>'PER TRIWULAN'!I338</f>
        <v xml:space="preserve"> Kedungjati </v>
      </c>
      <c r="D342" s="36" t="str">
        <f>'PER TRIWULAN'!B338</f>
        <v>SD NEGERI 1 PADAS</v>
      </c>
      <c r="E342" s="136">
        <f>'PER TRIWULAN'!X338</f>
        <v>64380000</v>
      </c>
    </row>
    <row r="343" spans="2:5" hidden="1">
      <c r="B343" s="79">
        <f>'PER TRIWULAN'!A339</f>
        <v>334</v>
      </c>
      <c r="C343" s="54" t="str">
        <f>'PER TRIWULAN'!I339</f>
        <v xml:space="preserve"> Kedungjati </v>
      </c>
      <c r="D343" s="36" t="str">
        <f>'PER TRIWULAN'!B339</f>
        <v>SD NEGERI 1 PANIMBO</v>
      </c>
      <c r="E343" s="136">
        <f>'PER TRIWULAN'!X339</f>
        <v>92510000</v>
      </c>
    </row>
    <row r="344" spans="2:5" hidden="1">
      <c r="B344" s="79">
        <f>'PER TRIWULAN'!A340</f>
        <v>335</v>
      </c>
      <c r="C344" s="54" t="str">
        <f>'PER TRIWULAN'!I340</f>
        <v xml:space="preserve"> Kedungjati </v>
      </c>
      <c r="D344" s="36" t="str">
        <f>'PER TRIWULAN'!B340</f>
        <v>SD NEGERI 1 PRIGI</v>
      </c>
      <c r="E344" s="136">
        <f>'PER TRIWULAN'!X340</f>
        <v>64380000</v>
      </c>
    </row>
    <row r="345" spans="2:5" hidden="1">
      <c r="B345" s="79">
        <f>'PER TRIWULAN'!A341</f>
        <v>336</v>
      </c>
      <c r="C345" s="54" t="str">
        <f>'PER TRIWULAN'!I341</f>
        <v xml:space="preserve"> Kedungjati </v>
      </c>
      <c r="D345" s="36" t="str">
        <f>'PER TRIWULAN'!B341</f>
        <v>SD NEGERI 1 WATES</v>
      </c>
      <c r="E345" s="136">
        <f>'PER TRIWULAN'!X341</f>
        <v>96860000</v>
      </c>
    </row>
    <row r="346" spans="2:5" hidden="1">
      <c r="B346" s="79">
        <f>'PER TRIWULAN'!A342</f>
        <v>337</v>
      </c>
      <c r="C346" s="54" t="str">
        <f>'PER TRIWULAN'!I342</f>
        <v xml:space="preserve"> Kedungjati </v>
      </c>
      <c r="D346" s="36" t="str">
        <f>'PER TRIWULAN'!B342</f>
        <v>SD NEGERI 2 DERAS</v>
      </c>
      <c r="E346" s="136">
        <f>'PER TRIWULAN'!X342</f>
        <v>93380000</v>
      </c>
    </row>
    <row r="347" spans="2:5" hidden="1">
      <c r="B347" s="79">
        <f>'PER TRIWULAN'!A343</f>
        <v>338</v>
      </c>
      <c r="C347" s="54" t="str">
        <f>'PER TRIWULAN'!I343</f>
        <v xml:space="preserve"> Kedungjati </v>
      </c>
      <c r="D347" s="36" t="str">
        <f>'PER TRIWULAN'!B343</f>
        <v>SD NEGERI 2 JUMO</v>
      </c>
      <c r="E347" s="136">
        <f>'PER TRIWULAN'!X343</f>
        <v>93670000</v>
      </c>
    </row>
    <row r="348" spans="2:5" hidden="1">
      <c r="B348" s="79">
        <f>'PER TRIWULAN'!A344</f>
        <v>339</v>
      </c>
      <c r="C348" s="54" t="str">
        <f>'PER TRIWULAN'!I344</f>
        <v xml:space="preserve"> Kedungjati </v>
      </c>
      <c r="D348" s="36" t="str">
        <f>'PER TRIWULAN'!B344</f>
        <v>SD NEGERI 2 KALIMORO</v>
      </c>
      <c r="E348" s="136">
        <f>'PER TRIWULAN'!X344</f>
        <v>89610000</v>
      </c>
    </row>
    <row r="349" spans="2:5" hidden="1">
      <c r="B349" s="79">
        <f>'PER TRIWULAN'!A345</f>
        <v>340</v>
      </c>
      <c r="C349" s="54" t="str">
        <f>'PER TRIWULAN'!I345</f>
        <v xml:space="preserve"> Kedungjati </v>
      </c>
      <c r="D349" s="36" t="str">
        <f>'PER TRIWULAN'!B345</f>
        <v>SD NEGERI 2 KARANGLANGU</v>
      </c>
      <c r="E349" s="136">
        <f>'PER TRIWULAN'!X345</f>
        <v>63510000</v>
      </c>
    </row>
    <row r="350" spans="2:5" hidden="1">
      <c r="B350" s="79">
        <f>'PER TRIWULAN'!A346</f>
        <v>341</v>
      </c>
      <c r="C350" s="54" t="str">
        <f>'PER TRIWULAN'!I346</f>
        <v xml:space="preserve"> Kedungjati </v>
      </c>
      <c r="D350" s="36" t="str">
        <f>'PER TRIWULAN'!B346</f>
        <v>SD NEGERI 2 KEDUNGJATI</v>
      </c>
      <c r="E350" s="136">
        <f>'PER TRIWULAN'!X346</f>
        <v>129630000</v>
      </c>
    </row>
    <row r="351" spans="2:5" hidden="1">
      <c r="B351" s="79">
        <f>'PER TRIWULAN'!A347</f>
        <v>342</v>
      </c>
      <c r="C351" s="54" t="str">
        <f>'PER TRIWULAN'!I347</f>
        <v xml:space="preserve"> Kedungjati </v>
      </c>
      <c r="D351" s="36" t="str">
        <f>'PER TRIWULAN'!B347</f>
        <v>SD NEGERI 2 NGOMBAK</v>
      </c>
      <c r="E351" s="136">
        <f>'PER TRIWULAN'!X347</f>
        <v>73080000</v>
      </c>
    </row>
    <row r="352" spans="2:5" hidden="1">
      <c r="B352" s="79">
        <f>'PER TRIWULAN'!A348</f>
        <v>343</v>
      </c>
      <c r="C352" s="54" t="str">
        <f>'PER TRIWULAN'!I348</f>
        <v xml:space="preserve"> Kedungjati </v>
      </c>
      <c r="D352" s="36" t="str">
        <f>'PER TRIWULAN'!B348</f>
        <v>SD NEGERI 2 PADAS</v>
      </c>
      <c r="E352" s="136">
        <f>'PER TRIWULAN'!X348</f>
        <v>74240000</v>
      </c>
    </row>
    <row r="353" spans="2:5" hidden="1">
      <c r="B353" s="79">
        <f>'PER TRIWULAN'!A349</f>
        <v>344</v>
      </c>
      <c r="C353" s="54" t="str">
        <f>'PER TRIWULAN'!I349</f>
        <v xml:space="preserve"> Kedungjati </v>
      </c>
      <c r="D353" s="36" t="str">
        <f>'PER TRIWULAN'!B349</f>
        <v>SD NEGERI 2 PANIMBO</v>
      </c>
      <c r="E353" s="136">
        <f>'PER TRIWULAN'!X349</f>
        <v>80910000</v>
      </c>
    </row>
    <row r="354" spans="2:5" hidden="1">
      <c r="B354" s="79">
        <f>'PER TRIWULAN'!A350</f>
        <v>345</v>
      </c>
      <c r="C354" s="54" t="str">
        <f>'PER TRIWULAN'!I350</f>
        <v xml:space="preserve"> Kedungjati </v>
      </c>
      <c r="D354" s="36" t="str">
        <f>'PER TRIWULAN'!B350</f>
        <v>SD NEGERI 2 PRIGI</v>
      </c>
      <c r="E354" s="136">
        <f>'PER TRIWULAN'!X350</f>
        <v>16965000</v>
      </c>
    </row>
    <row r="355" spans="2:5" hidden="1">
      <c r="B355" s="79">
        <f>'PER TRIWULAN'!A351</f>
        <v>346</v>
      </c>
      <c r="C355" s="54" t="str">
        <f>'PER TRIWULAN'!I351</f>
        <v xml:space="preserve"> Kedungjati </v>
      </c>
      <c r="D355" s="36" t="str">
        <f>'PER TRIWULAN'!B351</f>
        <v>SD NEGERI 2 WATES</v>
      </c>
      <c r="E355" s="136">
        <f>'PER TRIWULAN'!X351</f>
        <v>110200000</v>
      </c>
    </row>
    <row r="356" spans="2:5" hidden="1">
      <c r="B356" s="79">
        <f>'PER TRIWULAN'!A352</f>
        <v>347</v>
      </c>
      <c r="C356" s="54" t="str">
        <f>'PER TRIWULAN'!I352</f>
        <v xml:space="preserve"> Kedungjati </v>
      </c>
      <c r="D356" s="36" t="str">
        <f>'PER TRIWULAN'!B352</f>
        <v>SD NEGERI 3 JUMO</v>
      </c>
      <c r="E356" s="136">
        <f>'PER TRIWULAN'!X352</f>
        <v>55970000</v>
      </c>
    </row>
    <row r="357" spans="2:5" hidden="1">
      <c r="B357" s="79">
        <f>'PER TRIWULAN'!A353</f>
        <v>348</v>
      </c>
      <c r="C357" s="54" t="str">
        <f>'PER TRIWULAN'!I353</f>
        <v xml:space="preserve"> Kedungjati </v>
      </c>
      <c r="D357" s="36" t="str">
        <f>'PER TRIWULAN'!B353</f>
        <v>SD NEGERI 3 KALIMORO</v>
      </c>
      <c r="E357" s="136">
        <f>'PER TRIWULAN'!X353</f>
        <v>73370000</v>
      </c>
    </row>
    <row r="358" spans="2:5" hidden="1">
      <c r="B358" s="79">
        <f>'PER TRIWULAN'!A354</f>
        <v>349</v>
      </c>
      <c r="C358" s="54" t="str">
        <f>'PER TRIWULAN'!I354</f>
        <v xml:space="preserve"> Kedungjati </v>
      </c>
      <c r="D358" s="36" t="str">
        <f>'PER TRIWULAN'!B354</f>
        <v>SD NEGERI 3 KARANGLANGU</v>
      </c>
      <c r="E358" s="136">
        <f>'PER TRIWULAN'!X354</f>
        <v>91350000</v>
      </c>
    </row>
    <row r="359" spans="2:5" hidden="1">
      <c r="B359" s="79">
        <f>'PER TRIWULAN'!A355</f>
        <v>350</v>
      </c>
      <c r="C359" s="54" t="str">
        <f>'PER TRIWULAN'!I355</f>
        <v xml:space="preserve"> Kedungjati </v>
      </c>
      <c r="D359" s="36" t="str">
        <f>'PER TRIWULAN'!B355</f>
        <v>SD NEGERI 3 KEDUNGJATI</v>
      </c>
      <c r="E359" s="136">
        <f>'PER TRIWULAN'!X355</f>
        <v>58580000</v>
      </c>
    </row>
    <row r="360" spans="2:5" hidden="1">
      <c r="B360" s="79">
        <f>'PER TRIWULAN'!A356</f>
        <v>351</v>
      </c>
      <c r="C360" s="54" t="str">
        <f>'PER TRIWULAN'!I356</f>
        <v xml:space="preserve"> Kedungjati </v>
      </c>
      <c r="D360" s="36" t="str">
        <f>'PER TRIWULAN'!B356</f>
        <v>SD NEGERI 3 KENTENGSARI</v>
      </c>
      <c r="E360" s="136">
        <f>'PER TRIWULAN'!X356</f>
        <v>44370000</v>
      </c>
    </row>
    <row r="361" spans="2:5" hidden="1">
      <c r="B361" s="79">
        <f>'PER TRIWULAN'!A357</f>
        <v>352</v>
      </c>
      <c r="C361" s="54" t="str">
        <f>'PER TRIWULAN'!I357</f>
        <v xml:space="preserve"> Kedungjati </v>
      </c>
      <c r="D361" s="36" t="str">
        <f>'PER TRIWULAN'!B357</f>
        <v>SD NEGERI 3 PADAS</v>
      </c>
      <c r="E361" s="136">
        <f>'PER TRIWULAN'!X357</f>
        <v>10440000</v>
      </c>
    </row>
    <row r="362" spans="2:5" hidden="1">
      <c r="B362" s="79">
        <f>'PER TRIWULAN'!A358</f>
        <v>353</v>
      </c>
      <c r="C362" s="54" t="str">
        <f>'PER TRIWULAN'!I358</f>
        <v xml:space="preserve"> Kedungjati </v>
      </c>
      <c r="D362" s="36" t="str">
        <f>'PER TRIWULAN'!B358</f>
        <v>SD NEGERI 3 PRIGI</v>
      </c>
      <c r="E362" s="136">
        <f>'PER TRIWULAN'!X358</f>
        <v>21460000</v>
      </c>
    </row>
    <row r="363" spans="2:5" hidden="1">
      <c r="B363" s="79">
        <f>'PER TRIWULAN'!A359</f>
        <v>354</v>
      </c>
      <c r="C363" s="54" t="str">
        <f>'PER TRIWULAN'!I359</f>
        <v xml:space="preserve"> Kedungjati </v>
      </c>
      <c r="D363" s="36" t="str">
        <f>'PER TRIWULAN'!B359</f>
        <v>SD NEGERI 4 PADAS</v>
      </c>
      <c r="E363" s="136">
        <f>'PER TRIWULAN'!X359</f>
        <v>58580000</v>
      </c>
    </row>
    <row r="364" spans="2:5" hidden="1">
      <c r="B364" s="79">
        <f>'PER TRIWULAN'!A360</f>
        <v>355</v>
      </c>
      <c r="C364" s="54" t="str">
        <f>'PER TRIWULAN'!I360</f>
        <v xml:space="preserve"> Kedungjati </v>
      </c>
      <c r="D364" s="36" t="str">
        <f>'PER TRIWULAN'!B360</f>
        <v>SD NEGERI 5 KEDUNGJATI</v>
      </c>
      <c r="E364" s="136">
        <f>'PER TRIWULAN'!X360</f>
        <v>51040000</v>
      </c>
    </row>
    <row r="365" spans="2:5" hidden="1">
      <c r="B365" s="79">
        <f>'PER TRIWULAN'!A361</f>
        <v>356</v>
      </c>
      <c r="C365" s="54" t="str">
        <f>'PER TRIWULAN'!I361</f>
        <v xml:space="preserve"> Kedungjati </v>
      </c>
      <c r="D365" s="36" t="str">
        <f>'PER TRIWULAN'!B361</f>
        <v>SD NEGERI KLITIKAN</v>
      </c>
      <c r="E365" s="136">
        <f>'PER TRIWULAN'!X361</f>
        <v>44080000</v>
      </c>
    </row>
    <row r="366" spans="2:5" hidden="1">
      <c r="B366" s="79">
        <f>'PER TRIWULAN'!A362</f>
        <v>357</v>
      </c>
      <c r="C366" s="54" t="str">
        <f>'PER TRIWULAN'!I362</f>
        <v xml:space="preserve"> Kedungjati </v>
      </c>
      <c r="D366" s="36" t="str">
        <f>'PER TRIWULAN'!B362</f>
        <v>SD NEGERI 1 JUMO</v>
      </c>
      <c r="E366" s="136">
        <f>'PER TRIWULAN'!X362</f>
        <v>117160000</v>
      </c>
    </row>
    <row r="367" spans="2:5" hidden="1">
      <c r="B367" s="79">
        <f>'PER TRIWULAN'!A363</f>
        <v>358</v>
      </c>
      <c r="C367" s="54" t="str">
        <f>'PER TRIWULAN'!I363</f>
        <v xml:space="preserve"> Klambu </v>
      </c>
      <c r="D367" s="36" t="str">
        <f>'PER TRIWULAN'!B363</f>
        <v>SD NEGERI 1 KLAMBU</v>
      </c>
      <c r="E367" s="136">
        <f>'PER TRIWULAN'!X363</f>
        <v>136010000</v>
      </c>
    </row>
    <row r="368" spans="2:5" hidden="1">
      <c r="B368" s="79">
        <f>'PER TRIWULAN'!A364</f>
        <v>359</v>
      </c>
      <c r="C368" s="54" t="str">
        <f>'PER TRIWULAN'!I364</f>
        <v xml:space="preserve"> Klambu </v>
      </c>
      <c r="D368" s="36" t="str">
        <f>'PER TRIWULAN'!B364</f>
        <v>SD NEGERI 1 MENAWAN</v>
      </c>
      <c r="E368" s="136">
        <f>'PER TRIWULAN'!X364</f>
        <v>82940000</v>
      </c>
    </row>
    <row r="369" spans="2:5" hidden="1">
      <c r="B369" s="79">
        <f>'PER TRIWULAN'!A365</f>
        <v>360</v>
      </c>
      <c r="C369" s="54" t="str">
        <f>'PER TRIWULAN'!I365</f>
        <v xml:space="preserve"> Klambu </v>
      </c>
      <c r="D369" s="36" t="str">
        <f>'PER TRIWULAN'!B365</f>
        <v>SD NEGERI 1 PENGANTEN</v>
      </c>
      <c r="E369" s="136">
        <f>'PER TRIWULAN'!X365</f>
        <v>89320000</v>
      </c>
    </row>
    <row r="370" spans="2:5" hidden="1">
      <c r="B370" s="79">
        <f>'PER TRIWULAN'!A366</f>
        <v>361</v>
      </c>
      <c r="C370" s="54" t="str">
        <f>'PER TRIWULAN'!I366</f>
        <v xml:space="preserve"> Klambu </v>
      </c>
      <c r="D370" s="36" t="str">
        <f>'PER TRIWULAN'!B366</f>
        <v>SD NEGERI 1 TARUMAN</v>
      </c>
      <c r="E370" s="136">
        <f>'PER TRIWULAN'!X366</f>
        <v>67570000</v>
      </c>
    </row>
    <row r="371" spans="2:5" hidden="1">
      <c r="B371" s="79">
        <f>'PER TRIWULAN'!A367</f>
        <v>362</v>
      </c>
      <c r="C371" s="54" t="str">
        <f>'PER TRIWULAN'!I367</f>
        <v xml:space="preserve"> Klambu </v>
      </c>
      <c r="D371" s="36" t="str">
        <f>'PER TRIWULAN'!B367</f>
        <v>SD NEGERI 1 TERKESI</v>
      </c>
      <c r="E371" s="136">
        <f>'PER TRIWULAN'!X367</f>
        <v>83230000</v>
      </c>
    </row>
    <row r="372" spans="2:5" hidden="1">
      <c r="B372" s="79">
        <f>'PER TRIWULAN'!A368</f>
        <v>363</v>
      </c>
      <c r="C372" s="54" t="str">
        <f>'PER TRIWULAN'!I368</f>
        <v xml:space="preserve"> Klambu </v>
      </c>
      <c r="D372" s="36" t="str">
        <f>'PER TRIWULAN'!B368</f>
        <v>SD NEGERI 2 KANDANGREJO</v>
      </c>
      <c r="E372" s="136">
        <f>'PER TRIWULAN'!X368</f>
        <v>63800000</v>
      </c>
    </row>
    <row r="373" spans="2:5" hidden="1">
      <c r="B373" s="79">
        <f>'PER TRIWULAN'!A369</f>
        <v>364</v>
      </c>
      <c r="C373" s="54" t="str">
        <f>'PER TRIWULAN'!I369</f>
        <v xml:space="preserve"> Klambu </v>
      </c>
      <c r="D373" s="36" t="str">
        <f>'PER TRIWULAN'!B369</f>
        <v>SD NEGERI 2 KLAMBU</v>
      </c>
      <c r="E373" s="136">
        <f>'PER TRIWULAN'!X369</f>
        <v>102660000</v>
      </c>
    </row>
    <row r="374" spans="2:5" hidden="1">
      <c r="B374" s="79">
        <f>'PER TRIWULAN'!A370</f>
        <v>365</v>
      </c>
      <c r="C374" s="54" t="str">
        <f>'PER TRIWULAN'!I370</f>
        <v xml:space="preserve"> Klambu </v>
      </c>
      <c r="D374" s="36" t="str">
        <f>'PER TRIWULAN'!B370</f>
        <v>SD NEGERI 2 MENAWAN</v>
      </c>
      <c r="E374" s="136">
        <f>'PER TRIWULAN'!X370</f>
        <v>97150000</v>
      </c>
    </row>
    <row r="375" spans="2:5" hidden="1">
      <c r="B375" s="79">
        <f>'PER TRIWULAN'!A371</f>
        <v>366</v>
      </c>
      <c r="C375" s="54" t="str">
        <f>'PER TRIWULAN'!I371</f>
        <v xml:space="preserve"> Klambu </v>
      </c>
      <c r="D375" s="36" t="str">
        <f>'PER TRIWULAN'!B371</f>
        <v>SD NEGERI 2 PENGANTEN</v>
      </c>
      <c r="E375" s="136">
        <f>'PER TRIWULAN'!X371</f>
        <v>62350000</v>
      </c>
    </row>
    <row r="376" spans="2:5" hidden="1">
      <c r="B376" s="79">
        <f>'PER TRIWULAN'!A372</f>
        <v>367</v>
      </c>
      <c r="C376" s="54" t="str">
        <f>'PER TRIWULAN'!I372</f>
        <v xml:space="preserve"> Klambu </v>
      </c>
      <c r="D376" s="36" t="str">
        <f>'PER TRIWULAN'!B372</f>
        <v>SD NEGERI 2 SELOJARI</v>
      </c>
      <c r="E376" s="136">
        <f>'PER TRIWULAN'!X372</f>
        <v>62640000</v>
      </c>
    </row>
    <row r="377" spans="2:5" hidden="1">
      <c r="B377" s="79">
        <f>'PER TRIWULAN'!A373</f>
        <v>368</v>
      </c>
      <c r="C377" s="54" t="str">
        <f>'PER TRIWULAN'!I373</f>
        <v xml:space="preserve"> Klambu </v>
      </c>
      <c r="D377" s="36" t="str">
        <f>'PER TRIWULAN'!B373</f>
        <v>SD NEGERI 2 TARUMAN</v>
      </c>
      <c r="E377" s="136">
        <f>'PER TRIWULAN'!X373</f>
        <v>64380000</v>
      </c>
    </row>
    <row r="378" spans="2:5" hidden="1">
      <c r="B378" s="79">
        <f>'PER TRIWULAN'!A374</f>
        <v>369</v>
      </c>
      <c r="C378" s="54" t="str">
        <f>'PER TRIWULAN'!I374</f>
        <v xml:space="preserve"> Klambu </v>
      </c>
      <c r="D378" s="36" t="str">
        <f>'PER TRIWULAN'!B374</f>
        <v>SD NEGERI 3 KANDANGREJO</v>
      </c>
      <c r="E378" s="136">
        <f>'PER TRIWULAN'!X374</f>
        <v>70180000</v>
      </c>
    </row>
    <row r="379" spans="2:5" hidden="1">
      <c r="B379" s="79">
        <f>'PER TRIWULAN'!A375</f>
        <v>370</v>
      </c>
      <c r="C379" s="54" t="str">
        <f>'PER TRIWULAN'!I375</f>
        <v xml:space="preserve"> Klambu </v>
      </c>
      <c r="D379" s="36" t="str">
        <f>'PER TRIWULAN'!B375</f>
        <v>SD NEGERI 3 KLAMBU</v>
      </c>
      <c r="E379" s="136">
        <f>'PER TRIWULAN'!X375</f>
        <v>61770000</v>
      </c>
    </row>
    <row r="380" spans="2:5" hidden="1">
      <c r="B380" s="79">
        <f>'PER TRIWULAN'!A376</f>
        <v>371</v>
      </c>
      <c r="C380" s="54" t="str">
        <f>'PER TRIWULAN'!I376</f>
        <v xml:space="preserve"> Klambu </v>
      </c>
      <c r="D380" s="36" t="str">
        <f>'PER TRIWULAN'!B376</f>
        <v>SD NEGERI 3 PENGANTEN</v>
      </c>
      <c r="E380" s="136">
        <f>'PER TRIWULAN'!X376</f>
        <v>91930000</v>
      </c>
    </row>
    <row r="381" spans="2:5" hidden="1">
      <c r="B381" s="79">
        <f>'PER TRIWULAN'!A377</f>
        <v>372</v>
      </c>
      <c r="C381" s="54" t="str">
        <f>'PER TRIWULAN'!I377</f>
        <v xml:space="preserve"> Klambu </v>
      </c>
      <c r="D381" s="36" t="str">
        <f>'PER TRIWULAN'!B377</f>
        <v>SD NEGERI 3 TARUMAN</v>
      </c>
      <c r="E381" s="136">
        <f>'PER TRIWULAN'!X377</f>
        <v>63510000</v>
      </c>
    </row>
    <row r="382" spans="2:5" hidden="1">
      <c r="B382" s="79">
        <f>'PER TRIWULAN'!A378</f>
        <v>373</v>
      </c>
      <c r="C382" s="54" t="str">
        <f>'PER TRIWULAN'!I378</f>
        <v xml:space="preserve"> Klambu </v>
      </c>
      <c r="D382" s="36" t="str">
        <f>'PER TRIWULAN'!B378</f>
        <v>SD NEGERI 3 TERKESI</v>
      </c>
      <c r="E382" s="136">
        <f>'PER TRIWULAN'!X378</f>
        <v>111070000</v>
      </c>
    </row>
    <row r="383" spans="2:5" hidden="1">
      <c r="B383" s="79">
        <f>'PER TRIWULAN'!A379</f>
        <v>374</v>
      </c>
      <c r="C383" s="54" t="str">
        <f>'PER TRIWULAN'!I379</f>
        <v xml:space="preserve"> Klambu </v>
      </c>
      <c r="D383" s="36" t="str">
        <f>'PER TRIWULAN'!B379</f>
        <v>SD NEGERI 4 KLAMBU</v>
      </c>
      <c r="E383" s="136">
        <f>'PER TRIWULAN'!X379</f>
        <v>79170000</v>
      </c>
    </row>
    <row r="384" spans="2:5" hidden="1">
      <c r="B384" s="79">
        <f>'PER TRIWULAN'!A380</f>
        <v>375</v>
      </c>
      <c r="C384" s="54" t="str">
        <f>'PER TRIWULAN'!I380</f>
        <v xml:space="preserve"> Klambu </v>
      </c>
      <c r="D384" s="36" t="str">
        <f>'PER TRIWULAN'!B380</f>
        <v>SD NEGERI 4 TARUMAN</v>
      </c>
      <c r="E384" s="136">
        <f>'PER TRIWULAN'!X380</f>
        <v>57130000</v>
      </c>
    </row>
    <row r="385" spans="2:5" hidden="1">
      <c r="B385" s="79">
        <f>'PER TRIWULAN'!A381</f>
        <v>376</v>
      </c>
      <c r="C385" s="54" t="str">
        <f>'PER TRIWULAN'!I381</f>
        <v xml:space="preserve"> Klambu </v>
      </c>
      <c r="D385" s="36" t="str">
        <f>'PER TRIWULAN'!B381</f>
        <v>SD NEGERI WANDANKEMIRI</v>
      </c>
      <c r="E385" s="136">
        <f>'PER TRIWULAN'!X381</f>
        <v>139490000</v>
      </c>
    </row>
    <row r="386" spans="2:5" hidden="1">
      <c r="B386" s="79">
        <f>'PER TRIWULAN'!A382</f>
        <v>377</v>
      </c>
      <c r="C386" s="54" t="str">
        <f>'PER TRIWULAN'!I382</f>
        <v xml:space="preserve"> Klambu </v>
      </c>
      <c r="D386" s="36" t="str">
        <f>'PER TRIWULAN'!B382</f>
        <v>SD NEGERI 1 SELOJARI</v>
      </c>
      <c r="E386" s="136">
        <f>'PER TRIWULAN'!X382</f>
        <v>77430000</v>
      </c>
    </row>
    <row r="387" spans="2:5" hidden="1">
      <c r="B387" s="79">
        <f>'PER TRIWULAN'!A383</f>
        <v>378</v>
      </c>
      <c r="C387" s="54" t="str">
        <f>'PER TRIWULAN'!I383</f>
        <v xml:space="preserve"> Klambu </v>
      </c>
      <c r="D387" s="36" t="str">
        <f>'PER TRIWULAN'!B383</f>
        <v>SD NEGERI 1 KANDANGREJO</v>
      </c>
      <c r="E387" s="136">
        <f>'PER TRIWULAN'!X383</f>
        <v>70760000</v>
      </c>
    </row>
    <row r="388" spans="2:5" hidden="1">
      <c r="B388" s="79">
        <f>'PER TRIWULAN'!A384</f>
        <v>379</v>
      </c>
      <c r="C388" s="54" t="str">
        <f>'PER TRIWULAN'!I384</f>
        <v xml:space="preserve"> Klambu </v>
      </c>
      <c r="D388" s="36" t="str">
        <f>'PER TRIWULAN'!B384</f>
        <v>SD NEGERI 4 KANDANGREJO</v>
      </c>
      <c r="E388" s="136">
        <f>'PER TRIWULAN'!X384</f>
        <v>65830000</v>
      </c>
    </row>
    <row r="389" spans="2:5" hidden="1">
      <c r="B389" s="79">
        <f>'PER TRIWULAN'!A385</f>
        <v>380</v>
      </c>
      <c r="C389" s="54" t="str">
        <f>'PER TRIWULAN'!I385</f>
        <v xml:space="preserve"> Klambu </v>
      </c>
      <c r="D389" s="36" t="str">
        <f>'PER TRIWULAN'!B385</f>
        <v>SD NEGERI 3 MENAWAN</v>
      </c>
      <c r="E389" s="136">
        <f>'PER TRIWULAN'!X385</f>
        <v>95990000</v>
      </c>
    </row>
    <row r="390" spans="2:5" hidden="1">
      <c r="B390" s="79">
        <f>'PER TRIWULAN'!A386</f>
        <v>381</v>
      </c>
      <c r="C390" s="54" t="str">
        <f>'PER TRIWULAN'!I386</f>
        <v xml:space="preserve"> Klambu </v>
      </c>
      <c r="D390" s="36" t="str">
        <f>'PER TRIWULAN'!B386</f>
        <v>SD NEGERI 2 TERKESI</v>
      </c>
      <c r="E390" s="136">
        <f>'PER TRIWULAN'!X386</f>
        <v>145290000</v>
      </c>
    </row>
    <row r="391" spans="2:5" hidden="1">
      <c r="B391" s="79">
        <f>'PER TRIWULAN'!A387</f>
        <v>382</v>
      </c>
      <c r="C391" s="54" t="str">
        <f>'PER TRIWULAN'!I387</f>
        <v xml:space="preserve"> Klambu </v>
      </c>
      <c r="D391" s="36" t="str">
        <f>'PER TRIWULAN'!B387</f>
        <v>SD NEGERI 1 JENENGAN</v>
      </c>
      <c r="E391" s="136">
        <f>'PER TRIWULAN'!X387</f>
        <v>103820000</v>
      </c>
    </row>
    <row r="392" spans="2:5" hidden="1">
      <c r="B392" s="79">
        <f>'PER TRIWULAN'!A388</f>
        <v>383</v>
      </c>
      <c r="C392" s="54" t="str">
        <f>'PER TRIWULAN'!I388</f>
        <v xml:space="preserve"> Klambu </v>
      </c>
      <c r="D392" s="36" t="str">
        <f>'PER TRIWULAN'!B388</f>
        <v>SD NEGERI 2 JENENGAN</v>
      </c>
      <c r="E392" s="136">
        <f>'PER TRIWULAN'!X388</f>
        <v>58580000</v>
      </c>
    </row>
    <row r="393" spans="2:5" hidden="1">
      <c r="B393" s="79">
        <f>'PER TRIWULAN'!A389</f>
        <v>384</v>
      </c>
      <c r="C393" s="54" t="str">
        <f>'PER TRIWULAN'!I389</f>
        <v xml:space="preserve"> Kradenan </v>
      </c>
      <c r="D393" s="36" t="str">
        <f>'PER TRIWULAN'!B389</f>
        <v>SD NEGERI 1 BAGO</v>
      </c>
      <c r="E393" s="136">
        <f>'PER TRIWULAN'!X389</f>
        <v>122380000</v>
      </c>
    </row>
    <row r="394" spans="2:5" hidden="1">
      <c r="B394" s="79">
        <f>'PER TRIWULAN'!A390</f>
        <v>385</v>
      </c>
      <c r="C394" s="54" t="str">
        <f>'PER TRIWULAN'!I390</f>
        <v xml:space="preserve"> Kradenan </v>
      </c>
      <c r="D394" s="36" t="str">
        <f>'PER TRIWULAN'!B390</f>
        <v>SD NEGERI 1 BANJARDOWO</v>
      </c>
      <c r="E394" s="136">
        <f>'PER TRIWULAN'!X390</f>
        <v>154570000</v>
      </c>
    </row>
    <row r="395" spans="2:5" hidden="1">
      <c r="B395" s="79">
        <f>'PER TRIWULAN'!A391</f>
        <v>386</v>
      </c>
      <c r="C395" s="54" t="str">
        <f>'PER TRIWULAN'!I391</f>
        <v xml:space="preserve"> Kradenan </v>
      </c>
      <c r="D395" s="36" t="str">
        <f>'PER TRIWULAN'!B391</f>
        <v>SD NEGERI 1 BANJARSARI</v>
      </c>
      <c r="E395" s="136">
        <f>'PER TRIWULAN'!X391</f>
        <v>108460000</v>
      </c>
    </row>
    <row r="396" spans="2:5" hidden="1">
      <c r="B396" s="79">
        <f>'PER TRIWULAN'!A392</f>
        <v>387</v>
      </c>
      <c r="C396" s="54" t="str">
        <f>'PER TRIWULAN'!I392</f>
        <v xml:space="preserve"> Kradenan </v>
      </c>
      <c r="D396" s="36" t="str">
        <f>'PER TRIWULAN'!B392</f>
        <v>SD NEGERI 1 GRABAGAN</v>
      </c>
      <c r="E396" s="136">
        <f>'PER TRIWULAN'!X392</f>
        <v>93380000</v>
      </c>
    </row>
    <row r="397" spans="2:5" hidden="1">
      <c r="B397" s="79">
        <f>'PER TRIWULAN'!A393</f>
        <v>388</v>
      </c>
      <c r="C397" s="54" t="str">
        <f>'PER TRIWULAN'!I393</f>
        <v xml:space="preserve"> Kradenan </v>
      </c>
      <c r="D397" s="36" t="str">
        <f>'PER TRIWULAN'!B393</f>
        <v>SD NEGERI 1 KALISARI</v>
      </c>
      <c r="E397" s="136">
        <f>'PER TRIWULAN'!X393</f>
        <v>91060000</v>
      </c>
    </row>
    <row r="398" spans="2:5" hidden="1">
      <c r="B398" s="79">
        <f>'PER TRIWULAN'!A394</f>
        <v>389</v>
      </c>
      <c r="C398" s="54" t="str">
        <f>'PER TRIWULAN'!I394</f>
        <v xml:space="preserve"> Kradenan </v>
      </c>
      <c r="D398" s="36" t="str">
        <f>'PER TRIWULAN'!B394</f>
        <v>SD NEGERI 1 KRADENAN</v>
      </c>
      <c r="E398" s="136">
        <f>'PER TRIWULAN'!X394</f>
        <v>138330000</v>
      </c>
    </row>
    <row r="399" spans="2:5" hidden="1">
      <c r="B399" s="79">
        <f>'PER TRIWULAN'!A395</f>
        <v>390</v>
      </c>
      <c r="C399" s="54" t="str">
        <f>'PER TRIWULAN'!I395</f>
        <v xml:space="preserve"> Kradenan </v>
      </c>
      <c r="D399" s="36" t="str">
        <f>'PER TRIWULAN'!B395</f>
        <v>SD NEGERI 1 KUWU</v>
      </c>
      <c r="E399" s="136">
        <f>'PER TRIWULAN'!X395</f>
        <v>130210000</v>
      </c>
    </row>
    <row r="400" spans="2:5" hidden="1">
      <c r="B400" s="79">
        <f>'PER TRIWULAN'!A396</f>
        <v>391</v>
      </c>
      <c r="C400" s="54" t="str">
        <f>'PER TRIWULAN'!I396</f>
        <v xml:space="preserve"> Kradenan </v>
      </c>
      <c r="D400" s="36" t="str">
        <f>'PER TRIWULAN'!B396</f>
        <v>SD NEGERI 1 PAKIS</v>
      </c>
      <c r="E400" s="136">
        <f>'PER TRIWULAN'!X396</f>
        <v>123540000</v>
      </c>
    </row>
    <row r="401" spans="2:5" hidden="1">
      <c r="B401" s="79">
        <f>'PER TRIWULAN'!A397</f>
        <v>392</v>
      </c>
      <c r="C401" s="54" t="str">
        <f>'PER TRIWULAN'!I397</f>
        <v xml:space="preserve"> Kradenan </v>
      </c>
      <c r="D401" s="36" t="str">
        <f>'PER TRIWULAN'!B397</f>
        <v>SD NEGERI 1 SAMBONG BANGI</v>
      </c>
      <c r="E401" s="136">
        <f>'PER TRIWULAN'!X397</f>
        <v>76270000</v>
      </c>
    </row>
    <row r="402" spans="2:5" hidden="1">
      <c r="B402" s="79">
        <f>'PER TRIWULAN'!A398</f>
        <v>393</v>
      </c>
      <c r="C402" s="54" t="str">
        <f>'PER TRIWULAN'!I398</f>
        <v xml:space="preserve"> Kradenan </v>
      </c>
      <c r="D402" s="36" t="str">
        <f>'PER TRIWULAN'!B398</f>
        <v>SD NEGERI 1 SIMO</v>
      </c>
      <c r="E402" s="136">
        <f>'PER TRIWULAN'!X398</f>
        <v>115420000</v>
      </c>
    </row>
    <row r="403" spans="2:5" hidden="1">
      <c r="B403" s="79">
        <f>'PER TRIWULAN'!A399</f>
        <v>394</v>
      </c>
      <c r="C403" s="54" t="str">
        <f>'PER TRIWULAN'!I399</f>
        <v xml:space="preserve"> Kradenan </v>
      </c>
      <c r="D403" s="36" t="str">
        <f>'PER TRIWULAN'!B399</f>
        <v>SD NEGERI 1 TANJUNGSARI</v>
      </c>
      <c r="E403" s="136">
        <f>'PER TRIWULAN'!X399</f>
        <v>111070000</v>
      </c>
    </row>
    <row r="404" spans="2:5" hidden="1">
      <c r="B404" s="79">
        <f>'PER TRIWULAN'!A400</f>
        <v>395</v>
      </c>
      <c r="C404" s="54" t="str">
        <f>'PER TRIWULAN'!I400</f>
        <v xml:space="preserve"> Kradenan </v>
      </c>
      <c r="D404" s="36" t="str">
        <f>'PER TRIWULAN'!B400</f>
        <v>SD NEGERI 2 BAGO</v>
      </c>
      <c r="E404" s="136">
        <f>'PER TRIWULAN'!X400</f>
        <v>100340000</v>
      </c>
    </row>
    <row r="405" spans="2:5" hidden="1">
      <c r="B405" s="79">
        <f>'PER TRIWULAN'!A401</f>
        <v>396</v>
      </c>
      <c r="C405" s="54" t="str">
        <f>'PER TRIWULAN'!I401</f>
        <v xml:space="preserve"> Kradenan </v>
      </c>
      <c r="D405" s="36" t="str">
        <f>'PER TRIWULAN'!B401</f>
        <v>SD NEGERI 2 BANJARSARI</v>
      </c>
      <c r="E405" s="136">
        <f>'PER TRIWULAN'!X401</f>
        <v>128470000</v>
      </c>
    </row>
    <row r="406" spans="2:5" hidden="1">
      <c r="B406" s="79">
        <f>'PER TRIWULAN'!A402</f>
        <v>397</v>
      </c>
      <c r="C406" s="54" t="str">
        <f>'PER TRIWULAN'!I402</f>
        <v xml:space="preserve"> Kradenan </v>
      </c>
      <c r="D406" s="36" t="str">
        <f>'PER TRIWULAN'!B402</f>
        <v>SD NEGERI 2 CREWEK</v>
      </c>
      <c r="E406" s="136">
        <f>'PER TRIWULAN'!X402</f>
        <v>78880000</v>
      </c>
    </row>
    <row r="407" spans="2:5" hidden="1">
      <c r="B407" s="79">
        <f>'PER TRIWULAN'!A403</f>
        <v>398</v>
      </c>
      <c r="C407" s="54" t="str">
        <f>'PER TRIWULAN'!I403</f>
        <v xml:space="preserve"> Kradenan </v>
      </c>
      <c r="D407" s="36" t="str">
        <f>'PER TRIWULAN'!B403</f>
        <v>SD NEGERI 2 GRABAGAN</v>
      </c>
      <c r="E407" s="136">
        <f>'PER TRIWULAN'!X403</f>
        <v>74820000</v>
      </c>
    </row>
    <row r="408" spans="2:5" hidden="1">
      <c r="B408" s="79">
        <f>'PER TRIWULAN'!A404</f>
        <v>399</v>
      </c>
      <c r="C408" s="54" t="str">
        <f>'PER TRIWULAN'!I404</f>
        <v xml:space="preserve"> Kradenan </v>
      </c>
      <c r="D408" s="36" t="str">
        <f>'PER TRIWULAN'!B404</f>
        <v>SD NEGERI 2 KALISARI</v>
      </c>
      <c r="E408" s="136">
        <f>'PER TRIWULAN'!X404</f>
        <v>75690000</v>
      </c>
    </row>
    <row r="409" spans="2:5" hidden="1">
      <c r="B409" s="79">
        <f>'PER TRIWULAN'!A405</f>
        <v>400</v>
      </c>
      <c r="C409" s="54" t="str">
        <f>'PER TRIWULAN'!I405</f>
        <v xml:space="preserve"> Kradenan </v>
      </c>
      <c r="D409" s="36" t="str">
        <f>'PER TRIWULAN'!B405</f>
        <v>SD NEGERI 2 KRADENAN</v>
      </c>
      <c r="E409" s="136">
        <f>'PER TRIWULAN'!X405</f>
        <v>104400000</v>
      </c>
    </row>
    <row r="410" spans="2:5" hidden="1">
      <c r="B410" s="79">
        <f>'PER TRIWULAN'!A406</f>
        <v>401</v>
      </c>
      <c r="C410" s="54" t="str">
        <f>'PER TRIWULAN'!I406</f>
        <v xml:space="preserve"> Kradenan </v>
      </c>
      <c r="D410" s="36" t="str">
        <f>'PER TRIWULAN'!B406</f>
        <v>SD NEGERI 2 PAKIS</v>
      </c>
      <c r="E410" s="136">
        <f>'PER TRIWULAN'!X406</f>
        <v>111070000</v>
      </c>
    </row>
    <row r="411" spans="2:5" hidden="1">
      <c r="B411" s="79">
        <f>'PER TRIWULAN'!A407</f>
        <v>402</v>
      </c>
      <c r="C411" s="54" t="str">
        <f>'PER TRIWULAN'!I407</f>
        <v xml:space="preserve"> Kradenan </v>
      </c>
      <c r="D411" s="36" t="str">
        <f>'PER TRIWULAN'!B407</f>
        <v>SD NEGERI 2 SAMBONGBANGI</v>
      </c>
      <c r="E411" s="136">
        <f>'PER TRIWULAN'!X407</f>
        <v>115420000</v>
      </c>
    </row>
    <row r="412" spans="2:5" hidden="1">
      <c r="B412" s="79">
        <f>'PER TRIWULAN'!A408</f>
        <v>403</v>
      </c>
      <c r="C412" s="54" t="str">
        <f>'PER TRIWULAN'!I408</f>
        <v xml:space="preserve"> Kradenan </v>
      </c>
      <c r="D412" s="36" t="str">
        <f>'PER TRIWULAN'!B408</f>
        <v>SD NEGERI 2 SENGON WETAN</v>
      </c>
      <c r="E412" s="136">
        <f>'PER TRIWULAN'!X408</f>
        <v>84970000</v>
      </c>
    </row>
    <row r="413" spans="2:5" hidden="1">
      <c r="B413" s="79">
        <f>'PER TRIWULAN'!A409</f>
        <v>404</v>
      </c>
      <c r="C413" s="54" t="str">
        <f>'PER TRIWULAN'!I409</f>
        <v xml:space="preserve"> Kradenan </v>
      </c>
      <c r="D413" s="36" t="str">
        <f>'PER TRIWULAN'!B409</f>
        <v>SD NEGERI 2 TANJUNGSARI</v>
      </c>
      <c r="E413" s="136">
        <f>'PER TRIWULAN'!X409</f>
        <v>98020000</v>
      </c>
    </row>
    <row r="414" spans="2:5" hidden="1">
      <c r="B414" s="79">
        <f>'PER TRIWULAN'!A410</f>
        <v>405</v>
      </c>
      <c r="C414" s="54" t="str">
        <f>'PER TRIWULAN'!I410</f>
        <v xml:space="preserve"> Kradenan </v>
      </c>
      <c r="D414" s="36" t="str">
        <f>'PER TRIWULAN'!B410</f>
        <v>SD NEGERI 3 BANJARDOWO</v>
      </c>
      <c r="E414" s="136">
        <f>'PER TRIWULAN'!X410</f>
        <v>104690000</v>
      </c>
    </row>
    <row r="415" spans="2:5" hidden="1">
      <c r="B415" s="79">
        <f>'PER TRIWULAN'!A411</f>
        <v>406</v>
      </c>
      <c r="C415" s="54" t="str">
        <f>'PER TRIWULAN'!I411</f>
        <v xml:space="preserve"> Kradenan </v>
      </c>
      <c r="D415" s="36" t="str">
        <f>'PER TRIWULAN'!B411</f>
        <v>SD NEGERI 3 BANJARSARI</v>
      </c>
      <c r="E415" s="136">
        <f>'PER TRIWULAN'!X411</f>
        <v>104110000</v>
      </c>
    </row>
    <row r="416" spans="2:5" hidden="1">
      <c r="B416" s="79">
        <f>'PER TRIWULAN'!A412</f>
        <v>407</v>
      </c>
      <c r="C416" s="54" t="str">
        <f>'PER TRIWULAN'!I412</f>
        <v xml:space="preserve"> Kradenan </v>
      </c>
      <c r="D416" s="36" t="str">
        <f>'PER TRIWULAN'!B412</f>
        <v>SD NEGERI 3 CREWEK</v>
      </c>
      <c r="E416" s="136">
        <f>'PER TRIWULAN'!X412</f>
        <v>50170000</v>
      </c>
    </row>
    <row r="417" spans="2:5" hidden="1">
      <c r="B417" s="79">
        <f>'PER TRIWULAN'!A413</f>
        <v>408</v>
      </c>
      <c r="C417" s="54" t="str">
        <f>'PER TRIWULAN'!I413</f>
        <v xml:space="preserve"> Kradenan </v>
      </c>
      <c r="D417" s="36" t="str">
        <f>'PER TRIWULAN'!B413</f>
        <v>SD NEGERI 3 GRABAGAN</v>
      </c>
      <c r="E417" s="136">
        <f>'PER TRIWULAN'!X413</f>
        <v>79750000</v>
      </c>
    </row>
    <row r="418" spans="2:5" hidden="1">
      <c r="B418" s="79">
        <f>'PER TRIWULAN'!A414</f>
        <v>409</v>
      </c>
      <c r="C418" s="54" t="str">
        <f>'PER TRIWULAN'!I414</f>
        <v xml:space="preserve"> Kradenan </v>
      </c>
      <c r="D418" s="36" t="str">
        <f>'PER TRIWULAN'!B414</f>
        <v>SD NEGERI 3 KALISARI</v>
      </c>
      <c r="E418" s="136">
        <f>'PER TRIWULAN'!X414</f>
        <v>117740000</v>
      </c>
    </row>
    <row r="419" spans="2:5" hidden="1">
      <c r="B419" s="79">
        <f>'PER TRIWULAN'!A415</f>
        <v>410</v>
      </c>
      <c r="C419" s="54" t="str">
        <f>'PER TRIWULAN'!I415</f>
        <v xml:space="preserve"> Kradenan </v>
      </c>
      <c r="D419" s="36" t="str">
        <f>'PER TRIWULAN'!B415</f>
        <v>SD NEGERI 3 KRADENAN</v>
      </c>
      <c r="E419" s="136">
        <f>'PER TRIWULAN'!X415</f>
        <v>122670000</v>
      </c>
    </row>
    <row r="420" spans="2:5" hidden="1">
      <c r="B420" s="79">
        <f>'PER TRIWULAN'!A416</f>
        <v>411</v>
      </c>
      <c r="C420" s="54" t="str">
        <f>'PER TRIWULAN'!I416</f>
        <v xml:space="preserve"> Kradenan </v>
      </c>
      <c r="D420" s="36" t="str">
        <f>'PER TRIWULAN'!B416</f>
        <v>SD NEGERI 3 KUWU</v>
      </c>
      <c r="E420" s="136">
        <f>'PER TRIWULAN'!X416</f>
        <v>127600000</v>
      </c>
    </row>
    <row r="421" spans="2:5" hidden="1">
      <c r="B421" s="79">
        <f>'PER TRIWULAN'!A417</f>
        <v>412</v>
      </c>
      <c r="C421" s="54" t="str">
        <f>'PER TRIWULAN'!I417</f>
        <v xml:space="preserve"> Kradenan </v>
      </c>
      <c r="D421" s="36" t="str">
        <f>'PER TRIWULAN'!B417</f>
        <v>SD NEGERI 3 PAKIS</v>
      </c>
      <c r="E421" s="136">
        <f>'PER TRIWULAN'!X417</f>
        <v>162980000</v>
      </c>
    </row>
    <row r="422" spans="2:5" hidden="1">
      <c r="B422" s="79">
        <f>'PER TRIWULAN'!A418</f>
        <v>413</v>
      </c>
      <c r="C422" s="54" t="str">
        <f>'PER TRIWULAN'!I418</f>
        <v xml:space="preserve"> Kradenan </v>
      </c>
      <c r="D422" s="36" t="str">
        <f>'PER TRIWULAN'!B418</f>
        <v>SD NEGERI 3 SAMBONGBANGI</v>
      </c>
      <c r="E422" s="136">
        <f>'PER TRIWULAN'!X418</f>
        <v>68730000</v>
      </c>
    </row>
    <row r="423" spans="2:5" hidden="1">
      <c r="B423" s="79">
        <f>'PER TRIWULAN'!A419</f>
        <v>414</v>
      </c>
      <c r="C423" s="54" t="str">
        <f>'PER TRIWULAN'!I419</f>
        <v xml:space="preserve"> Kradenan </v>
      </c>
      <c r="D423" s="36" t="str">
        <f>'PER TRIWULAN'!B419</f>
        <v>SD NEGERI 3 SIMO</v>
      </c>
      <c r="E423" s="136">
        <f>'PER TRIWULAN'!X419</f>
        <v>98310000</v>
      </c>
    </row>
    <row r="424" spans="2:5" hidden="1">
      <c r="B424" s="79">
        <f>'PER TRIWULAN'!A420</f>
        <v>415</v>
      </c>
      <c r="C424" s="54" t="str">
        <f>'PER TRIWULAN'!I420</f>
        <v xml:space="preserve"> Kradenan </v>
      </c>
      <c r="D424" s="36" t="str">
        <f>'PER TRIWULAN'!B420</f>
        <v>SD NEGERI 4 KALISARI</v>
      </c>
      <c r="E424" s="136">
        <f>'PER TRIWULAN'!X420</f>
        <v>93090000</v>
      </c>
    </row>
    <row r="425" spans="2:5" hidden="1">
      <c r="B425" s="79">
        <f>'PER TRIWULAN'!A421</f>
        <v>416</v>
      </c>
      <c r="C425" s="54" t="str">
        <f>'PER TRIWULAN'!I421</f>
        <v xml:space="preserve"> Kradenan </v>
      </c>
      <c r="D425" s="36" t="str">
        <f>'PER TRIWULAN'!B421</f>
        <v>SD NEGERI 4 KRADENAN</v>
      </c>
      <c r="E425" s="136">
        <f>'PER TRIWULAN'!X421</f>
        <v>99470000</v>
      </c>
    </row>
    <row r="426" spans="2:5" hidden="1">
      <c r="B426" s="79">
        <f>'PER TRIWULAN'!A422</f>
        <v>417</v>
      </c>
      <c r="C426" s="54" t="str">
        <f>'PER TRIWULAN'!I422</f>
        <v xml:space="preserve"> Kradenan </v>
      </c>
      <c r="D426" s="36" t="str">
        <f>'PER TRIWULAN'!B422</f>
        <v>SD NEGERI 4 PAKIS</v>
      </c>
      <c r="E426" s="136">
        <f>'PER TRIWULAN'!X422</f>
        <v>64090000</v>
      </c>
    </row>
    <row r="427" spans="2:5" hidden="1">
      <c r="B427" s="79">
        <f>'PER TRIWULAN'!A423</f>
        <v>418</v>
      </c>
      <c r="C427" s="54" t="str">
        <f>'PER TRIWULAN'!I423</f>
        <v xml:space="preserve"> Kradenan </v>
      </c>
      <c r="D427" s="36" t="str">
        <f>'PER TRIWULAN'!B423</f>
        <v>SD NEGERI 4 REJOSARI</v>
      </c>
      <c r="E427" s="136">
        <f>'PER TRIWULAN'!X423</f>
        <v>68730000</v>
      </c>
    </row>
    <row r="428" spans="2:5" hidden="1">
      <c r="B428" s="79">
        <f>'PER TRIWULAN'!A424</f>
        <v>419</v>
      </c>
      <c r="C428" s="54" t="str">
        <f>'PER TRIWULAN'!I424</f>
        <v xml:space="preserve"> Kradenan </v>
      </c>
      <c r="D428" s="36" t="str">
        <f>'PER TRIWULAN'!B424</f>
        <v>SD NEGERI 4 SAMBONGBANGI</v>
      </c>
      <c r="E428" s="136">
        <f>'PER TRIWULAN'!X424</f>
        <v>58290000</v>
      </c>
    </row>
    <row r="429" spans="2:5" hidden="1">
      <c r="B429" s="79">
        <f>'PER TRIWULAN'!A425</f>
        <v>420</v>
      </c>
      <c r="C429" s="54" t="str">
        <f>'PER TRIWULAN'!I425</f>
        <v xml:space="preserve"> Kradenan </v>
      </c>
      <c r="D429" s="36" t="str">
        <f>'PER TRIWULAN'!B425</f>
        <v>SD NEGERI 5 BANJARDOWO</v>
      </c>
      <c r="E429" s="136">
        <f>'PER TRIWULAN'!X425</f>
        <v>40310000</v>
      </c>
    </row>
    <row r="430" spans="2:5" hidden="1">
      <c r="B430" s="79">
        <f>'PER TRIWULAN'!A426</f>
        <v>421</v>
      </c>
      <c r="C430" s="54" t="str">
        <f>'PER TRIWULAN'!I426</f>
        <v xml:space="preserve"> Kradenan </v>
      </c>
      <c r="D430" s="36" t="str">
        <f>'PER TRIWULAN'!B426</f>
        <v>SD NEGERI 2 KUWU</v>
      </c>
      <c r="E430" s="136">
        <f>'PER TRIWULAN'!X426</f>
        <v>84100000</v>
      </c>
    </row>
    <row r="431" spans="2:5" hidden="1">
      <c r="B431" s="79">
        <f>'PER TRIWULAN'!A427</f>
        <v>422</v>
      </c>
      <c r="C431" s="54" t="str">
        <f>'PER TRIWULAN'!I427</f>
        <v xml:space="preserve"> Kradenan </v>
      </c>
      <c r="D431" s="36" t="str">
        <f>'PER TRIWULAN'!B427</f>
        <v>SD NEGERI 1 CREWEK</v>
      </c>
      <c r="E431" s="136">
        <f>'PER TRIWULAN'!X427</f>
        <v>97150000</v>
      </c>
    </row>
    <row r="432" spans="2:5" hidden="1">
      <c r="B432" s="79">
        <f>'PER TRIWULAN'!A428</f>
        <v>423</v>
      </c>
      <c r="C432" s="54" t="str">
        <f>'PER TRIWULAN'!I428</f>
        <v xml:space="preserve"> Kradenan </v>
      </c>
      <c r="D432" s="36" t="str">
        <f>'PER TRIWULAN'!B428</f>
        <v>SD NEGERI 2 BANJARDOWO</v>
      </c>
      <c r="E432" s="136">
        <f>'PER TRIWULAN'!X428</f>
        <v>132820000</v>
      </c>
    </row>
    <row r="433" spans="2:5" hidden="1">
      <c r="B433" s="79">
        <f>'PER TRIWULAN'!A429</f>
        <v>424</v>
      </c>
      <c r="C433" s="54" t="str">
        <f>'PER TRIWULAN'!I429</f>
        <v xml:space="preserve"> Kradenan </v>
      </c>
      <c r="D433" s="36" t="str">
        <f>'PER TRIWULAN'!B429</f>
        <v>SD NEGERI 2 SIMO</v>
      </c>
      <c r="E433" s="136">
        <f>'PER TRIWULAN'!X429</f>
        <v>101790000</v>
      </c>
    </row>
    <row r="434" spans="2:5" hidden="1">
      <c r="B434" s="79">
        <f>'PER TRIWULAN'!A430</f>
        <v>425</v>
      </c>
      <c r="C434" s="54" t="str">
        <f>'PER TRIWULAN'!I430</f>
        <v xml:space="preserve"> Kradenan </v>
      </c>
      <c r="D434" s="36" t="str">
        <f>'PER TRIWULAN'!B430</f>
        <v>SD NEGERI 1 REJOSARI</v>
      </c>
      <c r="E434" s="136">
        <f>'PER TRIWULAN'!X430</f>
        <v>116000000</v>
      </c>
    </row>
    <row r="435" spans="2:5" hidden="1">
      <c r="B435" s="79">
        <f>'PER TRIWULAN'!A431</f>
        <v>426</v>
      </c>
      <c r="C435" s="54" t="str">
        <f>'PER TRIWULAN'!I431</f>
        <v xml:space="preserve"> Kradenan </v>
      </c>
      <c r="D435" s="36" t="str">
        <f>'PER TRIWULAN'!B431</f>
        <v>SD NEGERI 2 REJOSARI</v>
      </c>
      <c r="E435" s="136">
        <f>'PER TRIWULAN'!X431</f>
        <v>88450000</v>
      </c>
    </row>
    <row r="436" spans="2:5" hidden="1">
      <c r="B436" s="79">
        <f>'PER TRIWULAN'!A432</f>
        <v>427</v>
      </c>
      <c r="C436" s="54" t="str">
        <f>'PER TRIWULAN'!I432</f>
        <v xml:space="preserve"> Kradenan </v>
      </c>
      <c r="D436" s="36" t="str">
        <f>'PER TRIWULAN'!B432</f>
        <v>SD NEGERI3 REJOSARI</v>
      </c>
      <c r="E436" s="136">
        <f>'PER TRIWULAN'!X432</f>
        <v>91930000</v>
      </c>
    </row>
    <row r="437" spans="2:5" hidden="1">
      <c r="B437" s="79">
        <f>'PER TRIWULAN'!A433</f>
        <v>428</v>
      </c>
      <c r="C437" s="54" t="str">
        <f>'PER TRIWULAN'!I433</f>
        <v xml:space="preserve"> Kradenan </v>
      </c>
      <c r="D437" s="36" t="str">
        <f>'PER TRIWULAN'!B433</f>
        <v>SD NEGERI 3 SENGONWETAN</v>
      </c>
      <c r="E437" s="136">
        <f>'PER TRIWULAN'!X433</f>
        <v>113100000</v>
      </c>
    </row>
    <row r="438" spans="2:5" hidden="1">
      <c r="B438" s="79">
        <f>'PER TRIWULAN'!A434</f>
        <v>429</v>
      </c>
      <c r="C438" s="54" t="str">
        <f>'PER TRIWULAN'!I434</f>
        <v xml:space="preserve"> Ngaringan </v>
      </c>
      <c r="D438" s="36" t="str">
        <f>'PER TRIWULAN'!B434</f>
        <v>SD NEGERI 2 SUMBERAGUNG</v>
      </c>
      <c r="E438" s="136">
        <f>'PER TRIWULAN'!X434</f>
        <v>82940000</v>
      </c>
    </row>
    <row r="439" spans="2:5" hidden="1">
      <c r="B439" s="79">
        <f>'PER TRIWULAN'!A435</f>
        <v>430</v>
      </c>
      <c r="C439" s="54" t="str">
        <f>'PER TRIWULAN'!I435</f>
        <v xml:space="preserve"> Ngaringan </v>
      </c>
      <c r="D439" s="36" t="str">
        <f>'PER TRIWULAN'!B435</f>
        <v>SD NEGERI 2 TRUWOLU</v>
      </c>
      <c r="E439" s="136">
        <f>'PER TRIWULAN'!X435</f>
        <v>116580000</v>
      </c>
    </row>
    <row r="440" spans="2:5" hidden="1">
      <c r="B440" s="79">
        <f>'PER TRIWULAN'!A436</f>
        <v>431</v>
      </c>
      <c r="C440" s="54" t="str">
        <f>'PER TRIWULAN'!I436</f>
        <v xml:space="preserve"> Ngaringan </v>
      </c>
      <c r="D440" s="36" t="str">
        <f>'PER TRIWULAN'!B436</f>
        <v>SD NEGERI 1 BANDUNGSARI</v>
      </c>
      <c r="E440" s="136">
        <f>'PER TRIWULAN'!X436</f>
        <v>77140000</v>
      </c>
    </row>
    <row r="441" spans="2:5" hidden="1">
      <c r="B441" s="79">
        <f>'PER TRIWULAN'!A437</f>
        <v>432</v>
      </c>
      <c r="C441" s="54" t="str">
        <f>'PER TRIWULAN'!I437</f>
        <v xml:space="preserve"> Ngaringan </v>
      </c>
      <c r="D441" s="36" t="str">
        <f>'PER TRIWULAN'!B437</f>
        <v>SD NEGERI 1 BELOR</v>
      </c>
      <c r="E441" s="136">
        <f>'PER TRIWULAN'!X437</f>
        <v>90190000</v>
      </c>
    </row>
    <row r="442" spans="2:5" hidden="1">
      <c r="B442" s="79">
        <f>'PER TRIWULAN'!A438</f>
        <v>433</v>
      </c>
      <c r="C442" s="54" t="str">
        <f>'PER TRIWULAN'!I438</f>
        <v xml:space="preserve"> Ngaringan </v>
      </c>
      <c r="D442" s="36" t="str">
        <f>'PER TRIWULAN'!B438</f>
        <v>SD NEGERI 1 KALANGLUNDO</v>
      </c>
      <c r="E442" s="136">
        <f>'PER TRIWULAN'!X438</f>
        <v>85260000</v>
      </c>
    </row>
    <row r="443" spans="2:5" hidden="1">
      <c r="B443" s="79">
        <f>'PER TRIWULAN'!A439</f>
        <v>434</v>
      </c>
      <c r="C443" s="54" t="str">
        <f>'PER TRIWULAN'!I439</f>
        <v xml:space="preserve"> Ngaringan </v>
      </c>
      <c r="D443" s="36" t="str">
        <f>'PER TRIWULAN'!B439</f>
        <v>SD NEGERI 1 NGARAP-ARAP</v>
      </c>
      <c r="E443" s="136">
        <f>'PER TRIWULAN'!X439</f>
        <v>106720000</v>
      </c>
    </row>
    <row r="444" spans="2:5" hidden="1">
      <c r="B444" s="79">
        <f>'PER TRIWULAN'!A440</f>
        <v>435</v>
      </c>
      <c r="C444" s="54" t="str">
        <f>'PER TRIWULAN'!I440</f>
        <v xml:space="preserve"> Ngaringan </v>
      </c>
      <c r="D444" s="36" t="str">
        <f>'PER TRIWULAN'!B440</f>
        <v>SD NEGERI 1 NGARINGAN</v>
      </c>
      <c r="E444" s="136">
        <f>'PER TRIWULAN'!X440</f>
        <v>130210000</v>
      </c>
    </row>
    <row r="445" spans="2:5" hidden="1">
      <c r="B445" s="79">
        <f>'PER TRIWULAN'!A441</f>
        <v>436</v>
      </c>
      <c r="C445" s="54" t="str">
        <f>'PER TRIWULAN'!I441</f>
        <v xml:space="preserve"> Ngaringan </v>
      </c>
      <c r="D445" s="36" t="str">
        <f>'PER TRIWULAN'!B441</f>
        <v>SD NEGERI 1 SARIREJO</v>
      </c>
      <c r="E445" s="136">
        <f>'PER TRIWULAN'!X441</f>
        <v>100340000</v>
      </c>
    </row>
    <row r="446" spans="2:5" hidden="1">
      <c r="B446" s="79">
        <f>'PER TRIWULAN'!A442</f>
        <v>437</v>
      </c>
      <c r="C446" s="54" t="str">
        <f>'PER TRIWULAN'!I442</f>
        <v xml:space="preserve"> Ngaringan </v>
      </c>
      <c r="D446" s="36" t="str">
        <f>'PER TRIWULAN'!B442</f>
        <v>SD NEGERI 1 SENDANGREJO</v>
      </c>
      <c r="E446" s="136">
        <f>'PER TRIWULAN'!X442</f>
        <v>156890000</v>
      </c>
    </row>
    <row r="447" spans="2:5" hidden="1">
      <c r="B447" s="79">
        <f>'PER TRIWULAN'!A443</f>
        <v>438</v>
      </c>
      <c r="C447" s="54" t="str">
        <f>'PER TRIWULAN'!I443</f>
        <v xml:space="preserve"> Ngaringan </v>
      </c>
      <c r="D447" s="36" t="str">
        <f>'PER TRIWULAN'!B443</f>
        <v>SD NEGERI 1 SUMBERAGUNG</v>
      </c>
      <c r="E447" s="136">
        <f>'PER TRIWULAN'!X443</f>
        <v>117450000</v>
      </c>
    </row>
    <row r="448" spans="2:5" hidden="1">
      <c r="B448" s="79">
        <f>'PER TRIWULAN'!A444</f>
        <v>439</v>
      </c>
      <c r="C448" s="54" t="str">
        <f>'PER TRIWULAN'!I444</f>
        <v xml:space="preserve"> Ngaringan </v>
      </c>
      <c r="D448" s="36" t="str">
        <f>'PER TRIWULAN'!B444</f>
        <v>SD NEGERI 1 TANJUNGHARJO</v>
      </c>
      <c r="E448" s="136">
        <f>'PER TRIWULAN'!X444</f>
        <v>65540000</v>
      </c>
    </row>
    <row r="449" spans="2:5" hidden="1">
      <c r="B449" s="79">
        <f>'PER TRIWULAN'!A445</f>
        <v>440</v>
      </c>
      <c r="C449" s="54" t="str">
        <f>'PER TRIWULAN'!I445</f>
        <v xml:space="preserve"> Ngaringan </v>
      </c>
      <c r="D449" s="36" t="str">
        <f>'PER TRIWULAN'!B445</f>
        <v>SD NEGERI 1 TRUWOLU</v>
      </c>
      <c r="E449" s="136">
        <f>'PER TRIWULAN'!X445</f>
        <v>161240000</v>
      </c>
    </row>
    <row r="450" spans="2:5" hidden="1">
      <c r="B450" s="79">
        <f>'PER TRIWULAN'!A446</f>
        <v>441</v>
      </c>
      <c r="C450" s="54" t="str">
        <f>'PER TRIWULAN'!I446</f>
        <v xml:space="preserve"> Ngaringan </v>
      </c>
      <c r="D450" s="36" t="str">
        <f>'PER TRIWULAN'!B446</f>
        <v>SD NEGERI 2 BELOR</v>
      </c>
      <c r="E450" s="136">
        <f>'PER TRIWULAN'!X446</f>
        <v>119190000</v>
      </c>
    </row>
    <row r="451" spans="2:5" hidden="1">
      <c r="B451" s="79">
        <f>'PER TRIWULAN'!A447</f>
        <v>442</v>
      </c>
      <c r="C451" s="54" t="str">
        <f>'PER TRIWULAN'!I447</f>
        <v xml:space="preserve"> Ngaringan </v>
      </c>
      <c r="D451" s="36" t="str">
        <f>'PER TRIWULAN'!B447</f>
        <v>SD NEGERI 2 KALANGDOSARI</v>
      </c>
      <c r="E451" s="136">
        <f>'PER TRIWULAN'!X447</f>
        <v>91640000</v>
      </c>
    </row>
    <row r="452" spans="2:5" hidden="1">
      <c r="B452" s="79">
        <f>'PER TRIWULAN'!A448</f>
        <v>443</v>
      </c>
      <c r="C452" s="54" t="str">
        <f>'PER TRIWULAN'!I448</f>
        <v xml:space="preserve"> Ngaringan </v>
      </c>
      <c r="D452" s="36" t="str">
        <f>'PER TRIWULAN'!B448</f>
        <v>SD NEGERI 2 KALANGLUNDO</v>
      </c>
      <c r="E452" s="136">
        <f>'PER TRIWULAN'!X448</f>
        <v>91060000</v>
      </c>
    </row>
    <row r="453" spans="2:5" hidden="1">
      <c r="B453" s="79">
        <f>'PER TRIWULAN'!A449</f>
        <v>444</v>
      </c>
      <c r="C453" s="54" t="str">
        <f>'PER TRIWULAN'!I449</f>
        <v xml:space="preserve"> Ngaringan </v>
      </c>
      <c r="D453" s="36" t="str">
        <f>'PER TRIWULAN'!B449</f>
        <v>SD NEGERI 2 NGARAP ARAP</v>
      </c>
      <c r="E453" s="136">
        <f>'PER TRIWULAN'!X449</f>
        <v>130210000</v>
      </c>
    </row>
    <row r="454" spans="2:5" hidden="1">
      <c r="B454" s="79">
        <f>'PER TRIWULAN'!A450</f>
        <v>445</v>
      </c>
      <c r="C454" s="54" t="str">
        <f>'PER TRIWULAN'!I450</f>
        <v xml:space="preserve"> Ngaringan </v>
      </c>
      <c r="D454" s="36" t="str">
        <f>'PER TRIWULAN'!B450</f>
        <v>SD NEGERI 2 NGARINGAN</v>
      </c>
      <c r="E454" s="136">
        <f>'PER TRIWULAN'!X450</f>
        <v>99760000</v>
      </c>
    </row>
    <row r="455" spans="2:5" hidden="1">
      <c r="B455" s="79">
        <f>'PER TRIWULAN'!A451</f>
        <v>446</v>
      </c>
      <c r="C455" s="54" t="str">
        <f>'PER TRIWULAN'!I451</f>
        <v xml:space="preserve"> Ngaringan </v>
      </c>
      <c r="D455" s="36" t="str">
        <f>'PER TRIWULAN'!B451</f>
        <v>SD NEGERI 2 SARIREJO</v>
      </c>
      <c r="E455" s="136">
        <f>'PER TRIWULAN'!X451</f>
        <v>114840000</v>
      </c>
    </row>
    <row r="456" spans="2:5" hidden="1">
      <c r="B456" s="79">
        <f>'PER TRIWULAN'!A452</f>
        <v>447</v>
      </c>
      <c r="C456" s="54" t="str">
        <f>'PER TRIWULAN'!I452</f>
        <v xml:space="preserve"> Ngaringan </v>
      </c>
      <c r="D456" s="36" t="str">
        <f>'PER TRIWULAN'!B452</f>
        <v>SD NEGERI 2 TANJUNGHARJO</v>
      </c>
      <c r="E456" s="136">
        <f>'PER TRIWULAN'!X452</f>
        <v>155440000</v>
      </c>
    </row>
    <row r="457" spans="2:5" hidden="1">
      <c r="B457" s="79">
        <f>'PER TRIWULAN'!A453</f>
        <v>448</v>
      </c>
      <c r="C457" s="54" t="str">
        <f>'PER TRIWULAN'!I453</f>
        <v xml:space="preserve"> Ngaringan </v>
      </c>
      <c r="D457" s="36" t="str">
        <f>'PER TRIWULAN'!B453</f>
        <v>SD NEGERI 3 BANDUNGSARI</v>
      </c>
      <c r="E457" s="136">
        <f>'PER TRIWULAN'!X453</f>
        <v>164720000</v>
      </c>
    </row>
    <row r="458" spans="2:5" hidden="1">
      <c r="B458" s="79">
        <f>'PER TRIWULAN'!A454</f>
        <v>449</v>
      </c>
      <c r="C458" s="54" t="str">
        <f>'PER TRIWULAN'!I454</f>
        <v xml:space="preserve"> Ngaringan </v>
      </c>
      <c r="D458" s="36" t="str">
        <f>'PER TRIWULAN'!B454</f>
        <v>SD NEGERI 3 BELOR</v>
      </c>
      <c r="E458" s="136">
        <f>'PER TRIWULAN'!X454</f>
        <v>92510000</v>
      </c>
    </row>
    <row r="459" spans="2:5" hidden="1">
      <c r="B459" s="79">
        <f>'PER TRIWULAN'!A455</f>
        <v>450</v>
      </c>
      <c r="C459" s="54" t="str">
        <f>'PER TRIWULAN'!I455</f>
        <v xml:space="preserve"> Ngaringan </v>
      </c>
      <c r="D459" s="36" t="str">
        <f>'PER TRIWULAN'!B455</f>
        <v>SD NEGERI 3 KALANG LUNDO</v>
      </c>
      <c r="E459" s="136">
        <f>'PER TRIWULAN'!X455</f>
        <v>118610000</v>
      </c>
    </row>
    <row r="460" spans="2:5" hidden="1">
      <c r="B460" s="79">
        <f>'PER TRIWULAN'!A456</f>
        <v>451</v>
      </c>
      <c r="C460" s="54" t="str">
        <f>'PER TRIWULAN'!I456</f>
        <v xml:space="preserve"> Ngaringan </v>
      </c>
      <c r="D460" s="36" t="str">
        <f>'PER TRIWULAN'!B456</f>
        <v>SD NEGERI 3 KALANGDOSARI</v>
      </c>
      <c r="E460" s="136">
        <f>'PER TRIWULAN'!X456</f>
        <v>77720000</v>
      </c>
    </row>
    <row r="461" spans="2:5" hidden="1">
      <c r="B461" s="79">
        <f>'PER TRIWULAN'!A457</f>
        <v>452</v>
      </c>
      <c r="C461" s="54" t="str">
        <f>'PER TRIWULAN'!I457</f>
        <v xml:space="preserve"> Ngaringan </v>
      </c>
      <c r="D461" s="36" t="str">
        <f>'PER TRIWULAN'!B457</f>
        <v>SD NEGERI 3 NGARAP-ARAP</v>
      </c>
      <c r="E461" s="136">
        <f>'PER TRIWULAN'!X457</f>
        <v>51330000</v>
      </c>
    </row>
    <row r="462" spans="2:5" hidden="1">
      <c r="B462" s="79">
        <f>'PER TRIWULAN'!A458</f>
        <v>453</v>
      </c>
      <c r="C462" s="54" t="str">
        <f>'PER TRIWULAN'!I458</f>
        <v xml:space="preserve"> Ngaringan </v>
      </c>
      <c r="D462" s="36" t="str">
        <f>'PER TRIWULAN'!B458</f>
        <v>SD NEGERI 3 NGARINGAN</v>
      </c>
      <c r="E462" s="136">
        <f>'PER TRIWULAN'!X458</f>
        <v>87290000</v>
      </c>
    </row>
    <row r="463" spans="2:5" hidden="1">
      <c r="B463" s="79">
        <f>'PER TRIWULAN'!A459</f>
        <v>454</v>
      </c>
      <c r="C463" s="54" t="str">
        <f>'PER TRIWULAN'!I459</f>
        <v xml:space="preserve"> Ngaringan </v>
      </c>
      <c r="D463" s="36" t="str">
        <f>'PER TRIWULAN'!B459</f>
        <v>SD NEGERI 3 TANJUNGHARJO</v>
      </c>
      <c r="E463" s="136">
        <f>'PER TRIWULAN'!X459</f>
        <v>77720000</v>
      </c>
    </row>
    <row r="464" spans="2:5" hidden="1">
      <c r="B464" s="79">
        <f>'PER TRIWULAN'!A460</f>
        <v>455</v>
      </c>
      <c r="C464" s="54" t="str">
        <f>'PER TRIWULAN'!I460</f>
        <v xml:space="preserve"> Ngaringan </v>
      </c>
      <c r="D464" s="36" t="str">
        <f>'PER TRIWULAN'!B460</f>
        <v>SD NEGERI 4 BANDUNGSARI</v>
      </c>
      <c r="E464" s="136">
        <f>'PER TRIWULAN'!X460</f>
        <v>162400000</v>
      </c>
    </row>
    <row r="465" spans="2:5" hidden="1">
      <c r="B465" s="79">
        <f>'PER TRIWULAN'!A461</f>
        <v>456</v>
      </c>
      <c r="C465" s="54" t="str">
        <f>'PER TRIWULAN'!I461</f>
        <v xml:space="preserve"> Ngaringan </v>
      </c>
      <c r="D465" s="36" t="str">
        <f>'PER TRIWULAN'!B461</f>
        <v>SD NEGERI 4 KALANGLUNDO</v>
      </c>
      <c r="E465" s="136">
        <f>'PER TRIWULAN'!X461</f>
        <v>55680000</v>
      </c>
    </row>
    <row r="466" spans="2:5" hidden="1">
      <c r="B466" s="79">
        <f>'PER TRIWULAN'!A462</f>
        <v>457</v>
      </c>
      <c r="C466" s="54" t="str">
        <f>'PER TRIWULAN'!I462</f>
        <v xml:space="preserve"> Ngaringan </v>
      </c>
      <c r="D466" s="36" t="str">
        <f>'PER TRIWULAN'!B462</f>
        <v>SD NEGERI 4 SUMBERAGUNG</v>
      </c>
      <c r="E466" s="136">
        <f>'PER TRIWULAN'!X462</f>
        <v>123540000</v>
      </c>
    </row>
    <row r="467" spans="2:5" hidden="1">
      <c r="B467" s="79">
        <f>'PER TRIWULAN'!A463</f>
        <v>458</v>
      </c>
      <c r="C467" s="54" t="str">
        <f>'PER TRIWULAN'!I463</f>
        <v xml:space="preserve"> Ngaringan </v>
      </c>
      <c r="D467" s="36" t="str">
        <f>'PER TRIWULAN'!B463</f>
        <v>SD NEGERI 5 SUMBERAGUNG</v>
      </c>
      <c r="E467" s="136">
        <f>'PER TRIWULAN'!X463</f>
        <v>60030000</v>
      </c>
    </row>
    <row r="468" spans="2:5" hidden="1">
      <c r="B468" s="79">
        <f>'PER TRIWULAN'!A464</f>
        <v>459</v>
      </c>
      <c r="C468" s="54" t="str">
        <f>'PER TRIWULAN'!I464</f>
        <v xml:space="preserve"> Ngaringan </v>
      </c>
      <c r="D468" s="36" t="str">
        <f>'PER TRIWULAN'!B464</f>
        <v>SD NEGERI 1 KALANGDOSARI</v>
      </c>
      <c r="E468" s="136">
        <f>'PER TRIWULAN'!X464</f>
        <v>107880000</v>
      </c>
    </row>
    <row r="469" spans="2:5" hidden="1">
      <c r="B469" s="79">
        <f>'PER TRIWULAN'!A465</f>
        <v>460</v>
      </c>
      <c r="C469" s="54" t="str">
        <f>'PER TRIWULAN'!I465</f>
        <v xml:space="preserve"> Ngaringan </v>
      </c>
      <c r="D469" s="36" t="str">
        <f>'PER TRIWULAN'!B465</f>
        <v>SD NEGERI 3 TRUWOLU</v>
      </c>
      <c r="E469" s="136">
        <f>'PER TRIWULAN'!X465</f>
        <v>89030000</v>
      </c>
    </row>
    <row r="470" spans="2:5" hidden="1">
      <c r="B470" s="79">
        <f>'PER TRIWULAN'!A466</f>
        <v>461</v>
      </c>
      <c r="C470" s="54" t="str">
        <f>'PER TRIWULAN'!I466</f>
        <v xml:space="preserve"> Ngaringan </v>
      </c>
      <c r="D470" s="36" t="str">
        <f>'PER TRIWULAN'!B466</f>
        <v>SD NEGERI 4 TRUWOLU</v>
      </c>
      <c r="E470" s="136">
        <f>'PER TRIWULAN'!X466</f>
        <v>100920000</v>
      </c>
    </row>
    <row r="471" spans="2:5" hidden="1">
      <c r="B471" s="79">
        <f>'PER TRIWULAN'!A467</f>
        <v>462</v>
      </c>
      <c r="C471" s="54" t="str">
        <f>'PER TRIWULAN'!I467</f>
        <v xml:space="preserve"> Ngaringan </v>
      </c>
      <c r="D471" s="36" t="str">
        <f>'PER TRIWULAN'!B467</f>
        <v>SD NEGERI 1 PENDEM</v>
      </c>
      <c r="E471" s="136">
        <f>'PER TRIWULAN'!X467</f>
        <v>106430000</v>
      </c>
    </row>
    <row r="472" spans="2:5" hidden="1">
      <c r="B472" s="79">
        <f>'PER TRIWULAN'!A468</f>
        <v>463</v>
      </c>
      <c r="C472" s="54" t="str">
        <f>'PER TRIWULAN'!I468</f>
        <v xml:space="preserve"> Ngaringan </v>
      </c>
      <c r="D472" s="36" t="str">
        <f>'PER TRIWULAN'!B468</f>
        <v>SD NEGERI 2 PENDEM</v>
      </c>
      <c r="E472" s="136">
        <f>'PER TRIWULAN'!X468</f>
        <v>156600000</v>
      </c>
    </row>
    <row r="473" spans="2:5" hidden="1">
      <c r="B473" s="79">
        <f>'PER TRIWULAN'!A469</f>
        <v>464</v>
      </c>
      <c r="C473" s="54" t="str">
        <f>'PER TRIWULAN'!I469</f>
        <v xml:space="preserve"> Ngaringan </v>
      </c>
      <c r="D473" s="36" t="str">
        <f>'PER TRIWULAN'!B469</f>
        <v>SD NEGERI2 BANDUNGSARI</v>
      </c>
      <c r="E473" s="136">
        <f>'PER TRIWULAN'!X469</f>
        <v>137460000</v>
      </c>
    </row>
    <row r="474" spans="2:5" hidden="1">
      <c r="B474" s="79">
        <f>'PER TRIWULAN'!A470</f>
        <v>465</v>
      </c>
      <c r="C474" s="54" t="str">
        <f>'PER TRIWULAN'!I470</f>
        <v xml:space="preserve"> Ngaringan </v>
      </c>
      <c r="D474" s="36" t="str">
        <f>'PER TRIWULAN'!B470</f>
        <v>SD NEGERI 3 SUMBERAGUNG</v>
      </c>
      <c r="E474" s="136">
        <f>'PER TRIWULAN'!X470</f>
        <v>56840000</v>
      </c>
    </row>
    <row r="475" spans="2:5" hidden="1">
      <c r="B475" s="79">
        <f>'PER TRIWULAN'!A471</f>
        <v>466</v>
      </c>
      <c r="C475" s="54" t="str">
        <f>'PER TRIWULAN'!I471</f>
        <v xml:space="preserve"> Ngaringan </v>
      </c>
      <c r="D475" s="36" t="str">
        <f>'PER TRIWULAN'!B471</f>
        <v>SD NEGERI 2 SENDANGREJO</v>
      </c>
      <c r="E475" s="136">
        <f>'PER TRIWULAN'!X471</f>
        <v>106720000</v>
      </c>
    </row>
    <row r="476" spans="2:5" hidden="1">
      <c r="B476" s="79">
        <f>'PER TRIWULAN'!A472</f>
        <v>467</v>
      </c>
      <c r="C476" s="54" t="str">
        <f>'PER TRIWULAN'!I472</f>
        <v xml:space="preserve"> Penawangan </v>
      </c>
      <c r="D476" s="36" t="str">
        <f>'PER TRIWULAN'!B472</f>
        <v>SD NEGERI 1 BOLOGARANG</v>
      </c>
      <c r="E476" s="136">
        <f>'PER TRIWULAN'!X472</f>
        <v>118320000</v>
      </c>
    </row>
    <row r="477" spans="2:5" hidden="1">
      <c r="B477" s="79">
        <f>'PER TRIWULAN'!A473</f>
        <v>468</v>
      </c>
      <c r="C477" s="54" t="str">
        <f>'PER TRIWULAN'!I473</f>
        <v xml:space="preserve"> Penawangan </v>
      </c>
      <c r="D477" s="36" t="str">
        <f>'PER TRIWULAN'!B473</f>
        <v>SD NEGERI 1 CURUT</v>
      </c>
      <c r="E477" s="136">
        <f>'PER TRIWULAN'!X473</f>
        <v>75690000</v>
      </c>
    </row>
    <row r="478" spans="2:5" hidden="1">
      <c r="B478" s="79">
        <f>'PER TRIWULAN'!A474</f>
        <v>469</v>
      </c>
      <c r="C478" s="54" t="str">
        <f>'PER TRIWULAN'!I474</f>
        <v xml:space="preserve"> Penawangan </v>
      </c>
      <c r="D478" s="36" t="str">
        <f>'PER TRIWULAN'!B474</f>
        <v>SD NEGERI 1 JIPANG</v>
      </c>
      <c r="E478" s="136">
        <f>'PER TRIWULAN'!X474</f>
        <v>88160000</v>
      </c>
    </row>
    <row r="479" spans="2:5" hidden="1">
      <c r="B479" s="79">
        <f>'PER TRIWULAN'!A475</f>
        <v>470</v>
      </c>
      <c r="C479" s="54" t="str">
        <f>'PER TRIWULAN'!I475</f>
        <v xml:space="preserve"> Penawangan </v>
      </c>
      <c r="D479" s="36" t="str">
        <f>'PER TRIWULAN'!B475</f>
        <v>SD NEGERI 1 KARANGWADER</v>
      </c>
      <c r="E479" s="136">
        <f>'PER TRIWULAN'!X475</f>
        <v>100920000</v>
      </c>
    </row>
    <row r="480" spans="2:5" hidden="1">
      <c r="B480" s="79">
        <f>'PER TRIWULAN'!A476</f>
        <v>471</v>
      </c>
      <c r="C480" s="54" t="str">
        <f>'PER TRIWULAN'!I476</f>
        <v xml:space="preserve"> Penawangan </v>
      </c>
      <c r="D480" s="36" t="str">
        <f>'PER TRIWULAN'!B476</f>
        <v>SD NEGERI 1 KLUWAN</v>
      </c>
      <c r="E480" s="136">
        <f>'PER TRIWULAN'!X476</f>
        <v>77720000</v>
      </c>
    </row>
    <row r="481" spans="2:5" hidden="1">
      <c r="B481" s="79">
        <f>'PER TRIWULAN'!A477</f>
        <v>472</v>
      </c>
      <c r="C481" s="54" t="str">
        <f>'PER TRIWULAN'!I477</f>
        <v xml:space="preserve"> Penawangan </v>
      </c>
      <c r="D481" s="36" t="str">
        <f>'PER TRIWULAN'!B477</f>
        <v>SD NEGERI 1 KRAMAT</v>
      </c>
      <c r="E481" s="136">
        <f>'PER TRIWULAN'!X477</f>
        <v>82360000</v>
      </c>
    </row>
    <row r="482" spans="2:5" hidden="1">
      <c r="B482" s="79">
        <f>'PER TRIWULAN'!A478</f>
        <v>473</v>
      </c>
      <c r="C482" s="54" t="str">
        <f>'PER TRIWULAN'!I478</f>
        <v xml:space="preserve"> Penawangan </v>
      </c>
      <c r="D482" s="36" t="str">
        <f>'PER TRIWULAN'!B478</f>
        <v>SD NEGERI 1 LAJER</v>
      </c>
      <c r="E482" s="136">
        <f>'PER TRIWULAN'!X478</f>
        <v>127020000</v>
      </c>
    </row>
    <row r="483" spans="2:5" hidden="1">
      <c r="B483" s="79">
        <f>'PER TRIWULAN'!A479</f>
        <v>474</v>
      </c>
      <c r="C483" s="54" t="str">
        <f>'PER TRIWULAN'!I479</f>
        <v xml:space="preserve"> Penawangan </v>
      </c>
      <c r="D483" s="36" t="str">
        <f>'PER TRIWULAN'!B479</f>
        <v>SD NEGERI 1 LEYANGAN</v>
      </c>
      <c r="E483" s="136">
        <f>'PER TRIWULAN'!X479</f>
        <v>81200000</v>
      </c>
    </row>
    <row r="484" spans="2:5" hidden="1">
      <c r="B484" s="79">
        <f>'PER TRIWULAN'!A480</f>
        <v>475</v>
      </c>
      <c r="C484" s="54" t="str">
        <f>'PER TRIWULAN'!I480</f>
        <v xml:space="preserve"> Penawangan </v>
      </c>
      <c r="D484" s="36" t="str">
        <f>'PER TRIWULAN'!B480</f>
        <v>SD NEGERI 1 NGELUK</v>
      </c>
      <c r="E484" s="136">
        <f>'PER TRIWULAN'!X480</f>
        <v>79750000</v>
      </c>
    </row>
    <row r="485" spans="2:5" hidden="1">
      <c r="B485" s="79">
        <f>'PER TRIWULAN'!A481</f>
        <v>476</v>
      </c>
      <c r="C485" s="54" t="str">
        <f>'PER TRIWULAN'!I481</f>
        <v xml:space="preserve"> Penawangan </v>
      </c>
      <c r="D485" s="36" t="str">
        <f>'PER TRIWULAN'!B481</f>
        <v>SD NEGERI 1 PENAWANGAN</v>
      </c>
      <c r="E485" s="136">
        <f>'PER TRIWULAN'!X481</f>
        <v>105270000</v>
      </c>
    </row>
    <row r="486" spans="2:5" hidden="1">
      <c r="B486" s="79">
        <f>'PER TRIWULAN'!A482</f>
        <v>477</v>
      </c>
      <c r="C486" s="54" t="str">
        <f>'PER TRIWULAN'!I482</f>
        <v xml:space="preserve"> Penawangan </v>
      </c>
      <c r="D486" s="36" t="str">
        <f>'PER TRIWULAN'!B482</f>
        <v>SD NEGERI 1 PENGKOL</v>
      </c>
      <c r="E486" s="136">
        <f>'PER TRIWULAN'!X482</f>
        <v>108170000</v>
      </c>
    </row>
    <row r="487" spans="2:5" hidden="1">
      <c r="B487" s="79">
        <f>'PER TRIWULAN'!A483</f>
        <v>478</v>
      </c>
      <c r="C487" s="54" t="str">
        <f>'PER TRIWULAN'!I483</f>
        <v xml:space="preserve"> Penawangan </v>
      </c>
      <c r="D487" s="36" t="str">
        <f>'PER TRIWULAN'!B483</f>
        <v>SD NEGERI 1 PULUTAN</v>
      </c>
      <c r="E487" s="136">
        <f>'PER TRIWULAN'!X483</f>
        <v>108750000</v>
      </c>
    </row>
    <row r="488" spans="2:5" hidden="1">
      <c r="B488" s="79">
        <f>'PER TRIWULAN'!A484</f>
        <v>479</v>
      </c>
      <c r="C488" s="54" t="str">
        <f>'PER TRIWULAN'!I484</f>
        <v xml:space="preserve"> Penawangan </v>
      </c>
      <c r="D488" s="36" t="str">
        <f>'PER TRIWULAN'!B484</f>
        <v>SD NEGERI 1 SEDADI</v>
      </c>
      <c r="E488" s="136">
        <f>'PER TRIWULAN'!X484</f>
        <v>90190000</v>
      </c>
    </row>
    <row r="489" spans="2:5" hidden="1">
      <c r="B489" s="79">
        <f>'PER TRIWULAN'!A485</f>
        <v>480</v>
      </c>
      <c r="C489" s="54" t="str">
        <f>'PER TRIWULAN'!I485</f>
        <v xml:space="preserve"> Penawangan </v>
      </c>
      <c r="D489" s="36" t="str">
        <f>'PER TRIWULAN'!B485</f>
        <v>SD NEGERI 1 TOKO</v>
      </c>
      <c r="E489" s="136">
        <f>'PER TRIWULAN'!X485</f>
        <v>104400000</v>
      </c>
    </row>
    <row r="490" spans="2:5" hidden="1">
      <c r="B490" s="79">
        <f>'PER TRIWULAN'!A486</f>
        <v>481</v>
      </c>
      <c r="C490" s="54" t="str">
        <f>'PER TRIWULAN'!I486</f>
        <v xml:space="preserve"> Penawangan </v>
      </c>
      <c r="D490" s="36" t="str">
        <f>'PER TRIWULAN'!B486</f>
        <v>SD NEGERI 1 WOLO</v>
      </c>
      <c r="E490" s="136">
        <f>'PER TRIWULAN'!X486</f>
        <v>117740000</v>
      </c>
    </row>
    <row r="491" spans="2:5" hidden="1">
      <c r="B491" s="79">
        <f>'PER TRIWULAN'!A487</f>
        <v>482</v>
      </c>
      <c r="C491" s="54" t="str">
        <f>'PER TRIWULAN'!I487</f>
        <v xml:space="preserve"> Penawangan </v>
      </c>
      <c r="D491" s="36" t="str">
        <f>'PER TRIWULAN'!B487</f>
        <v>SD NEGERI 2 BOLOGARANG</v>
      </c>
      <c r="E491" s="136">
        <f>'PER TRIWULAN'!X487</f>
        <v>83230000</v>
      </c>
    </row>
    <row r="492" spans="2:5" hidden="1">
      <c r="B492" s="79">
        <f>'PER TRIWULAN'!A488</f>
        <v>483</v>
      </c>
      <c r="C492" s="54" t="str">
        <f>'PER TRIWULAN'!I488</f>
        <v xml:space="preserve"> Penawangan </v>
      </c>
      <c r="D492" s="36" t="str">
        <f>'PER TRIWULAN'!B488</f>
        <v>SD NEGERI 2 JIPANG</v>
      </c>
      <c r="E492" s="136">
        <f>'PER TRIWULAN'!X488</f>
        <v>73950000</v>
      </c>
    </row>
    <row r="493" spans="2:5" hidden="1">
      <c r="B493" s="79">
        <f>'PER TRIWULAN'!A489</f>
        <v>484</v>
      </c>
      <c r="C493" s="54" t="str">
        <f>'PER TRIWULAN'!I489</f>
        <v xml:space="preserve"> Penawangan </v>
      </c>
      <c r="D493" s="36" t="str">
        <f>'PER TRIWULAN'!B489</f>
        <v>SD NEGERI 2 KARANGWADER</v>
      </c>
      <c r="E493" s="136">
        <f>'PER TRIWULAN'!X489</f>
        <v>105560000</v>
      </c>
    </row>
    <row r="494" spans="2:5" hidden="1">
      <c r="B494" s="79">
        <f>'PER TRIWULAN'!A490</f>
        <v>485</v>
      </c>
      <c r="C494" s="54" t="str">
        <f>'PER TRIWULAN'!I490</f>
        <v xml:space="preserve"> Penawangan </v>
      </c>
      <c r="D494" s="36" t="str">
        <f>'PER TRIWULAN'!B490</f>
        <v>SD NEGERI 2 KLUWAN</v>
      </c>
      <c r="E494" s="136">
        <f>'PER TRIWULAN'!X490</f>
        <v>95990000</v>
      </c>
    </row>
    <row r="495" spans="2:5" hidden="1">
      <c r="B495" s="79">
        <f>'PER TRIWULAN'!A491</f>
        <v>486</v>
      </c>
      <c r="C495" s="54" t="str">
        <f>'PER TRIWULAN'!I491</f>
        <v xml:space="preserve"> Penawangan </v>
      </c>
      <c r="D495" s="36" t="str">
        <f>'PER TRIWULAN'!B491</f>
        <v>SD NEGERI 2 KRAMAT</v>
      </c>
      <c r="E495" s="136">
        <f>'PER TRIWULAN'!X491</f>
        <v>88450000</v>
      </c>
    </row>
    <row r="496" spans="2:5" hidden="1">
      <c r="B496" s="79">
        <f>'PER TRIWULAN'!A492</f>
        <v>487</v>
      </c>
      <c r="C496" s="54" t="str">
        <f>'PER TRIWULAN'!I492</f>
        <v xml:space="preserve"> Penawangan </v>
      </c>
      <c r="D496" s="36" t="str">
        <f>'PER TRIWULAN'!B492</f>
        <v>SD NEGERI 2 LAJER</v>
      </c>
      <c r="E496" s="136">
        <f>'PER TRIWULAN'!X492</f>
        <v>101500000</v>
      </c>
    </row>
    <row r="497" spans="2:5" hidden="1">
      <c r="B497" s="79">
        <f>'PER TRIWULAN'!A493</f>
        <v>488</v>
      </c>
      <c r="C497" s="54" t="str">
        <f>'PER TRIWULAN'!I493</f>
        <v xml:space="preserve"> Penawangan </v>
      </c>
      <c r="D497" s="36" t="str">
        <f>'PER TRIWULAN'!B493</f>
        <v>SD NEGERI 2 LEYANGAN</v>
      </c>
      <c r="E497" s="136">
        <f>'PER TRIWULAN'!X493</f>
        <v>82650000</v>
      </c>
    </row>
    <row r="498" spans="2:5" hidden="1">
      <c r="B498" s="79">
        <f>'PER TRIWULAN'!A494</f>
        <v>489</v>
      </c>
      <c r="C498" s="54" t="str">
        <f>'PER TRIWULAN'!I494</f>
        <v xml:space="preserve"> Penawangan </v>
      </c>
      <c r="D498" s="36" t="str">
        <f>'PER TRIWULAN'!B494</f>
        <v>SD NEGERI 2 NGELUK</v>
      </c>
      <c r="E498" s="136">
        <f>'PER TRIWULAN'!X494</f>
        <v>69890000</v>
      </c>
    </row>
    <row r="499" spans="2:5" hidden="1">
      <c r="B499" s="79">
        <f>'PER TRIWULAN'!A495</f>
        <v>490</v>
      </c>
      <c r="C499" s="54" t="str">
        <f>'PER TRIWULAN'!I495</f>
        <v xml:space="preserve"> Penawangan </v>
      </c>
      <c r="D499" s="36" t="str">
        <f>'PER TRIWULAN'!B495</f>
        <v>SD NEGERI 2 PENAWANGAN</v>
      </c>
      <c r="E499" s="136">
        <f>'PER TRIWULAN'!X495</f>
        <v>89320000</v>
      </c>
    </row>
    <row r="500" spans="2:5" hidden="1">
      <c r="B500" s="79">
        <f>'PER TRIWULAN'!A496</f>
        <v>491</v>
      </c>
      <c r="C500" s="54" t="str">
        <f>'PER TRIWULAN'!I496</f>
        <v xml:space="preserve"> Penawangan </v>
      </c>
      <c r="D500" s="36" t="str">
        <f>'PER TRIWULAN'!B496</f>
        <v>SD NEGERI 2 PENGKOL</v>
      </c>
      <c r="E500" s="136">
        <f>'PER TRIWULAN'!X496</f>
        <v>99760000</v>
      </c>
    </row>
    <row r="501" spans="2:5" hidden="1">
      <c r="B501" s="79">
        <f>'PER TRIWULAN'!A497</f>
        <v>492</v>
      </c>
      <c r="C501" s="54" t="str">
        <f>'PER TRIWULAN'!I497</f>
        <v xml:space="preserve"> Penawangan </v>
      </c>
      <c r="D501" s="36" t="str">
        <f>'PER TRIWULAN'!B497</f>
        <v>SD NEGERI 2 PULUTAN</v>
      </c>
      <c r="E501" s="136">
        <f>'PER TRIWULAN'!X497</f>
        <v>69890000</v>
      </c>
    </row>
    <row r="502" spans="2:5" hidden="1">
      <c r="B502" s="79">
        <f>'PER TRIWULAN'!A498</f>
        <v>493</v>
      </c>
      <c r="C502" s="54" t="str">
        <f>'PER TRIWULAN'!I498</f>
        <v xml:space="preserve"> Penawangan </v>
      </c>
      <c r="D502" s="36" t="str">
        <f>'PER TRIWULAN'!B498</f>
        <v>SD NEGERI 2 SEDADI</v>
      </c>
      <c r="E502" s="136">
        <f>'PER TRIWULAN'!X498</f>
        <v>92800000</v>
      </c>
    </row>
    <row r="503" spans="2:5" hidden="1">
      <c r="B503" s="79">
        <f>'PER TRIWULAN'!A499</f>
        <v>494</v>
      </c>
      <c r="C503" s="54" t="str">
        <f>'PER TRIWULAN'!I499</f>
        <v xml:space="preserve"> Penawangan </v>
      </c>
      <c r="D503" s="36" t="str">
        <f>'PER TRIWULAN'!B499</f>
        <v>SD NEGERI 2 WOLO</v>
      </c>
      <c r="E503" s="136">
        <f>'PER TRIWULAN'!X499</f>
        <v>70760000</v>
      </c>
    </row>
    <row r="504" spans="2:5" hidden="1">
      <c r="B504" s="79">
        <f>'PER TRIWULAN'!A500</f>
        <v>495</v>
      </c>
      <c r="C504" s="54" t="str">
        <f>'PER TRIWULAN'!I500</f>
        <v xml:space="preserve"> Penawangan </v>
      </c>
      <c r="D504" s="36" t="str">
        <f>'PER TRIWULAN'!B500</f>
        <v>SD NEGERI 3 LAJER</v>
      </c>
      <c r="E504" s="136">
        <f>'PER TRIWULAN'!X500</f>
        <v>195170000</v>
      </c>
    </row>
    <row r="505" spans="2:5" hidden="1">
      <c r="B505" s="79">
        <f>'PER TRIWULAN'!A501</f>
        <v>496</v>
      </c>
      <c r="C505" s="54" t="str">
        <f>'PER TRIWULAN'!I501</f>
        <v xml:space="preserve"> Penawangan </v>
      </c>
      <c r="D505" s="36" t="str">
        <f>'PER TRIWULAN'!B501</f>
        <v>SD NEGERI 3 PENGKOL</v>
      </c>
      <c r="E505" s="136">
        <f>'PER TRIWULAN'!X501</f>
        <v>66990000</v>
      </c>
    </row>
    <row r="506" spans="2:5" hidden="1">
      <c r="B506" s="79">
        <f>'PER TRIWULAN'!A502</f>
        <v>497</v>
      </c>
      <c r="C506" s="54" t="str">
        <f>'PER TRIWULAN'!I502</f>
        <v xml:space="preserve"> Penawangan </v>
      </c>
      <c r="D506" s="36" t="str">
        <f>'PER TRIWULAN'!B502</f>
        <v>SD NEGERI 3 SEDADI</v>
      </c>
      <c r="E506" s="136">
        <f>'PER TRIWULAN'!X502</f>
        <v>72210000</v>
      </c>
    </row>
    <row r="507" spans="2:5" hidden="1">
      <c r="B507" s="79">
        <f>'PER TRIWULAN'!A503</f>
        <v>498</v>
      </c>
      <c r="C507" s="54" t="str">
        <f>'PER TRIWULAN'!I503</f>
        <v xml:space="preserve"> Penawangan </v>
      </c>
      <c r="D507" s="36" t="str">
        <f>'PER TRIWULAN'!B503</f>
        <v>SD NEGERI 4 LAJER</v>
      </c>
      <c r="E507" s="136">
        <f>'PER TRIWULAN'!X503</f>
        <v>13050000</v>
      </c>
    </row>
    <row r="508" spans="2:5" hidden="1">
      <c r="B508" s="79">
        <f>'PER TRIWULAN'!A504</f>
        <v>499</v>
      </c>
      <c r="C508" s="54" t="str">
        <f>'PER TRIWULAN'!I504</f>
        <v xml:space="preserve"> Penawangan </v>
      </c>
      <c r="D508" s="36" t="str">
        <f>'PER TRIWULAN'!B504</f>
        <v>SD NEGERI KARANGPAING</v>
      </c>
      <c r="E508" s="136">
        <f>'PER TRIWULAN'!X504</f>
        <v>66410000</v>
      </c>
    </row>
    <row r="509" spans="2:5" hidden="1">
      <c r="B509" s="79">
        <f>'PER TRIWULAN'!A505</f>
        <v>500</v>
      </c>
      <c r="C509" s="54" t="str">
        <f>'PER TRIWULAN'!I505</f>
        <v xml:space="preserve"> Penawangan </v>
      </c>
      <c r="D509" s="36" t="str">
        <f>'PER TRIWULAN'!B505</f>
        <v>SD NEGERI TUNGGU</v>
      </c>
      <c r="E509" s="136">
        <f>'PER TRIWULAN'!X505</f>
        <v>95700000</v>
      </c>
    </row>
    <row r="510" spans="2:5" hidden="1">
      <c r="B510" s="79">
        <f>'PER TRIWULAN'!A506</f>
        <v>501</v>
      </c>
      <c r="C510" s="54" t="str">
        <f>'PER TRIWULAN'!I506</f>
        <v xml:space="preserve"> Penawangan </v>
      </c>
      <c r="D510" s="36" t="str">
        <f>'PER TRIWULAN'!B506</f>
        <v>SD NEGERI WATUPAWON</v>
      </c>
      <c r="E510" s="136">
        <f>'PER TRIWULAN'!X506</f>
        <v>98890000</v>
      </c>
    </row>
    <row r="511" spans="2:5" hidden="1">
      <c r="B511" s="79">
        <f>'PER TRIWULAN'!A507</f>
        <v>502</v>
      </c>
      <c r="C511" s="54" t="str">
        <f>'PER TRIWULAN'!I507</f>
        <v xml:space="preserve"> Penawangan </v>
      </c>
      <c r="D511" s="36" t="str">
        <f>'PER TRIWULAN'!B507</f>
        <v>SD NEGERI WEDORO</v>
      </c>
      <c r="E511" s="136">
        <f>'PER TRIWULAN'!X507</f>
        <v>107880000</v>
      </c>
    </row>
    <row r="512" spans="2:5" hidden="1">
      <c r="B512" s="79">
        <f>'PER TRIWULAN'!A508</f>
        <v>503</v>
      </c>
      <c r="C512" s="54" t="str">
        <f>'PER TRIWULAN'!I508</f>
        <v xml:space="preserve"> Penawangan </v>
      </c>
      <c r="D512" s="36" t="str">
        <f>'PER TRIWULAN'!B508</f>
        <v>SD NEGERI WINONG</v>
      </c>
      <c r="E512" s="136">
        <f>'PER TRIWULAN'!X508</f>
        <v>113680000</v>
      </c>
    </row>
    <row r="513" spans="2:5" hidden="1">
      <c r="B513" s="79">
        <f>'PER TRIWULAN'!A509</f>
        <v>504</v>
      </c>
      <c r="C513" s="54" t="str">
        <f>'PER TRIWULAN'!I509</f>
        <v xml:space="preserve"> Pulokulon </v>
      </c>
      <c r="D513" s="36" t="str">
        <f>'PER TRIWULAN'!B509</f>
        <v>SD NEGERI 1 JAMBON</v>
      </c>
      <c r="E513" s="136">
        <f>'PER TRIWULAN'!X509</f>
        <v>165300000</v>
      </c>
    </row>
    <row r="514" spans="2:5" hidden="1">
      <c r="B514" s="79">
        <f>'PER TRIWULAN'!A510</f>
        <v>505</v>
      </c>
      <c r="C514" s="54" t="str">
        <f>'PER TRIWULAN'!I510</f>
        <v xml:space="preserve"> Pulokulon </v>
      </c>
      <c r="D514" s="36" t="str">
        <f>'PER TRIWULAN'!B510</f>
        <v>SD NEGERI 1 JATIHARJO</v>
      </c>
      <c r="E514" s="136">
        <f>'PER TRIWULAN'!X510</f>
        <v>198360000</v>
      </c>
    </row>
    <row r="515" spans="2:5" hidden="1">
      <c r="B515" s="79">
        <f>'PER TRIWULAN'!A511</f>
        <v>506</v>
      </c>
      <c r="C515" s="54" t="str">
        <f>'PER TRIWULAN'!I511</f>
        <v xml:space="preserve"> Pulokulon </v>
      </c>
      <c r="D515" s="36" t="str">
        <f>'PER TRIWULAN'!B511</f>
        <v>SD NEGERI 1 JETAKSARI</v>
      </c>
      <c r="E515" s="136">
        <f>'PER TRIWULAN'!X511</f>
        <v>84390000</v>
      </c>
    </row>
    <row r="516" spans="2:5" hidden="1">
      <c r="B516" s="79">
        <f>'PER TRIWULAN'!A512</f>
        <v>507</v>
      </c>
      <c r="C516" s="54" t="str">
        <f>'PER TRIWULAN'!I512</f>
        <v xml:space="preserve"> Pulokulon </v>
      </c>
      <c r="D516" s="36" t="str">
        <f>'PER TRIWULAN'!B512</f>
        <v>SD NEGERI 1 KARANGHARJO</v>
      </c>
      <c r="E516" s="136">
        <f>'PER TRIWULAN'!X512</f>
        <v>94250000</v>
      </c>
    </row>
    <row r="517" spans="2:5" hidden="1">
      <c r="B517" s="79">
        <f>'PER TRIWULAN'!A513</f>
        <v>508</v>
      </c>
      <c r="C517" s="54" t="str">
        <f>'PER TRIWULAN'!I513</f>
        <v xml:space="preserve"> Pulokulon </v>
      </c>
      <c r="D517" s="36" t="str">
        <f>'PER TRIWULAN'!B513</f>
        <v>SD NEGERI 1 MLOWO KARANGTALUN</v>
      </c>
      <c r="E517" s="136">
        <f>'PER TRIWULAN'!X513</f>
        <v>87000000</v>
      </c>
    </row>
    <row r="518" spans="2:5" hidden="1">
      <c r="B518" s="79">
        <f>'PER TRIWULAN'!A514</f>
        <v>509</v>
      </c>
      <c r="C518" s="54" t="str">
        <f>'PER TRIWULAN'!I514</f>
        <v xml:space="preserve"> Pulokulon </v>
      </c>
      <c r="D518" s="36" t="str">
        <f>'PER TRIWULAN'!B514</f>
        <v>SD NEGERI 1 PANUNGGALAN</v>
      </c>
      <c r="E518" s="136">
        <f>'PER TRIWULAN'!X514</f>
        <v>194010000</v>
      </c>
    </row>
    <row r="519" spans="2:5" hidden="1">
      <c r="B519" s="79">
        <f>'PER TRIWULAN'!A515</f>
        <v>510</v>
      </c>
      <c r="C519" s="54" t="str">
        <f>'PER TRIWULAN'!I515</f>
        <v xml:space="preserve"> Pulokulon </v>
      </c>
      <c r="D519" s="36" t="str">
        <f>'PER TRIWULAN'!B515</f>
        <v>SD NEGERI 1 POJOK</v>
      </c>
      <c r="E519" s="136">
        <f>'PER TRIWULAN'!X515</f>
        <v>124700000</v>
      </c>
    </row>
    <row r="520" spans="2:5" hidden="1">
      <c r="B520" s="79">
        <f>'PER TRIWULAN'!A516</f>
        <v>511</v>
      </c>
      <c r="C520" s="54" t="str">
        <f>'PER TRIWULAN'!I516</f>
        <v xml:space="preserve"> Pulokulon </v>
      </c>
      <c r="D520" s="36" t="str">
        <f>'PER TRIWULAN'!B516</f>
        <v>SD NEGERI 1 RANDUREJO</v>
      </c>
      <c r="E520" s="136">
        <f>'PER TRIWULAN'!X516</f>
        <v>148770000</v>
      </c>
    </row>
    <row r="521" spans="2:5" hidden="1">
      <c r="B521" s="79">
        <f>'PER TRIWULAN'!A517</f>
        <v>512</v>
      </c>
      <c r="C521" s="54" t="str">
        <f>'PER TRIWULAN'!I517</f>
        <v xml:space="preserve"> Pulokulon </v>
      </c>
      <c r="D521" s="36" t="str">
        <f>'PER TRIWULAN'!B517</f>
        <v>SD NEGERI 1 TUKO</v>
      </c>
      <c r="E521" s="136">
        <f>'PER TRIWULAN'!X517</f>
        <v>119770000</v>
      </c>
    </row>
    <row r="522" spans="2:5" hidden="1">
      <c r="B522" s="79">
        <f>'PER TRIWULAN'!A518</f>
        <v>513</v>
      </c>
      <c r="C522" s="54" t="str">
        <f>'PER TRIWULAN'!I518</f>
        <v xml:space="preserve"> Pulokulon </v>
      </c>
      <c r="D522" s="36" t="str">
        <f>'PER TRIWULAN'!B518</f>
        <v>SD NEGERI 2 JAMBON</v>
      </c>
      <c r="E522" s="136">
        <f>'PER TRIWULAN'!X518</f>
        <v>66120000</v>
      </c>
    </row>
    <row r="523" spans="2:5" hidden="1">
      <c r="B523" s="79">
        <f>'PER TRIWULAN'!A519</f>
        <v>514</v>
      </c>
      <c r="C523" s="54" t="str">
        <f>'PER TRIWULAN'!I519</f>
        <v xml:space="preserve"> Pulokulon </v>
      </c>
      <c r="D523" s="36" t="str">
        <f>'PER TRIWULAN'!B519</f>
        <v>SD NEGERI 2 JATI HARJO</v>
      </c>
      <c r="E523" s="136">
        <f>'PER TRIWULAN'!X519</f>
        <v>71340000</v>
      </c>
    </row>
    <row r="524" spans="2:5" hidden="1">
      <c r="B524" s="79">
        <f>'PER TRIWULAN'!A520</f>
        <v>515</v>
      </c>
      <c r="C524" s="54" t="str">
        <f>'PER TRIWULAN'!I520</f>
        <v xml:space="preserve"> Pulokulon </v>
      </c>
      <c r="D524" s="36" t="str">
        <f>'PER TRIWULAN'!B520</f>
        <v>SD NEGERI 2 KARANGHARJO</v>
      </c>
      <c r="E524" s="136">
        <f>'PER TRIWULAN'!X520</f>
        <v>115710000</v>
      </c>
    </row>
    <row r="525" spans="2:5" hidden="1">
      <c r="B525" s="79">
        <f>'PER TRIWULAN'!A521</f>
        <v>516</v>
      </c>
      <c r="C525" s="54" t="str">
        <f>'PER TRIWULAN'!I521</f>
        <v xml:space="preserve"> Pulokulon </v>
      </c>
      <c r="D525" s="36" t="str">
        <f>'PER TRIWULAN'!B521</f>
        <v>SD NEGERI 2 MLOWO KARANGTALUN</v>
      </c>
      <c r="E525" s="136">
        <f>'PER TRIWULAN'!X521</f>
        <v>68730000</v>
      </c>
    </row>
    <row r="526" spans="2:5" hidden="1">
      <c r="B526" s="79">
        <f>'PER TRIWULAN'!A522</f>
        <v>517</v>
      </c>
      <c r="C526" s="54" t="str">
        <f>'PER TRIWULAN'!I522</f>
        <v xml:space="preserve"> Pulokulon </v>
      </c>
      <c r="D526" s="36" t="str">
        <f>'PER TRIWULAN'!B522</f>
        <v>SD NEGERI 2 PANUNGGALAN</v>
      </c>
      <c r="E526" s="136">
        <f>'PER TRIWULAN'!X522</f>
        <v>105270000</v>
      </c>
    </row>
    <row r="527" spans="2:5" hidden="1">
      <c r="B527" s="79">
        <f>'PER TRIWULAN'!A523</f>
        <v>518</v>
      </c>
      <c r="C527" s="54" t="str">
        <f>'PER TRIWULAN'!I523</f>
        <v xml:space="preserve"> Pulokulon </v>
      </c>
      <c r="D527" s="36" t="str">
        <f>'PER TRIWULAN'!B523</f>
        <v>SD NEGERI 2 PULOKULON</v>
      </c>
      <c r="E527" s="136">
        <f>'PER TRIWULAN'!X523</f>
        <v>120350000</v>
      </c>
    </row>
    <row r="528" spans="2:5" hidden="1">
      <c r="B528" s="79">
        <f>'PER TRIWULAN'!A524</f>
        <v>519</v>
      </c>
      <c r="C528" s="54" t="str">
        <f>'PER TRIWULAN'!I524</f>
        <v xml:space="preserve"> Pulokulon </v>
      </c>
      <c r="D528" s="36" t="str">
        <f>'PER TRIWULAN'!B524</f>
        <v>SD NEGERI 2 RANDUREJO</v>
      </c>
      <c r="E528" s="136">
        <f>'PER TRIWULAN'!X524</f>
        <v>67860000</v>
      </c>
    </row>
    <row r="529" spans="2:5" hidden="1">
      <c r="B529" s="79">
        <f>'PER TRIWULAN'!A525</f>
        <v>520</v>
      </c>
      <c r="C529" s="54" t="str">
        <f>'PER TRIWULAN'!I525</f>
        <v xml:space="preserve"> Pulokulon </v>
      </c>
      <c r="D529" s="36" t="str">
        <f>'PER TRIWULAN'!B525</f>
        <v>SD NEGERI 2 SIDOREJO</v>
      </c>
      <c r="E529" s="136">
        <f>'PER TRIWULAN'!X525</f>
        <v>122670000</v>
      </c>
    </row>
    <row r="530" spans="2:5" hidden="1">
      <c r="B530" s="79">
        <f>'PER TRIWULAN'!A526</f>
        <v>521</v>
      </c>
      <c r="C530" s="54" t="str">
        <f>'PER TRIWULAN'!I526</f>
        <v xml:space="preserve"> Pulokulon </v>
      </c>
      <c r="D530" s="36" t="str">
        <f>'PER TRIWULAN'!B526</f>
        <v>SD NEGERI 2 TUKO</v>
      </c>
      <c r="E530" s="136">
        <f>'PER TRIWULAN'!X526</f>
        <v>126150000</v>
      </c>
    </row>
    <row r="531" spans="2:5" hidden="1">
      <c r="B531" s="79">
        <f>'PER TRIWULAN'!A527</f>
        <v>522</v>
      </c>
      <c r="C531" s="54" t="str">
        <f>'PER TRIWULAN'!I527</f>
        <v xml:space="preserve"> Pulokulon </v>
      </c>
      <c r="D531" s="36" t="str">
        <f>'PER TRIWULAN'!B527</f>
        <v>SD NEGERI 3 JATIHARJO</v>
      </c>
      <c r="E531" s="136">
        <f>'PER TRIWULAN'!X527</f>
        <v>83230000</v>
      </c>
    </row>
    <row r="532" spans="2:5" hidden="1">
      <c r="B532" s="79">
        <f>'PER TRIWULAN'!A528</f>
        <v>523</v>
      </c>
      <c r="C532" s="54" t="str">
        <f>'PER TRIWULAN'!I528</f>
        <v xml:space="preserve"> Pulokulon </v>
      </c>
      <c r="D532" s="36" t="str">
        <f>'PER TRIWULAN'!B528</f>
        <v>SD NEGERI 3 JETAKSARI</v>
      </c>
      <c r="E532" s="136">
        <f>'PER TRIWULAN'!X528</f>
        <v>30160000</v>
      </c>
    </row>
    <row r="533" spans="2:5" hidden="1">
      <c r="B533" s="79">
        <f>'PER TRIWULAN'!A529</f>
        <v>524</v>
      </c>
      <c r="C533" s="54" t="str">
        <f>'PER TRIWULAN'!I529</f>
        <v xml:space="preserve"> Pulokulon </v>
      </c>
      <c r="D533" s="36" t="str">
        <f>'PER TRIWULAN'!B529</f>
        <v>SD NEGERI 3 KARANG HARJO</v>
      </c>
      <c r="E533" s="136">
        <f>'PER TRIWULAN'!X529</f>
        <v>95120000</v>
      </c>
    </row>
    <row r="534" spans="2:5" hidden="1">
      <c r="B534" s="79">
        <f>'PER TRIWULAN'!A530</f>
        <v>525</v>
      </c>
      <c r="C534" s="54" t="str">
        <f>'PER TRIWULAN'!I530</f>
        <v xml:space="preserve"> Pulokulon </v>
      </c>
      <c r="D534" s="36" t="str">
        <f>'PER TRIWULAN'!B530</f>
        <v>SD NEGERI 3 MANGUNREJO</v>
      </c>
      <c r="E534" s="136">
        <f>'PER TRIWULAN'!X530</f>
        <v>77430000</v>
      </c>
    </row>
    <row r="535" spans="2:5" hidden="1">
      <c r="B535" s="79">
        <f>'PER TRIWULAN'!A531</f>
        <v>526</v>
      </c>
      <c r="C535" s="54" t="str">
        <f>'PER TRIWULAN'!I531</f>
        <v xml:space="preserve"> Pulokulon </v>
      </c>
      <c r="D535" s="36" t="str">
        <f>'PER TRIWULAN'!B531</f>
        <v>SD NEGERI 3 PANUNGGALAN</v>
      </c>
      <c r="E535" s="136">
        <f>'PER TRIWULAN'!X531</f>
        <v>81490000</v>
      </c>
    </row>
    <row r="536" spans="2:5" hidden="1">
      <c r="B536" s="79">
        <f>'PER TRIWULAN'!A532</f>
        <v>527</v>
      </c>
      <c r="C536" s="54" t="str">
        <f>'PER TRIWULAN'!I532</f>
        <v xml:space="preserve"> Pulokulon </v>
      </c>
      <c r="D536" s="36" t="str">
        <f>'PER TRIWULAN'!B532</f>
        <v>SD NEGERI 3 PULO KULON</v>
      </c>
      <c r="E536" s="136">
        <f>'PER TRIWULAN'!X532</f>
        <v>152540000</v>
      </c>
    </row>
    <row r="537" spans="2:5" hidden="1">
      <c r="B537" s="79">
        <f>'PER TRIWULAN'!A533</f>
        <v>528</v>
      </c>
      <c r="C537" s="54" t="str">
        <f>'PER TRIWULAN'!I533</f>
        <v xml:space="preserve"> Pulokulon </v>
      </c>
      <c r="D537" s="36" t="str">
        <f>'PER TRIWULAN'!B533</f>
        <v>SD NEGERI 3 RANDUREJO</v>
      </c>
      <c r="E537" s="136">
        <f>'PER TRIWULAN'!X533</f>
        <v>54810000</v>
      </c>
    </row>
    <row r="538" spans="2:5" hidden="1">
      <c r="B538" s="79">
        <f>'PER TRIWULAN'!A534</f>
        <v>529</v>
      </c>
      <c r="C538" s="54" t="str">
        <f>'PER TRIWULAN'!I534</f>
        <v xml:space="preserve"> Pulokulon </v>
      </c>
      <c r="D538" s="36" t="str">
        <f>'PER TRIWULAN'!B534</f>
        <v>SD NEGERI 3 SIDOREJO</v>
      </c>
      <c r="E538" s="136">
        <f>'PER TRIWULAN'!X534</f>
        <v>73370000</v>
      </c>
    </row>
    <row r="539" spans="2:5" hidden="1">
      <c r="B539" s="79">
        <f>'PER TRIWULAN'!A535</f>
        <v>530</v>
      </c>
      <c r="C539" s="54" t="str">
        <f>'PER TRIWULAN'!I535</f>
        <v xml:space="preserve"> Pulokulon </v>
      </c>
      <c r="D539" s="36" t="str">
        <f>'PER TRIWULAN'!B535</f>
        <v>SD NEGERI 3 TUKO</v>
      </c>
      <c r="E539" s="136">
        <f>'PER TRIWULAN'!X535</f>
        <v>98890000</v>
      </c>
    </row>
    <row r="540" spans="2:5" hidden="1">
      <c r="B540" s="79">
        <f>'PER TRIWULAN'!A536</f>
        <v>531</v>
      </c>
      <c r="C540" s="54" t="str">
        <f>'PER TRIWULAN'!I536</f>
        <v xml:space="preserve"> Pulokulon </v>
      </c>
      <c r="D540" s="36" t="str">
        <f>'PER TRIWULAN'!B536</f>
        <v>SD NEGERI 4 JAMBON</v>
      </c>
      <c r="E540" s="136">
        <f>'PER TRIWULAN'!X536</f>
        <v>87000000</v>
      </c>
    </row>
    <row r="541" spans="2:5" hidden="1">
      <c r="B541" s="79">
        <f>'PER TRIWULAN'!A537</f>
        <v>532</v>
      </c>
      <c r="C541" s="54" t="str">
        <f>'PER TRIWULAN'!I537</f>
        <v xml:space="preserve"> Pulokulon </v>
      </c>
      <c r="D541" s="36" t="str">
        <f>'PER TRIWULAN'!B537</f>
        <v>SD NEGERI 4 JATIHARJO</v>
      </c>
      <c r="E541" s="136">
        <f>'PER TRIWULAN'!X537</f>
        <v>46545000</v>
      </c>
    </row>
    <row r="542" spans="2:5" hidden="1">
      <c r="B542" s="79">
        <f>'PER TRIWULAN'!A538</f>
        <v>533</v>
      </c>
      <c r="C542" s="54" t="str">
        <f>'PER TRIWULAN'!I538</f>
        <v xml:space="preserve"> Pulokulon </v>
      </c>
      <c r="D542" s="36" t="str">
        <f>'PER TRIWULAN'!B538</f>
        <v>SD NEGERI 4 KARANG HARJO</v>
      </c>
      <c r="E542" s="136">
        <f>'PER TRIWULAN'!X538</f>
        <v>104980000</v>
      </c>
    </row>
    <row r="543" spans="2:5" hidden="1">
      <c r="B543" s="79">
        <f>'PER TRIWULAN'!A539</f>
        <v>534</v>
      </c>
      <c r="C543" s="54" t="str">
        <f>'PER TRIWULAN'!I539</f>
        <v xml:space="preserve"> Pulokulon </v>
      </c>
      <c r="D543" s="36" t="str">
        <f>'PER TRIWULAN'!B539</f>
        <v>SD NEGERI 4 MANGUN REJO</v>
      </c>
      <c r="E543" s="136">
        <f>'PER TRIWULAN'!X539</f>
        <v>66700000</v>
      </c>
    </row>
    <row r="544" spans="2:5" hidden="1">
      <c r="B544" s="79">
        <f>'PER TRIWULAN'!A540</f>
        <v>535</v>
      </c>
      <c r="C544" s="54" t="str">
        <f>'PER TRIWULAN'!I540</f>
        <v xml:space="preserve"> Pulokulon </v>
      </c>
      <c r="D544" s="36" t="str">
        <f>'PER TRIWULAN'!B540</f>
        <v>SD NEGERI 4 MLOWO KARANGTALUN</v>
      </c>
      <c r="E544" s="136">
        <f>'PER TRIWULAN'!X540</f>
        <v>44080000</v>
      </c>
    </row>
    <row r="545" spans="2:5" hidden="1">
      <c r="B545" s="79">
        <f>'PER TRIWULAN'!A541</f>
        <v>536</v>
      </c>
      <c r="C545" s="54" t="str">
        <f>'PER TRIWULAN'!I541</f>
        <v xml:space="preserve"> Pulokulon </v>
      </c>
      <c r="D545" s="36" t="str">
        <f>'PER TRIWULAN'!B541</f>
        <v>SD NEGERI 4 PANUNGGALAN</v>
      </c>
      <c r="E545" s="136">
        <f>'PER TRIWULAN'!X541</f>
        <v>85840000</v>
      </c>
    </row>
    <row r="546" spans="2:5" hidden="1">
      <c r="B546" s="79">
        <f>'PER TRIWULAN'!A542</f>
        <v>537</v>
      </c>
      <c r="C546" s="54" t="str">
        <f>'PER TRIWULAN'!I542</f>
        <v xml:space="preserve"> Pulokulon </v>
      </c>
      <c r="D546" s="36" t="str">
        <f>'PER TRIWULAN'!B542</f>
        <v>SD NEGERI 4 PULOKULON</v>
      </c>
      <c r="E546" s="136">
        <f>'PER TRIWULAN'!X542</f>
        <v>149060000</v>
      </c>
    </row>
    <row r="547" spans="2:5" hidden="1">
      <c r="B547" s="79">
        <f>'PER TRIWULAN'!A543</f>
        <v>538</v>
      </c>
      <c r="C547" s="54" t="str">
        <f>'PER TRIWULAN'!I543</f>
        <v xml:space="preserve"> Pulokulon </v>
      </c>
      <c r="D547" s="36" t="str">
        <f>'PER TRIWULAN'!B543</f>
        <v>SD NEGERI 4 RANDUREJO</v>
      </c>
      <c r="E547" s="136">
        <f>'PER TRIWULAN'!X543</f>
        <v>59160000</v>
      </c>
    </row>
    <row r="548" spans="2:5" hidden="1">
      <c r="B548" s="79">
        <f>'PER TRIWULAN'!A544</f>
        <v>539</v>
      </c>
      <c r="C548" s="54" t="str">
        <f>'PER TRIWULAN'!I544</f>
        <v xml:space="preserve"> Pulokulon </v>
      </c>
      <c r="D548" s="36" t="str">
        <f>'PER TRIWULAN'!B544</f>
        <v>SD NEGERI 4 SEMBUNG HARJO</v>
      </c>
      <c r="E548" s="136">
        <f>'PER TRIWULAN'!X544</f>
        <v>148480000</v>
      </c>
    </row>
    <row r="549" spans="2:5" hidden="1">
      <c r="B549" s="79">
        <f>'PER TRIWULAN'!A545</f>
        <v>540</v>
      </c>
      <c r="C549" s="54" t="str">
        <f>'PER TRIWULAN'!I545</f>
        <v xml:space="preserve"> Pulokulon </v>
      </c>
      <c r="D549" s="36" t="str">
        <f>'PER TRIWULAN'!B545</f>
        <v>SD NEGERI 4 SIDOREJO</v>
      </c>
      <c r="E549" s="136">
        <f>'PER TRIWULAN'!X545</f>
        <v>73370000</v>
      </c>
    </row>
    <row r="550" spans="2:5" hidden="1">
      <c r="B550" s="79">
        <f>'PER TRIWULAN'!A546</f>
        <v>541</v>
      </c>
      <c r="C550" s="54" t="str">
        <f>'PER TRIWULAN'!I546</f>
        <v xml:space="preserve"> Pulokulon </v>
      </c>
      <c r="D550" s="36" t="str">
        <f>'PER TRIWULAN'!B546</f>
        <v>SD NEGERI 4 TUKO</v>
      </c>
      <c r="E550" s="136">
        <f>'PER TRIWULAN'!X546</f>
        <v>82940000</v>
      </c>
    </row>
    <row r="551" spans="2:5" hidden="1">
      <c r="B551" s="79">
        <f>'PER TRIWULAN'!A547</f>
        <v>542</v>
      </c>
      <c r="C551" s="54" t="str">
        <f>'PER TRIWULAN'!I547</f>
        <v xml:space="preserve"> Pulokulon </v>
      </c>
      <c r="D551" s="36" t="str">
        <f>'PER TRIWULAN'!B547</f>
        <v>SD NEGERI 5 PANUNGGALAN</v>
      </c>
      <c r="E551" s="136">
        <f>'PER TRIWULAN'!X547</f>
        <v>64090000</v>
      </c>
    </row>
    <row r="552" spans="2:5" hidden="1">
      <c r="B552" s="79">
        <f>'PER TRIWULAN'!A548</f>
        <v>543</v>
      </c>
      <c r="C552" s="54" t="str">
        <f>'PER TRIWULAN'!I548</f>
        <v xml:space="preserve"> Pulokulon </v>
      </c>
      <c r="D552" s="36" t="str">
        <f>'PER TRIWULAN'!B548</f>
        <v>SD NEGERI 5 POJOK</v>
      </c>
      <c r="E552" s="136">
        <f>'PER TRIWULAN'!X548</f>
        <v>93380000</v>
      </c>
    </row>
    <row r="553" spans="2:5" hidden="1">
      <c r="B553" s="79">
        <f>'PER TRIWULAN'!A549</f>
        <v>544</v>
      </c>
      <c r="C553" s="54" t="str">
        <f>'PER TRIWULAN'!I549</f>
        <v xml:space="preserve"> Pulokulon </v>
      </c>
      <c r="D553" s="36" t="str">
        <f>'PER TRIWULAN'!B549</f>
        <v>SD NEGERI 5 PULOKULON</v>
      </c>
      <c r="E553" s="136">
        <f>'PER TRIWULAN'!X549</f>
        <v>138330000</v>
      </c>
    </row>
    <row r="554" spans="2:5" hidden="1">
      <c r="B554" s="79">
        <f>'PER TRIWULAN'!A550</f>
        <v>545</v>
      </c>
      <c r="C554" s="54" t="str">
        <f>'PER TRIWULAN'!I550</f>
        <v xml:space="preserve"> Pulokulon </v>
      </c>
      <c r="D554" s="36" t="str">
        <f>'PER TRIWULAN'!B550</f>
        <v>SD NEGERI 5 SEMBUNGHARJO</v>
      </c>
      <c r="E554" s="136">
        <f>'PER TRIWULAN'!X550</f>
        <v>80620000</v>
      </c>
    </row>
    <row r="555" spans="2:5" hidden="1">
      <c r="B555" s="79">
        <f>'PER TRIWULAN'!A551</f>
        <v>546</v>
      </c>
      <c r="C555" s="54" t="str">
        <f>'PER TRIWULAN'!I551</f>
        <v xml:space="preserve"> Pulokulon </v>
      </c>
      <c r="D555" s="36" t="str">
        <f>'PER TRIWULAN'!B551</f>
        <v>SD NEGERI KECIL KARANGHARJO</v>
      </c>
      <c r="E555" s="136">
        <f>'PER TRIWULAN'!X551</f>
        <v>44080000</v>
      </c>
    </row>
    <row r="556" spans="2:5" hidden="1">
      <c r="B556" s="79">
        <f>'PER TRIWULAN'!A552</f>
        <v>547</v>
      </c>
      <c r="C556" s="54" t="str">
        <f>'PER TRIWULAN'!I552</f>
        <v xml:space="preserve"> Pulokulon </v>
      </c>
      <c r="D556" s="36" t="str">
        <f>'PER TRIWULAN'!B552</f>
        <v>SD NEGERI KECIL POJOK</v>
      </c>
      <c r="E556" s="136">
        <f>'PER TRIWULAN'!X552</f>
        <v>24940000</v>
      </c>
    </row>
    <row r="557" spans="2:5" hidden="1">
      <c r="B557" s="79">
        <f>'PER TRIWULAN'!A553</f>
        <v>548</v>
      </c>
      <c r="C557" s="54" t="str">
        <f>'PER TRIWULAN'!I553</f>
        <v xml:space="preserve"> Pulokulon </v>
      </c>
      <c r="D557" s="36" t="str">
        <f>'PER TRIWULAN'!B553</f>
        <v>SD NEGERI KECIL TUKO</v>
      </c>
      <c r="E557" s="136">
        <f>'PER TRIWULAN'!X553</f>
        <v>29580000</v>
      </c>
    </row>
    <row r="558" spans="2:5" hidden="1">
      <c r="B558" s="79">
        <f>'PER TRIWULAN'!A554</f>
        <v>549</v>
      </c>
      <c r="C558" s="54" t="str">
        <f>'PER TRIWULAN'!I554</f>
        <v xml:space="preserve"> Pulokulon </v>
      </c>
      <c r="D558" s="36" t="str">
        <f>'PER TRIWULAN'!B554</f>
        <v>SD NEGERI 5 TUKO</v>
      </c>
      <c r="E558" s="136">
        <f>'PER TRIWULAN'!X554</f>
        <v>115710000</v>
      </c>
    </row>
    <row r="559" spans="2:5" hidden="1">
      <c r="B559" s="79">
        <f>'PER TRIWULAN'!A555</f>
        <v>550</v>
      </c>
      <c r="C559" s="54" t="str">
        <f>'PER TRIWULAN'!I555</f>
        <v xml:space="preserve"> Pulokulon </v>
      </c>
      <c r="D559" s="36" t="str">
        <f>'PER TRIWULAN'!B555</f>
        <v>SD NEGERI 1 MANGUNREJO</v>
      </c>
      <c r="E559" s="136">
        <f>'PER TRIWULAN'!X555</f>
        <v>92510000</v>
      </c>
    </row>
    <row r="560" spans="2:5" hidden="1">
      <c r="B560" s="79">
        <f>'PER TRIWULAN'!A556</f>
        <v>551</v>
      </c>
      <c r="C560" s="54" t="str">
        <f>'PER TRIWULAN'!I556</f>
        <v xml:space="preserve"> Pulokulon </v>
      </c>
      <c r="D560" s="36" t="str">
        <f>'PER TRIWULAN'!B556</f>
        <v>SD NEGERI 2 MANGUNREJO</v>
      </c>
      <c r="E560" s="136">
        <f>'PER TRIWULAN'!X556</f>
        <v>77720000</v>
      </c>
    </row>
    <row r="561" spans="2:5" hidden="1">
      <c r="B561" s="79">
        <f>'PER TRIWULAN'!A557</f>
        <v>552</v>
      </c>
      <c r="C561" s="54" t="str">
        <f>'PER TRIWULAN'!I557</f>
        <v xml:space="preserve"> Pulokulon </v>
      </c>
      <c r="D561" s="36" t="str">
        <f>'PER TRIWULAN'!B557</f>
        <v>SD NEGERI 2 JETAKSARI</v>
      </c>
      <c r="E561" s="136">
        <f>'PER TRIWULAN'!X557</f>
        <v>107880000</v>
      </c>
    </row>
    <row r="562" spans="2:5" hidden="1">
      <c r="B562" s="79">
        <f>'PER TRIWULAN'!A558</f>
        <v>553</v>
      </c>
      <c r="C562" s="54" t="str">
        <f>'PER TRIWULAN'!I558</f>
        <v xml:space="preserve"> Pulokulon </v>
      </c>
      <c r="D562" s="36" t="str">
        <f>'PER TRIWULAN'!B558</f>
        <v>SD NEGERI 1 PULOKULON</v>
      </c>
      <c r="E562" s="136">
        <f>'PER TRIWULAN'!X558</f>
        <v>81200000</v>
      </c>
    </row>
    <row r="563" spans="2:5" hidden="1">
      <c r="B563" s="79">
        <f>'PER TRIWULAN'!A559</f>
        <v>554</v>
      </c>
      <c r="C563" s="54" t="str">
        <f>'PER TRIWULAN'!I559</f>
        <v xml:space="preserve"> Pulokulon </v>
      </c>
      <c r="D563" s="36" t="str">
        <f>'PER TRIWULAN'!B559</f>
        <v>SD NEGERI 1 SEMBUNGHARJO</v>
      </c>
      <c r="E563" s="136">
        <f>'PER TRIWULAN'!X559</f>
        <v>138330000</v>
      </c>
    </row>
    <row r="564" spans="2:5" hidden="1">
      <c r="B564" s="79">
        <f>'PER TRIWULAN'!A560</f>
        <v>555</v>
      </c>
      <c r="C564" s="54" t="str">
        <f>'PER TRIWULAN'!I560</f>
        <v xml:space="preserve"> Pulokulon </v>
      </c>
      <c r="D564" s="36" t="str">
        <f>'PER TRIWULAN'!B560</f>
        <v>SD NEGERI 2 SEMBUNGHARJO</v>
      </c>
      <c r="E564" s="136">
        <f>'PER TRIWULAN'!X560</f>
        <v>136880000</v>
      </c>
    </row>
    <row r="565" spans="2:5" hidden="1">
      <c r="B565" s="79">
        <f>'PER TRIWULAN'!A561</f>
        <v>556</v>
      </c>
      <c r="C565" s="54" t="str">
        <f>'PER TRIWULAN'!I561</f>
        <v xml:space="preserve"> Pulokulon </v>
      </c>
      <c r="D565" s="36" t="str">
        <f>'PER TRIWULAN'!B561</f>
        <v>SD NEGERI 3 SEMBUNGHARJO</v>
      </c>
      <c r="E565" s="136">
        <f>'PER TRIWULAN'!X561</f>
        <v>101500000</v>
      </c>
    </row>
    <row r="566" spans="2:5" hidden="1">
      <c r="B566" s="79">
        <f>'PER TRIWULAN'!A562</f>
        <v>557</v>
      </c>
      <c r="C566" s="54" t="str">
        <f>'PER TRIWULAN'!I562</f>
        <v xml:space="preserve"> Pulokulon </v>
      </c>
      <c r="D566" s="36" t="str">
        <f>'PER TRIWULAN'!B562</f>
        <v>SD NEGERI 3 JAMBON</v>
      </c>
      <c r="E566" s="136">
        <f>'PER TRIWULAN'!X562</f>
        <v>84390000</v>
      </c>
    </row>
    <row r="567" spans="2:5" hidden="1">
      <c r="B567" s="79">
        <f>'PER TRIWULAN'!A563</f>
        <v>558</v>
      </c>
      <c r="C567" s="54" t="str">
        <f>'PER TRIWULAN'!I563</f>
        <v xml:space="preserve"> Pulokulon </v>
      </c>
      <c r="D567" s="36" t="str">
        <f>'PER TRIWULAN'!B563</f>
        <v>SD NEGERI 3 POJOK</v>
      </c>
      <c r="E567" s="136">
        <f>'PER TRIWULAN'!X563</f>
        <v>48140000</v>
      </c>
    </row>
    <row r="568" spans="2:5" hidden="1">
      <c r="B568" s="79">
        <f>'PER TRIWULAN'!A564</f>
        <v>559</v>
      </c>
      <c r="C568" s="54" t="str">
        <f>'PER TRIWULAN'!I564</f>
        <v xml:space="preserve"> Pulokulon </v>
      </c>
      <c r="D568" s="36" t="str">
        <f>'PER TRIWULAN'!B564</f>
        <v>SD NEGERI 4 POJOK</v>
      </c>
      <c r="E568" s="136">
        <f>'PER TRIWULAN'!X564</f>
        <v>90190000</v>
      </c>
    </row>
    <row r="569" spans="2:5" hidden="1">
      <c r="B569" s="79">
        <f>'PER TRIWULAN'!A565</f>
        <v>560</v>
      </c>
      <c r="C569" s="54" t="str">
        <f>'PER TRIWULAN'!I565</f>
        <v xml:space="preserve"> Pulokulon </v>
      </c>
      <c r="D569" s="36" t="str">
        <f>'PER TRIWULAN'!B565</f>
        <v>SD NEGERI 1 SIDOREJO</v>
      </c>
      <c r="E569" s="136">
        <f>'PER TRIWULAN'!X565</f>
        <v>118610000</v>
      </c>
    </row>
    <row r="570" spans="2:5" hidden="1">
      <c r="B570" s="79">
        <f>'PER TRIWULAN'!A566</f>
        <v>561</v>
      </c>
      <c r="C570" s="54" t="str">
        <f>'PER TRIWULAN'!I566</f>
        <v xml:space="preserve"> Pulokulon </v>
      </c>
      <c r="D570" s="36" t="str">
        <f>'PER TRIWULAN'!B566</f>
        <v>SD NEGERI 5 SIDOREJO</v>
      </c>
      <c r="E570" s="136">
        <f>'PER TRIWULAN'!X566</f>
        <v>72500000</v>
      </c>
    </row>
    <row r="571" spans="2:5" hidden="1">
      <c r="B571" s="79">
        <f>'PER TRIWULAN'!A567</f>
        <v>562</v>
      </c>
      <c r="C571" s="54" t="str">
        <f>'PER TRIWULAN'!I567</f>
        <v xml:space="preserve"> Pulokulon </v>
      </c>
      <c r="D571" s="36" t="str">
        <f>'PER TRIWULAN'!B567</f>
        <v>SD NEGERI 3 MLOWO KARANGTALUN</v>
      </c>
      <c r="E571" s="136">
        <f>'PER TRIWULAN'!X567</f>
        <v>73370000</v>
      </c>
    </row>
    <row r="572" spans="2:5" hidden="1">
      <c r="B572" s="79">
        <f>'PER TRIWULAN'!A568</f>
        <v>563</v>
      </c>
      <c r="C572" s="54" t="str">
        <f>'PER TRIWULAN'!I568</f>
        <v xml:space="preserve"> Purwodadi </v>
      </c>
      <c r="D572" s="36" t="str">
        <f>'PER TRIWULAN'!B568</f>
        <v>SD NEGERI 1 CANDISARI</v>
      </c>
      <c r="E572" s="136">
        <f>'PER TRIWULAN'!X568</f>
        <v>98020000</v>
      </c>
    </row>
    <row r="573" spans="2:5" hidden="1">
      <c r="B573" s="79">
        <f>'PER TRIWULAN'!A569</f>
        <v>564</v>
      </c>
      <c r="C573" s="54" t="str">
        <f>'PER TRIWULAN'!I569</f>
        <v xml:space="preserve"> Purwodadi </v>
      </c>
      <c r="D573" s="36" t="str">
        <f>'PER TRIWULAN'!B569</f>
        <v>SD NEGERI 1 CINGKRONG</v>
      </c>
      <c r="E573" s="136">
        <f>'PER TRIWULAN'!X569</f>
        <v>81200000</v>
      </c>
    </row>
    <row r="574" spans="2:5" hidden="1">
      <c r="B574" s="79">
        <f>'PER TRIWULAN'!A570</f>
        <v>565</v>
      </c>
      <c r="C574" s="54" t="str">
        <f>'PER TRIWULAN'!I570</f>
        <v xml:space="preserve"> Purwodadi </v>
      </c>
      <c r="D574" s="36" t="str">
        <f>'PER TRIWULAN'!B570</f>
        <v>SD NEGERI 1 DANYANG</v>
      </c>
      <c r="E574" s="136">
        <f>'PER TRIWULAN'!X570</f>
        <v>110780000</v>
      </c>
    </row>
    <row r="575" spans="2:5" hidden="1">
      <c r="B575" s="79">
        <f>'PER TRIWULAN'!A571</f>
        <v>566</v>
      </c>
      <c r="C575" s="54" t="str">
        <f>'PER TRIWULAN'!I571</f>
        <v xml:space="preserve"> Purwodadi </v>
      </c>
      <c r="D575" s="36" t="str">
        <f>'PER TRIWULAN'!B571</f>
        <v>SD NEGERI 1 GENUKSURAN</v>
      </c>
      <c r="E575" s="136">
        <f>'PER TRIWULAN'!X571</f>
        <v>136300000</v>
      </c>
    </row>
    <row r="576" spans="2:5" hidden="1">
      <c r="B576" s="79">
        <f>'PER TRIWULAN'!A572</f>
        <v>567</v>
      </c>
      <c r="C576" s="54" t="str">
        <f>'PER TRIWULAN'!I572</f>
        <v xml:space="preserve"> Purwodadi </v>
      </c>
      <c r="D576" s="36" t="str">
        <f>'PER TRIWULAN'!B572</f>
        <v>SD NEGERI 1 KALONGAN</v>
      </c>
      <c r="E576" s="136">
        <f>'PER TRIWULAN'!X572</f>
        <v>120930000</v>
      </c>
    </row>
    <row r="577" spans="2:5" hidden="1">
      <c r="B577" s="79">
        <f>'PER TRIWULAN'!A573</f>
        <v>568</v>
      </c>
      <c r="C577" s="54" t="str">
        <f>'PER TRIWULAN'!I573</f>
        <v xml:space="preserve"> Purwodadi </v>
      </c>
      <c r="D577" s="36" t="str">
        <f>'PER TRIWULAN'!B573</f>
        <v>SD NEGERI 1 KANDANGAN</v>
      </c>
      <c r="E577" s="136">
        <f>'PER TRIWULAN'!X573</f>
        <v>111940000</v>
      </c>
    </row>
    <row r="578" spans="2:5" hidden="1">
      <c r="B578" s="79">
        <f>'PER TRIWULAN'!A574</f>
        <v>569</v>
      </c>
      <c r="C578" s="54" t="str">
        <f>'PER TRIWULAN'!I574</f>
        <v xml:space="preserve"> Purwodadi </v>
      </c>
      <c r="D578" s="36" t="str">
        <f>'PER TRIWULAN'!B574</f>
        <v>SD NEGERI 1 KEDUNGREJO</v>
      </c>
      <c r="E578" s="136">
        <f>'PER TRIWULAN'!X574</f>
        <v>130210000</v>
      </c>
    </row>
    <row r="579" spans="2:5" hidden="1">
      <c r="B579" s="79">
        <f>'PER TRIWULAN'!A575</f>
        <v>570</v>
      </c>
      <c r="C579" s="54" t="str">
        <f>'PER TRIWULAN'!I575</f>
        <v xml:space="preserve"> Purwodadi </v>
      </c>
      <c r="D579" s="36" t="str">
        <f>'PER TRIWULAN'!B575</f>
        <v>SD NEGERI 1 KURIPAN</v>
      </c>
      <c r="E579" s="136">
        <f>'PER TRIWULAN'!X575</f>
        <v>135430000</v>
      </c>
    </row>
    <row r="580" spans="2:5" hidden="1">
      <c r="B580" s="79">
        <f>'PER TRIWULAN'!A576</f>
        <v>571</v>
      </c>
      <c r="C580" s="54" t="str">
        <f>'PER TRIWULAN'!I576</f>
        <v xml:space="preserve"> Purwodadi </v>
      </c>
      <c r="D580" s="36" t="str">
        <f>'PER TRIWULAN'!B576</f>
        <v>SD NEGERI 1 NAMBUHAN</v>
      </c>
      <c r="E580" s="136">
        <f>'PER TRIWULAN'!X576</f>
        <v>153120000</v>
      </c>
    </row>
    <row r="581" spans="2:5" hidden="1">
      <c r="B581" s="79">
        <f>'PER TRIWULAN'!A577</f>
        <v>572</v>
      </c>
      <c r="C581" s="54" t="str">
        <f>'PER TRIWULAN'!I577</f>
        <v xml:space="preserve"> Purwodadi </v>
      </c>
      <c r="D581" s="36" t="str">
        <f>'PER TRIWULAN'!B577</f>
        <v>SD NEGERI 1 NGEMBAK</v>
      </c>
      <c r="E581" s="136">
        <f>'PER TRIWULAN'!X577</f>
        <v>98020000</v>
      </c>
    </row>
    <row r="582" spans="2:5" hidden="1">
      <c r="B582" s="79">
        <f>'PER TRIWULAN'!A578</f>
        <v>573</v>
      </c>
      <c r="C582" s="54" t="str">
        <f>'PER TRIWULAN'!I578</f>
        <v xml:space="preserve"> Purwodadi </v>
      </c>
      <c r="D582" s="36" t="str">
        <f>'PER TRIWULAN'!B578</f>
        <v>SD NEGERI 1 NGLOBAR</v>
      </c>
      <c r="E582" s="136">
        <f>'PER TRIWULAN'!X578</f>
        <v>75980000</v>
      </c>
    </row>
    <row r="583" spans="2:5" hidden="1">
      <c r="B583" s="79">
        <f>'PER TRIWULAN'!A579</f>
        <v>574</v>
      </c>
      <c r="C583" s="54" t="str">
        <f>'PER TRIWULAN'!I579</f>
        <v xml:space="preserve"> Purwodadi </v>
      </c>
      <c r="D583" s="36" t="str">
        <f>'PER TRIWULAN'!B579</f>
        <v>SD NEGERI 1 NGRAJI</v>
      </c>
      <c r="E583" s="136">
        <f>'PER TRIWULAN'!X579</f>
        <v>91350000</v>
      </c>
    </row>
    <row r="584" spans="2:5" hidden="1">
      <c r="B584" s="79">
        <f>'PER TRIWULAN'!A580</f>
        <v>575</v>
      </c>
      <c r="C584" s="54" t="str">
        <f>'PER TRIWULAN'!I580</f>
        <v xml:space="preserve"> Purwodadi </v>
      </c>
      <c r="D584" s="36" t="str">
        <f>'PER TRIWULAN'!B580</f>
        <v>SD NEGERI 1 PULOREJO</v>
      </c>
      <c r="E584" s="136">
        <f>'PER TRIWULAN'!X580</f>
        <v>102370000</v>
      </c>
    </row>
    <row r="585" spans="2:5" hidden="1">
      <c r="B585" s="79">
        <f>'PER TRIWULAN'!A581</f>
        <v>576</v>
      </c>
      <c r="C585" s="54" t="str">
        <f>'PER TRIWULAN'!I581</f>
        <v xml:space="preserve"> Purwodadi </v>
      </c>
      <c r="D585" s="36" t="str">
        <f>'PER TRIWULAN'!B581</f>
        <v>SD NEGERI 1 PURWODADI</v>
      </c>
      <c r="E585" s="136">
        <f>'PER TRIWULAN'!X581</f>
        <v>205030000</v>
      </c>
    </row>
    <row r="586" spans="2:5" hidden="1">
      <c r="B586" s="79">
        <f>'PER TRIWULAN'!A582</f>
        <v>577</v>
      </c>
      <c r="C586" s="54" t="str">
        <f>'PER TRIWULAN'!I582</f>
        <v xml:space="preserve"> Purwodadi </v>
      </c>
      <c r="D586" s="36" t="str">
        <f>'PER TRIWULAN'!B582</f>
        <v>SD NEGERI 1 PUTAT</v>
      </c>
      <c r="E586" s="136">
        <f>'PER TRIWULAN'!X582</f>
        <v>77140000</v>
      </c>
    </row>
    <row r="587" spans="2:5" hidden="1">
      <c r="B587" s="79">
        <f>'PER TRIWULAN'!A583</f>
        <v>578</v>
      </c>
      <c r="C587" s="54" t="str">
        <f>'PER TRIWULAN'!I583</f>
        <v xml:space="preserve"> Purwodadi </v>
      </c>
      <c r="D587" s="36" t="str">
        <f>'PER TRIWULAN'!B583</f>
        <v>SD NEGERI 1 WARUKARANGANYAR</v>
      </c>
      <c r="E587" s="136">
        <f>'PER TRIWULAN'!X583</f>
        <v>92510000</v>
      </c>
    </row>
    <row r="588" spans="2:5" hidden="1">
      <c r="B588" s="79">
        <f>'PER TRIWULAN'!A584</f>
        <v>579</v>
      </c>
      <c r="C588" s="54" t="str">
        <f>'PER TRIWULAN'!I584</f>
        <v xml:space="preserve"> Purwodadi </v>
      </c>
      <c r="D588" s="36" t="str">
        <f>'PER TRIWULAN'!B584</f>
        <v>SD NEGERI 10 PURWODADI</v>
      </c>
      <c r="E588" s="136">
        <f>'PER TRIWULAN'!X584</f>
        <v>120060000</v>
      </c>
    </row>
    <row r="589" spans="2:5" hidden="1">
      <c r="B589" s="79">
        <f>'PER TRIWULAN'!A585</f>
        <v>580</v>
      </c>
      <c r="C589" s="54" t="str">
        <f>'PER TRIWULAN'!I585</f>
        <v xml:space="preserve"> Purwodadi </v>
      </c>
      <c r="D589" s="36" t="str">
        <f>'PER TRIWULAN'!B585</f>
        <v>SD NEGERI 11 PURWODADI</v>
      </c>
      <c r="E589" s="136">
        <f>'PER TRIWULAN'!X585</f>
        <v>80620000</v>
      </c>
    </row>
    <row r="590" spans="2:5" hidden="1">
      <c r="B590" s="79">
        <f>'PER TRIWULAN'!A586</f>
        <v>581</v>
      </c>
      <c r="C590" s="54" t="str">
        <f>'PER TRIWULAN'!I586</f>
        <v xml:space="preserve"> Purwodadi </v>
      </c>
      <c r="D590" s="36" t="str">
        <f>'PER TRIWULAN'!B586</f>
        <v>SD NEGERI 12 PURWODADI</v>
      </c>
      <c r="E590" s="136">
        <f>'PER TRIWULAN'!X586</f>
        <v>380480000</v>
      </c>
    </row>
    <row r="591" spans="2:5" hidden="1">
      <c r="B591" s="79">
        <f>'PER TRIWULAN'!A587</f>
        <v>582</v>
      </c>
      <c r="C591" s="54" t="str">
        <f>'PER TRIWULAN'!I587</f>
        <v xml:space="preserve"> Purwodadi </v>
      </c>
      <c r="D591" s="36" t="str">
        <f>'PER TRIWULAN'!B587</f>
        <v>SD NEGERI 13 PURWODADI</v>
      </c>
      <c r="E591" s="136">
        <f>'PER TRIWULAN'!X587</f>
        <v>22185000</v>
      </c>
    </row>
    <row r="592" spans="2:5" hidden="1">
      <c r="B592" s="79">
        <f>'PER TRIWULAN'!A588</f>
        <v>583</v>
      </c>
      <c r="C592" s="54" t="str">
        <f>'PER TRIWULAN'!I588</f>
        <v xml:space="preserve"> Purwodadi </v>
      </c>
      <c r="D592" s="36" t="str">
        <f>'PER TRIWULAN'!B588</f>
        <v>SD NEGERI 14 PURWODADI</v>
      </c>
      <c r="E592" s="136">
        <f>'PER TRIWULAN'!X588</f>
        <v>77430000</v>
      </c>
    </row>
    <row r="593" spans="2:5" hidden="1">
      <c r="B593" s="79">
        <f>'PER TRIWULAN'!A589</f>
        <v>584</v>
      </c>
      <c r="C593" s="54" t="str">
        <f>'PER TRIWULAN'!I589</f>
        <v xml:space="preserve"> Purwodadi </v>
      </c>
      <c r="D593" s="36" t="str">
        <f>'PER TRIWULAN'!B589</f>
        <v>SD NEGERI 16 PURWODADI</v>
      </c>
      <c r="E593" s="136">
        <f>'PER TRIWULAN'!X589</f>
        <v>192270000</v>
      </c>
    </row>
    <row r="594" spans="2:5" hidden="1">
      <c r="B594" s="79">
        <f>'PER TRIWULAN'!A590</f>
        <v>585</v>
      </c>
      <c r="C594" s="54" t="str">
        <f>'PER TRIWULAN'!I590</f>
        <v xml:space="preserve"> Purwodadi </v>
      </c>
      <c r="D594" s="36" t="str">
        <f>'PER TRIWULAN'!B590</f>
        <v>SD NEGERI 2 CANDISARI</v>
      </c>
      <c r="E594" s="136">
        <f>'PER TRIWULAN'!X590</f>
        <v>60900000</v>
      </c>
    </row>
    <row r="595" spans="2:5" hidden="1">
      <c r="B595" s="79">
        <f>'PER TRIWULAN'!A591</f>
        <v>586</v>
      </c>
      <c r="C595" s="54" t="str">
        <f>'PER TRIWULAN'!I591</f>
        <v xml:space="preserve"> Purwodadi </v>
      </c>
      <c r="D595" s="36" t="str">
        <f>'PER TRIWULAN'!B591</f>
        <v>SD NEGERI 2 CINGKRONG</v>
      </c>
      <c r="E595" s="136">
        <f>'PER TRIWULAN'!X591</f>
        <v>98310000</v>
      </c>
    </row>
    <row r="596" spans="2:5" hidden="1">
      <c r="B596" s="79">
        <f>'PER TRIWULAN'!A592</f>
        <v>587</v>
      </c>
      <c r="C596" s="54" t="str">
        <f>'PER TRIWULAN'!I592</f>
        <v xml:space="preserve"> Purwodadi </v>
      </c>
      <c r="D596" s="36" t="str">
        <f>'PER TRIWULAN'!B592</f>
        <v>SD NEGERI 2 DANYANG</v>
      </c>
      <c r="E596" s="136">
        <f>'PER TRIWULAN'!X592</f>
        <v>174580000</v>
      </c>
    </row>
    <row r="597" spans="2:5" hidden="1">
      <c r="B597" s="79">
        <f>'PER TRIWULAN'!A593</f>
        <v>588</v>
      </c>
      <c r="C597" s="54" t="str">
        <f>'PER TRIWULAN'!I593</f>
        <v xml:space="preserve"> Purwodadi </v>
      </c>
      <c r="D597" s="36" t="str">
        <f>'PER TRIWULAN'!B593</f>
        <v>SD NEGERI 2 GENUKSURAN</v>
      </c>
      <c r="E597" s="136">
        <f>'PER TRIWULAN'!X593</f>
        <v>111650000</v>
      </c>
    </row>
    <row r="598" spans="2:5" hidden="1">
      <c r="B598" s="79">
        <f>'PER TRIWULAN'!A594</f>
        <v>589</v>
      </c>
      <c r="C598" s="54" t="str">
        <f>'PER TRIWULAN'!I594</f>
        <v xml:space="preserve"> Purwodadi </v>
      </c>
      <c r="D598" s="36" t="str">
        <f>'PER TRIWULAN'!B594</f>
        <v>SD NEGERI 2 KALONGAN</v>
      </c>
      <c r="E598" s="136">
        <f>'PER TRIWULAN'!X594</f>
        <v>103530000</v>
      </c>
    </row>
    <row r="599" spans="2:5" hidden="1">
      <c r="B599" s="79">
        <f>'PER TRIWULAN'!A595</f>
        <v>590</v>
      </c>
      <c r="C599" s="54" t="str">
        <f>'PER TRIWULAN'!I595</f>
        <v xml:space="preserve"> Purwodadi </v>
      </c>
      <c r="D599" s="36" t="str">
        <f>'PER TRIWULAN'!B595</f>
        <v>SD NEGERI 2 KANDANGAN</v>
      </c>
      <c r="E599" s="136">
        <f>'PER TRIWULAN'!X595</f>
        <v>109620000</v>
      </c>
    </row>
    <row r="600" spans="2:5" hidden="1">
      <c r="B600" s="79">
        <f>'PER TRIWULAN'!A596</f>
        <v>591</v>
      </c>
      <c r="C600" s="54" t="str">
        <f>'PER TRIWULAN'!I596</f>
        <v xml:space="preserve"> Purwodadi </v>
      </c>
      <c r="D600" s="36" t="str">
        <f>'PER TRIWULAN'!B596</f>
        <v>SD NEGERI 2 KEDUNGREJO</v>
      </c>
      <c r="E600" s="136">
        <f>'PER TRIWULAN'!X596</f>
        <v>117740000</v>
      </c>
    </row>
    <row r="601" spans="2:5" hidden="1">
      <c r="B601" s="79">
        <f>'PER TRIWULAN'!A597</f>
        <v>592</v>
      </c>
      <c r="C601" s="54" t="str">
        <f>'PER TRIWULAN'!I597</f>
        <v xml:space="preserve"> Purwodadi </v>
      </c>
      <c r="D601" s="36" t="str">
        <f>'PER TRIWULAN'!B597</f>
        <v>SD NEGERI 2 KURIPAN</v>
      </c>
      <c r="E601" s="136">
        <f>'PER TRIWULAN'!X597</f>
        <v>101210000</v>
      </c>
    </row>
    <row r="602" spans="2:5" hidden="1">
      <c r="B602" s="79">
        <f>'PER TRIWULAN'!A598</f>
        <v>593</v>
      </c>
      <c r="C602" s="54" t="str">
        <f>'PER TRIWULAN'!I598</f>
        <v xml:space="preserve"> Purwodadi </v>
      </c>
      <c r="D602" s="36" t="str">
        <f>'PER TRIWULAN'!B598</f>
        <v>SD NEGERI 2 NAMBUHAN</v>
      </c>
      <c r="E602" s="136">
        <f>'PER TRIWULAN'!X598</f>
        <v>126730000</v>
      </c>
    </row>
    <row r="603" spans="2:5" hidden="1">
      <c r="B603" s="79">
        <f>'PER TRIWULAN'!A599</f>
        <v>594</v>
      </c>
      <c r="C603" s="54" t="str">
        <f>'PER TRIWULAN'!I599</f>
        <v xml:space="preserve"> Purwodadi </v>
      </c>
      <c r="D603" s="36" t="str">
        <f>'PER TRIWULAN'!B599</f>
        <v>SD NEGERI 2 NGEMBAK</v>
      </c>
      <c r="E603" s="136">
        <f>'PER TRIWULAN'!X599</f>
        <v>116000000</v>
      </c>
    </row>
    <row r="604" spans="2:5" hidden="1">
      <c r="B604" s="79">
        <f>'PER TRIWULAN'!A600</f>
        <v>595</v>
      </c>
      <c r="C604" s="54" t="str">
        <f>'PER TRIWULAN'!I600</f>
        <v xml:space="preserve"> Purwodadi </v>
      </c>
      <c r="D604" s="36" t="str">
        <f>'PER TRIWULAN'!B600</f>
        <v>SD NEGERI 2 NGLOBAR</v>
      </c>
      <c r="E604" s="136">
        <f>'PER TRIWULAN'!X600</f>
        <v>59450000</v>
      </c>
    </row>
    <row r="605" spans="2:5" hidden="1">
      <c r="B605" s="79">
        <f>'PER TRIWULAN'!A601</f>
        <v>596</v>
      </c>
      <c r="C605" s="54" t="str">
        <f>'PER TRIWULAN'!I601</f>
        <v xml:space="preserve"> Purwodadi </v>
      </c>
      <c r="D605" s="36" t="str">
        <f>'PER TRIWULAN'!B601</f>
        <v>SD NEGERI 2 NGRAJI</v>
      </c>
      <c r="E605" s="136">
        <f>'PER TRIWULAN'!X601</f>
        <v>86130000</v>
      </c>
    </row>
    <row r="606" spans="2:5" hidden="1">
      <c r="B606" s="79">
        <f>'PER TRIWULAN'!A602</f>
        <v>597</v>
      </c>
      <c r="C606" s="54" t="str">
        <f>'PER TRIWULAN'!I602</f>
        <v xml:space="preserve"> Purwodadi </v>
      </c>
      <c r="D606" s="36" t="str">
        <f>'PER TRIWULAN'!B602</f>
        <v>SD NEGERI 2 PULOREJO</v>
      </c>
      <c r="E606" s="136">
        <f>'PER TRIWULAN'!X602</f>
        <v>95990000</v>
      </c>
    </row>
    <row r="607" spans="2:5" hidden="1">
      <c r="B607" s="79">
        <f>'PER TRIWULAN'!A603</f>
        <v>598</v>
      </c>
      <c r="C607" s="54" t="str">
        <f>'PER TRIWULAN'!I603</f>
        <v xml:space="preserve"> Purwodadi </v>
      </c>
      <c r="D607" s="36" t="str">
        <f>'PER TRIWULAN'!B603</f>
        <v>SD NEGERI 2 PURWODADI</v>
      </c>
      <c r="E607" s="136">
        <f>'PER TRIWULAN'!X603</f>
        <v>169650000</v>
      </c>
    </row>
    <row r="608" spans="2:5" hidden="1">
      <c r="B608" s="79">
        <f>'PER TRIWULAN'!A604</f>
        <v>599</v>
      </c>
      <c r="C608" s="54" t="str">
        <f>'PER TRIWULAN'!I604</f>
        <v xml:space="preserve"> Purwodadi </v>
      </c>
      <c r="D608" s="36" t="str">
        <f>'PER TRIWULAN'!B604</f>
        <v>SD NEGERI 2 PUTAT</v>
      </c>
      <c r="E608" s="136">
        <f>'PER TRIWULAN'!X604</f>
        <v>43500000</v>
      </c>
    </row>
    <row r="609" spans="2:5" hidden="1">
      <c r="B609" s="79">
        <f>'PER TRIWULAN'!A605</f>
        <v>600</v>
      </c>
      <c r="C609" s="54" t="str">
        <f>'PER TRIWULAN'!I605</f>
        <v xml:space="preserve"> Purwodadi </v>
      </c>
      <c r="D609" s="36" t="str">
        <f>'PER TRIWULAN'!B605</f>
        <v>SD NEGERI 2 WARUKARANGANYAR</v>
      </c>
      <c r="E609" s="136">
        <f>'PER TRIWULAN'!X605</f>
        <v>110780000</v>
      </c>
    </row>
    <row r="610" spans="2:5" hidden="1">
      <c r="B610" s="79">
        <f>'PER TRIWULAN'!A606</f>
        <v>601</v>
      </c>
      <c r="C610" s="54" t="str">
        <f>'PER TRIWULAN'!I606</f>
        <v xml:space="preserve"> Purwodadi </v>
      </c>
      <c r="D610" s="36" t="str">
        <f>'PER TRIWULAN'!B606</f>
        <v>SD NEGERI 3 CANDISARI</v>
      </c>
      <c r="E610" s="136">
        <f>'PER TRIWULAN'!X606</f>
        <v>77720000</v>
      </c>
    </row>
    <row r="611" spans="2:5" hidden="1">
      <c r="B611" s="79">
        <f>'PER TRIWULAN'!A607</f>
        <v>602</v>
      </c>
      <c r="C611" s="54" t="str">
        <f>'PER TRIWULAN'!I607</f>
        <v xml:space="preserve"> Purwodadi </v>
      </c>
      <c r="D611" s="36" t="str">
        <f>'PER TRIWULAN'!B607</f>
        <v>SD NEGERI 3 CINGKRONG</v>
      </c>
      <c r="E611" s="136">
        <f>'PER TRIWULAN'!X607</f>
        <v>76125000</v>
      </c>
    </row>
    <row r="612" spans="2:5" hidden="1">
      <c r="B612" s="79">
        <f>'PER TRIWULAN'!A608</f>
        <v>603</v>
      </c>
      <c r="C612" s="54" t="str">
        <f>'PER TRIWULAN'!I608</f>
        <v xml:space="preserve"> Purwodadi </v>
      </c>
      <c r="D612" s="36" t="str">
        <f>'PER TRIWULAN'!B608</f>
        <v>SD NEGERI 3 DANYANG</v>
      </c>
      <c r="E612" s="136">
        <f>'PER TRIWULAN'!X608</f>
        <v>54230000</v>
      </c>
    </row>
    <row r="613" spans="2:5" hidden="1">
      <c r="B613" s="79">
        <f>'PER TRIWULAN'!A609</f>
        <v>604</v>
      </c>
      <c r="C613" s="54" t="str">
        <f>'PER TRIWULAN'!I609</f>
        <v xml:space="preserve"> Purwodadi </v>
      </c>
      <c r="D613" s="36" t="str">
        <f>'PER TRIWULAN'!B609</f>
        <v>SD NEGERI 3 GENUKSURAN</v>
      </c>
      <c r="E613" s="136">
        <f>'PER TRIWULAN'!X609</f>
        <v>18705000</v>
      </c>
    </row>
    <row r="614" spans="2:5" hidden="1">
      <c r="B614" s="79">
        <f>'PER TRIWULAN'!A610</f>
        <v>605</v>
      </c>
      <c r="C614" s="54" t="str">
        <f>'PER TRIWULAN'!I610</f>
        <v xml:space="preserve"> Purwodadi </v>
      </c>
      <c r="D614" s="36" t="str">
        <f>'PER TRIWULAN'!B610</f>
        <v>SD NEGERI 3 KALONGAN</v>
      </c>
      <c r="E614" s="136">
        <f>'PER TRIWULAN'!X610</f>
        <v>62060000</v>
      </c>
    </row>
    <row r="615" spans="2:5" hidden="1">
      <c r="B615" s="79">
        <f>'PER TRIWULAN'!A611</f>
        <v>606</v>
      </c>
      <c r="C615" s="54" t="str">
        <f>'PER TRIWULAN'!I611</f>
        <v xml:space="preserve"> Purwodadi </v>
      </c>
      <c r="D615" s="36" t="str">
        <f>'PER TRIWULAN'!B611</f>
        <v>SD NEGERI 3 KANDANGAN</v>
      </c>
      <c r="E615" s="136">
        <f>'PER TRIWULAN'!X611</f>
        <v>97730000</v>
      </c>
    </row>
    <row r="616" spans="2:5" hidden="1">
      <c r="B616" s="79">
        <f>'PER TRIWULAN'!A612</f>
        <v>607</v>
      </c>
      <c r="C616" s="54" t="str">
        <f>'PER TRIWULAN'!I612</f>
        <v xml:space="preserve"> Purwodadi </v>
      </c>
      <c r="D616" s="36" t="str">
        <f>'PER TRIWULAN'!B612</f>
        <v>SD NEGERI 3 KEDUNGREJO</v>
      </c>
      <c r="E616" s="136">
        <f>'PER TRIWULAN'!X612</f>
        <v>55390000</v>
      </c>
    </row>
    <row r="617" spans="2:5" hidden="1">
      <c r="B617" s="79">
        <f>'PER TRIWULAN'!A613</f>
        <v>608</v>
      </c>
      <c r="C617" s="54" t="str">
        <f>'PER TRIWULAN'!I613</f>
        <v xml:space="preserve"> Purwodadi </v>
      </c>
      <c r="D617" s="36" t="str">
        <f>'PER TRIWULAN'!B613</f>
        <v>SD NEGERI 3 KURIPAN</v>
      </c>
      <c r="E617" s="136">
        <f>'PER TRIWULAN'!X613</f>
        <v>121220000</v>
      </c>
    </row>
    <row r="618" spans="2:5" hidden="1">
      <c r="B618" s="79">
        <f>'PER TRIWULAN'!A614</f>
        <v>609</v>
      </c>
      <c r="C618" s="54" t="str">
        <f>'PER TRIWULAN'!I614</f>
        <v xml:space="preserve"> Purwodadi </v>
      </c>
      <c r="D618" s="36" t="str">
        <f>'PER TRIWULAN'!B614</f>
        <v>SD NEGERI 3 NAMBUHAN</v>
      </c>
      <c r="E618" s="136">
        <f>'PER TRIWULAN'!X614</f>
        <v>98310000</v>
      </c>
    </row>
    <row r="619" spans="2:5" hidden="1">
      <c r="B619" s="79">
        <f>'PER TRIWULAN'!A615</f>
        <v>610</v>
      </c>
      <c r="C619" s="54" t="str">
        <f>'PER TRIWULAN'!I615</f>
        <v xml:space="preserve"> Purwodadi </v>
      </c>
      <c r="D619" s="36" t="str">
        <f>'PER TRIWULAN'!B615</f>
        <v>SD NEGERI 3 NGEMBAK</v>
      </c>
      <c r="E619" s="136">
        <f>'PER TRIWULAN'!X615</f>
        <v>57710000</v>
      </c>
    </row>
    <row r="620" spans="2:5" hidden="1">
      <c r="B620" s="79">
        <f>'PER TRIWULAN'!A616</f>
        <v>611</v>
      </c>
      <c r="C620" s="54" t="str">
        <f>'PER TRIWULAN'!I616</f>
        <v xml:space="preserve"> Purwodadi </v>
      </c>
      <c r="D620" s="36" t="str">
        <f>'PER TRIWULAN'!B616</f>
        <v>SD NEGERI 3 NGLOBAR</v>
      </c>
      <c r="E620" s="136">
        <f>'PER TRIWULAN'!X616</f>
        <v>99760000</v>
      </c>
    </row>
    <row r="621" spans="2:5" hidden="1">
      <c r="B621" s="79">
        <f>'PER TRIWULAN'!A617</f>
        <v>612</v>
      </c>
      <c r="C621" s="54" t="str">
        <f>'PER TRIWULAN'!I617</f>
        <v xml:space="preserve"> Purwodadi </v>
      </c>
      <c r="D621" s="36" t="str">
        <f>'PER TRIWULAN'!B617</f>
        <v>SD NEGERI 3 NGRAJI</v>
      </c>
      <c r="E621" s="136">
        <f>'PER TRIWULAN'!X617</f>
        <v>147320000</v>
      </c>
    </row>
    <row r="622" spans="2:5" hidden="1">
      <c r="B622" s="79">
        <f>'PER TRIWULAN'!A618</f>
        <v>613</v>
      </c>
      <c r="C622" s="54" t="str">
        <f>'PER TRIWULAN'!I618</f>
        <v xml:space="preserve"> Purwodadi </v>
      </c>
      <c r="D622" s="36" t="str">
        <f>'PER TRIWULAN'!B618</f>
        <v>SD NEGERI 3 PURWODADI</v>
      </c>
      <c r="E622" s="136">
        <f>'PER TRIWULAN'!X618</f>
        <v>203870000</v>
      </c>
    </row>
    <row r="623" spans="2:5" hidden="1">
      <c r="B623" s="79">
        <f>'PER TRIWULAN'!A619</f>
        <v>614</v>
      </c>
      <c r="C623" s="54" t="str">
        <f>'PER TRIWULAN'!I619</f>
        <v xml:space="preserve"> Purwodadi </v>
      </c>
      <c r="D623" s="36" t="str">
        <f>'PER TRIWULAN'!B619</f>
        <v>SD NEGERI 3 PUTAT</v>
      </c>
      <c r="E623" s="136">
        <f>'PER TRIWULAN'!X619</f>
        <v>76270000</v>
      </c>
    </row>
    <row r="624" spans="2:5" hidden="1">
      <c r="B624" s="79">
        <f>'PER TRIWULAN'!A620</f>
        <v>615</v>
      </c>
      <c r="C624" s="54" t="str">
        <f>'PER TRIWULAN'!I620</f>
        <v xml:space="preserve"> Purwodadi </v>
      </c>
      <c r="D624" s="36" t="str">
        <f>'PER TRIWULAN'!B620</f>
        <v>SD NEGERI 4 CINGKRONG</v>
      </c>
      <c r="E624" s="136">
        <f>'PER TRIWULAN'!X620</f>
        <v>92800000</v>
      </c>
    </row>
    <row r="625" spans="2:5" hidden="1">
      <c r="B625" s="79">
        <f>'PER TRIWULAN'!A621</f>
        <v>616</v>
      </c>
      <c r="C625" s="54" t="str">
        <f>'PER TRIWULAN'!I621</f>
        <v xml:space="preserve"> Purwodadi </v>
      </c>
      <c r="D625" s="36" t="str">
        <f>'PER TRIWULAN'!B621</f>
        <v>SD NEGERI 4 KURIPAN</v>
      </c>
      <c r="E625" s="136">
        <f>'PER TRIWULAN'!X621</f>
        <v>103965000</v>
      </c>
    </row>
    <row r="626" spans="2:5" hidden="1">
      <c r="B626" s="79">
        <f>'PER TRIWULAN'!A622</f>
        <v>617</v>
      </c>
      <c r="C626" s="54" t="str">
        <f>'PER TRIWULAN'!I622</f>
        <v xml:space="preserve"> Purwodadi </v>
      </c>
      <c r="D626" s="36" t="str">
        <f>'PER TRIWULAN'!B622</f>
        <v>SD NEGERI 4 NAMBUHAN</v>
      </c>
      <c r="E626" s="136">
        <f>'PER TRIWULAN'!X622</f>
        <v>60320000</v>
      </c>
    </row>
    <row r="627" spans="2:5" hidden="1">
      <c r="B627" s="79">
        <f>'PER TRIWULAN'!A623</f>
        <v>618</v>
      </c>
      <c r="C627" s="54" t="str">
        <f>'PER TRIWULAN'!I623</f>
        <v xml:space="preserve"> Purwodadi </v>
      </c>
      <c r="D627" s="36" t="str">
        <f>'PER TRIWULAN'!B623</f>
        <v>SD NEGERI 4 NGEMBAK</v>
      </c>
      <c r="E627" s="136">
        <f>'PER TRIWULAN'!X623</f>
        <v>74820000</v>
      </c>
    </row>
    <row r="628" spans="2:5" hidden="1">
      <c r="B628" s="79">
        <f>'PER TRIWULAN'!A624</f>
        <v>619</v>
      </c>
      <c r="C628" s="54" t="str">
        <f>'PER TRIWULAN'!I624</f>
        <v xml:space="preserve"> Purwodadi </v>
      </c>
      <c r="D628" s="36" t="str">
        <f>'PER TRIWULAN'!B624</f>
        <v>SD NEGERI 4 NGRAJI</v>
      </c>
      <c r="E628" s="136">
        <f>'PER TRIWULAN'!X624</f>
        <v>111940000</v>
      </c>
    </row>
    <row r="629" spans="2:5" hidden="1">
      <c r="B629" s="79">
        <f>'PER TRIWULAN'!A625</f>
        <v>620</v>
      </c>
      <c r="C629" s="54" t="str">
        <f>'PER TRIWULAN'!I625</f>
        <v xml:space="preserve"> Purwodadi </v>
      </c>
      <c r="D629" s="36" t="str">
        <f>'PER TRIWULAN'!B625</f>
        <v>SD NEGERI 4 PURWODADI</v>
      </c>
      <c r="E629" s="136">
        <f>'PER TRIWULAN'!X625</f>
        <v>355540000</v>
      </c>
    </row>
    <row r="630" spans="2:5" hidden="1">
      <c r="B630" s="79">
        <f>'PER TRIWULAN'!A626</f>
        <v>621</v>
      </c>
      <c r="C630" s="54" t="str">
        <f>'PER TRIWULAN'!I626</f>
        <v xml:space="preserve"> Purwodadi </v>
      </c>
      <c r="D630" s="36" t="str">
        <f>'PER TRIWULAN'!B626</f>
        <v>SD NEGERI 5 KURIPAN</v>
      </c>
      <c r="E630" s="136">
        <f>'PER TRIWULAN'!X626</f>
        <v>61190000</v>
      </c>
    </row>
    <row r="631" spans="2:5" hidden="1">
      <c r="B631" s="79">
        <f>'PER TRIWULAN'!A627</f>
        <v>622</v>
      </c>
      <c r="C631" s="54" t="str">
        <f>'PER TRIWULAN'!I627</f>
        <v xml:space="preserve"> Purwodadi </v>
      </c>
      <c r="D631" s="36" t="str">
        <f>'PER TRIWULAN'!B627</f>
        <v>SD NEGERI 5 NGRAJI</v>
      </c>
      <c r="E631" s="136">
        <f>'PER TRIWULAN'!X627</f>
        <v>99470000</v>
      </c>
    </row>
    <row r="632" spans="2:5" hidden="1">
      <c r="B632" s="79">
        <f>'PER TRIWULAN'!A628</f>
        <v>623</v>
      </c>
      <c r="C632" s="54" t="str">
        <f>'PER TRIWULAN'!I628</f>
        <v xml:space="preserve"> Purwodadi </v>
      </c>
      <c r="D632" s="36" t="str">
        <f>'PER TRIWULAN'!B628</f>
        <v>SD NEGERI 5 PURWODADI</v>
      </c>
      <c r="E632" s="136">
        <f>'PER TRIWULAN'!X628</f>
        <v>121800000</v>
      </c>
    </row>
    <row r="633" spans="2:5" hidden="1">
      <c r="B633" s="79">
        <f>'PER TRIWULAN'!A629</f>
        <v>624</v>
      </c>
      <c r="C633" s="54" t="str">
        <f>'PER TRIWULAN'!I629</f>
        <v xml:space="preserve"> Purwodadi </v>
      </c>
      <c r="D633" s="36" t="str">
        <f>'PER TRIWULAN'!B629</f>
        <v>SD NEGERI 6 KURIPAN</v>
      </c>
      <c r="E633" s="136">
        <f>'PER TRIWULAN'!X629</f>
        <v>67860000</v>
      </c>
    </row>
    <row r="634" spans="2:5" hidden="1">
      <c r="B634" s="79">
        <f>'PER TRIWULAN'!A630</f>
        <v>625</v>
      </c>
      <c r="C634" s="54" t="str">
        <f>'PER TRIWULAN'!I630</f>
        <v xml:space="preserve"> Purwodadi </v>
      </c>
      <c r="D634" s="36" t="str">
        <f>'PER TRIWULAN'!B630</f>
        <v>SD NEGERI 6 PURWODADI</v>
      </c>
      <c r="E634" s="136">
        <f>'PER TRIWULAN'!X630</f>
        <v>147900000</v>
      </c>
    </row>
    <row r="635" spans="2:5" hidden="1">
      <c r="B635" s="79">
        <f>'PER TRIWULAN'!A631</f>
        <v>626</v>
      </c>
      <c r="C635" s="54" t="str">
        <f>'PER TRIWULAN'!I631</f>
        <v xml:space="preserve"> Purwodadi </v>
      </c>
      <c r="D635" s="36" t="str">
        <f>'PER TRIWULAN'!B631</f>
        <v>SD NEGERI 7 KURIPAN</v>
      </c>
      <c r="E635" s="136">
        <f>'PER TRIWULAN'!X631</f>
        <v>100050000</v>
      </c>
    </row>
    <row r="636" spans="2:5" hidden="1">
      <c r="B636" s="79">
        <f>'PER TRIWULAN'!A632</f>
        <v>627</v>
      </c>
      <c r="C636" s="54" t="str">
        <f>'PER TRIWULAN'!I632</f>
        <v xml:space="preserve"> Purwodadi </v>
      </c>
      <c r="D636" s="36" t="str">
        <f>'PER TRIWULAN'!B632</f>
        <v>SD NEGERI 8 PURWODADI</v>
      </c>
      <c r="E636" s="136">
        <f>'PER TRIWULAN'!X632</f>
        <v>130790000</v>
      </c>
    </row>
    <row r="637" spans="2:5" hidden="1">
      <c r="B637" s="79">
        <f>'PER TRIWULAN'!A633</f>
        <v>628</v>
      </c>
      <c r="C637" s="54" t="str">
        <f>'PER TRIWULAN'!I633</f>
        <v xml:space="preserve"> Purwodadi </v>
      </c>
      <c r="D637" s="36" t="str">
        <f>'PER TRIWULAN'!B633</f>
        <v>SD NEGERI 9 PURWODADI</v>
      </c>
      <c r="E637" s="136">
        <f>'PER TRIWULAN'!X633</f>
        <v>186760000</v>
      </c>
    </row>
    <row r="638" spans="2:5" hidden="1">
      <c r="B638" s="79">
        <f>'PER TRIWULAN'!A634</f>
        <v>629</v>
      </c>
      <c r="C638" s="54" t="str">
        <f>'PER TRIWULAN'!I634</f>
        <v xml:space="preserve"> Purwodadi </v>
      </c>
      <c r="D638" s="36" t="str">
        <f>'PER TRIWULAN'!B634</f>
        <v>SD NEGERI 1 KARANGANYAR</v>
      </c>
      <c r="E638" s="136">
        <f>'PER TRIWULAN'!X634</f>
        <v>102660000</v>
      </c>
    </row>
    <row r="639" spans="2:5" hidden="1">
      <c r="B639" s="79">
        <f>'PER TRIWULAN'!A635</f>
        <v>630</v>
      </c>
      <c r="C639" s="54" t="str">
        <f>'PER TRIWULAN'!I635</f>
        <v xml:space="preserve"> Purwodadi </v>
      </c>
      <c r="D639" s="36" t="str">
        <f>'PER TRIWULAN'!B635</f>
        <v>SD NEGERI 2 KARANGANYAR</v>
      </c>
      <c r="E639" s="136">
        <f>'PER TRIWULAN'!X635</f>
        <v>54375000</v>
      </c>
    </row>
    <row r="640" spans="2:5" hidden="1">
      <c r="B640" s="79">
        <f>'PER TRIWULAN'!A636</f>
        <v>631</v>
      </c>
      <c r="C640" s="54" t="str">
        <f>'PER TRIWULAN'!I636</f>
        <v xml:space="preserve"> Purwodadi </v>
      </c>
      <c r="D640" s="36" t="str">
        <f>'PER TRIWULAN'!B636</f>
        <v>SD NEGERI 3 KARANGNAYAR</v>
      </c>
      <c r="E640" s="136">
        <f>'PER TRIWULAN'!X636</f>
        <v>91930000</v>
      </c>
    </row>
    <row r="641" spans="2:5" hidden="1">
      <c r="B641" s="79">
        <f>'PER TRIWULAN'!A637</f>
        <v>632</v>
      </c>
      <c r="C641" s="54" t="str">
        <f>'PER TRIWULAN'!I637</f>
        <v xml:space="preserve"> Purwodadi </v>
      </c>
      <c r="D641" s="36" t="str">
        <f>'PER TRIWULAN'!B637</f>
        <v>SD ISLAMIC CENTER KURIPAN PURWODADI</v>
      </c>
      <c r="E641" s="136">
        <f>'PER TRIWULAN'!X637</f>
        <v>122090000</v>
      </c>
    </row>
    <row r="642" spans="2:5" hidden="1">
      <c r="B642" s="79">
        <f>'PER TRIWULAN'!A638</f>
        <v>633</v>
      </c>
      <c r="C642" s="54" t="str">
        <f>'PER TRIWULAN'!I638</f>
        <v xml:space="preserve"> Purwodadi </v>
      </c>
      <c r="D642" s="36" t="str">
        <f>'PER TRIWULAN'!B638</f>
        <v>SLB C. DANYANG</v>
      </c>
      <c r="E642" s="136">
        <f>'PER TRIWULAN'!X638</f>
        <v>31320000</v>
      </c>
    </row>
    <row r="643" spans="2:5" hidden="1">
      <c r="B643" s="79">
        <f>'PER TRIWULAN'!A639</f>
        <v>634</v>
      </c>
      <c r="C643" s="54" t="str">
        <f>'PER TRIWULAN'!I639</f>
        <v xml:space="preserve"> Tanggungharjo </v>
      </c>
      <c r="D643" s="36" t="str">
        <f>'PER TRIWULAN'!B639</f>
        <v>SD NEGERI 1 KAPUNG</v>
      </c>
      <c r="E643" s="136">
        <f>'PER TRIWULAN'!X639</f>
        <v>85550000</v>
      </c>
    </row>
    <row r="644" spans="2:5" hidden="1">
      <c r="B644" s="79">
        <f>'PER TRIWULAN'!A640</f>
        <v>635</v>
      </c>
      <c r="C644" s="54" t="str">
        <f>'PER TRIWULAN'!I640</f>
        <v xml:space="preserve"> Tanggungharjo </v>
      </c>
      <c r="D644" s="36" t="str">
        <f>'PER TRIWULAN'!B640</f>
        <v>SD NEGERI 1 SUGIHMANIK</v>
      </c>
      <c r="E644" s="136">
        <f>'PER TRIWULAN'!X640</f>
        <v>90190000</v>
      </c>
    </row>
    <row r="645" spans="2:5" hidden="1">
      <c r="B645" s="79">
        <f>'PER TRIWULAN'!A641</f>
        <v>636</v>
      </c>
      <c r="C645" s="54" t="str">
        <f>'PER TRIWULAN'!I641</f>
        <v xml:space="preserve"> Tanggungharjo </v>
      </c>
      <c r="D645" s="36" t="str">
        <f>'PER TRIWULAN'!B641</f>
        <v>SD NEGERI 1 TANGGUNG</v>
      </c>
      <c r="E645" s="136">
        <f>'PER TRIWULAN'!X641</f>
        <v>145870000</v>
      </c>
    </row>
    <row r="646" spans="2:5" hidden="1">
      <c r="B646" s="79">
        <f>'PER TRIWULAN'!A642</f>
        <v>637</v>
      </c>
      <c r="C646" s="54" t="str">
        <f>'PER TRIWULAN'!I642</f>
        <v xml:space="preserve"> Tanggungharjo </v>
      </c>
      <c r="D646" s="36" t="str">
        <f>'PER TRIWULAN'!B642</f>
        <v>SD NEGERI 2 KAPUNG</v>
      </c>
      <c r="E646" s="136">
        <f>'PER TRIWULAN'!X642</f>
        <v>73370000</v>
      </c>
    </row>
    <row r="647" spans="2:5" hidden="1">
      <c r="B647" s="79">
        <f>'PER TRIWULAN'!A643</f>
        <v>638</v>
      </c>
      <c r="C647" s="54" t="str">
        <f>'PER TRIWULAN'!I643</f>
        <v xml:space="preserve"> Tanggungharjo </v>
      </c>
      <c r="D647" s="36" t="str">
        <f>'PER TRIWULAN'!B643</f>
        <v>SD NEGERI 3 MRISI</v>
      </c>
      <c r="E647" s="136">
        <f>'PER TRIWULAN'!X643</f>
        <v>82360000</v>
      </c>
    </row>
    <row r="648" spans="2:5" hidden="1">
      <c r="B648" s="79">
        <f>'PER TRIWULAN'!A644</f>
        <v>639</v>
      </c>
      <c r="C648" s="54" t="str">
        <f>'PER TRIWULAN'!I644</f>
        <v xml:space="preserve"> Tanggungharjo </v>
      </c>
      <c r="D648" s="36" t="str">
        <f>'PER TRIWULAN'!B644</f>
        <v>SD NEGERI 4 RINGINPITU</v>
      </c>
      <c r="E648" s="136">
        <f>'PER TRIWULAN'!X644</f>
        <v>57130000</v>
      </c>
    </row>
    <row r="649" spans="2:5" hidden="1">
      <c r="B649" s="79">
        <f>'PER TRIWULAN'!A645</f>
        <v>640</v>
      </c>
      <c r="C649" s="54" t="str">
        <f>'PER TRIWULAN'!I645</f>
        <v xml:space="preserve"> Tanggungharjo </v>
      </c>
      <c r="D649" s="36" t="str">
        <f>'PER TRIWULAN'!B645</f>
        <v>SD NEGERI 4 TANGGUNG</v>
      </c>
      <c r="E649" s="136">
        <f>'PER TRIWULAN'!X645</f>
        <v>47850000</v>
      </c>
    </row>
    <row r="650" spans="2:5" hidden="1">
      <c r="B650" s="79">
        <f>'PER TRIWULAN'!A646</f>
        <v>641</v>
      </c>
      <c r="C650" s="54" t="str">
        <f>'PER TRIWULAN'!I646</f>
        <v xml:space="preserve"> Tanggungharjo </v>
      </c>
      <c r="D650" s="36" t="str">
        <f>'PER TRIWULAN'!B646</f>
        <v>SD NEGERI 5 TANGGUNG</v>
      </c>
      <c r="E650" s="136">
        <f>'PER TRIWULAN'!X646</f>
        <v>69890000</v>
      </c>
    </row>
    <row r="651" spans="2:5" hidden="1">
      <c r="B651" s="79">
        <f>'PER TRIWULAN'!A647</f>
        <v>642</v>
      </c>
      <c r="C651" s="54" t="str">
        <f>'PER TRIWULAN'!I647</f>
        <v xml:space="preserve"> Tanggungharjo </v>
      </c>
      <c r="D651" s="36" t="str">
        <f>'PER TRIWULAN'!B647</f>
        <v>SD NEGERI 2 TANGGUNG</v>
      </c>
      <c r="E651" s="136">
        <f>'PER TRIWULAN'!X647</f>
        <v>83520000</v>
      </c>
    </row>
    <row r="652" spans="2:5" hidden="1">
      <c r="B652" s="79">
        <f>'PER TRIWULAN'!A648</f>
        <v>643</v>
      </c>
      <c r="C652" s="54" t="str">
        <f>'PER TRIWULAN'!I648</f>
        <v xml:space="preserve"> Tanggungharjo </v>
      </c>
      <c r="D652" s="36" t="str">
        <f>'PER TRIWULAN'!B648</f>
        <v>SD NEGERI 3 TANGGUNG</v>
      </c>
      <c r="E652" s="136">
        <f>'PER TRIWULAN'!X648</f>
        <v>76850000</v>
      </c>
    </row>
    <row r="653" spans="2:5" hidden="1">
      <c r="B653" s="79">
        <f>'PER TRIWULAN'!A649</f>
        <v>644</v>
      </c>
      <c r="C653" s="54" t="str">
        <f>'PER TRIWULAN'!I649</f>
        <v xml:space="preserve"> Tanggungharjo </v>
      </c>
      <c r="D653" s="36" t="str">
        <f>'PER TRIWULAN'!B649</f>
        <v>SD NEGERI 1 BRABO</v>
      </c>
      <c r="E653" s="136">
        <f>'PER TRIWULAN'!X649</f>
        <v>69310000</v>
      </c>
    </row>
    <row r="654" spans="2:5" hidden="1">
      <c r="B654" s="79">
        <f>'PER TRIWULAN'!A650</f>
        <v>645</v>
      </c>
      <c r="C654" s="54" t="str">
        <f>'PER TRIWULAN'!I650</f>
        <v xml:space="preserve"> Tanggungharjo </v>
      </c>
      <c r="D654" s="36" t="str">
        <f>'PER TRIWULAN'!B650</f>
        <v>SD NEGERI 2 BRABO</v>
      </c>
      <c r="E654" s="136">
        <f>'PER TRIWULAN'!X650</f>
        <v>179220000</v>
      </c>
    </row>
    <row r="655" spans="2:5" hidden="1">
      <c r="B655" s="79">
        <f>'PER TRIWULAN'!A651</f>
        <v>646</v>
      </c>
      <c r="C655" s="54" t="str">
        <f>'PER TRIWULAN'!I651</f>
        <v xml:space="preserve"> Tanggungharjo </v>
      </c>
      <c r="D655" s="36" t="str">
        <f>'PER TRIWULAN'!B651</f>
        <v>SD NEGERI 3 BRABO</v>
      </c>
      <c r="E655" s="136">
        <f>'PER TRIWULAN'!X651</f>
        <v>98020000</v>
      </c>
    </row>
    <row r="656" spans="2:5" hidden="1">
      <c r="B656" s="79">
        <f>'PER TRIWULAN'!A652</f>
        <v>647</v>
      </c>
      <c r="C656" s="54" t="str">
        <f>'PER TRIWULAN'!I652</f>
        <v xml:space="preserve"> Tanggungharjo </v>
      </c>
      <c r="D656" s="36" t="str">
        <f>'PER TRIWULAN'!B652</f>
        <v>SD NEGERI 1 PADANG</v>
      </c>
      <c r="E656" s="136">
        <f>'PER TRIWULAN'!X652</f>
        <v>113680000</v>
      </c>
    </row>
    <row r="657" spans="2:5" hidden="1">
      <c r="B657" s="79">
        <f>'PER TRIWULAN'!A653</f>
        <v>648</v>
      </c>
      <c r="C657" s="54" t="str">
        <f>'PER TRIWULAN'!I653</f>
        <v xml:space="preserve"> Tanggungharjo </v>
      </c>
      <c r="D657" s="36" t="str">
        <f>'PER TRIWULAN'!B653</f>
        <v>SD NEGERI 2 PADANG</v>
      </c>
      <c r="E657" s="136">
        <f>'PER TRIWULAN'!X653</f>
        <v>49590000</v>
      </c>
    </row>
    <row r="658" spans="2:5" hidden="1">
      <c r="B658" s="79">
        <f>'PER TRIWULAN'!A654</f>
        <v>649</v>
      </c>
      <c r="C658" s="54" t="str">
        <f>'PER TRIWULAN'!I654</f>
        <v xml:space="preserve"> Tanggungharjo </v>
      </c>
      <c r="D658" s="36" t="str">
        <f>'PER TRIWULAN'!B654</f>
        <v>SD NEGERI 1 RINGINPITU</v>
      </c>
      <c r="E658" s="136">
        <f>'PER TRIWULAN'!X654</f>
        <v>58000000</v>
      </c>
    </row>
    <row r="659" spans="2:5" hidden="1">
      <c r="B659" s="79">
        <f>'PER TRIWULAN'!A655</f>
        <v>650</v>
      </c>
      <c r="C659" s="54" t="str">
        <f>'PER TRIWULAN'!I655</f>
        <v xml:space="preserve"> Tanggungharjo </v>
      </c>
      <c r="D659" s="36" t="str">
        <f>'PER TRIWULAN'!B655</f>
        <v>SD NEGERI 3 RINGINPITU</v>
      </c>
      <c r="E659" s="136">
        <f>'PER TRIWULAN'!X655</f>
        <v>139780000</v>
      </c>
    </row>
    <row r="660" spans="2:5" hidden="1">
      <c r="B660" s="79">
        <f>'PER TRIWULAN'!A656</f>
        <v>651</v>
      </c>
      <c r="C660" s="54" t="str">
        <f>'PER TRIWULAN'!I656</f>
        <v xml:space="preserve"> Tanggungharjo </v>
      </c>
      <c r="D660" s="36" t="str">
        <f>'PER TRIWULAN'!B656</f>
        <v>SD NEGERI 2 SUGIHMANIK</v>
      </c>
      <c r="E660" s="136">
        <f>'PER TRIWULAN'!X656</f>
        <v>127020000</v>
      </c>
    </row>
    <row r="661" spans="2:5" hidden="1">
      <c r="B661" s="79">
        <f>'PER TRIWULAN'!A657</f>
        <v>652</v>
      </c>
      <c r="C661" s="54" t="str">
        <f>'PER TRIWULAN'!I657</f>
        <v xml:space="preserve"> Tanggungharjo </v>
      </c>
      <c r="D661" s="36" t="str">
        <f>'PER TRIWULAN'!B657</f>
        <v>SD NEGERI 4 SUGIHMANIK</v>
      </c>
      <c r="E661" s="136">
        <f>'PER TRIWULAN'!X657</f>
        <v>133980000</v>
      </c>
    </row>
    <row r="662" spans="2:5" hidden="1">
      <c r="B662" s="79">
        <f>'PER TRIWULAN'!A658</f>
        <v>653</v>
      </c>
      <c r="C662" s="54" t="str">
        <f>'PER TRIWULAN'!I658</f>
        <v xml:space="preserve"> Tanggungharjo </v>
      </c>
      <c r="D662" s="36" t="str">
        <f>'PER TRIWULAN'!B658</f>
        <v>SD NEGERI 1 KALIWENANG</v>
      </c>
      <c r="E662" s="136">
        <f>'PER TRIWULAN'!X658</f>
        <v>57420000</v>
      </c>
    </row>
    <row r="663" spans="2:5" hidden="1">
      <c r="B663" s="79">
        <f>'PER TRIWULAN'!A659</f>
        <v>654</v>
      </c>
      <c r="C663" s="54" t="str">
        <f>'PER TRIWULAN'!I659</f>
        <v xml:space="preserve"> Tanggungharjo </v>
      </c>
      <c r="D663" s="36" t="str">
        <f>'PER TRIWULAN'!B659</f>
        <v>SD NEGERI 2 KALIWENANG</v>
      </c>
      <c r="E663" s="136">
        <f>'PER TRIWULAN'!X659</f>
        <v>71920000</v>
      </c>
    </row>
    <row r="664" spans="2:5" hidden="1">
      <c r="B664" s="79">
        <f>'PER TRIWULAN'!A660</f>
        <v>655</v>
      </c>
      <c r="C664" s="54" t="str">
        <f>'PER TRIWULAN'!I660</f>
        <v xml:space="preserve"> Tanggungharjo </v>
      </c>
      <c r="D664" s="36" t="str">
        <f>'PER TRIWULAN'!B660</f>
        <v>SD NEGERI 1 MRISI</v>
      </c>
      <c r="E664" s="136">
        <f>'PER TRIWULAN'!X660</f>
        <v>75690000</v>
      </c>
    </row>
    <row r="665" spans="2:5" hidden="1">
      <c r="B665" s="79">
        <f>'PER TRIWULAN'!A661</f>
        <v>656</v>
      </c>
      <c r="C665" s="54" t="str">
        <f>'PER TRIWULAN'!I661</f>
        <v xml:space="preserve"> Tanggungharjo </v>
      </c>
      <c r="D665" s="36" t="str">
        <f>'PER TRIWULAN'!B661</f>
        <v>SD NEGERI 2 MRISI</v>
      </c>
      <c r="E665" s="136">
        <f>'PER TRIWULAN'!X661</f>
        <v>117160000</v>
      </c>
    </row>
    <row r="666" spans="2:5" hidden="1">
      <c r="B666" s="79">
        <f>'PER TRIWULAN'!A662</f>
        <v>657</v>
      </c>
      <c r="C666" s="54" t="str">
        <f>'PER TRIWULAN'!I662</f>
        <v xml:space="preserve"> Tanggungharjo </v>
      </c>
      <c r="D666" s="36" t="str">
        <f>'PER TRIWULAN'!B662</f>
        <v>SD NEGERI 1 NGAMBAKREJO</v>
      </c>
      <c r="E666" s="136">
        <f>'PER TRIWULAN'!X662</f>
        <v>84680000</v>
      </c>
    </row>
    <row r="667" spans="2:5" hidden="1">
      <c r="B667" s="79">
        <f>'PER TRIWULAN'!A663</f>
        <v>658</v>
      </c>
      <c r="C667" s="54" t="str">
        <f>'PER TRIWULAN'!I663</f>
        <v xml:space="preserve"> Tanggungharjo </v>
      </c>
      <c r="D667" s="36" t="str">
        <f>'PER TRIWULAN'!B663</f>
        <v>SD NEGERI 2 NGAMBAKREJO</v>
      </c>
      <c r="E667" s="136">
        <f>'PER TRIWULAN'!X663</f>
        <v>100920000</v>
      </c>
    </row>
    <row r="668" spans="2:5" hidden="1">
      <c r="B668" s="79">
        <f>'PER TRIWULAN'!A664</f>
        <v>659</v>
      </c>
      <c r="C668" s="54" t="str">
        <f>'PER TRIWULAN'!I664</f>
        <v xml:space="preserve"> Tanggungharjo </v>
      </c>
      <c r="D668" s="36" t="str">
        <f>'PER TRIWULAN'!B664</f>
        <v>SD NEGERI 3 NGAMBAKREJO</v>
      </c>
      <c r="E668" s="136">
        <f>'PER TRIWULAN'!X664</f>
        <v>66700000</v>
      </c>
    </row>
    <row r="669" spans="2:5" hidden="1">
      <c r="B669" s="79">
        <f>'PER TRIWULAN'!A665</f>
        <v>660</v>
      </c>
      <c r="C669" s="54" t="str">
        <f>'PER TRIWULAN'!I665</f>
        <v xml:space="preserve"> Tanggungharjo </v>
      </c>
      <c r="D669" s="36" t="str">
        <f>'PER TRIWULAN'!B665</f>
        <v>SD KRISTEN KALICERET</v>
      </c>
      <c r="E669" s="136">
        <f>'PER TRIWULAN'!X665</f>
        <v>25520000</v>
      </c>
    </row>
    <row r="670" spans="2:5">
      <c r="B670" s="79">
        <f>'PER TRIWULAN'!A666</f>
        <v>661</v>
      </c>
      <c r="C670" s="54" t="str">
        <f>'PER TRIWULAN'!I666</f>
        <v xml:space="preserve"> Tawangharjo </v>
      </c>
      <c r="D670" s="36" t="str">
        <f>'PER TRIWULAN'!B666</f>
        <v>SD NEGERI 1 GODAN</v>
      </c>
      <c r="E670" s="136">
        <f>'PER TRIWULAN'!X666</f>
        <v>96570000</v>
      </c>
    </row>
    <row r="671" spans="2:5">
      <c r="B671" s="79">
        <f>'PER TRIWULAN'!A667</f>
        <v>662</v>
      </c>
      <c r="C671" s="54" t="str">
        <f>'PER TRIWULAN'!I667</f>
        <v xml:space="preserve"> Tawangharjo </v>
      </c>
      <c r="D671" s="36" t="str">
        <f>'PER TRIWULAN'!B667</f>
        <v>SD NEGERI 1 JONO</v>
      </c>
      <c r="E671" s="136">
        <f>'PER TRIWULAN'!X667</f>
        <v>77720000</v>
      </c>
    </row>
    <row r="672" spans="2:5">
      <c r="B672" s="79">
        <f>'PER TRIWULAN'!A668</f>
        <v>663</v>
      </c>
      <c r="C672" s="54" t="str">
        <f>'PER TRIWULAN'!I668</f>
        <v xml:space="preserve"> Tawangharjo </v>
      </c>
      <c r="D672" s="36" t="str">
        <f>'PER TRIWULAN'!B668</f>
        <v>SD NEGERI 1 KEMADOH BATUR</v>
      </c>
      <c r="E672" s="136">
        <f>'PER TRIWULAN'!X668</f>
        <v>76560000</v>
      </c>
    </row>
    <row r="673" spans="2:5">
      <c r="B673" s="79">
        <f>'PER TRIWULAN'!A669</f>
        <v>664</v>
      </c>
      <c r="C673" s="54" t="str">
        <f>'PER TRIWULAN'!I669</f>
        <v xml:space="preserve"> Tawangharjo </v>
      </c>
      <c r="D673" s="36" t="str">
        <f>'PER TRIWULAN'!B669</f>
        <v>SD NEGERI 1 MAYAHAN</v>
      </c>
      <c r="E673" s="136">
        <f>'PER TRIWULAN'!X669</f>
        <v>90480000</v>
      </c>
    </row>
    <row r="674" spans="2:5">
      <c r="B674" s="79">
        <f>'PER TRIWULAN'!A670</f>
        <v>665</v>
      </c>
      <c r="C674" s="54" t="str">
        <f>'PER TRIWULAN'!I670</f>
        <v xml:space="preserve"> Tawangharjo </v>
      </c>
      <c r="D674" s="36" t="str">
        <f>'PER TRIWULAN'!B670</f>
        <v>SD NEGERI 1 PULONGRAMBE</v>
      </c>
      <c r="E674" s="136">
        <f>'PER TRIWULAN'!X670</f>
        <v>55100000</v>
      </c>
    </row>
    <row r="675" spans="2:5">
      <c r="B675" s="79">
        <f>'PER TRIWULAN'!A671</f>
        <v>666</v>
      </c>
      <c r="C675" s="54" t="str">
        <f>'PER TRIWULAN'!I671</f>
        <v xml:space="preserve"> Tawangharjo </v>
      </c>
      <c r="D675" s="36" t="str">
        <f>'PER TRIWULAN'!B671</f>
        <v>SD NEGERI 1 SELO</v>
      </c>
      <c r="E675" s="136">
        <f>'PER TRIWULAN'!X671</f>
        <v>94250000</v>
      </c>
    </row>
    <row r="676" spans="2:5">
      <c r="B676" s="79">
        <f>'PER TRIWULAN'!A672</f>
        <v>667</v>
      </c>
      <c r="C676" s="54" t="str">
        <f>'PER TRIWULAN'!I672</f>
        <v xml:space="preserve"> Tawangharjo </v>
      </c>
      <c r="D676" s="36" t="str">
        <f>'PER TRIWULAN'!B672</f>
        <v>SD NEGERI 1 TARUB</v>
      </c>
      <c r="E676" s="136">
        <f>'PER TRIWULAN'!X672</f>
        <v>130790000</v>
      </c>
    </row>
    <row r="677" spans="2:5">
      <c r="B677" s="79">
        <f>'PER TRIWULAN'!A673</f>
        <v>668</v>
      </c>
      <c r="C677" s="54" t="str">
        <f>'PER TRIWULAN'!I673</f>
        <v xml:space="preserve"> Tawangharjo </v>
      </c>
      <c r="D677" s="36" t="str">
        <f>'PER TRIWULAN'!B673</f>
        <v>SD NEGERI 1 TAWANGHARJO</v>
      </c>
      <c r="E677" s="136">
        <f>'PER TRIWULAN'!X673</f>
        <v>117740000</v>
      </c>
    </row>
    <row r="678" spans="2:5">
      <c r="B678" s="79">
        <f>'PER TRIWULAN'!A674</f>
        <v>669</v>
      </c>
      <c r="C678" s="54" t="str">
        <f>'PER TRIWULAN'!I674</f>
        <v xml:space="preserve"> Tawangharjo </v>
      </c>
      <c r="D678" s="36" t="str">
        <f>'PER TRIWULAN'!B674</f>
        <v>SD NEGERI 1PLOSOREJO</v>
      </c>
      <c r="E678" s="136">
        <f>'PER TRIWULAN'!X674</f>
        <v>140650000</v>
      </c>
    </row>
    <row r="679" spans="2:5">
      <c r="B679" s="79">
        <f>'PER TRIWULAN'!A675</f>
        <v>670</v>
      </c>
      <c r="C679" s="54" t="str">
        <f>'PER TRIWULAN'!I675</f>
        <v xml:space="preserve"> Tawangharjo </v>
      </c>
      <c r="D679" s="36" t="str">
        <f>'PER TRIWULAN'!B675</f>
        <v>SD NEGERI 2 GODAN</v>
      </c>
      <c r="E679" s="136">
        <f>'PER TRIWULAN'!X675</f>
        <v>90480000</v>
      </c>
    </row>
    <row r="680" spans="2:5">
      <c r="B680" s="79">
        <f>'PER TRIWULAN'!A676</f>
        <v>671</v>
      </c>
      <c r="C680" s="54" t="str">
        <f>'PER TRIWULAN'!I676</f>
        <v xml:space="preserve"> Tawangharjo </v>
      </c>
      <c r="D680" s="36" t="str">
        <f>'PER TRIWULAN'!B676</f>
        <v>SD NEGERI 2 JONO</v>
      </c>
      <c r="E680" s="136">
        <f>'PER TRIWULAN'!X676</f>
        <v>98310000</v>
      </c>
    </row>
    <row r="681" spans="2:5">
      <c r="B681" s="79">
        <f>'PER TRIWULAN'!A677</f>
        <v>672</v>
      </c>
      <c r="C681" s="54" t="str">
        <f>'PER TRIWULAN'!I677</f>
        <v xml:space="preserve"> Tawangharjo </v>
      </c>
      <c r="D681" s="36" t="str">
        <f>'PER TRIWULAN'!B677</f>
        <v>SD NEGERI 2 MAYAHAN</v>
      </c>
      <c r="E681" s="136">
        <f>'PER TRIWULAN'!X677</f>
        <v>160370000</v>
      </c>
    </row>
    <row r="682" spans="2:5">
      <c r="B682" s="79">
        <f>'PER TRIWULAN'!A678</f>
        <v>673</v>
      </c>
      <c r="C682" s="54" t="str">
        <f>'PER TRIWULAN'!I678</f>
        <v xml:space="preserve"> Tawangharjo </v>
      </c>
      <c r="D682" s="36" t="str">
        <f>'PER TRIWULAN'!B678</f>
        <v>SD NEGERI 2 PLOSOREJO</v>
      </c>
      <c r="E682" s="136">
        <f>'PER TRIWULAN'!X678</f>
        <v>122380000</v>
      </c>
    </row>
    <row r="683" spans="2:5">
      <c r="B683" s="79">
        <f>'PER TRIWULAN'!A679</f>
        <v>674</v>
      </c>
      <c r="C683" s="54" t="str">
        <f>'PER TRIWULAN'!I679</f>
        <v xml:space="preserve"> Tawangharjo </v>
      </c>
      <c r="D683" s="36" t="str">
        <f>'PER TRIWULAN'!B679</f>
        <v>SD NEGERI 2 POJOK</v>
      </c>
      <c r="E683" s="136">
        <f>'PER TRIWULAN'!X679</f>
        <v>52490000</v>
      </c>
    </row>
    <row r="684" spans="2:5">
      <c r="B684" s="79">
        <f>'PER TRIWULAN'!A680</f>
        <v>675</v>
      </c>
      <c r="C684" s="54" t="str">
        <f>'PER TRIWULAN'!I680</f>
        <v xml:space="preserve"> Tawangharjo </v>
      </c>
      <c r="D684" s="36" t="str">
        <f>'PER TRIWULAN'!B680</f>
        <v>SD NEGERI 2 SELO</v>
      </c>
      <c r="E684" s="136">
        <f>'PER TRIWULAN'!X680</f>
        <v>72500000</v>
      </c>
    </row>
    <row r="685" spans="2:5">
      <c r="B685" s="79">
        <f>'PER TRIWULAN'!A681</f>
        <v>676</v>
      </c>
      <c r="C685" s="54" t="str">
        <f>'PER TRIWULAN'!I681</f>
        <v xml:space="preserve"> Tawangharjo </v>
      </c>
      <c r="D685" s="36" t="str">
        <f>'PER TRIWULAN'!B681</f>
        <v>SD NEGERI 3 JONO</v>
      </c>
      <c r="E685" s="136">
        <f>'PER TRIWULAN'!X681</f>
        <v>23490000</v>
      </c>
    </row>
    <row r="686" spans="2:5">
      <c r="B686" s="79">
        <f>'PER TRIWULAN'!A682</f>
        <v>677</v>
      </c>
      <c r="C686" s="54" t="str">
        <f>'PER TRIWULAN'!I682</f>
        <v xml:space="preserve"> Tawangharjo </v>
      </c>
      <c r="D686" s="36" t="str">
        <f>'PER TRIWULAN'!B682</f>
        <v>SD NEGERI 3 KEMADOHBATUR</v>
      </c>
      <c r="E686" s="136">
        <f>'PER TRIWULAN'!X682</f>
        <v>61480000</v>
      </c>
    </row>
    <row r="687" spans="2:5">
      <c r="B687" s="79">
        <f>'PER TRIWULAN'!A683</f>
        <v>678</v>
      </c>
      <c r="C687" s="54" t="str">
        <f>'PER TRIWULAN'!I683</f>
        <v xml:space="preserve"> Tawangharjo </v>
      </c>
      <c r="D687" s="36" t="str">
        <f>'PER TRIWULAN'!B683</f>
        <v>SD NEGERI 3 MAYAHAN</v>
      </c>
      <c r="E687" s="136">
        <f>'PER TRIWULAN'!X683</f>
        <v>80620000</v>
      </c>
    </row>
    <row r="688" spans="2:5">
      <c r="B688" s="79">
        <f>'PER TRIWULAN'!A684</f>
        <v>679</v>
      </c>
      <c r="C688" s="54" t="str">
        <f>'PER TRIWULAN'!I684</f>
        <v xml:space="preserve"> Tawangharjo </v>
      </c>
      <c r="D688" s="36" t="str">
        <f>'PER TRIWULAN'!B684</f>
        <v>SD NEGERI 3 PLOSOREJO</v>
      </c>
      <c r="E688" s="136">
        <f>'PER TRIWULAN'!X684</f>
        <v>127600000</v>
      </c>
    </row>
    <row r="689" spans="2:5">
      <c r="B689" s="79">
        <f>'PER TRIWULAN'!A685</f>
        <v>680</v>
      </c>
      <c r="C689" s="54" t="str">
        <f>'PER TRIWULAN'!I685</f>
        <v xml:space="preserve"> Tawangharjo </v>
      </c>
      <c r="D689" s="36" t="str">
        <f>'PER TRIWULAN'!B685</f>
        <v>SD NEGERI 3 POJOK</v>
      </c>
      <c r="E689" s="136">
        <f>'PER TRIWULAN'!X685</f>
        <v>67280000</v>
      </c>
    </row>
    <row r="690" spans="2:5">
      <c r="B690" s="79">
        <f>'PER TRIWULAN'!A686</f>
        <v>681</v>
      </c>
      <c r="C690" s="54" t="str">
        <f>'PER TRIWULAN'!I686</f>
        <v xml:space="preserve"> Tawangharjo </v>
      </c>
      <c r="D690" s="36" t="str">
        <f>'PER TRIWULAN'!B686</f>
        <v>SD NEGERI 3 SELO</v>
      </c>
      <c r="E690" s="136">
        <f>'PER TRIWULAN'!X686</f>
        <v>123830000</v>
      </c>
    </row>
    <row r="691" spans="2:5">
      <c r="B691" s="79">
        <f>'PER TRIWULAN'!A687</f>
        <v>682</v>
      </c>
      <c r="C691" s="54" t="str">
        <f>'PER TRIWULAN'!I687</f>
        <v xml:space="preserve"> Tawangharjo </v>
      </c>
      <c r="D691" s="36" t="str">
        <f>'PER TRIWULAN'!B687</f>
        <v>SD NEGERI 3 TARUB</v>
      </c>
      <c r="E691" s="136">
        <f>'PER TRIWULAN'!X687</f>
        <v>128760000</v>
      </c>
    </row>
    <row r="692" spans="2:5">
      <c r="B692" s="79">
        <f>'PER TRIWULAN'!A688</f>
        <v>683</v>
      </c>
      <c r="C692" s="54" t="str">
        <f>'PER TRIWULAN'!I688</f>
        <v xml:space="preserve"> Tawangharjo </v>
      </c>
      <c r="D692" s="36" t="str">
        <f>'PER TRIWULAN'!B688</f>
        <v>SD NEGERI 3 TAWANGHARJO</v>
      </c>
      <c r="E692" s="136">
        <f>'PER TRIWULAN'!X688</f>
        <v>109330000</v>
      </c>
    </row>
    <row r="693" spans="2:5">
      <c r="B693" s="79">
        <f>'PER TRIWULAN'!A689</f>
        <v>684</v>
      </c>
      <c r="C693" s="54" t="str">
        <f>'PER TRIWULAN'!I689</f>
        <v xml:space="preserve"> Tawangharjo </v>
      </c>
      <c r="D693" s="36" t="str">
        <f>'PER TRIWULAN'!B689</f>
        <v>SD NEGERI 4 JONO</v>
      </c>
      <c r="E693" s="136">
        <f>'PER TRIWULAN'!X689</f>
        <v>86420000</v>
      </c>
    </row>
    <row r="694" spans="2:5">
      <c r="B694" s="79">
        <f>'PER TRIWULAN'!A690</f>
        <v>685</v>
      </c>
      <c r="C694" s="54" t="str">
        <f>'PER TRIWULAN'!I690</f>
        <v xml:space="preserve"> Tawangharjo </v>
      </c>
      <c r="D694" s="36" t="str">
        <f>'PER TRIWULAN'!B690</f>
        <v>SD NEGERI 4 SELO</v>
      </c>
      <c r="E694" s="136">
        <f>'PER TRIWULAN'!X690</f>
        <v>22185000</v>
      </c>
    </row>
    <row r="695" spans="2:5">
      <c r="B695" s="79">
        <f>'PER TRIWULAN'!A691</f>
        <v>686</v>
      </c>
      <c r="C695" s="54" t="str">
        <f>'PER TRIWULAN'!I691</f>
        <v xml:space="preserve"> Tawangharjo </v>
      </c>
      <c r="D695" s="36" t="str">
        <f>'PER TRIWULAN'!B691</f>
        <v>SD NEGERI 2 TARUB</v>
      </c>
      <c r="E695" s="136">
        <f>'PER TRIWULAN'!X691</f>
        <v>136300000</v>
      </c>
    </row>
    <row r="696" spans="2:5">
      <c r="B696" s="79">
        <f>'PER TRIWULAN'!A692</f>
        <v>687</v>
      </c>
      <c r="C696" s="54" t="str">
        <f>'PER TRIWULAN'!I692</f>
        <v xml:space="preserve"> Tawangharjo </v>
      </c>
      <c r="D696" s="36" t="str">
        <f>'PER TRIWULAN'!B692</f>
        <v>SD NEGERI 3 GODAN</v>
      </c>
      <c r="E696" s="136">
        <f>'PER TRIWULAN'!X692</f>
        <v>85550000</v>
      </c>
    </row>
    <row r="697" spans="2:5">
      <c r="B697" s="79">
        <f>'PER TRIWULAN'!A693</f>
        <v>688</v>
      </c>
      <c r="C697" s="54" t="str">
        <f>'PER TRIWULAN'!I693</f>
        <v xml:space="preserve"> Tawangharjo </v>
      </c>
      <c r="D697" s="36" t="str">
        <f>'PER TRIWULAN'!B693</f>
        <v>SD NEGERI 4 GODAN</v>
      </c>
      <c r="E697" s="136">
        <f>'PER TRIWULAN'!X693</f>
        <v>80330000</v>
      </c>
    </row>
    <row r="698" spans="2:5">
      <c r="B698" s="79">
        <f>'PER TRIWULAN'!A694</f>
        <v>689</v>
      </c>
      <c r="C698" s="54" t="str">
        <f>'PER TRIWULAN'!I694</f>
        <v xml:space="preserve"> Tawangharjo </v>
      </c>
      <c r="D698" s="36" t="str">
        <f>'PER TRIWULAN'!B694</f>
        <v>SD NEGERI 2 KEMADOHBATUR</v>
      </c>
      <c r="E698" s="136">
        <f>'PER TRIWULAN'!X694</f>
        <v>108170000</v>
      </c>
    </row>
    <row r="699" spans="2:5">
      <c r="B699" s="79">
        <f>'PER TRIWULAN'!A695</f>
        <v>690</v>
      </c>
      <c r="C699" s="54" t="str">
        <f>'PER TRIWULAN'!I695</f>
        <v xml:space="preserve"> Tawangharjo </v>
      </c>
      <c r="D699" s="36" t="str">
        <f>'PER TRIWULAN'!B695</f>
        <v>SD NEGERI 1 POJOK</v>
      </c>
      <c r="E699" s="136">
        <f>'PER TRIWULAN'!X695</f>
        <v>71340000</v>
      </c>
    </row>
    <row r="700" spans="2:5" ht="13.5" thickBot="1">
      <c r="B700" s="79">
        <f>'PER TRIWULAN'!A696</f>
        <v>691</v>
      </c>
      <c r="C700" s="54" t="str">
        <f>'PER TRIWULAN'!I696</f>
        <v xml:space="preserve"> Tawangharjo </v>
      </c>
      <c r="D700" s="36" t="str">
        <f>'PER TRIWULAN'!B696</f>
        <v>SD NEGERI 2 PULONGRAMBE</v>
      </c>
      <c r="E700" s="136">
        <f>'PER TRIWULAN'!X696</f>
        <v>84680000</v>
      </c>
    </row>
    <row r="701" spans="2:5" ht="13.5" hidden="1" thickBot="1">
      <c r="B701" s="79">
        <f>'PER TRIWULAN'!A697</f>
        <v>692</v>
      </c>
      <c r="C701" s="54" t="str">
        <f>'PER TRIWULAN'!I697</f>
        <v xml:space="preserve"> Tegowanu </v>
      </c>
      <c r="D701" s="36" t="str">
        <f>'PER TRIWULAN'!B697</f>
        <v>SD NEGERI 1 CANGKRING</v>
      </c>
      <c r="E701" s="136">
        <f>'PER TRIWULAN'!X697</f>
        <v>128470000</v>
      </c>
    </row>
    <row r="702" spans="2:5" ht="13.5" hidden="1" thickBot="1">
      <c r="B702" s="79">
        <f>'PER TRIWULAN'!A698</f>
        <v>693</v>
      </c>
      <c r="C702" s="54" t="str">
        <f>'PER TRIWULAN'!I698</f>
        <v xml:space="preserve"> Tegowanu </v>
      </c>
      <c r="D702" s="36" t="str">
        <f>'PER TRIWULAN'!B698</f>
        <v>SD NEGERI 1 KEBONAGUNG</v>
      </c>
      <c r="E702" s="136">
        <f>'PER TRIWULAN'!X698</f>
        <v>83810000</v>
      </c>
    </row>
    <row r="703" spans="2:5" ht="13.5" hidden="1" thickBot="1">
      <c r="B703" s="79">
        <f>'PER TRIWULAN'!A699</f>
        <v>694</v>
      </c>
      <c r="C703" s="54" t="str">
        <f>'PER TRIWULAN'!I699</f>
        <v xml:space="preserve"> Tegowanu </v>
      </c>
      <c r="D703" s="36" t="str">
        <f>'PER TRIWULAN'!B699</f>
        <v>SD NEGERI 1 KEDUNGWUNGU</v>
      </c>
      <c r="E703" s="136">
        <f>'PER TRIWULAN'!X699</f>
        <v>101210000</v>
      </c>
    </row>
    <row r="704" spans="2:5" ht="13.5" hidden="1" thickBot="1">
      <c r="B704" s="79">
        <f>'PER TRIWULAN'!A700</f>
        <v>695</v>
      </c>
      <c r="C704" s="54" t="str">
        <f>'PER TRIWULAN'!I700</f>
        <v xml:space="preserve"> Tegowanu </v>
      </c>
      <c r="D704" s="36" t="str">
        <f>'PER TRIWULAN'!B700</f>
        <v>SD NEGERI 1 KEJAWAN</v>
      </c>
      <c r="E704" s="136">
        <f>'PER TRIWULAN'!X700</f>
        <v>110490000</v>
      </c>
    </row>
    <row r="705" spans="2:5" ht="13.5" hidden="1" thickBot="1">
      <c r="B705" s="79">
        <f>'PER TRIWULAN'!A701</f>
        <v>696</v>
      </c>
      <c r="C705" s="54" t="str">
        <f>'PER TRIWULAN'!I701</f>
        <v xml:space="preserve"> Tegowanu </v>
      </c>
      <c r="D705" s="36" t="str">
        <f>'PER TRIWULAN'!B701</f>
        <v>SD NEGERI 1 MANGUNSARI</v>
      </c>
      <c r="E705" s="136">
        <f>'PER TRIWULAN'!X701</f>
        <v>67280000</v>
      </c>
    </row>
    <row r="706" spans="2:5" ht="13.5" hidden="1" thickBot="1">
      <c r="B706" s="79">
        <f>'PER TRIWULAN'!A702</f>
        <v>697</v>
      </c>
      <c r="C706" s="54" t="str">
        <f>'PER TRIWULAN'!I702</f>
        <v xml:space="preserve"> Tegowanu </v>
      </c>
      <c r="D706" s="36" t="str">
        <f>'PER TRIWULAN'!B702</f>
        <v>SD NEGERI 1 MEDANI</v>
      </c>
      <c r="E706" s="136">
        <f>'PER TRIWULAN'!X702</f>
        <v>110200000</v>
      </c>
    </row>
    <row r="707" spans="2:5" ht="13.5" hidden="1" thickBot="1">
      <c r="B707" s="79">
        <f>'PER TRIWULAN'!A703</f>
        <v>698</v>
      </c>
      <c r="C707" s="54" t="str">
        <f>'PER TRIWULAN'!I703</f>
        <v xml:space="preserve"> Tegowanu </v>
      </c>
      <c r="D707" s="36" t="str">
        <f>'PER TRIWULAN'!B703</f>
        <v>SD NEGERI 1 SUKOREJO</v>
      </c>
      <c r="E707" s="136">
        <f>'PER TRIWULAN'!X703</f>
        <v>88160000</v>
      </c>
    </row>
    <row r="708" spans="2:5" ht="13.5" hidden="1" thickBot="1">
      <c r="B708" s="79">
        <f>'PER TRIWULAN'!A704</f>
        <v>699</v>
      </c>
      <c r="C708" s="54" t="str">
        <f>'PER TRIWULAN'!I704</f>
        <v xml:space="preserve"> Tegowanu </v>
      </c>
      <c r="D708" s="36" t="str">
        <f>'PER TRIWULAN'!B704</f>
        <v>SD NEGERI 1 TAJEMSARI</v>
      </c>
      <c r="E708" s="136">
        <f>'PER TRIWULAN'!X704</f>
        <v>134270000</v>
      </c>
    </row>
    <row r="709" spans="2:5" ht="13.5" hidden="1" thickBot="1">
      <c r="B709" s="79">
        <f>'PER TRIWULAN'!A705</f>
        <v>700</v>
      </c>
      <c r="C709" s="54" t="str">
        <f>'PER TRIWULAN'!I705</f>
        <v xml:space="preserve"> Tegowanu </v>
      </c>
      <c r="D709" s="36" t="str">
        <f>'PER TRIWULAN'!B705</f>
        <v>SD NEGERI 1 TEGOWANUKULON</v>
      </c>
      <c r="E709" s="136">
        <f>'PER TRIWULAN'!X705</f>
        <v>91640000</v>
      </c>
    </row>
    <row r="710" spans="2:5" ht="13.5" hidden="1" thickBot="1">
      <c r="B710" s="79">
        <f>'PER TRIWULAN'!A706</f>
        <v>701</v>
      </c>
      <c r="C710" s="54" t="str">
        <f>'PER TRIWULAN'!I706</f>
        <v xml:space="preserve"> Tegowanu </v>
      </c>
      <c r="D710" s="36" t="str">
        <f>'PER TRIWULAN'!B706</f>
        <v>SD NEGERI 2 KARANGPASAR</v>
      </c>
      <c r="E710" s="136">
        <f>'PER TRIWULAN'!X706</f>
        <v>83085000</v>
      </c>
    </row>
    <row r="711" spans="2:5" ht="13.5" hidden="1" thickBot="1">
      <c r="B711" s="79">
        <f>'PER TRIWULAN'!A707</f>
        <v>702</v>
      </c>
      <c r="C711" s="54" t="str">
        <f>'PER TRIWULAN'!I707</f>
        <v xml:space="preserve"> Tegowanu </v>
      </c>
      <c r="D711" s="36" t="str">
        <f>'PER TRIWULAN'!B707</f>
        <v>SD NEGERI 2 SUKOREJO</v>
      </c>
      <c r="E711" s="136">
        <f>'PER TRIWULAN'!X707</f>
        <v>75110000</v>
      </c>
    </row>
    <row r="712" spans="2:5" ht="13.5" hidden="1" thickBot="1">
      <c r="B712" s="79">
        <f>'PER TRIWULAN'!A708</f>
        <v>703</v>
      </c>
      <c r="C712" s="54" t="str">
        <f>'PER TRIWULAN'!I708</f>
        <v xml:space="preserve"> Tegowanu </v>
      </c>
      <c r="D712" s="36" t="str">
        <f>'PER TRIWULAN'!B708</f>
        <v>SD NEGERI 2 TAJEMSARI</v>
      </c>
      <c r="E712" s="136">
        <f>'PER TRIWULAN'!X708</f>
        <v>49590000</v>
      </c>
    </row>
    <row r="713" spans="2:5" ht="13.5" hidden="1" thickBot="1">
      <c r="B713" s="79">
        <f>'PER TRIWULAN'!A709</f>
        <v>704</v>
      </c>
      <c r="C713" s="54" t="str">
        <f>'PER TRIWULAN'!I709</f>
        <v xml:space="preserve"> Tegowanu </v>
      </c>
      <c r="D713" s="36" t="str">
        <f>'PER TRIWULAN'!B709</f>
        <v>SD NEGERI 2 TEGOWANUWETAN</v>
      </c>
      <c r="E713" s="136">
        <f>'PER TRIWULAN'!X709</f>
        <v>86710000</v>
      </c>
    </row>
    <row r="714" spans="2:5" ht="13.5" hidden="1" thickBot="1">
      <c r="B714" s="79">
        <f>'PER TRIWULAN'!A710</f>
        <v>705</v>
      </c>
      <c r="C714" s="54" t="str">
        <f>'PER TRIWULAN'!I710</f>
        <v xml:space="preserve"> Tegowanu </v>
      </c>
      <c r="D714" s="36" t="str">
        <f>'PER TRIWULAN'!B710</f>
        <v>SD NEGERI 2 TEGOWANUKULON</v>
      </c>
      <c r="E714" s="136">
        <f>'PER TRIWULAN'!X710</f>
        <v>91350000</v>
      </c>
    </row>
    <row r="715" spans="2:5" ht="13.5" hidden="1" thickBot="1">
      <c r="B715" s="79">
        <f>'PER TRIWULAN'!A711</f>
        <v>706</v>
      </c>
      <c r="C715" s="54" t="str">
        <f>'PER TRIWULAN'!I711</f>
        <v xml:space="preserve"> Tegowanu </v>
      </c>
      <c r="D715" s="36" t="str">
        <f>'PER TRIWULAN'!B711</f>
        <v>SD NEGERI 2 TLOGOREJO</v>
      </c>
      <c r="E715" s="136">
        <f>'PER TRIWULAN'!X711</f>
        <v>62640000</v>
      </c>
    </row>
    <row r="716" spans="2:5" ht="13.5" hidden="1" thickBot="1">
      <c r="B716" s="79">
        <f>'PER TRIWULAN'!A712</f>
        <v>707</v>
      </c>
      <c r="C716" s="54" t="str">
        <f>'PER TRIWULAN'!I712</f>
        <v xml:space="preserve"> Tegowanu </v>
      </c>
      <c r="D716" s="36" t="str">
        <f>'PER TRIWULAN'!B712</f>
        <v>SD NEGERI 2 TUNJUNGHARJO</v>
      </c>
      <c r="E716" s="136">
        <f>'PER TRIWULAN'!X712</f>
        <v>141810000</v>
      </c>
    </row>
    <row r="717" spans="2:5" ht="13.5" hidden="1" thickBot="1">
      <c r="B717" s="79">
        <f>'PER TRIWULAN'!A713</f>
        <v>708</v>
      </c>
      <c r="C717" s="54" t="str">
        <f>'PER TRIWULAN'!I713</f>
        <v xml:space="preserve"> Tegowanu </v>
      </c>
      <c r="D717" s="36" t="str">
        <f>'PER TRIWULAN'!B713</f>
        <v>SD NEGERI 3 KEBONAGUNG</v>
      </c>
      <c r="E717" s="136">
        <f>'PER TRIWULAN'!X713</f>
        <v>92220000</v>
      </c>
    </row>
    <row r="718" spans="2:5" ht="13.5" hidden="1" thickBot="1">
      <c r="B718" s="79">
        <f>'PER TRIWULAN'!A714</f>
        <v>709</v>
      </c>
      <c r="C718" s="54" t="str">
        <f>'PER TRIWULAN'!I714</f>
        <v xml:space="preserve"> Tegowanu </v>
      </c>
      <c r="D718" s="36" t="str">
        <f>'PER TRIWULAN'!B714</f>
        <v>SD NEGERI 3 TEGOWANUWETAN</v>
      </c>
      <c r="E718" s="136">
        <f>'PER TRIWULAN'!X714</f>
        <v>117160000</v>
      </c>
    </row>
    <row r="719" spans="2:5" ht="13.5" hidden="1" thickBot="1">
      <c r="B719" s="79">
        <f>'PER TRIWULAN'!A715</f>
        <v>710</v>
      </c>
      <c r="C719" s="54" t="str">
        <f>'PER TRIWULAN'!I715</f>
        <v xml:space="preserve"> Tegowanu </v>
      </c>
      <c r="D719" s="36" t="str">
        <f>'PER TRIWULAN'!B715</f>
        <v>SD NEGERI 3 TEGOWANUKULON</v>
      </c>
      <c r="E719" s="136">
        <f>'PER TRIWULAN'!X715</f>
        <v>90190000</v>
      </c>
    </row>
    <row r="720" spans="2:5" ht="13.5" hidden="1" thickBot="1">
      <c r="B720" s="79">
        <f>'PER TRIWULAN'!A716</f>
        <v>711</v>
      </c>
      <c r="C720" s="54" t="str">
        <f>'PER TRIWULAN'!I716</f>
        <v xml:space="preserve"> Tegowanu </v>
      </c>
      <c r="D720" s="36" t="str">
        <f>'PER TRIWULAN'!B716</f>
        <v>SD NEGERI 3 TLOGOREJO</v>
      </c>
      <c r="E720" s="136">
        <f>'PER TRIWULAN'!X716</f>
        <v>112520000</v>
      </c>
    </row>
    <row r="721" spans="2:5" ht="13.5" hidden="1" thickBot="1">
      <c r="B721" s="79">
        <f>'PER TRIWULAN'!A717</f>
        <v>712</v>
      </c>
      <c r="C721" s="54" t="str">
        <f>'PER TRIWULAN'!I717</f>
        <v xml:space="preserve"> Tegowanu </v>
      </c>
      <c r="D721" s="36" t="str">
        <f>'PER TRIWULAN'!B717</f>
        <v>SD NEGERI GEBANGAN</v>
      </c>
      <c r="E721" s="136">
        <f>'PER TRIWULAN'!X717</f>
        <v>61190000</v>
      </c>
    </row>
    <row r="722" spans="2:5" ht="13.5" hidden="1" thickBot="1">
      <c r="B722" s="79">
        <f>'PER TRIWULAN'!A718</f>
        <v>713</v>
      </c>
      <c r="C722" s="54" t="str">
        <f>'PER TRIWULAN'!I718</f>
        <v xml:space="preserve"> Tegowanu </v>
      </c>
      <c r="D722" s="36" t="str">
        <f>'PER TRIWULAN'!B718</f>
        <v>SD NEGERI I TEGOWANUWETAN</v>
      </c>
      <c r="E722" s="136">
        <f>'PER TRIWULAN'!X718</f>
        <v>98020000</v>
      </c>
    </row>
    <row r="723" spans="2:5" ht="13.5" hidden="1" thickBot="1">
      <c r="B723" s="79">
        <f>'PER TRIWULAN'!A719</f>
        <v>714</v>
      </c>
      <c r="C723" s="54" t="str">
        <f>'PER TRIWULAN'!I719</f>
        <v xml:space="preserve"> Tegowanu </v>
      </c>
      <c r="D723" s="36" t="str">
        <f>'PER TRIWULAN'!B719</f>
        <v>SD NEGERI TANJUNGHARJO</v>
      </c>
      <c r="E723" s="136">
        <f>'PER TRIWULAN'!X719</f>
        <v>149930000</v>
      </c>
    </row>
    <row r="724" spans="2:5" ht="13.5" hidden="1" thickBot="1">
      <c r="B724" s="79">
        <f>'PER TRIWULAN'!A720</f>
        <v>715</v>
      </c>
      <c r="C724" s="54" t="str">
        <f>'PER TRIWULAN'!I720</f>
        <v xml:space="preserve"> Tegowanu </v>
      </c>
      <c r="D724" s="36" t="str">
        <f>'PER TRIWULAN'!B720</f>
        <v>SD NEGERI 1 TLOGOREJO</v>
      </c>
      <c r="E724" s="136">
        <f>'PER TRIWULAN'!X720</f>
        <v>100340000</v>
      </c>
    </row>
    <row r="725" spans="2:5" ht="13.5" hidden="1" thickBot="1">
      <c r="B725" s="79">
        <f>'PER TRIWULAN'!A721</f>
        <v>716</v>
      </c>
      <c r="C725" s="54" t="str">
        <f>'PER TRIWULAN'!I721</f>
        <v xml:space="preserve"> Tegowanu </v>
      </c>
      <c r="D725" s="36" t="str">
        <f>'PER TRIWULAN'!B721</f>
        <v>SD NEGERI 2 KEBONAGUNG</v>
      </c>
      <c r="E725" s="136">
        <f>'PER TRIWULAN'!X721</f>
        <v>85840000</v>
      </c>
    </row>
    <row r="726" spans="2:5" ht="13.5" hidden="1" thickBot="1">
      <c r="B726" s="79">
        <f>'PER TRIWULAN'!A722</f>
        <v>717</v>
      </c>
      <c r="C726" s="54" t="str">
        <f>'PER TRIWULAN'!I722</f>
        <v xml:space="preserve"> Tegowanu </v>
      </c>
      <c r="D726" s="36" t="str">
        <f>'PER TRIWULAN'!B722</f>
        <v>SD NEGERI TANGGIREJO</v>
      </c>
      <c r="E726" s="136">
        <f>'PER TRIWULAN'!X722</f>
        <v>85840000</v>
      </c>
    </row>
    <row r="727" spans="2:5" ht="13.5" hidden="1" thickBot="1">
      <c r="B727" s="79">
        <f>'PER TRIWULAN'!A723</f>
        <v>718</v>
      </c>
      <c r="C727" s="54" t="str">
        <f>'PER TRIWULAN'!I723</f>
        <v xml:space="preserve"> Tegowanu </v>
      </c>
      <c r="D727" s="36" t="str">
        <f>'PER TRIWULAN'!B723</f>
        <v>SD NEGERI 1 KARANGPASAR</v>
      </c>
      <c r="E727" s="136">
        <f>'PER TRIWULAN'!X723</f>
        <v>72210000</v>
      </c>
    </row>
    <row r="728" spans="2:5" ht="13.5" hidden="1" thickBot="1">
      <c r="B728" s="79">
        <f>'PER TRIWULAN'!A724</f>
        <v>719</v>
      </c>
      <c r="C728" s="54" t="str">
        <f>'PER TRIWULAN'!I724</f>
        <v xml:space="preserve"> Tegowanu </v>
      </c>
      <c r="D728" s="36" t="str">
        <f>'PER TRIWULAN'!B724</f>
        <v>SD NEGERI 2 MANGUNSARI</v>
      </c>
      <c r="E728" s="136">
        <f>'PER TRIWULAN'!X724</f>
        <v>65540000</v>
      </c>
    </row>
    <row r="729" spans="2:5" ht="13.5" hidden="1" thickBot="1">
      <c r="B729" s="79">
        <f>'PER TRIWULAN'!A725</f>
        <v>720</v>
      </c>
      <c r="C729" s="54" t="str">
        <f>'PER TRIWULAN'!I725</f>
        <v xml:space="preserve"> Tegowanu </v>
      </c>
      <c r="D729" s="36" t="str">
        <f>'PER TRIWULAN'!B725</f>
        <v>SD NEGERI 3 KEDUNGWUNGU</v>
      </c>
      <c r="E729" s="136">
        <f>'PER TRIWULAN'!X725</f>
        <v>69890000</v>
      </c>
    </row>
    <row r="730" spans="2:5" ht="13.5" hidden="1" thickBot="1">
      <c r="B730" s="79">
        <f>'PER TRIWULAN'!A726</f>
        <v>721</v>
      </c>
      <c r="C730" s="54" t="str">
        <f>'PER TRIWULAN'!I726</f>
        <v xml:space="preserve"> Tegowanu </v>
      </c>
      <c r="D730" s="36" t="str">
        <f>'PER TRIWULAN'!B726</f>
        <v>SD NEGERI 1 PEPE</v>
      </c>
      <c r="E730" s="136">
        <f>'PER TRIWULAN'!X726</f>
        <v>106430000</v>
      </c>
    </row>
    <row r="731" spans="2:5" ht="13.5" hidden="1" thickBot="1">
      <c r="B731" s="79">
        <f>'PER TRIWULAN'!A727</f>
        <v>722</v>
      </c>
      <c r="C731" s="54" t="str">
        <f>'PER TRIWULAN'!I727</f>
        <v xml:space="preserve"> Tegowanu </v>
      </c>
      <c r="D731" s="36" t="str">
        <f>'PER TRIWULAN'!B727</f>
        <v>SD NEGERI 2 PEPE</v>
      </c>
      <c r="E731" s="136">
        <f>'PER TRIWULAN'!X727</f>
        <v>101500000</v>
      </c>
    </row>
    <row r="732" spans="2:5" ht="13.5" hidden="1" thickBot="1">
      <c r="B732" s="79">
        <f>'PER TRIWULAN'!A728</f>
        <v>723</v>
      </c>
      <c r="C732" s="54" t="str">
        <f>'PER TRIWULAN'!I728</f>
        <v xml:space="preserve"> Tegowanu </v>
      </c>
      <c r="D732" s="36" t="str">
        <f>'PER TRIWULAN'!B728</f>
        <v>SD NEGERI CURUG</v>
      </c>
      <c r="E732" s="136">
        <f>'PER TRIWULAN'!X728</f>
        <v>151090000</v>
      </c>
    </row>
    <row r="733" spans="2:5" ht="13.5" hidden="1" thickBot="1">
      <c r="B733" s="79">
        <f>'PER TRIWULAN'!A729</f>
        <v>724</v>
      </c>
      <c r="C733" s="54" t="str">
        <f>'PER TRIWULAN'!I729</f>
        <v xml:space="preserve"> Tegowanu </v>
      </c>
      <c r="D733" s="36" t="str">
        <f>'PER TRIWULAN'!B729</f>
        <v>SD NEGERI 1 GAJI</v>
      </c>
      <c r="E733" s="136">
        <f>'PER TRIWULAN'!X729</f>
        <v>126440000</v>
      </c>
    </row>
    <row r="734" spans="2:5" ht="13.5" hidden="1" thickBot="1">
      <c r="B734" s="79">
        <f>'PER TRIWULAN'!A730</f>
        <v>725</v>
      </c>
      <c r="C734" s="54" t="str">
        <f>'PER TRIWULAN'!I730</f>
        <v xml:space="preserve"> Toroh </v>
      </c>
      <c r="D734" s="36" t="str">
        <f>'PER TRIWULAN'!B730</f>
        <v>SD NEGERI 2 TUNGGAK</v>
      </c>
      <c r="E734" s="136">
        <f>'PER TRIWULAN'!X730</f>
        <v>45820000</v>
      </c>
    </row>
    <row r="735" spans="2:5" ht="13.5" hidden="1" thickBot="1">
      <c r="B735" s="79">
        <f>'PER TRIWULAN'!A731</f>
        <v>726</v>
      </c>
      <c r="C735" s="54" t="str">
        <f>'PER TRIWULAN'!I731</f>
        <v xml:space="preserve"> Toroh </v>
      </c>
      <c r="D735" s="36" t="str">
        <f>'PER TRIWULAN'!B731</f>
        <v>SD NEGERI 1 SUGIHAN</v>
      </c>
      <c r="E735" s="136">
        <f>'PER TRIWULAN'!X731</f>
        <v>104980000</v>
      </c>
    </row>
    <row r="736" spans="2:5" ht="13.5" hidden="1" thickBot="1">
      <c r="B736" s="79">
        <f>'PER TRIWULAN'!A732</f>
        <v>727</v>
      </c>
      <c r="C736" s="54" t="str">
        <f>'PER TRIWULAN'!I732</f>
        <v xml:space="preserve"> Toroh </v>
      </c>
      <c r="D736" s="36" t="str">
        <f>'PER TRIWULAN'!B732</f>
        <v>SD NEGERI 1 BANDUNGHARJO</v>
      </c>
      <c r="E736" s="136">
        <f>'PER TRIWULAN'!X732</f>
        <v>76270000</v>
      </c>
    </row>
    <row r="737" spans="2:5" ht="13.5" hidden="1" thickBot="1">
      <c r="B737" s="79">
        <f>'PER TRIWULAN'!A733</f>
        <v>728</v>
      </c>
      <c r="C737" s="54" t="str">
        <f>'PER TRIWULAN'!I733</f>
        <v xml:space="preserve"> Toroh </v>
      </c>
      <c r="D737" s="36" t="str">
        <f>'PER TRIWULAN'!B733</f>
        <v>SD NEGERI 1 BOLOH</v>
      </c>
      <c r="E737" s="136">
        <f>'PER TRIWULAN'!X733</f>
        <v>118900000</v>
      </c>
    </row>
    <row r="738" spans="2:5" ht="13.5" hidden="1" thickBot="1">
      <c r="B738" s="79">
        <f>'PER TRIWULAN'!A734</f>
        <v>729</v>
      </c>
      <c r="C738" s="54" t="str">
        <f>'PER TRIWULAN'!I734</f>
        <v xml:space="preserve"> Toroh </v>
      </c>
      <c r="D738" s="36" t="str">
        <f>'PER TRIWULAN'!B734</f>
        <v>SD NEGERI 1 DEPOK</v>
      </c>
      <c r="E738" s="136">
        <f>'PER TRIWULAN'!X734</f>
        <v>113680000</v>
      </c>
    </row>
    <row r="739" spans="2:5" ht="13.5" hidden="1" thickBot="1">
      <c r="B739" s="79">
        <f>'PER TRIWULAN'!A735</f>
        <v>730</v>
      </c>
      <c r="C739" s="54" t="str">
        <f>'PER TRIWULAN'!I735</f>
        <v xml:space="preserve"> Toroh </v>
      </c>
      <c r="D739" s="36" t="str">
        <f>'PER TRIWULAN'!B735</f>
        <v>SD NEGERI 1 DIMORO</v>
      </c>
      <c r="E739" s="136">
        <f>'PER TRIWULAN'!X735</f>
        <v>106140000</v>
      </c>
    </row>
    <row r="740" spans="2:5" ht="13.5" hidden="1" thickBot="1">
      <c r="B740" s="79">
        <f>'PER TRIWULAN'!A736</f>
        <v>731</v>
      </c>
      <c r="C740" s="54" t="str">
        <f>'PER TRIWULAN'!I736</f>
        <v xml:space="preserve"> Toroh </v>
      </c>
      <c r="D740" s="36" t="str">
        <f>'PER TRIWULAN'!B736</f>
        <v>SD NEGERI 1 GENENGADAL</v>
      </c>
      <c r="E740" s="136">
        <f>'PER TRIWULAN'!X736</f>
        <v>124120000</v>
      </c>
    </row>
    <row r="741" spans="2:5" ht="13.5" hidden="1" thickBot="1">
      <c r="B741" s="79">
        <f>'PER TRIWULAN'!A737</f>
        <v>732</v>
      </c>
      <c r="C741" s="54" t="str">
        <f>'PER TRIWULAN'!I737</f>
        <v xml:space="preserve"> Toroh </v>
      </c>
      <c r="D741" s="36" t="str">
        <f>'PER TRIWULAN'!B737</f>
        <v>SD NEGERI 1 GENENGSARI</v>
      </c>
      <c r="E741" s="136">
        <f>'PER TRIWULAN'!X737</f>
        <v>72500000</v>
      </c>
    </row>
    <row r="742" spans="2:5" ht="13.5" hidden="1" thickBot="1">
      <c r="B742" s="79">
        <f>'PER TRIWULAN'!A738</f>
        <v>733</v>
      </c>
      <c r="C742" s="54" t="str">
        <f>'PER TRIWULAN'!I738</f>
        <v xml:space="preserve"> Toroh </v>
      </c>
      <c r="D742" s="36" t="str">
        <f>'PER TRIWULAN'!B738</f>
        <v>SD NEGERI 1 KATONG</v>
      </c>
      <c r="E742" s="136">
        <f>'PER TRIWULAN'!X738</f>
        <v>79460000</v>
      </c>
    </row>
    <row r="743" spans="2:5" ht="13.5" hidden="1" thickBot="1">
      <c r="B743" s="79">
        <f>'PER TRIWULAN'!A739</f>
        <v>734</v>
      </c>
      <c r="C743" s="54" t="str">
        <f>'PER TRIWULAN'!I739</f>
        <v xml:space="preserve"> Toroh </v>
      </c>
      <c r="D743" s="36" t="str">
        <f>'PER TRIWULAN'!B739</f>
        <v>SD NEGERI 1 KENTENG</v>
      </c>
      <c r="E743" s="136">
        <f>'PER TRIWULAN'!X739</f>
        <v>87290000</v>
      </c>
    </row>
    <row r="744" spans="2:5" ht="13.5" hidden="1" thickBot="1">
      <c r="B744" s="79">
        <f>'PER TRIWULAN'!A740</f>
        <v>735</v>
      </c>
      <c r="C744" s="54" t="str">
        <f>'PER TRIWULAN'!I740</f>
        <v xml:space="preserve"> Toroh </v>
      </c>
      <c r="D744" s="36" t="str">
        <f>'PER TRIWULAN'!B740</f>
        <v>SD NEGERI 1 NGRANDAH</v>
      </c>
      <c r="E744" s="136">
        <f>'PER TRIWULAN'!X740</f>
        <v>110490000</v>
      </c>
    </row>
    <row r="745" spans="2:5" ht="13.5" hidden="1" thickBot="1">
      <c r="B745" s="79">
        <f>'PER TRIWULAN'!A741</f>
        <v>736</v>
      </c>
      <c r="C745" s="54" t="str">
        <f>'PER TRIWULAN'!I741</f>
        <v xml:space="preserve"> Toroh </v>
      </c>
      <c r="D745" s="36" t="str">
        <f>'PER TRIWULAN'!B741</f>
        <v>SD NEGERI 1 PILANGPAYUNG</v>
      </c>
      <c r="E745" s="136">
        <f>'PER TRIWULAN'!X741</f>
        <v>66990000</v>
      </c>
    </row>
    <row r="746" spans="2:5" ht="13.5" hidden="1" thickBot="1">
      <c r="B746" s="79">
        <f>'PER TRIWULAN'!A742</f>
        <v>737</v>
      </c>
      <c r="C746" s="54" t="str">
        <f>'PER TRIWULAN'!I742</f>
        <v xml:space="preserve"> Toroh </v>
      </c>
      <c r="D746" s="36" t="str">
        <f>'PER TRIWULAN'!B742</f>
        <v>SD NEGERI 1 PLOSOHARJO</v>
      </c>
      <c r="E746" s="136">
        <f>'PER TRIWULAN'!X742</f>
        <v>94830000</v>
      </c>
    </row>
    <row r="747" spans="2:5" ht="13.5" hidden="1" thickBot="1">
      <c r="B747" s="79">
        <f>'PER TRIWULAN'!A743</f>
        <v>738</v>
      </c>
      <c r="C747" s="54" t="str">
        <f>'PER TRIWULAN'!I743</f>
        <v xml:space="preserve"> Toroh </v>
      </c>
      <c r="D747" s="36" t="str">
        <f>'PER TRIWULAN'!B743</f>
        <v>SD NEGERI 1 SINDUREJO</v>
      </c>
      <c r="E747" s="136">
        <f>'PER TRIWULAN'!X743</f>
        <v>137460000</v>
      </c>
    </row>
    <row r="748" spans="2:5" ht="13.5" hidden="1" thickBot="1">
      <c r="B748" s="79">
        <f>'PER TRIWULAN'!A744</f>
        <v>739</v>
      </c>
      <c r="C748" s="54" t="str">
        <f>'PER TRIWULAN'!I744</f>
        <v xml:space="preserve"> Toroh </v>
      </c>
      <c r="D748" s="36" t="str">
        <f>'PER TRIWULAN'!B744</f>
        <v>SD NEGERI 1 TAMBIREJO</v>
      </c>
      <c r="E748" s="136">
        <f>'PER TRIWULAN'!X744</f>
        <v>63510000</v>
      </c>
    </row>
    <row r="749" spans="2:5" ht="13.5" hidden="1" thickBot="1">
      <c r="B749" s="79">
        <f>'PER TRIWULAN'!A745</f>
        <v>740</v>
      </c>
      <c r="C749" s="54" t="str">
        <f>'PER TRIWULAN'!I745</f>
        <v xml:space="preserve"> Toroh </v>
      </c>
      <c r="D749" s="36" t="str">
        <f>'PER TRIWULAN'!B745</f>
        <v>SD NEGERI 1 TUNGGAK</v>
      </c>
      <c r="E749" s="136">
        <f>'PER TRIWULAN'!X745</f>
        <v>98310000</v>
      </c>
    </row>
    <row r="750" spans="2:5" ht="13.5" hidden="1" thickBot="1">
      <c r="B750" s="79">
        <f>'PER TRIWULAN'!A746</f>
        <v>741</v>
      </c>
      <c r="C750" s="54" t="str">
        <f>'PER TRIWULAN'!I746</f>
        <v xml:space="preserve"> Toroh </v>
      </c>
      <c r="D750" s="36" t="str">
        <f>'PER TRIWULAN'!B746</f>
        <v>SD NEGERI 2 BANDUNGHARJO</v>
      </c>
      <c r="E750" s="136">
        <f>'PER TRIWULAN'!X746</f>
        <v>76850000</v>
      </c>
    </row>
    <row r="751" spans="2:5" ht="13.5" hidden="1" thickBot="1">
      <c r="B751" s="79">
        <f>'PER TRIWULAN'!A747</f>
        <v>742</v>
      </c>
      <c r="C751" s="54" t="str">
        <f>'PER TRIWULAN'!I747</f>
        <v xml:space="preserve"> Toroh </v>
      </c>
      <c r="D751" s="36" t="str">
        <f>'PER TRIWULAN'!B747</f>
        <v>SD NEGERI 2 BOLOH</v>
      </c>
      <c r="E751" s="136">
        <f>'PER TRIWULAN'!X747</f>
        <v>153990000</v>
      </c>
    </row>
    <row r="752" spans="2:5" ht="13.5" hidden="1" thickBot="1">
      <c r="B752" s="79">
        <f>'PER TRIWULAN'!A748</f>
        <v>743</v>
      </c>
      <c r="C752" s="54" t="str">
        <f>'PER TRIWULAN'!I748</f>
        <v xml:space="preserve"> Toroh </v>
      </c>
      <c r="D752" s="36" t="str">
        <f>'PER TRIWULAN'!B748</f>
        <v>SD NEGERI 2 GENENGADAL</v>
      </c>
      <c r="E752" s="136">
        <f>'PER TRIWULAN'!X748</f>
        <v>62930000</v>
      </c>
    </row>
    <row r="753" spans="2:5" ht="13.5" hidden="1" thickBot="1">
      <c r="B753" s="79">
        <f>'PER TRIWULAN'!A749</f>
        <v>744</v>
      </c>
      <c r="C753" s="54" t="str">
        <f>'PER TRIWULAN'!I749</f>
        <v xml:space="preserve"> Toroh </v>
      </c>
      <c r="D753" s="36" t="str">
        <f>'PER TRIWULAN'!B749</f>
        <v>SD NEGERI 2 GENENGSARI</v>
      </c>
      <c r="E753" s="136">
        <f>'PER TRIWULAN'!X749</f>
        <v>74820000</v>
      </c>
    </row>
    <row r="754" spans="2:5" ht="13.5" hidden="1" thickBot="1">
      <c r="B754" s="79">
        <f>'PER TRIWULAN'!A750</f>
        <v>745</v>
      </c>
      <c r="C754" s="54" t="str">
        <f>'PER TRIWULAN'!I750</f>
        <v xml:space="preserve"> Toroh </v>
      </c>
      <c r="D754" s="36" t="str">
        <f>'PER TRIWULAN'!B750</f>
        <v>SD NEGERI 2 KATONG</v>
      </c>
      <c r="E754" s="136">
        <f>'PER TRIWULAN'!X750</f>
        <v>123830000</v>
      </c>
    </row>
    <row r="755" spans="2:5" ht="13.5" hidden="1" thickBot="1">
      <c r="B755" s="79">
        <f>'PER TRIWULAN'!A751</f>
        <v>746</v>
      </c>
      <c r="C755" s="54" t="str">
        <f>'PER TRIWULAN'!I751</f>
        <v xml:space="preserve"> Toroh </v>
      </c>
      <c r="D755" s="36" t="str">
        <f>'PER TRIWULAN'!B751</f>
        <v>SD NEGERI 2 KENTENG</v>
      </c>
      <c r="E755" s="136">
        <f>'PER TRIWULAN'!X751</f>
        <v>109910000</v>
      </c>
    </row>
    <row r="756" spans="2:5" ht="13.5" hidden="1" thickBot="1">
      <c r="B756" s="79">
        <f>'PER TRIWULAN'!A752</f>
        <v>747</v>
      </c>
      <c r="C756" s="54" t="str">
        <f>'PER TRIWULAN'!I752</f>
        <v xml:space="preserve"> Toroh </v>
      </c>
      <c r="D756" s="36" t="str">
        <f>'PER TRIWULAN'!B752</f>
        <v>SD NEGERI 2 NGRANDAH</v>
      </c>
      <c r="E756" s="136">
        <f>'PER TRIWULAN'!X752</f>
        <v>103530000</v>
      </c>
    </row>
    <row r="757" spans="2:5" ht="13.5" hidden="1" thickBot="1">
      <c r="B757" s="79">
        <f>'PER TRIWULAN'!A753</f>
        <v>748</v>
      </c>
      <c r="C757" s="54" t="str">
        <f>'PER TRIWULAN'!I753</f>
        <v xml:space="preserve"> Toroh </v>
      </c>
      <c r="D757" s="36" t="str">
        <f>'PER TRIWULAN'!B753</f>
        <v>SD NEGERI 2 PLOSOHARJO</v>
      </c>
      <c r="E757" s="136">
        <f>'PER TRIWULAN'!X753</f>
        <v>98600000</v>
      </c>
    </row>
    <row r="758" spans="2:5" ht="13.5" hidden="1" thickBot="1">
      <c r="B758" s="79">
        <f>'PER TRIWULAN'!A754</f>
        <v>749</v>
      </c>
      <c r="C758" s="54" t="str">
        <f>'PER TRIWULAN'!I754</f>
        <v xml:space="preserve"> Toroh </v>
      </c>
      <c r="D758" s="36" t="str">
        <f>'PER TRIWULAN'!B754</f>
        <v>SD NEGERI 2 SINDUREJO</v>
      </c>
      <c r="E758" s="136">
        <f>'PER TRIWULAN'!X754</f>
        <v>89030000</v>
      </c>
    </row>
    <row r="759" spans="2:5" ht="13.5" hidden="1" thickBot="1">
      <c r="B759" s="79">
        <f>'PER TRIWULAN'!A755</f>
        <v>750</v>
      </c>
      <c r="C759" s="54" t="str">
        <f>'PER TRIWULAN'!I755</f>
        <v xml:space="preserve"> Toroh </v>
      </c>
      <c r="D759" s="36" t="str">
        <f>'PER TRIWULAN'!B755</f>
        <v>SD NEGERI 2 TAMBIREJO</v>
      </c>
      <c r="E759" s="136">
        <f>'PER TRIWULAN'!X755</f>
        <v>66990000</v>
      </c>
    </row>
    <row r="760" spans="2:5" ht="13.5" hidden="1" thickBot="1">
      <c r="B760" s="79">
        <f>'PER TRIWULAN'!A756</f>
        <v>751</v>
      </c>
      <c r="C760" s="54" t="str">
        <f>'PER TRIWULAN'!I756</f>
        <v xml:space="preserve"> Toroh </v>
      </c>
      <c r="D760" s="36" t="str">
        <f>'PER TRIWULAN'!B756</f>
        <v>SD NEGERI 3 BANDUNGHARJO</v>
      </c>
      <c r="E760" s="136">
        <f>'PER TRIWULAN'!X756</f>
        <v>116580000</v>
      </c>
    </row>
    <row r="761" spans="2:5" ht="13.5" hidden="1" thickBot="1">
      <c r="B761" s="79">
        <f>'PER TRIWULAN'!A757</f>
        <v>752</v>
      </c>
      <c r="C761" s="54" t="str">
        <f>'PER TRIWULAN'!I757</f>
        <v xml:space="preserve"> Toroh </v>
      </c>
      <c r="D761" s="36" t="str">
        <f>'PER TRIWULAN'!B757</f>
        <v>SD NEGERI 3 BOLOH</v>
      </c>
      <c r="E761" s="136">
        <f>'PER TRIWULAN'!X757</f>
        <v>99470000</v>
      </c>
    </row>
    <row r="762" spans="2:5" ht="13.5" hidden="1" thickBot="1">
      <c r="B762" s="79">
        <f>'PER TRIWULAN'!A758</f>
        <v>753</v>
      </c>
      <c r="C762" s="54" t="str">
        <f>'PER TRIWULAN'!I758</f>
        <v xml:space="preserve"> Toroh </v>
      </c>
      <c r="D762" s="36" t="str">
        <f>'PER TRIWULAN'!B758</f>
        <v>SD NEGERI 3 DEPOK</v>
      </c>
      <c r="E762" s="136">
        <f>'PER TRIWULAN'!X758</f>
        <v>90190000</v>
      </c>
    </row>
    <row r="763" spans="2:5" ht="13.5" hidden="1" thickBot="1">
      <c r="B763" s="79">
        <f>'PER TRIWULAN'!A759</f>
        <v>754</v>
      </c>
      <c r="C763" s="54" t="str">
        <f>'PER TRIWULAN'!I759</f>
        <v xml:space="preserve"> Toroh </v>
      </c>
      <c r="D763" s="36" t="str">
        <f>'PER TRIWULAN'!B759</f>
        <v>SD NEGERI 3 DIMORO</v>
      </c>
      <c r="E763" s="136">
        <f>'PER TRIWULAN'!X759</f>
        <v>99180000</v>
      </c>
    </row>
    <row r="764" spans="2:5" ht="13.5" hidden="1" thickBot="1">
      <c r="B764" s="79">
        <f>'PER TRIWULAN'!A760</f>
        <v>755</v>
      </c>
      <c r="C764" s="54" t="str">
        <f>'PER TRIWULAN'!I760</f>
        <v xml:space="preserve"> Toroh </v>
      </c>
      <c r="D764" s="36" t="str">
        <f>'PER TRIWULAN'!B760</f>
        <v>SD NEGERI 3 GENENGADAL</v>
      </c>
      <c r="E764" s="136">
        <f>'PER TRIWULAN'!X760</f>
        <v>59160000</v>
      </c>
    </row>
    <row r="765" spans="2:5" ht="13.5" hidden="1" thickBot="1">
      <c r="B765" s="79">
        <f>'PER TRIWULAN'!A761</f>
        <v>756</v>
      </c>
      <c r="C765" s="54" t="str">
        <f>'PER TRIWULAN'!I761</f>
        <v xml:space="preserve"> Toroh </v>
      </c>
      <c r="D765" s="36" t="str">
        <f>'PER TRIWULAN'!B761</f>
        <v>SD NEGERI 3 GENENGSARI</v>
      </c>
      <c r="E765" s="136">
        <f>'PER TRIWULAN'!X761</f>
        <v>54230000</v>
      </c>
    </row>
    <row r="766" spans="2:5" ht="13.5" hidden="1" thickBot="1">
      <c r="B766" s="79">
        <f>'PER TRIWULAN'!A762</f>
        <v>757</v>
      </c>
      <c r="C766" s="54" t="str">
        <f>'PER TRIWULAN'!I762</f>
        <v xml:space="preserve"> Toroh </v>
      </c>
      <c r="D766" s="36" t="str">
        <f>'PER TRIWULAN'!B762</f>
        <v>SD NEGERI 3 KENTENG</v>
      </c>
      <c r="E766" s="136">
        <f>'PER TRIWULAN'!X762</f>
        <v>100340000</v>
      </c>
    </row>
    <row r="767" spans="2:5" ht="13.5" hidden="1" thickBot="1">
      <c r="B767" s="79">
        <f>'PER TRIWULAN'!A763</f>
        <v>758</v>
      </c>
      <c r="C767" s="54" t="str">
        <f>'PER TRIWULAN'!I763</f>
        <v xml:space="preserve"> Toroh </v>
      </c>
      <c r="D767" s="36" t="str">
        <f>'PER TRIWULAN'!B763</f>
        <v>SD NEGERI 3 KRANGGANHARJO</v>
      </c>
      <c r="E767" s="136">
        <f>'PER TRIWULAN'!X763</f>
        <v>58580000</v>
      </c>
    </row>
    <row r="768" spans="2:5" ht="13.5" hidden="1" thickBot="1">
      <c r="B768" s="79">
        <f>'PER TRIWULAN'!A764</f>
        <v>759</v>
      </c>
      <c r="C768" s="54" t="str">
        <f>'PER TRIWULAN'!I764</f>
        <v xml:space="preserve"> Toroh </v>
      </c>
      <c r="D768" s="36" t="str">
        <f>'PER TRIWULAN'!B764</f>
        <v>SD NEGERI 3 NGRANDAH</v>
      </c>
      <c r="E768" s="136">
        <f>'PER TRIWULAN'!X764</f>
        <v>104400000</v>
      </c>
    </row>
    <row r="769" spans="2:5" ht="13.5" hidden="1" thickBot="1">
      <c r="B769" s="79">
        <f>'PER TRIWULAN'!A765</f>
        <v>760</v>
      </c>
      <c r="C769" s="54" t="str">
        <f>'PER TRIWULAN'!I765</f>
        <v xml:space="preserve"> Toroh </v>
      </c>
      <c r="D769" s="36" t="str">
        <f>'PER TRIWULAN'!B765</f>
        <v>SD NEGERI 3 PILANGPAYUNG</v>
      </c>
      <c r="E769" s="136">
        <f>'PER TRIWULAN'!X765</f>
        <v>89030000</v>
      </c>
    </row>
    <row r="770" spans="2:5" ht="13.5" hidden="1" thickBot="1">
      <c r="B770" s="79">
        <f>'PER TRIWULAN'!A766</f>
        <v>761</v>
      </c>
      <c r="C770" s="54" t="str">
        <f>'PER TRIWULAN'!I766</f>
        <v xml:space="preserve"> Toroh </v>
      </c>
      <c r="D770" s="36" t="str">
        <f>'PER TRIWULAN'!B766</f>
        <v>SD NEGERI 3 PLOSOHARJO</v>
      </c>
      <c r="E770" s="136">
        <f>'PER TRIWULAN'!X766</f>
        <v>105850000</v>
      </c>
    </row>
    <row r="771" spans="2:5" ht="13.5" hidden="1" thickBot="1">
      <c r="B771" s="79">
        <f>'PER TRIWULAN'!A767</f>
        <v>762</v>
      </c>
      <c r="C771" s="54" t="str">
        <f>'PER TRIWULAN'!I767</f>
        <v xml:space="preserve"> Toroh </v>
      </c>
      <c r="D771" s="36" t="str">
        <f>'PER TRIWULAN'!B767</f>
        <v>SD NEGERI 3 SINDUREJO</v>
      </c>
      <c r="E771" s="136">
        <f>'PER TRIWULAN'!X767</f>
        <v>98310000</v>
      </c>
    </row>
    <row r="772" spans="2:5" ht="13.5" hidden="1" thickBot="1">
      <c r="B772" s="79">
        <f>'PER TRIWULAN'!A768</f>
        <v>763</v>
      </c>
      <c r="C772" s="54" t="str">
        <f>'PER TRIWULAN'!I768</f>
        <v xml:space="preserve"> Toroh </v>
      </c>
      <c r="D772" s="36" t="str">
        <f>'PER TRIWULAN'!B768</f>
        <v>SD NEGERI 3 TUNGGAK</v>
      </c>
      <c r="E772" s="136">
        <f>'PER TRIWULAN'!X768</f>
        <v>114260000</v>
      </c>
    </row>
    <row r="773" spans="2:5" ht="13.5" hidden="1" thickBot="1">
      <c r="B773" s="79">
        <f>'PER TRIWULAN'!A769</f>
        <v>764</v>
      </c>
      <c r="C773" s="54" t="str">
        <f>'PER TRIWULAN'!I769</f>
        <v xml:space="preserve"> Toroh </v>
      </c>
      <c r="D773" s="36" t="str">
        <f>'PER TRIWULAN'!B769</f>
        <v>SD NEGERI 4 BANDUNGHARJO</v>
      </c>
      <c r="E773" s="136">
        <f>'PER TRIWULAN'!X769</f>
        <v>71340000</v>
      </c>
    </row>
    <row r="774" spans="2:5" ht="13.5" hidden="1" thickBot="1">
      <c r="B774" s="79">
        <f>'PER TRIWULAN'!A770</f>
        <v>765</v>
      </c>
      <c r="C774" s="54" t="str">
        <f>'PER TRIWULAN'!I770</f>
        <v xml:space="preserve"> Toroh </v>
      </c>
      <c r="D774" s="36" t="str">
        <f>'PER TRIWULAN'!B770</f>
        <v>SD NEGERI 4 DEPOK</v>
      </c>
      <c r="E774" s="136">
        <f>'PER TRIWULAN'!X770</f>
        <v>79460000</v>
      </c>
    </row>
    <row r="775" spans="2:5" ht="13.5" hidden="1" thickBot="1">
      <c r="B775" s="79">
        <f>'PER TRIWULAN'!A771</f>
        <v>766</v>
      </c>
      <c r="C775" s="54" t="str">
        <f>'PER TRIWULAN'!I771</f>
        <v xml:space="preserve"> Toroh </v>
      </c>
      <c r="D775" s="36" t="str">
        <f>'PER TRIWULAN'!B771</f>
        <v>SD NEGERI 4 GENENGADAL</v>
      </c>
      <c r="E775" s="136">
        <f>'PER TRIWULAN'!X771</f>
        <v>82360000</v>
      </c>
    </row>
    <row r="776" spans="2:5" ht="13.5" hidden="1" thickBot="1">
      <c r="B776" s="79">
        <f>'PER TRIWULAN'!A772</f>
        <v>767</v>
      </c>
      <c r="C776" s="54" t="str">
        <f>'PER TRIWULAN'!I772</f>
        <v xml:space="preserve"> Toroh </v>
      </c>
      <c r="D776" s="36" t="str">
        <f>'PER TRIWULAN'!B772</f>
        <v>SD NEGERI 4 KENTENG</v>
      </c>
      <c r="E776" s="136">
        <f>'PER TRIWULAN'!X772</f>
        <v>71630000</v>
      </c>
    </row>
    <row r="777" spans="2:5" ht="13.5" hidden="1" thickBot="1">
      <c r="B777" s="79">
        <f>'PER TRIWULAN'!A773</f>
        <v>768</v>
      </c>
      <c r="C777" s="54" t="str">
        <f>'PER TRIWULAN'!I773</f>
        <v xml:space="preserve"> Toroh </v>
      </c>
      <c r="D777" s="36" t="str">
        <f>'PER TRIWULAN'!B773</f>
        <v>SD NEGERI 4 PILANGPAYUNG</v>
      </c>
      <c r="E777" s="136">
        <f>'PER TRIWULAN'!X773</f>
        <v>25520000</v>
      </c>
    </row>
    <row r="778" spans="2:5" ht="13.5" hidden="1" thickBot="1">
      <c r="B778" s="79">
        <f>'PER TRIWULAN'!A774</f>
        <v>769</v>
      </c>
      <c r="C778" s="54" t="str">
        <f>'PER TRIWULAN'!I774</f>
        <v xml:space="preserve"> Toroh </v>
      </c>
      <c r="D778" s="36" t="str">
        <f>'PER TRIWULAN'!B774</f>
        <v>SD NEGERI 4 SINDUREJO</v>
      </c>
      <c r="E778" s="136">
        <f>'PER TRIWULAN'!X774</f>
        <v>77720000</v>
      </c>
    </row>
    <row r="779" spans="2:5" ht="13.5" hidden="1" thickBot="1">
      <c r="B779" s="79">
        <f>'PER TRIWULAN'!A775</f>
        <v>770</v>
      </c>
      <c r="C779" s="54" t="str">
        <f>'PER TRIWULAN'!I775</f>
        <v xml:space="preserve"> Toroh </v>
      </c>
      <c r="D779" s="36" t="str">
        <f>'PER TRIWULAN'!B775</f>
        <v>SD NEGERI 4 TAMBIREJO</v>
      </c>
      <c r="E779" s="136">
        <f>'PER TRIWULAN'!X775</f>
        <v>175740000</v>
      </c>
    </row>
    <row r="780" spans="2:5" ht="13.5" hidden="1" thickBot="1">
      <c r="B780" s="79">
        <f>'PER TRIWULAN'!A776</f>
        <v>771</v>
      </c>
      <c r="C780" s="54" t="str">
        <f>'PER TRIWULAN'!I776</f>
        <v xml:space="preserve"> Toroh </v>
      </c>
      <c r="D780" s="36" t="str">
        <f>'PER TRIWULAN'!B776</f>
        <v>SD NEGERI 4 TUNGGAK</v>
      </c>
      <c r="E780" s="136">
        <f>'PER TRIWULAN'!X776</f>
        <v>126730000</v>
      </c>
    </row>
    <row r="781" spans="2:5" ht="13.5" hidden="1" thickBot="1">
      <c r="B781" s="79">
        <f>'PER TRIWULAN'!A777</f>
        <v>772</v>
      </c>
      <c r="C781" s="54" t="str">
        <f>'PER TRIWULAN'!I777</f>
        <v xml:space="preserve"> Toroh </v>
      </c>
      <c r="D781" s="36" t="str">
        <f>'PER TRIWULAN'!B777</f>
        <v>SD NEGERI 5 DEPOK</v>
      </c>
      <c r="E781" s="136">
        <f>'PER TRIWULAN'!X777</f>
        <v>106720000</v>
      </c>
    </row>
    <row r="782" spans="2:5" ht="13.5" hidden="1" thickBot="1">
      <c r="B782" s="79">
        <f>'PER TRIWULAN'!A778</f>
        <v>773</v>
      </c>
      <c r="C782" s="54" t="str">
        <f>'PER TRIWULAN'!I778</f>
        <v xml:space="preserve"> Toroh </v>
      </c>
      <c r="D782" s="36" t="str">
        <f>'PER TRIWULAN'!B778</f>
        <v>SD NEGERI 5 DIMORO</v>
      </c>
      <c r="E782" s="136">
        <f>'PER TRIWULAN'!X778</f>
        <v>90480000</v>
      </c>
    </row>
    <row r="783" spans="2:5" ht="13.5" hidden="1" thickBot="1">
      <c r="B783" s="79">
        <f>'PER TRIWULAN'!A779</f>
        <v>774</v>
      </c>
      <c r="C783" s="54" t="str">
        <f>'PER TRIWULAN'!I779</f>
        <v xml:space="preserve"> Toroh </v>
      </c>
      <c r="D783" s="36" t="str">
        <f>'PER TRIWULAN'!B779</f>
        <v>SD NEGERI 5 SINDUREJO</v>
      </c>
      <c r="E783" s="136">
        <f>'PER TRIWULAN'!X779</f>
        <v>71340000</v>
      </c>
    </row>
    <row r="784" spans="2:5" ht="13.5" hidden="1" thickBot="1">
      <c r="B784" s="79">
        <f>'PER TRIWULAN'!A780</f>
        <v>775</v>
      </c>
      <c r="C784" s="54" t="str">
        <f>'PER TRIWULAN'!I780</f>
        <v xml:space="preserve"> Toroh </v>
      </c>
      <c r="D784" s="36" t="str">
        <f>'PER TRIWULAN'!B780</f>
        <v>SD NEGERI 5 TAMBIREJO</v>
      </c>
      <c r="E784" s="136">
        <f>'PER TRIWULAN'!X780</f>
        <v>98310000</v>
      </c>
    </row>
    <row r="785" spans="2:5" ht="13.5" hidden="1" thickBot="1">
      <c r="B785" s="79">
        <f>'PER TRIWULAN'!A781</f>
        <v>776</v>
      </c>
      <c r="C785" s="54" t="str">
        <f>'PER TRIWULAN'!I781</f>
        <v xml:space="preserve"> Toroh </v>
      </c>
      <c r="D785" s="36" t="str">
        <f>'PER TRIWULAN'!B781</f>
        <v>SD NEGERI 6 DEPOK</v>
      </c>
      <c r="E785" s="136">
        <f>'PER TRIWULAN'!X781</f>
        <v>67280000</v>
      </c>
    </row>
    <row r="786" spans="2:5" ht="13.5" hidden="1" thickBot="1">
      <c r="B786" s="79">
        <f>'PER TRIWULAN'!A782</f>
        <v>777</v>
      </c>
      <c r="C786" s="54" t="str">
        <f>'PER TRIWULAN'!I782</f>
        <v xml:space="preserve"> Toroh </v>
      </c>
      <c r="D786" s="36" t="str">
        <f>'PER TRIWULAN'!B782</f>
        <v>SD NEGERI 6 SINDUREJO</v>
      </c>
      <c r="E786" s="136">
        <f>'PER TRIWULAN'!X782</f>
        <v>71920000</v>
      </c>
    </row>
    <row r="787" spans="2:5" ht="13.5" hidden="1" thickBot="1">
      <c r="B787" s="79">
        <f>'PER TRIWULAN'!A783</f>
        <v>778</v>
      </c>
      <c r="C787" s="54" t="str">
        <f>'PER TRIWULAN'!I783</f>
        <v xml:space="preserve"> Toroh </v>
      </c>
      <c r="D787" s="36" t="str">
        <f>'PER TRIWULAN'!B783</f>
        <v>SD NEGERI 7 DEPOK</v>
      </c>
      <c r="E787" s="136">
        <f>'PER TRIWULAN'!X783</f>
        <v>58870000</v>
      </c>
    </row>
    <row r="788" spans="2:5" ht="13.5" hidden="1" thickBot="1">
      <c r="B788" s="79">
        <f>'PER TRIWULAN'!A784</f>
        <v>779</v>
      </c>
      <c r="C788" s="54" t="str">
        <f>'PER TRIWULAN'!I784</f>
        <v xml:space="preserve"> Toroh </v>
      </c>
      <c r="D788" s="36" t="str">
        <f>'PER TRIWULAN'!B784</f>
        <v>SD NEGERI 1 KRANGGANHARJO</v>
      </c>
      <c r="E788" s="136">
        <f>'PER TRIWULAN'!X784</f>
        <v>86130000</v>
      </c>
    </row>
    <row r="789" spans="2:5" ht="13.5" hidden="1" thickBot="1">
      <c r="B789" s="79">
        <f>'PER TRIWULAN'!A785</f>
        <v>780</v>
      </c>
      <c r="C789" s="54" t="str">
        <f>'PER TRIWULAN'!I785</f>
        <v xml:space="preserve"> Toroh </v>
      </c>
      <c r="D789" s="36" t="str">
        <f>'PER TRIWULAN'!B785</f>
        <v>SD NEGERI 2 DEPOK</v>
      </c>
      <c r="E789" s="136">
        <f>'PER TRIWULAN'!X785</f>
        <v>138910000</v>
      </c>
    </row>
    <row r="790" spans="2:5" ht="13.5" hidden="1" thickBot="1">
      <c r="B790" s="79">
        <f>'PER TRIWULAN'!A786</f>
        <v>781</v>
      </c>
      <c r="C790" s="54" t="str">
        <f>'PER TRIWULAN'!I786</f>
        <v xml:space="preserve"> Toroh </v>
      </c>
      <c r="D790" s="36" t="str">
        <f>'PER TRIWULAN'!B786</f>
        <v>SD NEGERI 3 TAMBIREJO</v>
      </c>
      <c r="E790" s="136">
        <f>'PER TRIWULAN'!X786</f>
        <v>84100000</v>
      </c>
    </row>
    <row r="791" spans="2:5" ht="13.5" hidden="1" thickBot="1">
      <c r="B791" s="79">
        <f>'PER TRIWULAN'!A787</f>
        <v>782</v>
      </c>
      <c r="C791" s="54" t="str">
        <f>'PER TRIWULAN'!I787</f>
        <v xml:space="preserve"> Toroh </v>
      </c>
      <c r="D791" s="36" t="str">
        <f>'PER TRIWULAN'!B787</f>
        <v>SD NEGERI 4 BOLOH</v>
      </c>
      <c r="E791" s="136">
        <f>'PER TRIWULAN'!X787</f>
        <v>118320000</v>
      </c>
    </row>
    <row r="792" spans="2:5" ht="13.5" hidden="1" thickBot="1">
      <c r="B792" s="79">
        <f>'PER TRIWULAN'!A788</f>
        <v>783</v>
      </c>
      <c r="C792" s="54" t="str">
        <f>'PER TRIWULAN'!I788</f>
        <v xml:space="preserve"> Toroh </v>
      </c>
      <c r="D792" s="36" t="str">
        <f>'PER TRIWULAN'!B788</f>
        <v>SD NEGERI 2 DIMORO</v>
      </c>
      <c r="E792" s="136">
        <f>'PER TRIWULAN'!X788</f>
        <v>82070000</v>
      </c>
    </row>
    <row r="793" spans="2:5" ht="13.5" hidden="1" thickBot="1">
      <c r="B793" s="79">
        <f>'PER TRIWULAN'!A789</f>
        <v>784</v>
      </c>
      <c r="C793" s="54" t="str">
        <f>'PER TRIWULAN'!I789</f>
        <v xml:space="preserve"> Toroh </v>
      </c>
      <c r="D793" s="36" t="str">
        <f>'PER TRIWULAN'!B789</f>
        <v>SD NEGERI 4 DIMORO</v>
      </c>
      <c r="E793" s="136">
        <f>'PER TRIWULAN'!X789</f>
        <v>44370000</v>
      </c>
    </row>
    <row r="794" spans="2:5" ht="13.5" hidden="1" thickBot="1">
      <c r="B794" s="79">
        <f>'PER TRIWULAN'!A790</f>
        <v>785</v>
      </c>
      <c r="C794" s="54" t="str">
        <f>'PER TRIWULAN'!I790</f>
        <v xml:space="preserve"> Toroh </v>
      </c>
      <c r="D794" s="36" t="str">
        <f>'PER TRIWULAN'!B790</f>
        <v>SD NEGERI 2 PILANGPAYUNG</v>
      </c>
      <c r="E794" s="136">
        <f>'PER TRIWULAN'!X790</f>
        <v>89320000</v>
      </c>
    </row>
    <row r="795" spans="2:5" ht="13.5" hidden="1" thickBot="1">
      <c r="B795" s="79">
        <f>'PER TRIWULAN'!A791</f>
        <v>786</v>
      </c>
      <c r="C795" s="54" t="str">
        <f>'PER TRIWULAN'!I791</f>
        <v xml:space="preserve"> Toroh </v>
      </c>
      <c r="D795" s="36" t="str">
        <f>'PER TRIWULAN'!B791</f>
        <v>SD NEGERI 2 SUGIHAN</v>
      </c>
      <c r="E795" s="136">
        <f>'PER TRIWULAN'!X791</f>
        <v>77720000</v>
      </c>
    </row>
    <row r="796" spans="2:5" ht="13.5" hidden="1" thickBot="1">
      <c r="B796" s="79">
        <f>'PER TRIWULAN'!A792</f>
        <v>787</v>
      </c>
      <c r="C796" s="54" t="str">
        <f>'PER TRIWULAN'!I792</f>
        <v xml:space="preserve"> Toroh </v>
      </c>
      <c r="D796" s="36" t="str">
        <f>'PER TRIWULAN'!B792</f>
        <v>SD NEGERI 3 SUGIHAN</v>
      </c>
      <c r="E796" s="136">
        <f>'PER TRIWULAN'!X792</f>
        <v>100630000</v>
      </c>
    </row>
    <row r="797" spans="2:5" ht="13.5" hidden="1" thickBot="1">
      <c r="B797" s="79">
        <f>'PER TRIWULAN'!A793</f>
        <v>788</v>
      </c>
      <c r="C797" s="54" t="str">
        <f>'PER TRIWULAN'!I793</f>
        <v xml:space="preserve"> Toroh </v>
      </c>
      <c r="D797" s="36" t="str">
        <f>'PER TRIWULAN'!B793</f>
        <v>SD NEGERI 4 SUGIHAN</v>
      </c>
      <c r="E797" s="136">
        <f>'PER TRIWULAN'!X793</f>
        <v>81780000</v>
      </c>
    </row>
    <row r="798" spans="2:5" ht="13.5" hidden="1" thickBot="1">
      <c r="B798" s="79">
        <f>'PER TRIWULAN'!A794</f>
        <v>789</v>
      </c>
      <c r="C798" s="54" t="str">
        <f>'PER TRIWULAN'!I794</f>
        <v xml:space="preserve"> Toroh </v>
      </c>
      <c r="D798" s="36" t="str">
        <f>'PER TRIWULAN'!B794</f>
        <v>SD NEGERI 2 KRANGGANHARJO</v>
      </c>
      <c r="E798" s="136">
        <f>'PER TRIWULAN'!X794</f>
        <v>114260000</v>
      </c>
    </row>
    <row r="799" spans="2:5" ht="13.5" hidden="1" thickBot="1">
      <c r="B799" s="79">
        <f>'PER TRIWULAN'!A795</f>
        <v>790</v>
      </c>
      <c r="C799" s="54" t="str">
        <f>'PER TRIWULAN'!I795</f>
        <v xml:space="preserve"> Wirosari </v>
      </c>
      <c r="D799" s="36" t="str">
        <f>'PER TRIWULAN'!B795</f>
        <v>SD NEGERI 3 TAMBAKSELO</v>
      </c>
      <c r="E799" s="136">
        <f>'PER TRIWULAN'!X795</f>
        <v>75980000</v>
      </c>
    </row>
    <row r="800" spans="2:5" ht="13.5" hidden="1" thickBot="1">
      <c r="B800" s="79">
        <f>'PER TRIWULAN'!A796</f>
        <v>791</v>
      </c>
      <c r="C800" s="54" t="str">
        <f>'PER TRIWULAN'!I796</f>
        <v xml:space="preserve"> Wirosari </v>
      </c>
      <c r="D800" s="36" t="str">
        <f>'PER TRIWULAN'!B796</f>
        <v>SD NEGERI 1 DOKORO</v>
      </c>
      <c r="E800" s="136">
        <f>'PER TRIWULAN'!X796</f>
        <v>107300000</v>
      </c>
    </row>
    <row r="801" spans="2:5" ht="13.5" hidden="1" thickBot="1">
      <c r="B801" s="79">
        <f>'PER TRIWULAN'!A797</f>
        <v>792</v>
      </c>
      <c r="C801" s="54" t="str">
        <f>'PER TRIWULAN'!I797</f>
        <v xml:space="preserve"> Wirosari </v>
      </c>
      <c r="D801" s="36" t="str">
        <f>'PER TRIWULAN'!B797</f>
        <v>SD NEGERI 1 GEDANGAN</v>
      </c>
      <c r="E801" s="136">
        <f>'PER TRIWULAN'!X797</f>
        <v>69600000</v>
      </c>
    </row>
    <row r="802" spans="2:5" ht="13.5" hidden="1" thickBot="1">
      <c r="B802" s="79">
        <f>'PER TRIWULAN'!A798</f>
        <v>793</v>
      </c>
      <c r="C802" s="54" t="str">
        <f>'PER TRIWULAN'!I798</f>
        <v xml:space="preserve"> Wirosari </v>
      </c>
      <c r="D802" s="36" t="str">
        <f>'PER TRIWULAN'!B798</f>
        <v>SD NEGERI 1 KALIREJO</v>
      </c>
      <c r="E802" s="136">
        <f>'PER TRIWULAN'!X798</f>
        <v>79750000</v>
      </c>
    </row>
    <row r="803" spans="2:5" ht="13.5" hidden="1" thickBot="1">
      <c r="B803" s="79">
        <f>'PER TRIWULAN'!A799</f>
        <v>794</v>
      </c>
      <c r="C803" s="54" t="str">
        <f>'PER TRIWULAN'!I799</f>
        <v xml:space="preserve"> Wirosari </v>
      </c>
      <c r="D803" s="36" t="str">
        <f>'PER TRIWULAN'!B799</f>
        <v>SD NEGERI 1 KARANGASEM</v>
      </c>
      <c r="E803" s="136">
        <f>'PER TRIWULAN'!X799</f>
        <v>96570000</v>
      </c>
    </row>
    <row r="804" spans="2:5" ht="13.5" hidden="1" thickBot="1">
      <c r="B804" s="79">
        <f>'PER TRIWULAN'!A800</f>
        <v>795</v>
      </c>
      <c r="C804" s="54" t="str">
        <f>'PER TRIWULAN'!I800</f>
        <v xml:space="preserve"> Wirosari </v>
      </c>
      <c r="D804" s="36" t="str">
        <f>'PER TRIWULAN'!B800</f>
        <v>SD NEGERI 1 KROPAK</v>
      </c>
      <c r="E804" s="136">
        <f>'PER TRIWULAN'!X800</f>
        <v>114840000</v>
      </c>
    </row>
    <row r="805" spans="2:5" ht="13.5" hidden="1" thickBot="1">
      <c r="B805" s="79">
        <f>'PER TRIWULAN'!A801</f>
        <v>796</v>
      </c>
      <c r="C805" s="54" t="str">
        <f>'PER TRIWULAN'!I801</f>
        <v xml:space="preserve"> Wirosari </v>
      </c>
      <c r="D805" s="36" t="str">
        <f>'PER TRIWULAN'!B801</f>
        <v>SD NEGERI 1 MOJOREBO</v>
      </c>
      <c r="E805" s="136">
        <f>'PER TRIWULAN'!X801</f>
        <v>78590000</v>
      </c>
    </row>
    <row r="806" spans="2:5" ht="13.5" hidden="1" thickBot="1">
      <c r="B806" s="79">
        <f>'PER TRIWULAN'!A802</f>
        <v>797</v>
      </c>
      <c r="C806" s="54" t="str">
        <f>'PER TRIWULAN'!I802</f>
        <v xml:space="preserve"> Wirosari </v>
      </c>
      <c r="D806" s="36" t="str">
        <f>'PER TRIWULAN'!B802</f>
        <v>SD NEGERI 1 SAMBIREJO</v>
      </c>
      <c r="E806" s="136">
        <f>'PER TRIWULAN'!X802</f>
        <v>77140000</v>
      </c>
    </row>
    <row r="807" spans="2:5" ht="13.5" hidden="1" thickBot="1">
      <c r="B807" s="79">
        <f>'PER TRIWULAN'!A803</f>
        <v>798</v>
      </c>
      <c r="C807" s="54" t="str">
        <f>'PER TRIWULAN'!I803</f>
        <v xml:space="preserve"> Wirosari </v>
      </c>
      <c r="D807" s="36" t="str">
        <f>'PER TRIWULAN'!B803</f>
        <v>SD NEGERI 1 TAMBAKSELO</v>
      </c>
      <c r="E807" s="136">
        <f>'PER TRIWULAN'!X803</f>
        <v>79460000</v>
      </c>
    </row>
    <row r="808" spans="2:5" ht="13.5" hidden="1" thickBot="1">
      <c r="B808" s="79">
        <f>'PER TRIWULAN'!A804</f>
        <v>799</v>
      </c>
      <c r="C808" s="54" t="str">
        <f>'PER TRIWULAN'!I804</f>
        <v xml:space="preserve"> Wirosari </v>
      </c>
      <c r="D808" s="36" t="str">
        <f>'PER TRIWULAN'!B804</f>
        <v>SD NEGERI 1 TANJUNGREJO</v>
      </c>
      <c r="E808" s="136">
        <f>'PER TRIWULAN'!X804</f>
        <v>107880000</v>
      </c>
    </row>
    <row r="809" spans="2:5" ht="13.5" hidden="1" thickBot="1">
      <c r="B809" s="79">
        <f>'PER TRIWULAN'!A805</f>
        <v>800</v>
      </c>
      <c r="C809" s="54" t="str">
        <f>'PER TRIWULAN'!I805</f>
        <v xml:space="preserve"> Wirosari </v>
      </c>
      <c r="D809" s="36" t="str">
        <f>'PER TRIWULAN'!B805</f>
        <v>SD NEGERI 1 TEGALREO</v>
      </c>
      <c r="E809" s="136">
        <f>'PER TRIWULAN'!X805</f>
        <v>162980000</v>
      </c>
    </row>
    <row r="810" spans="2:5" ht="13.5" hidden="1" thickBot="1">
      <c r="B810" s="79">
        <f>'PER TRIWULAN'!A806</f>
        <v>801</v>
      </c>
      <c r="C810" s="54" t="str">
        <f>'PER TRIWULAN'!I806</f>
        <v xml:space="preserve"> Wirosari </v>
      </c>
      <c r="D810" s="36" t="str">
        <f>'PER TRIWULAN'!B806</f>
        <v>SD NEGERI 10 WIROSARI</v>
      </c>
      <c r="E810" s="136">
        <f>'PER TRIWULAN'!X806</f>
        <v>51910000</v>
      </c>
    </row>
    <row r="811" spans="2:5" ht="13.5" hidden="1" thickBot="1">
      <c r="B811" s="79">
        <f>'PER TRIWULAN'!A807</f>
        <v>802</v>
      </c>
      <c r="C811" s="54" t="str">
        <f>'PER TRIWULAN'!I807</f>
        <v xml:space="preserve"> Wirosari </v>
      </c>
      <c r="D811" s="36" t="str">
        <f>'PER TRIWULAN'!B807</f>
        <v>SD NEGERI 1DAPURNO</v>
      </c>
      <c r="E811" s="136">
        <f>'PER TRIWULAN'!X807</f>
        <v>129920000</v>
      </c>
    </row>
    <row r="812" spans="2:5" ht="13.5" hidden="1" thickBot="1">
      <c r="B812" s="79">
        <f>'PER TRIWULAN'!A808</f>
        <v>803</v>
      </c>
      <c r="C812" s="54" t="str">
        <f>'PER TRIWULAN'!I808</f>
        <v xml:space="preserve"> Wirosari </v>
      </c>
      <c r="D812" s="36" t="str">
        <f>'PER TRIWULAN'!B808</f>
        <v>SD NEGERI 2 DAPURNO</v>
      </c>
      <c r="E812" s="136">
        <f>'PER TRIWULAN'!X808</f>
        <v>67280000</v>
      </c>
    </row>
    <row r="813" spans="2:5" ht="13.5" hidden="1" thickBot="1">
      <c r="B813" s="79">
        <f>'PER TRIWULAN'!A809</f>
        <v>804</v>
      </c>
      <c r="C813" s="54" t="str">
        <f>'PER TRIWULAN'!I809</f>
        <v xml:space="preserve"> Wirosari </v>
      </c>
      <c r="D813" s="36" t="str">
        <f>'PER TRIWULAN'!B809</f>
        <v>SD NEGERI 2 DOKORO</v>
      </c>
      <c r="E813" s="136">
        <f>'PER TRIWULAN'!X809</f>
        <v>116580000</v>
      </c>
    </row>
    <row r="814" spans="2:5" ht="13.5" hidden="1" thickBot="1">
      <c r="B814" s="79">
        <f>'PER TRIWULAN'!A810</f>
        <v>805</v>
      </c>
      <c r="C814" s="54" t="str">
        <f>'PER TRIWULAN'!I810</f>
        <v xml:space="preserve"> Wirosari </v>
      </c>
      <c r="D814" s="36" t="str">
        <f>'PER TRIWULAN'!B810</f>
        <v>SD NEGERI 2 KALIREJO</v>
      </c>
      <c r="E814" s="136">
        <f>'PER TRIWULAN'!X810</f>
        <v>117740000</v>
      </c>
    </row>
    <row r="815" spans="2:5" ht="13.5" hidden="1" thickBot="1">
      <c r="B815" s="79">
        <f>'PER TRIWULAN'!A811</f>
        <v>806</v>
      </c>
      <c r="C815" s="54" t="str">
        <f>'PER TRIWULAN'!I811</f>
        <v xml:space="preserve"> Wirosari </v>
      </c>
      <c r="D815" s="36" t="str">
        <f>'PER TRIWULAN'!B811</f>
        <v>SD NEGERI 2 KARANGASEM</v>
      </c>
      <c r="E815" s="136">
        <f>'PER TRIWULAN'!X811</f>
        <v>151090000</v>
      </c>
    </row>
    <row r="816" spans="2:5" ht="13.5" hidden="1" thickBot="1">
      <c r="B816" s="79">
        <f>'PER TRIWULAN'!A812</f>
        <v>807</v>
      </c>
      <c r="C816" s="54" t="str">
        <f>'PER TRIWULAN'!I812</f>
        <v xml:space="preserve"> Wirosari </v>
      </c>
      <c r="D816" s="36" t="str">
        <f>'PER TRIWULAN'!B812</f>
        <v>SD NEGERI 2 KROPAK</v>
      </c>
      <c r="E816" s="136">
        <f>'PER TRIWULAN'!X812</f>
        <v>123540000</v>
      </c>
    </row>
    <row r="817" spans="2:5" ht="13.5" hidden="1" thickBot="1">
      <c r="B817" s="79">
        <f>'PER TRIWULAN'!A813</f>
        <v>808</v>
      </c>
      <c r="C817" s="54" t="str">
        <f>'PER TRIWULAN'!I813</f>
        <v xml:space="preserve"> Wirosari </v>
      </c>
      <c r="D817" s="36" t="str">
        <f>'PER TRIWULAN'!B813</f>
        <v>SD NEGERI 2 MOJOREBO</v>
      </c>
      <c r="E817" s="136">
        <f>'PER TRIWULAN'!X813</f>
        <v>129340000</v>
      </c>
    </row>
    <row r="818" spans="2:5" ht="13.5" hidden="1" thickBot="1">
      <c r="B818" s="79">
        <f>'PER TRIWULAN'!A814</f>
        <v>809</v>
      </c>
      <c r="C818" s="54" t="str">
        <f>'PER TRIWULAN'!I814</f>
        <v xml:space="preserve"> Wirosari </v>
      </c>
      <c r="D818" s="36" t="str">
        <f>'PER TRIWULAN'!B814</f>
        <v>SD NEGERI 2 TAMBAKREJO</v>
      </c>
      <c r="E818" s="136">
        <f>'PER TRIWULAN'!X814</f>
        <v>103240000</v>
      </c>
    </row>
    <row r="819" spans="2:5" ht="13.5" hidden="1" thickBot="1">
      <c r="B819" s="79">
        <f>'PER TRIWULAN'!A815</f>
        <v>810</v>
      </c>
      <c r="C819" s="54" t="str">
        <f>'PER TRIWULAN'!I815</f>
        <v xml:space="preserve"> Wirosari </v>
      </c>
      <c r="D819" s="36" t="str">
        <f>'PER TRIWULAN'!B815</f>
        <v>SD NEGERI 2 TAMBAKSELO</v>
      </c>
      <c r="E819" s="136">
        <f>'PER TRIWULAN'!X815</f>
        <v>98020000</v>
      </c>
    </row>
    <row r="820" spans="2:5" ht="13.5" hidden="1" thickBot="1">
      <c r="B820" s="79">
        <f>'PER TRIWULAN'!A816</f>
        <v>811</v>
      </c>
      <c r="C820" s="54" t="str">
        <f>'PER TRIWULAN'!I816</f>
        <v xml:space="preserve"> Wirosari </v>
      </c>
      <c r="D820" s="36" t="str">
        <f>'PER TRIWULAN'!B816</f>
        <v>SD NEGERI 2 TANJUNGREJO</v>
      </c>
      <c r="E820" s="136">
        <f>'PER TRIWULAN'!X816</f>
        <v>150510000</v>
      </c>
    </row>
    <row r="821" spans="2:5" ht="13.5" hidden="1" thickBot="1">
      <c r="B821" s="79">
        <f>'PER TRIWULAN'!A817</f>
        <v>812</v>
      </c>
      <c r="C821" s="54" t="str">
        <f>'PER TRIWULAN'!I817</f>
        <v xml:space="preserve"> Wirosari </v>
      </c>
      <c r="D821" s="36" t="str">
        <f>'PER TRIWULAN'!B817</f>
        <v>SD NEGERI 2 TEGALREJO</v>
      </c>
      <c r="E821" s="136">
        <f>'PER TRIWULAN'!X817</f>
        <v>68440000</v>
      </c>
    </row>
    <row r="822" spans="2:5" ht="13.5" hidden="1" thickBot="1">
      <c r="B822" s="79">
        <f>'PER TRIWULAN'!A818</f>
        <v>813</v>
      </c>
      <c r="C822" s="54" t="str">
        <f>'PER TRIWULAN'!I818</f>
        <v xml:space="preserve"> Wirosari </v>
      </c>
      <c r="D822" s="36" t="str">
        <f>'PER TRIWULAN'!B818</f>
        <v>SD NEGERI 2GEDANGAN</v>
      </c>
      <c r="E822" s="136">
        <f>'PER TRIWULAN'!X818</f>
        <v>78590000</v>
      </c>
    </row>
    <row r="823" spans="2:5" ht="13.5" hidden="1" thickBot="1">
      <c r="B823" s="79">
        <f>'PER TRIWULAN'!A819</f>
        <v>814</v>
      </c>
      <c r="C823" s="54" t="str">
        <f>'PER TRIWULAN'!I819</f>
        <v xml:space="preserve"> Wirosari </v>
      </c>
      <c r="D823" s="36" t="str">
        <f>'PER TRIWULAN'!B819</f>
        <v>SD NEGERI 3 DOKORO</v>
      </c>
      <c r="E823" s="136">
        <f>'PER TRIWULAN'!X819</f>
        <v>112230000</v>
      </c>
    </row>
    <row r="824" spans="2:5" ht="13.5" hidden="1" thickBot="1">
      <c r="B824" s="79">
        <f>'PER TRIWULAN'!A820</f>
        <v>815</v>
      </c>
      <c r="C824" s="54" t="str">
        <f>'PER TRIWULAN'!I820</f>
        <v xml:space="preserve"> Wirosari </v>
      </c>
      <c r="D824" s="36" t="str">
        <f>'PER TRIWULAN'!B820</f>
        <v>SD NEGERI 3 GEDANGAN</v>
      </c>
      <c r="E824" s="136">
        <f>'PER TRIWULAN'!X820</f>
        <v>106720000</v>
      </c>
    </row>
    <row r="825" spans="2:5" ht="13.5" hidden="1" thickBot="1">
      <c r="B825" s="79">
        <f>'PER TRIWULAN'!A821</f>
        <v>816</v>
      </c>
      <c r="C825" s="54" t="str">
        <f>'PER TRIWULAN'!I821</f>
        <v xml:space="preserve"> Wirosari </v>
      </c>
      <c r="D825" s="36" t="str">
        <f>'PER TRIWULAN'!B821</f>
        <v>SD NEGERI 3 KALIREJO</v>
      </c>
      <c r="E825" s="136">
        <f>'PER TRIWULAN'!X821</f>
        <v>98020000</v>
      </c>
    </row>
    <row r="826" spans="2:5" ht="13.5" hidden="1" thickBot="1">
      <c r="B826" s="79">
        <f>'PER TRIWULAN'!A822</f>
        <v>817</v>
      </c>
      <c r="C826" s="54" t="str">
        <f>'PER TRIWULAN'!I822</f>
        <v xml:space="preserve"> Wirosari </v>
      </c>
      <c r="D826" s="36" t="str">
        <f>'PER TRIWULAN'!B822</f>
        <v>SD NEGERI 3 KARANGASEM</v>
      </c>
      <c r="E826" s="136">
        <f>'PER TRIWULAN'!X822</f>
        <v>173130000</v>
      </c>
    </row>
    <row r="827" spans="2:5" ht="13.5" hidden="1" thickBot="1">
      <c r="B827" s="79">
        <f>'PER TRIWULAN'!A823</f>
        <v>818</v>
      </c>
      <c r="C827" s="54" t="str">
        <f>'PER TRIWULAN'!I823</f>
        <v xml:space="preserve"> Wirosari </v>
      </c>
      <c r="D827" s="36" t="str">
        <f>'PER TRIWULAN'!B823</f>
        <v>SD NEGERI 3 MOJOREBO</v>
      </c>
      <c r="E827" s="136">
        <f>'PER TRIWULAN'!X823</f>
        <v>91640000</v>
      </c>
    </row>
    <row r="828" spans="2:5" ht="13.5" hidden="1" thickBot="1">
      <c r="B828" s="79">
        <f>'PER TRIWULAN'!A824</f>
        <v>819</v>
      </c>
      <c r="C828" s="54" t="str">
        <f>'PER TRIWULAN'!I824</f>
        <v xml:space="preserve"> Wirosari </v>
      </c>
      <c r="D828" s="36" t="str">
        <f>'PER TRIWULAN'!B824</f>
        <v>SD NEGERI 3 SAMBIREJO</v>
      </c>
      <c r="E828" s="136">
        <f>'PER TRIWULAN'!X824</f>
        <v>82650000</v>
      </c>
    </row>
    <row r="829" spans="2:5" ht="13.5" hidden="1" thickBot="1">
      <c r="B829" s="79">
        <f>'PER TRIWULAN'!A825</f>
        <v>820</v>
      </c>
      <c r="C829" s="54" t="str">
        <f>'PER TRIWULAN'!I825</f>
        <v xml:space="preserve"> Wirosari </v>
      </c>
      <c r="D829" s="36" t="str">
        <f>'PER TRIWULAN'!B825</f>
        <v>SD NEGERI 3 TEGALREJO</v>
      </c>
      <c r="E829" s="136">
        <f>'PER TRIWULAN'!X825</f>
        <v>115130000</v>
      </c>
    </row>
    <row r="830" spans="2:5" ht="13.5" hidden="1" thickBot="1">
      <c r="B830" s="79">
        <f>'PER TRIWULAN'!A826</f>
        <v>821</v>
      </c>
      <c r="C830" s="54" t="str">
        <f>'PER TRIWULAN'!I826</f>
        <v xml:space="preserve"> Wirosari </v>
      </c>
      <c r="D830" s="36" t="str">
        <f>'PER TRIWULAN'!B826</f>
        <v>SD NEGERI 3 WIROSARI</v>
      </c>
      <c r="E830" s="136">
        <f>'PER TRIWULAN'!X826</f>
        <v>110200000</v>
      </c>
    </row>
    <row r="831" spans="2:5" ht="13.5" hidden="1" thickBot="1">
      <c r="B831" s="79">
        <f>'PER TRIWULAN'!A827</f>
        <v>822</v>
      </c>
      <c r="C831" s="54" t="str">
        <f>'PER TRIWULAN'!I827</f>
        <v xml:space="preserve"> Wirosari </v>
      </c>
      <c r="D831" s="36" t="str">
        <f>'PER TRIWULAN'!B827</f>
        <v>SD NEGERI 4 KARANGASEM</v>
      </c>
      <c r="E831" s="136">
        <f>'PER TRIWULAN'!X827</f>
        <v>97440000</v>
      </c>
    </row>
    <row r="832" spans="2:5" ht="13.5" hidden="1" thickBot="1">
      <c r="B832" s="79">
        <f>'PER TRIWULAN'!A828</f>
        <v>823</v>
      </c>
      <c r="C832" s="54" t="str">
        <f>'PER TRIWULAN'!I828</f>
        <v xml:space="preserve"> Wirosari </v>
      </c>
      <c r="D832" s="36" t="str">
        <f>'PER TRIWULAN'!B828</f>
        <v>SD NEGERI 4 SAMBIREJO</v>
      </c>
      <c r="E832" s="136">
        <f>'PER TRIWULAN'!X828</f>
        <v>90190000</v>
      </c>
    </row>
    <row r="833" spans="2:5" ht="13.5" hidden="1" thickBot="1">
      <c r="B833" s="79">
        <f>'PER TRIWULAN'!A829</f>
        <v>824</v>
      </c>
      <c r="C833" s="54" t="str">
        <f>'PER TRIWULAN'!I829</f>
        <v xml:space="preserve"> Wirosari </v>
      </c>
      <c r="D833" s="36" t="str">
        <f>'PER TRIWULAN'!B829</f>
        <v>SD NEGERI 4 TAMBAKREJO</v>
      </c>
      <c r="E833" s="136">
        <f>'PER TRIWULAN'!X829</f>
        <v>98600000</v>
      </c>
    </row>
    <row r="834" spans="2:5" ht="13.5" hidden="1" thickBot="1">
      <c r="B834" s="79">
        <f>'PER TRIWULAN'!A830</f>
        <v>825</v>
      </c>
      <c r="C834" s="54" t="str">
        <f>'PER TRIWULAN'!I830</f>
        <v xml:space="preserve"> Wirosari </v>
      </c>
      <c r="D834" s="36" t="str">
        <f>'PER TRIWULAN'!B830</f>
        <v>SD NEGERI 4 WIROSARI</v>
      </c>
      <c r="E834" s="136">
        <f>'PER TRIWULAN'!X830</f>
        <v>66410000</v>
      </c>
    </row>
    <row r="835" spans="2:5" ht="13.5" hidden="1" thickBot="1">
      <c r="B835" s="79">
        <f>'PER TRIWULAN'!A831</f>
        <v>826</v>
      </c>
      <c r="C835" s="54" t="str">
        <f>'PER TRIWULAN'!I831</f>
        <v xml:space="preserve"> Wirosari </v>
      </c>
      <c r="D835" s="36" t="str">
        <f>'PER TRIWULAN'!B831</f>
        <v>SD NEGERI 5 TEGALREJO</v>
      </c>
      <c r="E835" s="136">
        <f>'PER TRIWULAN'!X831</f>
        <v>70180000</v>
      </c>
    </row>
    <row r="836" spans="2:5" ht="13.5" hidden="1" thickBot="1">
      <c r="B836" s="79">
        <f>'PER TRIWULAN'!A832</f>
        <v>827</v>
      </c>
      <c r="C836" s="54" t="str">
        <f>'PER TRIWULAN'!I832</f>
        <v xml:space="preserve"> Wirosari </v>
      </c>
      <c r="D836" s="36" t="str">
        <f>'PER TRIWULAN'!B832</f>
        <v>SD NEGERI 6 TEGALREJO</v>
      </c>
      <c r="E836" s="136">
        <f>'PER TRIWULAN'!X832</f>
        <v>28130000</v>
      </c>
    </row>
    <row r="837" spans="2:5" ht="13.5" hidden="1" thickBot="1">
      <c r="B837" s="79">
        <f>'PER TRIWULAN'!A833</f>
        <v>828</v>
      </c>
      <c r="C837" s="54" t="str">
        <f>'PER TRIWULAN'!I833</f>
        <v xml:space="preserve"> Wirosari </v>
      </c>
      <c r="D837" s="36" t="str">
        <f>'PER TRIWULAN'!B833</f>
        <v>SD NEGERI 6 WIROSARI</v>
      </c>
      <c r="E837" s="136">
        <f>'PER TRIWULAN'!X833</f>
        <v>151670000</v>
      </c>
    </row>
    <row r="838" spans="2:5" ht="13.5" hidden="1" thickBot="1">
      <c r="B838" s="79">
        <f>'PER TRIWULAN'!A834</f>
        <v>829</v>
      </c>
      <c r="C838" s="54" t="str">
        <f>'PER TRIWULAN'!I834</f>
        <v xml:space="preserve"> Wirosari </v>
      </c>
      <c r="D838" s="36" t="str">
        <f>'PER TRIWULAN'!B834</f>
        <v>SD NEGERI 7 WIROSARI</v>
      </c>
      <c r="E838" s="136">
        <f>'PER TRIWULAN'!X834</f>
        <v>98890000</v>
      </c>
    </row>
    <row r="839" spans="2:5" ht="13.5" hidden="1" thickBot="1">
      <c r="B839" s="79">
        <f>'PER TRIWULAN'!A835</f>
        <v>830</v>
      </c>
      <c r="C839" s="54" t="str">
        <f>'PER TRIWULAN'!I835</f>
        <v xml:space="preserve"> Wirosari </v>
      </c>
      <c r="D839" s="36" t="str">
        <f>'PER TRIWULAN'!B835</f>
        <v>SD NEGERI KECIL KARANGASEM</v>
      </c>
      <c r="E839" s="136">
        <f>'PER TRIWULAN'!X835</f>
        <v>19720000</v>
      </c>
    </row>
    <row r="840" spans="2:5" ht="13.5" hidden="1" thickBot="1">
      <c r="B840" s="79">
        <f>'PER TRIWULAN'!A836</f>
        <v>831</v>
      </c>
      <c r="C840" s="54" t="str">
        <f>'PER TRIWULAN'!I836</f>
        <v xml:space="preserve"> Wirosari </v>
      </c>
      <c r="D840" s="36" t="str">
        <f>'PER TRIWULAN'!B836</f>
        <v>SD NEGERI 1 WIROSARI</v>
      </c>
      <c r="E840" s="136">
        <f>'PER TRIWULAN'!X836</f>
        <v>150510000</v>
      </c>
    </row>
    <row r="841" spans="2:5" ht="13.5" hidden="1" thickBot="1">
      <c r="B841" s="79">
        <f>'PER TRIWULAN'!A837</f>
        <v>832</v>
      </c>
      <c r="C841" s="54" t="str">
        <f>'PER TRIWULAN'!I837</f>
        <v xml:space="preserve"> Wirosari </v>
      </c>
      <c r="D841" s="36" t="str">
        <f>'PER TRIWULAN'!B837</f>
        <v>SD NEGERI 2 WIROSARI</v>
      </c>
      <c r="E841" s="136">
        <f>'PER TRIWULAN'!X837</f>
        <v>145870000</v>
      </c>
    </row>
    <row r="842" spans="2:5" ht="13.5" hidden="1" thickBot="1">
      <c r="B842" s="79">
        <f>'PER TRIWULAN'!A838</f>
        <v>833</v>
      </c>
      <c r="C842" s="54" t="str">
        <f>'PER TRIWULAN'!I838</f>
        <v xml:space="preserve"> Wirosari </v>
      </c>
      <c r="D842" s="36" t="str">
        <f>'PER TRIWULAN'!B838</f>
        <v>SD NEGERI 8 WIROSARI</v>
      </c>
      <c r="E842" s="136">
        <f>'PER TRIWULAN'!X838</f>
        <v>116870000</v>
      </c>
    </row>
    <row r="843" spans="2:5" ht="13.5" hidden="1" thickBot="1">
      <c r="B843" s="79">
        <f>'PER TRIWULAN'!A839</f>
        <v>834</v>
      </c>
      <c r="C843" s="54" t="str">
        <f>'PER TRIWULAN'!I839</f>
        <v xml:space="preserve"> Wirosari </v>
      </c>
      <c r="D843" s="36" t="str">
        <f>'PER TRIWULAN'!B839</f>
        <v>SD NEGERI 1 TAMBAKREJO</v>
      </c>
      <c r="E843" s="136">
        <f>'PER TRIWULAN'!X839</f>
        <v>95410000</v>
      </c>
    </row>
    <row r="844" spans="2:5" ht="13.5" hidden="1" thickBot="1">
      <c r="B844" s="79">
        <f>'PER TRIWULAN'!A840</f>
        <v>835</v>
      </c>
      <c r="C844" s="54" t="str">
        <f>'PER TRIWULAN'!I840</f>
        <v xml:space="preserve"> Wirosari </v>
      </c>
      <c r="D844" s="36" t="str">
        <f>'PER TRIWULAN'!B840</f>
        <v>SD NEGERI 3 TAMBAKREJO</v>
      </c>
      <c r="E844" s="136">
        <f>'PER TRIWULAN'!X840</f>
        <v>104110000</v>
      </c>
    </row>
    <row r="845" spans="2:5" ht="13.5" hidden="1" thickBot="1">
      <c r="B845" s="79">
        <f>'PER TRIWULAN'!A841</f>
        <v>836</v>
      </c>
      <c r="C845" s="54" t="str">
        <f>'PER TRIWULAN'!I841</f>
        <v xml:space="preserve"> Wirosari </v>
      </c>
      <c r="D845" s="36" t="str">
        <f>'PER TRIWULAN'!B841</f>
        <v>SD NEGERI 3 TANJUNGREJO</v>
      </c>
      <c r="E845" s="136">
        <f>'PER TRIWULAN'!X841</f>
        <v>80330000</v>
      </c>
    </row>
    <row r="846" spans="2:5" ht="13.5" hidden="1" thickBot="1">
      <c r="B846" s="79">
        <f>'PER TRIWULAN'!A842</f>
        <v>837</v>
      </c>
      <c r="C846" s="54" t="str">
        <f>'PER TRIWULAN'!I842</f>
        <v xml:space="preserve"> Wirosari </v>
      </c>
      <c r="D846" s="36" t="str">
        <f>'PER TRIWULAN'!B842</f>
        <v>SD NEGERI 2 SAMBIREJO</v>
      </c>
      <c r="E846" s="136">
        <f>'PER TRIWULAN'!X842</f>
        <v>89610000</v>
      </c>
    </row>
    <row r="847" spans="2:5" ht="13.5" hidden="1" thickBot="1">
      <c r="B847" s="79">
        <f>'PER TRIWULAN'!A843</f>
        <v>838</v>
      </c>
      <c r="C847" s="54" t="str">
        <f>'PER TRIWULAN'!I843</f>
        <v xml:space="preserve"> Gabus </v>
      </c>
      <c r="D847" s="36" t="str">
        <f>'PER TRIWULAN'!B843</f>
        <v>SDIT DARUT TAUHID GABUS</v>
      </c>
      <c r="E847" s="136">
        <f>'PER TRIWULAN'!X843</f>
        <v>33930000</v>
      </c>
    </row>
    <row r="848" spans="2:5" ht="13.5" hidden="1" thickBot="1">
      <c r="B848" s="79">
        <f>'PER TRIWULAN'!A844</f>
        <v>839</v>
      </c>
      <c r="C848" s="54" t="str">
        <f>'PER TRIWULAN'!I844</f>
        <v xml:space="preserve"> Godong </v>
      </c>
      <c r="D848" s="36" t="str">
        <f>'PER TRIWULAN'!B844</f>
        <v>SD YATPI  Godong</v>
      </c>
      <c r="E848" s="136">
        <f>'PER TRIWULAN'!X844</f>
        <v>62640000</v>
      </c>
    </row>
    <row r="849" spans="2:5" ht="13.5" hidden="1" thickBot="1">
      <c r="B849" s="79">
        <f>'PER TRIWULAN'!A845</f>
        <v>840</v>
      </c>
      <c r="C849" s="54" t="str">
        <f>'PER TRIWULAN'!I845</f>
        <v xml:space="preserve"> Godong </v>
      </c>
      <c r="D849" s="36" t="str">
        <f>'PER TRIWULAN'!B845</f>
        <v>SD Satu Atap Terpadu Tumbuh Kembang</v>
      </c>
      <c r="E849" s="136">
        <f>'PER TRIWULAN'!X845</f>
        <v>15660000</v>
      </c>
    </row>
    <row r="850" spans="2:5" ht="13.5" hidden="1" thickBot="1">
      <c r="B850" s="79">
        <f>'PER TRIWULAN'!A846</f>
        <v>841</v>
      </c>
      <c r="C850" s="54" t="str">
        <f>'PER TRIWULAN'!I846</f>
        <v xml:space="preserve"> Gubug </v>
      </c>
      <c r="D850" s="36" t="str">
        <f>'PER TRIWULAN'!B846</f>
        <v>SDIT Al Firdaus Gubug</v>
      </c>
      <c r="E850" s="136">
        <f>'PER TRIWULAN'!X846</f>
        <v>86130000</v>
      </c>
    </row>
    <row r="851" spans="2:5" ht="13.5" hidden="1" thickBot="1">
      <c r="B851" s="79">
        <f>'PER TRIWULAN'!A847</f>
        <v>842</v>
      </c>
      <c r="C851" s="54" t="str">
        <f>'PER TRIWULAN'!I847</f>
        <v xml:space="preserve"> Kradenan </v>
      </c>
      <c r="D851" s="36" t="str">
        <f>'PER TRIWULAN'!B847</f>
        <v>SD ISLAM KRADENAN</v>
      </c>
      <c r="E851" s="136">
        <f>'PER TRIWULAN'!X847</f>
        <v>84390000</v>
      </c>
    </row>
    <row r="852" spans="2:5" ht="13.5" hidden="1" thickBot="1">
      <c r="B852" s="79">
        <f>'PER TRIWULAN'!A848</f>
        <v>843</v>
      </c>
      <c r="C852" s="54" t="str">
        <f>'PER TRIWULAN'!I848</f>
        <v xml:space="preserve"> Penawangan </v>
      </c>
      <c r="D852" s="36" t="str">
        <f>'PER TRIWULAN'!B848</f>
        <v>SD KRISTEN</v>
      </c>
      <c r="E852" s="136">
        <f>'PER TRIWULAN'!X848</f>
        <v>45530000</v>
      </c>
    </row>
    <row r="853" spans="2:5" ht="13.5" hidden="1" thickBot="1">
      <c r="B853" s="79">
        <f>'PER TRIWULAN'!A849</f>
        <v>844</v>
      </c>
      <c r="C853" s="54" t="str">
        <f>'PER TRIWULAN'!I849</f>
        <v xml:space="preserve"> Pulokulon </v>
      </c>
      <c r="D853" s="36" t="str">
        <f>'PER TRIWULAN'!B849</f>
        <v>SD Islam As Shomadhany Jetaksari</v>
      </c>
      <c r="E853" s="136">
        <f>'PER TRIWULAN'!X849</f>
        <v>33930000</v>
      </c>
    </row>
    <row r="854" spans="2:5" ht="13.5" hidden="1" thickBot="1">
      <c r="B854" s="79">
        <f>'PER TRIWULAN'!A850</f>
        <v>845</v>
      </c>
      <c r="C854" s="54" t="str">
        <f>'PER TRIWULAN'!I850</f>
        <v xml:space="preserve"> Purwodadi </v>
      </c>
      <c r="D854" s="36" t="str">
        <f>'PER TRIWULAN'!B850</f>
        <v>SD INTEGRAL LUQMAN AL HAKIM</v>
      </c>
      <c r="E854" s="136">
        <f>'PER TRIWULAN'!X850</f>
        <v>184150000</v>
      </c>
    </row>
    <row r="855" spans="2:5" ht="13.5" hidden="1" thickBot="1">
      <c r="B855" s="79">
        <f>'PER TRIWULAN'!A851</f>
        <v>846</v>
      </c>
      <c r="C855" s="54" t="str">
        <f>'PER TRIWULAN'!I851</f>
        <v xml:space="preserve"> Purwodadi </v>
      </c>
      <c r="D855" s="36" t="str">
        <f>'PER TRIWULAN'!B851</f>
        <v>SD ISLAM TERPADU AL FIRDAUS</v>
      </c>
      <c r="E855" s="136">
        <f>'PER TRIWULAN'!X851</f>
        <v>174870000</v>
      </c>
    </row>
    <row r="856" spans="2:5" ht="13.5" hidden="1" thickBot="1">
      <c r="B856" s="79">
        <f>'PER TRIWULAN'!A852</f>
        <v>847</v>
      </c>
      <c r="C856" s="54" t="str">
        <f>'PER TRIWULAN'!I852</f>
        <v xml:space="preserve"> Purwodadi </v>
      </c>
      <c r="D856" s="36" t="str">
        <f>'PER TRIWULAN'!B852</f>
        <v>SD KRISTEN 1 PURWODADI</v>
      </c>
      <c r="E856" s="136">
        <f>'PER TRIWULAN'!X852</f>
        <v>94830000</v>
      </c>
    </row>
    <row r="857" spans="2:5" ht="13.5" hidden="1" thickBot="1">
      <c r="B857" s="79">
        <f>'PER TRIWULAN'!A853</f>
        <v>848</v>
      </c>
      <c r="C857" s="54" t="str">
        <f>'PER TRIWULAN'!I853</f>
        <v xml:space="preserve"> Purwodadi </v>
      </c>
      <c r="D857" s="36" t="str">
        <f>'PER TRIWULAN'!B853</f>
        <v>SD KRISTEN 2 PURWODADI</v>
      </c>
      <c r="E857" s="136">
        <f>'PER TRIWULAN'!X853</f>
        <v>42920000</v>
      </c>
    </row>
    <row r="858" spans="2:5" ht="13.5" hidden="1" thickBot="1">
      <c r="B858" s="79">
        <f>'PER TRIWULAN'!A854</f>
        <v>849</v>
      </c>
      <c r="C858" s="54" t="str">
        <f>'PER TRIWULAN'!I854</f>
        <v xml:space="preserve"> Purwodadi </v>
      </c>
      <c r="D858" s="36" t="str">
        <f>'PER TRIWULAN'!B854</f>
        <v>SLB B YPLB DANYANG PURWODADI</v>
      </c>
      <c r="E858" s="136">
        <f>'PER TRIWULAN'!X854</f>
        <v>33060000</v>
      </c>
    </row>
    <row r="859" spans="2:5" ht="13.5" hidden="1" thickBot="1">
      <c r="B859" s="79">
        <f>'PER TRIWULAN'!A855</f>
        <v>850</v>
      </c>
      <c r="C859" s="54" t="str">
        <f>'PER TRIWULAN'!I855</f>
        <v xml:space="preserve"> Wirosari </v>
      </c>
      <c r="D859" s="36" t="str">
        <f>'PER TRIWULAN'!B855</f>
        <v>SD Islam Terpadu Muhamadiyah</v>
      </c>
      <c r="E859" s="136">
        <f>'PER TRIWULAN'!X855</f>
        <v>62640000</v>
      </c>
    </row>
    <row r="860" spans="2:5" ht="13.5" hidden="1" thickBot="1">
      <c r="B860" s="79">
        <f>'PER TRIWULAN'!A856</f>
        <v>851</v>
      </c>
      <c r="C860" s="54" t="str">
        <f>'PER TRIWULAN'!I856</f>
        <v xml:space="preserve"> Purwodadi </v>
      </c>
      <c r="D860" s="36" t="str">
        <f>'PER TRIWULAN'!B856</f>
        <v xml:space="preserve"> SD Bilingual Muhammadiyah 1 Purwodadi </v>
      </c>
      <c r="E860" s="136">
        <f>'PER TRIWULAN'!X856</f>
        <v>11600000</v>
      </c>
    </row>
    <row r="861" spans="2:5" ht="13.5" hidden="1" thickBot="1">
      <c r="B861" s="80"/>
      <c r="C861" s="55"/>
      <c r="D861" s="50"/>
      <c r="E861" s="137">
        <f>'PER TRIWULAN'!C1018</f>
        <v>0</v>
      </c>
    </row>
    <row r="862" spans="2:5" ht="15" customHeight="1" thickBot="1">
      <c r="B862" s="267" t="str">
        <f>'PER TRIWULAN'!A1019</f>
        <v>JUMLAH</v>
      </c>
      <c r="C862" s="268"/>
      <c r="D862" s="269"/>
      <c r="E862" s="138">
        <f t="shared" ref="E862" si="0">SUBTOTAL(9,E10:E860)</f>
        <v>2873755000</v>
      </c>
    </row>
    <row r="863" spans="2:5" s="59" customFormat="1" ht="13.5" thickTop="1">
      <c r="B863" s="52"/>
      <c r="C863" s="56"/>
      <c r="D863" s="25"/>
      <c r="E863" s="134"/>
    </row>
    <row r="864" spans="2:5" s="59" customFormat="1" ht="16.5">
      <c r="B864" s="51"/>
      <c r="C864" s="53"/>
      <c r="D864" s="24"/>
      <c r="E864" s="134"/>
    </row>
    <row r="865" spans="2:5" s="59" customFormat="1" ht="16.5">
      <c r="B865" s="51"/>
      <c r="C865" s="53"/>
      <c r="D865" s="24"/>
      <c r="E865" s="134"/>
    </row>
    <row r="866" spans="2:5" s="59" customFormat="1" ht="16.5">
      <c r="B866" s="51"/>
      <c r="C866" s="53"/>
      <c r="D866" s="24"/>
      <c r="E866" s="134"/>
    </row>
    <row r="867" spans="2:5" s="59" customFormat="1" ht="16.5">
      <c r="B867" s="51"/>
      <c r="C867" s="53"/>
      <c r="D867" s="24"/>
      <c r="E867" s="134"/>
    </row>
    <row r="868" spans="2:5" s="59" customFormat="1" ht="16.5">
      <c r="B868" s="51"/>
      <c r="C868" s="53"/>
      <c r="D868" s="24"/>
      <c r="E868" s="134"/>
    </row>
    <row r="869" spans="2:5" s="59" customFormat="1" ht="16.5">
      <c r="B869" s="51"/>
      <c r="C869" s="53"/>
      <c r="D869" s="24"/>
      <c r="E869" s="134"/>
    </row>
    <row r="870" spans="2:5" s="59" customFormat="1" ht="16.5">
      <c r="B870" s="51"/>
      <c r="C870" s="53"/>
      <c r="D870" s="24"/>
      <c r="E870" s="134"/>
    </row>
    <row r="871" spans="2:5" s="59" customFormat="1" ht="16.5">
      <c r="B871" s="51"/>
      <c r="C871" s="53"/>
      <c r="D871" s="24"/>
      <c r="E871" s="134"/>
    </row>
    <row r="872" spans="2:5" s="59" customFormat="1" ht="15.75">
      <c r="B872" s="51"/>
      <c r="C872" s="53"/>
      <c r="D872" s="45"/>
      <c r="E872" s="134"/>
    </row>
  </sheetData>
  <autoFilter ref="B9:E861">
    <filterColumn colId="1">
      <filters>
        <filter val="Tawangharjo"/>
      </filters>
    </filterColumn>
  </autoFilter>
  <mergeCells count="6">
    <mergeCell ref="B1:E1"/>
    <mergeCell ref="B2:E2"/>
    <mergeCell ref="B862:D862"/>
    <mergeCell ref="B4:E4"/>
    <mergeCell ref="B5:E5"/>
    <mergeCell ref="B3:E3"/>
  </mergeCells>
  <pageMargins left="0.78740157480314965" right="0" top="0.59055118110236227" bottom="1.7716535433070868" header="0.31496062992125984" footer="1.3779527559055118"/>
  <pageSetup paperSize="5" orientation="portrait" r:id="rId1"/>
  <headerFooter>
    <oddFooter>&amp;A&amp;RPage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B1:R1034"/>
  <sheetViews>
    <sheetView topLeftCell="A31" workbookViewId="0">
      <selection activeCell="D22" sqref="D22"/>
    </sheetView>
  </sheetViews>
  <sheetFormatPr defaultRowHeight="12.75"/>
  <cols>
    <col min="1" max="1" width="2.85546875" style="25" customWidth="1"/>
    <col min="2" max="2" width="6.42578125" style="30" customWidth="1"/>
    <col min="3" max="3" width="13.5703125" style="30" customWidth="1"/>
    <col min="4" max="4" width="22.140625" style="25" customWidth="1"/>
    <col min="5" max="5" width="15" style="25" customWidth="1"/>
    <col min="6" max="6" width="11.28515625" style="25" customWidth="1"/>
    <col min="7" max="7" width="13" style="25" customWidth="1"/>
    <col min="8" max="8" width="8.7109375" style="25" customWidth="1"/>
    <col min="9" max="9" width="10.140625" style="25" customWidth="1"/>
    <col min="10" max="10" width="10.28515625" style="25" customWidth="1"/>
    <col min="11" max="11" width="8.7109375" style="25" customWidth="1"/>
    <col min="12" max="12" width="24" style="25" customWidth="1"/>
    <col min="13" max="13" width="13.140625" style="25" customWidth="1"/>
    <col min="14" max="14" width="11.28515625" style="25" customWidth="1"/>
    <col min="15" max="15" width="10.5703125" style="25" customWidth="1"/>
    <col min="16" max="16" width="10.140625" style="25" customWidth="1"/>
    <col min="17" max="17" width="16.7109375" style="25" customWidth="1"/>
    <col min="18" max="18" width="15.140625" style="25" customWidth="1"/>
    <col min="19" max="257" width="9.140625" style="25"/>
    <col min="258" max="258" width="2.85546875" style="25" customWidth="1"/>
    <col min="259" max="259" width="6.42578125" style="25" customWidth="1"/>
    <col min="260" max="260" width="22.140625" style="25" customWidth="1"/>
    <col min="261" max="261" width="15" style="25" customWidth="1"/>
    <col min="262" max="262" width="11.28515625" style="25" customWidth="1"/>
    <col min="263" max="263" width="13" style="25" customWidth="1"/>
    <col min="264" max="264" width="8.7109375" style="25" customWidth="1"/>
    <col min="265" max="265" width="10.140625" style="25" customWidth="1"/>
    <col min="266" max="266" width="10.28515625" style="25" customWidth="1"/>
    <col min="267" max="267" width="8.7109375" style="25" customWidth="1"/>
    <col min="268" max="268" width="24" style="25" customWidth="1"/>
    <col min="269" max="269" width="13.140625" style="25" customWidth="1"/>
    <col min="270" max="270" width="11.28515625" style="25" customWidth="1"/>
    <col min="271" max="271" width="10.5703125" style="25" customWidth="1"/>
    <col min="272" max="272" width="10.140625" style="25" customWidth="1"/>
    <col min="273" max="273" width="16.7109375" style="25" customWidth="1"/>
    <col min="274" max="274" width="15.140625" style="25" customWidth="1"/>
    <col min="275" max="513" width="9.140625" style="25"/>
    <col min="514" max="514" width="2.85546875" style="25" customWidth="1"/>
    <col min="515" max="515" width="6.42578125" style="25" customWidth="1"/>
    <col min="516" max="516" width="22.140625" style="25" customWidth="1"/>
    <col min="517" max="517" width="15" style="25" customWidth="1"/>
    <col min="518" max="518" width="11.28515625" style="25" customWidth="1"/>
    <col min="519" max="519" width="13" style="25" customWidth="1"/>
    <col min="520" max="520" width="8.7109375" style="25" customWidth="1"/>
    <col min="521" max="521" width="10.140625" style="25" customWidth="1"/>
    <col min="522" max="522" width="10.28515625" style="25" customWidth="1"/>
    <col min="523" max="523" width="8.7109375" style="25" customWidth="1"/>
    <col min="524" max="524" width="24" style="25" customWidth="1"/>
    <col min="525" max="525" width="13.140625" style="25" customWidth="1"/>
    <col min="526" max="526" width="11.28515625" style="25" customWidth="1"/>
    <col min="527" max="527" width="10.5703125" style="25" customWidth="1"/>
    <col min="528" max="528" width="10.140625" style="25" customWidth="1"/>
    <col min="529" max="529" width="16.7109375" style="25" customWidth="1"/>
    <col min="530" max="530" width="15.140625" style="25" customWidth="1"/>
    <col min="531" max="769" width="9.140625" style="25"/>
    <col min="770" max="770" width="2.85546875" style="25" customWidth="1"/>
    <col min="771" max="771" width="6.42578125" style="25" customWidth="1"/>
    <col min="772" max="772" width="22.140625" style="25" customWidth="1"/>
    <col min="773" max="773" width="15" style="25" customWidth="1"/>
    <col min="774" max="774" width="11.28515625" style="25" customWidth="1"/>
    <col min="775" max="775" width="13" style="25" customWidth="1"/>
    <col min="776" max="776" width="8.7109375" style="25" customWidth="1"/>
    <col min="777" max="777" width="10.140625" style="25" customWidth="1"/>
    <col min="778" max="778" width="10.28515625" style="25" customWidth="1"/>
    <col min="779" max="779" width="8.7109375" style="25" customWidth="1"/>
    <col min="780" max="780" width="24" style="25" customWidth="1"/>
    <col min="781" max="781" width="13.140625" style="25" customWidth="1"/>
    <col min="782" max="782" width="11.28515625" style="25" customWidth="1"/>
    <col min="783" max="783" width="10.5703125" style="25" customWidth="1"/>
    <col min="784" max="784" width="10.140625" style="25" customWidth="1"/>
    <col min="785" max="785" width="16.7109375" style="25" customWidth="1"/>
    <col min="786" max="786" width="15.140625" style="25" customWidth="1"/>
    <col min="787" max="1025" width="9.140625" style="25"/>
    <col min="1026" max="1026" width="2.85546875" style="25" customWidth="1"/>
    <col min="1027" max="1027" width="6.42578125" style="25" customWidth="1"/>
    <col min="1028" max="1028" width="22.140625" style="25" customWidth="1"/>
    <col min="1029" max="1029" width="15" style="25" customWidth="1"/>
    <col min="1030" max="1030" width="11.28515625" style="25" customWidth="1"/>
    <col min="1031" max="1031" width="13" style="25" customWidth="1"/>
    <col min="1032" max="1032" width="8.7109375" style="25" customWidth="1"/>
    <col min="1033" max="1033" width="10.140625" style="25" customWidth="1"/>
    <col min="1034" max="1034" width="10.28515625" style="25" customWidth="1"/>
    <col min="1035" max="1035" width="8.7109375" style="25" customWidth="1"/>
    <col min="1036" max="1036" width="24" style="25" customWidth="1"/>
    <col min="1037" max="1037" width="13.140625" style="25" customWidth="1"/>
    <col min="1038" max="1038" width="11.28515625" style="25" customWidth="1"/>
    <col min="1039" max="1039" width="10.5703125" style="25" customWidth="1"/>
    <col min="1040" max="1040" width="10.140625" style="25" customWidth="1"/>
    <col min="1041" max="1041" width="16.7109375" style="25" customWidth="1"/>
    <col min="1042" max="1042" width="15.140625" style="25" customWidth="1"/>
    <col min="1043" max="1281" width="9.140625" style="25"/>
    <col min="1282" max="1282" width="2.85546875" style="25" customWidth="1"/>
    <col min="1283" max="1283" width="6.42578125" style="25" customWidth="1"/>
    <col min="1284" max="1284" width="22.140625" style="25" customWidth="1"/>
    <col min="1285" max="1285" width="15" style="25" customWidth="1"/>
    <col min="1286" max="1286" width="11.28515625" style="25" customWidth="1"/>
    <col min="1287" max="1287" width="13" style="25" customWidth="1"/>
    <col min="1288" max="1288" width="8.7109375" style="25" customWidth="1"/>
    <col min="1289" max="1289" width="10.140625" style="25" customWidth="1"/>
    <col min="1290" max="1290" width="10.28515625" style="25" customWidth="1"/>
    <col min="1291" max="1291" width="8.7109375" style="25" customWidth="1"/>
    <col min="1292" max="1292" width="24" style="25" customWidth="1"/>
    <col min="1293" max="1293" width="13.140625" style="25" customWidth="1"/>
    <col min="1294" max="1294" width="11.28515625" style="25" customWidth="1"/>
    <col min="1295" max="1295" width="10.5703125" style="25" customWidth="1"/>
    <col min="1296" max="1296" width="10.140625" style="25" customWidth="1"/>
    <col min="1297" max="1297" width="16.7109375" style="25" customWidth="1"/>
    <col min="1298" max="1298" width="15.140625" style="25" customWidth="1"/>
    <col min="1299" max="1537" width="9.140625" style="25"/>
    <col min="1538" max="1538" width="2.85546875" style="25" customWidth="1"/>
    <col min="1539" max="1539" width="6.42578125" style="25" customWidth="1"/>
    <col min="1540" max="1540" width="22.140625" style="25" customWidth="1"/>
    <col min="1541" max="1541" width="15" style="25" customWidth="1"/>
    <col min="1542" max="1542" width="11.28515625" style="25" customWidth="1"/>
    <col min="1543" max="1543" width="13" style="25" customWidth="1"/>
    <col min="1544" max="1544" width="8.7109375" style="25" customWidth="1"/>
    <col min="1545" max="1545" width="10.140625" style="25" customWidth="1"/>
    <col min="1546" max="1546" width="10.28515625" style="25" customWidth="1"/>
    <col min="1547" max="1547" width="8.7109375" style="25" customWidth="1"/>
    <col min="1548" max="1548" width="24" style="25" customWidth="1"/>
    <col min="1549" max="1549" width="13.140625" style="25" customWidth="1"/>
    <col min="1550" max="1550" width="11.28515625" style="25" customWidth="1"/>
    <col min="1551" max="1551" width="10.5703125" style="25" customWidth="1"/>
    <col min="1552" max="1552" width="10.140625" style="25" customWidth="1"/>
    <col min="1553" max="1553" width="16.7109375" style="25" customWidth="1"/>
    <col min="1554" max="1554" width="15.140625" style="25" customWidth="1"/>
    <col min="1555" max="1793" width="9.140625" style="25"/>
    <col min="1794" max="1794" width="2.85546875" style="25" customWidth="1"/>
    <col min="1795" max="1795" width="6.42578125" style="25" customWidth="1"/>
    <col min="1796" max="1796" width="22.140625" style="25" customWidth="1"/>
    <col min="1797" max="1797" width="15" style="25" customWidth="1"/>
    <col min="1798" max="1798" width="11.28515625" style="25" customWidth="1"/>
    <col min="1799" max="1799" width="13" style="25" customWidth="1"/>
    <col min="1800" max="1800" width="8.7109375" style="25" customWidth="1"/>
    <col min="1801" max="1801" width="10.140625" style="25" customWidth="1"/>
    <col min="1802" max="1802" width="10.28515625" style="25" customWidth="1"/>
    <col min="1803" max="1803" width="8.7109375" style="25" customWidth="1"/>
    <col min="1804" max="1804" width="24" style="25" customWidth="1"/>
    <col min="1805" max="1805" width="13.140625" style="25" customWidth="1"/>
    <col min="1806" max="1806" width="11.28515625" style="25" customWidth="1"/>
    <col min="1807" max="1807" width="10.5703125" style="25" customWidth="1"/>
    <col min="1808" max="1808" width="10.140625" style="25" customWidth="1"/>
    <col min="1809" max="1809" width="16.7109375" style="25" customWidth="1"/>
    <col min="1810" max="1810" width="15.140625" style="25" customWidth="1"/>
    <col min="1811" max="2049" width="9.140625" style="25"/>
    <col min="2050" max="2050" width="2.85546875" style="25" customWidth="1"/>
    <col min="2051" max="2051" width="6.42578125" style="25" customWidth="1"/>
    <col min="2052" max="2052" width="22.140625" style="25" customWidth="1"/>
    <col min="2053" max="2053" width="15" style="25" customWidth="1"/>
    <col min="2054" max="2054" width="11.28515625" style="25" customWidth="1"/>
    <col min="2055" max="2055" width="13" style="25" customWidth="1"/>
    <col min="2056" max="2056" width="8.7109375" style="25" customWidth="1"/>
    <col min="2057" max="2057" width="10.140625" style="25" customWidth="1"/>
    <col min="2058" max="2058" width="10.28515625" style="25" customWidth="1"/>
    <col min="2059" max="2059" width="8.7109375" style="25" customWidth="1"/>
    <col min="2060" max="2060" width="24" style="25" customWidth="1"/>
    <col min="2061" max="2061" width="13.140625" style="25" customWidth="1"/>
    <col min="2062" max="2062" width="11.28515625" style="25" customWidth="1"/>
    <col min="2063" max="2063" width="10.5703125" style="25" customWidth="1"/>
    <col min="2064" max="2064" width="10.140625" style="25" customWidth="1"/>
    <col min="2065" max="2065" width="16.7109375" style="25" customWidth="1"/>
    <col min="2066" max="2066" width="15.140625" style="25" customWidth="1"/>
    <col min="2067" max="2305" width="9.140625" style="25"/>
    <col min="2306" max="2306" width="2.85546875" style="25" customWidth="1"/>
    <col min="2307" max="2307" width="6.42578125" style="25" customWidth="1"/>
    <col min="2308" max="2308" width="22.140625" style="25" customWidth="1"/>
    <col min="2309" max="2309" width="15" style="25" customWidth="1"/>
    <col min="2310" max="2310" width="11.28515625" style="25" customWidth="1"/>
    <col min="2311" max="2311" width="13" style="25" customWidth="1"/>
    <col min="2312" max="2312" width="8.7109375" style="25" customWidth="1"/>
    <col min="2313" max="2313" width="10.140625" style="25" customWidth="1"/>
    <col min="2314" max="2314" width="10.28515625" style="25" customWidth="1"/>
    <col min="2315" max="2315" width="8.7109375" style="25" customWidth="1"/>
    <col min="2316" max="2316" width="24" style="25" customWidth="1"/>
    <col min="2317" max="2317" width="13.140625" style="25" customWidth="1"/>
    <col min="2318" max="2318" width="11.28515625" style="25" customWidth="1"/>
    <col min="2319" max="2319" width="10.5703125" style="25" customWidth="1"/>
    <col min="2320" max="2320" width="10.140625" style="25" customWidth="1"/>
    <col min="2321" max="2321" width="16.7109375" style="25" customWidth="1"/>
    <col min="2322" max="2322" width="15.140625" style="25" customWidth="1"/>
    <col min="2323" max="2561" width="9.140625" style="25"/>
    <col min="2562" max="2562" width="2.85546875" style="25" customWidth="1"/>
    <col min="2563" max="2563" width="6.42578125" style="25" customWidth="1"/>
    <col min="2564" max="2564" width="22.140625" style="25" customWidth="1"/>
    <col min="2565" max="2565" width="15" style="25" customWidth="1"/>
    <col min="2566" max="2566" width="11.28515625" style="25" customWidth="1"/>
    <col min="2567" max="2567" width="13" style="25" customWidth="1"/>
    <col min="2568" max="2568" width="8.7109375" style="25" customWidth="1"/>
    <col min="2569" max="2569" width="10.140625" style="25" customWidth="1"/>
    <col min="2570" max="2570" width="10.28515625" style="25" customWidth="1"/>
    <col min="2571" max="2571" width="8.7109375" style="25" customWidth="1"/>
    <col min="2572" max="2572" width="24" style="25" customWidth="1"/>
    <col min="2573" max="2573" width="13.140625" style="25" customWidth="1"/>
    <col min="2574" max="2574" width="11.28515625" style="25" customWidth="1"/>
    <col min="2575" max="2575" width="10.5703125" style="25" customWidth="1"/>
    <col min="2576" max="2576" width="10.140625" style="25" customWidth="1"/>
    <col min="2577" max="2577" width="16.7109375" style="25" customWidth="1"/>
    <col min="2578" max="2578" width="15.140625" style="25" customWidth="1"/>
    <col min="2579" max="2817" width="9.140625" style="25"/>
    <col min="2818" max="2818" width="2.85546875" style="25" customWidth="1"/>
    <col min="2819" max="2819" width="6.42578125" style="25" customWidth="1"/>
    <col min="2820" max="2820" width="22.140625" style="25" customWidth="1"/>
    <col min="2821" max="2821" width="15" style="25" customWidth="1"/>
    <col min="2822" max="2822" width="11.28515625" style="25" customWidth="1"/>
    <col min="2823" max="2823" width="13" style="25" customWidth="1"/>
    <col min="2824" max="2824" width="8.7109375" style="25" customWidth="1"/>
    <col min="2825" max="2825" width="10.140625" style="25" customWidth="1"/>
    <col min="2826" max="2826" width="10.28515625" style="25" customWidth="1"/>
    <col min="2827" max="2827" width="8.7109375" style="25" customWidth="1"/>
    <col min="2828" max="2828" width="24" style="25" customWidth="1"/>
    <col min="2829" max="2829" width="13.140625" style="25" customWidth="1"/>
    <col min="2830" max="2830" width="11.28515625" style="25" customWidth="1"/>
    <col min="2831" max="2831" width="10.5703125" style="25" customWidth="1"/>
    <col min="2832" max="2832" width="10.140625" style="25" customWidth="1"/>
    <col min="2833" max="2833" width="16.7109375" style="25" customWidth="1"/>
    <col min="2834" max="2834" width="15.140625" style="25" customWidth="1"/>
    <col min="2835" max="3073" width="9.140625" style="25"/>
    <col min="3074" max="3074" width="2.85546875" style="25" customWidth="1"/>
    <col min="3075" max="3075" width="6.42578125" style="25" customWidth="1"/>
    <col min="3076" max="3076" width="22.140625" style="25" customWidth="1"/>
    <col min="3077" max="3077" width="15" style="25" customWidth="1"/>
    <col min="3078" max="3078" width="11.28515625" style="25" customWidth="1"/>
    <col min="3079" max="3079" width="13" style="25" customWidth="1"/>
    <col min="3080" max="3080" width="8.7109375" style="25" customWidth="1"/>
    <col min="3081" max="3081" width="10.140625" style="25" customWidth="1"/>
    <col min="3082" max="3082" width="10.28515625" style="25" customWidth="1"/>
    <col min="3083" max="3083" width="8.7109375" style="25" customWidth="1"/>
    <col min="3084" max="3084" width="24" style="25" customWidth="1"/>
    <col min="3085" max="3085" width="13.140625" style="25" customWidth="1"/>
    <col min="3086" max="3086" width="11.28515625" style="25" customWidth="1"/>
    <col min="3087" max="3087" width="10.5703125" style="25" customWidth="1"/>
    <col min="3088" max="3088" width="10.140625" style="25" customWidth="1"/>
    <col min="3089" max="3089" width="16.7109375" style="25" customWidth="1"/>
    <col min="3090" max="3090" width="15.140625" style="25" customWidth="1"/>
    <col min="3091" max="3329" width="9.140625" style="25"/>
    <col min="3330" max="3330" width="2.85546875" style="25" customWidth="1"/>
    <col min="3331" max="3331" width="6.42578125" style="25" customWidth="1"/>
    <col min="3332" max="3332" width="22.140625" style="25" customWidth="1"/>
    <col min="3333" max="3333" width="15" style="25" customWidth="1"/>
    <col min="3334" max="3334" width="11.28515625" style="25" customWidth="1"/>
    <col min="3335" max="3335" width="13" style="25" customWidth="1"/>
    <col min="3336" max="3336" width="8.7109375" style="25" customWidth="1"/>
    <col min="3337" max="3337" width="10.140625" style="25" customWidth="1"/>
    <col min="3338" max="3338" width="10.28515625" style="25" customWidth="1"/>
    <col min="3339" max="3339" width="8.7109375" style="25" customWidth="1"/>
    <col min="3340" max="3340" width="24" style="25" customWidth="1"/>
    <col min="3341" max="3341" width="13.140625" style="25" customWidth="1"/>
    <col min="3342" max="3342" width="11.28515625" style="25" customWidth="1"/>
    <col min="3343" max="3343" width="10.5703125" style="25" customWidth="1"/>
    <col min="3344" max="3344" width="10.140625" style="25" customWidth="1"/>
    <col min="3345" max="3345" width="16.7109375" style="25" customWidth="1"/>
    <col min="3346" max="3346" width="15.140625" style="25" customWidth="1"/>
    <col min="3347" max="3585" width="9.140625" style="25"/>
    <col min="3586" max="3586" width="2.85546875" style="25" customWidth="1"/>
    <col min="3587" max="3587" width="6.42578125" style="25" customWidth="1"/>
    <col min="3588" max="3588" width="22.140625" style="25" customWidth="1"/>
    <col min="3589" max="3589" width="15" style="25" customWidth="1"/>
    <col min="3590" max="3590" width="11.28515625" style="25" customWidth="1"/>
    <col min="3591" max="3591" width="13" style="25" customWidth="1"/>
    <col min="3592" max="3592" width="8.7109375" style="25" customWidth="1"/>
    <col min="3593" max="3593" width="10.140625" style="25" customWidth="1"/>
    <col min="3594" max="3594" width="10.28515625" style="25" customWidth="1"/>
    <col min="3595" max="3595" width="8.7109375" style="25" customWidth="1"/>
    <col min="3596" max="3596" width="24" style="25" customWidth="1"/>
    <col min="3597" max="3597" width="13.140625" style="25" customWidth="1"/>
    <col min="3598" max="3598" width="11.28515625" style="25" customWidth="1"/>
    <col min="3599" max="3599" width="10.5703125" style="25" customWidth="1"/>
    <col min="3600" max="3600" width="10.140625" style="25" customWidth="1"/>
    <col min="3601" max="3601" width="16.7109375" style="25" customWidth="1"/>
    <col min="3602" max="3602" width="15.140625" style="25" customWidth="1"/>
    <col min="3603" max="3841" width="9.140625" style="25"/>
    <col min="3842" max="3842" width="2.85546875" style="25" customWidth="1"/>
    <col min="3843" max="3843" width="6.42578125" style="25" customWidth="1"/>
    <col min="3844" max="3844" width="22.140625" style="25" customWidth="1"/>
    <col min="3845" max="3845" width="15" style="25" customWidth="1"/>
    <col min="3846" max="3846" width="11.28515625" style="25" customWidth="1"/>
    <col min="3847" max="3847" width="13" style="25" customWidth="1"/>
    <col min="3848" max="3848" width="8.7109375" style="25" customWidth="1"/>
    <col min="3849" max="3849" width="10.140625" style="25" customWidth="1"/>
    <col min="3850" max="3850" width="10.28515625" style="25" customWidth="1"/>
    <col min="3851" max="3851" width="8.7109375" style="25" customWidth="1"/>
    <col min="3852" max="3852" width="24" style="25" customWidth="1"/>
    <col min="3853" max="3853" width="13.140625" style="25" customWidth="1"/>
    <col min="3854" max="3854" width="11.28515625" style="25" customWidth="1"/>
    <col min="3855" max="3855" width="10.5703125" style="25" customWidth="1"/>
    <col min="3856" max="3856" width="10.140625" style="25" customWidth="1"/>
    <col min="3857" max="3857" width="16.7109375" style="25" customWidth="1"/>
    <col min="3858" max="3858" width="15.140625" style="25" customWidth="1"/>
    <col min="3859" max="4097" width="9.140625" style="25"/>
    <col min="4098" max="4098" width="2.85546875" style="25" customWidth="1"/>
    <col min="4099" max="4099" width="6.42578125" style="25" customWidth="1"/>
    <col min="4100" max="4100" width="22.140625" style="25" customWidth="1"/>
    <col min="4101" max="4101" width="15" style="25" customWidth="1"/>
    <col min="4102" max="4102" width="11.28515625" style="25" customWidth="1"/>
    <col min="4103" max="4103" width="13" style="25" customWidth="1"/>
    <col min="4104" max="4104" width="8.7109375" style="25" customWidth="1"/>
    <col min="4105" max="4105" width="10.140625" style="25" customWidth="1"/>
    <col min="4106" max="4106" width="10.28515625" style="25" customWidth="1"/>
    <col min="4107" max="4107" width="8.7109375" style="25" customWidth="1"/>
    <col min="4108" max="4108" width="24" style="25" customWidth="1"/>
    <col min="4109" max="4109" width="13.140625" style="25" customWidth="1"/>
    <col min="4110" max="4110" width="11.28515625" style="25" customWidth="1"/>
    <col min="4111" max="4111" width="10.5703125" style="25" customWidth="1"/>
    <col min="4112" max="4112" width="10.140625" style="25" customWidth="1"/>
    <col min="4113" max="4113" width="16.7109375" style="25" customWidth="1"/>
    <col min="4114" max="4114" width="15.140625" style="25" customWidth="1"/>
    <col min="4115" max="4353" width="9.140625" style="25"/>
    <col min="4354" max="4354" width="2.85546875" style="25" customWidth="1"/>
    <col min="4355" max="4355" width="6.42578125" style="25" customWidth="1"/>
    <col min="4356" max="4356" width="22.140625" style="25" customWidth="1"/>
    <col min="4357" max="4357" width="15" style="25" customWidth="1"/>
    <col min="4358" max="4358" width="11.28515625" style="25" customWidth="1"/>
    <col min="4359" max="4359" width="13" style="25" customWidth="1"/>
    <col min="4360" max="4360" width="8.7109375" style="25" customWidth="1"/>
    <col min="4361" max="4361" width="10.140625" style="25" customWidth="1"/>
    <col min="4362" max="4362" width="10.28515625" style="25" customWidth="1"/>
    <col min="4363" max="4363" width="8.7109375" style="25" customWidth="1"/>
    <col min="4364" max="4364" width="24" style="25" customWidth="1"/>
    <col min="4365" max="4365" width="13.140625" style="25" customWidth="1"/>
    <col min="4366" max="4366" width="11.28515625" style="25" customWidth="1"/>
    <col min="4367" max="4367" width="10.5703125" style="25" customWidth="1"/>
    <col min="4368" max="4368" width="10.140625" style="25" customWidth="1"/>
    <col min="4369" max="4369" width="16.7109375" style="25" customWidth="1"/>
    <col min="4370" max="4370" width="15.140625" style="25" customWidth="1"/>
    <col min="4371" max="4609" width="9.140625" style="25"/>
    <col min="4610" max="4610" width="2.85546875" style="25" customWidth="1"/>
    <col min="4611" max="4611" width="6.42578125" style="25" customWidth="1"/>
    <col min="4612" max="4612" width="22.140625" style="25" customWidth="1"/>
    <col min="4613" max="4613" width="15" style="25" customWidth="1"/>
    <col min="4614" max="4614" width="11.28515625" style="25" customWidth="1"/>
    <col min="4615" max="4615" width="13" style="25" customWidth="1"/>
    <col min="4616" max="4616" width="8.7109375" style="25" customWidth="1"/>
    <col min="4617" max="4617" width="10.140625" style="25" customWidth="1"/>
    <col min="4618" max="4618" width="10.28515625" style="25" customWidth="1"/>
    <col min="4619" max="4619" width="8.7109375" style="25" customWidth="1"/>
    <col min="4620" max="4620" width="24" style="25" customWidth="1"/>
    <col min="4621" max="4621" width="13.140625" style="25" customWidth="1"/>
    <col min="4622" max="4622" width="11.28515625" style="25" customWidth="1"/>
    <col min="4623" max="4623" width="10.5703125" style="25" customWidth="1"/>
    <col min="4624" max="4624" width="10.140625" style="25" customWidth="1"/>
    <col min="4625" max="4625" width="16.7109375" style="25" customWidth="1"/>
    <col min="4626" max="4626" width="15.140625" style="25" customWidth="1"/>
    <col min="4627" max="4865" width="9.140625" style="25"/>
    <col min="4866" max="4866" width="2.85546875" style="25" customWidth="1"/>
    <col min="4867" max="4867" width="6.42578125" style="25" customWidth="1"/>
    <col min="4868" max="4868" width="22.140625" style="25" customWidth="1"/>
    <col min="4869" max="4869" width="15" style="25" customWidth="1"/>
    <col min="4870" max="4870" width="11.28515625" style="25" customWidth="1"/>
    <col min="4871" max="4871" width="13" style="25" customWidth="1"/>
    <col min="4872" max="4872" width="8.7109375" style="25" customWidth="1"/>
    <col min="4873" max="4873" width="10.140625" style="25" customWidth="1"/>
    <col min="4874" max="4874" width="10.28515625" style="25" customWidth="1"/>
    <col min="4875" max="4875" width="8.7109375" style="25" customWidth="1"/>
    <col min="4876" max="4876" width="24" style="25" customWidth="1"/>
    <col min="4877" max="4877" width="13.140625" style="25" customWidth="1"/>
    <col min="4878" max="4878" width="11.28515625" style="25" customWidth="1"/>
    <col min="4879" max="4879" width="10.5703125" style="25" customWidth="1"/>
    <col min="4880" max="4880" width="10.140625" style="25" customWidth="1"/>
    <col min="4881" max="4881" width="16.7109375" style="25" customWidth="1"/>
    <col min="4882" max="4882" width="15.140625" style="25" customWidth="1"/>
    <col min="4883" max="5121" width="9.140625" style="25"/>
    <col min="5122" max="5122" width="2.85546875" style="25" customWidth="1"/>
    <col min="5123" max="5123" width="6.42578125" style="25" customWidth="1"/>
    <col min="5124" max="5124" width="22.140625" style="25" customWidth="1"/>
    <col min="5125" max="5125" width="15" style="25" customWidth="1"/>
    <col min="5126" max="5126" width="11.28515625" style="25" customWidth="1"/>
    <col min="5127" max="5127" width="13" style="25" customWidth="1"/>
    <col min="5128" max="5128" width="8.7109375" style="25" customWidth="1"/>
    <col min="5129" max="5129" width="10.140625" style="25" customWidth="1"/>
    <col min="5130" max="5130" width="10.28515625" style="25" customWidth="1"/>
    <col min="5131" max="5131" width="8.7109375" style="25" customWidth="1"/>
    <col min="5132" max="5132" width="24" style="25" customWidth="1"/>
    <col min="5133" max="5133" width="13.140625" style="25" customWidth="1"/>
    <col min="5134" max="5134" width="11.28515625" style="25" customWidth="1"/>
    <col min="5135" max="5135" width="10.5703125" style="25" customWidth="1"/>
    <col min="5136" max="5136" width="10.140625" style="25" customWidth="1"/>
    <col min="5137" max="5137" width="16.7109375" style="25" customWidth="1"/>
    <col min="5138" max="5138" width="15.140625" style="25" customWidth="1"/>
    <col min="5139" max="5377" width="9.140625" style="25"/>
    <col min="5378" max="5378" width="2.85546875" style="25" customWidth="1"/>
    <col min="5379" max="5379" width="6.42578125" style="25" customWidth="1"/>
    <col min="5380" max="5380" width="22.140625" style="25" customWidth="1"/>
    <col min="5381" max="5381" width="15" style="25" customWidth="1"/>
    <col min="5382" max="5382" width="11.28515625" style="25" customWidth="1"/>
    <col min="5383" max="5383" width="13" style="25" customWidth="1"/>
    <col min="5384" max="5384" width="8.7109375" style="25" customWidth="1"/>
    <col min="5385" max="5385" width="10.140625" style="25" customWidth="1"/>
    <col min="5386" max="5386" width="10.28515625" style="25" customWidth="1"/>
    <col min="5387" max="5387" width="8.7109375" style="25" customWidth="1"/>
    <col min="5388" max="5388" width="24" style="25" customWidth="1"/>
    <col min="5389" max="5389" width="13.140625" style="25" customWidth="1"/>
    <col min="5390" max="5390" width="11.28515625" style="25" customWidth="1"/>
    <col min="5391" max="5391" width="10.5703125" style="25" customWidth="1"/>
    <col min="5392" max="5392" width="10.140625" style="25" customWidth="1"/>
    <col min="5393" max="5393" width="16.7109375" style="25" customWidth="1"/>
    <col min="5394" max="5394" width="15.140625" style="25" customWidth="1"/>
    <col min="5395" max="5633" width="9.140625" style="25"/>
    <col min="5634" max="5634" width="2.85546875" style="25" customWidth="1"/>
    <col min="5635" max="5635" width="6.42578125" style="25" customWidth="1"/>
    <col min="5636" max="5636" width="22.140625" style="25" customWidth="1"/>
    <col min="5637" max="5637" width="15" style="25" customWidth="1"/>
    <col min="5638" max="5638" width="11.28515625" style="25" customWidth="1"/>
    <col min="5639" max="5639" width="13" style="25" customWidth="1"/>
    <col min="5640" max="5640" width="8.7109375" style="25" customWidth="1"/>
    <col min="5641" max="5641" width="10.140625" style="25" customWidth="1"/>
    <col min="5642" max="5642" width="10.28515625" style="25" customWidth="1"/>
    <col min="5643" max="5643" width="8.7109375" style="25" customWidth="1"/>
    <col min="5644" max="5644" width="24" style="25" customWidth="1"/>
    <col min="5645" max="5645" width="13.140625" style="25" customWidth="1"/>
    <col min="5646" max="5646" width="11.28515625" style="25" customWidth="1"/>
    <col min="5647" max="5647" width="10.5703125" style="25" customWidth="1"/>
    <col min="5648" max="5648" width="10.140625" style="25" customWidth="1"/>
    <col min="5649" max="5649" width="16.7109375" style="25" customWidth="1"/>
    <col min="5650" max="5650" width="15.140625" style="25" customWidth="1"/>
    <col min="5651" max="5889" width="9.140625" style="25"/>
    <col min="5890" max="5890" width="2.85546875" style="25" customWidth="1"/>
    <col min="5891" max="5891" width="6.42578125" style="25" customWidth="1"/>
    <col min="5892" max="5892" width="22.140625" style="25" customWidth="1"/>
    <col min="5893" max="5893" width="15" style="25" customWidth="1"/>
    <col min="5894" max="5894" width="11.28515625" style="25" customWidth="1"/>
    <col min="5895" max="5895" width="13" style="25" customWidth="1"/>
    <col min="5896" max="5896" width="8.7109375" style="25" customWidth="1"/>
    <col min="5897" max="5897" width="10.140625" style="25" customWidth="1"/>
    <col min="5898" max="5898" width="10.28515625" style="25" customWidth="1"/>
    <col min="5899" max="5899" width="8.7109375" style="25" customWidth="1"/>
    <col min="5900" max="5900" width="24" style="25" customWidth="1"/>
    <col min="5901" max="5901" width="13.140625" style="25" customWidth="1"/>
    <col min="5902" max="5902" width="11.28515625" style="25" customWidth="1"/>
    <col min="5903" max="5903" width="10.5703125" style="25" customWidth="1"/>
    <col min="5904" max="5904" width="10.140625" style="25" customWidth="1"/>
    <col min="5905" max="5905" width="16.7109375" style="25" customWidth="1"/>
    <col min="5906" max="5906" width="15.140625" style="25" customWidth="1"/>
    <col min="5907" max="6145" width="9.140625" style="25"/>
    <col min="6146" max="6146" width="2.85546875" style="25" customWidth="1"/>
    <col min="6147" max="6147" width="6.42578125" style="25" customWidth="1"/>
    <col min="6148" max="6148" width="22.140625" style="25" customWidth="1"/>
    <col min="6149" max="6149" width="15" style="25" customWidth="1"/>
    <col min="6150" max="6150" width="11.28515625" style="25" customWidth="1"/>
    <col min="6151" max="6151" width="13" style="25" customWidth="1"/>
    <col min="6152" max="6152" width="8.7109375" style="25" customWidth="1"/>
    <col min="6153" max="6153" width="10.140625" style="25" customWidth="1"/>
    <col min="6154" max="6154" width="10.28515625" style="25" customWidth="1"/>
    <col min="6155" max="6155" width="8.7109375" style="25" customWidth="1"/>
    <col min="6156" max="6156" width="24" style="25" customWidth="1"/>
    <col min="6157" max="6157" width="13.140625" style="25" customWidth="1"/>
    <col min="6158" max="6158" width="11.28515625" style="25" customWidth="1"/>
    <col min="6159" max="6159" width="10.5703125" style="25" customWidth="1"/>
    <col min="6160" max="6160" width="10.140625" style="25" customWidth="1"/>
    <col min="6161" max="6161" width="16.7109375" style="25" customWidth="1"/>
    <col min="6162" max="6162" width="15.140625" style="25" customWidth="1"/>
    <col min="6163" max="6401" width="9.140625" style="25"/>
    <col min="6402" max="6402" width="2.85546875" style="25" customWidth="1"/>
    <col min="6403" max="6403" width="6.42578125" style="25" customWidth="1"/>
    <col min="6404" max="6404" width="22.140625" style="25" customWidth="1"/>
    <col min="6405" max="6405" width="15" style="25" customWidth="1"/>
    <col min="6406" max="6406" width="11.28515625" style="25" customWidth="1"/>
    <col min="6407" max="6407" width="13" style="25" customWidth="1"/>
    <col min="6408" max="6408" width="8.7109375" style="25" customWidth="1"/>
    <col min="6409" max="6409" width="10.140625" style="25" customWidth="1"/>
    <col min="6410" max="6410" width="10.28515625" style="25" customWidth="1"/>
    <col min="6411" max="6411" width="8.7109375" style="25" customWidth="1"/>
    <col min="6412" max="6412" width="24" style="25" customWidth="1"/>
    <col min="6413" max="6413" width="13.140625" style="25" customWidth="1"/>
    <col min="6414" max="6414" width="11.28515625" style="25" customWidth="1"/>
    <col min="6415" max="6415" width="10.5703125" style="25" customWidth="1"/>
    <col min="6416" max="6416" width="10.140625" style="25" customWidth="1"/>
    <col min="6417" max="6417" width="16.7109375" style="25" customWidth="1"/>
    <col min="6418" max="6418" width="15.140625" style="25" customWidth="1"/>
    <col min="6419" max="6657" width="9.140625" style="25"/>
    <col min="6658" max="6658" width="2.85546875" style="25" customWidth="1"/>
    <col min="6659" max="6659" width="6.42578125" style="25" customWidth="1"/>
    <col min="6660" max="6660" width="22.140625" style="25" customWidth="1"/>
    <col min="6661" max="6661" width="15" style="25" customWidth="1"/>
    <col min="6662" max="6662" width="11.28515625" style="25" customWidth="1"/>
    <col min="6663" max="6663" width="13" style="25" customWidth="1"/>
    <col min="6664" max="6664" width="8.7109375" style="25" customWidth="1"/>
    <col min="6665" max="6665" width="10.140625" style="25" customWidth="1"/>
    <col min="6666" max="6666" width="10.28515625" style="25" customWidth="1"/>
    <col min="6667" max="6667" width="8.7109375" style="25" customWidth="1"/>
    <col min="6668" max="6668" width="24" style="25" customWidth="1"/>
    <col min="6669" max="6669" width="13.140625" style="25" customWidth="1"/>
    <col min="6670" max="6670" width="11.28515625" style="25" customWidth="1"/>
    <col min="6671" max="6671" width="10.5703125" style="25" customWidth="1"/>
    <col min="6672" max="6672" width="10.140625" style="25" customWidth="1"/>
    <col min="6673" max="6673" width="16.7109375" style="25" customWidth="1"/>
    <col min="6674" max="6674" width="15.140625" style="25" customWidth="1"/>
    <col min="6675" max="6913" width="9.140625" style="25"/>
    <col min="6914" max="6914" width="2.85546875" style="25" customWidth="1"/>
    <col min="6915" max="6915" width="6.42578125" style="25" customWidth="1"/>
    <col min="6916" max="6916" width="22.140625" style="25" customWidth="1"/>
    <col min="6917" max="6917" width="15" style="25" customWidth="1"/>
    <col min="6918" max="6918" width="11.28515625" style="25" customWidth="1"/>
    <col min="6919" max="6919" width="13" style="25" customWidth="1"/>
    <col min="6920" max="6920" width="8.7109375" style="25" customWidth="1"/>
    <col min="6921" max="6921" width="10.140625" style="25" customWidth="1"/>
    <col min="6922" max="6922" width="10.28515625" style="25" customWidth="1"/>
    <col min="6923" max="6923" width="8.7109375" style="25" customWidth="1"/>
    <col min="6924" max="6924" width="24" style="25" customWidth="1"/>
    <col min="6925" max="6925" width="13.140625" style="25" customWidth="1"/>
    <col min="6926" max="6926" width="11.28515625" style="25" customWidth="1"/>
    <col min="6927" max="6927" width="10.5703125" style="25" customWidth="1"/>
    <col min="6928" max="6928" width="10.140625" style="25" customWidth="1"/>
    <col min="6929" max="6929" width="16.7109375" style="25" customWidth="1"/>
    <col min="6930" max="6930" width="15.140625" style="25" customWidth="1"/>
    <col min="6931" max="7169" width="9.140625" style="25"/>
    <col min="7170" max="7170" width="2.85546875" style="25" customWidth="1"/>
    <col min="7171" max="7171" width="6.42578125" style="25" customWidth="1"/>
    <col min="7172" max="7172" width="22.140625" style="25" customWidth="1"/>
    <col min="7173" max="7173" width="15" style="25" customWidth="1"/>
    <col min="7174" max="7174" width="11.28515625" style="25" customWidth="1"/>
    <col min="7175" max="7175" width="13" style="25" customWidth="1"/>
    <col min="7176" max="7176" width="8.7109375" style="25" customWidth="1"/>
    <col min="7177" max="7177" width="10.140625" style="25" customWidth="1"/>
    <col min="7178" max="7178" width="10.28515625" style="25" customWidth="1"/>
    <col min="7179" max="7179" width="8.7109375" style="25" customWidth="1"/>
    <col min="7180" max="7180" width="24" style="25" customWidth="1"/>
    <col min="7181" max="7181" width="13.140625" style="25" customWidth="1"/>
    <col min="7182" max="7182" width="11.28515625" style="25" customWidth="1"/>
    <col min="7183" max="7183" width="10.5703125" style="25" customWidth="1"/>
    <col min="7184" max="7184" width="10.140625" style="25" customWidth="1"/>
    <col min="7185" max="7185" width="16.7109375" style="25" customWidth="1"/>
    <col min="7186" max="7186" width="15.140625" style="25" customWidth="1"/>
    <col min="7187" max="7425" width="9.140625" style="25"/>
    <col min="7426" max="7426" width="2.85546875" style="25" customWidth="1"/>
    <col min="7427" max="7427" width="6.42578125" style="25" customWidth="1"/>
    <col min="7428" max="7428" width="22.140625" style="25" customWidth="1"/>
    <col min="7429" max="7429" width="15" style="25" customWidth="1"/>
    <col min="7430" max="7430" width="11.28515625" style="25" customWidth="1"/>
    <col min="7431" max="7431" width="13" style="25" customWidth="1"/>
    <col min="7432" max="7432" width="8.7109375" style="25" customWidth="1"/>
    <col min="7433" max="7433" width="10.140625" style="25" customWidth="1"/>
    <col min="7434" max="7434" width="10.28515625" style="25" customWidth="1"/>
    <col min="7435" max="7435" width="8.7109375" style="25" customWidth="1"/>
    <col min="7436" max="7436" width="24" style="25" customWidth="1"/>
    <col min="7437" max="7437" width="13.140625" style="25" customWidth="1"/>
    <col min="7438" max="7438" width="11.28515625" style="25" customWidth="1"/>
    <col min="7439" max="7439" width="10.5703125" style="25" customWidth="1"/>
    <col min="7440" max="7440" width="10.140625" style="25" customWidth="1"/>
    <col min="7441" max="7441" width="16.7109375" style="25" customWidth="1"/>
    <col min="7442" max="7442" width="15.140625" style="25" customWidth="1"/>
    <col min="7443" max="7681" width="9.140625" style="25"/>
    <col min="7682" max="7682" width="2.85546875" style="25" customWidth="1"/>
    <col min="7683" max="7683" width="6.42578125" style="25" customWidth="1"/>
    <col min="7684" max="7684" width="22.140625" style="25" customWidth="1"/>
    <col min="7685" max="7685" width="15" style="25" customWidth="1"/>
    <col min="7686" max="7686" width="11.28515625" style="25" customWidth="1"/>
    <col min="7687" max="7687" width="13" style="25" customWidth="1"/>
    <col min="7688" max="7688" width="8.7109375" style="25" customWidth="1"/>
    <col min="7689" max="7689" width="10.140625" style="25" customWidth="1"/>
    <col min="7690" max="7690" width="10.28515625" style="25" customWidth="1"/>
    <col min="7691" max="7691" width="8.7109375" style="25" customWidth="1"/>
    <col min="7692" max="7692" width="24" style="25" customWidth="1"/>
    <col min="7693" max="7693" width="13.140625" style="25" customWidth="1"/>
    <col min="7694" max="7694" width="11.28515625" style="25" customWidth="1"/>
    <col min="7695" max="7695" width="10.5703125" style="25" customWidth="1"/>
    <col min="7696" max="7696" width="10.140625" style="25" customWidth="1"/>
    <col min="7697" max="7697" width="16.7109375" style="25" customWidth="1"/>
    <col min="7698" max="7698" width="15.140625" style="25" customWidth="1"/>
    <col min="7699" max="7937" width="9.140625" style="25"/>
    <col min="7938" max="7938" width="2.85546875" style="25" customWidth="1"/>
    <col min="7939" max="7939" width="6.42578125" style="25" customWidth="1"/>
    <col min="7940" max="7940" width="22.140625" style="25" customWidth="1"/>
    <col min="7941" max="7941" width="15" style="25" customWidth="1"/>
    <col min="7942" max="7942" width="11.28515625" style="25" customWidth="1"/>
    <col min="7943" max="7943" width="13" style="25" customWidth="1"/>
    <col min="7944" max="7944" width="8.7109375" style="25" customWidth="1"/>
    <col min="7945" max="7945" width="10.140625" style="25" customWidth="1"/>
    <col min="7946" max="7946" width="10.28515625" style="25" customWidth="1"/>
    <col min="7947" max="7947" width="8.7109375" style="25" customWidth="1"/>
    <col min="7948" max="7948" width="24" style="25" customWidth="1"/>
    <col min="7949" max="7949" width="13.140625" style="25" customWidth="1"/>
    <col min="7950" max="7950" width="11.28515625" style="25" customWidth="1"/>
    <col min="7951" max="7951" width="10.5703125" style="25" customWidth="1"/>
    <col min="7952" max="7952" width="10.140625" style="25" customWidth="1"/>
    <col min="7953" max="7953" width="16.7109375" style="25" customWidth="1"/>
    <col min="7954" max="7954" width="15.140625" style="25" customWidth="1"/>
    <col min="7955" max="8193" width="9.140625" style="25"/>
    <col min="8194" max="8194" width="2.85546875" style="25" customWidth="1"/>
    <col min="8195" max="8195" width="6.42578125" style="25" customWidth="1"/>
    <col min="8196" max="8196" width="22.140625" style="25" customWidth="1"/>
    <col min="8197" max="8197" width="15" style="25" customWidth="1"/>
    <col min="8198" max="8198" width="11.28515625" style="25" customWidth="1"/>
    <col min="8199" max="8199" width="13" style="25" customWidth="1"/>
    <col min="8200" max="8200" width="8.7109375" style="25" customWidth="1"/>
    <col min="8201" max="8201" width="10.140625" style="25" customWidth="1"/>
    <col min="8202" max="8202" width="10.28515625" style="25" customWidth="1"/>
    <col min="8203" max="8203" width="8.7109375" style="25" customWidth="1"/>
    <col min="8204" max="8204" width="24" style="25" customWidth="1"/>
    <col min="8205" max="8205" width="13.140625" style="25" customWidth="1"/>
    <col min="8206" max="8206" width="11.28515625" style="25" customWidth="1"/>
    <col min="8207" max="8207" width="10.5703125" style="25" customWidth="1"/>
    <col min="8208" max="8208" width="10.140625" style="25" customWidth="1"/>
    <col min="8209" max="8209" width="16.7109375" style="25" customWidth="1"/>
    <col min="8210" max="8210" width="15.140625" style="25" customWidth="1"/>
    <col min="8211" max="8449" width="9.140625" style="25"/>
    <col min="8450" max="8450" width="2.85546875" style="25" customWidth="1"/>
    <col min="8451" max="8451" width="6.42578125" style="25" customWidth="1"/>
    <col min="8452" max="8452" width="22.140625" style="25" customWidth="1"/>
    <col min="8453" max="8453" width="15" style="25" customWidth="1"/>
    <col min="8454" max="8454" width="11.28515625" style="25" customWidth="1"/>
    <col min="8455" max="8455" width="13" style="25" customWidth="1"/>
    <col min="8456" max="8456" width="8.7109375" style="25" customWidth="1"/>
    <col min="8457" max="8457" width="10.140625" style="25" customWidth="1"/>
    <col min="8458" max="8458" width="10.28515625" style="25" customWidth="1"/>
    <col min="8459" max="8459" width="8.7109375" style="25" customWidth="1"/>
    <col min="8460" max="8460" width="24" style="25" customWidth="1"/>
    <col min="8461" max="8461" width="13.140625" style="25" customWidth="1"/>
    <col min="8462" max="8462" width="11.28515625" style="25" customWidth="1"/>
    <col min="8463" max="8463" width="10.5703125" style="25" customWidth="1"/>
    <col min="8464" max="8464" width="10.140625" style="25" customWidth="1"/>
    <col min="8465" max="8465" width="16.7109375" style="25" customWidth="1"/>
    <col min="8466" max="8466" width="15.140625" style="25" customWidth="1"/>
    <col min="8467" max="8705" width="9.140625" style="25"/>
    <col min="8706" max="8706" width="2.85546875" style="25" customWidth="1"/>
    <col min="8707" max="8707" width="6.42578125" style="25" customWidth="1"/>
    <col min="8708" max="8708" width="22.140625" style="25" customWidth="1"/>
    <col min="8709" max="8709" width="15" style="25" customWidth="1"/>
    <col min="8710" max="8710" width="11.28515625" style="25" customWidth="1"/>
    <col min="8711" max="8711" width="13" style="25" customWidth="1"/>
    <col min="8712" max="8712" width="8.7109375" style="25" customWidth="1"/>
    <col min="8713" max="8713" width="10.140625" style="25" customWidth="1"/>
    <col min="8714" max="8714" width="10.28515625" style="25" customWidth="1"/>
    <col min="8715" max="8715" width="8.7109375" style="25" customWidth="1"/>
    <col min="8716" max="8716" width="24" style="25" customWidth="1"/>
    <col min="8717" max="8717" width="13.140625" style="25" customWidth="1"/>
    <col min="8718" max="8718" width="11.28515625" style="25" customWidth="1"/>
    <col min="8719" max="8719" width="10.5703125" style="25" customWidth="1"/>
    <col min="8720" max="8720" width="10.140625" style="25" customWidth="1"/>
    <col min="8721" max="8721" width="16.7109375" style="25" customWidth="1"/>
    <col min="8722" max="8722" width="15.140625" style="25" customWidth="1"/>
    <col min="8723" max="8961" width="9.140625" style="25"/>
    <col min="8962" max="8962" width="2.85546875" style="25" customWidth="1"/>
    <col min="8963" max="8963" width="6.42578125" style="25" customWidth="1"/>
    <col min="8964" max="8964" width="22.140625" style="25" customWidth="1"/>
    <col min="8965" max="8965" width="15" style="25" customWidth="1"/>
    <col min="8966" max="8966" width="11.28515625" style="25" customWidth="1"/>
    <col min="8967" max="8967" width="13" style="25" customWidth="1"/>
    <col min="8968" max="8968" width="8.7109375" style="25" customWidth="1"/>
    <col min="8969" max="8969" width="10.140625" style="25" customWidth="1"/>
    <col min="8970" max="8970" width="10.28515625" style="25" customWidth="1"/>
    <col min="8971" max="8971" width="8.7109375" style="25" customWidth="1"/>
    <col min="8972" max="8972" width="24" style="25" customWidth="1"/>
    <col min="8973" max="8973" width="13.140625" style="25" customWidth="1"/>
    <col min="8974" max="8974" width="11.28515625" style="25" customWidth="1"/>
    <col min="8975" max="8975" width="10.5703125" style="25" customWidth="1"/>
    <col min="8976" max="8976" width="10.140625" style="25" customWidth="1"/>
    <col min="8977" max="8977" width="16.7109375" style="25" customWidth="1"/>
    <col min="8978" max="8978" width="15.140625" style="25" customWidth="1"/>
    <col min="8979" max="9217" width="9.140625" style="25"/>
    <col min="9218" max="9218" width="2.85546875" style="25" customWidth="1"/>
    <col min="9219" max="9219" width="6.42578125" style="25" customWidth="1"/>
    <col min="9220" max="9220" width="22.140625" style="25" customWidth="1"/>
    <col min="9221" max="9221" width="15" style="25" customWidth="1"/>
    <col min="9222" max="9222" width="11.28515625" style="25" customWidth="1"/>
    <col min="9223" max="9223" width="13" style="25" customWidth="1"/>
    <col min="9224" max="9224" width="8.7109375" style="25" customWidth="1"/>
    <col min="9225" max="9225" width="10.140625" style="25" customWidth="1"/>
    <col min="9226" max="9226" width="10.28515625" style="25" customWidth="1"/>
    <col min="9227" max="9227" width="8.7109375" style="25" customWidth="1"/>
    <col min="9228" max="9228" width="24" style="25" customWidth="1"/>
    <col min="9229" max="9229" width="13.140625" style="25" customWidth="1"/>
    <col min="9230" max="9230" width="11.28515625" style="25" customWidth="1"/>
    <col min="9231" max="9231" width="10.5703125" style="25" customWidth="1"/>
    <col min="9232" max="9232" width="10.140625" style="25" customWidth="1"/>
    <col min="9233" max="9233" width="16.7109375" style="25" customWidth="1"/>
    <col min="9234" max="9234" width="15.140625" style="25" customWidth="1"/>
    <col min="9235" max="9473" width="9.140625" style="25"/>
    <col min="9474" max="9474" width="2.85546875" style="25" customWidth="1"/>
    <col min="9475" max="9475" width="6.42578125" style="25" customWidth="1"/>
    <col min="9476" max="9476" width="22.140625" style="25" customWidth="1"/>
    <col min="9477" max="9477" width="15" style="25" customWidth="1"/>
    <col min="9478" max="9478" width="11.28515625" style="25" customWidth="1"/>
    <col min="9479" max="9479" width="13" style="25" customWidth="1"/>
    <col min="9480" max="9480" width="8.7109375" style="25" customWidth="1"/>
    <col min="9481" max="9481" width="10.140625" style="25" customWidth="1"/>
    <col min="9482" max="9482" width="10.28515625" style="25" customWidth="1"/>
    <col min="9483" max="9483" width="8.7109375" style="25" customWidth="1"/>
    <col min="9484" max="9484" width="24" style="25" customWidth="1"/>
    <col min="9485" max="9485" width="13.140625" style="25" customWidth="1"/>
    <col min="9486" max="9486" width="11.28515625" style="25" customWidth="1"/>
    <col min="9487" max="9487" width="10.5703125" style="25" customWidth="1"/>
    <col min="9488" max="9488" width="10.140625" style="25" customWidth="1"/>
    <col min="9489" max="9489" width="16.7109375" style="25" customWidth="1"/>
    <col min="9490" max="9490" width="15.140625" style="25" customWidth="1"/>
    <col min="9491" max="9729" width="9.140625" style="25"/>
    <col min="9730" max="9730" width="2.85546875" style="25" customWidth="1"/>
    <col min="9731" max="9731" width="6.42578125" style="25" customWidth="1"/>
    <col min="9732" max="9732" width="22.140625" style="25" customWidth="1"/>
    <col min="9733" max="9733" width="15" style="25" customWidth="1"/>
    <col min="9734" max="9734" width="11.28515625" style="25" customWidth="1"/>
    <col min="9735" max="9735" width="13" style="25" customWidth="1"/>
    <col min="9736" max="9736" width="8.7109375" style="25" customWidth="1"/>
    <col min="9737" max="9737" width="10.140625" style="25" customWidth="1"/>
    <col min="9738" max="9738" width="10.28515625" style="25" customWidth="1"/>
    <col min="9739" max="9739" width="8.7109375" style="25" customWidth="1"/>
    <col min="9740" max="9740" width="24" style="25" customWidth="1"/>
    <col min="9741" max="9741" width="13.140625" style="25" customWidth="1"/>
    <col min="9742" max="9742" width="11.28515625" style="25" customWidth="1"/>
    <col min="9743" max="9743" width="10.5703125" style="25" customWidth="1"/>
    <col min="9744" max="9744" width="10.140625" style="25" customWidth="1"/>
    <col min="9745" max="9745" width="16.7109375" style="25" customWidth="1"/>
    <col min="9746" max="9746" width="15.140625" style="25" customWidth="1"/>
    <col min="9747" max="9985" width="9.140625" style="25"/>
    <col min="9986" max="9986" width="2.85546875" style="25" customWidth="1"/>
    <col min="9987" max="9987" width="6.42578125" style="25" customWidth="1"/>
    <col min="9988" max="9988" width="22.140625" style="25" customWidth="1"/>
    <col min="9989" max="9989" width="15" style="25" customWidth="1"/>
    <col min="9990" max="9990" width="11.28515625" style="25" customWidth="1"/>
    <col min="9991" max="9991" width="13" style="25" customWidth="1"/>
    <col min="9992" max="9992" width="8.7109375" style="25" customWidth="1"/>
    <col min="9993" max="9993" width="10.140625" style="25" customWidth="1"/>
    <col min="9994" max="9994" width="10.28515625" style="25" customWidth="1"/>
    <col min="9995" max="9995" width="8.7109375" style="25" customWidth="1"/>
    <col min="9996" max="9996" width="24" style="25" customWidth="1"/>
    <col min="9997" max="9997" width="13.140625" style="25" customWidth="1"/>
    <col min="9998" max="9998" width="11.28515625" style="25" customWidth="1"/>
    <col min="9999" max="9999" width="10.5703125" style="25" customWidth="1"/>
    <col min="10000" max="10000" width="10.140625" style="25" customWidth="1"/>
    <col min="10001" max="10001" width="16.7109375" style="25" customWidth="1"/>
    <col min="10002" max="10002" width="15.140625" style="25" customWidth="1"/>
    <col min="10003" max="10241" width="9.140625" style="25"/>
    <col min="10242" max="10242" width="2.85546875" style="25" customWidth="1"/>
    <col min="10243" max="10243" width="6.42578125" style="25" customWidth="1"/>
    <col min="10244" max="10244" width="22.140625" style="25" customWidth="1"/>
    <col min="10245" max="10245" width="15" style="25" customWidth="1"/>
    <col min="10246" max="10246" width="11.28515625" style="25" customWidth="1"/>
    <col min="10247" max="10247" width="13" style="25" customWidth="1"/>
    <col min="10248" max="10248" width="8.7109375" style="25" customWidth="1"/>
    <col min="10249" max="10249" width="10.140625" style="25" customWidth="1"/>
    <col min="10250" max="10250" width="10.28515625" style="25" customWidth="1"/>
    <col min="10251" max="10251" width="8.7109375" style="25" customWidth="1"/>
    <col min="10252" max="10252" width="24" style="25" customWidth="1"/>
    <col min="10253" max="10253" width="13.140625" style="25" customWidth="1"/>
    <col min="10254" max="10254" width="11.28515625" style="25" customWidth="1"/>
    <col min="10255" max="10255" width="10.5703125" style="25" customWidth="1"/>
    <col min="10256" max="10256" width="10.140625" style="25" customWidth="1"/>
    <col min="10257" max="10257" width="16.7109375" style="25" customWidth="1"/>
    <col min="10258" max="10258" width="15.140625" style="25" customWidth="1"/>
    <col min="10259" max="10497" width="9.140625" style="25"/>
    <col min="10498" max="10498" width="2.85546875" style="25" customWidth="1"/>
    <col min="10499" max="10499" width="6.42578125" style="25" customWidth="1"/>
    <col min="10500" max="10500" width="22.140625" style="25" customWidth="1"/>
    <col min="10501" max="10501" width="15" style="25" customWidth="1"/>
    <col min="10502" max="10502" width="11.28515625" style="25" customWidth="1"/>
    <col min="10503" max="10503" width="13" style="25" customWidth="1"/>
    <col min="10504" max="10504" width="8.7109375" style="25" customWidth="1"/>
    <col min="10505" max="10505" width="10.140625" style="25" customWidth="1"/>
    <col min="10506" max="10506" width="10.28515625" style="25" customWidth="1"/>
    <col min="10507" max="10507" width="8.7109375" style="25" customWidth="1"/>
    <col min="10508" max="10508" width="24" style="25" customWidth="1"/>
    <col min="10509" max="10509" width="13.140625" style="25" customWidth="1"/>
    <col min="10510" max="10510" width="11.28515625" style="25" customWidth="1"/>
    <col min="10511" max="10511" width="10.5703125" style="25" customWidth="1"/>
    <col min="10512" max="10512" width="10.140625" style="25" customWidth="1"/>
    <col min="10513" max="10513" width="16.7109375" style="25" customWidth="1"/>
    <col min="10514" max="10514" width="15.140625" style="25" customWidth="1"/>
    <col min="10515" max="10753" width="9.140625" style="25"/>
    <col min="10754" max="10754" width="2.85546875" style="25" customWidth="1"/>
    <col min="10755" max="10755" width="6.42578125" style="25" customWidth="1"/>
    <col min="10756" max="10756" width="22.140625" style="25" customWidth="1"/>
    <col min="10757" max="10757" width="15" style="25" customWidth="1"/>
    <col min="10758" max="10758" width="11.28515625" style="25" customWidth="1"/>
    <col min="10759" max="10759" width="13" style="25" customWidth="1"/>
    <col min="10760" max="10760" width="8.7109375" style="25" customWidth="1"/>
    <col min="10761" max="10761" width="10.140625" style="25" customWidth="1"/>
    <col min="10762" max="10762" width="10.28515625" style="25" customWidth="1"/>
    <col min="10763" max="10763" width="8.7109375" style="25" customWidth="1"/>
    <col min="10764" max="10764" width="24" style="25" customWidth="1"/>
    <col min="10765" max="10765" width="13.140625" style="25" customWidth="1"/>
    <col min="10766" max="10766" width="11.28515625" style="25" customWidth="1"/>
    <col min="10767" max="10767" width="10.5703125" style="25" customWidth="1"/>
    <col min="10768" max="10768" width="10.140625" style="25" customWidth="1"/>
    <col min="10769" max="10769" width="16.7109375" style="25" customWidth="1"/>
    <col min="10770" max="10770" width="15.140625" style="25" customWidth="1"/>
    <col min="10771" max="11009" width="9.140625" style="25"/>
    <col min="11010" max="11010" width="2.85546875" style="25" customWidth="1"/>
    <col min="11011" max="11011" width="6.42578125" style="25" customWidth="1"/>
    <col min="11012" max="11012" width="22.140625" style="25" customWidth="1"/>
    <col min="11013" max="11013" width="15" style="25" customWidth="1"/>
    <col min="11014" max="11014" width="11.28515625" style="25" customWidth="1"/>
    <col min="11015" max="11015" width="13" style="25" customWidth="1"/>
    <col min="11016" max="11016" width="8.7109375" style="25" customWidth="1"/>
    <col min="11017" max="11017" width="10.140625" style="25" customWidth="1"/>
    <col min="11018" max="11018" width="10.28515625" style="25" customWidth="1"/>
    <col min="11019" max="11019" width="8.7109375" style="25" customWidth="1"/>
    <col min="11020" max="11020" width="24" style="25" customWidth="1"/>
    <col min="11021" max="11021" width="13.140625" style="25" customWidth="1"/>
    <col min="11022" max="11022" width="11.28515625" style="25" customWidth="1"/>
    <col min="11023" max="11023" width="10.5703125" style="25" customWidth="1"/>
    <col min="11024" max="11024" width="10.140625" style="25" customWidth="1"/>
    <col min="11025" max="11025" width="16.7109375" style="25" customWidth="1"/>
    <col min="11026" max="11026" width="15.140625" style="25" customWidth="1"/>
    <col min="11027" max="11265" width="9.140625" style="25"/>
    <col min="11266" max="11266" width="2.85546875" style="25" customWidth="1"/>
    <col min="11267" max="11267" width="6.42578125" style="25" customWidth="1"/>
    <col min="11268" max="11268" width="22.140625" style="25" customWidth="1"/>
    <col min="11269" max="11269" width="15" style="25" customWidth="1"/>
    <col min="11270" max="11270" width="11.28515625" style="25" customWidth="1"/>
    <col min="11271" max="11271" width="13" style="25" customWidth="1"/>
    <col min="11272" max="11272" width="8.7109375" style="25" customWidth="1"/>
    <col min="11273" max="11273" width="10.140625" style="25" customWidth="1"/>
    <col min="11274" max="11274" width="10.28515625" style="25" customWidth="1"/>
    <col min="11275" max="11275" width="8.7109375" style="25" customWidth="1"/>
    <col min="11276" max="11276" width="24" style="25" customWidth="1"/>
    <col min="11277" max="11277" width="13.140625" style="25" customWidth="1"/>
    <col min="11278" max="11278" width="11.28515625" style="25" customWidth="1"/>
    <col min="11279" max="11279" width="10.5703125" style="25" customWidth="1"/>
    <col min="11280" max="11280" width="10.140625" style="25" customWidth="1"/>
    <col min="11281" max="11281" width="16.7109375" style="25" customWidth="1"/>
    <col min="11282" max="11282" width="15.140625" style="25" customWidth="1"/>
    <col min="11283" max="11521" width="9.140625" style="25"/>
    <col min="11522" max="11522" width="2.85546875" style="25" customWidth="1"/>
    <col min="11523" max="11523" width="6.42578125" style="25" customWidth="1"/>
    <col min="11524" max="11524" width="22.140625" style="25" customWidth="1"/>
    <col min="11525" max="11525" width="15" style="25" customWidth="1"/>
    <col min="11526" max="11526" width="11.28515625" style="25" customWidth="1"/>
    <col min="11527" max="11527" width="13" style="25" customWidth="1"/>
    <col min="11528" max="11528" width="8.7109375" style="25" customWidth="1"/>
    <col min="11529" max="11529" width="10.140625" style="25" customWidth="1"/>
    <col min="11530" max="11530" width="10.28515625" style="25" customWidth="1"/>
    <col min="11531" max="11531" width="8.7109375" style="25" customWidth="1"/>
    <col min="11532" max="11532" width="24" style="25" customWidth="1"/>
    <col min="11533" max="11533" width="13.140625" style="25" customWidth="1"/>
    <col min="11534" max="11534" width="11.28515625" style="25" customWidth="1"/>
    <col min="11535" max="11535" width="10.5703125" style="25" customWidth="1"/>
    <col min="11536" max="11536" width="10.140625" style="25" customWidth="1"/>
    <col min="11537" max="11537" width="16.7109375" style="25" customWidth="1"/>
    <col min="11538" max="11538" width="15.140625" style="25" customWidth="1"/>
    <col min="11539" max="11777" width="9.140625" style="25"/>
    <col min="11778" max="11778" width="2.85546875" style="25" customWidth="1"/>
    <col min="11779" max="11779" width="6.42578125" style="25" customWidth="1"/>
    <col min="11780" max="11780" width="22.140625" style="25" customWidth="1"/>
    <col min="11781" max="11781" width="15" style="25" customWidth="1"/>
    <col min="11782" max="11782" width="11.28515625" style="25" customWidth="1"/>
    <col min="11783" max="11783" width="13" style="25" customWidth="1"/>
    <col min="11784" max="11784" width="8.7109375" style="25" customWidth="1"/>
    <col min="11785" max="11785" width="10.140625" style="25" customWidth="1"/>
    <col min="11786" max="11786" width="10.28515625" style="25" customWidth="1"/>
    <col min="11787" max="11787" width="8.7109375" style="25" customWidth="1"/>
    <col min="11788" max="11788" width="24" style="25" customWidth="1"/>
    <col min="11789" max="11789" width="13.140625" style="25" customWidth="1"/>
    <col min="11790" max="11790" width="11.28515625" style="25" customWidth="1"/>
    <col min="11791" max="11791" width="10.5703125" style="25" customWidth="1"/>
    <col min="11792" max="11792" width="10.140625" style="25" customWidth="1"/>
    <col min="11793" max="11793" width="16.7109375" style="25" customWidth="1"/>
    <col min="11794" max="11794" width="15.140625" style="25" customWidth="1"/>
    <col min="11795" max="12033" width="9.140625" style="25"/>
    <col min="12034" max="12034" width="2.85546875" style="25" customWidth="1"/>
    <col min="12035" max="12035" width="6.42578125" style="25" customWidth="1"/>
    <col min="12036" max="12036" width="22.140625" style="25" customWidth="1"/>
    <col min="12037" max="12037" width="15" style="25" customWidth="1"/>
    <col min="12038" max="12038" width="11.28515625" style="25" customWidth="1"/>
    <col min="12039" max="12039" width="13" style="25" customWidth="1"/>
    <col min="12040" max="12040" width="8.7109375" style="25" customWidth="1"/>
    <col min="12041" max="12041" width="10.140625" style="25" customWidth="1"/>
    <col min="12042" max="12042" width="10.28515625" style="25" customWidth="1"/>
    <col min="12043" max="12043" width="8.7109375" style="25" customWidth="1"/>
    <col min="12044" max="12044" width="24" style="25" customWidth="1"/>
    <col min="12045" max="12045" width="13.140625" style="25" customWidth="1"/>
    <col min="12046" max="12046" width="11.28515625" style="25" customWidth="1"/>
    <col min="12047" max="12047" width="10.5703125" style="25" customWidth="1"/>
    <col min="12048" max="12048" width="10.140625" style="25" customWidth="1"/>
    <col min="12049" max="12049" width="16.7109375" style="25" customWidth="1"/>
    <col min="12050" max="12050" width="15.140625" style="25" customWidth="1"/>
    <col min="12051" max="12289" width="9.140625" style="25"/>
    <col min="12290" max="12290" width="2.85546875" style="25" customWidth="1"/>
    <col min="12291" max="12291" width="6.42578125" style="25" customWidth="1"/>
    <col min="12292" max="12292" width="22.140625" style="25" customWidth="1"/>
    <col min="12293" max="12293" width="15" style="25" customWidth="1"/>
    <col min="12294" max="12294" width="11.28515625" style="25" customWidth="1"/>
    <col min="12295" max="12295" width="13" style="25" customWidth="1"/>
    <col min="12296" max="12296" width="8.7109375" style="25" customWidth="1"/>
    <col min="12297" max="12297" width="10.140625" style="25" customWidth="1"/>
    <col min="12298" max="12298" width="10.28515625" style="25" customWidth="1"/>
    <col min="12299" max="12299" width="8.7109375" style="25" customWidth="1"/>
    <col min="12300" max="12300" width="24" style="25" customWidth="1"/>
    <col min="12301" max="12301" width="13.140625" style="25" customWidth="1"/>
    <col min="12302" max="12302" width="11.28515625" style="25" customWidth="1"/>
    <col min="12303" max="12303" width="10.5703125" style="25" customWidth="1"/>
    <col min="12304" max="12304" width="10.140625" style="25" customWidth="1"/>
    <col min="12305" max="12305" width="16.7109375" style="25" customWidth="1"/>
    <col min="12306" max="12306" width="15.140625" style="25" customWidth="1"/>
    <col min="12307" max="12545" width="9.140625" style="25"/>
    <col min="12546" max="12546" width="2.85546875" style="25" customWidth="1"/>
    <col min="12547" max="12547" width="6.42578125" style="25" customWidth="1"/>
    <col min="12548" max="12548" width="22.140625" style="25" customWidth="1"/>
    <col min="12549" max="12549" width="15" style="25" customWidth="1"/>
    <col min="12550" max="12550" width="11.28515625" style="25" customWidth="1"/>
    <col min="12551" max="12551" width="13" style="25" customWidth="1"/>
    <col min="12552" max="12552" width="8.7109375" style="25" customWidth="1"/>
    <col min="12553" max="12553" width="10.140625" style="25" customWidth="1"/>
    <col min="12554" max="12554" width="10.28515625" style="25" customWidth="1"/>
    <col min="12555" max="12555" width="8.7109375" style="25" customWidth="1"/>
    <col min="12556" max="12556" width="24" style="25" customWidth="1"/>
    <col min="12557" max="12557" width="13.140625" style="25" customWidth="1"/>
    <col min="12558" max="12558" width="11.28515625" style="25" customWidth="1"/>
    <col min="12559" max="12559" width="10.5703125" style="25" customWidth="1"/>
    <col min="12560" max="12560" width="10.140625" style="25" customWidth="1"/>
    <col min="12561" max="12561" width="16.7109375" style="25" customWidth="1"/>
    <col min="12562" max="12562" width="15.140625" style="25" customWidth="1"/>
    <col min="12563" max="12801" width="9.140625" style="25"/>
    <col min="12802" max="12802" width="2.85546875" style="25" customWidth="1"/>
    <col min="12803" max="12803" width="6.42578125" style="25" customWidth="1"/>
    <col min="12804" max="12804" width="22.140625" style="25" customWidth="1"/>
    <col min="12805" max="12805" width="15" style="25" customWidth="1"/>
    <col min="12806" max="12806" width="11.28515625" style="25" customWidth="1"/>
    <col min="12807" max="12807" width="13" style="25" customWidth="1"/>
    <col min="12808" max="12808" width="8.7109375" style="25" customWidth="1"/>
    <col min="12809" max="12809" width="10.140625" style="25" customWidth="1"/>
    <col min="12810" max="12810" width="10.28515625" style="25" customWidth="1"/>
    <col min="12811" max="12811" width="8.7109375" style="25" customWidth="1"/>
    <col min="12812" max="12812" width="24" style="25" customWidth="1"/>
    <col min="12813" max="12813" width="13.140625" style="25" customWidth="1"/>
    <col min="12814" max="12814" width="11.28515625" style="25" customWidth="1"/>
    <col min="12815" max="12815" width="10.5703125" style="25" customWidth="1"/>
    <col min="12816" max="12816" width="10.140625" style="25" customWidth="1"/>
    <col min="12817" max="12817" width="16.7109375" style="25" customWidth="1"/>
    <col min="12818" max="12818" width="15.140625" style="25" customWidth="1"/>
    <col min="12819" max="13057" width="9.140625" style="25"/>
    <col min="13058" max="13058" width="2.85546875" style="25" customWidth="1"/>
    <col min="13059" max="13059" width="6.42578125" style="25" customWidth="1"/>
    <col min="13060" max="13060" width="22.140625" style="25" customWidth="1"/>
    <col min="13061" max="13061" width="15" style="25" customWidth="1"/>
    <col min="13062" max="13062" width="11.28515625" style="25" customWidth="1"/>
    <col min="13063" max="13063" width="13" style="25" customWidth="1"/>
    <col min="13064" max="13064" width="8.7109375" style="25" customWidth="1"/>
    <col min="13065" max="13065" width="10.140625" style="25" customWidth="1"/>
    <col min="13066" max="13066" width="10.28515625" style="25" customWidth="1"/>
    <col min="13067" max="13067" width="8.7109375" style="25" customWidth="1"/>
    <col min="13068" max="13068" width="24" style="25" customWidth="1"/>
    <col min="13069" max="13069" width="13.140625" style="25" customWidth="1"/>
    <col min="13070" max="13070" width="11.28515625" style="25" customWidth="1"/>
    <col min="13071" max="13071" width="10.5703125" style="25" customWidth="1"/>
    <col min="13072" max="13072" width="10.140625" style="25" customWidth="1"/>
    <col min="13073" max="13073" width="16.7109375" style="25" customWidth="1"/>
    <col min="13074" max="13074" width="15.140625" style="25" customWidth="1"/>
    <col min="13075" max="13313" width="9.140625" style="25"/>
    <col min="13314" max="13314" width="2.85546875" style="25" customWidth="1"/>
    <col min="13315" max="13315" width="6.42578125" style="25" customWidth="1"/>
    <col min="13316" max="13316" width="22.140625" style="25" customWidth="1"/>
    <col min="13317" max="13317" width="15" style="25" customWidth="1"/>
    <col min="13318" max="13318" width="11.28515625" style="25" customWidth="1"/>
    <col min="13319" max="13319" width="13" style="25" customWidth="1"/>
    <col min="13320" max="13320" width="8.7109375" style="25" customWidth="1"/>
    <col min="13321" max="13321" width="10.140625" style="25" customWidth="1"/>
    <col min="13322" max="13322" width="10.28515625" style="25" customWidth="1"/>
    <col min="13323" max="13323" width="8.7109375" style="25" customWidth="1"/>
    <col min="13324" max="13324" width="24" style="25" customWidth="1"/>
    <col min="13325" max="13325" width="13.140625" style="25" customWidth="1"/>
    <col min="13326" max="13326" width="11.28515625" style="25" customWidth="1"/>
    <col min="13327" max="13327" width="10.5703125" style="25" customWidth="1"/>
    <col min="13328" max="13328" width="10.140625" style="25" customWidth="1"/>
    <col min="13329" max="13329" width="16.7109375" style="25" customWidth="1"/>
    <col min="13330" max="13330" width="15.140625" style="25" customWidth="1"/>
    <col min="13331" max="13569" width="9.140625" style="25"/>
    <col min="13570" max="13570" width="2.85546875" style="25" customWidth="1"/>
    <col min="13571" max="13571" width="6.42578125" style="25" customWidth="1"/>
    <col min="13572" max="13572" width="22.140625" style="25" customWidth="1"/>
    <col min="13573" max="13573" width="15" style="25" customWidth="1"/>
    <col min="13574" max="13574" width="11.28515625" style="25" customWidth="1"/>
    <col min="13575" max="13575" width="13" style="25" customWidth="1"/>
    <col min="13576" max="13576" width="8.7109375" style="25" customWidth="1"/>
    <col min="13577" max="13577" width="10.140625" style="25" customWidth="1"/>
    <col min="13578" max="13578" width="10.28515625" style="25" customWidth="1"/>
    <col min="13579" max="13579" width="8.7109375" style="25" customWidth="1"/>
    <col min="13580" max="13580" width="24" style="25" customWidth="1"/>
    <col min="13581" max="13581" width="13.140625" style="25" customWidth="1"/>
    <col min="13582" max="13582" width="11.28515625" style="25" customWidth="1"/>
    <col min="13583" max="13583" width="10.5703125" style="25" customWidth="1"/>
    <col min="13584" max="13584" width="10.140625" style="25" customWidth="1"/>
    <col min="13585" max="13585" width="16.7109375" style="25" customWidth="1"/>
    <col min="13586" max="13586" width="15.140625" style="25" customWidth="1"/>
    <col min="13587" max="13825" width="9.140625" style="25"/>
    <col min="13826" max="13826" width="2.85546875" style="25" customWidth="1"/>
    <col min="13827" max="13827" width="6.42578125" style="25" customWidth="1"/>
    <col min="13828" max="13828" width="22.140625" style="25" customWidth="1"/>
    <col min="13829" max="13829" width="15" style="25" customWidth="1"/>
    <col min="13830" max="13830" width="11.28515625" style="25" customWidth="1"/>
    <col min="13831" max="13831" width="13" style="25" customWidth="1"/>
    <col min="13832" max="13832" width="8.7109375" style="25" customWidth="1"/>
    <col min="13833" max="13833" width="10.140625" style="25" customWidth="1"/>
    <col min="13834" max="13834" width="10.28515625" style="25" customWidth="1"/>
    <col min="13835" max="13835" width="8.7109375" style="25" customWidth="1"/>
    <col min="13836" max="13836" width="24" style="25" customWidth="1"/>
    <col min="13837" max="13837" width="13.140625" style="25" customWidth="1"/>
    <col min="13838" max="13838" width="11.28515625" style="25" customWidth="1"/>
    <col min="13839" max="13839" width="10.5703125" style="25" customWidth="1"/>
    <col min="13840" max="13840" width="10.140625" style="25" customWidth="1"/>
    <col min="13841" max="13841" width="16.7109375" style="25" customWidth="1"/>
    <col min="13842" max="13842" width="15.140625" style="25" customWidth="1"/>
    <col min="13843" max="14081" width="9.140625" style="25"/>
    <col min="14082" max="14082" width="2.85546875" style="25" customWidth="1"/>
    <col min="14083" max="14083" width="6.42578125" style="25" customWidth="1"/>
    <col min="14084" max="14084" width="22.140625" style="25" customWidth="1"/>
    <col min="14085" max="14085" width="15" style="25" customWidth="1"/>
    <col min="14086" max="14086" width="11.28515625" style="25" customWidth="1"/>
    <col min="14087" max="14087" width="13" style="25" customWidth="1"/>
    <col min="14088" max="14088" width="8.7109375" style="25" customWidth="1"/>
    <col min="14089" max="14089" width="10.140625" style="25" customWidth="1"/>
    <col min="14090" max="14090" width="10.28515625" style="25" customWidth="1"/>
    <col min="14091" max="14091" width="8.7109375" style="25" customWidth="1"/>
    <col min="14092" max="14092" width="24" style="25" customWidth="1"/>
    <col min="14093" max="14093" width="13.140625" style="25" customWidth="1"/>
    <col min="14094" max="14094" width="11.28515625" style="25" customWidth="1"/>
    <col min="14095" max="14095" width="10.5703125" style="25" customWidth="1"/>
    <col min="14096" max="14096" width="10.140625" style="25" customWidth="1"/>
    <col min="14097" max="14097" width="16.7109375" style="25" customWidth="1"/>
    <col min="14098" max="14098" width="15.140625" style="25" customWidth="1"/>
    <col min="14099" max="14337" width="9.140625" style="25"/>
    <col min="14338" max="14338" width="2.85546875" style="25" customWidth="1"/>
    <col min="14339" max="14339" width="6.42578125" style="25" customWidth="1"/>
    <col min="14340" max="14340" width="22.140625" style="25" customWidth="1"/>
    <col min="14341" max="14341" width="15" style="25" customWidth="1"/>
    <col min="14342" max="14342" width="11.28515625" style="25" customWidth="1"/>
    <col min="14343" max="14343" width="13" style="25" customWidth="1"/>
    <col min="14344" max="14344" width="8.7109375" style="25" customWidth="1"/>
    <col min="14345" max="14345" width="10.140625" style="25" customWidth="1"/>
    <col min="14346" max="14346" width="10.28515625" style="25" customWidth="1"/>
    <col min="14347" max="14347" width="8.7109375" style="25" customWidth="1"/>
    <col min="14348" max="14348" width="24" style="25" customWidth="1"/>
    <col min="14349" max="14349" width="13.140625" style="25" customWidth="1"/>
    <col min="14350" max="14350" width="11.28515625" style="25" customWidth="1"/>
    <col min="14351" max="14351" width="10.5703125" style="25" customWidth="1"/>
    <col min="14352" max="14352" width="10.140625" style="25" customWidth="1"/>
    <col min="14353" max="14353" width="16.7109375" style="25" customWidth="1"/>
    <col min="14354" max="14354" width="15.140625" style="25" customWidth="1"/>
    <col min="14355" max="14593" width="9.140625" style="25"/>
    <col min="14594" max="14594" width="2.85546875" style="25" customWidth="1"/>
    <col min="14595" max="14595" width="6.42578125" style="25" customWidth="1"/>
    <col min="14596" max="14596" width="22.140625" style="25" customWidth="1"/>
    <col min="14597" max="14597" width="15" style="25" customWidth="1"/>
    <col min="14598" max="14598" width="11.28515625" style="25" customWidth="1"/>
    <col min="14599" max="14599" width="13" style="25" customWidth="1"/>
    <col min="14600" max="14600" width="8.7109375" style="25" customWidth="1"/>
    <col min="14601" max="14601" width="10.140625" style="25" customWidth="1"/>
    <col min="14602" max="14602" width="10.28515625" style="25" customWidth="1"/>
    <col min="14603" max="14603" width="8.7109375" style="25" customWidth="1"/>
    <col min="14604" max="14604" width="24" style="25" customWidth="1"/>
    <col min="14605" max="14605" width="13.140625" style="25" customWidth="1"/>
    <col min="14606" max="14606" width="11.28515625" style="25" customWidth="1"/>
    <col min="14607" max="14607" width="10.5703125" style="25" customWidth="1"/>
    <col min="14608" max="14608" width="10.140625" style="25" customWidth="1"/>
    <col min="14609" max="14609" width="16.7109375" style="25" customWidth="1"/>
    <col min="14610" max="14610" width="15.140625" style="25" customWidth="1"/>
    <col min="14611" max="14849" width="9.140625" style="25"/>
    <col min="14850" max="14850" width="2.85546875" style="25" customWidth="1"/>
    <col min="14851" max="14851" width="6.42578125" style="25" customWidth="1"/>
    <col min="14852" max="14852" width="22.140625" style="25" customWidth="1"/>
    <col min="14853" max="14853" width="15" style="25" customWidth="1"/>
    <col min="14854" max="14854" width="11.28515625" style="25" customWidth="1"/>
    <col min="14855" max="14855" width="13" style="25" customWidth="1"/>
    <col min="14856" max="14856" width="8.7109375" style="25" customWidth="1"/>
    <col min="14857" max="14857" width="10.140625" style="25" customWidth="1"/>
    <col min="14858" max="14858" width="10.28515625" style="25" customWidth="1"/>
    <col min="14859" max="14859" width="8.7109375" style="25" customWidth="1"/>
    <col min="14860" max="14860" width="24" style="25" customWidth="1"/>
    <col min="14861" max="14861" width="13.140625" style="25" customWidth="1"/>
    <col min="14862" max="14862" width="11.28515625" style="25" customWidth="1"/>
    <col min="14863" max="14863" width="10.5703125" style="25" customWidth="1"/>
    <col min="14864" max="14864" width="10.140625" style="25" customWidth="1"/>
    <col min="14865" max="14865" width="16.7109375" style="25" customWidth="1"/>
    <col min="14866" max="14866" width="15.140625" style="25" customWidth="1"/>
    <col min="14867" max="15105" width="9.140625" style="25"/>
    <col min="15106" max="15106" width="2.85546875" style="25" customWidth="1"/>
    <col min="15107" max="15107" width="6.42578125" style="25" customWidth="1"/>
    <col min="15108" max="15108" width="22.140625" style="25" customWidth="1"/>
    <col min="15109" max="15109" width="15" style="25" customWidth="1"/>
    <col min="15110" max="15110" width="11.28515625" style="25" customWidth="1"/>
    <col min="15111" max="15111" width="13" style="25" customWidth="1"/>
    <col min="15112" max="15112" width="8.7109375" style="25" customWidth="1"/>
    <col min="15113" max="15113" width="10.140625" style="25" customWidth="1"/>
    <col min="15114" max="15114" width="10.28515625" style="25" customWidth="1"/>
    <col min="15115" max="15115" width="8.7109375" style="25" customWidth="1"/>
    <col min="15116" max="15116" width="24" style="25" customWidth="1"/>
    <col min="15117" max="15117" width="13.140625" style="25" customWidth="1"/>
    <col min="15118" max="15118" width="11.28515625" style="25" customWidth="1"/>
    <col min="15119" max="15119" width="10.5703125" style="25" customWidth="1"/>
    <col min="15120" max="15120" width="10.140625" style="25" customWidth="1"/>
    <col min="15121" max="15121" width="16.7109375" style="25" customWidth="1"/>
    <col min="15122" max="15122" width="15.140625" style="25" customWidth="1"/>
    <col min="15123" max="15361" width="9.140625" style="25"/>
    <col min="15362" max="15362" width="2.85546875" style="25" customWidth="1"/>
    <col min="15363" max="15363" width="6.42578125" style="25" customWidth="1"/>
    <col min="15364" max="15364" width="22.140625" style="25" customWidth="1"/>
    <col min="15365" max="15365" width="15" style="25" customWidth="1"/>
    <col min="15366" max="15366" width="11.28515625" style="25" customWidth="1"/>
    <col min="15367" max="15367" width="13" style="25" customWidth="1"/>
    <col min="15368" max="15368" width="8.7109375" style="25" customWidth="1"/>
    <col min="15369" max="15369" width="10.140625" style="25" customWidth="1"/>
    <col min="15370" max="15370" width="10.28515625" style="25" customWidth="1"/>
    <col min="15371" max="15371" width="8.7109375" style="25" customWidth="1"/>
    <col min="15372" max="15372" width="24" style="25" customWidth="1"/>
    <col min="15373" max="15373" width="13.140625" style="25" customWidth="1"/>
    <col min="15374" max="15374" width="11.28515625" style="25" customWidth="1"/>
    <col min="15375" max="15375" width="10.5703125" style="25" customWidth="1"/>
    <col min="15376" max="15376" width="10.140625" style="25" customWidth="1"/>
    <col min="15377" max="15377" width="16.7109375" style="25" customWidth="1"/>
    <col min="15378" max="15378" width="15.140625" style="25" customWidth="1"/>
    <col min="15379" max="15617" width="9.140625" style="25"/>
    <col min="15618" max="15618" width="2.85546875" style="25" customWidth="1"/>
    <col min="15619" max="15619" width="6.42578125" style="25" customWidth="1"/>
    <col min="15620" max="15620" width="22.140625" style="25" customWidth="1"/>
    <col min="15621" max="15621" width="15" style="25" customWidth="1"/>
    <col min="15622" max="15622" width="11.28515625" style="25" customWidth="1"/>
    <col min="15623" max="15623" width="13" style="25" customWidth="1"/>
    <col min="15624" max="15624" width="8.7109375" style="25" customWidth="1"/>
    <col min="15625" max="15625" width="10.140625" style="25" customWidth="1"/>
    <col min="15626" max="15626" width="10.28515625" style="25" customWidth="1"/>
    <col min="15627" max="15627" width="8.7109375" style="25" customWidth="1"/>
    <col min="15628" max="15628" width="24" style="25" customWidth="1"/>
    <col min="15629" max="15629" width="13.140625" style="25" customWidth="1"/>
    <col min="15630" max="15630" width="11.28515625" style="25" customWidth="1"/>
    <col min="15631" max="15631" width="10.5703125" style="25" customWidth="1"/>
    <col min="15632" max="15632" width="10.140625" style="25" customWidth="1"/>
    <col min="15633" max="15633" width="16.7109375" style="25" customWidth="1"/>
    <col min="15634" max="15634" width="15.140625" style="25" customWidth="1"/>
    <col min="15635" max="15873" width="9.140625" style="25"/>
    <col min="15874" max="15874" width="2.85546875" style="25" customWidth="1"/>
    <col min="15875" max="15875" width="6.42578125" style="25" customWidth="1"/>
    <col min="15876" max="15876" width="22.140625" style="25" customWidth="1"/>
    <col min="15877" max="15877" width="15" style="25" customWidth="1"/>
    <col min="15878" max="15878" width="11.28515625" style="25" customWidth="1"/>
    <col min="15879" max="15879" width="13" style="25" customWidth="1"/>
    <col min="15880" max="15880" width="8.7109375" style="25" customWidth="1"/>
    <col min="15881" max="15881" width="10.140625" style="25" customWidth="1"/>
    <col min="15882" max="15882" width="10.28515625" style="25" customWidth="1"/>
    <col min="15883" max="15883" width="8.7109375" style="25" customWidth="1"/>
    <col min="15884" max="15884" width="24" style="25" customWidth="1"/>
    <col min="15885" max="15885" width="13.140625" style="25" customWidth="1"/>
    <col min="15886" max="15886" width="11.28515625" style="25" customWidth="1"/>
    <col min="15887" max="15887" width="10.5703125" style="25" customWidth="1"/>
    <col min="15888" max="15888" width="10.140625" style="25" customWidth="1"/>
    <col min="15889" max="15889" width="16.7109375" style="25" customWidth="1"/>
    <col min="15890" max="15890" width="15.140625" style="25" customWidth="1"/>
    <col min="15891" max="16129" width="9.140625" style="25"/>
    <col min="16130" max="16130" width="2.85546875" style="25" customWidth="1"/>
    <col min="16131" max="16131" width="6.42578125" style="25" customWidth="1"/>
    <col min="16132" max="16132" width="22.140625" style="25" customWidth="1"/>
    <col min="16133" max="16133" width="15" style="25" customWidth="1"/>
    <col min="16134" max="16134" width="11.28515625" style="25" customWidth="1"/>
    <col min="16135" max="16135" width="13" style="25" customWidth="1"/>
    <col min="16136" max="16136" width="8.7109375" style="25" customWidth="1"/>
    <col min="16137" max="16137" width="10.140625" style="25" customWidth="1"/>
    <col min="16138" max="16138" width="10.28515625" style="25" customWidth="1"/>
    <col min="16139" max="16139" width="8.7109375" style="25" customWidth="1"/>
    <col min="16140" max="16140" width="24" style="25" customWidth="1"/>
    <col min="16141" max="16141" width="13.140625" style="25" customWidth="1"/>
    <col min="16142" max="16142" width="11.28515625" style="25" customWidth="1"/>
    <col min="16143" max="16143" width="10.5703125" style="25" customWidth="1"/>
    <col min="16144" max="16144" width="10.140625" style="25" customWidth="1"/>
    <col min="16145" max="16145" width="16.7109375" style="25" customWidth="1"/>
    <col min="16146" max="16146" width="15.140625" style="25" customWidth="1"/>
    <col min="16147" max="16384" width="9.140625" style="25"/>
  </cols>
  <sheetData>
    <row r="1" spans="2:18" s="24" customFormat="1" ht="18.75">
      <c r="B1" s="225" t="s">
        <v>1825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6"/>
      <c r="P1" s="241" t="s">
        <v>1826</v>
      </c>
      <c r="Q1" s="242"/>
      <c r="R1" s="243"/>
    </row>
    <row r="2" spans="2:18" s="24" customFormat="1" ht="16.5">
      <c r="B2" s="244" t="s">
        <v>1827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5"/>
      <c r="P2" s="246" t="s">
        <v>1828</v>
      </c>
      <c r="Q2" s="247"/>
      <c r="R2" s="248"/>
    </row>
    <row r="3" spans="2:18" ht="15.75" thickBot="1">
      <c r="B3" s="244" t="s">
        <v>1829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5"/>
      <c r="P3" s="249" t="s">
        <v>1830</v>
      </c>
      <c r="Q3" s="250"/>
      <c r="R3" s="251"/>
    </row>
    <row r="4" spans="2:18" ht="15">
      <c r="B4" s="244" t="s">
        <v>1831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6"/>
      <c r="Q4" s="27"/>
      <c r="R4" s="27"/>
    </row>
    <row r="5" spans="2:18">
      <c r="B5" s="255" t="s">
        <v>1832</v>
      </c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8"/>
      <c r="Q5" s="29"/>
      <c r="R5" s="29"/>
    </row>
    <row r="6" spans="2:18" ht="13.5" thickBot="1"/>
    <row r="7" spans="2:18" s="30" customFormat="1" ht="13.5" customHeight="1" thickTop="1">
      <c r="B7" s="227" t="s">
        <v>1833</v>
      </c>
      <c r="C7" s="227" t="s">
        <v>1854</v>
      </c>
      <c r="D7" s="231" t="s">
        <v>1834</v>
      </c>
      <c r="E7" s="235" t="s">
        <v>1835</v>
      </c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7"/>
    </row>
    <row r="8" spans="2:18" s="30" customFormat="1" ht="12.75" customHeight="1">
      <c r="B8" s="228"/>
      <c r="C8" s="228"/>
      <c r="D8" s="232"/>
      <c r="E8" s="238" t="s">
        <v>1836</v>
      </c>
      <c r="F8" s="238" t="s">
        <v>1837</v>
      </c>
      <c r="G8" s="238" t="s">
        <v>1838</v>
      </c>
      <c r="H8" s="238" t="s">
        <v>1839</v>
      </c>
      <c r="I8" s="238" t="s">
        <v>1840</v>
      </c>
      <c r="J8" s="238" t="s">
        <v>1841</v>
      </c>
      <c r="K8" s="238" t="s">
        <v>1842</v>
      </c>
      <c r="L8" s="238" t="s">
        <v>1843</v>
      </c>
      <c r="M8" s="238" t="s">
        <v>1844</v>
      </c>
      <c r="N8" s="238" t="s">
        <v>1845</v>
      </c>
      <c r="O8" s="238" t="s">
        <v>1846</v>
      </c>
      <c r="P8" s="238" t="s">
        <v>1847</v>
      </c>
      <c r="Q8" s="238" t="s">
        <v>1848</v>
      </c>
      <c r="R8" s="252" t="s">
        <v>1849</v>
      </c>
    </row>
    <row r="9" spans="2:18" s="30" customFormat="1" ht="12.75" customHeight="1">
      <c r="B9" s="229"/>
      <c r="C9" s="229"/>
      <c r="D9" s="233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53"/>
    </row>
    <row r="10" spans="2:18" s="30" customFormat="1" ht="12.75" customHeight="1">
      <c r="B10" s="230"/>
      <c r="C10" s="230"/>
      <c r="D10" s="234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54"/>
    </row>
    <row r="11" spans="2:18">
      <c r="B11" s="31">
        <f>'PER TRIWULAN'!A6</f>
        <v>1</v>
      </c>
      <c r="C11" s="46" t="str">
        <f>'PER TRIWULAN'!I6</f>
        <v xml:space="preserve"> Brati 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3"/>
    </row>
    <row r="12" spans="2:18">
      <c r="B12" s="34"/>
      <c r="C12" s="47"/>
      <c r="D12" s="35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7"/>
    </row>
    <row r="13" spans="2:18">
      <c r="B13" s="34"/>
      <c r="C13" s="47"/>
      <c r="D13" s="35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7"/>
    </row>
    <row r="14" spans="2:18">
      <c r="B14" s="34"/>
      <c r="C14" s="47"/>
      <c r="D14" s="35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7"/>
    </row>
    <row r="15" spans="2:18">
      <c r="B15" s="34"/>
      <c r="C15" s="47"/>
      <c r="D15" s="35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7"/>
    </row>
    <row r="16" spans="2:18">
      <c r="B16" s="34"/>
      <c r="C16" s="47"/>
      <c r="D16" s="35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7"/>
    </row>
    <row r="17" spans="2:18">
      <c r="B17" s="34"/>
      <c r="C17" s="47"/>
      <c r="D17" s="35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7"/>
    </row>
    <row r="18" spans="2:18">
      <c r="B18" s="34"/>
      <c r="C18" s="47"/>
      <c r="D18" s="35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7"/>
    </row>
    <row r="19" spans="2:18">
      <c r="B19" s="34"/>
      <c r="C19" s="47"/>
      <c r="D19" s="35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7"/>
    </row>
    <row r="20" spans="2:18">
      <c r="B20" s="34"/>
      <c r="C20" s="47"/>
      <c r="D20" s="35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7"/>
    </row>
    <row r="21" spans="2:18">
      <c r="B21" s="34"/>
      <c r="C21" s="47"/>
      <c r="D21" s="35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7"/>
    </row>
    <row r="22" spans="2:18">
      <c r="B22" s="34"/>
      <c r="C22" s="47"/>
      <c r="D22" s="35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7"/>
    </row>
    <row r="23" spans="2:18">
      <c r="B23" s="34"/>
      <c r="C23" s="47"/>
      <c r="D23" s="35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7"/>
    </row>
    <row r="24" spans="2:18">
      <c r="B24" s="34"/>
      <c r="C24" s="47"/>
      <c r="D24" s="35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7"/>
    </row>
    <row r="25" spans="2:18">
      <c r="B25" s="34"/>
      <c r="C25" s="47"/>
      <c r="D25" s="35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7"/>
    </row>
    <row r="26" spans="2:18">
      <c r="B26" s="34"/>
      <c r="C26" s="47"/>
      <c r="D26" s="35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7"/>
    </row>
    <row r="27" spans="2:18">
      <c r="B27" s="34"/>
      <c r="C27" s="47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7"/>
    </row>
    <row r="28" spans="2:18">
      <c r="B28" s="34"/>
      <c r="C28" s="47"/>
      <c r="D28" s="35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7"/>
    </row>
    <row r="29" spans="2:18">
      <c r="B29" s="34"/>
      <c r="C29" s="47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7"/>
    </row>
    <row r="30" spans="2:18">
      <c r="B30" s="34"/>
      <c r="C30" s="47"/>
      <c r="D30" s="35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7"/>
    </row>
    <row r="31" spans="2:18">
      <c r="B31" s="34"/>
      <c r="C31" s="47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7"/>
    </row>
    <row r="32" spans="2:18">
      <c r="B32" s="34"/>
      <c r="C32" s="47"/>
      <c r="D32" s="35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7"/>
    </row>
    <row r="33" spans="2:18">
      <c r="B33" s="34"/>
      <c r="C33" s="47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7"/>
    </row>
    <row r="34" spans="2:18">
      <c r="B34" s="34"/>
      <c r="C34" s="47"/>
      <c r="D34" s="35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7"/>
    </row>
    <row r="35" spans="2:18">
      <c r="B35" s="34"/>
      <c r="C35" s="47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7"/>
    </row>
    <row r="36" spans="2:18">
      <c r="B36" s="34"/>
      <c r="C36" s="47"/>
      <c r="D36" s="35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7"/>
    </row>
    <row r="37" spans="2:18">
      <c r="B37" s="34"/>
      <c r="C37" s="47"/>
      <c r="D37" s="35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7"/>
    </row>
    <row r="38" spans="2:18">
      <c r="B38" s="34"/>
      <c r="C38" s="47"/>
      <c r="D38" s="35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7"/>
    </row>
    <row r="39" spans="2:18">
      <c r="B39" s="34"/>
      <c r="C39" s="47"/>
      <c r="D39" s="35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7"/>
    </row>
    <row r="40" spans="2:18">
      <c r="B40" s="34"/>
      <c r="C40" s="47"/>
      <c r="D40" s="35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7"/>
    </row>
    <row r="41" spans="2:18">
      <c r="B41" s="34"/>
      <c r="C41" s="47"/>
      <c r="D41" s="35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7"/>
    </row>
    <row r="42" spans="2:18">
      <c r="B42" s="34"/>
      <c r="C42" s="47"/>
      <c r="D42" s="35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7"/>
    </row>
    <row r="43" spans="2:18">
      <c r="B43" s="34"/>
      <c r="C43" s="47"/>
      <c r="D43" s="35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7"/>
    </row>
    <row r="44" spans="2:18">
      <c r="B44" s="34"/>
      <c r="C44" s="47"/>
      <c r="D44" s="35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7"/>
    </row>
    <row r="45" spans="2:18">
      <c r="B45" s="34"/>
      <c r="C45" s="47"/>
      <c r="D45" s="3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7"/>
    </row>
    <row r="46" spans="2:18">
      <c r="B46" s="34"/>
      <c r="C46" s="47"/>
      <c r="D46" s="35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7"/>
    </row>
    <row r="47" spans="2:18">
      <c r="B47" s="34"/>
      <c r="C47" s="47"/>
      <c r="D47" s="3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7"/>
    </row>
    <row r="48" spans="2:18">
      <c r="B48" s="34"/>
      <c r="C48" s="47"/>
      <c r="D48" s="35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7"/>
    </row>
    <row r="49" spans="2:18">
      <c r="B49" s="34"/>
      <c r="C49" s="47"/>
      <c r="D49" s="35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7"/>
    </row>
    <row r="50" spans="2:18">
      <c r="B50" s="34"/>
      <c r="C50" s="47"/>
      <c r="D50" s="35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7"/>
    </row>
    <row r="51" spans="2:18">
      <c r="B51" s="34"/>
      <c r="C51" s="47"/>
      <c r="D51" s="3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7"/>
    </row>
    <row r="52" spans="2:18">
      <c r="B52" s="34"/>
      <c r="C52" s="47"/>
      <c r="D52" s="35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7"/>
    </row>
    <row r="53" spans="2:18">
      <c r="B53" s="34"/>
      <c r="C53" s="47"/>
      <c r="D53" s="35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7"/>
    </row>
    <row r="54" spans="2:18">
      <c r="B54" s="34"/>
      <c r="C54" s="47"/>
      <c r="D54" s="35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7"/>
    </row>
    <row r="55" spans="2:18">
      <c r="B55" s="34"/>
      <c r="C55" s="47"/>
      <c r="D55" s="35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7"/>
    </row>
    <row r="56" spans="2:18">
      <c r="B56" s="34"/>
      <c r="C56" s="47"/>
      <c r="D56" s="35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7"/>
    </row>
    <row r="57" spans="2:18">
      <c r="B57" s="34"/>
      <c r="C57" s="47"/>
      <c r="D57" s="35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7"/>
    </row>
    <row r="58" spans="2:18">
      <c r="B58" s="34"/>
      <c r="C58" s="47"/>
      <c r="D58" s="35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7"/>
    </row>
    <row r="59" spans="2:18">
      <c r="B59" s="34"/>
      <c r="C59" s="47"/>
      <c r="D59" s="35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7"/>
    </row>
    <row r="60" spans="2:18">
      <c r="B60" s="34"/>
      <c r="C60" s="47"/>
      <c r="D60" s="35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7"/>
    </row>
    <row r="61" spans="2:18">
      <c r="B61" s="34"/>
      <c r="C61" s="47"/>
      <c r="D61" s="35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7"/>
    </row>
    <row r="62" spans="2:18">
      <c r="B62" s="34"/>
      <c r="C62" s="47"/>
      <c r="D62" s="35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7"/>
    </row>
    <row r="63" spans="2:18">
      <c r="B63" s="34"/>
      <c r="C63" s="47"/>
      <c r="D63" s="35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7"/>
    </row>
    <row r="64" spans="2:18">
      <c r="B64" s="34"/>
      <c r="C64" s="47"/>
      <c r="D64" s="35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7"/>
    </row>
    <row r="65" spans="2:18">
      <c r="B65" s="34"/>
      <c r="C65" s="47"/>
      <c r="D65" s="35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7"/>
    </row>
    <row r="66" spans="2:18">
      <c r="B66" s="34"/>
      <c r="C66" s="47"/>
      <c r="D66" s="35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7"/>
    </row>
    <row r="67" spans="2:18">
      <c r="B67" s="34"/>
      <c r="C67" s="47"/>
      <c r="D67" s="35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7"/>
    </row>
    <row r="68" spans="2:18">
      <c r="B68" s="34"/>
      <c r="C68" s="47"/>
      <c r="D68" s="35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7"/>
    </row>
    <row r="69" spans="2:18">
      <c r="B69" s="34"/>
      <c r="C69" s="47"/>
      <c r="D69" s="35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7"/>
    </row>
    <row r="70" spans="2:18">
      <c r="B70" s="34"/>
      <c r="C70" s="47"/>
      <c r="D70" s="35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7"/>
    </row>
    <row r="71" spans="2:18">
      <c r="B71" s="34"/>
      <c r="C71" s="47"/>
      <c r="D71" s="35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7"/>
    </row>
    <row r="72" spans="2:18">
      <c r="B72" s="34"/>
      <c r="C72" s="47"/>
      <c r="D72" s="35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7"/>
    </row>
    <row r="73" spans="2:18">
      <c r="B73" s="34"/>
      <c r="C73" s="47"/>
      <c r="D73" s="35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7"/>
    </row>
    <row r="74" spans="2:18">
      <c r="B74" s="34"/>
      <c r="C74" s="47"/>
      <c r="D74" s="35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7"/>
    </row>
    <row r="75" spans="2:18">
      <c r="B75" s="34"/>
      <c r="C75" s="47"/>
      <c r="D75" s="35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7"/>
    </row>
    <row r="76" spans="2:18">
      <c r="B76" s="34"/>
      <c r="C76" s="47"/>
      <c r="D76" s="35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7"/>
    </row>
    <row r="77" spans="2:18">
      <c r="B77" s="34"/>
      <c r="C77" s="47"/>
      <c r="D77" s="35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7"/>
    </row>
    <row r="78" spans="2:18">
      <c r="B78" s="34"/>
      <c r="C78" s="47"/>
      <c r="D78" s="35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7"/>
    </row>
    <row r="79" spans="2:18">
      <c r="B79" s="34"/>
      <c r="C79" s="47"/>
      <c r="D79" s="35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7"/>
    </row>
    <row r="80" spans="2:18">
      <c r="B80" s="34"/>
      <c r="C80" s="47"/>
      <c r="D80" s="35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7"/>
    </row>
    <row r="81" spans="2:18">
      <c r="B81" s="34"/>
      <c r="C81" s="47"/>
      <c r="D81" s="35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7"/>
    </row>
    <row r="82" spans="2:18">
      <c r="B82" s="34"/>
      <c r="C82" s="47"/>
      <c r="D82" s="35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7"/>
    </row>
    <row r="83" spans="2:18">
      <c r="B83" s="34"/>
      <c r="C83" s="47"/>
      <c r="D83" s="35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7"/>
    </row>
    <row r="84" spans="2:18">
      <c r="B84" s="34"/>
      <c r="C84" s="47"/>
      <c r="D84" s="35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7"/>
    </row>
    <row r="85" spans="2:18">
      <c r="B85" s="34"/>
      <c r="C85" s="47"/>
      <c r="D85" s="35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7"/>
    </row>
    <row r="86" spans="2:18">
      <c r="B86" s="34"/>
      <c r="C86" s="47"/>
      <c r="D86" s="35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7"/>
    </row>
    <row r="87" spans="2:18">
      <c r="B87" s="34"/>
      <c r="C87" s="47"/>
      <c r="D87" s="35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7"/>
    </row>
    <row r="88" spans="2:18">
      <c r="B88" s="34"/>
      <c r="C88" s="47"/>
      <c r="D88" s="35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7"/>
    </row>
    <row r="89" spans="2:18">
      <c r="B89" s="34"/>
      <c r="C89" s="47"/>
      <c r="D89" s="35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7"/>
    </row>
    <row r="90" spans="2:18">
      <c r="B90" s="34"/>
      <c r="C90" s="47"/>
      <c r="D90" s="35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7"/>
    </row>
    <row r="91" spans="2:18">
      <c r="B91" s="34"/>
      <c r="C91" s="47"/>
      <c r="D91" s="35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7"/>
    </row>
    <row r="92" spans="2:18">
      <c r="B92" s="34"/>
      <c r="C92" s="47"/>
      <c r="D92" s="35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7"/>
    </row>
    <row r="93" spans="2:18">
      <c r="B93" s="34"/>
      <c r="C93" s="47"/>
      <c r="D93" s="35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7"/>
    </row>
    <row r="94" spans="2:18">
      <c r="B94" s="34"/>
      <c r="C94" s="47"/>
      <c r="D94" s="35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7"/>
    </row>
    <row r="95" spans="2:18">
      <c r="B95" s="34"/>
      <c r="C95" s="47"/>
      <c r="D95" s="35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7"/>
    </row>
    <row r="96" spans="2:18">
      <c r="B96" s="34"/>
      <c r="C96" s="47"/>
      <c r="D96" s="35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7"/>
    </row>
    <row r="97" spans="2:18">
      <c r="B97" s="34"/>
      <c r="C97" s="47"/>
      <c r="D97" s="35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7"/>
    </row>
    <row r="98" spans="2:18">
      <c r="B98" s="34"/>
      <c r="C98" s="47"/>
      <c r="D98" s="35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7"/>
    </row>
    <row r="99" spans="2:18">
      <c r="B99" s="34"/>
      <c r="C99" s="47"/>
      <c r="D99" s="35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7"/>
    </row>
    <row r="100" spans="2:18">
      <c r="B100" s="34"/>
      <c r="C100" s="47"/>
      <c r="D100" s="35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7"/>
    </row>
    <row r="101" spans="2:18">
      <c r="B101" s="34"/>
      <c r="C101" s="47"/>
      <c r="D101" s="35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7"/>
    </row>
    <row r="102" spans="2:18">
      <c r="B102" s="34"/>
      <c r="C102" s="47"/>
      <c r="D102" s="35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7"/>
    </row>
    <row r="103" spans="2:18">
      <c r="B103" s="34"/>
      <c r="C103" s="47"/>
      <c r="D103" s="35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7"/>
    </row>
    <row r="104" spans="2:18">
      <c r="B104" s="34"/>
      <c r="C104" s="47"/>
      <c r="D104" s="35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7"/>
    </row>
    <row r="105" spans="2:18">
      <c r="B105" s="34"/>
      <c r="C105" s="47"/>
      <c r="D105" s="35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7"/>
    </row>
    <row r="106" spans="2:18">
      <c r="B106" s="34"/>
      <c r="C106" s="47"/>
      <c r="D106" s="35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7"/>
    </row>
    <row r="107" spans="2:18">
      <c r="B107" s="34"/>
      <c r="C107" s="47"/>
      <c r="D107" s="35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7"/>
    </row>
    <row r="108" spans="2:18">
      <c r="B108" s="34"/>
      <c r="C108" s="47"/>
      <c r="D108" s="35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7"/>
    </row>
    <row r="109" spans="2:18">
      <c r="B109" s="34"/>
      <c r="C109" s="47"/>
      <c r="D109" s="35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7"/>
    </row>
    <row r="110" spans="2:18">
      <c r="B110" s="34"/>
      <c r="C110" s="47"/>
      <c r="D110" s="35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7"/>
    </row>
    <row r="111" spans="2:18">
      <c r="B111" s="34"/>
      <c r="C111" s="47"/>
      <c r="D111" s="35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7"/>
    </row>
    <row r="112" spans="2:18">
      <c r="B112" s="34"/>
      <c r="C112" s="47"/>
      <c r="D112" s="35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7"/>
    </row>
    <row r="113" spans="2:18">
      <c r="B113" s="34"/>
      <c r="C113" s="47"/>
      <c r="D113" s="35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7"/>
    </row>
    <row r="114" spans="2:18">
      <c r="B114" s="34"/>
      <c r="C114" s="47"/>
      <c r="D114" s="35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7"/>
    </row>
    <row r="115" spans="2:18">
      <c r="B115" s="34"/>
      <c r="C115" s="47"/>
      <c r="D115" s="35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7"/>
    </row>
    <row r="116" spans="2:18">
      <c r="B116" s="34"/>
      <c r="C116" s="47"/>
      <c r="D116" s="35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7"/>
    </row>
    <row r="117" spans="2:18">
      <c r="B117" s="34"/>
      <c r="C117" s="47"/>
      <c r="D117" s="35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7"/>
    </row>
    <row r="118" spans="2:18">
      <c r="B118" s="34"/>
      <c r="C118" s="47"/>
      <c r="D118" s="35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7"/>
    </row>
    <row r="119" spans="2:18">
      <c r="B119" s="34"/>
      <c r="C119" s="47"/>
      <c r="D119" s="35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7"/>
    </row>
    <row r="120" spans="2:18">
      <c r="B120" s="34"/>
      <c r="C120" s="47"/>
      <c r="D120" s="35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7"/>
    </row>
    <row r="121" spans="2:18">
      <c r="B121" s="34"/>
      <c r="C121" s="47"/>
      <c r="D121" s="35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7"/>
    </row>
    <row r="122" spans="2:18">
      <c r="B122" s="34"/>
      <c r="C122" s="47"/>
      <c r="D122" s="35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7"/>
    </row>
    <row r="123" spans="2:18">
      <c r="B123" s="34"/>
      <c r="C123" s="47"/>
      <c r="D123" s="35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7"/>
    </row>
    <row r="124" spans="2:18">
      <c r="B124" s="34"/>
      <c r="C124" s="47"/>
      <c r="D124" s="35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7"/>
    </row>
    <row r="125" spans="2:18">
      <c r="B125" s="34"/>
      <c r="C125" s="47"/>
      <c r="D125" s="35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7"/>
    </row>
    <row r="126" spans="2:18">
      <c r="B126" s="34"/>
      <c r="C126" s="47"/>
      <c r="D126" s="35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7"/>
    </row>
    <row r="127" spans="2:18">
      <c r="B127" s="34"/>
      <c r="C127" s="47"/>
      <c r="D127" s="35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7"/>
    </row>
    <row r="128" spans="2:18">
      <c r="B128" s="34"/>
      <c r="C128" s="47"/>
      <c r="D128" s="35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7"/>
    </row>
    <row r="129" spans="2:18">
      <c r="B129" s="34"/>
      <c r="C129" s="47"/>
      <c r="D129" s="35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7"/>
    </row>
    <row r="130" spans="2:18">
      <c r="B130" s="34"/>
      <c r="C130" s="47"/>
      <c r="D130" s="35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7"/>
    </row>
    <row r="131" spans="2:18">
      <c r="B131" s="34"/>
      <c r="C131" s="47"/>
      <c r="D131" s="35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7"/>
    </row>
    <row r="132" spans="2:18">
      <c r="B132" s="34"/>
      <c r="C132" s="47"/>
      <c r="D132" s="35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7"/>
    </row>
    <row r="133" spans="2:18">
      <c r="B133" s="34"/>
      <c r="C133" s="47"/>
      <c r="D133" s="35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7"/>
    </row>
    <row r="134" spans="2:18">
      <c r="B134" s="34"/>
      <c r="C134" s="47"/>
      <c r="D134" s="35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7"/>
    </row>
    <row r="135" spans="2:18">
      <c r="B135" s="34"/>
      <c r="C135" s="47"/>
      <c r="D135" s="35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7"/>
    </row>
    <row r="136" spans="2:18">
      <c r="B136" s="34"/>
      <c r="C136" s="47"/>
      <c r="D136" s="35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7"/>
    </row>
    <row r="137" spans="2:18">
      <c r="B137" s="34"/>
      <c r="C137" s="47"/>
      <c r="D137" s="35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7"/>
    </row>
    <row r="138" spans="2:18">
      <c r="B138" s="34"/>
      <c r="C138" s="47"/>
      <c r="D138" s="35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7"/>
    </row>
    <row r="139" spans="2:18">
      <c r="B139" s="34"/>
      <c r="C139" s="47"/>
      <c r="D139" s="35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7"/>
    </row>
    <row r="140" spans="2:18">
      <c r="B140" s="34"/>
      <c r="C140" s="47"/>
      <c r="D140" s="35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7"/>
    </row>
    <row r="141" spans="2:18">
      <c r="B141" s="34"/>
      <c r="C141" s="47"/>
      <c r="D141" s="35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7"/>
    </row>
    <row r="142" spans="2:18">
      <c r="B142" s="34"/>
      <c r="C142" s="47"/>
      <c r="D142" s="35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7"/>
    </row>
    <row r="143" spans="2:18">
      <c r="B143" s="34"/>
      <c r="C143" s="47"/>
      <c r="D143" s="35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7"/>
    </row>
    <row r="144" spans="2:18">
      <c r="B144" s="34"/>
      <c r="C144" s="47"/>
      <c r="D144" s="35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7"/>
    </row>
    <row r="145" spans="2:18">
      <c r="B145" s="34"/>
      <c r="C145" s="47"/>
      <c r="D145" s="35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7"/>
    </row>
    <row r="146" spans="2:18">
      <c r="B146" s="34"/>
      <c r="C146" s="47"/>
      <c r="D146" s="35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7"/>
    </row>
    <row r="147" spans="2:18">
      <c r="B147" s="34"/>
      <c r="C147" s="47"/>
      <c r="D147" s="35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7"/>
    </row>
    <row r="148" spans="2:18">
      <c r="B148" s="34"/>
      <c r="C148" s="47"/>
      <c r="D148" s="35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7"/>
    </row>
    <row r="149" spans="2:18">
      <c r="B149" s="34"/>
      <c r="C149" s="47"/>
      <c r="D149" s="35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7"/>
    </row>
    <row r="150" spans="2:18">
      <c r="B150" s="34"/>
      <c r="C150" s="47"/>
      <c r="D150" s="35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7"/>
    </row>
    <row r="151" spans="2:18">
      <c r="B151" s="34"/>
      <c r="C151" s="47"/>
      <c r="D151" s="35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7"/>
    </row>
    <row r="152" spans="2:18">
      <c r="B152" s="34"/>
      <c r="C152" s="47"/>
      <c r="D152" s="35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7"/>
    </row>
    <row r="153" spans="2:18">
      <c r="B153" s="34"/>
      <c r="C153" s="47"/>
      <c r="D153" s="35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7"/>
    </row>
    <row r="154" spans="2:18">
      <c r="B154" s="34"/>
      <c r="C154" s="47"/>
      <c r="D154" s="35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7"/>
    </row>
    <row r="155" spans="2:18">
      <c r="B155" s="34"/>
      <c r="C155" s="47"/>
      <c r="D155" s="35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7"/>
    </row>
    <row r="156" spans="2:18">
      <c r="B156" s="34"/>
      <c r="C156" s="47"/>
      <c r="D156" s="35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7"/>
    </row>
    <row r="157" spans="2:18">
      <c r="B157" s="34"/>
      <c r="C157" s="47"/>
      <c r="D157" s="35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7"/>
    </row>
    <row r="158" spans="2:18">
      <c r="B158" s="34"/>
      <c r="C158" s="47"/>
      <c r="D158" s="35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7"/>
    </row>
    <row r="159" spans="2:18">
      <c r="B159" s="34"/>
      <c r="C159" s="47"/>
      <c r="D159" s="35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7"/>
    </row>
    <row r="160" spans="2:18">
      <c r="B160" s="34"/>
      <c r="C160" s="47"/>
      <c r="D160" s="35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7"/>
    </row>
    <row r="161" spans="2:18">
      <c r="B161" s="34"/>
      <c r="C161" s="47"/>
      <c r="D161" s="35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7"/>
    </row>
    <row r="162" spans="2:18">
      <c r="B162" s="34"/>
      <c r="C162" s="47"/>
      <c r="D162" s="35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7"/>
    </row>
    <row r="163" spans="2:18">
      <c r="B163" s="34"/>
      <c r="C163" s="47"/>
      <c r="D163" s="35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7"/>
    </row>
    <row r="164" spans="2:18">
      <c r="B164" s="34"/>
      <c r="C164" s="47"/>
      <c r="D164" s="35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7"/>
    </row>
    <row r="165" spans="2:18">
      <c r="B165" s="34"/>
      <c r="C165" s="47"/>
      <c r="D165" s="35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7"/>
    </row>
    <row r="166" spans="2:18">
      <c r="B166" s="34"/>
      <c r="C166" s="47"/>
      <c r="D166" s="35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7"/>
    </row>
    <row r="167" spans="2:18">
      <c r="B167" s="34"/>
      <c r="C167" s="47"/>
      <c r="D167" s="35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7"/>
    </row>
    <row r="168" spans="2:18">
      <c r="B168" s="34"/>
      <c r="C168" s="47"/>
      <c r="D168" s="35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7"/>
    </row>
    <row r="169" spans="2:18">
      <c r="B169" s="34"/>
      <c r="C169" s="47"/>
      <c r="D169" s="35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7"/>
    </row>
    <row r="170" spans="2:18">
      <c r="B170" s="34"/>
      <c r="C170" s="47"/>
      <c r="D170" s="35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7"/>
    </row>
    <row r="171" spans="2:18">
      <c r="B171" s="34"/>
      <c r="C171" s="47"/>
      <c r="D171" s="35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7"/>
    </row>
    <row r="172" spans="2:18">
      <c r="B172" s="34"/>
      <c r="C172" s="47"/>
      <c r="D172" s="35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7"/>
    </row>
    <row r="173" spans="2:18">
      <c r="B173" s="34"/>
      <c r="C173" s="47"/>
      <c r="D173" s="35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7"/>
    </row>
    <row r="174" spans="2:18">
      <c r="B174" s="34"/>
      <c r="C174" s="47"/>
      <c r="D174" s="35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7"/>
    </row>
    <row r="175" spans="2:18">
      <c r="B175" s="34"/>
      <c r="C175" s="47"/>
      <c r="D175" s="35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7"/>
    </row>
    <row r="176" spans="2:18">
      <c r="B176" s="34"/>
      <c r="C176" s="47"/>
      <c r="D176" s="35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7"/>
    </row>
    <row r="177" spans="2:18">
      <c r="B177" s="34"/>
      <c r="C177" s="47"/>
      <c r="D177" s="35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7"/>
    </row>
    <row r="178" spans="2:18">
      <c r="B178" s="34"/>
      <c r="C178" s="47"/>
      <c r="D178" s="35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7"/>
    </row>
    <row r="179" spans="2:18">
      <c r="B179" s="34"/>
      <c r="C179" s="47"/>
      <c r="D179" s="35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7"/>
    </row>
    <row r="180" spans="2:18">
      <c r="B180" s="34"/>
      <c r="C180" s="47"/>
      <c r="D180" s="35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7"/>
    </row>
    <row r="181" spans="2:18">
      <c r="B181" s="34"/>
      <c r="C181" s="47"/>
      <c r="D181" s="35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7"/>
    </row>
    <row r="182" spans="2:18">
      <c r="B182" s="34"/>
      <c r="C182" s="47"/>
      <c r="D182" s="35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7"/>
    </row>
    <row r="183" spans="2:18">
      <c r="B183" s="34"/>
      <c r="C183" s="47"/>
      <c r="D183" s="35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7"/>
    </row>
    <row r="184" spans="2:18">
      <c r="B184" s="34"/>
      <c r="C184" s="47"/>
      <c r="D184" s="35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7"/>
    </row>
    <row r="185" spans="2:18">
      <c r="B185" s="34"/>
      <c r="C185" s="47"/>
      <c r="D185" s="35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7"/>
    </row>
    <row r="186" spans="2:18">
      <c r="B186" s="34"/>
      <c r="C186" s="47"/>
      <c r="D186" s="35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7"/>
    </row>
    <row r="187" spans="2:18">
      <c r="B187" s="34"/>
      <c r="C187" s="47"/>
      <c r="D187" s="35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7"/>
    </row>
    <row r="188" spans="2:18">
      <c r="B188" s="34"/>
      <c r="C188" s="47"/>
      <c r="D188" s="35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7"/>
    </row>
    <row r="189" spans="2:18">
      <c r="B189" s="34"/>
      <c r="C189" s="47"/>
      <c r="D189" s="35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7"/>
    </row>
    <row r="190" spans="2:18">
      <c r="B190" s="34"/>
      <c r="C190" s="47"/>
      <c r="D190" s="35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7"/>
    </row>
    <row r="191" spans="2:18">
      <c r="B191" s="34"/>
      <c r="C191" s="47"/>
      <c r="D191" s="35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7"/>
    </row>
    <row r="192" spans="2:18">
      <c r="B192" s="34"/>
      <c r="C192" s="47"/>
      <c r="D192" s="35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7"/>
    </row>
    <row r="193" spans="2:18">
      <c r="B193" s="34"/>
      <c r="C193" s="47"/>
      <c r="D193" s="35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7"/>
    </row>
    <row r="194" spans="2:18">
      <c r="B194" s="34"/>
      <c r="C194" s="47"/>
      <c r="D194" s="35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7"/>
    </row>
    <row r="195" spans="2:18">
      <c r="B195" s="34"/>
      <c r="C195" s="47"/>
      <c r="D195" s="35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7"/>
    </row>
    <row r="196" spans="2:18">
      <c r="B196" s="34"/>
      <c r="C196" s="47"/>
      <c r="D196" s="35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7"/>
    </row>
    <row r="197" spans="2:18">
      <c r="B197" s="34"/>
      <c r="C197" s="47"/>
      <c r="D197" s="35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7"/>
    </row>
    <row r="198" spans="2:18">
      <c r="B198" s="34"/>
      <c r="C198" s="47"/>
      <c r="D198" s="35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7"/>
    </row>
    <row r="199" spans="2:18">
      <c r="B199" s="34"/>
      <c r="C199" s="47"/>
      <c r="D199" s="35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7"/>
    </row>
    <row r="200" spans="2:18">
      <c r="B200" s="34"/>
      <c r="C200" s="47"/>
      <c r="D200" s="35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7"/>
    </row>
    <row r="201" spans="2:18">
      <c r="B201" s="34"/>
      <c r="C201" s="47"/>
      <c r="D201" s="35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7"/>
    </row>
    <row r="202" spans="2:18">
      <c r="B202" s="34"/>
      <c r="C202" s="47"/>
      <c r="D202" s="35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7"/>
    </row>
    <row r="203" spans="2:18">
      <c r="B203" s="34"/>
      <c r="C203" s="47"/>
      <c r="D203" s="35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7"/>
    </row>
    <row r="204" spans="2:18">
      <c r="B204" s="34"/>
      <c r="C204" s="47"/>
      <c r="D204" s="35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7"/>
    </row>
    <row r="205" spans="2:18">
      <c r="B205" s="34"/>
      <c r="C205" s="47"/>
      <c r="D205" s="35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7"/>
    </row>
    <row r="206" spans="2:18">
      <c r="B206" s="34"/>
      <c r="C206" s="47"/>
      <c r="D206" s="35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7"/>
    </row>
    <row r="207" spans="2:18">
      <c r="B207" s="34"/>
      <c r="C207" s="47"/>
      <c r="D207" s="35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7"/>
    </row>
    <row r="208" spans="2:18">
      <c r="B208" s="34"/>
      <c r="C208" s="47"/>
      <c r="D208" s="35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7"/>
    </row>
    <row r="209" spans="2:18">
      <c r="B209" s="34"/>
      <c r="C209" s="47"/>
      <c r="D209" s="35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7"/>
    </row>
    <row r="210" spans="2:18">
      <c r="B210" s="34"/>
      <c r="C210" s="47"/>
      <c r="D210" s="35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7"/>
    </row>
    <row r="211" spans="2:18">
      <c r="B211" s="34"/>
      <c r="C211" s="47"/>
      <c r="D211" s="35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7"/>
    </row>
    <row r="212" spans="2:18">
      <c r="B212" s="34"/>
      <c r="C212" s="47"/>
      <c r="D212" s="35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7"/>
    </row>
    <row r="213" spans="2:18">
      <c r="B213" s="34"/>
      <c r="C213" s="47"/>
      <c r="D213" s="35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7"/>
    </row>
    <row r="214" spans="2:18">
      <c r="B214" s="34"/>
      <c r="C214" s="47"/>
      <c r="D214" s="35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7"/>
    </row>
    <row r="215" spans="2:18">
      <c r="B215" s="34"/>
      <c r="C215" s="47"/>
      <c r="D215" s="35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7"/>
    </row>
    <row r="216" spans="2:18">
      <c r="B216" s="34"/>
      <c r="C216" s="47"/>
      <c r="D216" s="35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7"/>
    </row>
    <row r="217" spans="2:18">
      <c r="B217" s="34"/>
      <c r="C217" s="47"/>
      <c r="D217" s="35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7"/>
    </row>
    <row r="218" spans="2:18">
      <c r="B218" s="34"/>
      <c r="C218" s="47"/>
      <c r="D218" s="35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7"/>
    </row>
    <row r="219" spans="2:18">
      <c r="B219" s="34"/>
      <c r="C219" s="47"/>
      <c r="D219" s="35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7"/>
    </row>
    <row r="220" spans="2:18">
      <c r="B220" s="34"/>
      <c r="C220" s="47"/>
      <c r="D220" s="35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7"/>
    </row>
    <row r="221" spans="2:18">
      <c r="B221" s="34"/>
      <c r="C221" s="47"/>
      <c r="D221" s="35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7"/>
    </row>
    <row r="222" spans="2:18">
      <c r="B222" s="34"/>
      <c r="C222" s="47"/>
      <c r="D222" s="35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7"/>
    </row>
    <row r="223" spans="2:18">
      <c r="B223" s="34"/>
      <c r="C223" s="47"/>
      <c r="D223" s="35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7"/>
    </row>
    <row r="224" spans="2:18">
      <c r="B224" s="34"/>
      <c r="C224" s="47"/>
      <c r="D224" s="35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7"/>
    </row>
    <row r="225" spans="2:18">
      <c r="B225" s="34"/>
      <c r="C225" s="47"/>
      <c r="D225" s="35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7"/>
    </row>
    <row r="226" spans="2:18">
      <c r="B226" s="34"/>
      <c r="C226" s="47"/>
      <c r="D226" s="35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7"/>
    </row>
    <row r="227" spans="2:18">
      <c r="B227" s="34"/>
      <c r="C227" s="47"/>
      <c r="D227" s="35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7"/>
    </row>
    <row r="228" spans="2:18">
      <c r="B228" s="34"/>
      <c r="C228" s="47"/>
      <c r="D228" s="35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7"/>
    </row>
    <row r="229" spans="2:18">
      <c r="B229" s="34"/>
      <c r="C229" s="47"/>
      <c r="D229" s="35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7"/>
    </row>
    <row r="230" spans="2:18">
      <c r="B230" s="34"/>
      <c r="C230" s="47"/>
      <c r="D230" s="35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7"/>
    </row>
    <row r="231" spans="2:18">
      <c r="B231" s="34"/>
      <c r="C231" s="47"/>
      <c r="D231" s="35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7"/>
    </row>
    <row r="232" spans="2:18">
      <c r="B232" s="34"/>
      <c r="C232" s="47"/>
      <c r="D232" s="35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7"/>
    </row>
    <row r="233" spans="2:18">
      <c r="B233" s="34"/>
      <c r="C233" s="47"/>
      <c r="D233" s="35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7"/>
    </row>
    <row r="234" spans="2:18">
      <c r="B234" s="34"/>
      <c r="C234" s="47"/>
      <c r="D234" s="35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7"/>
    </row>
    <row r="235" spans="2:18">
      <c r="B235" s="34"/>
      <c r="C235" s="47"/>
      <c r="D235" s="35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7"/>
    </row>
    <row r="236" spans="2:18">
      <c r="B236" s="34"/>
      <c r="C236" s="47"/>
      <c r="D236" s="35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7"/>
    </row>
    <row r="237" spans="2:18">
      <c r="B237" s="34"/>
      <c r="C237" s="47"/>
      <c r="D237" s="35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7"/>
    </row>
    <row r="238" spans="2:18">
      <c r="B238" s="34"/>
      <c r="C238" s="47"/>
      <c r="D238" s="35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7"/>
    </row>
    <row r="239" spans="2:18">
      <c r="B239" s="34"/>
      <c r="C239" s="47"/>
      <c r="D239" s="35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7"/>
    </row>
    <row r="240" spans="2:18">
      <c r="B240" s="34"/>
      <c r="C240" s="47"/>
      <c r="D240" s="35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7"/>
    </row>
    <row r="241" spans="2:18">
      <c r="B241" s="34"/>
      <c r="C241" s="47"/>
      <c r="D241" s="35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7"/>
    </row>
    <row r="242" spans="2:18">
      <c r="B242" s="34"/>
      <c r="C242" s="47"/>
      <c r="D242" s="35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7"/>
    </row>
    <row r="243" spans="2:18">
      <c r="B243" s="34"/>
      <c r="C243" s="47"/>
      <c r="D243" s="35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7"/>
    </row>
    <row r="244" spans="2:18">
      <c r="B244" s="34"/>
      <c r="C244" s="47"/>
      <c r="D244" s="35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7"/>
    </row>
    <row r="245" spans="2:18">
      <c r="B245" s="34"/>
      <c r="C245" s="47"/>
      <c r="D245" s="35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7"/>
    </row>
    <row r="246" spans="2:18">
      <c r="B246" s="34"/>
      <c r="C246" s="47"/>
      <c r="D246" s="35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7"/>
    </row>
    <row r="247" spans="2:18">
      <c r="B247" s="34"/>
      <c r="C247" s="47"/>
      <c r="D247" s="35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7"/>
    </row>
    <row r="248" spans="2:18">
      <c r="B248" s="34"/>
      <c r="C248" s="47"/>
      <c r="D248" s="35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7"/>
    </row>
    <row r="249" spans="2:18">
      <c r="B249" s="34"/>
      <c r="C249" s="47"/>
      <c r="D249" s="35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7"/>
    </row>
    <row r="250" spans="2:18">
      <c r="B250" s="34"/>
      <c r="C250" s="47"/>
      <c r="D250" s="35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7"/>
    </row>
    <row r="251" spans="2:18">
      <c r="B251" s="34"/>
      <c r="C251" s="47"/>
      <c r="D251" s="35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7"/>
    </row>
    <row r="252" spans="2:18">
      <c r="B252" s="34"/>
      <c r="C252" s="47"/>
      <c r="D252" s="35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7"/>
    </row>
    <row r="253" spans="2:18">
      <c r="B253" s="34"/>
      <c r="C253" s="47"/>
      <c r="D253" s="35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7"/>
    </row>
    <row r="254" spans="2:18">
      <c r="B254" s="34"/>
      <c r="C254" s="47"/>
      <c r="D254" s="35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7"/>
    </row>
    <row r="255" spans="2:18">
      <c r="B255" s="34"/>
      <c r="C255" s="47"/>
      <c r="D255" s="35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7"/>
    </row>
    <row r="256" spans="2:18">
      <c r="B256" s="34"/>
      <c r="C256" s="47"/>
      <c r="D256" s="35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7"/>
    </row>
    <row r="257" spans="2:18">
      <c r="B257" s="34"/>
      <c r="C257" s="47"/>
      <c r="D257" s="35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7"/>
    </row>
    <row r="258" spans="2:18">
      <c r="B258" s="34"/>
      <c r="C258" s="47"/>
      <c r="D258" s="35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7"/>
    </row>
    <row r="259" spans="2:18">
      <c r="B259" s="34"/>
      <c r="C259" s="47"/>
      <c r="D259" s="35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7"/>
    </row>
    <row r="260" spans="2:18">
      <c r="B260" s="34"/>
      <c r="C260" s="47"/>
      <c r="D260" s="35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7"/>
    </row>
    <row r="261" spans="2:18">
      <c r="B261" s="34"/>
      <c r="C261" s="47"/>
      <c r="D261" s="35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7"/>
    </row>
    <row r="262" spans="2:18">
      <c r="B262" s="34"/>
      <c r="C262" s="47"/>
      <c r="D262" s="35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7"/>
    </row>
    <row r="263" spans="2:18">
      <c r="B263" s="34"/>
      <c r="C263" s="47"/>
      <c r="D263" s="35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7"/>
    </row>
    <row r="264" spans="2:18">
      <c r="B264" s="34"/>
      <c r="C264" s="47"/>
      <c r="D264" s="35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7"/>
    </row>
    <row r="265" spans="2:18">
      <c r="B265" s="34"/>
      <c r="C265" s="47"/>
      <c r="D265" s="35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7"/>
    </row>
    <row r="266" spans="2:18">
      <c r="B266" s="34"/>
      <c r="C266" s="47"/>
      <c r="D266" s="35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7"/>
    </row>
    <row r="267" spans="2:18">
      <c r="B267" s="34"/>
      <c r="C267" s="47"/>
      <c r="D267" s="35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7"/>
    </row>
    <row r="268" spans="2:18">
      <c r="B268" s="34"/>
      <c r="C268" s="47"/>
      <c r="D268" s="35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7"/>
    </row>
    <row r="269" spans="2:18">
      <c r="B269" s="34"/>
      <c r="C269" s="47"/>
      <c r="D269" s="35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7"/>
    </row>
    <row r="270" spans="2:18">
      <c r="B270" s="34"/>
      <c r="C270" s="47"/>
      <c r="D270" s="35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7"/>
    </row>
    <row r="271" spans="2:18">
      <c r="B271" s="34"/>
      <c r="C271" s="47"/>
      <c r="D271" s="35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7"/>
    </row>
    <row r="272" spans="2:18">
      <c r="B272" s="34"/>
      <c r="C272" s="47"/>
      <c r="D272" s="35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7"/>
    </row>
    <row r="273" spans="2:18">
      <c r="B273" s="34"/>
      <c r="C273" s="47"/>
      <c r="D273" s="35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7"/>
    </row>
    <row r="274" spans="2:18">
      <c r="B274" s="34"/>
      <c r="C274" s="47"/>
      <c r="D274" s="35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7"/>
    </row>
    <row r="275" spans="2:18">
      <c r="B275" s="34"/>
      <c r="C275" s="47"/>
      <c r="D275" s="35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7"/>
    </row>
    <row r="276" spans="2:18">
      <c r="B276" s="34"/>
      <c r="C276" s="47"/>
      <c r="D276" s="35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7"/>
    </row>
    <row r="277" spans="2:18">
      <c r="B277" s="34"/>
      <c r="C277" s="47"/>
      <c r="D277" s="35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7"/>
    </row>
    <row r="278" spans="2:18">
      <c r="B278" s="34"/>
      <c r="C278" s="47"/>
      <c r="D278" s="35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7"/>
    </row>
    <row r="279" spans="2:18">
      <c r="B279" s="34"/>
      <c r="C279" s="47"/>
      <c r="D279" s="35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7"/>
    </row>
    <row r="280" spans="2:18">
      <c r="B280" s="34"/>
      <c r="C280" s="47"/>
      <c r="D280" s="35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7"/>
    </row>
    <row r="281" spans="2:18">
      <c r="B281" s="34"/>
      <c r="C281" s="47"/>
      <c r="D281" s="35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7"/>
    </row>
    <row r="282" spans="2:18">
      <c r="B282" s="34"/>
      <c r="C282" s="47"/>
      <c r="D282" s="35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7"/>
    </row>
    <row r="283" spans="2:18">
      <c r="B283" s="34"/>
      <c r="C283" s="47"/>
      <c r="D283" s="35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7"/>
    </row>
    <row r="284" spans="2:18">
      <c r="B284" s="34"/>
      <c r="C284" s="47"/>
      <c r="D284" s="35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7"/>
    </row>
    <row r="285" spans="2:18">
      <c r="B285" s="34"/>
      <c r="C285" s="47"/>
      <c r="D285" s="35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7"/>
    </row>
    <row r="286" spans="2:18">
      <c r="B286" s="34"/>
      <c r="C286" s="47"/>
      <c r="D286" s="35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7"/>
    </row>
    <row r="287" spans="2:18">
      <c r="B287" s="34"/>
      <c r="C287" s="47"/>
      <c r="D287" s="35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7"/>
    </row>
    <row r="288" spans="2:18">
      <c r="B288" s="34"/>
      <c r="C288" s="47"/>
      <c r="D288" s="35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7"/>
    </row>
    <row r="289" spans="2:18">
      <c r="B289" s="34"/>
      <c r="C289" s="47"/>
      <c r="D289" s="35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7"/>
    </row>
    <row r="290" spans="2:18">
      <c r="B290" s="34"/>
      <c r="C290" s="47"/>
      <c r="D290" s="35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7"/>
    </row>
    <row r="291" spans="2:18">
      <c r="B291" s="34"/>
      <c r="C291" s="47"/>
      <c r="D291" s="35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7"/>
    </row>
    <row r="292" spans="2:18">
      <c r="B292" s="34"/>
      <c r="C292" s="47"/>
      <c r="D292" s="35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7"/>
    </row>
    <row r="293" spans="2:18">
      <c r="B293" s="34"/>
      <c r="C293" s="47"/>
      <c r="D293" s="35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7"/>
    </row>
    <row r="294" spans="2:18">
      <c r="B294" s="34"/>
      <c r="C294" s="47"/>
      <c r="D294" s="35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7"/>
    </row>
    <row r="295" spans="2:18">
      <c r="B295" s="34"/>
      <c r="C295" s="47"/>
      <c r="D295" s="35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7"/>
    </row>
    <row r="296" spans="2:18">
      <c r="B296" s="34"/>
      <c r="C296" s="47"/>
      <c r="D296" s="35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7"/>
    </row>
    <row r="297" spans="2:18">
      <c r="B297" s="34"/>
      <c r="C297" s="47"/>
      <c r="D297" s="35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7"/>
    </row>
    <row r="298" spans="2:18">
      <c r="B298" s="34"/>
      <c r="C298" s="47"/>
      <c r="D298" s="35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7"/>
    </row>
    <row r="299" spans="2:18">
      <c r="B299" s="34"/>
      <c r="C299" s="47"/>
      <c r="D299" s="35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7"/>
    </row>
    <row r="300" spans="2:18">
      <c r="B300" s="34"/>
      <c r="C300" s="47"/>
      <c r="D300" s="35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7"/>
    </row>
    <row r="301" spans="2:18">
      <c r="B301" s="34"/>
      <c r="C301" s="47"/>
      <c r="D301" s="35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7"/>
    </row>
    <row r="302" spans="2:18">
      <c r="B302" s="34"/>
      <c r="C302" s="47"/>
      <c r="D302" s="35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7"/>
    </row>
    <row r="303" spans="2:18">
      <c r="B303" s="34"/>
      <c r="C303" s="47"/>
      <c r="D303" s="35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7"/>
    </row>
    <row r="304" spans="2:18">
      <c r="B304" s="34"/>
      <c r="C304" s="47"/>
      <c r="D304" s="35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7"/>
    </row>
    <row r="305" spans="2:18">
      <c r="B305" s="34"/>
      <c r="C305" s="47"/>
      <c r="D305" s="35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7"/>
    </row>
    <row r="306" spans="2:18">
      <c r="B306" s="34"/>
      <c r="C306" s="47"/>
      <c r="D306" s="35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7"/>
    </row>
    <row r="307" spans="2:18">
      <c r="B307" s="34"/>
      <c r="C307" s="47"/>
      <c r="D307" s="35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7"/>
    </row>
    <row r="308" spans="2:18">
      <c r="B308" s="34"/>
      <c r="C308" s="47"/>
      <c r="D308" s="35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7"/>
    </row>
    <row r="309" spans="2:18">
      <c r="B309" s="34"/>
      <c r="C309" s="47"/>
      <c r="D309" s="35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7"/>
    </row>
    <row r="310" spans="2:18">
      <c r="B310" s="34"/>
      <c r="C310" s="47"/>
      <c r="D310" s="35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7"/>
    </row>
    <row r="311" spans="2:18">
      <c r="B311" s="34"/>
      <c r="C311" s="47"/>
      <c r="D311" s="35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7"/>
    </row>
    <row r="312" spans="2:18">
      <c r="B312" s="34"/>
      <c r="C312" s="47"/>
      <c r="D312" s="35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7"/>
    </row>
    <row r="313" spans="2:18">
      <c r="B313" s="34"/>
      <c r="C313" s="47"/>
      <c r="D313" s="35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7"/>
    </row>
    <row r="314" spans="2:18">
      <c r="B314" s="34"/>
      <c r="C314" s="47"/>
      <c r="D314" s="35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7"/>
    </row>
    <row r="315" spans="2:18">
      <c r="B315" s="34"/>
      <c r="C315" s="47"/>
      <c r="D315" s="35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7"/>
    </row>
    <row r="316" spans="2:18">
      <c r="B316" s="34"/>
      <c r="C316" s="47"/>
      <c r="D316" s="35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7"/>
    </row>
    <row r="317" spans="2:18">
      <c r="B317" s="34"/>
      <c r="C317" s="47"/>
      <c r="D317" s="35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7"/>
    </row>
    <row r="318" spans="2:18">
      <c r="B318" s="34"/>
      <c r="C318" s="47"/>
      <c r="D318" s="35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7"/>
    </row>
    <row r="319" spans="2:18">
      <c r="B319" s="34"/>
      <c r="C319" s="47"/>
      <c r="D319" s="35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7"/>
    </row>
    <row r="320" spans="2:18">
      <c r="B320" s="34"/>
      <c r="C320" s="47"/>
      <c r="D320" s="35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7"/>
    </row>
    <row r="321" spans="2:18">
      <c r="B321" s="34"/>
      <c r="C321" s="47"/>
      <c r="D321" s="35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7"/>
    </row>
    <row r="322" spans="2:18">
      <c r="B322" s="34"/>
      <c r="C322" s="47"/>
      <c r="D322" s="35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7"/>
    </row>
    <row r="323" spans="2:18">
      <c r="B323" s="34"/>
      <c r="C323" s="47"/>
      <c r="D323" s="35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7"/>
    </row>
    <row r="324" spans="2:18">
      <c r="B324" s="34"/>
      <c r="C324" s="47"/>
      <c r="D324" s="35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7"/>
    </row>
    <row r="325" spans="2:18">
      <c r="B325" s="34"/>
      <c r="C325" s="47"/>
      <c r="D325" s="35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7"/>
    </row>
    <row r="326" spans="2:18">
      <c r="B326" s="34"/>
      <c r="C326" s="47"/>
      <c r="D326" s="35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7"/>
    </row>
    <row r="327" spans="2:18">
      <c r="B327" s="34"/>
      <c r="C327" s="47"/>
      <c r="D327" s="35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7"/>
    </row>
    <row r="328" spans="2:18">
      <c r="B328" s="34"/>
      <c r="C328" s="47"/>
      <c r="D328" s="35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7"/>
    </row>
    <row r="329" spans="2:18">
      <c r="B329" s="34"/>
      <c r="C329" s="47"/>
      <c r="D329" s="35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7"/>
    </row>
    <row r="330" spans="2:18">
      <c r="B330" s="34"/>
      <c r="C330" s="47"/>
      <c r="D330" s="35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7"/>
    </row>
    <row r="331" spans="2:18">
      <c r="B331" s="34"/>
      <c r="C331" s="47"/>
      <c r="D331" s="35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7"/>
    </row>
    <row r="332" spans="2:18">
      <c r="B332" s="34"/>
      <c r="C332" s="47"/>
      <c r="D332" s="35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7"/>
    </row>
    <row r="333" spans="2:18">
      <c r="B333" s="34"/>
      <c r="C333" s="47"/>
      <c r="D333" s="35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7"/>
    </row>
    <row r="334" spans="2:18">
      <c r="B334" s="34"/>
      <c r="C334" s="47"/>
      <c r="D334" s="35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7"/>
    </row>
    <row r="335" spans="2:18">
      <c r="B335" s="34"/>
      <c r="C335" s="47"/>
      <c r="D335" s="35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7"/>
    </row>
    <row r="336" spans="2:18">
      <c r="B336" s="34"/>
      <c r="C336" s="47"/>
      <c r="D336" s="35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7"/>
    </row>
    <row r="337" spans="2:18">
      <c r="B337" s="34"/>
      <c r="C337" s="47"/>
      <c r="D337" s="35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7"/>
    </row>
    <row r="338" spans="2:18">
      <c r="B338" s="34"/>
      <c r="C338" s="47"/>
      <c r="D338" s="35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7"/>
    </row>
    <row r="339" spans="2:18">
      <c r="B339" s="34"/>
      <c r="C339" s="47"/>
      <c r="D339" s="35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7"/>
    </row>
    <row r="340" spans="2:18">
      <c r="B340" s="34"/>
      <c r="C340" s="47"/>
      <c r="D340" s="35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7"/>
    </row>
    <row r="341" spans="2:18">
      <c r="B341" s="34"/>
      <c r="C341" s="47"/>
      <c r="D341" s="35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7"/>
    </row>
    <row r="342" spans="2:18">
      <c r="B342" s="34"/>
      <c r="C342" s="47"/>
      <c r="D342" s="35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7"/>
    </row>
    <row r="343" spans="2:18">
      <c r="B343" s="34"/>
      <c r="C343" s="47"/>
      <c r="D343" s="35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7"/>
    </row>
    <row r="344" spans="2:18">
      <c r="B344" s="34"/>
      <c r="C344" s="47"/>
      <c r="D344" s="35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7"/>
    </row>
    <row r="345" spans="2:18">
      <c r="B345" s="34"/>
      <c r="C345" s="47"/>
      <c r="D345" s="35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7"/>
    </row>
    <row r="346" spans="2:18">
      <c r="B346" s="34"/>
      <c r="C346" s="47"/>
      <c r="D346" s="35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7"/>
    </row>
    <row r="347" spans="2:18">
      <c r="B347" s="34"/>
      <c r="C347" s="47"/>
      <c r="D347" s="35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7"/>
    </row>
    <row r="348" spans="2:18">
      <c r="B348" s="34"/>
      <c r="C348" s="47"/>
      <c r="D348" s="35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7"/>
    </row>
    <row r="349" spans="2:18">
      <c r="B349" s="34"/>
      <c r="C349" s="47"/>
      <c r="D349" s="35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7"/>
    </row>
    <row r="350" spans="2:18">
      <c r="B350" s="34"/>
      <c r="C350" s="47"/>
      <c r="D350" s="35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7"/>
    </row>
    <row r="351" spans="2:18">
      <c r="B351" s="34"/>
      <c r="C351" s="47"/>
      <c r="D351" s="35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7"/>
    </row>
    <row r="352" spans="2:18">
      <c r="B352" s="34"/>
      <c r="C352" s="47"/>
      <c r="D352" s="35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7"/>
    </row>
    <row r="353" spans="2:18">
      <c r="B353" s="34"/>
      <c r="C353" s="47"/>
      <c r="D353" s="35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7"/>
    </row>
    <row r="354" spans="2:18">
      <c r="B354" s="34"/>
      <c r="C354" s="47"/>
      <c r="D354" s="35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7"/>
    </row>
    <row r="355" spans="2:18">
      <c r="B355" s="34"/>
      <c r="C355" s="47"/>
      <c r="D355" s="35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7"/>
    </row>
    <row r="356" spans="2:18">
      <c r="B356" s="34"/>
      <c r="C356" s="47"/>
      <c r="D356" s="35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7"/>
    </row>
    <row r="357" spans="2:18">
      <c r="B357" s="34"/>
      <c r="C357" s="47"/>
      <c r="D357" s="35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7"/>
    </row>
    <row r="358" spans="2:18">
      <c r="B358" s="34"/>
      <c r="C358" s="47"/>
      <c r="D358" s="35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7"/>
    </row>
    <row r="359" spans="2:18">
      <c r="B359" s="34"/>
      <c r="C359" s="47"/>
      <c r="D359" s="35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7"/>
    </row>
    <row r="360" spans="2:18">
      <c r="B360" s="34"/>
      <c r="C360" s="47"/>
      <c r="D360" s="35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7"/>
    </row>
    <row r="361" spans="2:18">
      <c r="B361" s="34"/>
      <c r="C361" s="47"/>
      <c r="D361" s="35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7"/>
    </row>
    <row r="362" spans="2:18">
      <c r="B362" s="34"/>
      <c r="C362" s="47"/>
      <c r="D362" s="35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7"/>
    </row>
    <row r="363" spans="2:18">
      <c r="B363" s="34"/>
      <c r="C363" s="47"/>
      <c r="D363" s="35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7"/>
    </row>
    <row r="364" spans="2:18">
      <c r="B364" s="34"/>
      <c r="C364" s="47"/>
      <c r="D364" s="35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7"/>
    </row>
    <row r="365" spans="2:18">
      <c r="B365" s="34"/>
      <c r="C365" s="47"/>
      <c r="D365" s="35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7"/>
    </row>
    <row r="366" spans="2:18">
      <c r="B366" s="34"/>
      <c r="C366" s="47"/>
      <c r="D366" s="35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7"/>
    </row>
    <row r="367" spans="2:18">
      <c r="B367" s="34"/>
      <c r="C367" s="47"/>
      <c r="D367" s="35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7"/>
    </row>
    <row r="368" spans="2:18">
      <c r="B368" s="34"/>
      <c r="C368" s="47"/>
      <c r="D368" s="35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7"/>
    </row>
    <row r="369" spans="2:18">
      <c r="B369" s="34"/>
      <c r="C369" s="47"/>
      <c r="D369" s="35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7"/>
    </row>
    <row r="370" spans="2:18">
      <c r="B370" s="34"/>
      <c r="C370" s="47"/>
      <c r="D370" s="35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7"/>
    </row>
    <row r="371" spans="2:18">
      <c r="B371" s="34"/>
      <c r="C371" s="47"/>
      <c r="D371" s="35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7"/>
    </row>
    <row r="372" spans="2:18">
      <c r="B372" s="34"/>
      <c r="C372" s="47"/>
      <c r="D372" s="35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7"/>
    </row>
    <row r="373" spans="2:18">
      <c r="B373" s="34"/>
      <c r="C373" s="47"/>
      <c r="D373" s="35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7"/>
    </row>
    <row r="374" spans="2:18">
      <c r="B374" s="34"/>
      <c r="C374" s="47"/>
      <c r="D374" s="35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7"/>
    </row>
    <row r="375" spans="2:18">
      <c r="B375" s="34"/>
      <c r="C375" s="47"/>
      <c r="D375" s="35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7"/>
    </row>
    <row r="376" spans="2:18">
      <c r="B376" s="34"/>
      <c r="C376" s="47"/>
      <c r="D376" s="35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7"/>
    </row>
    <row r="377" spans="2:18">
      <c r="B377" s="34"/>
      <c r="C377" s="47"/>
      <c r="D377" s="35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7"/>
    </row>
    <row r="378" spans="2:18">
      <c r="B378" s="34"/>
      <c r="C378" s="47"/>
      <c r="D378" s="35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7"/>
    </row>
    <row r="379" spans="2:18">
      <c r="B379" s="34"/>
      <c r="C379" s="47"/>
      <c r="D379" s="35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7"/>
    </row>
    <row r="380" spans="2:18">
      <c r="B380" s="34"/>
      <c r="C380" s="47"/>
      <c r="D380" s="35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7"/>
    </row>
    <row r="381" spans="2:18">
      <c r="B381" s="34"/>
      <c r="C381" s="47"/>
      <c r="D381" s="35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7"/>
    </row>
    <row r="382" spans="2:18">
      <c r="B382" s="34"/>
      <c r="C382" s="47"/>
      <c r="D382" s="35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7"/>
    </row>
    <row r="383" spans="2:18">
      <c r="B383" s="34"/>
      <c r="C383" s="47"/>
      <c r="D383" s="35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7"/>
    </row>
    <row r="384" spans="2:18">
      <c r="B384" s="34"/>
      <c r="C384" s="47"/>
      <c r="D384" s="35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7"/>
    </row>
    <row r="385" spans="2:18">
      <c r="B385" s="34"/>
      <c r="C385" s="47"/>
      <c r="D385" s="35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7"/>
    </row>
    <row r="386" spans="2:18">
      <c r="B386" s="34"/>
      <c r="C386" s="47"/>
      <c r="D386" s="35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7"/>
    </row>
    <row r="387" spans="2:18">
      <c r="B387" s="34"/>
      <c r="C387" s="47"/>
      <c r="D387" s="35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7"/>
    </row>
    <row r="388" spans="2:18">
      <c r="B388" s="34"/>
      <c r="C388" s="47"/>
      <c r="D388" s="35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7"/>
    </row>
    <row r="389" spans="2:18">
      <c r="B389" s="34"/>
      <c r="C389" s="47"/>
      <c r="D389" s="35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7"/>
    </row>
    <row r="390" spans="2:18">
      <c r="B390" s="34"/>
      <c r="C390" s="47"/>
      <c r="D390" s="35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7"/>
    </row>
    <row r="391" spans="2:18">
      <c r="B391" s="34"/>
      <c r="C391" s="47"/>
      <c r="D391" s="35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7"/>
    </row>
    <row r="392" spans="2:18">
      <c r="B392" s="34"/>
      <c r="C392" s="47"/>
      <c r="D392" s="35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7"/>
    </row>
    <row r="393" spans="2:18">
      <c r="B393" s="34"/>
      <c r="C393" s="47"/>
      <c r="D393" s="35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7"/>
    </row>
    <row r="394" spans="2:18">
      <c r="B394" s="34"/>
      <c r="C394" s="47"/>
      <c r="D394" s="35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7"/>
    </row>
    <row r="395" spans="2:18">
      <c r="B395" s="34"/>
      <c r="C395" s="47"/>
      <c r="D395" s="35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7"/>
    </row>
    <row r="396" spans="2:18">
      <c r="B396" s="34"/>
      <c r="C396" s="47"/>
      <c r="D396" s="35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7"/>
    </row>
    <row r="397" spans="2:18">
      <c r="B397" s="34"/>
      <c r="C397" s="47"/>
      <c r="D397" s="35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7"/>
    </row>
    <row r="398" spans="2:18">
      <c r="B398" s="34"/>
      <c r="C398" s="47"/>
      <c r="D398" s="35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7"/>
    </row>
    <row r="399" spans="2:18">
      <c r="B399" s="34"/>
      <c r="C399" s="47"/>
      <c r="D399" s="35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7"/>
    </row>
    <row r="400" spans="2:18">
      <c r="B400" s="34"/>
      <c r="C400" s="47"/>
      <c r="D400" s="35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7"/>
    </row>
    <row r="401" spans="2:18">
      <c r="B401" s="34"/>
      <c r="C401" s="47"/>
      <c r="D401" s="35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7"/>
    </row>
    <row r="402" spans="2:18">
      <c r="B402" s="34"/>
      <c r="C402" s="47"/>
      <c r="D402" s="35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7"/>
    </row>
    <row r="403" spans="2:18">
      <c r="B403" s="34"/>
      <c r="C403" s="47"/>
      <c r="D403" s="35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7"/>
    </row>
    <row r="404" spans="2:18">
      <c r="B404" s="34"/>
      <c r="C404" s="47"/>
      <c r="D404" s="35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7"/>
    </row>
    <row r="405" spans="2:18">
      <c r="B405" s="34"/>
      <c r="C405" s="47"/>
      <c r="D405" s="35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7"/>
    </row>
    <row r="406" spans="2:18">
      <c r="B406" s="34"/>
      <c r="C406" s="47"/>
      <c r="D406" s="35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7"/>
    </row>
    <row r="407" spans="2:18">
      <c r="B407" s="34"/>
      <c r="C407" s="47"/>
      <c r="D407" s="35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7"/>
    </row>
    <row r="408" spans="2:18">
      <c r="B408" s="34"/>
      <c r="C408" s="47"/>
      <c r="D408" s="35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7"/>
    </row>
    <row r="409" spans="2:18">
      <c r="B409" s="34"/>
      <c r="C409" s="47"/>
      <c r="D409" s="35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7"/>
    </row>
    <row r="410" spans="2:18">
      <c r="B410" s="34"/>
      <c r="C410" s="47"/>
      <c r="D410" s="35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7"/>
    </row>
    <row r="411" spans="2:18">
      <c r="B411" s="34"/>
      <c r="C411" s="47"/>
      <c r="D411" s="35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7"/>
    </row>
    <row r="412" spans="2:18">
      <c r="B412" s="34"/>
      <c r="C412" s="47"/>
      <c r="D412" s="35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7"/>
    </row>
    <row r="413" spans="2:18">
      <c r="B413" s="34"/>
      <c r="C413" s="47"/>
      <c r="D413" s="35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7"/>
    </row>
    <row r="414" spans="2:18">
      <c r="B414" s="34"/>
      <c r="C414" s="47"/>
      <c r="D414" s="35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7"/>
    </row>
    <row r="415" spans="2:18">
      <c r="B415" s="34"/>
      <c r="C415" s="47"/>
      <c r="D415" s="35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7"/>
    </row>
    <row r="416" spans="2:18">
      <c r="B416" s="34"/>
      <c r="C416" s="47"/>
      <c r="D416" s="35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7"/>
    </row>
    <row r="417" spans="2:18">
      <c r="B417" s="34"/>
      <c r="C417" s="47"/>
      <c r="D417" s="35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7"/>
    </row>
    <row r="418" spans="2:18">
      <c r="B418" s="34"/>
      <c r="C418" s="47"/>
      <c r="D418" s="35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7"/>
    </row>
    <row r="419" spans="2:18">
      <c r="B419" s="34"/>
      <c r="C419" s="47"/>
      <c r="D419" s="35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7"/>
    </row>
    <row r="420" spans="2:18">
      <c r="B420" s="34"/>
      <c r="C420" s="47"/>
      <c r="D420" s="35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7"/>
    </row>
    <row r="421" spans="2:18">
      <c r="B421" s="34"/>
      <c r="C421" s="47"/>
      <c r="D421" s="35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7"/>
    </row>
    <row r="422" spans="2:18">
      <c r="B422" s="34"/>
      <c r="C422" s="47"/>
      <c r="D422" s="35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7"/>
    </row>
    <row r="423" spans="2:18">
      <c r="B423" s="34"/>
      <c r="C423" s="47"/>
      <c r="D423" s="35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7"/>
    </row>
    <row r="424" spans="2:18">
      <c r="B424" s="34"/>
      <c r="C424" s="47"/>
      <c r="D424" s="35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7"/>
    </row>
    <row r="425" spans="2:18">
      <c r="B425" s="34"/>
      <c r="C425" s="47"/>
      <c r="D425" s="35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7"/>
    </row>
    <row r="426" spans="2:18">
      <c r="B426" s="34"/>
      <c r="C426" s="47"/>
      <c r="D426" s="35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7"/>
    </row>
    <row r="427" spans="2:18">
      <c r="B427" s="34"/>
      <c r="C427" s="47"/>
      <c r="D427" s="35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7"/>
    </row>
    <row r="428" spans="2:18">
      <c r="B428" s="34"/>
      <c r="C428" s="47"/>
      <c r="D428" s="35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7"/>
    </row>
    <row r="429" spans="2:18">
      <c r="B429" s="34"/>
      <c r="C429" s="47"/>
      <c r="D429" s="35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7"/>
    </row>
    <row r="430" spans="2:18">
      <c r="B430" s="34"/>
      <c r="C430" s="47"/>
      <c r="D430" s="35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7"/>
    </row>
    <row r="431" spans="2:18">
      <c r="B431" s="34"/>
      <c r="C431" s="47"/>
      <c r="D431" s="35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7"/>
    </row>
    <row r="432" spans="2:18">
      <c r="B432" s="34"/>
      <c r="C432" s="47"/>
      <c r="D432" s="35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7"/>
    </row>
    <row r="433" spans="2:18">
      <c r="B433" s="34"/>
      <c r="C433" s="47"/>
      <c r="D433" s="35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7"/>
    </row>
    <row r="434" spans="2:18">
      <c r="B434" s="34"/>
      <c r="C434" s="47"/>
      <c r="D434" s="35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7"/>
    </row>
    <row r="435" spans="2:18">
      <c r="B435" s="34"/>
      <c r="C435" s="47"/>
      <c r="D435" s="35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7"/>
    </row>
    <row r="436" spans="2:18">
      <c r="B436" s="34"/>
      <c r="C436" s="47"/>
      <c r="D436" s="35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7"/>
    </row>
    <row r="437" spans="2:18">
      <c r="B437" s="34"/>
      <c r="C437" s="47"/>
      <c r="D437" s="35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7"/>
    </row>
    <row r="438" spans="2:18">
      <c r="B438" s="34"/>
      <c r="C438" s="47"/>
      <c r="D438" s="35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7"/>
    </row>
    <row r="439" spans="2:18">
      <c r="B439" s="34"/>
      <c r="C439" s="47"/>
      <c r="D439" s="35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7"/>
    </row>
    <row r="440" spans="2:18">
      <c r="B440" s="34"/>
      <c r="C440" s="47"/>
      <c r="D440" s="35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7"/>
    </row>
    <row r="441" spans="2:18">
      <c r="B441" s="34"/>
      <c r="C441" s="47"/>
      <c r="D441" s="35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7"/>
    </row>
    <row r="442" spans="2:18">
      <c r="B442" s="34"/>
      <c r="C442" s="47"/>
      <c r="D442" s="35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7"/>
    </row>
    <row r="443" spans="2:18">
      <c r="B443" s="34"/>
      <c r="C443" s="47"/>
      <c r="D443" s="35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7"/>
    </row>
    <row r="444" spans="2:18">
      <c r="B444" s="34"/>
      <c r="C444" s="47"/>
      <c r="D444" s="35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7"/>
    </row>
    <row r="445" spans="2:18">
      <c r="B445" s="34"/>
      <c r="C445" s="47"/>
      <c r="D445" s="35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7"/>
    </row>
    <row r="446" spans="2:18">
      <c r="B446" s="34"/>
      <c r="C446" s="47"/>
      <c r="D446" s="35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7"/>
    </row>
    <row r="447" spans="2:18">
      <c r="B447" s="34"/>
      <c r="C447" s="47"/>
      <c r="D447" s="35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7"/>
    </row>
    <row r="448" spans="2:18">
      <c r="B448" s="34"/>
      <c r="C448" s="47"/>
      <c r="D448" s="35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7"/>
    </row>
    <row r="449" spans="2:18">
      <c r="B449" s="34"/>
      <c r="C449" s="47"/>
      <c r="D449" s="35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7"/>
    </row>
    <row r="450" spans="2:18">
      <c r="B450" s="34"/>
      <c r="C450" s="47"/>
      <c r="D450" s="35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7"/>
    </row>
    <row r="451" spans="2:18">
      <c r="B451" s="34"/>
      <c r="C451" s="47"/>
      <c r="D451" s="35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7"/>
    </row>
    <row r="452" spans="2:18">
      <c r="B452" s="34"/>
      <c r="C452" s="47"/>
      <c r="D452" s="35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7"/>
    </row>
    <row r="453" spans="2:18">
      <c r="B453" s="34"/>
      <c r="C453" s="47"/>
      <c r="D453" s="35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7"/>
    </row>
    <row r="454" spans="2:18">
      <c r="B454" s="34"/>
      <c r="C454" s="47"/>
      <c r="D454" s="35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7"/>
    </row>
    <row r="455" spans="2:18">
      <c r="B455" s="34"/>
      <c r="C455" s="47"/>
      <c r="D455" s="35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7"/>
    </row>
    <row r="456" spans="2:18">
      <c r="B456" s="34"/>
      <c r="C456" s="47"/>
      <c r="D456" s="35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7"/>
    </row>
    <row r="457" spans="2:18">
      <c r="B457" s="34"/>
      <c r="C457" s="47"/>
      <c r="D457" s="35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7"/>
    </row>
    <row r="458" spans="2:18">
      <c r="B458" s="34"/>
      <c r="C458" s="47"/>
      <c r="D458" s="35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7"/>
    </row>
    <row r="459" spans="2:18">
      <c r="B459" s="34"/>
      <c r="C459" s="47"/>
      <c r="D459" s="35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7"/>
    </row>
    <row r="460" spans="2:18">
      <c r="B460" s="34"/>
      <c r="C460" s="47"/>
      <c r="D460" s="35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7"/>
    </row>
    <row r="461" spans="2:18">
      <c r="B461" s="34"/>
      <c r="C461" s="47"/>
      <c r="D461" s="35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7"/>
    </row>
    <row r="462" spans="2:18">
      <c r="B462" s="34"/>
      <c r="C462" s="47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7"/>
    </row>
    <row r="463" spans="2:18">
      <c r="B463" s="34"/>
      <c r="C463" s="47"/>
      <c r="D463" s="35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7"/>
    </row>
    <row r="464" spans="2:18">
      <c r="B464" s="34"/>
      <c r="C464" s="47"/>
      <c r="D464" s="35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7"/>
    </row>
    <row r="465" spans="2:18">
      <c r="B465" s="34"/>
      <c r="C465" s="47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7"/>
    </row>
    <row r="466" spans="2:18">
      <c r="B466" s="34"/>
      <c r="C466" s="47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7"/>
    </row>
    <row r="467" spans="2:18">
      <c r="B467" s="34"/>
      <c r="C467" s="47"/>
      <c r="D467" s="35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7"/>
    </row>
    <row r="468" spans="2:18">
      <c r="B468" s="34"/>
      <c r="C468" s="47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7"/>
    </row>
    <row r="469" spans="2:18">
      <c r="B469" s="34"/>
      <c r="C469" s="47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7"/>
    </row>
    <row r="470" spans="2:18">
      <c r="B470" s="34"/>
      <c r="C470" s="47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7"/>
    </row>
    <row r="471" spans="2:18">
      <c r="B471" s="34"/>
      <c r="C471" s="47"/>
      <c r="D471" s="35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7"/>
    </row>
    <row r="472" spans="2:18">
      <c r="B472" s="34"/>
      <c r="C472" s="47"/>
      <c r="D472" s="35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7"/>
    </row>
    <row r="473" spans="2:18">
      <c r="B473" s="34"/>
      <c r="C473" s="47"/>
      <c r="D473" s="35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7"/>
    </row>
    <row r="474" spans="2:18">
      <c r="B474" s="34"/>
      <c r="C474" s="47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7"/>
    </row>
    <row r="475" spans="2:18">
      <c r="B475" s="34"/>
      <c r="C475" s="47"/>
      <c r="D475" s="35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7"/>
    </row>
    <row r="476" spans="2:18">
      <c r="B476" s="34"/>
      <c r="C476" s="47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7"/>
    </row>
    <row r="477" spans="2:18">
      <c r="B477" s="34"/>
      <c r="C477" s="47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7"/>
    </row>
    <row r="478" spans="2:18">
      <c r="B478" s="34"/>
      <c r="C478" s="47"/>
      <c r="D478" s="35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7"/>
    </row>
    <row r="479" spans="2:18">
      <c r="B479" s="34"/>
      <c r="C479" s="47"/>
      <c r="D479" s="35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7"/>
    </row>
    <row r="480" spans="2:18">
      <c r="B480" s="34"/>
      <c r="C480" s="47"/>
      <c r="D480" s="35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7"/>
    </row>
    <row r="481" spans="2:18">
      <c r="B481" s="34"/>
      <c r="C481" s="47"/>
      <c r="D481" s="35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7"/>
    </row>
    <row r="482" spans="2:18">
      <c r="B482" s="34"/>
      <c r="C482" s="47"/>
      <c r="D482" s="35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7"/>
    </row>
    <row r="483" spans="2:18">
      <c r="B483" s="34"/>
      <c r="C483" s="47"/>
      <c r="D483" s="35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7"/>
    </row>
    <row r="484" spans="2:18">
      <c r="B484" s="34"/>
      <c r="C484" s="47"/>
      <c r="D484" s="35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7"/>
    </row>
    <row r="485" spans="2:18">
      <c r="B485" s="34"/>
      <c r="C485" s="47"/>
      <c r="D485" s="35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7"/>
    </row>
    <row r="486" spans="2:18">
      <c r="B486" s="34"/>
      <c r="C486" s="47"/>
      <c r="D486" s="35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7"/>
    </row>
    <row r="487" spans="2:18">
      <c r="B487" s="34"/>
      <c r="C487" s="47"/>
      <c r="D487" s="35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7"/>
    </row>
    <row r="488" spans="2:18">
      <c r="B488" s="34"/>
      <c r="C488" s="47"/>
      <c r="D488" s="35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7"/>
    </row>
    <row r="489" spans="2:18">
      <c r="B489" s="34"/>
      <c r="C489" s="47"/>
      <c r="D489" s="35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7"/>
    </row>
    <row r="490" spans="2:18">
      <c r="B490" s="34"/>
      <c r="C490" s="47"/>
      <c r="D490" s="35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7"/>
    </row>
    <row r="491" spans="2:18">
      <c r="B491" s="34"/>
      <c r="C491" s="47"/>
      <c r="D491" s="35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7"/>
    </row>
    <row r="492" spans="2:18">
      <c r="B492" s="34"/>
      <c r="C492" s="47"/>
      <c r="D492" s="35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7"/>
    </row>
    <row r="493" spans="2:18">
      <c r="B493" s="34"/>
      <c r="C493" s="47"/>
      <c r="D493" s="35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7"/>
    </row>
    <row r="494" spans="2:18">
      <c r="B494" s="34"/>
      <c r="C494" s="47"/>
      <c r="D494" s="35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7"/>
    </row>
    <row r="495" spans="2:18">
      <c r="B495" s="34"/>
      <c r="C495" s="47"/>
      <c r="D495" s="35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7"/>
    </row>
    <row r="496" spans="2:18">
      <c r="B496" s="34"/>
      <c r="C496" s="47"/>
      <c r="D496" s="35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7"/>
    </row>
    <row r="497" spans="2:18">
      <c r="B497" s="34"/>
      <c r="C497" s="47"/>
      <c r="D497" s="35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7"/>
    </row>
    <row r="498" spans="2:18">
      <c r="B498" s="34"/>
      <c r="C498" s="47"/>
      <c r="D498" s="35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7"/>
    </row>
    <row r="499" spans="2:18">
      <c r="B499" s="34"/>
      <c r="C499" s="47"/>
      <c r="D499" s="35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7"/>
    </row>
    <row r="500" spans="2:18">
      <c r="B500" s="34"/>
      <c r="C500" s="47"/>
      <c r="D500" s="35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7"/>
    </row>
    <row r="501" spans="2:18">
      <c r="B501" s="34"/>
      <c r="C501" s="47"/>
      <c r="D501" s="35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7"/>
    </row>
    <row r="502" spans="2:18">
      <c r="B502" s="34"/>
      <c r="C502" s="47"/>
      <c r="D502" s="35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7"/>
    </row>
    <row r="503" spans="2:18">
      <c r="B503" s="34"/>
      <c r="C503" s="47"/>
      <c r="D503" s="35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7"/>
    </row>
    <row r="504" spans="2:18">
      <c r="B504" s="34"/>
      <c r="C504" s="47"/>
      <c r="D504" s="35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7"/>
    </row>
    <row r="505" spans="2:18">
      <c r="B505" s="34"/>
      <c r="C505" s="47"/>
      <c r="D505" s="35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7"/>
    </row>
    <row r="506" spans="2:18">
      <c r="B506" s="34"/>
      <c r="C506" s="47"/>
      <c r="D506" s="35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7"/>
    </row>
    <row r="507" spans="2:18">
      <c r="B507" s="34"/>
      <c r="C507" s="47"/>
      <c r="D507" s="35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7"/>
    </row>
    <row r="508" spans="2:18">
      <c r="B508" s="34"/>
      <c r="C508" s="47"/>
      <c r="D508" s="35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7"/>
    </row>
    <row r="509" spans="2:18">
      <c r="B509" s="34"/>
      <c r="C509" s="47"/>
      <c r="D509" s="35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7"/>
    </row>
    <row r="510" spans="2:18">
      <c r="B510" s="34"/>
      <c r="C510" s="47"/>
      <c r="D510" s="35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7"/>
    </row>
    <row r="511" spans="2:18">
      <c r="B511" s="34"/>
      <c r="C511" s="47"/>
      <c r="D511" s="35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7"/>
    </row>
    <row r="512" spans="2:18">
      <c r="B512" s="34"/>
      <c r="C512" s="47"/>
      <c r="D512" s="35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7"/>
    </row>
    <row r="513" spans="2:18">
      <c r="B513" s="34"/>
      <c r="C513" s="47"/>
      <c r="D513" s="35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7"/>
    </row>
    <row r="514" spans="2:18">
      <c r="B514" s="34"/>
      <c r="C514" s="47"/>
      <c r="D514" s="35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7"/>
    </row>
    <row r="515" spans="2:18">
      <c r="B515" s="34"/>
      <c r="C515" s="47"/>
      <c r="D515" s="35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7"/>
    </row>
    <row r="516" spans="2:18">
      <c r="B516" s="34"/>
      <c r="C516" s="47"/>
      <c r="D516" s="35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7"/>
    </row>
    <row r="517" spans="2:18">
      <c r="B517" s="34"/>
      <c r="C517" s="47"/>
      <c r="D517" s="35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7"/>
    </row>
    <row r="518" spans="2:18">
      <c r="B518" s="34"/>
      <c r="C518" s="47"/>
      <c r="D518" s="35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7"/>
    </row>
    <row r="519" spans="2:18">
      <c r="B519" s="34"/>
      <c r="C519" s="47"/>
      <c r="D519" s="35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7"/>
    </row>
    <row r="520" spans="2:18">
      <c r="B520" s="34"/>
      <c r="C520" s="47"/>
      <c r="D520" s="35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7"/>
    </row>
    <row r="521" spans="2:18">
      <c r="B521" s="34"/>
      <c r="C521" s="47"/>
      <c r="D521" s="35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7"/>
    </row>
    <row r="522" spans="2:18">
      <c r="B522" s="34"/>
      <c r="C522" s="47"/>
      <c r="D522" s="35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7"/>
    </row>
    <row r="523" spans="2:18">
      <c r="B523" s="34"/>
      <c r="C523" s="47"/>
      <c r="D523" s="35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7"/>
    </row>
    <row r="524" spans="2:18">
      <c r="B524" s="34"/>
      <c r="C524" s="47"/>
      <c r="D524" s="35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7"/>
    </row>
    <row r="525" spans="2:18">
      <c r="B525" s="34"/>
      <c r="C525" s="47"/>
      <c r="D525" s="35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7"/>
    </row>
    <row r="526" spans="2:18">
      <c r="B526" s="34"/>
      <c r="C526" s="47"/>
      <c r="D526" s="35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7"/>
    </row>
    <row r="527" spans="2:18">
      <c r="B527" s="34"/>
      <c r="C527" s="47"/>
      <c r="D527" s="35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7"/>
    </row>
    <row r="528" spans="2:18">
      <c r="B528" s="34"/>
      <c r="C528" s="47"/>
      <c r="D528" s="35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7"/>
    </row>
    <row r="529" spans="2:18">
      <c r="B529" s="34"/>
      <c r="C529" s="47"/>
      <c r="D529" s="35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7"/>
    </row>
    <row r="530" spans="2:18">
      <c r="B530" s="34"/>
      <c r="C530" s="47"/>
      <c r="D530" s="35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7"/>
    </row>
    <row r="531" spans="2:18">
      <c r="B531" s="34"/>
      <c r="C531" s="47"/>
      <c r="D531" s="35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7"/>
    </row>
    <row r="532" spans="2:18">
      <c r="B532" s="34"/>
      <c r="C532" s="47"/>
      <c r="D532" s="35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7"/>
    </row>
    <row r="533" spans="2:18">
      <c r="B533" s="34"/>
      <c r="C533" s="47"/>
      <c r="D533" s="35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7"/>
    </row>
    <row r="534" spans="2:18">
      <c r="B534" s="34"/>
      <c r="C534" s="47"/>
      <c r="D534" s="35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7"/>
    </row>
    <row r="535" spans="2:18">
      <c r="B535" s="34"/>
      <c r="C535" s="47"/>
      <c r="D535" s="35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7"/>
    </row>
    <row r="536" spans="2:18">
      <c r="B536" s="34"/>
      <c r="C536" s="47"/>
      <c r="D536" s="35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7"/>
    </row>
    <row r="537" spans="2:18">
      <c r="B537" s="34"/>
      <c r="C537" s="47"/>
      <c r="D537" s="35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7"/>
    </row>
    <row r="538" spans="2:18">
      <c r="B538" s="34"/>
      <c r="C538" s="47"/>
      <c r="D538" s="35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7"/>
    </row>
    <row r="539" spans="2:18">
      <c r="B539" s="34"/>
      <c r="C539" s="47"/>
      <c r="D539" s="35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7"/>
    </row>
    <row r="540" spans="2:18">
      <c r="B540" s="34"/>
      <c r="C540" s="47"/>
      <c r="D540" s="35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7"/>
    </row>
    <row r="541" spans="2:18">
      <c r="B541" s="34"/>
      <c r="C541" s="47"/>
      <c r="D541" s="35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7"/>
    </row>
    <row r="542" spans="2:18">
      <c r="B542" s="34"/>
      <c r="C542" s="47"/>
      <c r="D542" s="35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7"/>
    </row>
    <row r="543" spans="2:18">
      <c r="B543" s="34"/>
      <c r="C543" s="47"/>
      <c r="D543" s="35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7"/>
    </row>
    <row r="544" spans="2:18">
      <c r="B544" s="34"/>
      <c r="C544" s="47"/>
      <c r="D544" s="35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7"/>
    </row>
    <row r="545" spans="2:18">
      <c r="B545" s="34"/>
      <c r="C545" s="47"/>
      <c r="D545" s="35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7"/>
    </row>
    <row r="546" spans="2:18">
      <c r="B546" s="34"/>
      <c r="C546" s="47"/>
      <c r="D546" s="35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7"/>
    </row>
    <row r="547" spans="2:18">
      <c r="B547" s="34"/>
      <c r="C547" s="47"/>
      <c r="D547" s="35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7"/>
    </row>
    <row r="548" spans="2:18">
      <c r="B548" s="34"/>
      <c r="C548" s="47"/>
      <c r="D548" s="35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7"/>
    </row>
    <row r="549" spans="2:18">
      <c r="B549" s="34"/>
      <c r="C549" s="47"/>
      <c r="D549" s="35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7"/>
    </row>
    <row r="550" spans="2:18">
      <c r="B550" s="34"/>
      <c r="C550" s="47"/>
      <c r="D550" s="35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7"/>
    </row>
    <row r="551" spans="2:18">
      <c r="B551" s="34"/>
      <c r="C551" s="47"/>
      <c r="D551" s="35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7"/>
    </row>
    <row r="552" spans="2:18">
      <c r="B552" s="34"/>
      <c r="C552" s="47"/>
      <c r="D552" s="35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7"/>
    </row>
    <row r="553" spans="2:18">
      <c r="B553" s="34"/>
      <c r="C553" s="47"/>
      <c r="D553" s="35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7"/>
    </row>
    <row r="554" spans="2:18">
      <c r="B554" s="34"/>
      <c r="C554" s="47"/>
      <c r="D554" s="35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7"/>
    </row>
    <row r="555" spans="2:18">
      <c r="B555" s="34"/>
      <c r="C555" s="47"/>
      <c r="D555" s="35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7"/>
    </row>
    <row r="556" spans="2:18">
      <c r="B556" s="34"/>
      <c r="C556" s="47"/>
      <c r="D556" s="35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7"/>
    </row>
    <row r="557" spans="2:18">
      <c r="B557" s="34"/>
      <c r="C557" s="47"/>
      <c r="D557" s="35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7"/>
    </row>
    <row r="558" spans="2:18">
      <c r="B558" s="34"/>
      <c r="C558" s="47"/>
      <c r="D558" s="35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7"/>
    </row>
    <row r="559" spans="2:18">
      <c r="B559" s="34"/>
      <c r="C559" s="47"/>
      <c r="D559" s="35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7"/>
    </row>
    <row r="560" spans="2:18">
      <c r="B560" s="34"/>
      <c r="C560" s="47"/>
      <c r="D560" s="35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7"/>
    </row>
    <row r="561" spans="2:18">
      <c r="B561" s="34"/>
      <c r="C561" s="47"/>
      <c r="D561" s="35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7"/>
    </row>
    <row r="562" spans="2:18">
      <c r="B562" s="34"/>
      <c r="C562" s="47"/>
      <c r="D562" s="35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7"/>
    </row>
    <row r="563" spans="2:18">
      <c r="B563" s="34"/>
      <c r="C563" s="47"/>
      <c r="D563" s="35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7"/>
    </row>
    <row r="564" spans="2:18">
      <c r="B564" s="34"/>
      <c r="C564" s="47"/>
      <c r="D564" s="35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7"/>
    </row>
    <row r="565" spans="2:18">
      <c r="B565" s="34"/>
      <c r="C565" s="47"/>
      <c r="D565" s="35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7"/>
    </row>
    <row r="566" spans="2:18">
      <c r="B566" s="34"/>
      <c r="C566" s="47"/>
      <c r="D566" s="35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7"/>
    </row>
    <row r="567" spans="2:18">
      <c r="B567" s="34"/>
      <c r="C567" s="47"/>
      <c r="D567" s="35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7"/>
    </row>
    <row r="568" spans="2:18">
      <c r="B568" s="34"/>
      <c r="C568" s="47"/>
      <c r="D568" s="35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7"/>
    </row>
    <row r="569" spans="2:18">
      <c r="B569" s="34"/>
      <c r="C569" s="47"/>
      <c r="D569" s="35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7"/>
    </row>
    <row r="570" spans="2:18">
      <c r="B570" s="34"/>
      <c r="C570" s="47"/>
      <c r="D570" s="35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7"/>
    </row>
    <row r="571" spans="2:18">
      <c r="B571" s="34"/>
      <c r="C571" s="47"/>
      <c r="D571" s="35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7"/>
    </row>
    <row r="572" spans="2:18">
      <c r="B572" s="34"/>
      <c r="C572" s="47"/>
      <c r="D572" s="35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7"/>
    </row>
    <row r="573" spans="2:18">
      <c r="B573" s="34"/>
      <c r="C573" s="47"/>
      <c r="D573" s="35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7"/>
    </row>
    <row r="574" spans="2:18">
      <c r="B574" s="34"/>
      <c r="C574" s="47"/>
      <c r="D574" s="35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7"/>
    </row>
    <row r="575" spans="2:18">
      <c r="B575" s="34"/>
      <c r="C575" s="47"/>
      <c r="D575" s="35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7"/>
    </row>
    <row r="576" spans="2:18">
      <c r="B576" s="34"/>
      <c r="C576" s="47"/>
      <c r="D576" s="35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7"/>
    </row>
    <row r="577" spans="2:18">
      <c r="B577" s="34"/>
      <c r="C577" s="47"/>
      <c r="D577" s="35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7"/>
    </row>
    <row r="578" spans="2:18">
      <c r="B578" s="34"/>
      <c r="C578" s="47"/>
      <c r="D578" s="35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7"/>
    </row>
    <row r="579" spans="2:18">
      <c r="B579" s="34"/>
      <c r="C579" s="47"/>
      <c r="D579" s="35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7"/>
    </row>
    <row r="580" spans="2:18">
      <c r="B580" s="34"/>
      <c r="C580" s="47"/>
      <c r="D580" s="35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7"/>
    </row>
    <row r="581" spans="2:18">
      <c r="B581" s="34"/>
      <c r="C581" s="47"/>
      <c r="D581" s="35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7"/>
    </row>
    <row r="582" spans="2:18">
      <c r="B582" s="34"/>
      <c r="C582" s="47"/>
      <c r="D582" s="35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7"/>
    </row>
    <row r="583" spans="2:18">
      <c r="B583" s="34"/>
      <c r="C583" s="47"/>
      <c r="D583" s="35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7"/>
    </row>
    <row r="584" spans="2:18">
      <c r="B584" s="34"/>
      <c r="C584" s="47"/>
      <c r="D584" s="35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7"/>
    </row>
    <row r="585" spans="2:18">
      <c r="B585" s="34"/>
      <c r="C585" s="47"/>
      <c r="D585" s="35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7"/>
    </row>
    <row r="586" spans="2:18">
      <c r="B586" s="34"/>
      <c r="C586" s="47"/>
      <c r="D586" s="35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7"/>
    </row>
    <row r="587" spans="2:18">
      <c r="B587" s="34"/>
      <c r="C587" s="47"/>
      <c r="D587" s="35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7"/>
    </row>
    <row r="588" spans="2:18">
      <c r="B588" s="34"/>
      <c r="C588" s="47"/>
      <c r="D588" s="35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7"/>
    </row>
    <row r="589" spans="2:18">
      <c r="B589" s="34"/>
      <c r="C589" s="47"/>
      <c r="D589" s="35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7"/>
    </row>
    <row r="590" spans="2:18">
      <c r="B590" s="34"/>
      <c r="C590" s="47"/>
      <c r="D590" s="35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7"/>
    </row>
    <row r="591" spans="2:18">
      <c r="B591" s="34"/>
      <c r="C591" s="47"/>
      <c r="D591" s="35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7"/>
    </row>
    <row r="592" spans="2:18">
      <c r="B592" s="34"/>
      <c r="C592" s="47"/>
      <c r="D592" s="35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7"/>
    </row>
    <row r="593" spans="2:18">
      <c r="B593" s="34"/>
      <c r="C593" s="47"/>
      <c r="D593" s="35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7"/>
    </row>
    <row r="594" spans="2:18">
      <c r="B594" s="34"/>
      <c r="C594" s="47"/>
      <c r="D594" s="35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7"/>
    </row>
    <row r="595" spans="2:18">
      <c r="B595" s="34"/>
      <c r="C595" s="47"/>
      <c r="D595" s="35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7"/>
    </row>
    <row r="596" spans="2:18">
      <c r="B596" s="34"/>
      <c r="C596" s="47"/>
      <c r="D596" s="35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7"/>
    </row>
    <row r="597" spans="2:18">
      <c r="B597" s="34"/>
      <c r="C597" s="47"/>
      <c r="D597" s="35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7"/>
    </row>
    <row r="598" spans="2:18">
      <c r="B598" s="34"/>
      <c r="C598" s="47"/>
      <c r="D598" s="35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7"/>
    </row>
    <row r="599" spans="2:18">
      <c r="B599" s="34"/>
      <c r="C599" s="47"/>
      <c r="D599" s="35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7"/>
    </row>
    <row r="600" spans="2:18">
      <c r="B600" s="34"/>
      <c r="C600" s="47"/>
      <c r="D600" s="35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7"/>
    </row>
    <row r="601" spans="2:18">
      <c r="B601" s="34"/>
      <c r="C601" s="47"/>
      <c r="D601" s="35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7"/>
    </row>
    <row r="602" spans="2:18">
      <c r="B602" s="34"/>
      <c r="C602" s="47"/>
      <c r="D602" s="35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7"/>
    </row>
    <row r="603" spans="2:18">
      <c r="B603" s="34"/>
      <c r="C603" s="47"/>
      <c r="D603" s="35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7"/>
    </row>
    <row r="604" spans="2:18">
      <c r="B604" s="34"/>
      <c r="C604" s="47"/>
      <c r="D604" s="35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7"/>
    </row>
    <row r="605" spans="2:18">
      <c r="B605" s="34"/>
      <c r="C605" s="47"/>
      <c r="D605" s="35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7"/>
    </row>
    <row r="606" spans="2:18">
      <c r="B606" s="34"/>
      <c r="C606" s="47"/>
      <c r="D606" s="35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7"/>
    </row>
    <row r="607" spans="2:18">
      <c r="B607" s="34"/>
      <c r="C607" s="47"/>
      <c r="D607" s="35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7"/>
    </row>
    <row r="608" spans="2:18">
      <c r="B608" s="34"/>
      <c r="C608" s="47"/>
      <c r="D608" s="35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7"/>
    </row>
    <row r="609" spans="2:18">
      <c r="B609" s="34"/>
      <c r="C609" s="47"/>
      <c r="D609" s="35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7"/>
    </row>
    <row r="610" spans="2:18">
      <c r="B610" s="34"/>
      <c r="C610" s="47"/>
      <c r="D610" s="35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7"/>
    </row>
    <row r="611" spans="2:18">
      <c r="B611" s="34"/>
      <c r="C611" s="47"/>
      <c r="D611" s="35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7"/>
    </row>
    <row r="612" spans="2:18">
      <c r="B612" s="34"/>
      <c r="C612" s="47"/>
      <c r="D612" s="35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7"/>
    </row>
    <row r="613" spans="2:18">
      <c r="B613" s="34"/>
      <c r="C613" s="47"/>
      <c r="D613" s="35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7"/>
    </row>
    <row r="614" spans="2:18">
      <c r="B614" s="34"/>
      <c r="C614" s="47"/>
      <c r="D614" s="35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7"/>
    </row>
    <row r="615" spans="2:18">
      <c r="B615" s="34"/>
      <c r="C615" s="47"/>
      <c r="D615" s="35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7"/>
    </row>
    <row r="616" spans="2:18">
      <c r="B616" s="34"/>
      <c r="C616" s="47"/>
      <c r="D616" s="35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7"/>
    </row>
    <row r="617" spans="2:18">
      <c r="B617" s="34"/>
      <c r="C617" s="47"/>
      <c r="D617" s="35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7"/>
    </row>
    <row r="618" spans="2:18">
      <c r="B618" s="34"/>
      <c r="C618" s="47"/>
      <c r="D618" s="35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7"/>
    </row>
    <row r="619" spans="2:18">
      <c r="B619" s="34"/>
      <c r="C619" s="47"/>
      <c r="D619" s="35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7"/>
    </row>
    <row r="620" spans="2:18">
      <c r="B620" s="34"/>
      <c r="C620" s="47"/>
      <c r="D620" s="35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7"/>
    </row>
    <row r="621" spans="2:18">
      <c r="B621" s="34"/>
      <c r="C621" s="47"/>
      <c r="D621" s="35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7"/>
    </row>
    <row r="622" spans="2:18">
      <c r="B622" s="34"/>
      <c r="C622" s="47"/>
      <c r="D622" s="35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7"/>
    </row>
    <row r="623" spans="2:18">
      <c r="B623" s="34"/>
      <c r="C623" s="47"/>
      <c r="D623" s="35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7"/>
    </row>
    <row r="624" spans="2:18">
      <c r="B624" s="34"/>
      <c r="C624" s="47"/>
      <c r="D624" s="35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7"/>
    </row>
    <row r="625" spans="2:18">
      <c r="B625" s="34"/>
      <c r="C625" s="47"/>
      <c r="D625" s="35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7"/>
    </row>
    <row r="626" spans="2:18">
      <c r="B626" s="34"/>
      <c r="C626" s="47"/>
      <c r="D626" s="35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7"/>
    </row>
    <row r="627" spans="2:18">
      <c r="B627" s="34"/>
      <c r="C627" s="47"/>
      <c r="D627" s="35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7"/>
    </row>
    <row r="628" spans="2:18">
      <c r="B628" s="34"/>
      <c r="C628" s="47"/>
      <c r="D628" s="35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7"/>
    </row>
    <row r="629" spans="2:18">
      <c r="B629" s="34"/>
      <c r="C629" s="47"/>
      <c r="D629" s="35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7"/>
    </row>
    <row r="630" spans="2:18">
      <c r="B630" s="34"/>
      <c r="C630" s="47"/>
      <c r="D630" s="35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7"/>
    </row>
    <row r="631" spans="2:18">
      <c r="B631" s="34"/>
      <c r="C631" s="47"/>
      <c r="D631" s="35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7"/>
    </row>
    <row r="632" spans="2:18">
      <c r="B632" s="34"/>
      <c r="C632" s="47"/>
      <c r="D632" s="35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7"/>
    </row>
    <row r="633" spans="2:18">
      <c r="B633" s="34"/>
      <c r="C633" s="47"/>
      <c r="D633" s="35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7"/>
    </row>
    <row r="634" spans="2:18">
      <c r="B634" s="34"/>
      <c r="C634" s="47"/>
      <c r="D634" s="35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7"/>
    </row>
    <row r="635" spans="2:18">
      <c r="B635" s="34"/>
      <c r="C635" s="47"/>
      <c r="D635" s="35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7"/>
    </row>
    <row r="636" spans="2:18">
      <c r="B636" s="34"/>
      <c r="C636" s="47"/>
      <c r="D636" s="35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7"/>
    </row>
    <row r="637" spans="2:18">
      <c r="B637" s="34"/>
      <c r="C637" s="47"/>
      <c r="D637" s="35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7"/>
    </row>
    <row r="638" spans="2:18">
      <c r="B638" s="34"/>
      <c r="C638" s="47"/>
      <c r="D638" s="35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7"/>
    </row>
    <row r="639" spans="2:18">
      <c r="B639" s="34"/>
      <c r="C639" s="47"/>
      <c r="D639" s="35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7"/>
    </row>
    <row r="640" spans="2:18">
      <c r="B640" s="34"/>
      <c r="C640" s="47"/>
      <c r="D640" s="35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7"/>
    </row>
    <row r="641" spans="2:18">
      <c r="B641" s="34"/>
      <c r="C641" s="47"/>
      <c r="D641" s="35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7"/>
    </row>
    <row r="642" spans="2:18">
      <c r="B642" s="34"/>
      <c r="C642" s="47"/>
      <c r="D642" s="35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7"/>
    </row>
    <row r="643" spans="2:18">
      <c r="B643" s="34"/>
      <c r="C643" s="47"/>
      <c r="D643" s="35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7"/>
    </row>
    <row r="644" spans="2:18">
      <c r="B644" s="34"/>
      <c r="C644" s="47"/>
      <c r="D644" s="35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7"/>
    </row>
    <row r="645" spans="2:18">
      <c r="B645" s="34"/>
      <c r="C645" s="47"/>
      <c r="D645" s="35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7"/>
    </row>
    <row r="646" spans="2:18">
      <c r="B646" s="34"/>
      <c r="C646" s="47"/>
      <c r="D646" s="35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7"/>
    </row>
    <row r="647" spans="2:18">
      <c r="B647" s="34"/>
      <c r="C647" s="47"/>
      <c r="D647" s="35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7"/>
    </row>
    <row r="648" spans="2:18">
      <c r="B648" s="34"/>
      <c r="C648" s="47"/>
      <c r="D648" s="35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7"/>
    </row>
    <row r="649" spans="2:18">
      <c r="B649" s="34"/>
      <c r="C649" s="47"/>
      <c r="D649" s="35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7"/>
    </row>
    <row r="650" spans="2:18">
      <c r="B650" s="34"/>
      <c r="C650" s="47"/>
      <c r="D650" s="35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7"/>
    </row>
    <row r="651" spans="2:18">
      <c r="B651" s="34"/>
      <c r="C651" s="47"/>
      <c r="D651" s="35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7"/>
    </row>
    <row r="652" spans="2:18">
      <c r="B652" s="34"/>
      <c r="C652" s="47"/>
      <c r="D652" s="35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7"/>
    </row>
    <row r="653" spans="2:18">
      <c r="B653" s="34"/>
      <c r="C653" s="47"/>
      <c r="D653" s="35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7"/>
    </row>
    <row r="654" spans="2:18">
      <c r="B654" s="34"/>
      <c r="C654" s="47"/>
      <c r="D654" s="35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7"/>
    </row>
    <row r="655" spans="2:18">
      <c r="B655" s="34"/>
      <c r="C655" s="47"/>
      <c r="D655" s="35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7"/>
    </row>
    <row r="656" spans="2:18">
      <c r="B656" s="34"/>
      <c r="C656" s="47"/>
      <c r="D656" s="35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7"/>
    </row>
    <row r="657" spans="2:18">
      <c r="B657" s="34"/>
      <c r="C657" s="47"/>
      <c r="D657" s="35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7"/>
    </row>
    <row r="658" spans="2:18">
      <c r="B658" s="34"/>
      <c r="C658" s="47"/>
      <c r="D658" s="35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7"/>
    </row>
    <row r="659" spans="2:18">
      <c r="B659" s="34"/>
      <c r="C659" s="47"/>
      <c r="D659" s="35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7"/>
    </row>
    <row r="660" spans="2:18">
      <c r="B660" s="34"/>
      <c r="C660" s="47"/>
      <c r="D660" s="35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7"/>
    </row>
    <row r="661" spans="2:18">
      <c r="B661" s="34"/>
      <c r="C661" s="47"/>
      <c r="D661" s="35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7"/>
    </row>
    <row r="662" spans="2:18">
      <c r="B662" s="34"/>
      <c r="C662" s="47"/>
      <c r="D662" s="35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7"/>
    </row>
    <row r="663" spans="2:18">
      <c r="B663" s="34"/>
      <c r="C663" s="47"/>
      <c r="D663" s="35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7"/>
    </row>
    <row r="664" spans="2:18">
      <c r="B664" s="34"/>
      <c r="C664" s="47"/>
      <c r="D664" s="35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7"/>
    </row>
    <row r="665" spans="2:18">
      <c r="B665" s="34"/>
      <c r="C665" s="47"/>
      <c r="D665" s="35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7"/>
    </row>
    <row r="666" spans="2:18">
      <c r="B666" s="34"/>
      <c r="C666" s="47"/>
      <c r="D666" s="35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7"/>
    </row>
    <row r="667" spans="2:18">
      <c r="B667" s="34"/>
      <c r="C667" s="47"/>
      <c r="D667" s="35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7"/>
    </row>
    <row r="668" spans="2:18">
      <c r="B668" s="34"/>
      <c r="C668" s="47"/>
      <c r="D668" s="35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7"/>
    </row>
    <row r="669" spans="2:18">
      <c r="B669" s="34"/>
      <c r="C669" s="47"/>
      <c r="D669" s="35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7"/>
    </row>
    <row r="670" spans="2:18">
      <c r="B670" s="34"/>
      <c r="C670" s="47"/>
      <c r="D670" s="35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7"/>
    </row>
    <row r="671" spans="2:18">
      <c r="B671" s="34"/>
      <c r="C671" s="47"/>
      <c r="D671" s="35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7"/>
    </row>
    <row r="672" spans="2:18">
      <c r="B672" s="34"/>
      <c r="C672" s="47"/>
      <c r="D672" s="35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7"/>
    </row>
    <row r="673" spans="2:18">
      <c r="B673" s="34"/>
      <c r="C673" s="47"/>
      <c r="D673" s="35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7"/>
    </row>
    <row r="674" spans="2:18">
      <c r="B674" s="34"/>
      <c r="C674" s="47"/>
      <c r="D674" s="35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7"/>
    </row>
    <row r="675" spans="2:18">
      <c r="B675" s="34"/>
      <c r="C675" s="47"/>
      <c r="D675" s="35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7"/>
    </row>
    <row r="676" spans="2:18">
      <c r="B676" s="34"/>
      <c r="C676" s="47"/>
      <c r="D676" s="35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7"/>
    </row>
    <row r="677" spans="2:18">
      <c r="B677" s="34"/>
      <c r="C677" s="47"/>
      <c r="D677" s="35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7"/>
    </row>
    <row r="678" spans="2:18">
      <c r="B678" s="34"/>
      <c r="C678" s="47"/>
      <c r="D678" s="35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7"/>
    </row>
    <row r="679" spans="2:18">
      <c r="B679" s="34"/>
      <c r="C679" s="47"/>
      <c r="D679" s="35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7"/>
    </row>
    <row r="680" spans="2:18">
      <c r="B680" s="34"/>
      <c r="C680" s="47"/>
      <c r="D680" s="35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7"/>
    </row>
    <row r="681" spans="2:18">
      <c r="B681" s="34"/>
      <c r="C681" s="47"/>
      <c r="D681" s="35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7"/>
    </row>
    <row r="682" spans="2:18">
      <c r="B682" s="34"/>
      <c r="C682" s="47"/>
      <c r="D682" s="35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7"/>
    </row>
    <row r="683" spans="2:18">
      <c r="B683" s="34"/>
      <c r="C683" s="47"/>
      <c r="D683" s="35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7"/>
    </row>
    <row r="684" spans="2:18">
      <c r="B684" s="34"/>
      <c r="C684" s="47"/>
      <c r="D684" s="35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7"/>
    </row>
    <row r="685" spans="2:18">
      <c r="B685" s="34"/>
      <c r="C685" s="47"/>
      <c r="D685" s="35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7"/>
    </row>
    <row r="686" spans="2:18">
      <c r="B686" s="34"/>
      <c r="C686" s="47"/>
      <c r="D686" s="35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7"/>
    </row>
    <row r="687" spans="2:18">
      <c r="B687" s="34"/>
      <c r="C687" s="47"/>
      <c r="D687" s="35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7"/>
    </row>
    <row r="688" spans="2:18">
      <c r="B688" s="34"/>
      <c r="C688" s="47"/>
      <c r="D688" s="35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7"/>
    </row>
    <row r="689" spans="2:18">
      <c r="B689" s="34"/>
      <c r="C689" s="47"/>
      <c r="D689" s="35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7"/>
    </row>
    <row r="690" spans="2:18">
      <c r="B690" s="34"/>
      <c r="C690" s="47"/>
      <c r="D690" s="35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7"/>
    </row>
    <row r="691" spans="2:18">
      <c r="B691" s="34"/>
      <c r="C691" s="47"/>
      <c r="D691" s="35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7"/>
    </row>
    <row r="692" spans="2:18">
      <c r="B692" s="34"/>
      <c r="C692" s="47"/>
      <c r="D692" s="35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7"/>
    </row>
    <row r="693" spans="2:18">
      <c r="B693" s="34"/>
      <c r="C693" s="47"/>
      <c r="D693" s="35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7"/>
    </row>
    <row r="694" spans="2:18">
      <c r="B694" s="34"/>
      <c r="C694" s="47"/>
      <c r="D694" s="35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7"/>
    </row>
    <row r="695" spans="2:18">
      <c r="B695" s="34"/>
      <c r="C695" s="47"/>
      <c r="D695" s="35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7"/>
    </row>
    <row r="696" spans="2:18">
      <c r="B696" s="34"/>
      <c r="C696" s="47"/>
      <c r="D696" s="35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7"/>
    </row>
    <row r="697" spans="2:18">
      <c r="B697" s="34"/>
      <c r="C697" s="47"/>
      <c r="D697" s="35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7"/>
    </row>
    <row r="698" spans="2:18">
      <c r="B698" s="34"/>
      <c r="C698" s="47"/>
      <c r="D698" s="35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7"/>
    </row>
    <row r="699" spans="2:18">
      <c r="B699" s="34"/>
      <c r="C699" s="47"/>
      <c r="D699" s="35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7"/>
    </row>
    <row r="700" spans="2:18">
      <c r="B700" s="34"/>
      <c r="C700" s="47"/>
      <c r="D700" s="35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7"/>
    </row>
    <row r="701" spans="2:18">
      <c r="B701" s="34"/>
      <c r="C701" s="47"/>
      <c r="D701" s="35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7"/>
    </row>
    <row r="702" spans="2:18">
      <c r="B702" s="34"/>
      <c r="C702" s="47"/>
      <c r="D702" s="35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7"/>
    </row>
    <row r="703" spans="2:18">
      <c r="B703" s="34"/>
      <c r="C703" s="47"/>
      <c r="D703" s="35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7"/>
    </row>
    <row r="704" spans="2:18">
      <c r="B704" s="34"/>
      <c r="C704" s="47"/>
      <c r="D704" s="35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7"/>
    </row>
    <row r="705" spans="2:18">
      <c r="B705" s="34"/>
      <c r="C705" s="47"/>
      <c r="D705" s="35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7"/>
    </row>
    <row r="706" spans="2:18">
      <c r="B706" s="34"/>
      <c r="C706" s="47"/>
      <c r="D706" s="35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7"/>
    </row>
    <row r="707" spans="2:18">
      <c r="B707" s="34"/>
      <c r="C707" s="47"/>
      <c r="D707" s="35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7"/>
    </row>
    <row r="708" spans="2:18">
      <c r="B708" s="34"/>
      <c r="C708" s="47"/>
      <c r="D708" s="35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7"/>
    </row>
    <row r="709" spans="2:18">
      <c r="B709" s="34"/>
      <c r="C709" s="47"/>
      <c r="D709" s="35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7"/>
    </row>
    <row r="710" spans="2:18">
      <c r="B710" s="34"/>
      <c r="C710" s="47"/>
      <c r="D710" s="35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7"/>
    </row>
    <row r="711" spans="2:18">
      <c r="B711" s="34"/>
      <c r="C711" s="47"/>
      <c r="D711" s="35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7"/>
    </row>
    <row r="712" spans="2:18">
      <c r="B712" s="34"/>
      <c r="C712" s="47"/>
      <c r="D712" s="35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7"/>
    </row>
    <row r="713" spans="2:18">
      <c r="B713" s="34"/>
      <c r="C713" s="47"/>
      <c r="D713" s="35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7"/>
    </row>
    <row r="714" spans="2:18">
      <c r="B714" s="34"/>
      <c r="C714" s="47"/>
      <c r="D714" s="35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7"/>
    </row>
    <row r="715" spans="2:18">
      <c r="B715" s="34"/>
      <c r="C715" s="47"/>
      <c r="D715" s="35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7"/>
    </row>
    <row r="716" spans="2:18">
      <c r="B716" s="34"/>
      <c r="C716" s="47"/>
      <c r="D716" s="35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7"/>
    </row>
    <row r="717" spans="2:18">
      <c r="B717" s="34"/>
      <c r="C717" s="47"/>
      <c r="D717" s="35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7"/>
    </row>
    <row r="718" spans="2:18">
      <c r="B718" s="34"/>
      <c r="C718" s="47"/>
      <c r="D718" s="35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7"/>
    </row>
    <row r="719" spans="2:18">
      <c r="B719" s="34"/>
      <c r="C719" s="47"/>
      <c r="D719" s="35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7"/>
    </row>
    <row r="720" spans="2:18">
      <c r="B720" s="34"/>
      <c r="C720" s="47"/>
      <c r="D720" s="35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7"/>
    </row>
    <row r="721" spans="2:18">
      <c r="B721" s="34"/>
      <c r="C721" s="47"/>
      <c r="D721" s="35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7"/>
    </row>
    <row r="722" spans="2:18">
      <c r="B722" s="34"/>
      <c r="C722" s="47"/>
      <c r="D722" s="35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7"/>
    </row>
    <row r="723" spans="2:18">
      <c r="B723" s="34"/>
      <c r="C723" s="47"/>
      <c r="D723" s="35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7"/>
    </row>
    <row r="724" spans="2:18">
      <c r="B724" s="34"/>
      <c r="C724" s="47"/>
      <c r="D724" s="35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7"/>
    </row>
    <row r="725" spans="2:18">
      <c r="B725" s="34"/>
      <c r="C725" s="47"/>
      <c r="D725" s="35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7"/>
    </row>
    <row r="726" spans="2:18">
      <c r="B726" s="34"/>
      <c r="C726" s="47"/>
      <c r="D726" s="35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7"/>
    </row>
    <row r="727" spans="2:18">
      <c r="B727" s="34"/>
      <c r="C727" s="47"/>
      <c r="D727" s="35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7"/>
    </row>
    <row r="728" spans="2:18">
      <c r="B728" s="34"/>
      <c r="C728" s="47"/>
      <c r="D728" s="35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7"/>
    </row>
    <row r="729" spans="2:18">
      <c r="B729" s="34"/>
      <c r="C729" s="47"/>
      <c r="D729" s="35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7"/>
    </row>
    <row r="730" spans="2:18">
      <c r="B730" s="34"/>
      <c r="C730" s="47"/>
      <c r="D730" s="35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7"/>
    </row>
    <row r="731" spans="2:18">
      <c r="B731" s="34"/>
      <c r="C731" s="47"/>
      <c r="D731" s="35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7"/>
    </row>
    <row r="732" spans="2:18">
      <c r="B732" s="34"/>
      <c r="C732" s="47"/>
      <c r="D732" s="35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7"/>
    </row>
    <row r="733" spans="2:18">
      <c r="B733" s="34"/>
      <c r="C733" s="47"/>
      <c r="D733" s="35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7"/>
    </row>
    <row r="734" spans="2:18">
      <c r="B734" s="34"/>
      <c r="C734" s="47"/>
      <c r="D734" s="35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7"/>
    </row>
    <row r="735" spans="2:18">
      <c r="B735" s="34"/>
      <c r="C735" s="47"/>
      <c r="D735" s="35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7"/>
    </row>
    <row r="736" spans="2:18">
      <c r="B736" s="34"/>
      <c r="C736" s="47"/>
      <c r="D736" s="35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7"/>
    </row>
    <row r="737" spans="2:18">
      <c r="B737" s="34"/>
      <c r="C737" s="47"/>
      <c r="D737" s="35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7"/>
    </row>
    <row r="738" spans="2:18">
      <c r="B738" s="34"/>
      <c r="C738" s="47"/>
      <c r="D738" s="35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7"/>
    </row>
    <row r="739" spans="2:18">
      <c r="B739" s="34"/>
      <c r="C739" s="47"/>
      <c r="D739" s="35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7"/>
    </row>
    <row r="740" spans="2:18">
      <c r="B740" s="34"/>
      <c r="C740" s="47"/>
      <c r="D740" s="35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7"/>
    </row>
    <row r="741" spans="2:18">
      <c r="B741" s="34"/>
      <c r="C741" s="47"/>
      <c r="D741" s="35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7"/>
    </row>
    <row r="742" spans="2:18">
      <c r="B742" s="34"/>
      <c r="C742" s="47"/>
      <c r="D742" s="35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7"/>
    </row>
    <row r="743" spans="2:18">
      <c r="B743" s="34"/>
      <c r="C743" s="47"/>
      <c r="D743" s="35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7"/>
    </row>
    <row r="744" spans="2:18">
      <c r="B744" s="34"/>
      <c r="C744" s="47"/>
      <c r="D744" s="35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7"/>
    </row>
    <row r="745" spans="2:18">
      <c r="B745" s="34"/>
      <c r="C745" s="47"/>
      <c r="D745" s="35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7"/>
    </row>
    <row r="746" spans="2:18">
      <c r="B746" s="34"/>
      <c r="C746" s="47"/>
      <c r="D746" s="35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7"/>
    </row>
    <row r="747" spans="2:18">
      <c r="B747" s="34"/>
      <c r="C747" s="47"/>
      <c r="D747" s="35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7"/>
    </row>
    <row r="748" spans="2:18">
      <c r="B748" s="34"/>
      <c r="C748" s="47"/>
      <c r="D748" s="35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7"/>
    </row>
    <row r="749" spans="2:18">
      <c r="B749" s="34"/>
      <c r="C749" s="47"/>
      <c r="D749" s="35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7"/>
    </row>
    <row r="750" spans="2:18">
      <c r="B750" s="34"/>
      <c r="C750" s="47"/>
      <c r="D750" s="35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7"/>
    </row>
    <row r="751" spans="2:18">
      <c r="B751" s="34"/>
      <c r="C751" s="47"/>
      <c r="D751" s="35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7"/>
    </row>
    <row r="752" spans="2:18">
      <c r="B752" s="34"/>
      <c r="C752" s="47"/>
      <c r="D752" s="35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7"/>
    </row>
    <row r="753" spans="2:18">
      <c r="B753" s="34"/>
      <c r="C753" s="47"/>
      <c r="D753" s="35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7"/>
    </row>
    <row r="754" spans="2:18">
      <c r="B754" s="34"/>
      <c r="C754" s="47"/>
      <c r="D754" s="35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7"/>
    </row>
    <row r="755" spans="2:18">
      <c r="B755" s="34"/>
      <c r="C755" s="47"/>
      <c r="D755" s="35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7"/>
    </row>
    <row r="756" spans="2:18">
      <c r="B756" s="34"/>
      <c r="C756" s="47"/>
      <c r="D756" s="35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7"/>
    </row>
    <row r="757" spans="2:18">
      <c r="B757" s="34"/>
      <c r="C757" s="47"/>
      <c r="D757" s="35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7"/>
    </row>
    <row r="758" spans="2:18">
      <c r="B758" s="34"/>
      <c r="C758" s="47"/>
      <c r="D758" s="35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7"/>
    </row>
    <row r="759" spans="2:18">
      <c r="B759" s="34"/>
      <c r="C759" s="47"/>
      <c r="D759" s="35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7"/>
    </row>
    <row r="760" spans="2:18">
      <c r="B760" s="34"/>
      <c r="C760" s="47"/>
      <c r="D760" s="35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7"/>
    </row>
    <row r="761" spans="2:18">
      <c r="B761" s="34"/>
      <c r="C761" s="47"/>
      <c r="D761" s="35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7"/>
    </row>
    <row r="762" spans="2:18">
      <c r="B762" s="34"/>
      <c r="C762" s="47"/>
      <c r="D762" s="35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7"/>
    </row>
    <row r="763" spans="2:18">
      <c r="B763" s="34"/>
      <c r="C763" s="47"/>
      <c r="D763" s="35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7"/>
    </row>
    <row r="764" spans="2:18">
      <c r="B764" s="34"/>
      <c r="C764" s="47"/>
      <c r="D764" s="35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7"/>
    </row>
    <row r="765" spans="2:18">
      <c r="B765" s="34"/>
      <c r="C765" s="47"/>
      <c r="D765" s="35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7"/>
    </row>
    <row r="766" spans="2:18">
      <c r="B766" s="34"/>
      <c r="C766" s="47"/>
      <c r="D766" s="35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7"/>
    </row>
    <row r="767" spans="2:18">
      <c r="B767" s="34"/>
      <c r="C767" s="47"/>
      <c r="D767" s="35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7"/>
    </row>
    <row r="768" spans="2:18">
      <c r="B768" s="34"/>
      <c r="C768" s="47"/>
      <c r="D768" s="35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7"/>
    </row>
    <row r="769" spans="2:18">
      <c r="B769" s="34"/>
      <c r="C769" s="47"/>
      <c r="D769" s="35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7"/>
    </row>
    <row r="770" spans="2:18">
      <c r="B770" s="34"/>
      <c r="C770" s="47"/>
      <c r="D770" s="35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7"/>
    </row>
    <row r="771" spans="2:18">
      <c r="B771" s="34"/>
      <c r="C771" s="47"/>
      <c r="D771" s="35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7"/>
    </row>
    <row r="772" spans="2:18">
      <c r="B772" s="34"/>
      <c r="C772" s="47"/>
      <c r="D772" s="35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7"/>
    </row>
    <row r="773" spans="2:18">
      <c r="B773" s="34"/>
      <c r="C773" s="47"/>
      <c r="D773" s="35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7"/>
    </row>
    <row r="774" spans="2:18">
      <c r="B774" s="34"/>
      <c r="C774" s="47"/>
      <c r="D774" s="35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7"/>
    </row>
    <row r="775" spans="2:18">
      <c r="B775" s="34"/>
      <c r="C775" s="47"/>
      <c r="D775" s="35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7"/>
    </row>
    <row r="776" spans="2:18">
      <c r="B776" s="34"/>
      <c r="C776" s="47"/>
      <c r="D776" s="35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7"/>
    </row>
    <row r="777" spans="2:18">
      <c r="B777" s="34"/>
      <c r="C777" s="47"/>
      <c r="D777" s="35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7"/>
    </row>
    <row r="778" spans="2:18">
      <c r="B778" s="34"/>
      <c r="C778" s="47"/>
      <c r="D778" s="35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7"/>
    </row>
    <row r="779" spans="2:18">
      <c r="B779" s="34"/>
      <c r="C779" s="47"/>
      <c r="D779" s="35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7"/>
    </row>
    <row r="780" spans="2:18">
      <c r="B780" s="34"/>
      <c r="C780" s="47"/>
      <c r="D780" s="35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7"/>
    </row>
    <row r="781" spans="2:18">
      <c r="B781" s="34"/>
      <c r="C781" s="47"/>
      <c r="D781" s="35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7"/>
    </row>
    <row r="782" spans="2:18">
      <c r="B782" s="34"/>
      <c r="C782" s="47"/>
      <c r="D782" s="35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7"/>
    </row>
    <row r="783" spans="2:18">
      <c r="B783" s="34"/>
      <c r="C783" s="47"/>
      <c r="D783" s="35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7"/>
    </row>
    <row r="784" spans="2:18">
      <c r="B784" s="34"/>
      <c r="C784" s="47"/>
      <c r="D784" s="35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7"/>
    </row>
    <row r="785" spans="2:18">
      <c r="B785" s="34"/>
      <c r="C785" s="47"/>
      <c r="D785" s="35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7"/>
    </row>
    <row r="786" spans="2:18">
      <c r="B786" s="34"/>
      <c r="C786" s="47"/>
      <c r="D786" s="35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7"/>
    </row>
    <row r="787" spans="2:18">
      <c r="B787" s="34"/>
      <c r="C787" s="47"/>
      <c r="D787" s="35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7"/>
    </row>
    <row r="788" spans="2:18">
      <c r="B788" s="34"/>
      <c r="C788" s="47"/>
      <c r="D788" s="35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7"/>
    </row>
    <row r="789" spans="2:18">
      <c r="B789" s="34"/>
      <c r="C789" s="47"/>
      <c r="D789" s="35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7"/>
    </row>
    <row r="790" spans="2:18">
      <c r="B790" s="34"/>
      <c r="C790" s="47"/>
      <c r="D790" s="35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7"/>
    </row>
    <row r="791" spans="2:18">
      <c r="B791" s="34"/>
      <c r="C791" s="47"/>
      <c r="D791" s="35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7"/>
    </row>
    <row r="792" spans="2:18">
      <c r="B792" s="34"/>
      <c r="C792" s="47"/>
      <c r="D792" s="35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7"/>
    </row>
    <row r="793" spans="2:18">
      <c r="B793" s="34"/>
      <c r="C793" s="47"/>
      <c r="D793" s="35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7"/>
    </row>
    <row r="794" spans="2:18">
      <c r="B794" s="34"/>
      <c r="C794" s="47"/>
      <c r="D794" s="35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7"/>
    </row>
    <row r="795" spans="2:18">
      <c r="B795" s="34"/>
      <c r="C795" s="47"/>
      <c r="D795" s="35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7"/>
    </row>
    <row r="796" spans="2:18">
      <c r="B796" s="34"/>
      <c r="C796" s="47"/>
      <c r="D796" s="35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7"/>
    </row>
    <row r="797" spans="2:18">
      <c r="B797" s="34"/>
      <c r="C797" s="47"/>
      <c r="D797" s="35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7"/>
    </row>
    <row r="798" spans="2:18">
      <c r="B798" s="34"/>
      <c r="C798" s="47"/>
      <c r="D798" s="35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7"/>
    </row>
    <row r="799" spans="2:18">
      <c r="B799" s="34"/>
      <c r="C799" s="47"/>
      <c r="D799" s="35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7"/>
    </row>
    <row r="800" spans="2:18">
      <c r="B800" s="34"/>
      <c r="C800" s="47"/>
      <c r="D800" s="35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7"/>
    </row>
    <row r="801" spans="2:18">
      <c r="B801" s="34"/>
      <c r="C801" s="47"/>
      <c r="D801" s="35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7"/>
    </row>
    <row r="802" spans="2:18">
      <c r="B802" s="34"/>
      <c r="C802" s="47"/>
      <c r="D802" s="35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7"/>
    </row>
    <row r="803" spans="2:18">
      <c r="B803" s="34"/>
      <c r="C803" s="47"/>
      <c r="D803" s="35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7"/>
    </row>
    <row r="804" spans="2:18">
      <c r="B804" s="34"/>
      <c r="C804" s="47"/>
      <c r="D804" s="35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7"/>
    </row>
    <row r="805" spans="2:18">
      <c r="B805" s="34"/>
      <c r="C805" s="47"/>
      <c r="D805" s="35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7"/>
    </row>
    <row r="806" spans="2:18">
      <c r="B806" s="34"/>
      <c r="C806" s="47"/>
      <c r="D806" s="35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7"/>
    </row>
    <row r="807" spans="2:18">
      <c r="B807" s="34"/>
      <c r="C807" s="47"/>
      <c r="D807" s="35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7"/>
    </row>
    <row r="808" spans="2:18">
      <c r="B808" s="34"/>
      <c r="C808" s="47"/>
      <c r="D808" s="35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7"/>
    </row>
    <row r="809" spans="2:18">
      <c r="B809" s="34"/>
      <c r="C809" s="47"/>
      <c r="D809" s="35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7"/>
    </row>
    <row r="810" spans="2:18">
      <c r="B810" s="34"/>
      <c r="C810" s="47"/>
      <c r="D810" s="35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7"/>
    </row>
    <row r="811" spans="2:18">
      <c r="B811" s="34"/>
      <c r="C811" s="47"/>
      <c r="D811" s="35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7"/>
    </row>
    <row r="812" spans="2:18">
      <c r="B812" s="34"/>
      <c r="C812" s="47"/>
      <c r="D812" s="35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7"/>
    </row>
    <row r="813" spans="2:18">
      <c r="B813" s="34"/>
      <c r="C813" s="47"/>
      <c r="D813" s="35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7"/>
    </row>
    <row r="814" spans="2:18">
      <c r="B814" s="34"/>
      <c r="C814" s="47"/>
      <c r="D814" s="35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7"/>
    </row>
    <row r="815" spans="2:18">
      <c r="B815" s="34"/>
      <c r="C815" s="47"/>
      <c r="D815" s="35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7"/>
    </row>
    <row r="816" spans="2:18">
      <c r="B816" s="34"/>
      <c r="C816" s="47"/>
      <c r="D816" s="35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7"/>
    </row>
    <row r="817" spans="2:18">
      <c r="B817" s="34"/>
      <c r="C817" s="47"/>
      <c r="D817" s="35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7"/>
    </row>
    <row r="818" spans="2:18">
      <c r="B818" s="34"/>
      <c r="C818" s="47"/>
      <c r="D818" s="35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7"/>
    </row>
    <row r="819" spans="2:18">
      <c r="B819" s="34"/>
      <c r="C819" s="47"/>
      <c r="D819" s="35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7"/>
    </row>
    <row r="820" spans="2:18">
      <c r="B820" s="34"/>
      <c r="C820" s="47"/>
      <c r="D820" s="35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7"/>
    </row>
    <row r="821" spans="2:18">
      <c r="B821" s="34"/>
      <c r="C821" s="47"/>
      <c r="D821" s="35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7"/>
    </row>
    <row r="822" spans="2:18">
      <c r="B822" s="34"/>
      <c r="C822" s="47"/>
      <c r="D822" s="35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7"/>
    </row>
    <row r="823" spans="2:18">
      <c r="B823" s="34"/>
      <c r="C823" s="47"/>
      <c r="D823" s="35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7"/>
    </row>
    <row r="824" spans="2:18">
      <c r="B824" s="34"/>
      <c r="C824" s="47"/>
      <c r="D824" s="35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7"/>
    </row>
    <row r="825" spans="2:18">
      <c r="B825" s="34"/>
      <c r="C825" s="47"/>
      <c r="D825" s="35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7"/>
    </row>
    <row r="826" spans="2:18">
      <c r="B826" s="34"/>
      <c r="C826" s="47"/>
      <c r="D826" s="35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7"/>
    </row>
    <row r="827" spans="2:18">
      <c r="B827" s="34"/>
      <c r="C827" s="47"/>
      <c r="D827" s="35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7"/>
    </row>
    <row r="828" spans="2:18">
      <c r="B828" s="34"/>
      <c r="C828" s="47"/>
      <c r="D828" s="35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7"/>
    </row>
    <row r="829" spans="2:18">
      <c r="B829" s="34"/>
      <c r="C829" s="47"/>
      <c r="D829" s="35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7"/>
    </row>
    <row r="830" spans="2:18">
      <c r="B830" s="34"/>
      <c r="C830" s="47"/>
      <c r="D830" s="35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7"/>
    </row>
    <row r="831" spans="2:18">
      <c r="B831" s="34"/>
      <c r="C831" s="47"/>
      <c r="D831" s="35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7"/>
    </row>
    <row r="832" spans="2:18">
      <c r="B832" s="34"/>
      <c r="C832" s="47"/>
      <c r="D832" s="35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7"/>
    </row>
    <row r="833" spans="2:18">
      <c r="B833" s="34"/>
      <c r="C833" s="47"/>
      <c r="D833" s="35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7"/>
    </row>
    <row r="834" spans="2:18">
      <c r="B834" s="34"/>
      <c r="C834" s="47"/>
      <c r="D834" s="35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7"/>
    </row>
    <row r="835" spans="2:18">
      <c r="B835" s="34"/>
      <c r="C835" s="47"/>
      <c r="D835" s="35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7"/>
    </row>
    <row r="836" spans="2:18">
      <c r="B836" s="34"/>
      <c r="C836" s="47"/>
      <c r="D836" s="35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7"/>
    </row>
    <row r="837" spans="2:18">
      <c r="B837" s="34"/>
      <c r="C837" s="47"/>
      <c r="D837" s="35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7"/>
    </row>
    <row r="838" spans="2:18">
      <c r="B838" s="34"/>
      <c r="C838" s="47"/>
      <c r="D838" s="35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7"/>
    </row>
    <row r="839" spans="2:18">
      <c r="B839" s="34"/>
      <c r="C839" s="47"/>
      <c r="D839" s="35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7"/>
    </row>
    <row r="840" spans="2:18">
      <c r="B840" s="34"/>
      <c r="C840" s="47"/>
      <c r="D840" s="35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7"/>
    </row>
    <row r="841" spans="2:18">
      <c r="B841" s="34"/>
      <c r="C841" s="47"/>
      <c r="D841" s="35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7"/>
    </row>
    <row r="842" spans="2:18">
      <c r="B842" s="34"/>
      <c r="C842" s="47"/>
      <c r="D842" s="35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7"/>
    </row>
    <row r="843" spans="2:18">
      <c r="B843" s="34"/>
      <c r="C843" s="47"/>
      <c r="D843" s="35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7"/>
    </row>
    <row r="844" spans="2:18">
      <c r="B844" s="34"/>
      <c r="C844" s="47"/>
      <c r="D844" s="35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7"/>
    </row>
    <row r="845" spans="2:18">
      <c r="B845" s="34"/>
      <c r="C845" s="47"/>
      <c r="D845" s="35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7"/>
    </row>
    <row r="846" spans="2:18">
      <c r="B846" s="34"/>
      <c r="C846" s="47"/>
      <c r="D846" s="35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7"/>
    </row>
    <row r="847" spans="2:18">
      <c r="B847" s="34"/>
      <c r="C847" s="47"/>
      <c r="D847" s="35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7"/>
    </row>
    <row r="848" spans="2:18">
      <c r="B848" s="34"/>
      <c r="C848" s="47"/>
      <c r="D848" s="35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7"/>
    </row>
    <row r="849" spans="2:18">
      <c r="B849" s="34"/>
      <c r="C849" s="47"/>
      <c r="D849" s="35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7"/>
    </row>
    <row r="850" spans="2:18">
      <c r="B850" s="34"/>
      <c r="C850" s="47"/>
      <c r="D850" s="35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7"/>
    </row>
    <row r="851" spans="2:18">
      <c r="B851" s="34"/>
      <c r="C851" s="47"/>
      <c r="D851" s="35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7"/>
    </row>
    <row r="852" spans="2:18">
      <c r="B852" s="34"/>
      <c r="C852" s="47"/>
      <c r="D852" s="35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7"/>
    </row>
    <row r="853" spans="2:18">
      <c r="B853" s="34"/>
      <c r="C853" s="47"/>
      <c r="D853" s="35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7"/>
    </row>
    <row r="854" spans="2:18">
      <c r="B854" s="34"/>
      <c r="C854" s="47"/>
      <c r="D854" s="35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7"/>
    </row>
    <row r="855" spans="2:18">
      <c r="B855" s="34"/>
      <c r="C855" s="47"/>
      <c r="D855" s="35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7"/>
    </row>
    <row r="856" spans="2:18">
      <c r="B856" s="34"/>
      <c r="C856" s="47"/>
      <c r="D856" s="35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7"/>
    </row>
    <row r="857" spans="2:18">
      <c r="B857" s="34"/>
      <c r="C857" s="47"/>
      <c r="D857" s="35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7"/>
    </row>
    <row r="858" spans="2:18">
      <c r="B858" s="34"/>
      <c r="C858" s="47"/>
      <c r="D858" s="35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7"/>
    </row>
    <row r="859" spans="2:18">
      <c r="B859" s="34"/>
      <c r="C859" s="47"/>
      <c r="D859" s="35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7"/>
    </row>
    <row r="860" spans="2:18">
      <c r="B860" s="34"/>
      <c r="C860" s="47"/>
      <c r="D860" s="35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7"/>
    </row>
    <row r="861" spans="2:18">
      <c r="B861" s="34"/>
      <c r="C861" s="47"/>
      <c r="D861" s="35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7"/>
    </row>
    <row r="862" spans="2:18">
      <c r="B862" s="34"/>
      <c r="C862" s="47"/>
      <c r="D862" s="35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7"/>
    </row>
    <row r="863" spans="2:18">
      <c r="B863" s="34"/>
      <c r="C863" s="47"/>
      <c r="D863" s="35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7"/>
    </row>
    <row r="864" spans="2:18">
      <c r="B864" s="34"/>
      <c r="C864" s="47"/>
      <c r="D864" s="35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7"/>
    </row>
    <row r="865" spans="2:18">
      <c r="B865" s="34"/>
      <c r="C865" s="47"/>
      <c r="D865" s="35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7"/>
    </row>
    <row r="866" spans="2:18">
      <c r="B866" s="34"/>
      <c r="C866" s="47"/>
      <c r="D866" s="35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7"/>
    </row>
    <row r="867" spans="2:18">
      <c r="B867" s="34"/>
      <c r="C867" s="47"/>
      <c r="D867" s="35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7"/>
    </row>
    <row r="868" spans="2:18">
      <c r="B868" s="34"/>
      <c r="C868" s="47"/>
      <c r="D868" s="35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7"/>
    </row>
    <row r="869" spans="2:18">
      <c r="B869" s="34"/>
      <c r="C869" s="47"/>
      <c r="D869" s="35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7"/>
    </row>
    <row r="870" spans="2:18">
      <c r="B870" s="34"/>
      <c r="C870" s="47"/>
      <c r="D870" s="35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7"/>
    </row>
    <row r="871" spans="2:18">
      <c r="B871" s="34"/>
      <c r="C871" s="47"/>
      <c r="D871" s="35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7"/>
    </row>
    <row r="872" spans="2:18">
      <c r="B872" s="34"/>
      <c r="C872" s="47"/>
      <c r="D872" s="35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7"/>
    </row>
    <row r="873" spans="2:18">
      <c r="B873" s="34"/>
      <c r="C873" s="47"/>
      <c r="D873" s="35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7"/>
    </row>
    <row r="874" spans="2:18">
      <c r="B874" s="34"/>
      <c r="C874" s="47"/>
      <c r="D874" s="35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7"/>
    </row>
    <row r="875" spans="2:18">
      <c r="B875" s="34"/>
      <c r="C875" s="47"/>
      <c r="D875" s="35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7"/>
    </row>
    <row r="876" spans="2:18">
      <c r="B876" s="34"/>
      <c r="C876" s="47"/>
      <c r="D876" s="35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7"/>
    </row>
    <row r="877" spans="2:18">
      <c r="B877" s="34"/>
      <c r="C877" s="47"/>
      <c r="D877" s="35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7"/>
    </row>
    <row r="878" spans="2:18">
      <c r="B878" s="34"/>
      <c r="C878" s="47"/>
      <c r="D878" s="35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7"/>
    </row>
    <row r="879" spans="2:18">
      <c r="B879" s="34"/>
      <c r="C879" s="47"/>
      <c r="D879" s="35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7"/>
    </row>
    <row r="880" spans="2:18">
      <c r="B880" s="34"/>
      <c r="C880" s="47"/>
      <c r="D880" s="35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7"/>
    </row>
    <row r="881" spans="2:18">
      <c r="B881" s="34"/>
      <c r="C881" s="47"/>
      <c r="D881" s="35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7"/>
    </row>
    <row r="882" spans="2:18">
      <c r="B882" s="34"/>
      <c r="C882" s="47"/>
      <c r="D882" s="35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7"/>
    </row>
    <row r="883" spans="2:18">
      <c r="B883" s="34"/>
      <c r="C883" s="47"/>
      <c r="D883" s="35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7"/>
    </row>
    <row r="884" spans="2:18">
      <c r="B884" s="34"/>
      <c r="C884" s="47"/>
      <c r="D884" s="35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7"/>
    </row>
    <row r="885" spans="2:18">
      <c r="B885" s="34"/>
      <c r="C885" s="47"/>
      <c r="D885" s="35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7"/>
    </row>
    <row r="886" spans="2:18">
      <c r="B886" s="34"/>
      <c r="C886" s="47"/>
      <c r="D886" s="35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7"/>
    </row>
    <row r="887" spans="2:18">
      <c r="B887" s="34"/>
      <c r="C887" s="47"/>
      <c r="D887" s="35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7"/>
    </row>
    <row r="888" spans="2:18">
      <c r="B888" s="34"/>
      <c r="C888" s="47"/>
      <c r="D888" s="35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7"/>
    </row>
    <row r="889" spans="2:18">
      <c r="B889" s="34"/>
      <c r="C889" s="47"/>
      <c r="D889" s="35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7"/>
    </row>
    <row r="890" spans="2:18">
      <c r="B890" s="34"/>
      <c r="C890" s="47"/>
      <c r="D890" s="35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7"/>
    </row>
    <row r="891" spans="2:18">
      <c r="B891" s="34"/>
      <c r="C891" s="47"/>
      <c r="D891" s="35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7"/>
    </row>
    <row r="892" spans="2:18">
      <c r="B892" s="34"/>
      <c r="C892" s="47"/>
      <c r="D892" s="35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7"/>
    </row>
    <row r="893" spans="2:18">
      <c r="B893" s="34"/>
      <c r="C893" s="47"/>
      <c r="D893" s="35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7"/>
    </row>
    <row r="894" spans="2:18">
      <c r="B894" s="34"/>
      <c r="C894" s="47"/>
      <c r="D894" s="35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7"/>
    </row>
    <row r="895" spans="2:18">
      <c r="B895" s="34"/>
      <c r="C895" s="47"/>
      <c r="D895" s="35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7"/>
    </row>
    <row r="896" spans="2:18">
      <c r="B896" s="34"/>
      <c r="C896" s="47"/>
      <c r="D896" s="35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7"/>
    </row>
    <row r="897" spans="2:18">
      <c r="B897" s="34"/>
      <c r="C897" s="47"/>
      <c r="D897" s="35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7"/>
    </row>
    <row r="898" spans="2:18">
      <c r="B898" s="34"/>
      <c r="C898" s="47"/>
      <c r="D898" s="35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7"/>
    </row>
    <row r="899" spans="2:18">
      <c r="B899" s="34"/>
      <c r="C899" s="47"/>
      <c r="D899" s="35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7"/>
    </row>
    <row r="900" spans="2:18">
      <c r="B900" s="34"/>
      <c r="C900" s="47"/>
      <c r="D900" s="35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7"/>
    </row>
    <row r="901" spans="2:18">
      <c r="B901" s="34"/>
      <c r="C901" s="47"/>
      <c r="D901" s="35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7"/>
    </row>
    <row r="902" spans="2:18">
      <c r="B902" s="34"/>
      <c r="C902" s="47"/>
      <c r="D902" s="35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7"/>
    </row>
    <row r="903" spans="2:18">
      <c r="B903" s="34"/>
      <c r="C903" s="47"/>
      <c r="D903" s="35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7"/>
    </row>
    <row r="904" spans="2:18">
      <c r="B904" s="34"/>
      <c r="C904" s="47"/>
      <c r="D904" s="35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7"/>
    </row>
    <row r="905" spans="2:18">
      <c r="B905" s="34"/>
      <c r="C905" s="47"/>
      <c r="D905" s="35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7"/>
    </row>
    <row r="906" spans="2:18">
      <c r="B906" s="34"/>
      <c r="C906" s="47"/>
      <c r="D906" s="35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7"/>
    </row>
    <row r="907" spans="2:18">
      <c r="B907" s="34"/>
      <c r="C907" s="47"/>
      <c r="D907" s="35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7"/>
    </row>
    <row r="908" spans="2:18">
      <c r="B908" s="34"/>
      <c r="C908" s="47"/>
      <c r="D908" s="35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7"/>
    </row>
    <row r="909" spans="2:18">
      <c r="B909" s="34"/>
      <c r="C909" s="47"/>
      <c r="D909" s="35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7"/>
    </row>
    <row r="910" spans="2:18">
      <c r="B910" s="34"/>
      <c r="C910" s="47"/>
      <c r="D910" s="35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7"/>
    </row>
    <row r="911" spans="2:18">
      <c r="B911" s="34"/>
      <c r="C911" s="47"/>
      <c r="D911" s="35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7"/>
    </row>
    <row r="912" spans="2:18">
      <c r="B912" s="34"/>
      <c r="C912" s="47"/>
      <c r="D912" s="35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7"/>
    </row>
    <row r="913" spans="2:18">
      <c r="B913" s="34"/>
      <c r="C913" s="47"/>
      <c r="D913" s="35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7"/>
    </row>
    <row r="914" spans="2:18">
      <c r="B914" s="34"/>
      <c r="C914" s="47"/>
      <c r="D914" s="35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7"/>
    </row>
    <row r="915" spans="2:18">
      <c r="B915" s="34"/>
      <c r="C915" s="47"/>
      <c r="D915" s="35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7"/>
    </row>
    <row r="916" spans="2:18">
      <c r="B916" s="34"/>
      <c r="C916" s="47"/>
      <c r="D916" s="35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7"/>
    </row>
    <row r="917" spans="2:18">
      <c r="B917" s="34"/>
      <c r="C917" s="47"/>
      <c r="D917" s="35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7"/>
    </row>
    <row r="918" spans="2:18">
      <c r="B918" s="34"/>
      <c r="C918" s="47"/>
      <c r="D918" s="35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7"/>
    </row>
    <row r="919" spans="2:18">
      <c r="B919" s="34"/>
      <c r="C919" s="47"/>
      <c r="D919" s="35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7"/>
    </row>
    <row r="920" spans="2:18">
      <c r="B920" s="34"/>
      <c r="C920" s="47"/>
      <c r="D920" s="35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7"/>
    </row>
    <row r="921" spans="2:18">
      <c r="B921" s="34"/>
      <c r="C921" s="47"/>
      <c r="D921" s="35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7"/>
    </row>
    <row r="922" spans="2:18">
      <c r="B922" s="34"/>
      <c r="C922" s="47"/>
      <c r="D922" s="35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7"/>
    </row>
    <row r="923" spans="2:18">
      <c r="B923" s="34"/>
      <c r="C923" s="47"/>
      <c r="D923" s="35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7"/>
    </row>
    <row r="924" spans="2:18">
      <c r="B924" s="34"/>
      <c r="C924" s="47"/>
      <c r="D924" s="35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7"/>
    </row>
    <row r="925" spans="2:18">
      <c r="B925" s="34"/>
      <c r="C925" s="47"/>
      <c r="D925" s="35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7"/>
    </row>
    <row r="926" spans="2:18">
      <c r="B926" s="34"/>
      <c r="C926" s="47"/>
      <c r="D926" s="35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7"/>
    </row>
    <row r="927" spans="2:18">
      <c r="B927" s="34"/>
      <c r="C927" s="47"/>
      <c r="D927" s="35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7"/>
    </row>
    <row r="928" spans="2:18">
      <c r="B928" s="34"/>
      <c r="C928" s="47"/>
      <c r="D928" s="35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7"/>
    </row>
    <row r="929" spans="2:18">
      <c r="B929" s="34"/>
      <c r="C929" s="47"/>
      <c r="D929" s="35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7"/>
    </row>
    <row r="930" spans="2:18">
      <c r="B930" s="34"/>
      <c r="C930" s="47"/>
      <c r="D930" s="35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7"/>
    </row>
    <row r="931" spans="2:18">
      <c r="B931" s="34"/>
      <c r="C931" s="47"/>
      <c r="D931" s="35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7"/>
    </row>
    <row r="932" spans="2:18">
      <c r="B932" s="34"/>
      <c r="C932" s="47"/>
      <c r="D932" s="35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7"/>
    </row>
    <row r="933" spans="2:18">
      <c r="B933" s="34"/>
      <c r="C933" s="47"/>
      <c r="D933" s="35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7"/>
    </row>
    <row r="934" spans="2:18">
      <c r="B934" s="34"/>
      <c r="C934" s="47"/>
      <c r="D934" s="35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7"/>
    </row>
    <row r="935" spans="2:18">
      <c r="B935" s="34"/>
      <c r="C935" s="47"/>
      <c r="D935" s="35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7"/>
    </row>
    <row r="936" spans="2:18">
      <c r="B936" s="34"/>
      <c r="C936" s="47"/>
      <c r="D936" s="35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7"/>
    </row>
    <row r="937" spans="2:18">
      <c r="B937" s="34"/>
      <c r="C937" s="47"/>
      <c r="D937" s="35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7"/>
    </row>
    <row r="938" spans="2:18">
      <c r="B938" s="34"/>
      <c r="C938" s="47"/>
      <c r="D938" s="35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7"/>
    </row>
    <row r="939" spans="2:18">
      <c r="B939" s="34"/>
      <c r="C939" s="47"/>
      <c r="D939" s="35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7"/>
    </row>
    <row r="940" spans="2:18">
      <c r="B940" s="34"/>
      <c r="C940" s="47"/>
      <c r="D940" s="35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7"/>
    </row>
    <row r="941" spans="2:18">
      <c r="B941" s="34"/>
      <c r="C941" s="47"/>
      <c r="D941" s="35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7"/>
    </row>
    <row r="942" spans="2:18">
      <c r="B942" s="34"/>
      <c r="C942" s="47"/>
      <c r="D942" s="35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7"/>
    </row>
    <row r="943" spans="2:18">
      <c r="B943" s="34"/>
      <c r="C943" s="47"/>
      <c r="D943" s="35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7"/>
    </row>
    <row r="944" spans="2:18">
      <c r="B944" s="34"/>
      <c r="C944" s="47"/>
      <c r="D944" s="35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7"/>
    </row>
    <row r="945" spans="2:18">
      <c r="B945" s="34"/>
      <c r="C945" s="47"/>
      <c r="D945" s="35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7"/>
    </row>
    <row r="946" spans="2:18">
      <c r="B946" s="34"/>
      <c r="C946" s="47"/>
      <c r="D946" s="35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7"/>
    </row>
    <row r="947" spans="2:18">
      <c r="B947" s="34"/>
      <c r="C947" s="47"/>
      <c r="D947" s="35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7"/>
    </row>
    <row r="948" spans="2:18">
      <c r="B948" s="34"/>
      <c r="C948" s="47"/>
      <c r="D948" s="35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7"/>
    </row>
    <row r="949" spans="2:18">
      <c r="B949" s="34"/>
      <c r="C949" s="47"/>
      <c r="D949" s="35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7"/>
    </row>
    <row r="950" spans="2:18">
      <c r="B950" s="34"/>
      <c r="C950" s="47"/>
      <c r="D950" s="35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7"/>
    </row>
    <row r="951" spans="2:18">
      <c r="B951" s="34"/>
      <c r="C951" s="47"/>
      <c r="D951" s="35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7"/>
    </row>
    <row r="952" spans="2:18">
      <c r="B952" s="34"/>
      <c r="C952" s="47"/>
      <c r="D952" s="35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7"/>
    </row>
    <row r="953" spans="2:18">
      <c r="B953" s="34"/>
      <c r="C953" s="47"/>
      <c r="D953" s="35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7"/>
    </row>
    <row r="954" spans="2:18">
      <c r="B954" s="34"/>
      <c r="C954" s="47"/>
      <c r="D954" s="35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7"/>
    </row>
    <row r="955" spans="2:18">
      <c r="B955" s="34"/>
      <c r="C955" s="47"/>
      <c r="D955" s="35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7"/>
    </row>
    <row r="956" spans="2:18">
      <c r="B956" s="34"/>
      <c r="C956" s="47"/>
      <c r="D956" s="35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7"/>
    </row>
    <row r="957" spans="2:18">
      <c r="B957" s="34"/>
      <c r="C957" s="47"/>
      <c r="D957" s="35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7"/>
    </row>
    <row r="958" spans="2:18">
      <c r="B958" s="34"/>
      <c r="C958" s="47"/>
      <c r="D958" s="35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7"/>
    </row>
    <row r="959" spans="2:18">
      <c r="B959" s="34"/>
      <c r="C959" s="47"/>
      <c r="D959" s="35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7"/>
    </row>
    <row r="960" spans="2:18">
      <c r="B960" s="34"/>
      <c r="C960" s="47"/>
      <c r="D960" s="35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7"/>
    </row>
    <row r="961" spans="2:18">
      <c r="B961" s="34"/>
      <c r="C961" s="47"/>
      <c r="D961" s="35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7"/>
    </row>
    <row r="962" spans="2:18">
      <c r="B962" s="34"/>
      <c r="C962" s="47"/>
      <c r="D962" s="35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7"/>
    </row>
    <row r="963" spans="2:18">
      <c r="B963" s="34"/>
      <c r="C963" s="47"/>
      <c r="D963" s="35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7"/>
    </row>
    <row r="964" spans="2:18">
      <c r="B964" s="34"/>
      <c r="C964" s="47"/>
      <c r="D964" s="35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7"/>
    </row>
    <row r="965" spans="2:18">
      <c r="B965" s="34"/>
      <c r="C965" s="47"/>
      <c r="D965" s="35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7"/>
    </row>
    <row r="966" spans="2:18">
      <c r="B966" s="34"/>
      <c r="C966" s="47"/>
      <c r="D966" s="35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7"/>
    </row>
    <row r="967" spans="2:18">
      <c r="B967" s="34"/>
      <c r="C967" s="47"/>
      <c r="D967" s="35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7"/>
    </row>
    <row r="968" spans="2:18">
      <c r="B968" s="34"/>
      <c r="C968" s="47"/>
      <c r="D968" s="35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7"/>
    </row>
    <row r="969" spans="2:18">
      <c r="B969" s="34"/>
      <c r="C969" s="47"/>
      <c r="D969" s="35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7"/>
    </row>
    <row r="970" spans="2:18">
      <c r="B970" s="34"/>
      <c r="C970" s="47"/>
      <c r="D970" s="35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7"/>
    </row>
    <row r="971" spans="2:18">
      <c r="B971" s="34"/>
      <c r="C971" s="47"/>
      <c r="D971" s="35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7"/>
    </row>
    <row r="972" spans="2:18">
      <c r="B972" s="34"/>
      <c r="C972" s="47"/>
      <c r="D972" s="35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7"/>
    </row>
    <row r="973" spans="2:18">
      <c r="B973" s="34"/>
      <c r="C973" s="47"/>
      <c r="D973" s="35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7"/>
    </row>
    <row r="974" spans="2:18">
      <c r="B974" s="34"/>
      <c r="C974" s="47"/>
      <c r="D974" s="35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7"/>
    </row>
    <row r="975" spans="2:18">
      <c r="B975" s="34"/>
      <c r="C975" s="47"/>
      <c r="D975" s="35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7"/>
    </row>
    <row r="976" spans="2:18">
      <c r="B976" s="34"/>
      <c r="C976" s="47"/>
      <c r="D976" s="35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7"/>
    </row>
    <row r="977" spans="2:18">
      <c r="B977" s="34"/>
      <c r="C977" s="47"/>
      <c r="D977" s="35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7"/>
    </row>
    <row r="978" spans="2:18">
      <c r="B978" s="34"/>
      <c r="C978" s="47"/>
      <c r="D978" s="35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7"/>
    </row>
    <row r="979" spans="2:18">
      <c r="B979" s="34"/>
      <c r="C979" s="47"/>
      <c r="D979" s="35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7"/>
    </row>
    <row r="980" spans="2:18">
      <c r="B980" s="34"/>
      <c r="C980" s="47"/>
      <c r="D980" s="35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7"/>
    </row>
    <row r="981" spans="2:18">
      <c r="B981" s="34"/>
      <c r="C981" s="47"/>
      <c r="D981" s="35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7"/>
    </row>
    <row r="982" spans="2:18">
      <c r="B982" s="34"/>
      <c r="C982" s="47"/>
      <c r="D982" s="35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7"/>
    </row>
    <row r="983" spans="2:18">
      <c r="B983" s="34"/>
      <c r="C983" s="47"/>
      <c r="D983" s="35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7"/>
    </row>
    <row r="984" spans="2:18">
      <c r="B984" s="34"/>
      <c r="C984" s="47"/>
      <c r="D984" s="35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7"/>
    </row>
    <row r="985" spans="2:18">
      <c r="B985" s="34"/>
      <c r="C985" s="47"/>
      <c r="D985" s="35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7"/>
    </row>
    <row r="986" spans="2:18">
      <c r="B986" s="34"/>
      <c r="C986" s="47"/>
      <c r="D986" s="35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7"/>
    </row>
    <row r="987" spans="2:18">
      <c r="B987" s="34"/>
      <c r="C987" s="47"/>
      <c r="D987" s="35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7"/>
    </row>
    <row r="988" spans="2:18">
      <c r="B988" s="34"/>
      <c r="C988" s="47"/>
      <c r="D988" s="35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7"/>
    </row>
    <row r="989" spans="2:18">
      <c r="B989" s="34"/>
      <c r="C989" s="47"/>
      <c r="D989" s="35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7"/>
    </row>
    <row r="990" spans="2:18">
      <c r="B990" s="34"/>
      <c r="C990" s="47"/>
      <c r="D990" s="35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7"/>
    </row>
    <row r="991" spans="2:18">
      <c r="B991" s="34"/>
      <c r="C991" s="47"/>
      <c r="D991" s="35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7"/>
    </row>
    <row r="992" spans="2:18">
      <c r="B992" s="34"/>
      <c r="C992" s="47"/>
      <c r="D992" s="35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7"/>
    </row>
    <row r="993" spans="2:18">
      <c r="B993" s="34"/>
      <c r="C993" s="47"/>
      <c r="D993" s="35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7"/>
    </row>
    <row r="994" spans="2:18">
      <c r="B994" s="34"/>
      <c r="C994" s="47"/>
      <c r="D994" s="35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7"/>
    </row>
    <row r="995" spans="2:18">
      <c r="B995" s="34"/>
      <c r="C995" s="47"/>
      <c r="D995" s="35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7"/>
    </row>
    <row r="996" spans="2:18">
      <c r="B996" s="34"/>
      <c r="C996" s="47"/>
      <c r="D996" s="35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7"/>
    </row>
    <row r="997" spans="2:18">
      <c r="B997" s="34"/>
      <c r="C997" s="47"/>
      <c r="D997" s="35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7"/>
    </row>
    <row r="998" spans="2:18">
      <c r="B998" s="34"/>
      <c r="C998" s="47"/>
      <c r="D998" s="35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7"/>
    </row>
    <row r="999" spans="2:18">
      <c r="B999" s="34"/>
      <c r="C999" s="47"/>
      <c r="D999" s="35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7"/>
    </row>
    <row r="1000" spans="2:18">
      <c r="B1000" s="34"/>
      <c r="C1000" s="47"/>
      <c r="D1000" s="35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7"/>
    </row>
    <row r="1001" spans="2:18">
      <c r="B1001" s="34"/>
      <c r="C1001" s="47"/>
      <c r="D1001" s="35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7"/>
    </row>
    <row r="1002" spans="2:18">
      <c r="B1002" s="34"/>
      <c r="C1002" s="47"/>
      <c r="D1002" s="35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7"/>
    </row>
    <row r="1003" spans="2:18">
      <c r="B1003" s="34"/>
      <c r="C1003" s="47"/>
      <c r="D1003" s="35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7"/>
    </row>
    <row r="1004" spans="2:18">
      <c r="B1004" s="34"/>
      <c r="C1004" s="47"/>
      <c r="D1004" s="35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7"/>
    </row>
    <row r="1005" spans="2:18">
      <c r="B1005" s="34"/>
      <c r="C1005" s="47"/>
      <c r="D1005" s="35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7"/>
    </row>
    <row r="1006" spans="2:18">
      <c r="B1006" s="34"/>
      <c r="C1006" s="47"/>
      <c r="D1006" s="35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7"/>
    </row>
    <row r="1007" spans="2:18">
      <c r="B1007" s="34"/>
      <c r="C1007" s="47"/>
      <c r="D1007" s="35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7"/>
    </row>
    <row r="1008" spans="2:18">
      <c r="B1008" s="34"/>
      <c r="C1008" s="47"/>
      <c r="D1008" s="35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7"/>
    </row>
    <row r="1009" spans="2:18">
      <c r="B1009" s="34"/>
      <c r="C1009" s="47"/>
      <c r="D1009" s="35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7"/>
    </row>
    <row r="1010" spans="2:18">
      <c r="B1010" s="34"/>
      <c r="C1010" s="47"/>
      <c r="D1010" s="35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7"/>
    </row>
    <row r="1011" spans="2:18">
      <c r="B1011" s="34"/>
      <c r="C1011" s="47"/>
      <c r="D1011" s="35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7"/>
    </row>
    <row r="1012" spans="2:18">
      <c r="B1012" s="34"/>
      <c r="C1012" s="47"/>
      <c r="D1012" s="35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7"/>
    </row>
    <row r="1013" spans="2:18">
      <c r="B1013" s="34"/>
      <c r="C1013" s="47"/>
      <c r="D1013" s="35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7"/>
    </row>
    <row r="1014" spans="2:18">
      <c r="B1014" s="34"/>
      <c r="C1014" s="47"/>
      <c r="D1014" s="35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7"/>
    </row>
    <row r="1015" spans="2:18">
      <c r="B1015" s="34"/>
      <c r="C1015" s="47"/>
      <c r="D1015" s="35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7"/>
    </row>
    <row r="1016" spans="2:18">
      <c r="B1016" s="34"/>
      <c r="C1016" s="47"/>
      <c r="D1016" s="35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7"/>
    </row>
    <row r="1017" spans="2:18">
      <c r="B1017" s="34"/>
      <c r="C1017" s="47"/>
      <c r="D1017" s="35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7"/>
    </row>
    <row r="1018" spans="2:18">
      <c r="B1018" s="34"/>
      <c r="C1018" s="47"/>
      <c r="D1018" s="35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7"/>
    </row>
    <row r="1019" spans="2:18">
      <c r="B1019" s="34"/>
      <c r="C1019" s="47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7"/>
    </row>
    <row r="1020" spans="2:18">
      <c r="B1020" s="34"/>
      <c r="C1020" s="47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7"/>
    </row>
    <row r="1021" spans="2:18">
      <c r="B1021" s="34"/>
      <c r="C1021" s="47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7"/>
    </row>
    <row r="1022" spans="2:18">
      <c r="B1022" s="34"/>
      <c r="C1022" s="47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7"/>
    </row>
    <row r="1023" spans="2:18">
      <c r="B1023" s="38"/>
      <c r="C1023" s="48"/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40"/>
    </row>
    <row r="1024" spans="2:18" ht="13.5" thickBot="1">
      <c r="B1024" s="41"/>
      <c r="C1024" s="49"/>
      <c r="D1024" s="42"/>
      <c r="E1024" s="42"/>
      <c r="F1024" s="42"/>
      <c r="G1024" s="42"/>
      <c r="H1024" s="42"/>
      <c r="I1024" s="42"/>
      <c r="J1024" s="42"/>
      <c r="K1024" s="42"/>
      <c r="L1024" s="42"/>
      <c r="M1024" s="42"/>
      <c r="N1024" s="42"/>
      <c r="O1024" s="42"/>
      <c r="P1024" s="42"/>
      <c r="Q1024" s="42"/>
      <c r="R1024" s="43"/>
    </row>
    <row r="1025" spans="2:18" ht="13.5" thickTop="1">
      <c r="B1025" s="25"/>
      <c r="C1025" s="25"/>
    </row>
    <row r="1026" spans="2:18" ht="16.5">
      <c r="D1026" s="24"/>
      <c r="E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24"/>
    </row>
    <row r="1027" spans="2:18" ht="16.5">
      <c r="D1027" s="24"/>
      <c r="E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24" t="s">
        <v>1850</v>
      </c>
    </row>
    <row r="1028" spans="2:18" ht="16.5">
      <c r="D1028" s="24"/>
      <c r="E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24" t="s">
        <v>1851</v>
      </c>
      <c r="R1028" s="44"/>
    </row>
    <row r="1029" spans="2:18" ht="16.5">
      <c r="D1029" s="24"/>
      <c r="E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24"/>
      <c r="R1029" s="44"/>
    </row>
    <row r="1030" spans="2:18" ht="16.5">
      <c r="D1030" s="24"/>
      <c r="E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24"/>
      <c r="R1030" s="44"/>
    </row>
    <row r="1031" spans="2:18" ht="16.5">
      <c r="D1031" s="24"/>
      <c r="E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24"/>
      <c r="R1031" s="44"/>
    </row>
    <row r="1032" spans="2:18" ht="16.5">
      <c r="D1032" s="24"/>
      <c r="E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24" t="s">
        <v>1852</v>
      </c>
    </row>
    <row r="1033" spans="2:18" ht="16.5">
      <c r="D1033" s="24"/>
      <c r="E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24" t="s">
        <v>1853</v>
      </c>
    </row>
    <row r="1034" spans="2:18" ht="15.75">
      <c r="D1034" s="45"/>
    </row>
  </sheetData>
  <mergeCells count="26">
    <mergeCell ref="P3:R3"/>
    <mergeCell ref="R8:R10"/>
    <mergeCell ref="I8:I10"/>
    <mergeCell ref="J8:J10"/>
    <mergeCell ref="K8:K10"/>
    <mergeCell ref="L8:L10"/>
    <mergeCell ref="M8:M10"/>
    <mergeCell ref="N8:N10"/>
    <mergeCell ref="B4:O4"/>
    <mergeCell ref="B5:O5"/>
    <mergeCell ref="B1:O1"/>
    <mergeCell ref="B7:B10"/>
    <mergeCell ref="C7:C10"/>
    <mergeCell ref="D7:D10"/>
    <mergeCell ref="E7:R7"/>
    <mergeCell ref="E8:E10"/>
    <mergeCell ref="F8:F10"/>
    <mergeCell ref="G8:G10"/>
    <mergeCell ref="H8:H10"/>
    <mergeCell ref="O8:O10"/>
    <mergeCell ref="P8:P10"/>
    <mergeCell ref="Q8:Q10"/>
    <mergeCell ref="P1:R1"/>
    <mergeCell ref="B2:O2"/>
    <mergeCell ref="P2:R2"/>
    <mergeCell ref="B3:O3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B1:G170"/>
  <sheetViews>
    <sheetView view="pageBreakPreview" zoomScaleSheetLayoutView="100" workbookViewId="0">
      <selection activeCell="F29" sqref="F29"/>
    </sheetView>
  </sheetViews>
  <sheetFormatPr defaultRowHeight="12.75"/>
  <cols>
    <col min="1" max="1" width="2.85546875" style="25" customWidth="1"/>
    <col min="2" max="2" width="7.85546875" style="51" customWidth="1"/>
    <col min="3" max="3" width="14.140625" style="53" customWidth="1"/>
    <col min="4" max="4" width="41.28515625" style="25" customWidth="1"/>
    <col min="5" max="5" width="19.140625" style="134" customWidth="1"/>
    <col min="6" max="242" width="9.140625" style="25"/>
    <col min="243" max="243" width="2.85546875" style="25" customWidth="1"/>
    <col min="244" max="244" width="6.42578125" style="25" customWidth="1"/>
    <col min="245" max="245" width="22.140625" style="25" customWidth="1"/>
    <col min="246" max="246" width="15" style="25" customWidth="1"/>
    <col min="247" max="247" width="11.28515625" style="25" customWidth="1"/>
    <col min="248" max="248" width="13" style="25" customWidth="1"/>
    <col min="249" max="249" width="8.7109375" style="25" customWidth="1"/>
    <col min="250" max="250" width="10.140625" style="25" customWidth="1"/>
    <col min="251" max="251" width="10.28515625" style="25" customWidth="1"/>
    <col min="252" max="252" width="8.7109375" style="25" customWidth="1"/>
    <col min="253" max="253" width="24" style="25" customWidth="1"/>
    <col min="254" max="254" width="13.140625" style="25" customWidth="1"/>
    <col min="255" max="255" width="11.28515625" style="25" customWidth="1"/>
    <col min="256" max="256" width="10.5703125" style="25" customWidth="1"/>
    <col min="257" max="257" width="10.140625" style="25" customWidth="1"/>
    <col min="258" max="258" width="16.7109375" style="25" customWidth="1"/>
    <col min="259" max="259" width="15.140625" style="25" customWidth="1"/>
    <col min="260" max="498" width="9.140625" style="25"/>
    <col min="499" max="499" width="2.85546875" style="25" customWidth="1"/>
    <col min="500" max="500" width="6.42578125" style="25" customWidth="1"/>
    <col min="501" max="501" width="22.140625" style="25" customWidth="1"/>
    <col min="502" max="502" width="15" style="25" customWidth="1"/>
    <col min="503" max="503" width="11.28515625" style="25" customWidth="1"/>
    <col min="504" max="504" width="13" style="25" customWidth="1"/>
    <col min="505" max="505" width="8.7109375" style="25" customWidth="1"/>
    <col min="506" max="506" width="10.140625" style="25" customWidth="1"/>
    <col min="507" max="507" width="10.28515625" style="25" customWidth="1"/>
    <col min="508" max="508" width="8.7109375" style="25" customWidth="1"/>
    <col min="509" max="509" width="24" style="25" customWidth="1"/>
    <col min="510" max="510" width="13.140625" style="25" customWidth="1"/>
    <col min="511" max="511" width="11.28515625" style="25" customWidth="1"/>
    <col min="512" max="512" width="10.5703125" style="25" customWidth="1"/>
    <col min="513" max="513" width="10.140625" style="25" customWidth="1"/>
    <col min="514" max="514" width="16.7109375" style="25" customWidth="1"/>
    <col min="515" max="515" width="15.140625" style="25" customWidth="1"/>
    <col min="516" max="754" width="9.140625" style="25"/>
    <col min="755" max="755" width="2.85546875" style="25" customWidth="1"/>
    <col min="756" max="756" width="6.42578125" style="25" customWidth="1"/>
    <col min="757" max="757" width="22.140625" style="25" customWidth="1"/>
    <col min="758" max="758" width="15" style="25" customWidth="1"/>
    <col min="759" max="759" width="11.28515625" style="25" customWidth="1"/>
    <col min="760" max="760" width="13" style="25" customWidth="1"/>
    <col min="761" max="761" width="8.7109375" style="25" customWidth="1"/>
    <col min="762" max="762" width="10.140625" style="25" customWidth="1"/>
    <col min="763" max="763" width="10.28515625" style="25" customWidth="1"/>
    <col min="764" max="764" width="8.7109375" style="25" customWidth="1"/>
    <col min="765" max="765" width="24" style="25" customWidth="1"/>
    <col min="766" max="766" width="13.140625" style="25" customWidth="1"/>
    <col min="767" max="767" width="11.28515625" style="25" customWidth="1"/>
    <col min="768" max="768" width="10.5703125" style="25" customWidth="1"/>
    <col min="769" max="769" width="10.140625" style="25" customWidth="1"/>
    <col min="770" max="770" width="16.7109375" style="25" customWidth="1"/>
    <col min="771" max="771" width="15.140625" style="25" customWidth="1"/>
    <col min="772" max="1010" width="9.140625" style="25"/>
    <col min="1011" max="1011" width="2.85546875" style="25" customWidth="1"/>
    <col min="1012" max="1012" width="6.42578125" style="25" customWidth="1"/>
    <col min="1013" max="1013" width="22.140625" style="25" customWidth="1"/>
    <col min="1014" max="1014" width="15" style="25" customWidth="1"/>
    <col min="1015" max="1015" width="11.28515625" style="25" customWidth="1"/>
    <col min="1016" max="1016" width="13" style="25" customWidth="1"/>
    <col min="1017" max="1017" width="8.7109375" style="25" customWidth="1"/>
    <col min="1018" max="1018" width="10.140625" style="25" customWidth="1"/>
    <col min="1019" max="1019" width="10.28515625" style="25" customWidth="1"/>
    <col min="1020" max="1020" width="8.7109375" style="25" customWidth="1"/>
    <col min="1021" max="1021" width="24" style="25" customWidth="1"/>
    <col min="1022" max="1022" width="13.140625" style="25" customWidth="1"/>
    <col min="1023" max="1023" width="11.28515625" style="25" customWidth="1"/>
    <col min="1024" max="1024" width="10.5703125" style="25" customWidth="1"/>
    <col min="1025" max="1025" width="10.140625" style="25" customWidth="1"/>
    <col min="1026" max="1026" width="16.7109375" style="25" customWidth="1"/>
    <col min="1027" max="1027" width="15.140625" style="25" customWidth="1"/>
    <col min="1028" max="1266" width="9.140625" style="25"/>
    <col min="1267" max="1267" width="2.85546875" style="25" customWidth="1"/>
    <col min="1268" max="1268" width="6.42578125" style="25" customWidth="1"/>
    <col min="1269" max="1269" width="22.140625" style="25" customWidth="1"/>
    <col min="1270" max="1270" width="15" style="25" customWidth="1"/>
    <col min="1271" max="1271" width="11.28515625" style="25" customWidth="1"/>
    <col min="1272" max="1272" width="13" style="25" customWidth="1"/>
    <col min="1273" max="1273" width="8.7109375" style="25" customWidth="1"/>
    <col min="1274" max="1274" width="10.140625" style="25" customWidth="1"/>
    <col min="1275" max="1275" width="10.28515625" style="25" customWidth="1"/>
    <col min="1276" max="1276" width="8.7109375" style="25" customWidth="1"/>
    <col min="1277" max="1277" width="24" style="25" customWidth="1"/>
    <col min="1278" max="1278" width="13.140625" style="25" customWidth="1"/>
    <col min="1279" max="1279" width="11.28515625" style="25" customWidth="1"/>
    <col min="1280" max="1280" width="10.5703125" style="25" customWidth="1"/>
    <col min="1281" max="1281" width="10.140625" style="25" customWidth="1"/>
    <col min="1282" max="1282" width="16.7109375" style="25" customWidth="1"/>
    <col min="1283" max="1283" width="15.140625" style="25" customWidth="1"/>
    <col min="1284" max="1522" width="9.140625" style="25"/>
    <col min="1523" max="1523" width="2.85546875" style="25" customWidth="1"/>
    <col min="1524" max="1524" width="6.42578125" style="25" customWidth="1"/>
    <col min="1525" max="1525" width="22.140625" style="25" customWidth="1"/>
    <col min="1526" max="1526" width="15" style="25" customWidth="1"/>
    <col min="1527" max="1527" width="11.28515625" style="25" customWidth="1"/>
    <col min="1528" max="1528" width="13" style="25" customWidth="1"/>
    <col min="1529" max="1529" width="8.7109375" style="25" customWidth="1"/>
    <col min="1530" max="1530" width="10.140625" style="25" customWidth="1"/>
    <col min="1531" max="1531" width="10.28515625" style="25" customWidth="1"/>
    <col min="1532" max="1532" width="8.7109375" style="25" customWidth="1"/>
    <col min="1533" max="1533" width="24" style="25" customWidth="1"/>
    <col min="1534" max="1534" width="13.140625" style="25" customWidth="1"/>
    <col min="1535" max="1535" width="11.28515625" style="25" customWidth="1"/>
    <col min="1536" max="1536" width="10.5703125" style="25" customWidth="1"/>
    <col min="1537" max="1537" width="10.140625" style="25" customWidth="1"/>
    <col min="1538" max="1538" width="16.7109375" style="25" customWidth="1"/>
    <col min="1539" max="1539" width="15.140625" style="25" customWidth="1"/>
    <col min="1540" max="1778" width="9.140625" style="25"/>
    <col min="1779" max="1779" width="2.85546875" style="25" customWidth="1"/>
    <col min="1780" max="1780" width="6.42578125" style="25" customWidth="1"/>
    <col min="1781" max="1781" width="22.140625" style="25" customWidth="1"/>
    <col min="1782" max="1782" width="15" style="25" customWidth="1"/>
    <col min="1783" max="1783" width="11.28515625" style="25" customWidth="1"/>
    <col min="1784" max="1784" width="13" style="25" customWidth="1"/>
    <col min="1785" max="1785" width="8.7109375" style="25" customWidth="1"/>
    <col min="1786" max="1786" width="10.140625" style="25" customWidth="1"/>
    <col min="1787" max="1787" width="10.28515625" style="25" customWidth="1"/>
    <col min="1788" max="1788" width="8.7109375" style="25" customWidth="1"/>
    <col min="1789" max="1789" width="24" style="25" customWidth="1"/>
    <col min="1790" max="1790" width="13.140625" style="25" customWidth="1"/>
    <col min="1791" max="1791" width="11.28515625" style="25" customWidth="1"/>
    <col min="1792" max="1792" width="10.5703125" style="25" customWidth="1"/>
    <col min="1793" max="1793" width="10.140625" style="25" customWidth="1"/>
    <col min="1794" max="1794" width="16.7109375" style="25" customWidth="1"/>
    <col min="1795" max="1795" width="15.140625" style="25" customWidth="1"/>
    <col min="1796" max="2034" width="9.140625" style="25"/>
    <col min="2035" max="2035" width="2.85546875" style="25" customWidth="1"/>
    <col min="2036" max="2036" width="6.42578125" style="25" customWidth="1"/>
    <col min="2037" max="2037" width="22.140625" style="25" customWidth="1"/>
    <col min="2038" max="2038" width="15" style="25" customWidth="1"/>
    <col min="2039" max="2039" width="11.28515625" style="25" customWidth="1"/>
    <col min="2040" max="2040" width="13" style="25" customWidth="1"/>
    <col min="2041" max="2041" width="8.7109375" style="25" customWidth="1"/>
    <col min="2042" max="2042" width="10.140625" style="25" customWidth="1"/>
    <col min="2043" max="2043" width="10.28515625" style="25" customWidth="1"/>
    <col min="2044" max="2044" width="8.7109375" style="25" customWidth="1"/>
    <col min="2045" max="2045" width="24" style="25" customWidth="1"/>
    <col min="2046" max="2046" width="13.140625" style="25" customWidth="1"/>
    <col min="2047" max="2047" width="11.28515625" style="25" customWidth="1"/>
    <col min="2048" max="2048" width="10.5703125" style="25" customWidth="1"/>
    <col min="2049" max="2049" width="10.140625" style="25" customWidth="1"/>
    <col min="2050" max="2050" width="16.7109375" style="25" customWidth="1"/>
    <col min="2051" max="2051" width="15.140625" style="25" customWidth="1"/>
    <col min="2052" max="2290" width="9.140625" style="25"/>
    <col min="2291" max="2291" width="2.85546875" style="25" customWidth="1"/>
    <col min="2292" max="2292" width="6.42578125" style="25" customWidth="1"/>
    <col min="2293" max="2293" width="22.140625" style="25" customWidth="1"/>
    <col min="2294" max="2294" width="15" style="25" customWidth="1"/>
    <col min="2295" max="2295" width="11.28515625" style="25" customWidth="1"/>
    <col min="2296" max="2296" width="13" style="25" customWidth="1"/>
    <col min="2297" max="2297" width="8.7109375" style="25" customWidth="1"/>
    <col min="2298" max="2298" width="10.140625" style="25" customWidth="1"/>
    <col min="2299" max="2299" width="10.28515625" style="25" customWidth="1"/>
    <col min="2300" max="2300" width="8.7109375" style="25" customWidth="1"/>
    <col min="2301" max="2301" width="24" style="25" customWidth="1"/>
    <col min="2302" max="2302" width="13.140625" style="25" customWidth="1"/>
    <col min="2303" max="2303" width="11.28515625" style="25" customWidth="1"/>
    <col min="2304" max="2304" width="10.5703125" style="25" customWidth="1"/>
    <col min="2305" max="2305" width="10.140625" style="25" customWidth="1"/>
    <col min="2306" max="2306" width="16.7109375" style="25" customWidth="1"/>
    <col min="2307" max="2307" width="15.140625" style="25" customWidth="1"/>
    <col min="2308" max="2546" width="9.140625" style="25"/>
    <col min="2547" max="2547" width="2.85546875" style="25" customWidth="1"/>
    <col min="2548" max="2548" width="6.42578125" style="25" customWidth="1"/>
    <col min="2549" max="2549" width="22.140625" style="25" customWidth="1"/>
    <col min="2550" max="2550" width="15" style="25" customWidth="1"/>
    <col min="2551" max="2551" width="11.28515625" style="25" customWidth="1"/>
    <col min="2552" max="2552" width="13" style="25" customWidth="1"/>
    <col min="2553" max="2553" width="8.7109375" style="25" customWidth="1"/>
    <col min="2554" max="2554" width="10.140625" style="25" customWidth="1"/>
    <col min="2555" max="2555" width="10.28515625" style="25" customWidth="1"/>
    <col min="2556" max="2556" width="8.7109375" style="25" customWidth="1"/>
    <col min="2557" max="2557" width="24" style="25" customWidth="1"/>
    <col min="2558" max="2558" width="13.140625" style="25" customWidth="1"/>
    <col min="2559" max="2559" width="11.28515625" style="25" customWidth="1"/>
    <col min="2560" max="2560" width="10.5703125" style="25" customWidth="1"/>
    <col min="2561" max="2561" width="10.140625" style="25" customWidth="1"/>
    <col min="2562" max="2562" width="16.7109375" style="25" customWidth="1"/>
    <col min="2563" max="2563" width="15.140625" style="25" customWidth="1"/>
    <col min="2564" max="2802" width="9.140625" style="25"/>
    <col min="2803" max="2803" width="2.85546875" style="25" customWidth="1"/>
    <col min="2804" max="2804" width="6.42578125" style="25" customWidth="1"/>
    <col min="2805" max="2805" width="22.140625" style="25" customWidth="1"/>
    <col min="2806" max="2806" width="15" style="25" customWidth="1"/>
    <col min="2807" max="2807" width="11.28515625" style="25" customWidth="1"/>
    <col min="2808" max="2808" width="13" style="25" customWidth="1"/>
    <col min="2809" max="2809" width="8.7109375" style="25" customWidth="1"/>
    <col min="2810" max="2810" width="10.140625" style="25" customWidth="1"/>
    <col min="2811" max="2811" width="10.28515625" style="25" customWidth="1"/>
    <col min="2812" max="2812" width="8.7109375" style="25" customWidth="1"/>
    <col min="2813" max="2813" width="24" style="25" customWidth="1"/>
    <col min="2814" max="2814" width="13.140625" style="25" customWidth="1"/>
    <col min="2815" max="2815" width="11.28515625" style="25" customWidth="1"/>
    <col min="2816" max="2816" width="10.5703125" style="25" customWidth="1"/>
    <col min="2817" max="2817" width="10.140625" style="25" customWidth="1"/>
    <col min="2818" max="2818" width="16.7109375" style="25" customWidth="1"/>
    <col min="2819" max="2819" width="15.140625" style="25" customWidth="1"/>
    <col min="2820" max="3058" width="9.140625" style="25"/>
    <col min="3059" max="3059" width="2.85546875" style="25" customWidth="1"/>
    <col min="3060" max="3060" width="6.42578125" style="25" customWidth="1"/>
    <col min="3061" max="3061" width="22.140625" style="25" customWidth="1"/>
    <col min="3062" max="3062" width="15" style="25" customWidth="1"/>
    <col min="3063" max="3063" width="11.28515625" style="25" customWidth="1"/>
    <col min="3064" max="3064" width="13" style="25" customWidth="1"/>
    <col min="3065" max="3065" width="8.7109375" style="25" customWidth="1"/>
    <col min="3066" max="3066" width="10.140625" style="25" customWidth="1"/>
    <col min="3067" max="3067" width="10.28515625" style="25" customWidth="1"/>
    <col min="3068" max="3068" width="8.7109375" style="25" customWidth="1"/>
    <col min="3069" max="3069" width="24" style="25" customWidth="1"/>
    <col min="3070" max="3070" width="13.140625" style="25" customWidth="1"/>
    <col min="3071" max="3071" width="11.28515625" style="25" customWidth="1"/>
    <col min="3072" max="3072" width="10.5703125" style="25" customWidth="1"/>
    <col min="3073" max="3073" width="10.140625" style="25" customWidth="1"/>
    <col min="3074" max="3074" width="16.7109375" style="25" customWidth="1"/>
    <col min="3075" max="3075" width="15.140625" style="25" customWidth="1"/>
    <col min="3076" max="3314" width="9.140625" style="25"/>
    <col min="3315" max="3315" width="2.85546875" style="25" customWidth="1"/>
    <col min="3316" max="3316" width="6.42578125" style="25" customWidth="1"/>
    <col min="3317" max="3317" width="22.140625" style="25" customWidth="1"/>
    <col min="3318" max="3318" width="15" style="25" customWidth="1"/>
    <col min="3319" max="3319" width="11.28515625" style="25" customWidth="1"/>
    <col min="3320" max="3320" width="13" style="25" customWidth="1"/>
    <col min="3321" max="3321" width="8.7109375" style="25" customWidth="1"/>
    <col min="3322" max="3322" width="10.140625" style="25" customWidth="1"/>
    <col min="3323" max="3323" width="10.28515625" style="25" customWidth="1"/>
    <col min="3324" max="3324" width="8.7109375" style="25" customWidth="1"/>
    <col min="3325" max="3325" width="24" style="25" customWidth="1"/>
    <col min="3326" max="3326" width="13.140625" style="25" customWidth="1"/>
    <col min="3327" max="3327" width="11.28515625" style="25" customWidth="1"/>
    <col min="3328" max="3328" width="10.5703125" style="25" customWidth="1"/>
    <col min="3329" max="3329" width="10.140625" style="25" customWidth="1"/>
    <col min="3330" max="3330" width="16.7109375" style="25" customWidth="1"/>
    <col min="3331" max="3331" width="15.140625" style="25" customWidth="1"/>
    <col min="3332" max="3570" width="9.140625" style="25"/>
    <col min="3571" max="3571" width="2.85546875" style="25" customWidth="1"/>
    <col min="3572" max="3572" width="6.42578125" style="25" customWidth="1"/>
    <col min="3573" max="3573" width="22.140625" style="25" customWidth="1"/>
    <col min="3574" max="3574" width="15" style="25" customWidth="1"/>
    <col min="3575" max="3575" width="11.28515625" style="25" customWidth="1"/>
    <col min="3576" max="3576" width="13" style="25" customWidth="1"/>
    <col min="3577" max="3577" width="8.7109375" style="25" customWidth="1"/>
    <col min="3578" max="3578" width="10.140625" style="25" customWidth="1"/>
    <col min="3579" max="3579" width="10.28515625" style="25" customWidth="1"/>
    <col min="3580" max="3580" width="8.7109375" style="25" customWidth="1"/>
    <col min="3581" max="3581" width="24" style="25" customWidth="1"/>
    <col min="3582" max="3582" width="13.140625" style="25" customWidth="1"/>
    <col min="3583" max="3583" width="11.28515625" style="25" customWidth="1"/>
    <col min="3584" max="3584" width="10.5703125" style="25" customWidth="1"/>
    <col min="3585" max="3585" width="10.140625" style="25" customWidth="1"/>
    <col min="3586" max="3586" width="16.7109375" style="25" customWidth="1"/>
    <col min="3587" max="3587" width="15.140625" style="25" customWidth="1"/>
    <col min="3588" max="3826" width="9.140625" style="25"/>
    <col min="3827" max="3827" width="2.85546875" style="25" customWidth="1"/>
    <col min="3828" max="3828" width="6.42578125" style="25" customWidth="1"/>
    <col min="3829" max="3829" width="22.140625" style="25" customWidth="1"/>
    <col min="3830" max="3830" width="15" style="25" customWidth="1"/>
    <col min="3831" max="3831" width="11.28515625" style="25" customWidth="1"/>
    <col min="3832" max="3832" width="13" style="25" customWidth="1"/>
    <col min="3833" max="3833" width="8.7109375" style="25" customWidth="1"/>
    <col min="3834" max="3834" width="10.140625" style="25" customWidth="1"/>
    <col min="3835" max="3835" width="10.28515625" style="25" customWidth="1"/>
    <col min="3836" max="3836" width="8.7109375" style="25" customWidth="1"/>
    <col min="3837" max="3837" width="24" style="25" customWidth="1"/>
    <col min="3838" max="3838" width="13.140625" style="25" customWidth="1"/>
    <col min="3839" max="3839" width="11.28515625" style="25" customWidth="1"/>
    <col min="3840" max="3840" width="10.5703125" style="25" customWidth="1"/>
    <col min="3841" max="3841" width="10.140625" style="25" customWidth="1"/>
    <col min="3842" max="3842" width="16.7109375" style="25" customWidth="1"/>
    <col min="3843" max="3843" width="15.140625" style="25" customWidth="1"/>
    <col min="3844" max="4082" width="9.140625" style="25"/>
    <col min="4083" max="4083" width="2.85546875" style="25" customWidth="1"/>
    <col min="4084" max="4084" width="6.42578125" style="25" customWidth="1"/>
    <col min="4085" max="4085" width="22.140625" style="25" customWidth="1"/>
    <col min="4086" max="4086" width="15" style="25" customWidth="1"/>
    <col min="4087" max="4087" width="11.28515625" style="25" customWidth="1"/>
    <col min="4088" max="4088" width="13" style="25" customWidth="1"/>
    <col min="4089" max="4089" width="8.7109375" style="25" customWidth="1"/>
    <col min="4090" max="4090" width="10.140625" style="25" customWidth="1"/>
    <col min="4091" max="4091" width="10.28515625" style="25" customWidth="1"/>
    <col min="4092" max="4092" width="8.7109375" style="25" customWidth="1"/>
    <col min="4093" max="4093" width="24" style="25" customWidth="1"/>
    <col min="4094" max="4094" width="13.140625" style="25" customWidth="1"/>
    <col min="4095" max="4095" width="11.28515625" style="25" customWidth="1"/>
    <col min="4096" max="4096" width="10.5703125" style="25" customWidth="1"/>
    <col min="4097" max="4097" width="10.140625" style="25" customWidth="1"/>
    <col min="4098" max="4098" width="16.7109375" style="25" customWidth="1"/>
    <col min="4099" max="4099" width="15.140625" style="25" customWidth="1"/>
    <col min="4100" max="4338" width="9.140625" style="25"/>
    <col min="4339" max="4339" width="2.85546875" style="25" customWidth="1"/>
    <col min="4340" max="4340" width="6.42578125" style="25" customWidth="1"/>
    <col min="4341" max="4341" width="22.140625" style="25" customWidth="1"/>
    <col min="4342" max="4342" width="15" style="25" customWidth="1"/>
    <col min="4343" max="4343" width="11.28515625" style="25" customWidth="1"/>
    <col min="4344" max="4344" width="13" style="25" customWidth="1"/>
    <col min="4345" max="4345" width="8.7109375" style="25" customWidth="1"/>
    <col min="4346" max="4346" width="10.140625" style="25" customWidth="1"/>
    <col min="4347" max="4347" width="10.28515625" style="25" customWidth="1"/>
    <col min="4348" max="4348" width="8.7109375" style="25" customWidth="1"/>
    <col min="4349" max="4349" width="24" style="25" customWidth="1"/>
    <col min="4350" max="4350" width="13.140625" style="25" customWidth="1"/>
    <col min="4351" max="4351" width="11.28515625" style="25" customWidth="1"/>
    <col min="4352" max="4352" width="10.5703125" style="25" customWidth="1"/>
    <col min="4353" max="4353" width="10.140625" style="25" customWidth="1"/>
    <col min="4354" max="4354" width="16.7109375" style="25" customWidth="1"/>
    <col min="4355" max="4355" width="15.140625" style="25" customWidth="1"/>
    <col min="4356" max="4594" width="9.140625" style="25"/>
    <col min="4595" max="4595" width="2.85546875" style="25" customWidth="1"/>
    <col min="4596" max="4596" width="6.42578125" style="25" customWidth="1"/>
    <col min="4597" max="4597" width="22.140625" style="25" customWidth="1"/>
    <col min="4598" max="4598" width="15" style="25" customWidth="1"/>
    <col min="4599" max="4599" width="11.28515625" style="25" customWidth="1"/>
    <col min="4600" max="4600" width="13" style="25" customWidth="1"/>
    <col min="4601" max="4601" width="8.7109375" style="25" customWidth="1"/>
    <col min="4602" max="4602" width="10.140625" style="25" customWidth="1"/>
    <col min="4603" max="4603" width="10.28515625" style="25" customWidth="1"/>
    <col min="4604" max="4604" width="8.7109375" style="25" customWidth="1"/>
    <col min="4605" max="4605" width="24" style="25" customWidth="1"/>
    <col min="4606" max="4606" width="13.140625" style="25" customWidth="1"/>
    <col min="4607" max="4607" width="11.28515625" style="25" customWidth="1"/>
    <col min="4608" max="4608" width="10.5703125" style="25" customWidth="1"/>
    <col min="4609" max="4609" width="10.140625" style="25" customWidth="1"/>
    <col min="4610" max="4610" width="16.7109375" style="25" customWidth="1"/>
    <col min="4611" max="4611" width="15.140625" style="25" customWidth="1"/>
    <col min="4612" max="4850" width="9.140625" style="25"/>
    <col min="4851" max="4851" width="2.85546875" style="25" customWidth="1"/>
    <col min="4852" max="4852" width="6.42578125" style="25" customWidth="1"/>
    <col min="4853" max="4853" width="22.140625" style="25" customWidth="1"/>
    <col min="4854" max="4854" width="15" style="25" customWidth="1"/>
    <col min="4855" max="4855" width="11.28515625" style="25" customWidth="1"/>
    <col min="4856" max="4856" width="13" style="25" customWidth="1"/>
    <col min="4857" max="4857" width="8.7109375" style="25" customWidth="1"/>
    <col min="4858" max="4858" width="10.140625" style="25" customWidth="1"/>
    <col min="4859" max="4859" width="10.28515625" style="25" customWidth="1"/>
    <col min="4860" max="4860" width="8.7109375" style="25" customWidth="1"/>
    <col min="4861" max="4861" width="24" style="25" customWidth="1"/>
    <col min="4862" max="4862" width="13.140625" style="25" customWidth="1"/>
    <col min="4863" max="4863" width="11.28515625" style="25" customWidth="1"/>
    <col min="4864" max="4864" width="10.5703125" style="25" customWidth="1"/>
    <col min="4865" max="4865" width="10.140625" style="25" customWidth="1"/>
    <col min="4866" max="4866" width="16.7109375" style="25" customWidth="1"/>
    <col min="4867" max="4867" width="15.140625" style="25" customWidth="1"/>
    <col min="4868" max="5106" width="9.140625" style="25"/>
    <col min="5107" max="5107" width="2.85546875" style="25" customWidth="1"/>
    <col min="5108" max="5108" width="6.42578125" style="25" customWidth="1"/>
    <col min="5109" max="5109" width="22.140625" style="25" customWidth="1"/>
    <col min="5110" max="5110" width="15" style="25" customWidth="1"/>
    <col min="5111" max="5111" width="11.28515625" style="25" customWidth="1"/>
    <col min="5112" max="5112" width="13" style="25" customWidth="1"/>
    <col min="5113" max="5113" width="8.7109375" style="25" customWidth="1"/>
    <col min="5114" max="5114" width="10.140625" style="25" customWidth="1"/>
    <col min="5115" max="5115" width="10.28515625" style="25" customWidth="1"/>
    <col min="5116" max="5116" width="8.7109375" style="25" customWidth="1"/>
    <col min="5117" max="5117" width="24" style="25" customWidth="1"/>
    <col min="5118" max="5118" width="13.140625" style="25" customWidth="1"/>
    <col min="5119" max="5119" width="11.28515625" style="25" customWidth="1"/>
    <col min="5120" max="5120" width="10.5703125" style="25" customWidth="1"/>
    <col min="5121" max="5121" width="10.140625" style="25" customWidth="1"/>
    <col min="5122" max="5122" width="16.7109375" style="25" customWidth="1"/>
    <col min="5123" max="5123" width="15.140625" style="25" customWidth="1"/>
    <col min="5124" max="5362" width="9.140625" style="25"/>
    <col min="5363" max="5363" width="2.85546875" style="25" customWidth="1"/>
    <col min="5364" max="5364" width="6.42578125" style="25" customWidth="1"/>
    <col min="5365" max="5365" width="22.140625" style="25" customWidth="1"/>
    <col min="5366" max="5366" width="15" style="25" customWidth="1"/>
    <col min="5367" max="5367" width="11.28515625" style="25" customWidth="1"/>
    <col min="5368" max="5368" width="13" style="25" customWidth="1"/>
    <col min="5369" max="5369" width="8.7109375" style="25" customWidth="1"/>
    <col min="5370" max="5370" width="10.140625" style="25" customWidth="1"/>
    <col min="5371" max="5371" width="10.28515625" style="25" customWidth="1"/>
    <col min="5372" max="5372" width="8.7109375" style="25" customWidth="1"/>
    <col min="5373" max="5373" width="24" style="25" customWidth="1"/>
    <col min="5374" max="5374" width="13.140625" style="25" customWidth="1"/>
    <col min="5375" max="5375" width="11.28515625" style="25" customWidth="1"/>
    <col min="5376" max="5376" width="10.5703125" style="25" customWidth="1"/>
    <col min="5377" max="5377" width="10.140625" style="25" customWidth="1"/>
    <col min="5378" max="5378" width="16.7109375" style="25" customWidth="1"/>
    <col min="5379" max="5379" width="15.140625" style="25" customWidth="1"/>
    <col min="5380" max="5618" width="9.140625" style="25"/>
    <col min="5619" max="5619" width="2.85546875" style="25" customWidth="1"/>
    <col min="5620" max="5620" width="6.42578125" style="25" customWidth="1"/>
    <col min="5621" max="5621" width="22.140625" style="25" customWidth="1"/>
    <col min="5622" max="5622" width="15" style="25" customWidth="1"/>
    <col min="5623" max="5623" width="11.28515625" style="25" customWidth="1"/>
    <col min="5624" max="5624" width="13" style="25" customWidth="1"/>
    <col min="5625" max="5625" width="8.7109375" style="25" customWidth="1"/>
    <col min="5626" max="5626" width="10.140625" style="25" customWidth="1"/>
    <col min="5627" max="5627" width="10.28515625" style="25" customWidth="1"/>
    <col min="5628" max="5628" width="8.7109375" style="25" customWidth="1"/>
    <col min="5629" max="5629" width="24" style="25" customWidth="1"/>
    <col min="5630" max="5630" width="13.140625" style="25" customWidth="1"/>
    <col min="5631" max="5631" width="11.28515625" style="25" customWidth="1"/>
    <col min="5632" max="5632" width="10.5703125" style="25" customWidth="1"/>
    <col min="5633" max="5633" width="10.140625" style="25" customWidth="1"/>
    <col min="5634" max="5634" width="16.7109375" style="25" customWidth="1"/>
    <col min="5635" max="5635" width="15.140625" style="25" customWidth="1"/>
    <col min="5636" max="5874" width="9.140625" style="25"/>
    <col min="5875" max="5875" width="2.85546875" style="25" customWidth="1"/>
    <col min="5876" max="5876" width="6.42578125" style="25" customWidth="1"/>
    <col min="5877" max="5877" width="22.140625" style="25" customWidth="1"/>
    <col min="5878" max="5878" width="15" style="25" customWidth="1"/>
    <col min="5879" max="5879" width="11.28515625" style="25" customWidth="1"/>
    <col min="5880" max="5880" width="13" style="25" customWidth="1"/>
    <col min="5881" max="5881" width="8.7109375" style="25" customWidth="1"/>
    <col min="5882" max="5882" width="10.140625" style="25" customWidth="1"/>
    <col min="5883" max="5883" width="10.28515625" style="25" customWidth="1"/>
    <col min="5884" max="5884" width="8.7109375" style="25" customWidth="1"/>
    <col min="5885" max="5885" width="24" style="25" customWidth="1"/>
    <col min="5886" max="5886" width="13.140625" style="25" customWidth="1"/>
    <col min="5887" max="5887" width="11.28515625" style="25" customWidth="1"/>
    <col min="5888" max="5888" width="10.5703125" style="25" customWidth="1"/>
    <col min="5889" max="5889" width="10.140625" style="25" customWidth="1"/>
    <col min="5890" max="5890" width="16.7109375" style="25" customWidth="1"/>
    <col min="5891" max="5891" width="15.140625" style="25" customWidth="1"/>
    <col min="5892" max="6130" width="9.140625" style="25"/>
    <col min="6131" max="6131" width="2.85546875" style="25" customWidth="1"/>
    <col min="6132" max="6132" width="6.42578125" style="25" customWidth="1"/>
    <col min="6133" max="6133" width="22.140625" style="25" customWidth="1"/>
    <col min="6134" max="6134" width="15" style="25" customWidth="1"/>
    <col min="6135" max="6135" width="11.28515625" style="25" customWidth="1"/>
    <col min="6136" max="6136" width="13" style="25" customWidth="1"/>
    <col min="6137" max="6137" width="8.7109375" style="25" customWidth="1"/>
    <col min="6138" max="6138" width="10.140625" style="25" customWidth="1"/>
    <col min="6139" max="6139" width="10.28515625" style="25" customWidth="1"/>
    <col min="6140" max="6140" width="8.7109375" style="25" customWidth="1"/>
    <col min="6141" max="6141" width="24" style="25" customWidth="1"/>
    <col min="6142" max="6142" width="13.140625" style="25" customWidth="1"/>
    <col min="6143" max="6143" width="11.28515625" style="25" customWidth="1"/>
    <col min="6144" max="6144" width="10.5703125" style="25" customWidth="1"/>
    <col min="6145" max="6145" width="10.140625" style="25" customWidth="1"/>
    <col min="6146" max="6146" width="16.7109375" style="25" customWidth="1"/>
    <col min="6147" max="6147" width="15.140625" style="25" customWidth="1"/>
    <col min="6148" max="6386" width="9.140625" style="25"/>
    <col min="6387" max="6387" width="2.85546875" style="25" customWidth="1"/>
    <col min="6388" max="6388" width="6.42578125" style="25" customWidth="1"/>
    <col min="6389" max="6389" width="22.140625" style="25" customWidth="1"/>
    <col min="6390" max="6390" width="15" style="25" customWidth="1"/>
    <col min="6391" max="6391" width="11.28515625" style="25" customWidth="1"/>
    <col min="6392" max="6392" width="13" style="25" customWidth="1"/>
    <col min="6393" max="6393" width="8.7109375" style="25" customWidth="1"/>
    <col min="6394" max="6394" width="10.140625" style="25" customWidth="1"/>
    <col min="6395" max="6395" width="10.28515625" style="25" customWidth="1"/>
    <col min="6396" max="6396" width="8.7109375" style="25" customWidth="1"/>
    <col min="6397" max="6397" width="24" style="25" customWidth="1"/>
    <col min="6398" max="6398" width="13.140625" style="25" customWidth="1"/>
    <col min="6399" max="6399" width="11.28515625" style="25" customWidth="1"/>
    <col min="6400" max="6400" width="10.5703125" style="25" customWidth="1"/>
    <col min="6401" max="6401" width="10.140625" style="25" customWidth="1"/>
    <col min="6402" max="6402" width="16.7109375" style="25" customWidth="1"/>
    <col min="6403" max="6403" width="15.140625" style="25" customWidth="1"/>
    <col min="6404" max="6642" width="9.140625" style="25"/>
    <col min="6643" max="6643" width="2.85546875" style="25" customWidth="1"/>
    <col min="6644" max="6644" width="6.42578125" style="25" customWidth="1"/>
    <col min="6645" max="6645" width="22.140625" style="25" customWidth="1"/>
    <col min="6646" max="6646" width="15" style="25" customWidth="1"/>
    <col min="6647" max="6647" width="11.28515625" style="25" customWidth="1"/>
    <col min="6648" max="6648" width="13" style="25" customWidth="1"/>
    <col min="6649" max="6649" width="8.7109375" style="25" customWidth="1"/>
    <col min="6650" max="6650" width="10.140625" style="25" customWidth="1"/>
    <col min="6651" max="6651" width="10.28515625" style="25" customWidth="1"/>
    <col min="6652" max="6652" width="8.7109375" style="25" customWidth="1"/>
    <col min="6653" max="6653" width="24" style="25" customWidth="1"/>
    <col min="6654" max="6654" width="13.140625" style="25" customWidth="1"/>
    <col min="6655" max="6655" width="11.28515625" style="25" customWidth="1"/>
    <col min="6656" max="6656" width="10.5703125" style="25" customWidth="1"/>
    <col min="6657" max="6657" width="10.140625" style="25" customWidth="1"/>
    <col min="6658" max="6658" width="16.7109375" style="25" customWidth="1"/>
    <col min="6659" max="6659" width="15.140625" style="25" customWidth="1"/>
    <col min="6660" max="6898" width="9.140625" style="25"/>
    <col min="6899" max="6899" width="2.85546875" style="25" customWidth="1"/>
    <col min="6900" max="6900" width="6.42578125" style="25" customWidth="1"/>
    <col min="6901" max="6901" width="22.140625" style="25" customWidth="1"/>
    <col min="6902" max="6902" width="15" style="25" customWidth="1"/>
    <col min="6903" max="6903" width="11.28515625" style="25" customWidth="1"/>
    <col min="6904" max="6904" width="13" style="25" customWidth="1"/>
    <col min="6905" max="6905" width="8.7109375" style="25" customWidth="1"/>
    <col min="6906" max="6906" width="10.140625" style="25" customWidth="1"/>
    <col min="6907" max="6907" width="10.28515625" style="25" customWidth="1"/>
    <col min="6908" max="6908" width="8.7109375" style="25" customWidth="1"/>
    <col min="6909" max="6909" width="24" style="25" customWidth="1"/>
    <col min="6910" max="6910" width="13.140625" style="25" customWidth="1"/>
    <col min="6911" max="6911" width="11.28515625" style="25" customWidth="1"/>
    <col min="6912" max="6912" width="10.5703125" style="25" customWidth="1"/>
    <col min="6913" max="6913" width="10.140625" style="25" customWidth="1"/>
    <col min="6914" max="6914" width="16.7109375" style="25" customWidth="1"/>
    <col min="6915" max="6915" width="15.140625" style="25" customWidth="1"/>
    <col min="6916" max="7154" width="9.140625" style="25"/>
    <col min="7155" max="7155" width="2.85546875" style="25" customWidth="1"/>
    <col min="7156" max="7156" width="6.42578125" style="25" customWidth="1"/>
    <col min="7157" max="7157" width="22.140625" style="25" customWidth="1"/>
    <col min="7158" max="7158" width="15" style="25" customWidth="1"/>
    <col min="7159" max="7159" width="11.28515625" style="25" customWidth="1"/>
    <col min="7160" max="7160" width="13" style="25" customWidth="1"/>
    <col min="7161" max="7161" width="8.7109375" style="25" customWidth="1"/>
    <col min="7162" max="7162" width="10.140625" style="25" customWidth="1"/>
    <col min="7163" max="7163" width="10.28515625" style="25" customWidth="1"/>
    <col min="7164" max="7164" width="8.7109375" style="25" customWidth="1"/>
    <col min="7165" max="7165" width="24" style="25" customWidth="1"/>
    <col min="7166" max="7166" width="13.140625" style="25" customWidth="1"/>
    <col min="7167" max="7167" width="11.28515625" style="25" customWidth="1"/>
    <col min="7168" max="7168" width="10.5703125" style="25" customWidth="1"/>
    <col min="7169" max="7169" width="10.140625" style="25" customWidth="1"/>
    <col min="7170" max="7170" width="16.7109375" style="25" customWidth="1"/>
    <col min="7171" max="7171" width="15.140625" style="25" customWidth="1"/>
    <col min="7172" max="7410" width="9.140625" style="25"/>
    <col min="7411" max="7411" width="2.85546875" style="25" customWidth="1"/>
    <col min="7412" max="7412" width="6.42578125" style="25" customWidth="1"/>
    <col min="7413" max="7413" width="22.140625" style="25" customWidth="1"/>
    <col min="7414" max="7414" width="15" style="25" customWidth="1"/>
    <col min="7415" max="7415" width="11.28515625" style="25" customWidth="1"/>
    <col min="7416" max="7416" width="13" style="25" customWidth="1"/>
    <col min="7417" max="7417" width="8.7109375" style="25" customWidth="1"/>
    <col min="7418" max="7418" width="10.140625" style="25" customWidth="1"/>
    <col min="7419" max="7419" width="10.28515625" style="25" customWidth="1"/>
    <col min="7420" max="7420" width="8.7109375" style="25" customWidth="1"/>
    <col min="7421" max="7421" width="24" style="25" customWidth="1"/>
    <col min="7422" max="7422" width="13.140625" style="25" customWidth="1"/>
    <col min="7423" max="7423" width="11.28515625" style="25" customWidth="1"/>
    <col min="7424" max="7424" width="10.5703125" style="25" customWidth="1"/>
    <col min="7425" max="7425" width="10.140625" style="25" customWidth="1"/>
    <col min="7426" max="7426" width="16.7109375" style="25" customWidth="1"/>
    <col min="7427" max="7427" width="15.140625" style="25" customWidth="1"/>
    <col min="7428" max="7666" width="9.140625" style="25"/>
    <col min="7667" max="7667" width="2.85546875" style="25" customWidth="1"/>
    <col min="7668" max="7668" width="6.42578125" style="25" customWidth="1"/>
    <col min="7669" max="7669" width="22.140625" style="25" customWidth="1"/>
    <col min="7670" max="7670" width="15" style="25" customWidth="1"/>
    <col min="7671" max="7671" width="11.28515625" style="25" customWidth="1"/>
    <col min="7672" max="7672" width="13" style="25" customWidth="1"/>
    <col min="7673" max="7673" width="8.7109375" style="25" customWidth="1"/>
    <col min="7674" max="7674" width="10.140625" style="25" customWidth="1"/>
    <col min="7675" max="7675" width="10.28515625" style="25" customWidth="1"/>
    <col min="7676" max="7676" width="8.7109375" style="25" customWidth="1"/>
    <col min="7677" max="7677" width="24" style="25" customWidth="1"/>
    <col min="7678" max="7678" width="13.140625" style="25" customWidth="1"/>
    <col min="7679" max="7679" width="11.28515625" style="25" customWidth="1"/>
    <col min="7680" max="7680" width="10.5703125" style="25" customWidth="1"/>
    <col min="7681" max="7681" width="10.140625" style="25" customWidth="1"/>
    <col min="7682" max="7682" width="16.7109375" style="25" customWidth="1"/>
    <col min="7683" max="7683" width="15.140625" style="25" customWidth="1"/>
    <col min="7684" max="7922" width="9.140625" style="25"/>
    <col min="7923" max="7923" width="2.85546875" style="25" customWidth="1"/>
    <col min="7924" max="7924" width="6.42578125" style="25" customWidth="1"/>
    <col min="7925" max="7925" width="22.140625" style="25" customWidth="1"/>
    <col min="7926" max="7926" width="15" style="25" customWidth="1"/>
    <col min="7927" max="7927" width="11.28515625" style="25" customWidth="1"/>
    <col min="7928" max="7928" width="13" style="25" customWidth="1"/>
    <col min="7929" max="7929" width="8.7109375" style="25" customWidth="1"/>
    <col min="7930" max="7930" width="10.140625" style="25" customWidth="1"/>
    <col min="7931" max="7931" width="10.28515625" style="25" customWidth="1"/>
    <col min="7932" max="7932" width="8.7109375" style="25" customWidth="1"/>
    <col min="7933" max="7933" width="24" style="25" customWidth="1"/>
    <col min="7934" max="7934" width="13.140625" style="25" customWidth="1"/>
    <col min="7935" max="7935" width="11.28515625" style="25" customWidth="1"/>
    <col min="7936" max="7936" width="10.5703125" style="25" customWidth="1"/>
    <col min="7937" max="7937" width="10.140625" style="25" customWidth="1"/>
    <col min="7938" max="7938" width="16.7109375" style="25" customWidth="1"/>
    <col min="7939" max="7939" width="15.140625" style="25" customWidth="1"/>
    <col min="7940" max="8178" width="9.140625" style="25"/>
    <col min="8179" max="8179" width="2.85546875" style="25" customWidth="1"/>
    <col min="8180" max="8180" width="6.42578125" style="25" customWidth="1"/>
    <col min="8181" max="8181" width="22.140625" style="25" customWidth="1"/>
    <col min="8182" max="8182" width="15" style="25" customWidth="1"/>
    <col min="8183" max="8183" width="11.28515625" style="25" customWidth="1"/>
    <col min="8184" max="8184" width="13" style="25" customWidth="1"/>
    <col min="8185" max="8185" width="8.7109375" style="25" customWidth="1"/>
    <col min="8186" max="8186" width="10.140625" style="25" customWidth="1"/>
    <col min="8187" max="8187" width="10.28515625" style="25" customWidth="1"/>
    <col min="8188" max="8188" width="8.7109375" style="25" customWidth="1"/>
    <col min="8189" max="8189" width="24" style="25" customWidth="1"/>
    <col min="8190" max="8190" width="13.140625" style="25" customWidth="1"/>
    <col min="8191" max="8191" width="11.28515625" style="25" customWidth="1"/>
    <col min="8192" max="8192" width="10.5703125" style="25" customWidth="1"/>
    <col min="8193" max="8193" width="10.140625" style="25" customWidth="1"/>
    <col min="8194" max="8194" width="16.7109375" style="25" customWidth="1"/>
    <col min="8195" max="8195" width="15.140625" style="25" customWidth="1"/>
    <col min="8196" max="8434" width="9.140625" style="25"/>
    <col min="8435" max="8435" width="2.85546875" style="25" customWidth="1"/>
    <col min="8436" max="8436" width="6.42578125" style="25" customWidth="1"/>
    <col min="8437" max="8437" width="22.140625" style="25" customWidth="1"/>
    <col min="8438" max="8438" width="15" style="25" customWidth="1"/>
    <col min="8439" max="8439" width="11.28515625" style="25" customWidth="1"/>
    <col min="8440" max="8440" width="13" style="25" customWidth="1"/>
    <col min="8441" max="8441" width="8.7109375" style="25" customWidth="1"/>
    <col min="8442" max="8442" width="10.140625" style="25" customWidth="1"/>
    <col min="8443" max="8443" width="10.28515625" style="25" customWidth="1"/>
    <col min="8444" max="8444" width="8.7109375" style="25" customWidth="1"/>
    <col min="8445" max="8445" width="24" style="25" customWidth="1"/>
    <col min="8446" max="8446" width="13.140625" style="25" customWidth="1"/>
    <col min="8447" max="8447" width="11.28515625" style="25" customWidth="1"/>
    <col min="8448" max="8448" width="10.5703125" style="25" customWidth="1"/>
    <col min="8449" max="8449" width="10.140625" style="25" customWidth="1"/>
    <col min="8450" max="8450" width="16.7109375" style="25" customWidth="1"/>
    <col min="8451" max="8451" width="15.140625" style="25" customWidth="1"/>
    <col min="8452" max="8690" width="9.140625" style="25"/>
    <col min="8691" max="8691" width="2.85546875" style="25" customWidth="1"/>
    <col min="8692" max="8692" width="6.42578125" style="25" customWidth="1"/>
    <col min="8693" max="8693" width="22.140625" style="25" customWidth="1"/>
    <col min="8694" max="8694" width="15" style="25" customWidth="1"/>
    <col min="8695" max="8695" width="11.28515625" style="25" customWidth="1"/>
    <col min="8696" max="8696" width="13" style="25" customWidth="1"/>
    <col min="8697" max="8697" width="8.7109375" style="25" customWidth="1"/>
    <col min="8698" max="8698" width="10.140625" style="25" customWidth="1"/>
    <col min="8699" max="8699" width="10.28515625" style="25" customWidth="1"/>
    <col min="8700" max="8700" width="8.7109375" style="25" customWidth="1"/>
    <col min="8701" max="8701" width="24" style="25" customWidth="1"/>
    <col min="8702" max="8702" width="13.140625" style="25" customWidth="1"/>
    <col min="8703" max="8703" width="11.28515625" style="25" customWidth="1"/>
    <col min="8704" max="8704" width="10.5703125" style="25" customWidth="1"/>
    <col min="8705" max="8705" width="10.140625" style="25" customWidth="1"/>
    <col min="8706" max="8706" width="16.7109375" style="25" customWidth="1"/>
    <col min="8707" max="8707" width="15.140625" style="25" customWidth="1"/>
    <col min="8708" max="8946" width="9.140625" style="25"/>
    <col min="8947" max="8947" width="2.85546875" style="25" customWidth="1"/>
    <col min="8948" max="8948" width="6.42578125" style="25" customWidth="1"/>
    <col min="8949" max="8949" width="22.140625" style="25" customWidth="1"/>
    <col min="8950" max="8950" width="15" style="25" customWidth="1"/>
    <col min="8951" max="8951" width="11.28515625" style="25" customWidth="1"/>
    <col min="8952" max="8952" width="13" style="25" customWidth="1"/>
    <col min="8953" max="8953" width="8.7109375" style="25" customWidth="1"/>
    <col min="8954" max="8954" width="10.140625" style="25" customWidth="1"/>
    <col min="8955" max="8955" width="10.28515625" style="25" customWidth="1"/>
    <col min="8956" max="8956" width="8.7109375" style="25" customWidth="1"/>
    <col min="8957" max="8957" width="24" style="25" customWidth="1"/>
    <col min="8958" max="8958" width="13.140625" style="25" customWidth="1"/>
    <col min="8959" max="8959" width="11.28515625" style="25" customWidth="1"/>
    <col min="8960" max="8960" width="10.5703125" style="25" customWidth="1"/>
    <col min="8961" max="8961" width="10.140625" style="25" customWidth="1"/>
    <col min="8962" max="8962" width="16.7109375" style="25" customWidth="1"/>
    <col min="8963" max="8963" width="15.140625" style="25" customWidth="1"/>
    <col min="8964" max="9202" width="9.140625" style="25"/>
    <col min="9203" max="9203" width="2.85546875" style="25" customWidth="1"/>
    <col min="9204" max="9204" width="6.42578125" style="25" customWidth="1"/>
    <col min="9205" max="9205" width="22.140625" style="25" customWidth="1"/>
    <col min="9206" max="9206" width="15" style="25" customWidth="1"/>
    <col min="9207" max="9207" width="11.28515625" style="25" customWidth="1"/>
    <col min="9208" max="9208" width="13" style="25" customWidth="1"/>
    <col min="9209" max="9209" width="8.7109375" style="25" customWidth="1"/>
    <col min="9210" max="9210" width="10.140625" style="25" customWidth="1"/>
    <col min="9211" max="9211" width="10.28515625" style="25" customWidth="1"/>
    <col min="9212" max="9212" width="8.7109375" style="25" customWidth="1"/>
    <col min="9213" max="9213" width="24" style="25" customWidth="1"/>
    <col min="9214" max="9214" width="13.140625" style="25" customWidth="1"/>
    <col min="9215" max="9215" width="11.28515625" style="25" customWidth="1"/>
    <col min="9216" max="9216" width="10.5703125" style="25" customWidth="1"/>
    <col min="9217" max="9217" width="10.140625" style="25" customWidth="1"/>
    <col min="9218" max="9218" width="16.7109375" style="25" customWidth="1"/>
    <col min="9219" max="9219" width="15.140625" style="25" customWidth="1"/>
    <col min="9220" max="9458" width="9.140625" style="25"/>
    <col min="9459" max="9459" width="2.85546875" style="25" customWidth="1"/>
    <col min="9460" max="9460" width="6.42578125" style="25" customWidth="1"/>
    <col min="9461" max="9461" width="22.140625" style="25" customWidth="1"/>
    <col min="9462" max="9462" width="15" style="25" customWidth="1"/>
    <col min="9463" max="9463" width="11.28515625" style="25" customWidth="1"/>
    <col min="9464" max="9464" width="13" style="25" customWidth="1"/>
    <col min="9465" max="9465" width="8.7109375" style="25" customWidth="1"/>
    <col min="9466" max="9466" width="10.140625" style="25" customWidth="1"/>
    <col min="9467" max="9467" width="10.28515625" style="25" customWidth="1"/>
    <col min="9468" max="9468" width="8.7109375" style="25" customWidth="1"/>
    <col min="9469" max="9469" width="24" style="25" customWidth="1"/>
    <col min="9470" max="9470" width="13.140625" style="25" customWidth="1"/>
    <col min="9471" max="9471" width="11.28515625" style="25" customWidth="1"/>
    <col min="9472" max="9472" width="10.5703125" style="25" customWidth="1"/>
    <col min="9473" max="9473" width="10.140625" style="25" customWidth="1"/>
    <col min="9474" max="9474" width="16.7109375" style="25" customWidth="1"/>
    <col min="9475" max="9475" width="15.140625" style="25" customWidth="1"/>
    <col min="9476" max="9714" width="9.140625" style="25"/>
    <col min="9715" max="9715" width="2.85546875" style="25" customWidth="1"/>
    <col min="9716" max="9716" width="6.42578125" style="25" customWidth="1"/>
    <col min="9717" max="9717" width="22.140625" style="25" customWidth="1"/>
    <col min="9718" max="9718" width="15" style="25" customWidth="1"/>
    <col min="9719" max="9719" width="11.28515625" style="25" customWidth="1"/>
    <col min="9720" max="9720" width="13" style="25" customWidth="1"/>
    <col min="9721" max="9721" width="8.7109375" style="25" customWidth="1"/>
    <col min="9722" max="9722" width="10.140625" style="25" customWidth="1"/>
    <col min="9723" max="9723" width="10.28515625" style="25" customWidth="1"/>
    <col min="9724" max="9724" width="8.7109375" style="25" customWidth="1"/>
    <col min="9725" max="9725" width="24" style="25" customWidth="1"/>
    <col min="9726" max="9726" width="13.140625" style="25" customWidth="1"/>
    <col min="9727" max="9727" width="11.28515625" style="25" customWidth="1"/>
    <col min="9728" max="9728" width="10.5703125" style="25" customWidth="1"/>
    <col min="9729" max="9729" width="10.140625" style="25" customWidth="1"/>
    <col min="9730" max="9730" width="16.7109375" style="25" customWidth="1"/>
    <col min="9731" max="9731" width="15.140625" style="25" customWidth="1"/>
    <col min="9732" max="9970" width="9.140625" style="25"/>
    <col min="9971" max="9971" width="2.85546875" style="25" customWidth="1"/>
    <col min="9972" max="9972" width="6.42578125" style="25" customWidth="1"/>
    <col min="9973" max="9973" width="22.140625" style="25" customWidth="1"/>
    <col min="9974" max="9974" width="15" style="25" customWidth="1"/>
    <col min="9975" max="9975" width="11.28515625" style="25" customWidth="1"/>
    <col min="9976" max="9976" width="13" style="25" customWidth="1"/>
    <col min="9977" max="9977" width="8.7109375" style="25" customWidth="1"/>
    <col min="9978" max="9978" width="10.140625" style="25" customWidth="1"/>
    <col min="9979" max="9979" width="10.28515625" style="25" customWidth="1"/>
    <col min="9980" max="9980" width="8.7109375" style="25" customWidth="1"/>
    <col min="9981" max="9981" width="24" style="25" customWidth="1"/>
    <col min="9982" max="9982" width="13.140625" style="25" customWidth="1"/>
    <col min="9983" max="9983" width="11.28515625" style="25" customWidth="1"/>
    <col min="9984" max="9984" width="10.5703125" style="25" customWidth="1"/>
    <col min="9985" max="9985" width="10.140625" style="25" customWidth="1"/>
    <col min="9986" max="9986" width="16.7109375" style="25" customWidth="1"/>
    <col min="9987" max="9987" width="15.140625" style="25" customWidth="1"/>
    <col min="9988" max="10226" width="9.140625" style="25"/>
    <col min="10227" max="10227" width="2.85546875" style="25" customWidth="1"/>
    <col min="10228" max="10228" width="6.42578125" style="25" customWidth="1"/>
    <col min="10229" max="10229" width="22.140625" style="25" customWidth="1"/>
    <col min="10230" max="10230" width="15" style="25" customWidth="1"/>
    <col min="10231" max="10231" width="11.28515625" style="25" customWidth="1"/>
    <col min="10232" max="10232" width="13" style="25" customWidth="1"/>
    <col min="10233" max="10233" width="8.7109375" style="25" customWidth="1"/>
    <col min="10234" max="10234" width="10.140625" style="25" customWidth="1"/>
    <col min="10235" max="10235" width="10.28515625" style="25" customWidth="1"/>
    <col min="10236" max="10236" width="8.7109375" style="25" customWidth="1"/>
    <col min="10237" max="10237" width="24" style="25" customWidth="1"/>
    <col min="10238" max="10238" width="13.140625" style="25" customWidth="1"/>
    <col min="10239" max="10239" width="11.28515625" style="25" customWidth="1"/>
    <col min="10240" max="10240" width="10.5703125" style="25" customWidth="1"/>
    <col min="10241" max="10241" width="10.140625" style="25" customWidth="1"/>
    <col min="10242" max="10242" width="16.7109375" style="25" customWidth="1"/>
    <col min="10243" max="10243" width="15.140625" style="25" customWidth="1"/>
    <col min="10244" max="10482" width="9.140625" style="25"/>
    <col min="10483" max="10483" width="2.85546875" style="25" customWidth="1"/>
    <col min="10484" max="10484" width="6.42578125" style="25" customWidth="1"/>
    <col min="10485" max="10485" width="22.140625" style="25" customWidth="1"/>
    <col min="10486" max="10486" width="15" style="25" customWidth="1"/>
    <col min="10487" max="10487" width="11.28515625" style="25" customWidth="1"/>
    <col min="10488" max="10488" width="13" style="25" customWidth="1"/>
    <col min="10489" max="10489" width="8.7109375" style="25" customWidth="1"/>
    <col min="10490" max="10490" width="10.140625" style="25" customWidth="1"/>
    <col min="10491" max="10491" width="10.28515625" style="25" customWidth="1"/>
    <col min="10492" max="10492" width="8.7109375" style="25" customWidth="1"/>
    <col min="10493" max="10493" width="24" style="25" customWidth="1"/>
    <col min="10494" max="10494" width="13.140625" style="25" customWidth="1"/>
    <col min="10495" max="10495" width="11.28515625" style="25" customWidth="1"/>
    <col min="10496" max="10496" width="10.5703125" style="25" customWidth="1"/>
    <col min="10497" max="10497" width="10.140625" style="25" customWidth="1"/>
    <col min="10498" max="10498" width="16.7109375" style="25" customWidth="1"/>
    <col min="10499" max="10499" width="15.140625" style="25" customWidth="1"/>
    <col min="10500" max="10738" width="9.140625" style="25"/>
    <col min="10739" max="10739" width="2.85546875" style="25" customWidth="1"/>
    <col min="10740" max="10740" width="6.42578125" style="25" customWidth="1"/>
    <col min="10741" max="10741" width="22.140625" style="25" customWidth="1"/>
    <col min="10742" max="10742" width="15" style="25" customWidth="1"/>
    <col min="10743" max="10743" width="11.28515625" style="25" customWidth="1"/>
    <col min="10744" max="10744" width="13" style="25" customWidth="1"/>
    <col min="10745" max="10745" width="8.7109375" style="25" customWidth="1"/>
    <col min="10746" max="10746" width="10.140625" style="25" customWidth="1"/>
    <col min="10747" max="10747" width="10.28515625" style="25" customWidth="1"/>
    <col min="10748" max="10748" width="8.7109375" style="25" customWidth="1"/>
    <col min="10749" max="10749" width="24" style="25" customWidth="1"/>
    <col min="10750" max="10750" width="13.140625" style="25" customWidth="1"/>
    <col min="10751" max="10751" width="11.28515625" style="25" customWidth="1"/>
    <col min="10752" max="10752" width="10.5703125" style="25" customWidth="1"/>
    <col min="10753" max="10753" width="10.140625" style="25" customWidth="1"/>
    <col min="10754" max="10754" width="16.7109375" style="25" customWidth="1"/>
    <col min="10755" max="10755" width="15.140625" style="25" customWidth="1"/>
    <col min="10756" max="10994" width="9.140625" style="25"/>
    <col min="10995" max="10995" width="2.85546875" style="25" customWidth="1"/>
    <col min="10996" max="10996" width="6.42578125" style="25" customWidth="1"/>
    <col min="10997" max="10997" width="22.140625" style="25" customWidth="1"/>
    <col min="10998" max="10998" width="15" style="25" customWidth="1"/>
    <col min="10999" max="10999" width="11.28515625" style="25" customWidth="1"/>
    <col min="11000" max="11000" width="13" style="25" customWidth="1"/>
    <col min="11001" max="11001" width="8.7109375" style="25" customWidth="1"/>
    <col min="11002" max="11002" width="10.140625" style="25" customWidth="1"/>
    <col min="11003" max="11003" width="10.28515625" style="25" customWidth="1"/>
    <col min="11004" max="11004" width="8.7109375" style="25" customWidth="1"/>
    <col min="11005" max="11005" width="24" style="25" customWidth="1"/>
    <col min="11006" max="11006" width="13.140625" style="25" customWidth="1"/>
    <col min="11007" max="11007" width="11.28515625" style="25" customWidth="1"/>
    <col min="11008" max="11008" width="10.5703125" style="25" customWidth="1"/>
    <col min="11009" max="11009" width="10.140625" style="25" customWidth="1"/>
    <col min="11010" max="11010" width="16.7109375" style="25" customWidth="1"/>
    <col min="11011" max="11011" width="15.140625" style="25" customWidth="1"/>
    <col min="11012" max="11250" width="9.140625" style="25"/>
    <col min="11251" max="11251" width="2.85546875" style="25" customWidth="1"/>
    <col min="11252" max="11252" width="6.42578125" style="25" customWidth="1"/>
    <col min="11253" max="11253" width="22.140625" style="25" customWidth="1"/>
    <col min="11254" max="11254" width="15" style="25" customWidth="1"/>
    <col min="11255" max="11255" width="11.28515625" style="25" customWidth="1"/>
    <col min="11256" max="11256" width="13" style="25" customWidth="1"/>
    <col min="11257" max="11257" width="8.7109375" style="25" customWidth="1"/>
    <col min="11258" max="11258" width="10.140625" style="25" customWidth="1"/>
    <col min="11259" max="11259" width="10.28515625" style="25" customWidth="1"/>
    <col min="11260" max="11260" width="8.7109375" style="25" customWidth="1"/>
    <col min="11261" max="11261" width="24" style="25" customWidth="1"/>
    <col min="11262" max="11262" width="13.140625" style="25" customWidth="1"/>
    <col min="11263" max="11263" width="11.28515625" style="25" customWidth="1"/>
    <col min="11264" max="11264" width="10.5703125" style="25" customWidth="1"/>
    <col min="11265" max="11265" width="10.140625" style="25" customWidth="1"/>
    <col min="11266" max="11266" width="16.7109375" style="25" customWidth="1"/>
    <col min="11267" max="11267" width="15.140625" style="25" customWidth="1"/>
    <col min="11268" max="11506" width="9.140625" style="25"/>
    <col min="11507" max="11507" width="2.85546875" style="25" customWidth="1"/>
    <col min="11508" max="11508" width="6.42578125" style="25" customWidth="1"/>
    <col min="11509" max="11509" width="22.140625" style="25" customWidth="1"/>
    <col min="11510" max="11510" width="15" style="25" customWidth="1"/>
    <col min="11511" max="11511" width="11.28515625" style="25" customWidth="1"/>
    <col min="11512" max="11512" width="13" style="25" customWidth="1"/>
    <col min="11513" max="11513" width="8.7109375" style="25" customWidth="1"/>
    <col min="11514" max="11514" width="10.140625" style="25" customWidth="1"/>
    <col min="11515" max="11515" width="10.28515625" style="25" customWidth="1"/>
    <col min="11516" max="11516" width="8.7109375" style="25" customWidth="1"/>
    <col min="11517" max="11517" width="24" style="25" customWidth="1"/>
    <col min="11518" max="11518" width="13.140625" style="25" customWidth="1"/>
    <col min="11519" max="11519" width="11.28515625" style="25" customWidth="1"/>
    <col min="11520" max="11520" width="10.5703125" style="25" customWidth="1"/>
    <col min="11521" max="11521" width="10.140625" style="25" customWidth="1"/>
    <col min="11522" max="11522" width="16.7109375" style="25" customWidth="1"/>
    <col min="11523" max="11523" width="15.140625" style="25" customWidth="1"/>
    <col min="11524" max="11762" width="9.140625" style="25"/>
    <col min="11763" max="11763" width="2.85546875" style="25" customWidth="1"/>
    <col min="11764" max="11764" width="6.42578125" style="25" customWidth="1"/>
    <col min="11765" max="11765" width="22.140625" style="25" customWidth="1"/>
    <col min="11766" max="11766" width="15" style="25" customWidth="1"/>
    <col min="11767" max="11767" width="11.28515625" style="25" customWidth="1"/>
    <col min="11768" max="11768" width="13" style="25" customWidth="1"/>
    <col min="11769" max="11769" width="8.7109375" style="25" customWidth="1"/>
    <col min="11770" max="11770" width="10.140625" style="25" customWidth="1"/>
    <col min="11771" max="11771" width="10.28515625" style="25" customWidth="1"/>
    <col min="11772" max="11772" width="8.7109375" style="25" customWidth="1"/>
    <col min="11773" max="11773" width="24" style="25" customWidth="1"/>
    <col min="11774" max="11774" width="13.140625" style="25" customWidth="1"/>
    <col min="11775" max="11775" width="11.28515625" style="25" customWidth="1"/>
    <col min="11776" max="11776" width="10.5703125" style="25" customWidth="1"/>
    <col min="11777" max="11777" width="10.140625" style="25" customWidth="1"/>
    <col min="11778" max="11778" width="16.7109375" style="25" customWidth="1"/>
    <col min="11779" max="11779" width="15.140625" style="25" customWidth="1"/>
    <col min="11780" max="12018" width="9.140625" style="25"/>
    <col min="12019" max="12019" width="2.85546875" style="25" customWidth="1"/>
    <col min="12020" max="12020" width="6.42578125" style="25" customWidth="1"/>
    <col min="12021" max="12021" width="22.140625" style="25" customWidth="1"/>
    <col min="12022" max="12022" width="15" style="25" customWidth="1"/>
    <col min="12023" max="12023" width="11.28515625" style="25" customWidth="1"/>
    <col min="12024" max="12024" width="13" style="25" customWidth="1"/>
    <col min="12025" max="12025" width="8.7109375" style="25" customWidth="1"/>
    <col min="12026" max="12026" width="10.140625" style="25" customWidth="1"/>
    <col min="12027" max="12027" width="10.28515625" style="25" customWidth="1"/>
    <col min="12028" max="12028" width="8.7109375" style="25" customWidth="1"/>
    <col min="12029" max="12029" width="24" style="25" customWidth="1"/>
    <col min="12030" max="12030" width="13.140625" style="25" customWidth="1"/>
    <col min="12031" max="12031" width="11.28515625" style="25" customWidth="1"/>
    <col min="12032" max="12032" width="10.5703125" style="25" customWidth="1"/>
    <col min="12033" max="12033" width="10.140625" style="25" customWidth="1"/>
    <col min="12034" max="12034" width="16.7109375" style="25" customWidth="1"/>
    <col min="12035" max="12035" width="15.140625" style="25" customWidth="1"/>
    <col min="12036" max="12274" width="9.140625" style="25"/>
    <col min="12275" max="12275" width="2.85546875" style="25" customWidth="1"/>
    <col min="12276" max="12276" width="6.42578125" style="25" customWidth="1"/>
    <col min="12277" max="12277" width="22.140625" style="25" customWidth="1"/>
    <col min="12278" max="12278" width="15" style="25" customWidth="1"/>
    <col min="12279" max="12279" width="11.28515625" style="25" customWidth="1"/>
    <col min="12280" max="12280" width="13" style="25" customWidth="1"/>
    <col min="12281" max="12281" width="8.7109375" style="25" customWidth="1"/>
    <col min="12282" max="12282" width="10.140625" style="25" customWidth="1"/>
    <col min="12283" max="12283" width="10.28515625" style="25" customWidth="1"/>
    <col min="12284" max="12284" width="8.7109375" style="25" customWidth="1"/>
    <col min="12285" max="12285" width="24" style="25" customWidth="1"/>
    <col min="12286" max="12286" width="13.140625" style="25" customWidth="1"/>
    <col min="12287" max="12287" width="11.28515625" style="25" customWidth="1"/>
    <col min="12288" max="12288" width="10.5703125" style="25" customWidth="1"/>
    <col min="12289" max="12289" width="10.140625" style="25" customWidth="1"/>
    <col min="12290" max="12290" width="16.7109375" style="25" customWidth="1"/>
    <col min="12291" max="12291" width="15.140625" style="25" customWidth="1"/>
    <col min="12292" max="12530" width="9.140625" style="25"/>
    <col min="12531" max="12531" width="2.85546875" style="25" customWidth="1"/>
    <col min="12532" max="12532" width="6.42578125" style="25" customWidth="1"/>
    <col min="12533" max="12533" width="22.140625" style="25" customWidth="1"/>
    <col min="12534" max="12534" width="15" style="25" customWidth="1"/>
    <col min="12535" max="12535" width="11.28515625" style="25" customWidth="1"/>
    <col min="12536" max="12536" width="13" style="25" customWidth="1"/>
    <col min="12537" max="12537" width="8.7109375" style="25" customWidth="1"/>
    <col min="12538" max="12538" width="10.140625" style="25" customWidth="1"/>
    <col min="12539" max="12539" width="10.28515625" style="25" customWidth="1"/>
    <col min="12540" max="12540" width="8.7109375" style="25" customWidth="1"/>
    <col min="12541" max="12541" width="24" style="25" customWidth="1"/>
    <col min="12542" max="12542" width="13.140625" style="25" customWidth="1"/>
    <col min="12543" max="12543" width="11.28515625" style="25" customWidth="1"/>
    <col min="12544" max="12544" width="10.5703125" style="25" customWidth="1"/>
    <col min="12545" max="12545" width="10.140625" style="25" customWidth="1"/>
    <col min="12546" max="12546" width="16.7109375" style="25" customWidth="1"/>
    <col min="12547" max="12547" width="15.140625" style="25" customWidth="1"/>
    <col min="12548" max="12786" width="9.140625" style="25"/>
    <col min="12787" max="12787" width="2.85546875" style="25" customWidth="1"/>
    <col min="12788" max="12788" width="6.42578125" style="25" customWidth="1"/>
    <col min="12789" max="12789" width="22.140625" style="25" customWidth="1"/>
    <col min="12790" max="12790" width="15" style="25" customWidth="1"/>
    <col min="12791" max="12791" width="11.28515625" style="25" customWidth="1"/>
    <col min="12792" max="12792" width="13" style="25" customWidth="1"/>
    <col min="12793" max="12793" width="8.7109375" style="25" customWidth="1"/>
    <col min="12794" max="12794" width="10.140625" style="25" customWidth="1"/>
    <col min="12795" max="12795" width="10.28515625" style="25" customWidth="1"/>
    <col min="12796" max="12796" width="8.7109375" style="25" customWidth="1"/>
    <col min="12797" max="12797" width="24" style="25" customWidth="1"/>
    <col min="12798" max="12798" width="13.140625" style="25" customWidth="1"/>
    <col min="12799" max="12799" width="11.28515625" style="25" customWidth="1"/>
    <col min="12800" max="12800" width="10.5703125" style="25" customWidth="1"/>
    <col min="12801" max="12801" width="10.140625" style="25" customWidth="1"/>
    <col min="12802" max="12802" width="16.7109375" style="25" customWidth="1"/>
    <col min="12803" max="12803" width="15.140625" style="25" customWidth="1"/>
    <col min="12804" max="13042" width="9.140625" style="25"/>
    <col min="13043" max="13043" width="2.85546875" style="25" customWidth="1"/>
    <col min="13044" max="13044" width="6.42578125" style="25" customWidth="1"/>
    <col min="13045" max="13045" width="22.140625" style="25" customWidth="1"/>
    <col min="13046" max="13046" width="15" style="25" customWidth="1"/>
    <col min="13047" max="13047" width="11.28515625" style="25" customWidth="1"/>
    <col min="13048" max="13048" width="13" style="25" customWidth="1"/>
    <col min="13049" max="13049" width="8.7109375" style="25" customWidth="1"/>
    <col min="13050" max="13050" width="10.140625" style="25" customWidth="1"/>
    <col min="13051" max="13051" width="10.28515625" style="25" customWidth="1"/>
    <col min="13052" max="13052" width="8.7109375" style="25" customWidth="1"/>
    <col min="13053" max="13053" width="24" style="25" customWidth="1"/>
    <col min="13054" max="13054" width="13.140625" style="25" customWidth="1"/>
    <col min="13055" max="13055" width="11.28515625" style="25" customWidth="1"/>
    <col min="13056" max="13056" width="10.5703125" style="25" customWidth="1"/>
    <col min="13057" max="13057" width="10.140625" style="25" customWidth="1"/>
    <col min="13058" max="13058" width="16.7109375" style="25" customWidth="1"/>
    <col min="13059" max="13059" width="15.140625" style="25" customWidth="1"/>
    <col min="13060" max="13298" width="9.140625" style="25"/>
    <col min="13299" max="13299" width="2.85546875" style="25" customWidth="1"/>
    <col min="13300" max="13300" width="6.42578125" style="25" customWidth="1"/>
    <col min="13301" max="13301" width="22.140625" style="25" customWidth="1"/>
    <col min="13302" max="13302" width="15" style="25" customWidth="1"/>
    <col min="13303" max="13303" width="11.28515625" style="25" customWidth="1"/>
    <col min="13304" max="13304" width="13" style="25" customWidth="1"/>
    <col min="13305" max="13305" width="8.7109375" style="25" customWidth="1"/>
    <col min="13306" max="13306" width="10.140625" style="25" customWidth="1"/>
    <col min="13307" max="13307" width="10.28515625" style="25" customWidth="1"/>
    <col min="13308" max="13308" width="8.7109375" style="25" customWidth="1"/>
    <col min="13309" max="13309" width="24" style="25" customWidth="1"/>
    <col min="13310" max="13310" width="13.140625" style="25" customWidth="1"/>
    <col min="13311" max="13311" width="11.28515625" style="25" customWidth="1"/>
    <col min="13312" max="13312" width="10.5703125" style="25" customWidth="1"/>
    <col min="13313" max="13313" width="10.140625" style="25" customWidth="1"/>
    <col min="13314" max="13314" width="16.7109375" style="25" customWidth="1"/>
    <col min="13315" max="13315" width="15.140625" style="25" customWidth="1"/>
    <col min="13316" max="13554" width="9.140625" style="25"/>
    <col min="13555" max="13555" width="2.85546875" style="25" customWidth="1"/>
    <col min="13556" max="13556" width="6.42578125" style="25" customWidth="1"/>
    <col min="13557" max="13557" width="22.140625" style="25" customWidth="1"/>
    <col min="13558" max="13558" width="15" style="25" customWidth="1"/>
    <col min="13559" max="13559" width="11.28515625" style="25" customWidth="1"/>
    <col min="13560" max="13560" width="13" style="25" customWidth="1"/>
    <col min="13561" max="13561" width="8.7109375" style="25" customWidth="1"/>
    <col min="13562" max="13562" width="10.140625" style="25" customWidth="1"/>
    <col min="13563" max="13563" width="10.28515625" style="25" customWidth="1"/>
    <col min="13564" max="13564" width="8.7109375" style="25" customWidth="1"/>
    <col min="13565" max="13565" width="24" style="25" customWidth="1"/>
    <col min="13566" max="13566" width="13.140625" style="25" customWidth="1"/>
    <col min="13567" max="13567" width="11.28515625" style="25" customWidth="1"/>
    <col min="13568" max="13568" width="10.5703125" style="25" customWidth="1"/>
    <col min="13569" max="13569" width="10.140625" style="25" customWidth="1"/>
    <col min="13570" max="13570" width="16.7109375" style="25" customWidth="1"/>
    <col min="13571" max="13571" width="15.140625" style="25" customWidth="1"/>
    <col min="13572" max="13810" width="9.140625" style="25"/>
    <col min="13811" max="13811" width="2.85546875" style="25" customWidth="1"/>
    <col min="13812" max="13812" width="6.42578125" style="25" customWidth="1"/>
    <col min="13813" max="13813" width="22.140625" style="25" customWidth="1"/>
    <col min="13814" max="13814" width="15" style="25" customWidth="1"/>
    <col min="13815" max="13815" width="11.28515625" style="25" customWidth="1"/>
    <col min="13816" max="13816" width="13" style="25" customWidth="1"/>
    <col min="13817" max="13817" width="8.7109375" style="25" customWidth="1"/>
    <col min="13818" max="13818" width="10.140625" style="25" customWidth="1"/>
    <col min="13819" max="13819" width="10.28515625" style="25" customWidth="1"/>
    <col min="13820" max="13820" width="8.7109375" style="25" customWidth="1"/>
    <col min="13821" max="13821" width="24" style="25" customWidth="1"/>
    <col min="13822" max="13822" width="13.140625" style="25" customWidth="1"/>
    <col min="13823" max="13823" width="11.28515625" style="25" customWidth="1"/>
    <col min="13824" max="13824" width="10.5703125" style="25" customWidth="1"/>
    <col min="13825" max="13825" width="10.140625" style="25" customWidth="1"/>
    <col min="13826" max="13826" width="16.7109375" style="25" customWidth="1"/>
    <col min="13827" max="13827" width="15.140625" style="25" customWidth="1"/>
    <col min="13828" max="14066" width="9.140625" style="25"/>
    <col min="14067" max="14067" width="2.85546875" style="25" customWidth="1"/>
    <col min="14068" max="14068" width="6.42578125" style="25" customWidth="1"/>
    <col min="14069" max="14069" width="22.140625" style="25" customWidth="1"/>
    <col min="14070" max="14070" width="15" style="25" customWidth="1"/>
    <col min="14071" max="14071" width="11.28515625" style="25" customWidth="1"/>
    <col min="14072" max="14072" width="13" style="25" customWidth="1"/>
    <col min="14073" max="14073" width="8.7109375" style="25" customWidth="1"/>
    <col min="14074" max="14074" width="10.140625" style="25" customWidth="1"/>
    <col min="14075" max="14075" width="10.28515625" style="25" customWidth="1"/>
    <col min="14076" max="14076" width="8.7109375" style="25" customWidth="1"/>
    <col min="14077" max="14077" width="24" style="25" customWidth="1"/>
    <col min="14078" max="14078" width="13.140625" style="25" customWidth="1"/>
    <col min="14079" max="14079" width="11.28515625" style="25" customWidth="1"/>
    <col min="14080" max="14080" width="10.5703125" style="25" customWidth="1"/>
    <col min="14081" max="14081" width="10.140625" style="25" customWidth="1"/>
    <col min="14082" max="14082" width="16.7109375" style="25" customWidth="1"/>
    <col min="14083" max="14083" width="15.140625" style="25" customWidth="1"/>
    <col min="14084" max="14322" width="9.140625" style="25"/>
    <col min="14323" max="14323" width="2.85546875" style="25" customWidth="1"/>
    <col min="14324" max="14324" width="6.42578125" style="25" customWidth="1"/>
    <col min="14325" max="14325" width="22.140625" style="25" customWidth="1"/>
    <col min="14326" max="14326" width="15" style="25" customWidth="1"/>
    <col min="14327" max="14327" width="11.28515625" style="25" customWidth="1"/>
    <col min="14328" max="14328" width="13" style="25" customWidth="1"/>
    <col min="14329" max="14329" width="8.7109375" style="25" customWidth="1"/>
    <col min="14330" max="14330" width="10.140625" style="25" customWidth="1"/>
    <col min="14331" max="14331" width="10.28515625" style="25" customWidth="1"/>
    <col min="14332" max="14332" width="8.7109375" style="25" customWidth="1"/>
    <col min="14333" max="14333" width="24" style="25" customWidth="1"/>
    <col min="14334" max="14334" width="13.140625" style="25" customWidth="1"/>
    <col min="14335" max="14335" width="11.28515625" style="25" customWidth="1"/>
    <col min="14336" max="14336" width="10.5703125" style="25" customWidth="1"/>
    <col min="14337" max="14337" width="10.140625" style="25" customWidth="1"/>
    <col min="14338" max="14338" width="16.7109375" style="25" customWidth="1"/>
    <col min="14339" max="14339" width="15.140625" style="25" customWidth="1"/>
    <col min="14340" max="14578" width="9.140625" style="25"/>
    <col min="14579" max="14579" width="2.85546875" style="25" customWidth="1"/>
    <col min="14580" max="14580" width="6.42578125" style="25" customWidth="1"/>
    <col min="14581" max="14581" width="22.140625" style="25" customWidth="1"/>
    <col min="14582" max="14582" width="15" style="25" customWidth="1"/>
    <col min="14583" max="14583" width="11.28515625" style="25" customWidth="1"/>
    <col min="14584" max="14584" width="13" style="25" customWidth="1"/>
    <col min="14585" max="14585" width="8.7109375" style="25" customWidth="1"/>
    <col min="14586" max="14586" width="10.140625" style="25" customWidth="1"/>
    <col min="14587" max="14587" width="10.28515625" style="25" customWidth="1"/>
    <col min="14588" max="14588" width="8.7109375" style="25" customWidth="1"/>
    <col min="14589" max="14589" width="24" style="25" customWidth="1"/>
    <col min="14590" max="14590" width="13.140625" style="25" customWidth="1"/>
    <col min="14591" max="14591" width="11.28515625" style="25" customWidth="1"/>
    <col min="14592" max="14592" width="10.5703125" style="25" customWidth="1"/>
    <col min="14593" max="14593" width="10.140625" style="25" customWidth="1"/>
    <col min="14594" max="14594" width="16.7109375" style="25" customWidth="1"/>
    <col min="14595" max="14595" width="15.140625" style="25" customWidth="1"/>
    <col min="14596" max="14834" width="9.140625" style="25"/>
    <col min="14835" max="14835" width="2.85546875" style="25" customWidth="1"/>
    <col min="14836" max="14836" width="6.42578125" style="25" customWidth="1"/>
    <col min="14837" max="14837" width="22.140625" style="25" customWidth="1"/>
    <col min="14838" max="14838" width="15" style="25" customWidth="1"/>
    <col min="14839" max="14839" width="11.28515625" style="25" customWidth="1"/>
    <col min="14840" max="14840" width="13" style="25" customWidth="1"/>
    <col min="14841" max="14841" width="8.7109375" style="25" customWidth="1"/>
    <col min="14842" max="14842" width="10.140625" style="25" customWidth="1"/>
    <col min="14843" max="14843" width="10.28515625" style="25" customWidth="1"/>
    <col min="14844" max="14844" width="8.7109375" style="25" customWidth="1"/>
    <col min="14845" max="14845" width="24" style="25" customWidth="1"/>
    <col min="14846" max="14846" width="13.140625" style="25" customWidth="1"/>
    <col min="14847" max="14847" width="11.28515625" style="25" customWidth="1"/>
    <col min="14848" max="14848" width="10.5703125" style="25" customWidth="1"/>
    <col min="14849" max="14849" width="10.140625" style="25" customWidth="1"/>
    <col min="14850" max="14850" width="16.7109375" style="25" customWidth="1"/>
    <col min="14851" max="14851" width="15.140625" style="25" customWidth="1"/>
    <col min="14852" max="15090" width="9.140625" style="25"/>
    <col min="15091" max="15091" width="2.85546875" style="25" customWidth="1"/>
    <col min="15092" max="15092" width="6.42578125" style="25" customWidth="1"/>
    <col min="15093" max="15093" width="22.140625" style="25" customWidth="1"/>
    <col min="15094" max="15094" width="15" style="25" customWidth="1"/>
    <col min="15095" max="15095" width="11.28515625" style="25" customWidth="1"/>
    <col min="15096" max="15096" width="13" style="25" customWidth="1"/>
    <col min="15097" max="15097" width="8.7109375" style="25" customWidth="1"/>
    <col min="15098" max="15098" width="10.140625" style="25" customWidth="1"/>
    <col min="15099" max="15099" width="10.28515625" style="25" customWidth="1"/>
    <col min="15100" max="15100" width="8.7109375" style="25" customWidth="1"/>
    <col min="15101" max="15101" width="24" style="25" customWidth="1"/>
    <col min="15102" max="15102" width="13.140625" style="25" customWidth="1"/>
    <col min="15103" max="15103" width="11.28515625" style="25" customWidth="1"/>
    <col min="15104" max="15104" width="10.5703125" style="25" customWidth="1"/>
    <col min="15105" max="15105" width="10.140625" style="25" customWidth="1"/>
    <col min="15106" max="15106" width="16.7109375" style="25" customWidth="1"/>
    <col min="15107" max="15107" width="15.140625" style="25" customWidth="1"/>
    <col min="15108" max="15346" width="9.140625" style="25"/>
    <col min="15347" max="15347" width="2.85546875" style="25" customWidth="1"/>
    <col min="15348" max="15348" width="6.42578125" style="25" customWidth="1"/>
    <col min="15349" max="15349" width="22.140625" style="25" customWidth="1"/>
    <col min="15350" max="15350" width="15" style="25" customWidth="1"/>
    <col min="15351" max="15351" width="11.28515625" style="25" customWidth="1"/>
    <col min="15352" max="15352" width="13" style="25" customWidth="1"/>
    <col min="15353" max="15353" width="8.7109375" style="25" customWidth="1"/>
    <col min="15354" max="15354" width="10.140625" style="25" customWidth="1"/>
    <col min="15355" max="15355" width="10.28515625" style="25" customWidth="1"/>
    <col min="15356" max="15356" width="8.7109375" style="25" customWidth="1"/>
    <col min="15357" max="15357" width="24" style="25" customWidth="1"/>
    <col min="15358" max="15358" width="13.140625" style="25" customWidth="1"/>
    <col min="15359" max="15359" width="11.28515625" style="25" customWidth="1"/>
    <col min="15360" max="15360" width="10.5703125" style="25" customWidth="1"/>
    <col min="15361" max="15361" width="10.140625" style="25" customWidth="1"/>
    <col min="15362" max="15362" width="16.7109375" style="25" customWidth="1"/>
    <col min="15363" max="15363" width="15.140625" style="25" customWidth="1"/>
    <col min="15364" max="15602" width="9.140625" style="25"/>
    <col min="15603" max="15603" width="2.85546875" style="25" customWidth="1"/>
    <col min="15604" max="15604" width="6.42578125" style="25" customWidth="1"/>
    <col min="15605" max="15605" width="22.140625" style="25" customWidth="1"/>
    <col min="15606" max="15606" width="15" style="25" customWidth="1"/>
    <col min="15607" max="15607" width="11.28515625" style="25" customWidth="1"/>
    <col min="15608" max="15608" width="13" style="25" customWidth="1"/>
    <col min="15609" max="15609" width="8.7109375" style="25" customWidth="1"/>
    <col min="15610" max="15610" width="10.140625" style="25" customWidth="1"/>
    <col min="15611" max="15611" width="10.28515625" style="25" customWidth="1"/>
    <col min="15612" max="15612" width="8.7109375" style="25" customWidth="1"/>
    <col min="15613" max="15613" width="24" style="25" customWidth="1"/>
    <col min="15614" max="15614" width="13.140625" style="25" customWidth="1"/>
    <col min="15615" max="15615" width="11.28515625" style="25" customWidth="1"/>
    <col min="15616" max="15616" width="10.5703125" style="25" customWidth="1"/>
    <col min="15617" max="15617" width="10.140625" style="25" customWidth="1"/>
    <col min="15618" max="15618" width="16.7109375" style="25" customWidth="1"/>
    <col min="15619" max="15619" width="15.140625" style="25" customWidth="1"/>
    <col min="15620" max="15858" width="9.140625" style="25"/>
    <col min="15859" max="15859" width="2.85546875" style="25" customWidth="1"/>
    <col min="15860" max="15860" width="6.42578125" style="25" customWidth="1"/>
    <col min="15861" max="15861" width="22.140625" style="25" customWidth="1"/>
    <col min="15862" max="15862" width="15" style="25" customWidth="1"/>
    <col min="15863" max="15863" width="11.28515625" style="25" customWidth="1"/>
    <col min="15864" max="15864" width="13" style="25" customWidth="1"/>
    <col min="15865" max="15865" width="8.7109375" style="25" customWidth="1"/>
    <col min="15866" max="15866" width="10.140625" style="25" customWidth="1"/>
    <col min="15867" max="15867" width="10.28515625" style="25" customWidth="1"/>
    <col min="15868" max="15868" width="8.7109375" style="25" customWidth="1"/>
    <col min="15869" max="15869" width="24" style="25" customWidth="1"/>
    <col min="15870" max="15870" width="13.140625" style="25" customWidth="1"/>
    <col min="15871" max="15871" width="11.28515625" style="25" customWidth="1"/>
    <col min="15872" max="15872" width="10.5703125" style="25" customWidth="1"/>
    <col min="15873" max="15873" width="10.140625" style="25" customWidth="1"/>
    <col min="15874" max="15874" width="16.7109375" style="25" customWidth="1"/>
    <col min="15875" max="15875" width="15.140625" style="25" customWidth="1"/>
    <col min="15876" max="16114" width="9.140625" style="25"/>
    <col min="16115" max="16115" width="2.85546875" style="25" customWidth="1"/>
    <col min="16116" max="16116" width="6.42578125" style="25" customWidth="1"/>
    <col min="16117" max="16117" width="22.140625" style="25" customWidth="1"/>
    <col min="16118" max="16118" width="15" style="25" customWidth="1"/>
    <col min="16119" max="16119" width="11.28515625" style="25" customWidth="1"/>
    <col min="16120" max="16120" width="13" style="25" customWidth="1"/>
    <col min="16121" max="16121" width="8.7109375" style="25" customWidth="1"/>
    <col min="16122" max="16122" width="10.140625" style="25" customWidth="1"/>
    <col min="16123" max="16123" width="10.28515625" style="25" customWidth="1"/>
    <col min="16124" max="16124" width="8.7109375" style="25" customWidth="1"/>
    <col min="16125" max="16125" width="24" style="25" customWidth="1"/>
    <col min="16126" max="16126" width="13.140625" style="25" customWidth="1"/>
    <col min="16127" max="16127" width="11.28515625" style="25" customWidth="1"/>
    <col min="16128" max="16128" width="10.5703125" style="25" customWidth="1"/>
    <col min="16129" max="16129" width="10.140625" style="25" customWidth="1"/>
    <col min="16130" max="16130" width="16.7109375" style="25" customWidth="1"/>
    <col min="16131" max="16131" width="15.140625" style="25" customWidth="1"/>
    <col min="16132" max="16384" width="9.140625" style="25"/>
  </cols>
  <sheetData>
    <row r="1" spans="2:5" s="24" customFormat="1" ht="18.75">
      <c r="B1" s="225" t="s">
        <v>1867</v>
      </c>
      <c r="C1" s="225"/>
      <c r="D1" s="225"/>
      <c r="E1" s="225"/>
    </row>
    <row r="2" spans="2:5" s="24" customFormat="1" ht="16.5">
      <c r="B2" s="244" t="s">
        <v>1871</v>
      </c>
      <c r="C2" s="244"/>
      <c r="D2" s="244"/>
      <c r="E2" s="244"/>
    </row>
    <row r="3" spans="2:5" ht="15">
      <c r="B3" s="244" t="s">
        <v>1855</v>
      </c>
      <c r="C3" s="244"/>
      <c r="D3" s="244"/>
      <c r="E3" s="244"/>
    </row>
    <row r="4" spans="2:5">
      <c r="B4" s="255" t="s">
        <v>1857</v>
      </c>
      <c r="C4" s="255"/>
      <c r="D4" s="255"/>
      <c r="E4" s="255"/>
    </row>
    <row r="5" spans="2:5" ht="13.5" thickBot="1"/>
    <row r="6" spans="2:5" s="30" customFormat="1" ht="13.5" customHeight="1" thickTop="1">
      <c r="B6" s="256" t="s">
        <v>1833</v>
      </c>
      <c r="C6" s="280" t="s">
        <v>1854</v>
      </c>
      <c r="D6" s="256" t="s">
        <v>1834</v>
      </c>
      <c r="E6" s="308" t="s">
        <v>1866</v>
      </c>
    </row>
    <row r="7" spans="2:5" s="30" customFormat="1" ht="12.75" customHeight="1">
      <c r="B7" s="257"/>
      <c r="C7" s="281"/>
      <c r="D7" s="257"/>
      <c r="E7" s="309"/>
    </row>
    <row r="8" spans="2:5" s="30" customFormat="1" ht="12.75" customHeight="1">
      <c r="B8" s="258"/>
      <c r="C8" s="282"/>
      <c r="D8" s="258"/>
      <c r="E8" s="309"/>
    </row>
    <row r="9" spans="2:5" s="30" customFormat="1" ht="12.75" customHeight="1" thickBot="1">
      <c r="B9" s="259"/>
      <c r="C9" s="283"/>
      <c r="D9" s="259"/>
      <c r="E9" s="310"/>
    </row>
    <row r="10" spans="2:5" s="30" customFormat="1" ht="12.75" customHeight="1">
      <c r="B10" s="124"/>
      <c r="C10" s="128"/>
      <c r="D10" s="124"/>
      <c r="E10" s="135"/>
    </row>
    <row r="11" spans="2:5">
      <c r="B11" s="82">
        <v>1</v>
      </c>
      <c r="C11" s="69" t="str">
        <f>'K8 SD_SMP KAB GROBOGAN 2013'!C863</f>
        <v xml:space="preserve"> Brati </v>
      </c>
      <c r="D11" s="70" t="str">
        <f>'K8 SD_SMP KAB GROBOGAN 2013'!D863</f>
        <v>SMP NEGERI 1 BRATI</v>
      </c>
      <c r="E11" s="136">
        <f>'PER TRIWULAN'!X858</f>
        <v>645390000</v>
      </c>
    </row>
    <row r="12" spans="2:5">
      <c r="B12" s="79">
        <f>B11+1</f>
        <v>2</v>
      </c>
      <c r="C12" s="69" t="str">
        <f>'K8 SD_SMP KAB GROBOGAN 2013'!C864</f>
        <v xml:space="preserve"> Brati </v>
      </c>
      <c r="D12" s="70" t="str">
        <f>'K8 SD_SMP KAB GROBOGAN 2013'!D864</f>
        <v>SMP NEGERI 2 SATU ATAP BRATI</v>
      </c>
      <c r="E12" s="136">
        <f>'PER TRIWULAN'!X859</f>
        <v>99045000</v>
      </c>
    </row>
    <row r="13" spans="2:5">
      <c r="B13" s="79">
        <f t="shared" ref="B13:B76" si="0">B12+1</f>
        <v>3</v>
      </c>
      <c r="C13" s="69" t="str">
        <f>'K8 SD_SMP KAB GROBOGAN 2013'!C865</f>
        <v xml:space="preserve"> Brati </v>
      </c>
      <c r="D13" s="70" t="str">
        <f>'K8 SD_SMP KAB GROBOGAN 2013'!D865</f>
        <v>SMPT NEGERI 1 Brati</v>
      </c>
      <c r="E13" s="136">
        <f>'PER TRIWULAN'!X860</f>
        <v>30885000</v>
      </c>
    </row>
    <row r="14" spans="2:5">
      <c r="B14" s="79">
        <f t="shared" si="0"/>
        <v>4</v>
      </c>
      <c r="C14" s="69" t="str">
        <f>'K8 SD_SMP KAB GROBOGAN 2013'!C866</f>
        <v xml:space="preserve"> Gabus </v>
      </c>
      <c r="D14" s="70" t="str">
        <f>'K8 SD_SMP KAB GROBOGAN 2013'!D866</f>
        <v>SMP NEGERI 1 GABUS</v>
      </c>
      <c r="E14" s="136">
        <f>'PER TRIWULAN'!X861</f>
        <v>721715000</v>
      </c>
    </row>
    <row r="15" spans="2:5">
      <c r="B15" s="79">
        <f t="shared" si="0"/>
        <v>5</v>
      </c>
      <c r="C15" s="69" t="str">
        <f>'K8 SD_SMP KAB GROBOGAN 2013'!C867</f>
        <v xml:space="preserve"> Gabus </v>
      </c>
      <c r="D15" s="70" t="str">
        <f>'K8 SD_SMP KAB GROBOGAN 2013'!D867</f>
        <v>SMP NEGERI 2 GABUS</v>
      </c>
      <c r="E15" s="136">
        <f>'PER TRIWULAN'!X862</f>
        <v>294650000</v>
      </c>
    </row>
    <row r="16" spans="2:5">
      <c r="B16" s="79">
        <f t="shared" si="0"/>
        <v>6</v>
      </c>
      <c r="C16" s="69" t="str">
        <f>'K8 SD_SMP KAB GROBOGAN 2013'!C868</f>
        <v xml:space="preserve"> Gabus </v>
      </c>
      <c r="D16" s="70" t="str">
        <f>'K8 SD_SMP KAB GROBOGAN 2013'!D868</f>
        <v>SMP NEGERI 3 GABUS</v>
      </c>
      <c r="E16" s="136">
        <f>'PER TRIWULAN'!X863</f>
        <v>156555000</v>
      </c>
    </row>
    <row r="17" spans="2:5">
      <c r="B17" s="79">
        <f t="shared" si="0"/>
        <v>7</v>
      </c>
      <c r="C17" s="69" t="str">
        <f>'K8 SD_SMP KAB GROBOGAN 2013'!C869</f>
        <v xml:space="preserve"> Gabus </v>
      </c>
      <c r="D17" s="70" t="str">
        <f>'K8 SD_SMP KAB GROBOGAN 2013'!D869</f>
        <v>SMP NEGERI 4 Satu Atap Gabus</v>
      </c>
      <c r="E17" s="136">
        <f>'PER TRIWULAN'!X864</f>
        <v>59640000</v>
      </c>
    </row>
    <row r="18" spans="2:5">
      <c r="B18" s="79">
        <f t="shared" si="0"/>
        <v>8</v>
      </c>
      <c r="C18" s="69" t="str">
        <f>'K8 SD_SMP KAB GROBOGAN 2013'!C870</f>
        <v xml:space="preserve"> Gabus </v>
      </c>
      <c r="D18" s="70" t="str">
        <f>'K8 SD_SMP KAB GROBOGAN 2013'!D870</f>
        <v>SMPT NEGERI 2 Gabus</v>
      </c>
      <c r="E18" s="136">
        <f>'PER TRIWULAN'!X865</f>
        <v>18105000</v>
      </c>
    </row>
    <row r="19" spans="2:5">
      <c r="B19" s="79">
        <f t="shared" si="0"/>
        <v>9</v>
      </c>
      <c r="C19" s="69" t="str">
        <f>'K8 SD_SMP KAB GROBOGAN 2013'!C871</f>
        <v xml:space="preserve"> Gabus </v>
      </c>
      <c r="D19" s="70" t="str">
        <f>'K8 SD_SMP KAB GROBOGAN 2013'!D871</f>
        <v>SMP NEGERI 5 Satu Atap Gabus</v>
      </c>
      <c r="E19" s="136">
        <f>'PER TRIWULAN'!X866</f>
        <v>16685000</v>
      </c>
    </row>
    <row r="20" spans="2:5">
      <c r="B20" s="79">
        <f t="shared" si="0"/>
        <v>10</v>
      </c>
      <c r="C20" s="69" t="str">
        <f>'K8 SD_SMP KAB GROBOGAN 2013'!C872</f>
        <v xml:space="preserve"> Geyer </v>
      </c>
      <c r="D20" s="70" t="str">
        <f>'K8 SD_SMP KAB GROBOGAN 2013'!D872</f>
        <v>SMP NEGERI 1 GEYER</v>
      </c>
      <c r="E20" s="136">
        <f>'PER TRIWULAN'!X867</f>
        <v>460080000</v>
      </c>
    </row>
    <row r="21" spans="2:5">
      <c r="B21" s="79">
        <f t="shared" si="0"/>
        <v>11</v>
      </c>
      <c r="C21" s="69" t="str">
        <f>'K8 SD_SMP KAB GROBOGAN 2013'!C873</f>
        <v xml:space="preserve"> Geyer </v>
      </c>
      <c r="D21" s="70" t="str">
        <f>'K8 SD_SMP KAB GROBOGAN 2013'!D873</f>
        <v>SMP NEGERI 2 GEYER</v>
      </c>
      <c r="E21" s="136">
        <f>'PER TRIWULAN'!X868</f>
        <v>381980000</v>
      </c>
    </row>
    <row r="22" spans="2:5">
      <c r="B22" s="79">
        <f t="shared" si="0"/>
        <v>12</v>
      </c>
      <c r="C22" s="69" t="str">
        <f>'K8 SD_SMP KAB GROBOGAN 2013'!C874</f>
        <v xml:space="preserve"> Geyer </v>
      </c>
      <c r="D22" s="70" t="str">
        <f>'K8 SD_SMP KAB GROBOGAN 2013'!D874</f>
        <v>SMP NEGERI 3 GEYER</v>
      </c>
      <c r="E22" s="136">
        <f>'PER TRIWULAN'!X869</f>
        <v>312045000</v>
      </c>
    </row>
    <row r="23" spans="2:5">
      <c r="B23" s="79">
        <f t="shared" si="0"/>
        <v>13</v>
      </c>
      <c r="C23" s="69" t="str">
        <f>'K8 SD_SMP KAB GROBOGAN 2013'!C875</f>
        <v xml:space="preserve"> Geyer </v>
      </c>
      <c r="D23" s="70" t="str">
        <f>'K8 SD_SMP KAB GROBOGAN 2013'!D875</f>
        <v>SMP NEGERI 4 GEYER</v>
      </c>
      <c r="E23" s="136">
        <f>'PER TRIWULAN'!X870</f>
        <v>340800000</v>
      </c>
    </row>
    <row r="24" spans="2:5">
      <c r="B24" s="79">
        <f t="shared" si="0"/>
        <v>14</v>
      </c>
      <c r="C24" s="69" t="str">
        <f>'K8 SD_SMP KAB GROBOGAN 2013'!C876</f>
        <v xml:space="preserve"> Geyer </v>
      </c>
      <c r="D24" s="70" t="str">
        <f>'K8 SD_SMP KAB GROBOGAN 2013'!D876</f>
        <v>SMPN 5 Satu Atap Geyer</v>
      </c>
      <c r="E24" s="136">
        <f>'PER TRIWULAN'!X871</f>
        <v>68515000</v>
      </c>
    </row>
    <row r="25" spans="2:5">
      <c r="B25" s="79">
        <f t="shared" si="0"/>
        <v>15</v>
      </c>
      <c r="C25" s="69" t="str">
        <f>'K8 SD_SMP KAB GROBOGAN 2013'!C877</f>
        <v xml:space="preserve"> Godong </v>
      </c>
      <c r="D25" s="70" t="str">
        <f>'K8 SD_SMP KAB GROBOGAN 2013'!D877</f>
        <v>SMP NEGERI 1 GODONG</v>
      </c>
      <c r="E25" s="136">
        <f>'PER TRIWULAN'!X872</f>
        <v>675565000</v>
      </c>
    </row>
    <row r="26" spans="2:5">
      <c r="B26" s="79">
        <f t="shared" si="0"/>
        <v>16</v>
      </c>
      <c r="C26" s="69" t="str">
        <f>'K8 SD_SMP KAB GROBOGAN 2013'!C878</f>
        <v xml:space="preserve"> Godong </v>
      </c>
      <c r="D26" s="70" t="str">
        <f>'K8 SD_SMP KAB GROBOGAN 2013'!D878</f>
        <v>SMP NEGERI 2 GODONG</v>
      </c>
      <c r="E26" s="136">
        <f>'PER TRIWULAN'!X873</f>
        <v>129220000</v>
      </c>
    </row>
    <row r="27" spans="2:5">
      <c r="B27" s="79">
        <f t="shared" si="0"/>
        <v>17</v>
      </c>
      <c r="C27" s="69" t="str">
        <f>'K8 SD_SMP KAB GROBOGAN 2013'!C879</f>
        <v xml:space="preserve"> Godong </v>
      </c>
      <c r="D27" s="70" t="str">
        <f>'K8 SD_SMP KAB GROBOGAN 2013'!D879</f>
        <v>SMP NEGERI 3 Godong</v>
      </c>
      <c r="E27" s="136">
        <f>'PER TRIWULAN'!X874</f>
        <v>248855000</v>
      </c>
    </row>
    <row r="28" spans="2:5">
      <c r="B28" s="79">
        <f t="shared" si="0"/>
        <v>18</v>
      </c>
      <c r="C28" s="69" t="str">
        <f>'K8 SD_SMP KAB GROBOGAN 2013'!C880</f>
        <v xml:space="preserve"> Grobogan </v>
      </c>
      <c r="D28" s="70" t="str">
        <f>'K8 SD_SMP KAB GROBOGAN 2013'!D880</f>
        <v>SMP NEGERI 1 GROBOGAN</v>
      </c>
      <c r="E28" s="136">
        <f>'PER TRIWULAN'!X875</f>
        <v>826085000</v>
      </c>
    </row>
    <row r="29" spans="2:5">
      <c r="B29" s="79">
        <f t="shared" si="0"/>
        <v>19</v>
      </c>
      <c r="C29" s="69" t="str">
        <f>'K8 SD_SMP KAB GROBOGAN 2013'!C881</f>
        <v xml:space="preserve"> Grobogan </v>
      </c>
      <c r="D29" s="70" t="str">
        <f>'K8 SD_SMP KAB GROBOGAN 2013'!D881</f>
        <v>SMP NEGERI 2 GROBOGAN</v>
      </c>
      <c r="E29" s="136">
        <f>'PER TRIWULAN'!X876</f>
        <v>471795000</v>
      </c>
    </row>
    <row r="30" spans="2:5">
      <c r="B30" s="79">
        <f t="shared" si="0"/>
        <v>20</v>
      </c>
      <c r="C30" s="69" t="str">
        <f>'K8 SD_SMP KAB GROBOGAN 2013'!C882</f>
        <v xml:space="preserve"> Grobogan </v>
      </c>
      <c r="D30" s="70" t="str">
        <f>'K8 SD_SMP KAB GROBOGAN 2013'!D882</f>
        <v>SMP NEGERI 3 Satu Atap Grobogan</v>
      </c>
      <c r="E30" s="136">
        <f>'PER TRIWULAN'!X877</f>
        <v>89105000</v>
      </c>
    </row>
    <row r="31" spans="2:5">
      <c r="B31" s="79">
        <f t="shared" si="0"/>
        <v>21</v>
      </c>
      <c r="C31" s="69" t="str">
        <f>'K8 SD_SMP KAB GROBOGAN 2013'!C883</f>
        <v xml:space="preserve"> Grobogan </v>
      </c>
      <c r="D31" s="70" t="str">
        <f>'K8 SD_SMP KAB GROBOGAN 2013'!D883</f>
        <v>SMP NEGERI 4 Satu Atap Grobogan</v>
      </c>
      <c r="E31" s="136">
        <f>'PER TRIWULAN'!X878</f>
        <v>76680000</v>
      </c>
    </row>
    <row r="32" spans="2:5">
      <c r="B32" s="79">
        <f t="shared" si="0"/>
        <v>22</v>
      </c>
      <c r="C32" s="69" t="str">
        <f>'K8 SD_SMP KAB GROBOGAN 2013'!C884</f>
        <v xml:space="preserve"> Gubug </v>
      </c>
      <c r="D32" s="70" t="str">
        <f>'K8 SD_SMP KAB GROBOGAN 2013'!D884</f>
        <v>SMP NEGERI 1 GUBUG</v>
      </c>
      <c r="E32" s="136">
        <f>'PER TRIWULAN'!X879</f>
        <v>633675000</v>
      </c>
    </row>
    <row r="33" spans="2:5">
      <c r="B33" s="79">
        <f t="shared" si="0"/>
        <v>23</v>
      </c>
      <c r="C33" s="69" t="str">
        <f>'K8 SD_SMP KAB GROBOGAN 2013'!C885</f>
        <v xml:space="preserve"> Gubug </v>
      </c>
      <c r="D33" s="70" t="str">
        <f>'K8 SD_SMP KAB GROBOGAN 2013'!D885</f>
        <v>SMP NEGERI 2 GUBUG</v>
      </c>
      <c r="E33" s="136">
        <f>'PER TRIWULAN'!X880</f>
        <v>547055000</v>
      </c>
    </row>
    <row r="34" spans="2:5">
      <c r="B34" s="79">
        <f t="shared" si="0"/>
        <v>24</v>
      </c>
      <c r="C34" s="69" t="str">
        <f>'K8 SD_SMP KAB GROBOGAN 2013'!C886</f>
        <v xml:space="preserve"> Gubug </v>
      </c>
      <c r="D34" s="70" t="str">
        <f>'K8 SD_SMP KAB GROBOGAN 2013'!D886</f>
        <v>SMP NEGERI 3 GUBUG</v>
      </c>
      <c r="E34" s="136">
        <f>'PER TRIWULAN'!X881</f>
        <v>321630000</v>
      </c>
    </row>
    <row r="35" spans="2:5">
      <c r="B35" s="79">
        <f t="shared" si="0"/>
        <v>25</v>
      </c>
      <c r="C35" s="69" t="str">
        <f>'K8 SD_SMP KAB GROBOGAN 2013'!C887</f>
        <v xml:space="preserve"> Gubug </v>
      </c>
      <c r="D35" s="70" t="str">
        <f>'K8 SD_SMP KAB GROBOGAN 2013'!D887</f>
        <v>SMP NEGERI 4 Satu Atap Gubug</v>
      </c>
      <c r="E35" s="136">
        <f>'PER TRIWULAN'!X882</f>
        <v>122475000</v>
      </c>
    </row>
    <row r="36" spans="2:5">
      <c r="B36" s="79">
        <f t="shared" si="0"/>
        <v>26</v>
      </c>
      <c r="C36" s="69" t="str">
        <f>'K8 SD_SMP KAB GROBOGAN 2013'!C888</f>
        <v xml:space="preserve"> Gubug </v>
      </c>
      <c r="D36" s="70" t="str">
        <f>'K8 SD_SMP KAB GROBOGAN 2013'!D888</f>
        <v>SMPT NEGERI 2 Gubug</v>
      </c>
      <c r="E36" s="136">
        <f>'PER TRIWULAN'!X883</f>
        <v>5857500</v>
      </c>
    </row>
    <row r="37" spans="2:5">
      <c r="B37" s="79">
        <f t="shared" si="0"/>
        <v>27</v>
      </c>
      <c r="C37" s="69" t="str">
        <f>'K8 SD_SMP KAB GROBOGAN 2013'!C889</f>
        <v xml:space="preserve"> Karangrayung </v>
      </c>
      <c r="D37" s="70" t="str">
        <f>'K8 SD_SMP KAB GROBOGAN 2013'!D889</f>
        <v>SMP NEGERI 1 KARANGRAYUNG</v>
      </c>
      <c r="E37" s="136">
        <f>'PER TRIWULAN'!X884</f>
        <v>711065000</v>
      </c>
    </row>
    <row r="38" spans="2:5">
      <c r="B38" s="79">
        <f t="shared" si="0"/>
        <v>28</v>
      </c>
      <c r="C38" s="69" t="str">
        <f>'K8 SD_SMP KAB GROBOGAN 2013'!C890</f>
        <v xml:space="preserve"> Karangrayung </v>
      </c>
      <c r="D38" s="70" t="str">
        <f>'K8 SD_SMP KAB GROBOGAN 2013'!D890</f>
        <v>SMP NEGERI 2 KARANGRAYUNG</v>
      </c>
      <c r="E38" s="136">
        <f>'PER TRIWULAN'!X885</f>
        <v>571550000</v>
      </c>
    </row>
    <row r="39" spans="2:5">
      <c r="B39" s="79">
        <f t="shared" si="0"/>
        <v>29</v>
      </c>
      <c r="C39" s="69" t="str">
        <f>'K8 SD_SMP KAB GROBOGAN 2013'!C891</f>
        <v xml:space="preserve"> Karangrayung </v>
      </c>
      <c r="D39" s="70" t="str">
        <f>'K8 SD_SMP KAB GROBOGAN 2013'!D891</f>
        <v>SMP NEGERI 3 KARANGRAYUNG</v>
      </c>
      <c r="E39" s="136">
        <f>'PER TRIWULAN'!X886</f>
        <v>536405000</v>
      </c>
    </row>
    <row r="40" spans="2:5">
      <c r="B40" s="79">
        <f t="shared" si="0"/>
        <v>30</v>
      </c>
      <c r="C40" s="69" t="str">
        <f>'K8 SD_SMP KAB GROBOGAN 2013'!C892</f>
        <v xml:space="preserve"> Karangrayung </v>
      </c>
      <c r="D40" s="70" t="str">
        <f>'K8 SD_SMP KAB GROBOGAN 2013'!D892</f>
        <v>SMP NEGERI 4 Satu Atap Karangrayung</v>
      </c>
      <c r="E40" s="136">
        <f>'PER TRIWULAN'!X887</f>
        <v>92655000</v>
      </c>
    </row>
    <row r="41" spans="2:5">
      <c r="B41" s="79">
        <f t="shared" si="0"/>
        <v>31</v>
      </c>
      <c r="C41" s="69" t="str">
        <f>'K8 SD_SMP KAB GROBOGAN 2013'!C893</f>
        <v xml:space="preserve"> Kedungjati </v>
      </c>
      <c r="D41" s="70" t="str">
        <f>'K8 SD_SMP KAB GROBOGAN 2013'!D893</f>
        <v>SMP NEGERI 1 KEDUNGJATI</v>
      </c>
      <c r="E41" s="136">
        <f>'PER TRIWULAN'!X888</f>
        <v>526820000</v>
      </c>
    </row>
    <row r="42" spans="2:5">
      <c r="B42" s="79">
        <f t="shared" si="0"/>
        <v>32</v>
      </c>
      <c r="C42" s="69" t="str">
        <f>'K8 SD_SMP KAB GROBOGAN 2013'!C894</f>
        <v xml:space="preserve"> Kedungjati </v>
      </c>
      <c r="D42" s="70" t="str">
        <f>'K8 SD_SMP KAB GROBOGAN 2013'!D894</f>
        <v>SMP NEGERI 2 KEDUNGJATI</v>
      </c>
      <c r="E42" s="136">
        <f>'PER TRIWULAN'!X889</f>
        <v>313820000</v>
      </c>
    </row>
    <row r="43" spans="2:5">
      <c r="B43" s="79">
        <f t="shared" si="0"/>
        <v>33</v>
      </c>
      <c r="C43" s="69" t="str">
        <f>'K8 SD_SMP KAB GROBOGAN 2013'!C895</f>
        <v xml:space="preserve"> Kedungjati </v>
      </c>
      <c r="D43" s="70" t="str">
        <f>'K8 SD_SMP KAB GROBOGAN 2013'!D895</f>
        <v>SMP NEGERI 3 Satu Atap Kedungjati</v>
      </c>
      <c r="E43" s="136">
        <f>'PER TRIWULAN'!X890</f>
        <v>83425000</v>
      </c>
    </row>
    <row r="44" spans="2:5">
      <c r="B44" s="79">
        <f t="shared" si="0"/>
        <v>34</v>
      </c>
      <c r="C44" s="69" t="str">
        <f>'K8 SD_SMP KAB GROBOGAN 2013'!C896</f>
        <v xml:space="preserve"> Kedungjati </v>
      </c>
      <c r="D44" s="70" t="str">
        <f>'K8 SD_SMP KAB GROBOGAN 2013'!D896</f>
        <v>SMP NEGERI 4 Satu Atap Kedungjati</v>
      </c>
      <c r="E44" s="136">
        <f>'PER TRIWULAN'!X891</f>
        <v>109695000</v>
      </c>
    </row>
    <row r="45" spans="2:5">
      <c r="B45" s="79">
        <f t="shared" si="0"/>
        <v>35</v>
      </c>
      <c r="C45" s="69" t="str">
        <f>'K8 SD_SMP KAB GROBOGAN 2013'!C897</f>
        <v xml:space="preserve"> Klambu </v>
      </c>
      <c r="D45" s="70" t="str">
        <f>'K8 SD_SMP KAB GROBOGAN 2013'!D897</f>
        <v>SMP NEGERI 1 KLAMBU</v>
      </c>
      <c r="E45" s="136">
        <f>'PER TRIWULAN'!X892</f>
        <v>380560000</v>
      </c>
    </row>
    <row r="46" spans="2:5">
      <c r="B46" s="79">
        <f t="shared" si="0"/>
        <v>36</v>
      </c>
      <c r="C46" s="69" t="str">
        <f>'K8 SD_SMP KAB GROBOGAN 2013'!C898</f>
        <v xml:space="preserve"> Klambu </v>
      </c>
      <c r="D46" s="70" t="str">
        <f>'K8 SD_SMP KAB GROBOGAN 2013'!D898</f>
        <v>SMP NEGERI 2 Satu Atap Klambu</v>
      </c>
      <c r="E46" s="136">
        <f>'PER TRIWULAN'!X893</f>
        <v>88750000</v>
      </c>
    </row>
    <row r="47" spans="2:5">
      <c r="B47" s="79">
        <f t="shared" si="0"/>
        <v>37</v>
      </c>
      <c r="C47" s="69" t="str">
        <f>'K8 SD_SMP KAB GROBOGAN 2013'!C899</f>
        <v xml:space="preserve"> Klambu </v>
      </c>
      <c r="D47" s="70" t="str">
        <f>'K8 SD_SMP KAB GROBOGAN 2013'!D899</f>
        <v>SMPT NEGERI 1 Klambu</v>
      </c>
      <c r="E47" s="136">
        <f>'PER TRIWULAN'!X894</f>
        <v>49700000</v>
      </c>
    </row>
    <row r="48" spans="2:5">
      <c r="B48" s="79">
        <f t="shared" si="0"/>
        <v>38</v>
      </c>
      <c r="C48" s="69" t="str">
        <f>'K8 SD_SMP KAB GROBOGAN 2013'!C900</f>
        <v xml:space="preserve"> Kradenan </v>
      </c>
      <c r="D48" s="70" t="str">
        <f>'K8 SD_SMP KAB GROBOGAN 2013'!D900</f>
        <v>SMP NEGERI 1 KRADENAN</v>
      </c>
      <c r="E48" s="136">
        <f>'PER TRIWULAN'!X895</f>
        <v>745855000</v>
      </c>
    </row>
    <row r="49" spans="2:5">
      <c r="B49" s="79">
        <f t="shared" si="0"/>
        <v>39</v>
      </c>
      <c r="C49" s="69" t="str">
        <f>'K8 SD_SMP KAB GROBOGAN 2013'!C901</f>
        <v xml:space="preserve"> Kradenan </v>
      </c>
      <c r="D49" s="70" t="str">
        <f>'K8 SD_SMP KAB GROBOGAN 2013'!D901</f>
        <v>SMP NEGERI 2 KRADENAN</v>
      </c>
      <c r="E49" s="136">
        <f>'PER TRIWULAN'!X896</f>
        <v>402925000</v>
      </c>
    </row>
    <row r="50" spans="2:5">
      <c r="B50" s="79">
        <f t="shared" si="0"/>
        <v>40</v>
      </c>
      <c r="C50" s="69" t="str">
        <f>'K8 SD_SMP KAB GROBOGAN 2013'!C902</f>
        <v xml:space="preserve"> Kradenan </v>
      </c>
      <c r="D50" s="70" t="str">
        <f>'K8 SD_SMP KAB GROBOGAN 2013'!D902</f>
        <v>SMP NEGERI 3 KRADENAN</v>
      </c>
      <c r="E50" s="136">
        <f>'PER TRIWULAN'!X897</f>
        <v>270865000</v>
      </c>
    </row>
    <row r="51" spans="2:5">
      <c r="B51" s="79">
        <f t="shared" si="0"/>
        <v>41</v>
      </c>
      <c r="C51" s="69" t="str">
        <f>'K8 SD_SMP KAB GROBOGAN 2013'!C903</f>
        <v xml:space="preserve"> Kradenan </v>
      </c>
      <c r="D51" s="70" t="str">
        <f>'K8 SD_SMP KAB GROBOGAN 2013'!D903</f>
        <v>SMP NEGERI 4 Satu Atap Kradenan</v>
      </c>
      <c r="E51" s="136">
        <f>'PER TRIWULAN'!X898</f>
        <v>40470000</v>
      </c>
    </row>
    <row r="52" spans="2:5">
      <c r="B52" s="79">
        <f t="shared" si="0"/>
        <v>42</v>
      </c>
      <c r="C52" s="69" t="str">
        <f>'K8 SD_SMP KAB GROBOGAN 2013'!C904</f>
        <v xml:space="preserve"> Kradenan </v>
      </c>
      <c r="D52" s="70" t="str">
        <f>'K8 SD_SMP KAB GROBOGAN 2013'!D904</f>
        <v>SMPT NEGERI 2 Kradenan</v>
      </c>
      <c r="E52" s="136">
        <f>'PER TRIWULAN'!X899</f>
        <v>10650000</v>
      </c>
    </row>
    <row r="53" spans="2:5">
      <c r="B53" s="79">
        <f t="shared" si="0"/>
        <v>43</v>
      </c>
      <c r="C53" s="69" t="str">
        <f>'K8 SD_SMP KAB GROBOGAN 2013'!C905</f>
        <v xml:space="preserve"> Ngaringan </v>
      </c>
      <c r="D53" s="70" t="str">
        <f>'K8 SD_SMP KAB GROBOGAN 2013'!D905</f>
        <v>SMP NEGERI 1 NGARINGAN</v>
      </c>
      <c r="E53" s="136">
        <f>'PER TRIWULAN'!X900</f>
        <v>499485000</v>
      </c>
    </row>
    <row r="54" spans="2:5">
      <c r="B54" s="79">
        <f t="shared" si="0"/>
        <v>44</v>
      </c>
      <c r="C54" s="69" t="str">
        <f>'K8 SD_SMP KAB GROBOGAN 2013'!C906</f>
        <v xml:space="preserve"> Ngaringan </v>
      </c>
      <c r="D54" s="70" t="str">
        <f>'K8 SD_SMP KAB GROBOGAN 2013'!D906</f>
        <v>SMP NEGERI 2 NGARINGAN</v>
      </c>
      <c r="E54" s="136">
        <f>'PER TRIWULAN'!X901</f>
        <v>212290000</v>
      </c>
    </row>
    <row r="55" spans="2:5">
      <c r="B55" s="79">
        <f t="shared" si="0"/>
        <v>45</v>
      </c>
      <c r="C55" s="69" t="str">
        <f>'K8 SD_SMP KAB GROBOGAN 2013'!C907</f>
        <v xml:space="preserve"> Ngaringan </v>
      </c>
      <c r="D55" s="70" t="str">
        <f>'K8 SD_SMP KAB GROBOGAN 2013'!D907</f>
        <v>SMP NEGERI 3 Satu Atap Ngaringan</v>
      </c>
      <c r="E55" s="136">
        <f>'PER TRIWULAN'!X902</f>
        <v>75615000</v>
      </c>
    </row>
    <row r="56" spans="2:5">
      <c r="B56" s="79">
        <f t="shared" si="0"/>
        <v>46</v>
      </c>
      <c r="C56" s="69" t="str">
        <f>'K8 SD_SMP KAB GROBOGAN 2013'!C908</f>
        <v xml:space="preserve"> Ngaringan </v>
      </c>
      <c r="D56" s="70" t="str">
        <f>'K8 SD_SMP KAB GROBOGAN 2013'!D908</f>
        <v>SMP NEGERI 4 Satu Atap Ngaringan</v>
      </c>
      <c r="E56" s="136">
        <f>'PER TRIWULAN'!X903</f>
        <v>121055000</v>
      </c>
    </row>
    <row r="57" spans="2:5">
      <c r="B57" s="79">
        <f t="shared" si="0"/>
        <v>47</v>
      </c>
      <c r="C57" s="69" t="str">
        <f>'K8 SD_SMP KAB GROBOGAN 2013'!C909</f>
        <v xml:space="preserve"> Penawangan </v>
      </c>
      <c r="D57" s="70" t="str">
        <f>'K8 SD_SMP KAB GROBOGAN 2013'!D909</f>
        <v>SMP NEGERI 1 PENAWANGAN</v>
      </c>
      <c r="E57" s="136">
        <f>'PER TRIWULAN'!X904</f>
        <v>650005000</v>
      </c>
    </row>
    <row r="58" spans="2:5">
      <c r="B58" s="79">
        <f t="shared" si="0"/>
        <v>48</v>
      </c>
      <c r="C58" s="69" t="str">
        <f>'K8 SD_SMP KAB GROBOGAN 2013'!C910</f>
        <v xml:space="preserve"> Penawangan </v>
      </c>
      <c r="D58" s="70" t="str">
        <f>'K8 SD_SMP KAB GROBOGAN 2013'!D910</f>
        <v>SMP NEGERI 2 PENAWANGAN</v>
      </c>
      <c r="E58" s="136">
        <f>'PER TRIWULAN'!X905</f>
        <v>427420000</v>
      </c>
    </row>
    <row r="59" spans="2:5">
      <c r="B59" s="79">
        <f t="shared" si="0"/>
        <v>49</v>
      </c>
      <c r="C59" s="69" t="str">
        <f>'K8 SD_SMP KAB GROBOGAN 2013'!C911</f>
        <v xml:space="preserve"> Penawangan </v>
      </c>
      <c r="D59" s="70" t="str">
        <f>'K8 SD_SMP KAB GROBOGAN 2013'!D911</f>
        <v>SMPT NEGERI 1 Penawangan</v>
      </c>
      <c r="E59" s="136">
        <f>'PER TRIWULAN'!X906</f>
        <v>4260000</v>
      </c>
    </row>
    <row r="60" spans="2:5">
      <c r="B60" s="79">
        <f t="shared" si="0"/>
        <v>50</v>
      </c>
      <c r="C60" s="69" t="str">
        <f>'K8 SD_SMP KAB GROBOGAN 2013'!C912</f>
        <v xml:space="preserve"> Penawangan </v>
      </c>
      <c r="D60" s="70" t="str">
        <f>'K8 SD_SMP KAB GROBOGAN 2013'!D912</f>
        <v>SMPT NEGERI 2 Penawangan</v>
      </c>
      <c r="E60" s="136">
        <f>'PER TRIWULAN'!X907</f>
        <v>3195000</v>
      </c>
    </row>
    <row r="61" spans="2:5">
      <c r="B61" s="79">
        <f t="shared" si="0"/>
        <v>51</v>
      </c>
      <c r="C61" s="69" t="str">
        <f>'K8 SD_SMP KAB GROBOGAN 2013'!C913</f>
        <v xml:space="preserve"> Penawangan </v>
      </c>
      <c r="D61" s="70" t="str">
        <f>'K8 SD_SMP KAB GROBOGAN 2013'!D913</f>
        <v>SMP NEGERI 3 Satu Atap Penawangan</v>
      </c>
      <c r="E61" s="136">
        <f>'PER TRIWULAN'!X908</f>
        <v>30530000</v>
      </c>
    </row>
    <row r="62" spans="2:5">
      <c r="B62" s="79">
        <f t="shared" si="0"/>
        <v>52</v>
      </c>
      <c r="C62" s="69" t="str">
        <f>'K8 SD_SMP KAB GROBOGAN 2013'!C914</f>
        <v xml:space="preserve"> Pulokulon </v>
      </c>
      <c r="D62" s="70" t="str">
        <f>'K8 SD_SMP KAB GROBOGAN 2013'!D914</f>
        <v>SMP NEGERI 1 PULOKULON</v>
      </c>
      <c r="E62" s="136">
        <f>'PER TRIWULAN'!X909</f>
        <v>708225000</v>
      </c>
    </row>
    <row r="63" spans="2:5">
      <c r="B63" s="79">
        <f t="shared" si="0"/>
        <v>53</v>
      </c>
      <c r="C63" s="69" t="str">
        <f>'K8 SD_SMP KAB GROBOGAN 2013'!C915</f>
        <v xml:space="preserve"> Pulokulon </v>
      </c>
      <c r="D63" s="70" t="str">
        <f>'K8 SD_SMP KAB GROBOGAN 2013'!D915</f>
        <v>SMP NEGERI 3 PULOKULON</v>
      </c>
      <c r="E63" s="136">
        <f>'PER TRIWULAN'!X910</f>
        <v>162945000</v>
      </c>
    </row>
    <row r="64" spans="2:5">
      <c r="B64" s="79">
        <f t="shared" si="0"/>
        <v>54</v>
      </c>
      <c r="C64" s="69" t="str">
        <f>'K8 SD_SMP KAB GROBOGAN 2013'!C916</f>
        <v xml:space="preserve"> Pulokulon </v>
      </c>
      <c r="D64" s="70" t="str">
        <f>'K8 SD_SMP KAB GROBOGAN 2013'!D916</f>
        <v>SMP NEGERI 4 SATU ATAP PULOKULON</v>
      </c>
      <c r="E64" s="136">
        <f>'PER TRIWULAN'!X911</f>
        <v>145195000</v>
      </c>
    </row>
    <row r="65" spans="2:5">
      <c r="B65" s="79">
        <f t="shared" si="0"/>
        <v>55</v>
      </c>
      <c r="C65" s="69" t="str">
        <f>'K8 SD_SMP KAB GROBOGAN 2013'!C917</f>
        <v xml:space="preserve"> Pulokulon </v>
      </c>
      <c r="D65" s="70" t="str">
        <f>'K8 SD_SMP KAB GROBOGAN 2013'!D917</f>
        <v>SMP NEGERI 2 PULOKULON</v>
      </c>
      <c r="E65" s="136">
        <f>'PER TRIWULAN'!X912</f>
        <v>396890000</v>
      </c>
    </row>
    <row r="66" spans="2:5">
      <c r="B66" s="79">
        <f t="shared" si="0"/>
        <v>56</v>
      </c>
      <c r="C66" s="69" t="str">
        <f>'K8 SD_SMP KAB GROBOGAN 2013'!C918</f>
        <v xml:space="preserve"> Purwodadi </v>
      </c>
      <c r="D66" s="70" t="str">
        <f>'K8 SD_SMP KAB GROBOGAN 2013'!D918</f>
        <v>SMP NEGERI 1 PURWODADI</v>
      </c>
      <c r="E66" s="136">
        <f>'PER TRIWULAN'!X913</f>
        <v>468245000</v>
      </c>
    </row>
    <row r="67" spans="2:5">
      <c r="B67" s="79">
        <f t="shared" si="0"/>
        <v>57</v>
      </c>
      <c r="C67" s="69" t="str">
        <f>'K8 SD_SMP KAB GROBOGAN 2013'!C919</f>
        <v xml:space="preserve"> Purwodadi </v>
      </c>
      <c r="D67" s="70" t="str">
        <f>'K8 SD_SMP KAB GROBOGAN 2013'!D919</f>
        <v>SMP NEGERI 2 PURWODADI</v>
      </c>
      <c r="E67" s="136">
        <f>'PER TRIWULAN'!X914</f>
        <v>625865000</v>
      </c>
    </row>
    <row r="68" spans="2:5">
      <c r="B68" s="79">
        <f t="shared" si="0"/>
        <v>58</v>
      </c>
      <c r="C68" s="69" t="str">
        <f>'K8 SD_SMP KAB GROBOGAN 2013'!C920</f>
        <v xml:space="preserve"> Purwodadi </v>
      </c>
      <c r="D68" s="70" t="str">
        <f>'K8 SD_SMP KAB GROBOGAN 2013'!D920</f>
        <v>SMP NEGERI 3 PURWODADI</v>
      </c>
      <c r="E68" s="136">
        <f>'PER TRIWULAN'!X915</f>
        <v>895310000</v>
      </c>
    </row>
    <row r="69" spans="2:5">
      <c r="B69" s="79">
        <f t="shared" si="0"/>
        <v>59</v>
      </c>
      <c r="C69" s="69" t="str">
        <f>'K8 SD_SMP KAB GROBOGAN 2013'!C921</f>
        <v xml:space="preserve"> Purwodadi </v>
      </c>
      <c r="D69" s="70" t="str">
        <f>'K8 SD_SMP KAB GROBOGAN 2013'!D921</f>
        <v>SMP NEGERI 4 PURWODADI</v>
      </c>
      <c r="E69" s="136">
        <f>'PER TRIWULAN'!X916</f>
        <v>585750000</v>
      </c>
    </row>
    <row r="70" spans="2:5">
      <c r="B70" s="79">
        <f t="shared" si="0"/>
        <v>60</v>
      </c>
      <c r="C70" s="69" t="str">
        <f>'K8 SD_SMP KAB GROBOGAN 2013'!C922</f>
        <v xml:space="preserve"> Purwodadi </v>
      </c>
      <c r="D70" s="70" t="str">
        <f>'K8 SD_SMP KAB GROBOGAN 2013'!D922</f>
        <v>SMP NEGERI 5 PURWODADI</v>
      </c>
      <c r="E70" s="136">
        <f>'PER TRIWULAN'!X917</f>
        <v>614150000</v>
      </c>
    </row>
    <row r="71" spans="2:5">
      <c r="B71" s="79">
        <f t="shared" si="0"/>
        <v>61</v>
      </c>
      <c r="C71" s="69" t="str">
        <f>'K8 SD_SMP KAB GROBOGAN 2013'!C923</f>
        <v xml:space="preserve"> Purwodadi </v>
      </c>
      <c r="D71" s="70" t="str">
        <f>'K8 SD_SMP KAB GROBOGAN 2013'!D923</f>
        <v>SMP NEGERI 6 PURWODADI</v>
      </c>
      <c r="E71" s="136">
        <f>'PER TRIWULAN'!X918</f>
        <v>695445000</v>
      </c>
    </row>
    <row r="72" spans="2:5">
      <c r="B72" s="79">
        <f t="shared" si="0"/>
        <v>62</v>
      </c>
      <c r="C72" s="69" t="str">
        <f>'K8 SD_SMP KAB GROBOGAN 2013'!C924</f>
        <v xml:space="preserve"> Purwodadi </v>
      </c>
      <c r="D72" s="70" t="str">
        <f>'K8 SD_SMP KAB GROBOGAN 2013'!D924</f>
        <v>SMP NEGERI 7 PURWODADI</v>
      </c>
      <c r="E72" s="136">
        <f>'PER TRIWULAN'!X919</f>
        <v>561965000</v>
      </c>
    </row>
    <row r="73" spans="2:5">
      <c r="B73" s="79">
        <f t="shared" si="0"/>
        <v>63</v>
      </c>
      <c r="C73" s="69" t="str">
        <f>'K8 SD_SMP KAB GROBOGAN 2013'!C925</f>
        <v xml:space="preserve"> Purwodadi </v>
      </c>
      <c r="D73" s="70" t="str">
        <f>'K8 SD_SMP KAB GROBOGAN 2013'!D925</f>
        <v>SLB C. Danyang</v>
      </c>
      <c r="E73" s="136">
        <f>'PER TRIWULAN'!X920</f>
        <v>0</v>
      </c>
    </row>
    <row r="74" spans="2:5">
      <c r="B74" s="79">
        <f t="shared" si="0"/>
        <v>64</v>
      </c>
      <c r="C74" s="69" t="str">
        <f>'K8 SD_SMP KAB GROBOGAN 2013'!C926</f>
        <v xml:space="preserve"> Purwodadi </v>
      </c>
      <c r="D74" s="70" t="str">
        <f>'K8 SD_SMP KAB GROBOGAN 2013'!D926</f>
        <v>SMPT NEGERI  4 Purwodadi</v>
      </c>
      <c r="E74" s="136">
        <f>'PER TRIWULAN'!X921</f>
        <v>17040000</v>
      </c>
    </row>
    <row r="75" spans="2:5">
      <c r="B75" s="79">
        <f t="shared" si="0"/>
        <v>65</v>
      </c>
      <c r="C75" s="69" t="str">
        <f>'K8 SD_SMP KAB GROBOGAN 2013'!C927</f>
        <v xml:space="preserve"> Tanggungharjo </v>
      </c>
      <c r="D75" s="70" t="str">
        <f>'K8 SD_SMP KAB GROBOGAN 2013'!D927</f>
        <v>SMP NEGERI 1TANGGUNGHARJO</v>
      </c>
      <c r="E75" s="136">
        <f>'PER TRIWULAN'!X922</f>
        <v>490965000</v>
      </c>
    </row>
    <row r="76" spans="2:5">
      <c r="B76" s="79">
        <f t="shared" si="0"/>
        <v>66</v>
      </c>
      <c r="C76" s="69" t="str">
        <f>'K8 SD_SMP KAB GROBOGAN 2013'!C928</f>
        <v xml:space="preserve"> Tanggungharjo </v>
      </c>
      <c r="D76" s="70" t="str">
        <f>'K8 SD_SMP KAB GROBOGAN 2013'!D928</f>
        <v>SMP NEGERI 2 TANGGUNGHARJO</v>
      </c>
      <c r="E76" s="136">
        <f>'PER TRIWULAN'!X923</f>
        <v>254535000</v>
      </c>
    </row>
    <row r="77" spans="2:5">
      <c r="B77" s="79">
        <f t="shared" ref="B77:B140" si="1">B76+1</f>
        <v>67</v>
      </c>
      <c r="C77" s="69" t="str">
        <f>'K8 SD_SMP KAB GROBOGAN 2013'!C929</f>
        <v xml:space="preserve"> Tawangharjo </v>
      </c>
      <c r="D77" s="70" t="str">
        <f>'K8 SD_SMP KAB GROBOGAN 2013'!D929</f>
        <v>SMP NEGERI 1 TAWANGHARJO</v>
      </c>
      <c r="E77" s="136">
        <f>'PER TRIWULAN'!X924</f>
        <v>643970000</v>
      </c>
    </row>
    <row r="78" spans="2:5">
      <c r="B78" s="79">
        <f t="shared" si="1"/>
        <v>68</v>
      </c>
      <c r="C78" s="69" t="str">
        <f>'K8 SD_SMP KAB GROBOGAN 2013'!C930</f>
        <v xml:space="preserve"> Tawangharjo </v>
      </c>
      <c r="D78" s="70" t="str">
        <f>'K8 SD_SMP KAB GROBOGAN 2013'!D930</f>
        <v>SMP NEGERI 2 TAWANGHARJO</v>
      </c>
      <c r="E78" s="136">
        <f>'PER TRIWULAN'!X925</f>
        <v>315950000</v>
      </c>
    </row>
    <row r="79" spans="2:5">
      <c r="B79" s="79">
        <f t="shared" si="1"/>
        <v>69</v>
      </c>
      <c r="C79" s="69" t="str">
        <f>'K8 SD_SMP KAB GROBOGAN 2013'!C931</f>
        <v xml:space="preserve"> Tawangharjo </v>
      </c>
      <c r="D79" s="70" t="str">
        <f>'K8 SD_SMP KAB GROBOGAN 2013'!D931</f>
        <v>SMP NEGERI 3 Satu Atap Tawangharjo</v>
      </c>
      <c r="E79" s="136">
        <f>'PER TRIWULAN'!X926</f>
        <v>19170000</v>
      </c>
    </row>
    <row r="80" spans="2:5">
      <c r="B80" s="79">
        <f t="shared" si="1"/>
        <v>70</v>
      </c>
      <c r="C80" s="69" t="str">
        <f>'K8 SD_SMP KAB GROBOGAN 2013'!C932</f>
        <v xml:space="preserve"> Tegowanu </v>
      </c>
      <c r="D80" s="70" t="str">
        <f>'K8 SD_SMP KAB GROBOGAN 2013'!D932</f>
        <v>SMP NEGERI 1 TEGOWANU</v>
      </c>
      <c r="E80" s="136">
        <f>'PER TRIWULAN'!X927</f>
        <v>598885000</v>
      </c>
    </row>
    <row r="81" spans="2:5">
      <c r="B81" s="79">
        <f t="shared" si="1"/>
        <v>71</v>
      </c>
      <c r="C81" s="69" t="str">
        <f>'K8 SD_SMP KAB GROBOGAN 2013'!C933</f>
        <v xml:space="preserve"> Tegowanu </v>
      </c>
      <c r="D81" s="70" t="str">
        <f>'K8 SD_SMP KAB GROBOGAN 2013'!D933</f>
        <v>SMP NEGERI 2 TEGOWANU</v>
      </c>
      <c r="E81" s="136">
        <f>'PER TRIWULAN'!X928</f>
        <v>444815000</v>
      </c>
    </row>
    <row r="82" spans="2:5">
      <c r="B82" s="79">
        <f t="shared" si="1"/>
        <v>72</v>
      </c>
      <c r="C82" s="69" t="str">
        <f>'K8 SD_SMP KAB GROBOGAN 2013'!C934</f>
        <v xml:space="preserve"> Tegowanu </v>
      </c>
      <c r="D82" s="70" t="str">
        <f>'K8 SD_SMP KAB GROBOGAN 2013'!D934</f>
        <v>SMP NEGERI 3 TEGOWANU</v>
      </c>
      <c r="E82" s="136">
        <f>'PER TRIWULAN'!X929</f>
        <v>150875000</v>
      </c>
    </row>
    <row r="83" spans="2:5">
      <c r="B83" s="79">
        <f t="shared" si="1"/>
        <v>73</v>
      </c>
      <c r="C83" s="69" t="str">
        <f>'K8 SD_SMP KAB GROBOGAN 2013'!C935</f>
        <v xml:space="preserve"> Toroh </v>
      </c>
      <c r="D83" s="70" t="str">
        <f>'K8 SD_SMP KAB GROBOGAN 2013'!D935</f>
        <v>SMP NEGERI 1 TOROH</v>
      </c>
      <c r="E83" s="136">
        <f>'PER TRIWULAN'!X930</f>
        <v>630480000</v>
      </c>
    </row>
    <row r="84" spans="2:5">
      <c r="B84" s="79">
        <f t="shared" si="1"/>
        <v>74</v>
      </c>
      <c r="C84" s="69" t="str">
        <f>'K8 SD_SMP KAB GROBOGAN 2013'!C936</f>
        <v xml:space="preserve"> Toroh </v>
      </c>
      <c r="D84" s="70" t="str">
        <f>'K8 SD_SMP KAB GROBOGAN 2013'!D936</f>
        <v>SMP NEGERI 2 TOROH</v>
      </c>
      <c r="E84" s="136">
        <f>'PER TRIWULAN'!X931</f>
        <v>792360000</v>
      </c>
    </row>
    <row r="85" spans="2:5">
      <c r="B85" s="79">
        <f t="shared" si="1"/>
        <v>75</v>
      </c>
      <c r="C85" s="69" t="str">
        <f>'K8 SD_SMP KAB GROBOGAN 2013'!C937</f>
        <v xml:space="preserve"> Toroh </v>
      </c>
      <c r="D85" s="70" t="str">
        <f>'K8 SD_SMP KAB GROBOGAN 2013'!D937</f>
        <v>SMP NEGERI 3 Satu Atap Toroh</v>
      </c>
      <c r="E85" s="136">
        <f>'PER TRIWULAN'!X932</f>
        <v>95850000</v>
      </c>
    </row>
    <row r="86" spans="2:5">
      <c r="B86" s="79">
        <f t="shared" si="1"/>
        <v>76</v>
      </c>
      <c r="C86" s="69" t="str">
        <f>'K8 SD_SMP KAB GROBOGAN 2013'!C938</f>
        <v xml:space="preserve"> Wirosari </v>
      </c>
      <c r="D86" s="70" t="str">
        <f>'K8 SD_SMP KAB GROBOGAN 2013'!D938</f>
        <v>SMP NEGERI 1 WIROSARI</v>
      </c>
      <c r="E86" s="136">
        <f>'PER TRIWULAN'!X933</f>
        <v>806205000</v>
      </c>
    </row>
    <row r="87" spans="2:5">
      <c r="B87" s="79">
        <f t="shared" si="1"/>
        <v>77</v>
      </c>
      <c r="C87" s="69" t="str">
        <f>'K8 SD_SMP KAB GROBOGAN 2013'!C939</f>
        <v xml:space="preserve"> Wirosari </v>
      </c>
      <c r="D87" s="70" t="str">
        <f>'K8 SD_SMP KAB GROBOGAN 2013'!D939</f>
        <v>SMP NEGERI 2 WIROSARI</v>
      </c>
      <c r="E87" s="136">
        <f>'PER TRIWULAN'!X934</f>
        <v>386595000</v>
      </c>
    </row>
    <row r="88" spans="2:5">
      <c r="B88" s="79">
        <f t="shared" si="1"/>
        <v>78</v>
      </c>
      <c r="C88" s="69" t="str">
        <f>'K8 SD_SMP KAB GROBOGAN 2013'!C940</f>
        <v xml:space="preserve"> Wirosari </v>
      </c>
      <c r="D88" s="70" t="str">
        <f>'K8 SD_SMP KAB GROBOGAN 2013'!D940</f>
        <v>SMP NEGERI 3 WIROSARI</v>
      </c>
      <c r="E88" s="136">
        <f>'PER TRIWULAN'!X935</f>
        <v>169690000</v>
      </c>
    </row>
    <row r="89" spans="2:5">
      <c r="B89" s="79">
        <f t="shared" si="1"/>
        <v>79</v>
      </c>
      <c r="C89" s="69" t="str">
        <f>'K8 SD_SMP KAB GROBOGAN 2013'!C941</f>
        <v xml:space="preserve"> Wirosari </v>
      </c>
      <c r="D89" s="70" t="str">
        <f>'K8 SD_SMP KAB GROBOGAN 2013'!D941</f>
        <v>SMP NEGERI 4 Satu Atap Wirosari</v>
      </c>
      <c r="E89" s="136">
        <f>'PER TRIWULAN'!X936</f>
        <v>108985000</v>
      </c>
    </row>
    <row r="90" spans="2:5">
      <c r="B90" s="79">
        <f t="shared" si="1"/>
        <v>80</v>
      </c>
      <c r="C90" s="69" t="str">
        <f>'K8 SD_SMP KAB GROBOGAN 2013'!C942</f>
        <v xml:space="preserve"> Wirosari </v>
      </c>
      <c r="D90" s="70" t="str">
        <f>'K8 SD_SMP KAB GROBOGAN 2013'!D942</f>
        <v>SMP NEGERI 5 Satu Atap Wirosari</v>
      </c>
      <c r="E90" s="136">
        <f>'PER TRIWULAN'!X937</f>
        <v>64965000</v>
      </c>
    </row>
    <row r="91" spans="2:5">
      <c r="B91" s="79">
        <f t="shared" si="1"/>
        <v>81</v>
      </c>
      <c r="C91" s="69" t="str">
        <f>'K8 SD_SMP KAB GROBOGAN 2013'!C943</f>
        <v xml:space="preserve"> Wirosari </v>
      </c>
      <c r="D91" s="70" t="str">
        <f>'K8 SD_SMP KAB GROBOGAN 2013'!D943</f>
        <v>SMPT NEGERI 2 Wirosari</v>
      </c>
      <c r="E91" s="136">
        <f>'PER TRIWULAN'!X938</f>
        <v>67450000</v>
      </c>
    </row>
    <row r="92" spans="2:5">
      <c r="B92" s="79">
        <f t="shared" si="1"/>
        <v>82</v>
      </c>
      <c r="C92" s="69" t="str">
        <f>'K8 SD_SMP KAB GROBOGAN 2013'!C944</f>
        <v xml:space="preserve"> Wirosari </v>
      </c>
      <c r="D92" s="70" t="str">
        <f>'K8 SD_SMP KAB GROBOGAN 2013'!D944</f>
        <v>SMP NEGERI 6 Satu Atap Wirosari</v>
      </c>
      <c r="E92" s="136">
        <f>'PER TRIWULAN'!X939</f>
        <v>19880000</v>
      </c>
    </row>
    <row r="93" spans="2:5">
      <c r="B93" s="79">
        <f t="shared" si="1"/>
        <v>83</v>
      </c>
      <c r="C93" s="69" t="str">
        <f>'K8 SD_SMP KAB GROBOGAN 2013'!C945</f>
        <v xml:space="preserve"> Gabus </v>
      </c>
      <c r="D93" s="70" t="str">
        <f>'K8 SD_SMP KAB GROBOGAN 2013'!D945</f>
        <v>SMP ISLAM GABUS</v>
      </c>
      <c r="E93" s="136">
        <f>'PER TRIWULAN'!X940</f>
        <v>74905000</v>
      </c>
    </row>
    <row r="94" spans="2:5">
      <c r="B94" s="79">
        <f t="shared" si="1"/>
        <v>84</v>
      </c>
      <c r="C94" s="69" t="str">
        <f>'K8 SD_SMP KAB GROBOGAN 2013'!C946</f>
        <v xml:space="preserve"> Gabus </v>
      </c>
      <c r="D94" s="70" t="str">
        <f>'K8 SD_SMP KAB GROBOGAN 2013'!D946</f>
        <v>SMP PGRI GABUS</v>
      </c>
      <c r="E94" s="136">
        <f>'PER TRIWULAN'!X941</f>
        <v>259860000</v>
      </c>
    </row>
    <row r="95" spans="2:5">
      <c r="B95" s="79">
        <f t="shared" si="1"/>
        <v>85</v>
      </c>
      <c r="C95" s="69" t="str">
        <f>'K8 SD_SMP KAB GROBOGAN 2013'!C947</f>
        <v xml:space="preserve"> Geyer </v>
      </c>
      <c r="D95" s="70" t="str">
        <f>'K8 SD_SMP KAB GROBOGAN 2013'!D947</f>
        <v>SMP FATHUL MAARIF</v>
      </c>
      <c r="E95" s="136">
        <f>'PER TRIWULAN'!X942</f>
        <v>114310000</v>
      </c>
    </row>
    <row r="96" spans="2:5">
      <c r="B96" s="79">
        <f t="shared" si="1"/>
        <v>86</v>
      </c>
      <c r="C96" s="69" t="str">
        <f>'K8 SD_SMP KAB GROBOGAN 2013'!C948</f>
        <v xml:space="preserve"> Geyer </v>
      </c>
      <c r="D96" s="70" t="str">
        <f>'K8 SD_SMP KAB GROBOGAN 2013'!D948</f>
        <v>SMP Muhammadiyah Geyer</v>
      </c>
      <c r="E96" s="136">
        <f>'PER TRIWULAN'!X943</f>
        <v>157975000</v>
      </c>
    </row>
    <row r="97" spans="2:5">
      <c r="B97" s="79">
        <f t="shared" si="1"/>
        <v>87</v>
      </c>
      <c r="C97" s="69" t="str">
        <f>'K8 SD_SMP KAB GROBOGAN 2013'!C949</f>
        <v xml:space="preserve"> Godong </v>
      </c>
      <c r="D97" s="70" t="str">
        <f>'K8 SD_SMP KAB GROBOGAN 2013'!D949</f>
        <v>SMP ISLAM AL ITTIHAAD</v>
      </c>
      <c r="E97" s="136">
        <f>'PER TRIWULAN'!X944</f>
        <v>64610000</v>
      </c>
    </row>
    <row r="98" spans="2:5">
      <c r="B98" s="79">
        <f t="shared" si="1"/>
        <v>88</v>
      </c>
      <c r="C98" s="69" t="str">
        <f>'K8 SD_SMP KAB GROBOGAN 2013'!C950</f>
        <v xml:space="preserve"> Godong </v>
      </c>
      <c r="D98" s="70" t="str">
        <f>'K8 SD_SMP KAB GROBOGAN 2013'!D950</f>
        <v>SMP MUHAMMADIYAH GODONG</v>
      </c>
      <c r="E98" s="136">
        <f>'PER TRIWULAN'!X945</f>
        <v>30175000</v>
      </c>
    </row>
    <row r="99" spans="2:5">
      <c r="B99" s="79">
        <f t="shared" si="1"/>
        <v>89</v>
      </c>
      <c r="C99" s="69" t="str">
        <f>'K8 SD_SMP KAB GROBOGAN 2013'!C951</f>
        <v xml:space="preserve"> Godong </v>
      </c>
      <c r="D99" s="70" t="str">
        <f>'K8 SD_SMP KAB GROBOGAN 2013'!D951</f>
        <v>SMP PGRI 2 GODONG</v>
      </c>
      <c r="E99" s="136">
        <f>'PER TRIWULAN'!X946</f>
        <v>25560000</v>
      </c>
    </row>
    <row r="100" spans="2:5">
      <c r="B100" s="79">
        <f t="shared" si="1"/>
        <v>90</v>
      </c>
      <c r="C100" s="69" t="str">
        <f>'K8 SD_SMP KAB GROBOGAN 2013'!C952</f>
        <v xml:space="preserve"> Godong </v>
      </c>
      <c r="D100" s="70" t="str">
        <f>'K8 SD_SMP KAB GROBOGAN 2013'!D952</f>
        <v>SMP YATPI GODONG</v>
      </c>
      <c r="E100" s="136">
        <f>'PER TRIWULAN'!X947</f>
        <v>119990000</v>
      </c>
    </row>
    <row r="101" spans="2:5">
      <c r="B101" s="79">
        <f t="shared" si="1"/>
        <v>91</v>
      </c>
      <c r="C101" s="69" t="str">
        <f>'K8 SD_SMP KAB GROBOGAN 2013'!C953</f>
        <v xml:space="preserve"> Grobogan </v>
      </c>
      <c r="D101" s="70" t="str">
        <f>'K8 SD_SMP KAB GROBOGAN 2013'!D953</f>
        <v>SMP AL ISLAM GROBOGAN</v>
      </c>
      <c r="E101" s="136">
        <f>'PER TRIWULAN'!X948</f>
        <v>69580000</v>
      </c>
    </row>
    <row r="102" spans="2:5">
      <c r="B102" s="79">
        <f t="shared" si="1"/>
        <v>92</v>
      </c>
      <c r="C102" s="69" t="str">
        <f>'K8 SD_SMP KAB GROBOGAN 2013'!C954</f>
        <v xml:space="preserve"> Grobogan </v>
      </c>
      <c r="D102" s="70" t="str">
        <f>'K8 SD_SMP KAB GROBOGAN 2013'!D954</f>
        <v>SMP NU Model Teguhan</v>
      </c>
      <c r="E102" s="136">
        <f>'PER TRIWULAN'!X949</f>
        <v>46505000</v>
      </c>
    </row>
    <row r="103" spans="2:5">
      <c r="B103" s="79">
        <f t="shared" si="1"/>
        <v>93</v>
      </c>
      <c r="C103" s="69" t="str">
        <f>'K8 SD_SMP KAB GROBOGAN 2013'!C955</f>
        <v xml:space="preserve"> Gubug </v>
      </c>
      <c r="D103" s="70" t="str">
        <f>'K8 SD_SMP KAB GROBOGAN 2013'!D955</f>
        <v>SMP KELUARGA</v>
      </c>
      <c r="E103" s="136">
        <f>'PER TRIWULAN'!X950</f>
        <v>60705000</v>
      </c>
    </row>
    <row r="104" spans="2:5">
      <c r="B104" s="79">
        <f t="shared" si="1"/>
        <v>94</v>
      </c>
      <c r="C104" s="69" t="str">
        <f>'K8 SD_SMP KAB GROBOGAN 2013'!C956</f>
        <v xml:space="preserve"> Gubug </v>
      </c>
      <c r="D104" s="70" t="str">
        <f>'K8 SD_SMP KAB GROBOGAN 2013'!D956</f>
        <v>SMP MUHAMMADIYAH GUBUG</v>
      </c>
      <c r="E104" s="136">
        <f>'PER TRIWULAN'!X951</f>
        <v>191700000</v>
      </c>
    </row>
    <row r="105" spans="2:5">
      <c r="B105" s="79">
        <f t="shared" si="1"/>
        <v>95</v>
      </c>
      <c r="C105" s="69" t="str">
        <f>'K8 SD_SMP KAB GROBOGAN 2013'!C957</f>
        <v xml:space="preserve"> Gubug </v>
      </c>
      <c r="D105" s="70" t="str">
        <f>'K8 SD_SMP KAB GROBOGAN 2013'!D957</f>
        <v>SMP NUSANTARA 1 GUBUG</v>
      </c>
      <c r="E105" s="136">
        <f>'PER TRIWULAN'!X952</f>
        <v>217260000</v>
      </c>
    </row>
    <row r="106" spans="2:5">
      <c r="B106" s="79">
        <f t="shared" si="1"/>
        <v>96</v>
      </c>
      <c r="C106" s="69" t="str">
        <f>'K8 SD_SMP KAB GROBOGAN 2013'!C958</f>
        <v xml:space="preserve"> Gubug </v>
      </c>
      <c r="D106" s="70" t="str">
        <f>'K8 SD_SMP KAB GROBOGAN 2013'!D958</f>
        <v>SMP NUSANTARA 2 GUBUG</v>
      </c>
      <c r="E106" s="136">
        <f>'PER TRIWULAN'!X953</f>
        <v>140580000</v>
      </c>
    </row>
    <row r="107" spans="2:5">
      <c r="B107" s="79">
        <f t="shared" si="1"/>
        <v>97</v>
      </c>
      <c r="C107" s="69" t="str">
        <f>'K8 SD_SMP KAB GROBOGAN 2013'!C959</f>
        <v xml:space="preserve"> Gubug </v>
      </c>
      <c r="D107" s="70" t="str">
        <f>'K8 SD_SMP KAB GROBOGAN 2013'!D959</f>
        <v>SMP YASIHA</v>
      </c>
      <c r="E107" s="136">
        <f>'PER TRIWULAN'!X954</f>
        <v>192410000</v>
      </c>
    </row>
    <row r="108" spans="2:5">
      <c r="B108" s="79">
        <f t="shared" si="1"/>
        <v>98</v>
      </c>
      <c r="C108" s="69" t="str">
        <f>'K8 SD_SMP KAB GROBOGAN 2013'!C960</f>
        <v xml:space="preserve"> Karangrayung </v>
      </c>
      <c r="D108" s="70" t="str">
        <f>'K8 SD_SMP KAB GROBOGAN 2013'!D960</f>
        <v>SMP DR SOETOMO</v>
      </c>
      <c r="E108" s="136">
        <f>'PER TRIWULAN'!X955</f>
        <v>589655000</v>
      </c>
    </row>
    <row r="109" spans="2:5">
      <c r="B109" s="79">
        <f t="shared" si="1"/>
        <v>99</v>
      </c>
      <c r="C109" s="69" t="str">
        <f>'K8 SD_SMP KAB GROBOGAN 2013'!C961</f>
        <v xml:space="preserve"> Karangrayung </v>
      </c>
      <c r="D109" s="70" t="str">
        <f>'K8 SD_SMP KAB GROBOGAN 2013'!D961</f>
        <v>SMP ISLAM KARANGRAYUNG</v>
      </c>
      <c r="E109" s="136">
        <f>'PER TRIWULAN'!X956</f>
        <v>164010000</v>
      </c>
    </row>
    <row r="110" spans="2:5">
      <c r="B110" s="79">
        <f t="shared" si="1"/>
        <v>100</v>
      </c>
      <c r="C110" s="69" t="str">
        <f>'K8 SD_SMP KAB GROBOGAN 2013'!C962</f>
        <v xml:space="preserve"> Karangrayung </v>
      </c>
      <c r="D110" s="70" t="str">
        <f>'K8 SD_SMP KAB GROBOGAN 2013'!D962</f>
        <v>SMP ISLAM YASNA KARANGRAYUNG</v>
      </c>
      <c r="E110" s="136">
        <f>'PER TRIWULAN'!X957</f>
        <v>138095000</v>
      </c>
    </row>
    <row r="111" spans="2:5">
      <c r="B111" s="79">
        <f t="shared" si="1"/>
        <v>101</v>
      </c>
      <c r="C111" s="69" t="str">
        <f>'K8 SD_SMP KAB GROBOGAN 2013'!C963</f>
        <v xml:space="preserve"> Karangrayung </v>
      </c>
      <c r="D111" s="70" t="str">
        <f>'K8 SD_SMP KAB GROBOGAN 2013'!D963</f>
        <v>SMP KARYABHAKTI TELAWAH</v>
      </c>
      <c r="E111" s="136">
        <f>'PER TRIWULAN'!X958</f>
        <v>68160000</v>
      </c>
    </row>
    <row r="112" spans="2:5">
      <c r="B112" s="79">
        <f t="shared" si="1"/>
        <v>102</v>
      </c>
      <c r="C112" s="69" t="str">
        <f>'K8 SD_SMP KAB GROBOGAN 2013'!C964</f>
        <v xml:space="preserve"> Karangrayung </v>
      </c>
      <c r="D112" s="70" t="str">
        <f>'K8 SD_SMP KAB GROBOGAN 2013'!D964</f>
        <v>SMP MUHAMMADIYAH KARANGRAYUNG</v>
      </c>
      <c r="E112" s="136">
        <f>'PER TRIWULAN'!X959</f>
        <v>97625000</v>
      </c>
    </row>
    <row r="113" spans="2:5">
      <c r="B113" s="79">
        <f t="shared" si="1"/>
        <v>103</v>
      </c>
      <c r="C113" s="69" t="str">
        <f>'K8 SD_SMP KAB GROBOGAN 2013'!C965</f>
        <v xml:space="preserve"> Karangrayung </v>
      </c>
      <c r="D113" s="70" t="str">
        <f>'K8 SD_SMP KAB GROBOGAN 2013'!D965</f>
        <v>SMP PANCA BAKTI SENDANGHARJO</v>
      </c>
      <c r="E113" s="136">
        <f>'PER TRIWULAN'!X960</f>
        <v>149455000</v>
      </c>
    </row>
    <row r="114" spans="2:5">
      <c r="B114" s="79">
        <f t="shared" si="1"/>
        <v>104</v>
      </c>
      <c r="C114" s="69" t="str">
        <f>'K8 SD_SMP KAB GROBOGAN 2013'!C966</f>
        <v xml:space="preserve"> Karangrayung </v>
      </c>
      <c r="D114" s="70" t="str">
        <f>'K8 SD_SMP KAB GROBOGAN 2013'!D966</f>
        <v>SMP YASIM KARANGRAYUNG</v>
      </c>
      <c r="E114" s="136">
        <f>'PER TRIWULAN'!X961</f>
        <v>217615000</v>
      </c>
    </row>
    <row r="115" spans="2:5">
      <c r="B115" s="79">
        <f t="shared" si="1"/>
        <v>105</v>
      </c>
      <c r="C115" s="69" t="str">
        <f>'K8 SD_SMP KAB GROBOGAN 2013'!C967</f>
        <v xml:space="preserve"> Karangrayung </v>
      </c>
      <c r="D115" s="70" t="str">
        <f>'K8 SD_SMP KAB GROBOGAN 2013'!D967</f>
        <v>SMP Islam Roundlotul Huffadh</v>
      </c>
      <c r="E115" s="136">
        <f>'PER TRIWULAN'!X962</f>
        <v>110405000</v>
      </c>
    </row>
    <row r="116" spans="2:5">
      <c r="B116" s="79">
        <f t="shared" si="1"/>
        <v>106</v>
      </c>
      <c r="C116" s="69" t="str">
        <f>'K8 SD_SMP KAB GROBOGAN 2013'!C968</f>
        <v xml:space="preserve"> Kedungjati </v>
      </c>
      <c r="D116" s="70" t="str">
        <f>'K8 SD_SMP KAB GROBOGAN 2013'!D968</f>
        <v>SMP ISLAM JUMO</v>
      </c>
      <c r="E116" s="136">
        <f>'PER TRIWULAN'!X963</f>
        <v>91590000</v>
      </c>
    </row>
    <row r="117" spans="2:5">
      <c r="B117" s="79">
        <f t="shared" si="1"/>
        <v>107</v>
      </c>
      <c r="C117" s="69" t="str">
        <f>'K8 SD_SMP KAB GROBOGAN 2013'!C969</f>
        <v xml:space="preserve"> Kedungjati </v>
      </c>
      <c r="D117" s="70" t="str">
        <f>'K8 SD_SMP KAB GROBOGAN 2013'!D969</f>
        <v>SMP ISLAM SUDIRMAN KEDUNGJATI</v>
      </c>
      <c r="E117" s="136">
        <f>'PER TRIWULAN'!X964</f>
        <v>37985000</v>
      </c>
    </row>
    <row r="118" spans="2:5">
      <c r="B118" s="79">
        <f t="shared" si="1"/>
        <v>108</v>
      </c>
      <c r="C118" s="69" t="str">
        <f>'K8 SD_SMP KAB GROBOGAN 2013'!C970</f>
        <v xml:space="preserve"> Kradenan </v>
      </c>
      <c r="D118" s="70" t="str">
        <f>'K8 SD_SMP KAB GROBOGAN 2013'!D970</f>
        <v>SMP AL ISLAM PAKIS KRADENAN</v>
      </c>
      <c r="E118" s="136">
        <f>'PER TRIWULAN'!X965</f>
        <v>88040000</v>
      </c>
    </row>
    <row r="119" spans="2:5">
      <c r="B119" s="79">
        <f t="shared" si="1"/>
        <v>109</v>
      </c>
      <c r="C119" s="69" t="str">
        <f>'K8 SD_SMP KAB GROBOGAN 2013'!C971</f>
        <v xml:space="preserve"> Kradenan </v>
      </c>
      <c r="D119" s="70" t="str">
        <f>'K8 SD_SMP KAB GROBOGAN 2013'!D971</f>
        <v>SMP PGRI KUWU</v>
      </c>
      <c r="E119" s="136">
        <f>'PER TRIWULAN'!X966</f>
        <v>327310000</v>
      </c>
    </row>
    <row r="120" spans="2:5">
      <c r="B120" s="79">
        <f t="shared" si="1"/>
        <v>110</v>
      </c>
      <c r="C120" s="69" t="str">
        <f>'K8 SD_SMP KAB GROBOGAN 2013'!C972</f>
        <v xml:space="preserve"> Kradenan </v>
      </c>
      <c r="D120" s="70" t="str">
        <f>'K8 SD_SMP KAB GROBOGAN 2013'!D972</f>
        <v>SMP WIYATA DHARMA KRADENAN</v>
      </c>
      <c r="E120" s="136">
        <f>'PER TRIWULAN'!X967</f>
        <v>44020000</v>
      </c>
    </row>
    <row r="121" spans="2:5">
      <c r="B121" s="79">
        <f t="shared" si="1"/>
        <v>111</v>
      </c>
      <c r="C121" s="69" t="str">
        <f>'K8 SD_SMP KAB GROBOGAN 2013'!C973</f>
        <v xml:space="preserve"> Kradenan </v>
      </c>
      <c r="D121" s="70" t="str">
        <f>'K8 SD_SMP KAB GROBOGAN 2013'!D973</f>
        <v>SMP Islam Nurul Jannah</v>
      </c>
      <c r="E121" s="136">
        <f>'PER TRIWULAN'!X968</f>
        <v>140935000</v>
      </c>
    </row>
    <row r="122" spans="2:5">
      <c r="B122" s="79">
        <f t="shared" si="1"/>
        <v>112</v>
      </c>
      <c r="C122" s="69" t="str">
        <f>'K8 SD_SMP KAB GROBOGAN 2013'!C974</f>
        <v xml:space="preserve"> Kradenan </v>
      </c>
      <c r="D122" s="70" t="str">
        <f>'K8 SD_SMP KAB GROBOGAN 2013'!D974</f>
        <v>SMP Islam Roudhotul Ummah</v>
      </c>
      <c r="E122" s="136">
        <f>'PER TRIWULAN'!X969</f>
        <v>275835000</v>
      </c>
    </row>
    <row r="123" spans="2:5">
      <c r="B123" s="79">
        <f t="shared" si="1"/>
        <v>113</v>
      </c>
      <c r="C123" s="69" t="str">
        <f>'K8 SD_SMP KAB GROBOGAN 2013'!C975</f>
        <v xml:space="preserve"> Ngaringan </v>
      </c>
      <c r="D123" s="70" t="str">
        <f>'K8 SD_SMP KAB GROBOGAN 2013'!D975</f>
        <v>SMP ISLAM NGARINGAN</v>
      </c>
      <c r="E123" s="136">
        <f>'PER TRIWULAN'!X970</f>
        <v>104370000</v>
      </c>
    </row>
    <row r="124" spans="2:5">
      <c r="B124" s="79">
        <f t="shared" si="1"/>
        <v>114</v>
      </c>
      <c r="C124" s="69" t="str">
        <f>'K8 SD_SMP KAB GROBOGAN 2013'!C976</f>
        <v xml:space="preserve"> Ngaringan </v>
      </c>
      <c r="D124" s="70" t="str">
        <f>'K8 SD_SMP KAB GROBOGAN 2013'!D976</f>
        <v>SMP ISLAM TRUWOLU</v>
      </c>
      <c r="E124" s="136">
        <f>'PER TRIWULAN'!X971</f>
        <v>78455000</v>
      </c>
    </row>
    <row r="125" spans="2:5">
      <c r="B125" s="79">
        <f t="shared" si="1"/>
        <v>115</v>
      </c>
      <c r="C125" s="69" t="str">
        <f>'K8 SD_SMP KAB GROBOGAN 2013'!C977</f>
        <v xml:space="preserve"> Penawangan </v>
      </c>
      <c r="D125" s="70" t="str">
        <f>'K8 SD_SMP KAB GROBOGAN 2013'!D977</f>
        <v>SMP ISLAM WALISONGO</v>
      </c>
      <c r="E125" s="136">
        <f>'PER TRIWULAN'!X972</f>
        <v>179630000</v>
      </c>
    </row>
    <row r="126" spans="2:5">
      <c r="B126" s="79">
        <f t="shared" si="1"/>
        <v>116</v>
      </c>
      <c r="C126" s="69" t="str">
        <f>'K8 SD_SMP KAB GROBOGAN 2013'!C978</f>
        <v xml:space="preserve"> Penawangan </v>
      </c>
      <c r="D126" s="70" t="str">
        <f>'K8 SD_SMP KAB GROBOGAN 2013'!D978</f>
        <v>SMP Diponegoro Pengkol Penawangan</v>
      </c>
      <c r="E126" s="136">
        <f>'PER TRIWULAN'!X973</f>
        <v>53782500</v>
      </c>
    </row>
    <row r="127" spans="2:5">
      <c r="B127" s="79">
        <f t="shared" si="1"/>
        <v>117</v>
      </c>
      <c r="C127" s="69" t="str">
        <f>'K8 SD_SMP KAB GROBOGAN 2013'!C979</f>
        <v xml:space="preserve"> Pulokulon </v>
      </c>
      <c r="D127" s="70" t="str">
        <f>'K8 SD_SMP KAB GROBOGAN 2013'!D979</f>
        <v>SMP AT TAQWA</v>
      </c>
      <c r="E127" s="136">
        <f>'PER TRIWULAN'!X974</f>
        <v>137030000</v>
      </c>
    </row>
    <row r="128" spans="2:5">
      <c r="B128" s="79">
        <f t="shared" si="1"/>
        <v>118</v>
      </c>
      <c r="C128" s="69" t="str">
        <f>'K8 SD_SMP KAB GROBOGAN 2013'!C980</f>
        <v xml:space="preserve"> Pulokulon </v>
      </c>
      <c r="D128" s="70" t="str">
        <f>'K8 SD_SMP KAB GROBOGAN 2013'!D980</f>
        <v>SMP NU JAMBON</v>
      </c>
      <c r="E128" s="136">
        <f>'PER TRIWULAN'!X975</f>
        <v>107210000</v>
      </c>
    </row>
    <row r="129" spans="2:5">
      <c r="B129" s="79">
        <f t="shared" si="1"/>
        <v>119</v>
      </c>
      <c r="C129" s="69" t="str">
        <f>'K8 SD_SMP KAB GROBOGAN 2013'!C981</f>
        <v xml:space="preserve"> Pulokulon </v>
      </c>
      <c r="D129" s="70" t="str">
        <f>'K8 SD_SMP KAB GROBOGAN 2013'!D981</f>
        <v>SMP PEMDA JAMBON</v>
      </c>
      <c r="E129" s="136">
        <f>'PER TRIWULAN'!X976</f>
        <v>37630000</v>
      </c>
    </row>
    <row r="130" spans="2:5">
      <c r="B130" s="79">
        <f t="shared" si="1"/>
        <v>120</v>
      </c>
      <c r="C130" s="69" t="str">
        <f>'K8 SD_SMP KAB GROBOGAN 2013'!C982</f>
        <v xml:space="preserve"> Pulokulon </v>
      </c>
      <c r="D130" s="70" t="str">
        <f>'K8 SD_SMP KAB GROBOGAN 2013'!D982</f>
        <v>SMP PGRI PULOKULON</v>
      </c>
      <c r="E130" s="136">
        <f>'PER TRIWULAN'!X977</f>
        <v>36210000</v>
      </c>
    </row>
    <row r="131" spans="2:5">
      <c r="B131" s="79">
        <f t="shared" si="1"/>
        <v>121</v>
      </c>
      <c r="C131" s="69" t="str">
        <f>'K8 SD_SMP KAB GROBOGAN 2013'!C983</f>
        <v xml:space="preserve"> Pulokulon </v>
      </c>
      <c r="D131" s="70" t="str">
        <f>'K8 SD_SMP KAB GROBOGAN 2013'!D983</f>
        <v>SMP NU Hasyim Asy`Ari</v>
      </c>
      <c r="E131" s="136">
        <f>'PER TRIWULAN'!X978</f>
        <v>438425000</v>
      </c>
    </row>
    <row r="132" spans="2:5">
      <c r="B132" s="79">
        <f t="shared" si="1"/>
        <v>122</v>
      </c>
      <c r="C132" s="69" t="str">
        <f>'K8 SD_SMP KAB GROBOGAN 2013'!C984</f>
        <v xml:space="preserve"> Purwodadi </v>
      </c>
      <c r="D132" s="70" t="str">
        <f>'K8 SD_SMP KAB GROBOGAN 2013'!D984</f>
        <v>SMP KRISTEN 1 PURWODADI</v>
      </c>
      <c r="E132" s="136">
        <f>'PER TRIWULAN'!X979</f>
        <v>82360000</v>
      </c>
    </row>
    <row r="133" spans="2:5">
      <c r="B133" s="79">
        <f t="shared" si="1"/>
        <v>123</v>
      </c>
      <c r="C133" s="69" t="str">
        <f>'K8 SD_SMP KAB GROBOGAN 2013'!C985</f>
        <v xml:space="preserve"> Purwodadi </v>
      </c>
      <c r="D133" s="70" t="str">
        <f>'K8 SD_SMP KAB GROBOGAN 2013'!D985</f>
        <v>SMP MUHAMMADIYAH PURWODADI</v>
      </c>
      <c r="E133" s="136">
        <f>'PER TRIWULAN'!X980</f>
        <v>262700000</v>
      </c>
    </row>
    <row r="134" spans="2:5">
      <c r="B134" s="79">
        <f t="shared" si="1"/>
        <v>124</v>
      </c>
      <c r="C134" s="69" t="str">
        <f>'K8 SD_SMP KAB GROBOGAN 2013'!C986</f>
        <v xml:space="preserve"> Purwodadi </v>
      </c>
      <c r="D134" s="70" t="str">
        <f>'K8 SD_SMP KAB GROBOGAN 2013'!D986</f>
        <v>SMP PANCASILA PURWODADI</v>
      </c>
      <c r="E134" s="136">
        <f>'PER TRIWULAN'!X981</f>
        <v>39760000</v>
      </c>
    </row>
    <row r="135" spans="2:5">
      <c r="B135" s="79">
        <f t="shared" si="1"/>
        <v>125</v>
      </c>
      <c r="C135" s="69" t="str">
        <f>'K8 SD_SMP KAB GROBOGAN 2013'!C987</f>
        <v xml:space="preserve"> Purwodadi </v>
      </c>
      <c r="D135" s="70" t="str">
        <f>'K8 SD_SMP KAB GROBOGAN 2013'!D987</f>
        <v>SMP PGRI 4 PURWODADI</v>
      </c>
      <c r="E135" s="136">
        <f>'PER TRIWULAN'!X982</f>
        <v>51120000</v>
      </c>
    </row>
    <row r="136" spans="2:5">
      <c r="B136" s="79">
        <f t="shared" si="1"/>
        <v>126</v>
      </c>
      <c r="C136" s="69" t="str">
        <f>'K8 SD_SMP KAB GROBOGAN 2013'!C988</f>
        <v xml:space="preserve"> Purwodadi </v>
      </c>
      <c r="D136" s="70" t="str">
        <f>'K8 SD_SMP KAB GROBOGAN 2013'!D988</f>
        <v>SLB B YPLB DANYANG PURWODADI</v>
      </c>
      <c r="E136" s="136">
        <f>'PER TRIWULAN'!X983</f>
        <v>0</v>
      </c>
    </row>
    <row r="137" spans="2:5">
      <c r="B137" s="79">
        <f t="shared" si="1"/>
        <v>127</v>
      </c>
      <c r="C137" s="69" t="str">
        <f>'K8 SD_SMP KAB GROBOGAN 2013'!C989</f>
        <v xml:space="preserve"> Purwodadi </v>
      </c>
      <c r="D137" s="70" t="str">
        <f>'K8 SD_SMP KAB GROBOGAN 2013'!D989</f>
        <v>SMP Islam Terpadu Pelita Purwodadi</v>
      </c>
      <c r="E137" s="136">
        <f>'PER TRIWULAN'!X984</f>
        <v>78100000</v>
      </c>
    </row>
    <row r="138" spans="2:5">
      <c r="B138" s="79">
        <f t="shared" si="1"/>
        <v>128</v>
      </c>
      <c r="C138" s="69" t="str">
        <f>'K8 SD_SMP KAB GROBOGAN 2013'!C990</f>
        <v xml:space="preserve"> Purwodadi </v>
      </c>
      <c r="D138" s="70" t="str">
        <f>'K8 SD_SMP KAB GROBOGAN 2013'!D990</f>
        <v>SMP IT Al-Alawi Purwodadi</v>
      </c>
      <c r="E138" s="136">
        <f>'PER TRIWULAN'!X985</f>
        <v>109695000</v>
      </c>
    </row>
    <row r="139" spans="2:5">
      <c r="B139" s="79">
        <f t="shared" si="1"/>
        <v>129</v>
      </c>
      <c r="C139" s="69" t="str">
        <f>'K8 SD_SMP KAB GROBOGAN 2013'!C991</f>
        <v xml:space="preserve"> Purwodadi </v>
      </c>
      <c r="D139" s="70" t="str">
        <f>'K8 SD_SMP KAB GROBOGAN 2013'!D991</f>
        <v>SMP LB/B Danyang</v>
      </c>
      <c r="E139" s="136">
        <f>'PER TRIWULAN'!X986</f>
        <v>30885000</v>
      </c>
    </row>
    <row r="140" spans="2:5">
      <c r="B140" s="79">
        <f t="shared" si="1"/>
        <v>130</v>
      </c>
      <c r="C140" s="69" t="str">
        <f>'K8 SD_SMP KAB GROBOGAN 2013'!C992</f>
        <v xml:space="preserve"> Purwodadi </v>
      </c>
      <c r="D140" s="70" t="str">
        <f>'K8 SD_SMP KAB GROBOGAN 2013'!D992</f>
        <v>SMP LB/C Danyang</v>
      </c>
      <c r="E140" s="136">
        <f>'PER TRIWULAN'!X987</f>
        <v>11715000</v>
      </c>
    </row>
    <row r="141" spans="2:5">
      <c r="B141" s="79">
        <f t="shared" ref="B141:B158" si="2">B140+1</f>
        <v>131</v>
      </c>
      <c r="C141" s="69" t="str">
        <f>'K8 SD_SMP KAB GROBOGAN 2013'!C993</f>
        <v xml:space="preserve"> Tanggungharjo </v>
      </c>
      <c r="D141" s="70" t="str">
        <f>'K8 SD_SMP KAB GROBOGAN 2013'!D993</f>
        <v>SMP BUDI LUHUR</v>
      </c>
      <c r="E141" s="136">
        <f>'PER TRIWULAN'!X988</f>
        <v>74550000</v>
      </c>
    </row>
    <row r="142" spans="2:5">
      <c r="B142" s="79">
        <f t="shared" si="2"/>
        <v>132</v>
      </c>
      <c r="C142" s="69" t="str">
        <f>'K8 SD_SMP KAB GROBOGAN 2013'!C994</f>
        <v xml:space="preserve"> Tanggungharjo </v>
      </c>
      <c r="D142" s="70" t="str">
        <f>'K8 SD_SMP KAB GROBOGAN 2013'!D994</f>
        <v>SMP AL Islah Tanggungharjo</v>
      </c>
      <c r="E142" s="136">
        <f>'PER TRIWULAN'!X989</f>
        <v>105435000</v>
      </c>
    </row>
    <row r="143" spans="2:5">
      <c r="B143" s="79">
        <f t="shared" si="2"/>
        <v>133</v>
      </c>
      <c r="C143" s="69" t="str">
        <f>'K8 SD_SMP KAB GROBOGAN 2013'!C995</f>
        <v xml:space="preserve"> Tawangharjo </v>
      </c>
      <c r="D143" s="70" t="str">
        <f>'K8 SD_SMP KAB GROBOGAN 2013'!D995</f>
        <v>SMP PGRI TAWANGHARJO</v>
      </c>
      <c r="E143" s="136">
        <f>'PER TRIWULAN'!X990</f>
        <v>80585000</v>
      </c>
    </row>
    <row r="144" spans="2:5">
      <c r="B144" s="79">
        <f t="shared" si="2"/>
        <v>134</v>
      </c>
      <c r="C144" s="69" t="str">
        <f>'K8 SD_SMP KAB GROBOGAN 2013'!C996</f>
        <v xml:space="preserve"> Tegowanu </v>
      </c>
      <c r="D144" s="70" t="str">
        <f>'K8 SD_SMP KAB GROBOGAN 2013'!D996</f>
        <v>SMP ISLAM TEGOWANU</v>
      </c>
      <c r="E144" s="136">
        <f>'PER TRIWULAN'!X991</f>
        <v>130640000</v>
      </c>
    </row>
    <row r="145" spans="2:7">
      <c r="B145" s="79">
        <f t="shared" si="2"/>
        <v>135</v>
      </c>
      <c r="C145" s="69" t="str">
        <f>'K8 SD_SMP KAB GROBOGAN 2013'!C997</f>
        <v xml:space="preserve"> Tegowanu </v>
      </c>
      <c r="D145" s="70" t="str">
        <f>'K8 SD_SMP KAB GROBOGAN 2013'!D997</f>
        <v>SMP KRISTEN TEGOWANU</v>
      </c>
      <c r="E145" s="136">
        <f>'PER TRIWULAN'!X992</f>
        <v>17040000</v>
      </c>
    </row>
    <row r="146" spans="2:7">
      <c r="B146" s="79">
        <f t="shared" si="2"/>
        <v>136</v>
      </c>
      <c r="C146" s="69" t="str">
        <f>'K8 SD_SMP KAB GROBOGAN 2013'!C998</f>
        <v xml:space="preserve"> Tegowanu </v>
      </c>
      <c r="D146" s="70" t="str">
        <f>'K8 SD_SMP KAB GROBOGAN 2013'!D998</f>
        <v>SMP PGRI TEGOWANU</v>
      </c>
      <c r="E146" s="136">
        <f>'PER TRIWULAN'!X993</f>
        <v>111470000</v>
      </c>
    </row>
    <row r="147" spans="2:7">
      <c r="B147" s="79">
        <f t="shared" si="2"/>
        <v>137</v>
      </c>
      <c r="C147" s="69" t="str">
        <f>'K8 SD_SMP KAB GROBOGAN 2013'!C999</f>
        <v xml:space="preserve"> Toroh </v>
      </c>
      <c r="D147" s="70" t="str">
        <f>'K8 SD_SMP KAB GROBOGAN 2013'!D999</f>
        <v>SMP KARYA TOROH</v>
      </c>
      <c r="E147" s="136">
        <f>'PER TRIWULAN'!X994</f>
        <v>199510000</v>
      </c>
    </row>
    <row r="148" spans="2:7">
      <c r="B148" s="79">
        <f t="shared" si="2"/>
        <v>138</v>
      </c>
      <c r="C148" s="69" t="str">
        <f>'K8 SD_SMP KAB GROBOGAN 2013'!C1000</f>
        <v xml:space="preserve"> Toroh </v>
      </c>
      <c r="D148" s="70" t="str">
        <f>'K8 SD_SMP KAB GROBOGAN 2013'!D1000</f>
        <v>SMP KRISTEN PUTRA WACANA TOROH</v>
      </c>
      <c r="E148" s="136">
        <f>'PER TRIWULAN'!X995</f>
        <v>61060000</v>
      </c>
    </row>
    <row r="149" spans="2:7">
      <c r="B149" s="79">
        <f t="shared" si="2"/>
        <v>139</v>
      </c>
      <c r="C149" s="69" t="str">
        <f>'K8 SD_SMP KAB GROBOGAN 2013'!C1001</f>
        <v xml:space="preserve"> Toroh </v>
      </c>
      <c r="D149" s="70" t="str">
        <f>'K8 SD_SMP KAB GROBOGAN 2013'!D1001</f>
        <v>SMP PEMBANGUNAN DESA</v>
      </c>
      <c r="E149" s="136">
        <f>'PER TRIWULAN'!X996</f>
        <v>270155000</v>
      </c>
    </row>
    <row r="150" spans="2:7">
      <c r="B150" s="79">
        <f t="shared" si="2"/>
        <v>140</v>
      </c>
      <c r="C150" s="69" t="str">
        <f>'K8 SD_SMP KAB GROBOGAN 2013'!C1002</f>
        <v xml:space="preserve"> Wirosari </v>
      </c>
      <c r="D150" s="70" t="str">
        <f>'K8 SD_SMP KAB GROBOGAN 2013'!D1002</f>
        <v>SMP MIFTAHUSSA ADAH</v>
      </c>
      <c r="E150" s="136">
        <f>'PER TRIWULAN'!X997</f>
        <v>198445000</v>
      </c>
    </row>
    <row r="151" spans="2:7">
      <c r="B151" s="79">
        <f t="shared" si="2"/>
        <v>141</v>
      </c>
      <c r="C151" s="69" t="str">
        <f>'K8 SD_SMP KAB GROBOGAN 2013'!C1003</f>
        <v xml:space="preserve"> Wirosari </v>
      </c>
      <c r="D151" s="70" t="str">
        <f>'K8 SD_SMP KAB GROBOGAN 2013'!D1003</f>
        <v>SMP AL ISLAM WIROSARI</v>
      </c>
      <c r="E151" s="136">
        <f>'PER TRIWULAN'!X998</f>
        <v>76325000</v>
      </c>
    </row>
    <row r="152" spans="2:7">
      <c r="B152" s="79">
        <f t="shared" si="2"/>
        <v>142</v>
      </c>
      <c r="C152" s="69" t="str">
        <f>'K8 SD_SMP KAB GROBOGAN 2013'!C1004</f>
        <v xml:space="preserve"> Wirosari </v>
      </c>
      <c r="D152" s="70" t="str">
        <f>'K8 SD_SMP KAB GROBOGAN 2013'!D1004</f>
        <v>SMP KRISTEN WIROSARI</v>
      </c>
      <c r="E152" s="136">
        <f>'PER TRIWULAN'!X999</f>
        <v>46860000</v>
      </c>
    </row>
    <row r="153" spans="2:7">
      <c r="B153" s="79">
        <f t="shared" si="2"/>
        <v>143</v>
      </c>
      <c r="C153" s="69" t="str">
        <f>'K8 SD_SMP KAB GROBOGAN 2013'!C1005</f>
        <v xml:space="preserve"> Wirosari </v>
      </c>
      <c r="D153" s="70" t="str">
        <f>'K8 SD_SMP KAB GROBOGAN 2013'!D1005</f>
        <v>SMP PGRI Wirosari</v>
      </c>
      <c r="E153" s="136">
        <f>'PER TRIWULAN'!X1000</f>
        <v>124960000</v>
      </c>
    </row>
    <row r="154" spans="2:7">
      <c r="B154" s="79">
        <f t="shared" si="2"/>
        <v>144</v>
      </c>
      <c r="C154" s="69" t="str">
        <f>'K8 SD_SMP KAB GROBOGAN 2013'!C1006</f>
        <v xml:space="preserve"> Purwodadi </v>
      </c>
      <c r="D154" s="70" t="str">
        <f>'K8 SD_SMP KAB GROBOGAN 2013'!D1006</f>
        <v>SMP Islam Integral Luqman Al Hakim</v>
      </c>
      <c r="E154" s="136">
        <f>'PER TRIWULAN'!X1001</f>
        <v>36920000</v>
      </c>
    </row>
    <row r="155" spans="2:7">
      <c r="B155" s="79">
        <f t="shared" si="2"/>
        <v>145</v>
      </c>
      <c r="C155" s="69" t="str">
        <f>'K8 SD_SMP KAB GROBOGAN 2013'!C1007</f>
        <v xml:space="preserve"> Pulokulon </v>
      </c>
      <c r="D155" s="70" t="str">
        <f>'K8 SD_SMP KAB GROBOGAN 2013'!D1007</f>
        <v xml:space="preserve"> SMP Islam Sirojuddin Sidorejo Pulokulon </v>
      </c>
      <c r="E155" s="136">
        <f>'PER TRIWULAN'!X1002</f>
        <v>8875000</v>
      </c>
    </row>
    <row r="156" spans="2:7">
      <c r="B156" s="79">
        <f t="shared" si="2"/>
        <v>146</v>
      </c>
      <c r="C156" s="69" t="str">
        <f>'K8 SD_SMP KAB GROBOGAN 2013'!C1008</f>
        <v xml:space="preserve"> Tawangharjo </v>
      </c>
      <c r="D156" s="70" t="str">
        <f>'K8 SD_SMP KAB GROBOGAN 2013'!D1008</f>
        <v xml:space="preserve"> SMP Kanzul Lughoh Al Taqih Selo Tawangharjo </v>
      </c>
      <c r="E156" s="136">
        <f>'PER TRIWULAN'!X1003</f>
        <v>53960000</v>
      </c>
    </row>
    <row r="157" spans="2:7">
      <c r="B157" s="79">
        <f t="shared" si="2"/>
        <v>147</v>
      </c>
      <c r="C157" s="69" t="str">
        <f>'K8 SD_SMP KAB GROBOGAN 2013'!C1009</f>
        <v xml:space="preserve"> Kradenan </v>
      </c>
      <c r="D157" s="70" t="str">
        <f>'K8 SD_SMP KAB GROBOGAN 2013'!D1009</f>
        <v xml:space="preserve"> SMP Islam Assalam Kradenan </v>
      </c>
      <c r="E157" s="136">
        <f>'PER TRIWULAN'!X1004</f>
        <v>7810000</v>
      </c>
    </row>
    <row r="158" spans="2:7">
      <c r="B158" s="79">
        <f t="shared" si="2"/>
        <v>148</v>
      </c>
      <c r="C158" s="69" t="str">
        <f>'K8 SD_SMP KAB GROBOGAN 2013'!C1010</f>
        <v xml:space="preserve"> Geyer </v>
      </c>
      <c r="D158" s="70" t="str">
        <f>'K8 SD_SMP KAB GROBOGAN 2013'!D1010</f>
        <v xml:space="preserve"> SMP Karya Sobo Geyer </v>
      </c>
      <c r="E158" s="136">
        <f>'PER TRIWULAN'!X1005</f>
        <v>30707500</v>
      </c>
    </row>
    <row r="159" spans="2:7" ht="13.5" thickBot="1">
      <c r="B159" s="80"/>
      <c r="C159" s="55"/>
      <c r="D159" s="50"/>
      <c r="E159" s="137">
        <f>'PER TRIWULAN'!D1018</f>
        <v>0</v>
      </c>
    </row>
    <row r="160" spans="2:7" ht="15" customHeight="1" thickBot="1">
      <c r="B160" s="267" t="str">
        <f>'PER TRIWULAN'!A1019</f>
        <v>JUMLAH</v>
      </c>
      <c r="C160" s="268"/>
      <c r="D160" s="269"/>
      <c r="E160" s="138">
        <f>SUBTOTAL(9,E11:E158)</f>
        <v>34433047500</v>
      </c>
      <c r="F160" s="81">
        <f t="shared" ref="F160:G160" si="3">SUBTOTAL(9,F11:F158)</f>
        <v>0</v>
      </c>
      <c r="G160" s="81">
        <f t="shared" si="3"/>
        <v>0</v>
      </c>
    </row>
    <row r="161" spans="2:5" ht="13.5" thickTop="1">
      <c r="B161" s="52"/>
      <c r="C161" s="56"/>
    </row>
    <row r="162" spans="2:5" s="59" customFormat="1" ht="16.5">
      <c r="B162" s="51"/>
      <c r="C162" s="53"/>
      <c r="D162" s="24"/>
      <c r="E162" s="134"/>
    </row>
    <row r="163" spans="2:5" s="59" customFormat="1" ht="16.5">
      <c r="B163" s="51"/>
      <c r="C163" s="53"/>
      <c r="D163" s="24"/>
      <c r="E163" s="134"/>
    </row>
    <row r="164" spans="2:5" s="59" customFormat="1" ht="16.5">
      <c r="B164" s="51"/>
      <c r="C164" s="53"/>
      <c r="D164" s="24"/>
      <c r="E164" s="134"/>
    </row>
    <row r="165" spans="2:5" s="59" customFormat="1" ht="16.5">
      <c r="B165" s="51"/>
      <c r="C165" s="53"/>
      <c r="D165" s="24"/>
      <c r="E165" s="134"/>
    </row>
    <row r="166" spans="2:5" s="59" customFormat="1" ht="16.5">
      <c r="B166" s="51"/>
      <c r="C166" s="53"/>
      <c r="D166" s="24"/>
      <c r="E166" s="134"/>
    </row>
    <row r="167" spans="2:5" s="59" customFormat="1" ht="16.5">
      <c r="B167" s="51"/>
      <c r="C167" s="53"/>
      <c r="D167" s="24"/>
      <c r="E167" s="134"/>
    </row>
    <row r="168" spans="2:5" s="59" customFormat="1" ht="16.5">
      <c r="B168" s="51"/>
      <c r="C168" s="53"/>
      <c r="D168" s="24"/>
      <c r="E168" s="134"/>
    </row>
    <row r="169" spans="2:5" s="59" customFormat="1" ht="16.5">
      <c r="B169" s="51"/>
      <c r="C169" s="53"/>
      <c r="D169" s="24"/>
      <c r="E169" s="134"/>
    </row>
    <row r="170" spans="2:5" s="59" customFormat="1" ht="15.75">
      <c r="B170" s="51"/>
      <c r="C170" s="53"/>
      <c r="D170" s="45"/>
      <c r="E170" s="134"/>
    </row>
  </sheetData>
  <autoFilter ref="B10:E159"/>
  <mergeCells count="9">
    <mergeCell ref="B1:E1"/>
    <mergeCell ref="B2:E2"/>
    <mergeCell ref="B3:E3"/>
    <mergeCell ref="B4:E4"/>
    <mergeCell ref="B160:D160"/>
    <mergeCell ref="B6:B9"/>
    <mergeCell ref="C6:C9"/>
    <mergeCell ref="D6:D9"/>
    <mergeCell ref="E6:E9"/>
  </mergeCells>
  <pageMargins left="0.51181102362204722" right="0" top="0.39370078740157483" bottom="1.7716535433070868" header="0.31496062992125984" footer="1.3779527559055118"/>
  <pageSetup paperSize="5" scale="120" orientation="portrait" r:id="rId1"/>
  <headerFooter>
    <oddFooter>&amp;A&amp;RPage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B2:X28"/>
  <sheetViews>
    <sheetView workbookViewId="0">
      <pane xSplit="2" ySplit="4" topLeftCell="H5" activePane="bottomRight" state="frozen"/>
      <selection pane="topRight" activeCell="C1" sqref="C1"/>
      <selection pane="bottomLeft" activeCell="A5" sqref="A5"/>
      <selection pane="bottomRight" activeCell="H7" sqref="H7"/>
    </sheetView>
  </sheetViews>
  <sheetFormatPr defaultRowHeight="15"/>
  <cols>
    <col min="1" max="1" width="4.5703125" customWidth="1"/>
    <col min="2" max="2" width="22.85546875" customWidth="1"/>
    <col min="3" max="3" width="12.7109375" customWidth="1"/>
    <col min="4" max="4" width="13.42578125" customWidth="1"/>
    <col min="5" max="5" width="16.28515625" customWidth="1"/>
    <col min="6" max="6" width="11.42578125" bestFit="1" customWidth="1"/>
    <col min="7" max="7" width="9.42578125" bestFit="1" customWidth="1"/>
    <col min="8" max="8" width="16.140625" customWidth="1"/>
    <col min="9" max="9" width="11.42578125" bestFit="1" customWidth="1"/>
    <col min="10" max="10" width="9.42578125" bestFit="1" customWidth="1"/>
    <col min="11" max="11" width="16.140625" customWidth="1"/>
    <col min="12" max="12" width="11.42578125" bestFit="1" customWidth="1"/>
    <col min="13" max="13" width="9.42578125" bestFit="1" customWidth="1"/>
    <col min="14" max="14" width="15.140625" customWidth="1"/>
    <col min="15" max="15" width="11.42578125" bestFit="1" customWidth="1"/>
    <col min="16" max="16" width="9.42578125" bestFit="1" customWidth="1"/>
    <col min="17" max="17" width="17.42578125" customWidth="1"/>
    <col min="18" max="18" width="11.42578125" bestFit="1" customWidth="1"/>
    <col min="19" max="19" width="11.42578125" customWidth="1"/>
  </cols>
  <sheetData>
    <row r="2" spans="2:24">
      <c r="B2" s="109" t="s">
        <v>1900</v>
      </c>
    </row>
    <row r="3" spans="2:24">
      <c r="B3" s="340" t="s">
        <v>856</v>
      </c>
      <c r="C3" s="343" t="s">
        <v>1892</v>
      </c>
      <c r="D3" s="343"/>
      <c r="E3" s="343"/>
      <c r="F3" s="344" t="s">
        <v>1896</v>
      </c>
      <c r="G3" s="344"/>
      <c r="H3" s="344"/>
      <c r="I3" s="345" t="s">
        <v>1897</v>
      </c>
      <c r="J3" s="345"/>
      <c r="K3" s="345"/>
      <c r="L3" s="346" t="s">
        <v>1898</v>
      </c>
      <c r="M3" s="346"/>
      <c r="N3" s="346"/>
      <c r="O3" s="341" t="s">
        <v>1901</v>
      </c>
      <c r="P3" s="341"/>
      <c r="Q3" s="341"/>
      <c r="R3" s="342" t="s">
        <v>1902</v>
      </c>
      <c r="S3" s="342"/>
    </row>
    <row r="4" spans="2:24">
      <c r="B4" s="340"/>
      <c r="C4" s="116" t="s">
        <v>1893</v>
      </c>
      <c r="D4" s="116" t="s">
        <v>1895</v>
      </c>
      <c r="E4" s="116" t="s">
        <v>1894</v>
      </c>
      <c r="F4" s="117" t="s">
        <v>1893</v>
      </c>
      <c r="G4" s="117" t="s">
        <v>1895</v>
      </c>
      <c r="H4" s="117" t="s">
        <v>1894</v>
      </c>
      <c r="I4" s="118" t="s">
        <v>1893</v>
      </c>
      <c r="J4" s="118" t="s">
        <v>1895</v>
      </c>
      <c r="K4" s="118" t="s">
        <v>1894</v>
      </c>
      <c r="L4" s="119" t="s">
        <v>1893</v>
      </c>
      <c r="M4" s="119" t="s">
        <v>1895</v>
      </c>
      <c r="N4" s="119" t="s">
        <v>1894</v>
      </c>
      <c r="O4" s="120" t="s">
        <v>1893</v>
      </c>
      <c r="P4" s="120" t="s">
        <v>1895</v>
      </c>
      <c r="Q4" s="120" t="s">
        <v>1894</v>
      </c>
      <c r="R4" s="121" t="s">
        <v>1893</v>
      </c>
      <c r="S4" s="121" t="s">
        <v>1895</v>
      </c>
    </row>
    <row r="5" spans="2:24">
      <c r="B5" s="97" t="s">
        <v>1881</v>
      </c>
      <c r="C5" s="98">
        <v>833</v>
      </c>
      <c r="D5" s="98">
        <v>135568</v>
      </c>
      <c r="E5" s="98">
        <v>19657360000</v>
      </c>
      <c r="F5" s="99">
        <v>833</v>
      </c>
      <c r="G5" s="99">
        <v>135568</v>
      </c>
      <c r="H5" s="99">
        <v>19657360000</v>
      </c>
      <c r="I5" s="100">
        <v>833</v>
      </c>
      <c r="J5" s="100">
        <v>135568</v>
      </c>
      <c r="K5" s="100">
        <v>19657360000</v>
      </c>
      <c r="L5" s="101">
        <v>807</v>
      </c>
      <c r="M5" s="101">
        <v>128593</v>
      </c>
      <c r="N5" s="101">
        <v>18645985000</v>
      </c>
      <c r="O5" s="110">
        <v>807</v>
      </c>
      <c r="P5" s="110">
        <f>D5+G5+J5+M5</f>
        <v>535297</v>
      </c>
      <c r="Q5" s="110">
        <f>E5+H5+K5+N5</f>
        <v>77618065000</v>
      </c>
      <c r="R5" s="112">
        <v>807</v>
      </c>
      <c r="S5" s="112">
        <v>130693</v>
      </c>
      <c r="T5" s="6"/>
      <c r="U5" s="6"/>
      <c r="V5" s="6"/>
      <c r="W5" s="6"/>
      <c r="X5" s="6"/>
    </row>
    <row r="6" spans="2:24">
      <c r="B6" s="97" t="s">
        <v>1883</v>
      </c>
      <c r="C6" s="98">
        <v>1</v>
      </c>
      <c r="D6" s="98">
        <v>54</v>
      </c>
      <c r="E6" s="98">
        <v>7830000</v>
      </c>
      <c r="F6" s="99">
        <v>1</v>
      </c>
      <c r="G6" s="99">
        <v>54</v>
      </c>
      <c r="H6" s="99">
        <v>7830000</v>
      </c>
      <c r="I6" s="100">
        <v>1</v>
      </c>
      <c r="J6" s="100">
        <v>54</v>
      </c>
      <c r="K6" s="100">
        <v>7830000</v>
      </c>
      <c r="L6" s="101">
        <v>1</v>
      </c>
      <c r="M6" s="101">
        <v>78</v>
      </c>
      <c r="N6" s="101">
        <v>11310000</v>
      </c>
      <c r="O6" s="110">
        <v>1</v>
      </c>
      <c r="P6" s="110">
        <f t="shared" ref="P6:P8" si="0">D6+G6+J6+M6</f>
        <v>240</v>
      </c>
      <c r="Q6" s="110">
        <f t="shared" ref="Q6:Q8" si="1">E6+H6+K6+N6</f>
        <v>34800000</v>
      </c>
      <c r="R6" s="112">
        <v>1</v>
      </c>
      <c r="S6" s="112">
        <v>66</v>
      </c>
      <c r="T6" s="6"/>
      <c r="U6" s="6"/>
      <c r="V6" s="6"/>
      <c r="W6" s="6"/>
      <c r="X6" s="6"/>
    </row>
    <row r="7" spans="2:24">
      <c r="B7" s="97" t="s">
        <v>1882</v>
      </c>
      <c r="C7" s="98">
        <v>14</v>
      </c>
      <c r="D7" s="98">
        <v>1740</v>
      </c>
      <c r="E7" s="98">
        <v>252300000</v>
      </c>
      <c r="F7" s="99">
        <v>14</v>
      </c>
      <c r="G7" s="99">
        <v>1740</v>
      </c>
      <c r="H7" s="99">
        <v>252300000</v>
      </c>
      <c r="I7" s="100">
        <v>14</v>
      </c>
      <c r="J7" s="100">
        <v>1740</v>
      </c>
      <c r="K7" s="100">
        <v>252300000</v>
      </c>
      <c r="L7" s="101">
        <v>15</v>
      </c>
      <c r="M7" s="101">
        <v>2234</v>
      </c>
      <c r="N7" s="101">
        <v>323930000</v>
      </c>
      <c r="O7" s="110">
        <v>15</v>
      </c>
      <c r="P7" s="110">
        <f t="shared" si="0"/>
        <v>7454</v>
      </c>
      <c r="Q7" s="110">
        <f t="shared" si="1"/>
        <v>1080830000</v>
      </c>
      <c r="R7" s="112">
        <v>15</v>
      </c>
      <c r="S7" s="112">
        <v>1987</v>
      </c>
      <c r="T7" s="6"/>
      <c r="U7" s="6"/>
      <c r="V7" s="6"/>
      <c r="W7" s="6"/>
      <c r="X7" s="6"/>
    </row>
    <row r="8" spans="2:24">
      <c r="B8" s="97" t="s">
        <v>1884</v>
      </c>
      <c r="C8" s="98">
        <v>2</v>
      </c>
      <c r="D8" s="98">
        <v>112</v>
      </c>
      <c r="E8" s="98">
        <v>16240000</v>
      </c>
      <c r="F8" s="99">
        <v>2</v>
      </c>
      <c r="G8" s="99">
        <v>112</v>
      </c>
      <c r="H8" s="99">
        <v>16240000</v>
      </c>
      <c r="I8" s="100">
        <v>2</v>
      </c>
      <c r="J8" s="100">
        <v>112</v>
      </c>
      <c r="K8" s="100">
        <v>16240000</v>
      </c>
      <c r="L8" s="101">
        <v>2</v>
      </c>
      <c r="M8" s="101">
        <v>108</v>
      </c>
      <c r="N8" s="101">
        <v>15660000</v>
      </c>
      <c r="O8" s="110">
        <v>2</v>
      </c>
      <c r="P8" s="110">
        <f t="shared" si="0"/>
        <v>444</v>
      </c>
      <c r="Q8" s="110">
        <f t="shared" si="1"/>
        <v>64380000</v>
      </c>
      <c r="R8" s="112">
        <v>2</v>
      </c>
      <c r="S8" s="112">
        <v>110</v>
      </c>
      <c r="T8" s="6"/>
      <c r="U8" s="6"/>
      <c r="V8" s="6"/>
      <c r="W8" s="6"/>
      <c r="X8" s="6"/>
    </row>
    <row r="9" spans="2:24">
      <c r="B9" s="105" t="s">
        <v>1891</v>
      </c>
      <c r="C9" s="106">
        <f>SUM(C5:C8)</f>
        <v>850</v>
      </c>
      <c r="D9" s="106">
        <f t="shared" ref="D9:N9" si="2">SUM(D5:D8)</f>
        <v>137474</v>
      </c>
      <c r="E9" s="106">
        <f t="shared" si="2"/>
        <v>19933730000</v>
      </c>
      <c r="F9" s="106">
        <f t="shared" si="2"/>
        <v>850</v>
      </c>
      <c r="G9" s="106">
        <f t="shared" si="2"/>
        <v>137474</v>
      </c>
      <c r="H9" s="106">
        <f t="shared" si="2"/>
        <v>19933730000</v>
      </c>
      <c r="I9" s="106">
        <f t="shared" si="2"/>
        <v>850</v>
      </c>
      <c r="J9" s="106">
        <f t="shared" si="2"/>
        <v>137474</v>
      </c>
      <c r="K9" s="106">
        <f t="shared" si="2"/>
        <v>19933730000</v>
      </c>
      <c r="L9" s="106">
        <f t="shared" si="2"/>
        <v>825</v>
      </c>
      <c r="M9" s="106">
        <f t="shared" si="2"/>
        <v>131013</v>
      </c>
      <c r="N9" s="106">
        <f t="shared" si="2"/>
        <v>18996885000</v>
      </c>
      <c r="O9" s="111">
        <f t="shared" ref="O9" si="3">SUM(O5:O8)</f>
        <v>825</v>
      </c>
      <c r="P9" s="111">
        <f t="shared" ref="P9" si="4">D9+G9+J9+M9</f>
        <v>543435</v>
      </c>
      <c r="Q9" s="111">
        <f t="shared" ref="Q9" si="5">E9+H9+K9+N9</f>
        <v>78798075000</v>
      </c>
      <c r="R9" s="113">
        <f>SUM(R5:R8)</f>
        <v>825</v>
      </c>
      <c r="S9" s="113">
        <f>SUM(S5:S8)</f>
        <v>132856</v>
      </c>
      <c r="T9" s="6"/>
      <c r="U9" s="6"/>
      <c r="V9" s="6"/>
      <c r="W9" s="6"/>
      <c r="X9" s="6"/>
    </row>
    <row r="10" spans="2:24">
      <c r="B10" s="102"/>
      <c r="C10" s="98"/>
      <c r="D10" s="98"/>
      <c r="E10" s="98"/>
      <c r="F10" s="99"/>
      <c r="G10" s="99"/>
      <c r="H10" s="99"/>
      <c r="I10" s="100"/>
      <c r="J10" s="100"/>
      <c r="K10" s="100"/>
      <c r="L10" s="101"/>
      <c r="M10" s="101"/>
      <c r="N10" s="101"/>
      <c r="O10" s="110"/>
      <c r="P10" s="110"/>
      <c r="Q10" s="110"/>
      <c r="R10" s="112"/>
      <c r="S10" s="112"/>
      <c r="T10" s="6"/>
      <c r="U10" s="6"/>
      <c r="V10" s="6"/>
      <c r="W10" s="6"/>
      <c r="X10" s="6"/>
    </row>
    <row r="11" spans="2:24">
      <c r="B11" s="97" t="s">
        <v>1885</v>
      </c>
      <c r="C11" s="98">
        <v>51</v>
      </c>
      <c r="D11" s="98">
        <v>35191</v>
      </c>
      <c r="E11" s="98">
        <v>6246402500</v>
      </c>
      <c r="F11" s="99">
        <v>51</v>
      </c>
      <c r="G11" s="99">
        <v>35192</v>
      </c>
      <c r="H11" s="99">
        <v>6246580000</v>
      </c>
      <c r="I11" s="100">
        <v>51</v>
      </c>
      <c r="J11" s="100">
        <v>35193</v>
      </c>
      <c r="K11" s="100">
        <v>6246757500</v>
      </c>
      <c r="L11" s="101">
        <v>51</v>
      </c>
      <c r="M11" s="101">
        <v>34234</v>
      </c>
      <c r="N11" s="101">
        <v>6076535000</v>
      </c>
      <c r="O11" s="110">
        <v>51</v>
      </c>
      <c r="P11" s="110">
        <f t="shared" ref="P11:P15" si="6">D11+G11+J11+M11</f>
        <v>139810</v>
      </c>
      <c r="Q11" s="110">
        <f t="shared" ref="Q11:Q15" si="7">E11+H11+K11+N11</f>
        <v>24816275000</v>
      </c>
      <c r="R11" s="112">
        <v>51</v>
      </c>
      <c r="S11" s="112">
        <v>34713</v>
      </c>
      <c r="T11" s="6"/>
      <c r="U11" s="6"/>
      <c r="V11" s="6"/>
      <c r="W11" s="6"/>
      <c r="X11" s="6"/>
    </row>
    <row r="12" spans="2:24">
      <c r="B12" s="97" t="s">
        <v>1886</v>
      </c>
      <c r="C12" s="98">
        <v>9</v>
      </c>
      <c r="D12" s="98">
        <v>331</v>
      </c>
      <c r="E12" s="98">
        <v>58752500</v>
      </c>
      <c r="F12" s="99">
        <v>9</v>
      </c>
      <c r="G12" s="99">
        <v>332</v>
      </c>
      <c r="H12" s="99">
        <v>58930000</v>
      </c>
      <c r="I12" s="100">
        <v>9</v>
      </c>
      <c r="J12" s="100">
        <v>333</v>
      </c>
      <c r="K12" s="100">
        <v>59107500</v>
      </c>
      <c r="L12" s="101">
        <v>5</v>
      </c>
      <c r="M12" s="101">
        <v>141</v>
      </c>
      <c r="N12" s="101">
        <v>25027500</v>
      </c>
      <c r="O12" s="110">
        <v>5</v>
      </c>
      <c r="P12" s="110">
        <f t="shared" si="6"/>
        <v>1137</v>
      </c>
      <c r="Q12" s="110">
        <f t="shared" si="7"/>
        <v>201817500</v>
      </c>
      <c r="R12" s="112">
        <v>5</v>
      </c>
      <c r="S12" s="112">
        <v>190</v>
      </c>
      <c r="T12" s="6"/>
      <c r="U12" s="6"/>
      <c r="V12" s="6"/>
      <c r="W12" s="6"/>
      <c r="X12" s="6"/>
    </row>
    <row r="13" spans="2:24">
      <c r="B13" s="97" t="s">
        <v>1887</v>
      </c>
      <c r="C13" s="98">
        <v>21</v>
      </c>
      <c r="D13" s="98">
        <v>2210</v>
      </c>
      <c r="E13" s="98">
        <v>392275000</v>
      </c>
      <c r="F13" s="99">
        <v>21</v>
      </c>
      <c r="G13" s="99">
        <v>2210</v>
      </c>
      <c r="H13" s="99">
        <v>392275000</v>
      </c>
      <c r="I13" s="100">
        <v>21</v>
      </c>
      <c r="J13" s="100">
        <v>2210</v>
      </c>
      <c r="K13" s="100">
        <v>392275000</v>
      </c>
      <c r="L13" s="101">
        <v>21</v>
      </c>
      <c r="M13" s="101">
        <v>2544</v>
      </c>
      <c r="N13" s="101">
        <v>451560000</v>
      </c>
      <c r="O13" s="110">
        <v>21</v>
      </c>
      <c r="P13" s="110">
        <f t="shared" si="6"/>
        <v>9174</v>
      </c>
      <c r="Q13" s="110">
        <f t="shared" si="7"/>
        <v>1628385000</v>
      </c>
      <c r="R13" s="112">
        <v>21</v>
      </c>
      <c r="S13" s="112">
        <v>2377</v>
      </c>
      <c r="T13" s="6"/>
      <c r="U13" s="6"/>
      <c r="V13" s="6"/>
      <c r="W13" s="6"/>
      <c r="X13" s="6"/>
    </row>
    <row r="14" spans="2:24">
      <c r="B14" s="97" t="s">
        <v>1888</v>
      </c>
      <c r="C14" s="98">
        <v>59</v>
      </c>
      <c r="D14" s="98">
        <v>10736</v>
      </c>
      <c r="E14" s="98">
        <v>1905640000</v>
      </c>
      <c r="F14" s="99">
        <v>59</v>
      </c>
      <c r="G14" s="99">
        <v>10736</v>
      </c>
      <c r="H14" s="99">
        <v>1905640000</v>
      </c>
      <c r="I14" s="100">
        <v>59</v>
      </c>
      <c r="J14" s="100">
        <v>10736</v>
      </c>
      <c r="K14" s="100">
        <v>1905640000</v>
      </c>
      <c r="L14" s="101">
        <v>63</v>
      </c>
      <c r="M14" s="101">
        <v>11390</v>
      </c>
      <c r="N14" s="101">
        <v>2021725000</v>
      </c>
      <c r="O14" s="110">
        <v>63</v>
      </c>
      <c r="P14" s="110">
        <f t="shared" si="6"/>
        <v>43598</v>
      </c>
      <c r="Q14" s="110">
        <f t="shared" si="7"/>
        <v>7738645000</v>
      </c>
      <c r="R14" s="112">
        <v>63</v>
      </c>
      <c r="S14" s="112">
        <v>11023</v>
      </c>
      <c r="T14" s="6"/>
      <c r="U14" s="6"/>
      <c r="V14" s="6"/>
      <c r="W14" s="6"/>
      <c r="X14" s="6"/>
    </row>
    <row r="15" spans="2:24">
      <c r="B15" s="97" t="s">
        <v>1889</v>
      </c>
      <c r="C15" s="98">
        <v>2</v>
      </c>
      <c r="D15" s="98">
        <v>43</v>
      </c>
      <c r="E15" s="98">
        <v>7632500</v>
      </c>
      <c r="F15" s="99">
        <v>2</v>
      </c>
      <c r="G15" s="99">
        <v>43</v>
      </c>
      <c r="H15" s="99">
        <v>7632500</v>
      </c>
      <c r="I15" s="100">
        <v>2</v>
      </c>
      <c r="J15" s="100">
        <v>43</v>
      </c>
      <c r="K15" s="100">
        <v>7632500</v>
      </c>
      <c r="L15" s="101">
        <v>2</v>
      </c>
      <c r="M15" s="101">
        <v>111</v>
      </c>
      <c r="N15" s="101">
        <v>19702500</v>
      </c>
      <c r="O15" s="110">
        <v>2</v>
      </c>
      <c r="P15" s="110">
        <f t="shared" si="6"/>
        <v>240</v>
      </c>
      <c r="Q15" s="110">
        <f t="shared" si="7"/>
        <v>42600000</v>
      </c>
      <c r="R15" s="112">
        <v>2</v>
      </c>
      <c r="S15" s="112">
        <v>77</v>
      </c>
      <c r="T15" s="6"/>
      <c r="U15" s="6"/>
      <c r="V15" s="6"/>
      <c r="W15" s="6"/>
      <c r="X15" s="6"/>
    </row>
    <row r="16" spans="2:24">
      <c r="B16" s="103" t="s">
        <v>1890</v>
      </c>
      <c r="C16" s="104">
        <f>SUM(C11:C15)</f>
        <v>142</v>
      </c>
      <c r="D16" s="104">
        <f t="shared" ref="D16:N16" si="8">SUM(D11:D15)</f>
        <v>48511</v>
      </c>
      <c r="E16" s="104">
        <f t="shared" si="8"/>
        <v>8610702500</v>
      </c>
      <c r="F16" s="104">
        <f t="shared" si="8"/>
        <v>142</v>
      </c>
      <c r="G16" s="104">
        <f t="shared" si="8"/>
        <v>48513</v>
      </c>
      <c r="H16" s="104">
        <f t="shared" si="8"/>
        <v>8611057500</v>
      </c>
      <c r="I16" s="104">
        <f t="shared" si="8"/>
        <v>142</v>
      </c>
      <c r="J16" s="104">
        <f t="shared" si="8"/>
        <v>48515</v>
      </c>
      <c r="K16" s="104">
        <f t="shared" si="8"/>
        <v>8611412500</v>
      </c>
      <c r="L16" s="104">
        <f t="shared" si="8"/>
        <v>142</v>
      </c>
      <c r="M16" s="104">
        <f t="shared" si="8"/>
        <v>48420</v>
      </c>
      <c r="N16" s="104">
        <f t="shared" si="8"/>
        <v>8594550000</v>
      </c>
      <c r="O16" s="110">
        <f t="shared" ref="O16" si="9">SUM(O11:O15)</f>
        <v>142</v>
      </c>
      <c r="P16" s="110">
        <f t="shared" ref="P16" si="10">SUM(P11:P15)</f>
        <v>193959</v>
      </c>
      <c r="Q16" s="110">
        <f t="shared" ref="Q16" si="11">SUM(Q11:Q15)</f>
        <v>34427722500</v>
      </c>
      <c r="R16" s="114">
        <f>SUM(R11:R15)</f>
        <v>142</v>
      </c>
      <c r="S16" s="114">
        <f>SUM(S11:S15)</f>
        <v>48380</v>
      </c>
      <c r="T16" s="6"/>
      <c r="U16" s="6"/>
      <c r="V16" s="6"/>
      <c r="W16" s="6"/>
      <c r="X16" s="6"/>
    </row>
    <row r="17" spans="2:24">
      <c r="B17" s="107" t="s">
        <v>1899</v>
      </c>
      <c r="C17" s="108">
        <f>C9+C16</f>
        <v>992</v>
      </c>
      <c r="D17" s="108">
        <f t="shared" ref="D17:N17" si="12">D9+D16</f>
        <v>185985</v>
      </c>
      <c r="E17" s="108">
        <f t="shared" si="12"/>
        <v>28544432500</v>
      </c>
      <c r="F17" s="108">
        <f t="shared" si="12"/>
        <v>992</v>
      </c>
      <c r="G17" s="108">
        <f t="shared" si="12"/>
        <v>185987</v>
      </c>
      <c r="H17" s="108">
        <f t="shared" si="12"/>
        <v>28544787500</v>
      </c>
      <c r="I17" s="108">
        <f t="shared" si="12"/>
        <v>992</v>
      </c>
      <c r="J17" s="108">
        <f t="shared" si="12"/>
        <v>185989</v>
      </c>
      <c r="K17" s="108">
        <f t="shared" si="12"/>
        <v>28545142500</v>
      </c>
      <c r="L17" s="108">
        <f t="shared" si="12"/>
        <v>967</v>
      </c>
      <c r="M17" s="108">
        <f t="shared" si="12"/>
        <v>179433</v>
      </c>
      <c r="N17" s="108">
        <f t="shared" si="12"/>
        <v>27591435000</v>
      </c>
      <c r="O17" s="111">
        <f t="shared" ref="O17" si="13">O9+O16</f>
        <v>967</v>
      </c>
      <c r="P17" s="111">
        <f t="shared" ref="P17" si="14">P9+P16</f>
        <v>737394</v>
      </c>
      <c r="Q17" s="111">
        <f t="shared" ref="Q17" si="15">Q9+Q16</f>
        <v>113225797500</v>
      </c>
      <c r="R17" s="115">
        <f>R9+R16</f>
        <v>967</v>
      </c>
      <c r="S17" s="115">
        <f>S9+S16</f>
        <v>181236</v>
      </c>
      <c r="T17" s="6"/>
      <c r="U17" s="6"/>
      <c r="V17" s="6"/>
      <c r="W17" s="6"/>
      <c r="X17" s="6"/>
    </row>
    <row r="18" spans="2:24"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2:24"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2:24"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2:24"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2:24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2:24"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2:24"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2:24"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2:24"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2:24"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2:24"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</sheetData>
  <mergeCells count="7">
    <mergeCell ref="B3:B4"/>
    <mergeCell ref="O3:Q3"/>
    <mergeCell ref="R3:S3"/>
    <mergeCell ref="C3:E3"/>
    <mergeCell ref="F3:H3"/>
    <mergeCell ref="I3:K3"/>
    <mergeCell ref="L3:N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31"/>
  <sheetViews>
    <sheetView topLeftCell="A16" workbookViewId="0">
      <selection activeCell="D16" sqref="D16"/>
    </sheetView>
  </sheetViews>
  <sheetFormatPr defaultRowHeight="15"/>
  <cols>
    <col min="1" max="1" width="4.42578125" customWidth="1"/>
    <col min="2" max="2" width="33.28515625" customWidth="1"/>
    <col min="3" max="3" width="14.85546875" style="210" customWidth="1"/>
    <col min="4" max="4" width="23.42578125" style="210" customWidth="1"/>
  </cols>
  <sheetData>
    <row r="1" spans="1:4">
      <c r="A1" t="s">
        <v>1920</v>
      </c>
    </row>
    <row r="3" spans="1:4">
      <c r="A3" s="209" t="s">
        <v>1</v>
      </c>
      <c r="B3" s="209" t="s">
        <v>2</v>
      </c>
      <c r="C3" s="211" t="s">
        <v>4</v>
      </c>
      <c r="D3" s="211" t="s">
        <v>1942</v>
      </c>
    </row>
    <row r="4" spans="1:4">
      <c r="A4" s="209"/>
      <c r="B4" s="209"/>
      <c r="C4" s="211"/>
      <c r="D4" s="211"/>
    </row>
    <row r="5" spans="1:4">
      <c r="A5" s="212">
        <v>1</v>
      </c>
      <c r="B5" s="213" t="s">
        <v>1932</v>
      </c>
      <c r="C5" s="214" t="s">
        <v>1801</v>
      </c>
      <c r="D5" s="214" t="s">
        <v>1951</v>
      </c>
    </row>
    <row r="6" spans="1:4">
      <c r="A6" s="11">
        <f>A5+1</f>
        <v>2</v>
      </c>
      <c r="B6" s="12" t="s">
        <v>1933</v>
      </c>
      <c r="C6" s="215" t="s">
        <v>1801</v>
      </c>
      <c r="D6" s="215" t="s">
        <v>1951</v>
      </c>
    </row>
    <row r="7" spans="1:4">
      <c r="A7" s="11">
        <f t="shared" ref="A7:A31" si="0">A6+1</f>
        <v>3</v>
      </c>
      <c r="B7" s="12" t="s">
        <v>1927</v>
      </c>
      <c r="C7" s="215" t="s">
        <v>1801</v>
      </c>
      <c r="D7" s="215" t="s">
        <v>1951</v>
      </c>
    </row>
    <row r="8" spans="1:4">
      <c r="A8" s="11">
        <f t="shared" si="0"/>
        <v>4</v>
      </c>
      <c r="B8" s="12" t="s">
        <v>1937</v>
      </c>
      <c r="C8" s="215" t="s">
        <v>1802</v>
      </c>
      <c r="D8" s="215" t="s">
        <v>1951</v>
      </c>
    </row>
    <row r="9" spans="1:4">
      <c r="A9" s="11">
        <f t="shared" si="0"/>
        <v>5</v>
      </c>
      <c r="B9" s="12" t="s">
        <v>1941</v>
      </c>
      <c r="C9" s="215" t="s">
        <v>1802</v>
      </c>
      <c r="D9" s="215" t="s">
        <v>1951</v>
      </c>
    </row>
    <row r="10" spans="1:4">
      <c r="A10" s="11">
        <f t="shared" si="0"/>
        <v>6</v>
      </c>
      <c r="B10" s="12" t="s">
        <v>1922</v>
      </c>
      <c r="C10" s="215" t="s">
        <v>1803</v>
      </c>
      <c r="D10" s="215" t="s">
        <v>1951</v>
      </c>
    </row>
    <row r="11" spans="1:4">
      <c r="A11" s="11">
        <f t="shared" si="0"/>
        <v>7</v>
      </c>
      <c r="B11" s="12" t="s">
        <v>1946</v>
      </c>
      <c r="C11" s="215" t="s">
        <v>1805</v>
      </c>
      <c r="D11" s="215" t="s">
        <v>1951</v>
      </c>
    </row>
    <row r="12" spans="1:4">
      <c r="A12" s="11">
        <f t="shared" si="0"/>
        <v>8</v>
      </c>
      <c r="B12" s="12" t="s">
        <v>1948</v>
      </c>
      <c r="C12" s="215" t="s">
        <v>1805</v>
      </c>
      <c r="D12" s="215" t="s">
        <v>1951</v>
      </c>
    </row>
    <row r="13" spans="1:4">
      <c r="A13" s="11">
        <f t="shared" si="0"/>
        <v>9</v>
      </c>
      <c r="B13" s="12" t="s">
        <v>1931</v>
      </c>
      <c r="C13" s="215" t="s">
        <v>1805</v>
      </c>
      <c r="D13" s="215" t="s">
        <v>1951</v>
      </c>
    </row>
    <row r="14" spans="1:4">
      <c r="A14" s="11">
        <f t="shared" si="0"/>
        <v>10</v>
      </c>
      <c r="B14" s="12" t="s">
        <v>1929</v>
      </c>
      <c r="C14" s="215" t="s">
        <v>1806</v>
      </c>
      <c r="D14" s="215" t="s">
        <v>1951</v>
      </c>
    </row>
    <row r="15" spans="1:4">
      <c r="A15" s="11">
        <f t="shared" si="0"/>
        <v>11</v>
      </c>
      <c r="B15" s="12" t="s">
        <v>1930</v>
      </c>
      <c r="C15" s="215" t="s">
        <v>1806</v>
      </c>
      <c r="D15" s="215" t="s">
        <v>1951</v>
      </c>
    </row>
    <row r="16" spans="1:4">
      <c r="A16" s="11">
        <f t="shared" si="0"/>
        <v>12</v>
      </c>
      <c r="B16" s="12" t="s">
        <v>1924</v>
      </c>
      <c r="C16" s="215" t="s">
        <v>1806</v>
      </c>
      <c r="D16" s="215" t="s">
        <v>1951</v>
      </c>
    </row>
    <row r="17" spans="1:4">
      <c r="A17" s="11">
        <f t="shared" si="0"/>
        <v>13</v>
      </c>
      <c r="B17" s="12" t="s">
        <v>1923</v>
      </c>
      <c r="C17" s="215" t="s">
        <v>1806</v>
      </c>
      <c r="D17" s="215" t="s">
        <v>1951</v>
      </c>
    </row>
    <row r="18" spans="1:4">
      <c r="A18" s="11">
        <f t="shared" si="0"/>
        <v>14</v>
      </c>
      <c r="B18" s="12" t="s">
        <v>1944</v>
      </c>
      <c r="C18" s="215" t="s">
        <v>1806</v>
      </c>
      <c r="D18" s="216" t="s">
        <v>1943</v>
      </c>
    </row>
    <row r="19" spans="1:4">
      <c r="A19" s="11">
        <f t="shared" si="0"/>
        <v>15</v>
      </c>
      <c r="B19" s="12" t="s">
        <v>1938</v>
      </c>
      <c r="C19" s="215" t="s">
        <v>1806</v>
      </c>
      <c r="D19" s="215" t="s">
        <v>1951</v>
      </c>
    </row>
    <row r="20" spans="1:4">
      <c r="A20" s="11">
        <f t="shared" si="0"/>
        <v>16</v>
      </c>
      <c r="B20" s="12" t="s">
        <v>1940</v>
      </c>
      <c r="C20" s="215" t="s">
        <v>1808</v>
      </c>
      <c r="D20" s="215" t="s">
        <v>1951</v>
      </c>
    </row>
    <row r="21" spans="1:4">
      <c r="A21" s="11">
        <f t="shared" si="0"/>
        <v>17</v>
      </c>
      <c r="B21" s="12" t="s">
        <v>1925</v>
      </c>
      <c r="C21" s="215" t="s">
        <v>1810</v>
      </c>
      <c r="D21" s="215" t="s">
        <v>1951</v>
      </c>
    </row>
    <row r="22" spans="1:4">
      <c r="A22" s="11">
        <f t="shared" si="0"/>
        <v>18</v>
      </c>
      <c r="B22" s="12" t="s">
        <v>1926</v>
      </c>
      <c r="C22" s="215" t="s">
        <v>1810</v>
      </c>
      <c r="D22" s="215" t="s">
        <v>1951</v>
      </c>
    </row>
    <row r="23" spans="1:4">
      <c r="A23" s="11">
        <f t="shared" si="0"/>
        <v>19</v>
      </c>
      <c r="B23" s="12" t="s">
        <v>1799</v>
      </c>
      <c r="C23" s="215" t="s">
        <v>1810</v>
      </c>
      <c r="D23" s="215" t="s">
        <v>1951</v>
      </c>
    </row>
    <row r="24" spans="1:4">
      <c r="A24" s="11">
        <f t="shared" si="0"/>
        <v>20</v>
      </c>
      <c r="B24" s="12" t="s">
        <v>1939</v>
      </c>
      <c r="C24" s="215" t="s">
        <v>1811</v>
      </c>
      <c r="D24" s="215" t="s">
        <v>1951</v>
      </c>
    </row>
    <row r="25" spans="1:4">
      <c r="A25" s="11">
        <f t="shared" si="0"/>
        <v>21</v>
      </c>
      <c r="B25" s="12" t="s">
        <v>1934</v>
      </c>
      <c r="C25" s="215" t="s">
        <v>1813</v>
      </c>
      <c r="D25" s="215" t="s">
        <v>1951</v>
      </c>
    </row>
    <row r="26" spans="1:4">
      <c r="A26" s="11">
        <f t="shared" si="0"/>
        <v>22</v>
      </c>
      <c r="B26" s="12" t="s">
        <v>1935</v>
      </c>
      <c r="C26" s="215" t="s">
        <v>1814</v>
      </c>
      <c r="D26" s="215" t="s">
        <v>1951</v>
      </c>
    </row>
    <row r="27" spans="1:4">
      <c r="A27" s="11">
        <f t="shared" si="0"/>
        <v>23</v>
      </c>
      <c r="B27" s="12" t="s">
        <v>1936</v>
      </c>
      <c r="C27" s="215" t="s">
        <v>1814</v>
      </c>
      <c r="D27" s="215" t="s">
        <v>1951</v>
      </c>
    </row>
    <row r="28" spans="1:4">
      <c r="A28" s="11">
        <f t="shared" si="0"/>
        <v>24</v>
      </c>
      <c r="B28" s="12" t="s">
        <v>1921</v>
      </c>
      <c r="C28" s="215" t="s">
        <v>1816</v>
      </c>
      <c r="D28" s="215" t="s">
        <v>1951</v>
      </c>
    </row>
    <row r="29" spans="1:4">
      <c r="A29" s="11">
        <f t="shared" si="0"/>
        <v>25</v>
      </c>
      <c r="B29" s="12" t="s">
        <v>1945</v>
      </c>
      <c r="C29" s="215" t="s">
        <v>1817</v>
      </c>
      <c r="D29" s="215" t="s">
        <v>1951</v>
      </c>
    </row>
    <row r="30" spans="1:4">
      <c r="A30" s="11">
        <f t="shared" si="0"/>
        <v>26</v>
      </c>
      <c r="B30" s="12" t="s">
        <v>1928</v>
      </c>
      <c r="C30" s="215" t="s">
        <v>1818</v>
      </c>
      <c r="D30" s="215" t="s">
        <v>1951</v>
      </c>
    </row>
    <row r="31" spans="1:4">
      <c r="A31" s="217">
        <f t="shared" si="0"/>
        <v>27</v>
      </c>
      <c r="B31" s="218" t="s">
        <v>1947</v>
      </c>
      <c r="C31" s="219" t="s">
        <v>1818</v>
      </c>
      <c r="D31" s="220" t="s">
        <v>1943</v>
      </c>
    </row>
  </sheetData>
  <autoFilter ref="A4:D31"/>
  <pageMargins left="0.31496062992125984" right="0.19685039370078741" top="0.74803149606299213" bottom="1.7322834645669292" header="0.31496062992125984" footer="0.31496062992125984"/>
  <pageSetup paperSize="5" scale="130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2:E39"/>
  <sheetViews>
    <sheetView workbookViewId="0">
      <selection activeCell="D18" sqref="D18:D19"/>
    </sheetView>
  </sheetViews>
  <sheetFormatPr defaultRowHeight="15"/>
  <cols>
    <col min="1" max="1" width="4.42578125" customWidth="1"/>
    <col min="2" max="2" width="5.42578125" customWidth="1"/>
    <col min="3" max="3" width="14.5703125" customWidth="1"/>
    <col min="4" max="4" width="33" customWidth="1"/>
    <col min="5" max="5" width="15" customWidth="1"/>
  </cols>
  <sheetData>
    <row r="2" spans="1:5" ht="15.75" thickBot="1">
      <c r="A2" t="s">
        <v>1950</v>
      </c>
    </row>
    <row r="3" spans="1:5" ht="15.75" thickTop="1">
      <c r="A3" s="256" t="s">
        <v>1949</v>
      </c>
      <c r="B3" s="256" t="s">
        <v>1833</v>
      </c>
      <c r="C3" s="280" t="s">
        <v>1854</v>
      </c>
      <c r="D3" s="256" t="s">
        <v>1834</v>
      </c>
      <c r="E3" s="293" t="s">
        <v>1866</v>
      </c>
    </row>
    <row r="4" spans="1:5">
      <c r="A4" s="257"/>
      <c r="B4" s="257"/>
      <c r="C4" s="281"/>
      <c r="D4" s="257"/>
      <c r="E4" s="294"/>
    </row>
    <row r="5" spans="1:5">
      <c r="A5" s="258"/>
      <c r="B5" s="258"/>
      <c r="C5" s="282"/>
      <c r="D5" s="258"/>
      <c r="E5" s="294"/>
    </row>
    <row r="6" spans="1:5" ht="15.75" thickBot="1">
      <c r="A6" s="259"/>
      <c r="B6" s="259"/>
      <c r="C6" s="283"/>
      <c r="D6" s="259"/>
      <c r="E6" s="295"/>
    </row>
    <row r="7" spans="1:5">
      <c r="A7" s="208"/>
      <c r="B7" s="208"/>
      <c r="C7" s="128"/>
      <c r="D7" s="208"/>
      <c r="E7" s="129"/>
    </row>
    <row r="8" spans="1:5">
      <c r="A8" s="79">
        <v>1</v>
      </c>
      <c r="B8" s="79">
        <v>7</v>
      </c>
      <c r="C8" s="69" t="s">
        <v>1046</v>
      </c>
      <c r="D8" s="70" t="s">
        <v>866</v>
      </c>
      <c r="E8" s="71">
        <v>59640000</v>
      </c>
    </row>
    <row r="9" spans="1:5">
      <c r="A9" s="79">
        <f>A8+1</f>
        <v>2</v>
      </c>
      <c r="B9" s="79">
        <v>13</v>
      </c>
      <c r="C9" s="69" t="s">
        <v>1013</v>
      </c>
      <c r="D9" s="70" t="s">
        <v>872</v>
      </c>
      <c r="E9" s="71">
        <v>340800000</v>
      </c>
    </row>
    <row r="10" spans="1:5">
      <c r="A10" s="79">
        <f t="shared" ref="A10:A37" si="0">A9+1</f>
        <v>3</v>
      </c>
      <c r="B10" s="79">
        <v>26</v>
      </c>
      <c r="C10" s="69" t="s">
        <v>1180</v>
      </c>
      <c r="D10" s="70" t="s">
        <v>885</v>
      </c>
      <c r="E10" s="71">
        <v>5857500</v>
      </c>
    </row>
    <row r="11" spans="1:5">
      <c r="A11" s="79">
        <f t="shared" si="0"/>
        <v>4</v>
      </c>
      <c r="B11" s="79">
        <v>34</v>
      </c>
      <c r="C11" s="69" t="s">
        <v>1267</v>
      </c>
      <c r="D11" s="70" t="s">
        <v>893</v>
      </c>
      <c r="E11" s="71">
        <v>109695000</v>
      </c>
    </row>
    <row r="12" spans="1:5">
      <c r="A12" s="79">
        <f t="shared" si="0"/>
        <v>5</v>
      </c>
      <c r="B12" s="79">
        <v>50</v>
      </c>
      <c r="C12" s="69" t="s">
        <v>1378</v>
      </c>
      <c r="D12" s="70" t="s">
        <v>909</v>
      </c>
      <c r="E12" s="71">
        <v>3195000</v>
      </c>
    </row>
    <row r="13" spans="1:5">
      <c r="A13" s="79">
        <f t="shared" si="0"/>
        <v>6</v>
      </c>
      <c r="B13" s="79">
        <v>51</v>
      </c>
      <c r="C13" s="69" t="s">
        <v>1378</v>
      </c>
      <c r="D13" s="70" t="s">
        <v>910</v>
      </c>
      <c r="E13" s="71">
        <v>30530000</v>
      </c>
    </row>
    <row r="14" spans="1:5">
      <c r="A14" s="79">
        <f t="shared" si="0"/>
        <v>7</v>
      </c>
      <c r="B14" s="79">
        <v>55</v>
      </c>
      <c r="C14" s="69" t="s">
        <v>1010</v>
      </c>
      <c r="D14" s="70" t="s">
        <v>914</v>
      </c>
      <c r="E14" s="71">
        <v>396890000</v>
      </c>
    </row>
    <row r="15" spans="1:5">
      <c r="A15" s="79">
        <f t="shared" si="0"/>
        <v>8</v>
      </c>
      <c r="B15" s="79">
        <v>57</v>
      </c>
      <c r="C15" s="69" t="s">
        <v>1447</v>
      </c>
      <c r="D15" s="70" t="s">
        <v>916</v>
      </c>
      <c r="E15" s="71">
        <v>625865000</v>
      </c>
    </row>
    <row r="16" spans="1:5">
      <c r="A16" s="79">
        <f t="shared" si="0"/>
        <v>9</v>
      </c>
      <c r="B16" s="79">
        <v>61</v>
      </c>
      <c r="C16" s="69" t="s">
        <v>1447</v>
      </c>
      <c r="D16" s="70" t="s">
        <v>920</v>
      </c>
      <c r="E16" s="71">
        <v>695445000</v>
      </c>
    </row>
    <row r="17" spans="1:5">
      <c r="A17" s="79">
        <f t="shared" si="0"/>
        <v>10</v>
      </c>
      <c r="B17" s="79">
        <v>85</v>
      </c>
      <c r="C17" s="69" t="s">
        <v>1013</v>
      </c>
      <c r="D17" s="70" t="s">
        <v>944</v>
      </c>
      <c r="E17" s="71">
        <v>114310000</v>
      </c>
    </row>
    <row r="18" spans="1:5">
      <c r="A18" s="79">
        <f t="shared" si="0"/>
        <v>11</v>
      </c>
      <c r="B18" s="79">
        <v>88</v>
      </c>
      <c r="C18" s="69" t="s">
        <v>1112</v>
      </c>
      <c r="D18" s="70" t="s">
        <v>947</v>
      </c>
      <c r="E18" s="71">
        <v>30175000</v>
      </c>
    </row>
    <row r="19" spans="1:5">
      <c r="A19" s="79">
        <f t="shared" si="0"/>
        <v>12</v>
      </c>
      <c r="B19" s="79">
        <v>89</v>
      </c>
      <c r="C19" s="69" t="s">
        <v>1112</v>
      </c>
      <c r="D19" s="70" t="s">
        <v>948</v>
      </c>
      <c r="E19" s="71">
        <v>25560000</v>
      </c>
    </row>
    <row r="20" spans="1:5">
      <c r="A20" s="79">
        <f t="shared" si="0"/>
        <v>13</v>
      </c>
      <c r="B20" s="79">
        <v>90</v>
      </c>
      <c r="C20" s="69" t="s">
        <v>1112</v>
      </c>
      <c r="D20" s="70" t="s">
        <v>949</v>
      </c>
      <c r="E20" s="71">
        <v>119990000</v>
      </c>
    </row>
    <row r="21" spans="1:5">
      <c r="A21" s="79">
        <f t="shared" si="0"/>
        <v>14</v>
      </c>
      <c r="B21" s="79">
        <v>101</v>
      </c>
      <c r="C21" s="69" t="s">
        <v>1218</v>
      </c>
      <c r="D21" s="70" t="s">
        <v>960</v>
      </c>
      <c r="E21" s="71">
        <v>68160000</v>
      </c>
    </row>
    <row r="22" spans="1:5">
      <c r="A22" s="79">
        <f t="shared" si="0"/>
        <v>15</v>
      </c>
      <c r="B22" s="79">
        <v>105</v>
      </c>
      <c r="C22" s="69" t="s">
        <v>1218</v>
      </c>
      <c r="D22" s="70" t="s">
        <v>964</v>
      </c>
      <c r="E22" s="71">
        <v>110405000</v>
      </c>
    </row>
    <row r="23" spans="1:5">
      <c r="A23" s="79">
        <f t="shared" si="0"/>
        <v>16</v>
      </c>
      <c r="B23" s="79">
        <v>106</v>
      </c>
      <c r="C23" s="69" t="s">
        <v>1267</v>
      </c>
      <c r="D23" s="70" t="s">
        <v>965</v>
      </c>
      <c r="E23" s="71">
        <v>91590000</v>
      </c>
    </row>
    <row r="24" spans="1:5">
      <c r="A24" s="79">
        <f t="shared" si="0"/>
        <v>17</v>
      </c>
      <c r="B24" s="79">
        <v>110</v>
      </c>
      <c r="C24" s="69" t="s">
        <v>1012</v>
      </c>
      <c r="D24" s="70" t="s">
        <v>969</v>
      </c>
      <c r="E24" s="71">
        <v>44020000</v>
      </c>
    </row>
    <row r="25" spans="1:5">
      <c r="A25" s="79">
        <f t="shared" si="0"/>
        <v>18</v>
      </c>
      <c r="B25" s="79">
        <v>113</v>
      </c>
      <c r="C25" s="69" t="s">
        <v>1346</v>
      </c>
      <c r="D25" s="70" t="s">
        <v>972</v>
      </c>
      <c r="E25" s="71">
        <v>104370000</v>
      </c>
    </row>
    <row r="26" spans="1:5">
      <c r="A26" s="79">
        <f t="shared" si="0"/>
        <v>19</v>
      </c>
      <c r="B26" s="79">
        <v>116</v>
      </c>
      <c r="C26" s="69" t="s">
        <v>1378</v>
      </c>
      <c r="D26" s="70" t="s">
        <v>975</v>
      </c>
      <c r="E26" s="71">
        <v>53782500</v>
      </c>
    </row>
    <row r="27" spans="1:5">
      <c r="A27" s="79">
        <f t="shared" si="0"/>
        <v>20</v>
      </c>
      <c r="B27" s="79">
        <v>117</v>
      </c>
      <c r="C27" s="69" t="s">
        <v>1010</v>
      </c>
      <c r="D27" s="70" t="s">
        <v>976</v>
      </c>
      <c r="E27" s="71">
        <v>137030000</v>
      </c>
    </row>
    <row r="28" spans="1:5">
      <c r="A28" s="79">
        <f t="shared" si="0"/>
        <v>21</v>
      </c>
      <c r="B28" s="79">
        <v>119</v>
      </c>
      <c r="C28" s="69" t="s">
        <v>1010</v>
      </c>
      <c r="D28" s="70" t="s">
        <v>978</v>
      </c>
      <c r="E28" s="71">
        <v>37630000</v>
      </c>
    </row>
    <row r="29" spans="1:5">
      <c r="A29" s="79">
        <f t="shared" si="0"/>
        <v>22</v>
      </c>
      <c r="B29" s="79">
        <v>121</v>
      </c>
      <c r="C29" s="69" t="s">
        <v>1010</v>
      </c>
      <c r="D29" s="70" t="s">
        <v>980</v>
      </c>
      <c r="E29" s="71">
        <v>438425000</v>
      </c>
    </row>
    <row r="30" spans="1:5">
      <c r="A30" s="79">
        <f t="shared" si="0"/>
        <v>23</v>
      </c>
      <c r="B30" s="79">
        <v>122</v>
      </c>
      <c r="C30" s="69" t="s">
        <v>1447</v>
      </c>
      <c r="D30" s="70" t="s">
        <v>981</v>
      </c>
      <c r="E30" s="71">
        <v>82360000</v>
      </c>
    </row>
    <row r="31" spans="1:5">
      <c r="A31" s="79">
        <f t="shared" si="0"/>
        <v>24</v>
      </c>
      <c r="B31" s="79">
        <v>123</v>
      </c>
      <c r="C31" s="69" t="s">
        <v>1447</v>
      </c>
      <c r="D31" s="70" t="s">
        <v>982</v>
      </c>
      <c r="E31" s="71">
        <v>262700000</v>
      </c>
    </row>
    <row r="32" spans="1:5">
      <c r="A32" s="79">
        <f t="shared" si="0"/>
        <v>25</v>
      </c>
      <c r="B32" s="79">
        <v>129</v>
      </c>
      <c r="C32" s="69" t="s">
        <v>1447</v>
      </c>
      <c r="D32" s="70" t="s">
        <v>987</v>
      </c>
      <c r="E32" s="71">
        <v>30885000</v>
      </c>
    </row>
    <row r="33" spans="1:5">
      <c r="A33" s="79">
        <f t="shared" si="0"/>
        <v>26</v>
      </c>
      <c r="B33" s="79">
        <v>130</v>
      </c>
      <c r="C33" s="69" t="s">
        <v>1447</v>
      </c>
      <c r="D33" s="70" t="s">
        <v>988</v>
      </c>
      <c r="E33" s="71">
        <v>11715000</v>
      </c>
    </row>
    <row r="34" spans="1:5">
      <c r="A34" s="79">
        <f t="shared" si="0"/>
        <v>27</v>
      </c>
      <c r="B34" s="79">
        <v>133</v>
      </c>
      <c r="C34" s="69" t="s">
        <v>1011</v>
      </c>
      <c r="D34" s="70" t="s">
        <v>991</v>
      </c>
      <c r="E34" s="71">
        <v>80585000</v>
      </c>
    </row>
    <row r="35" spans="1:5">
      <c r="A35" s="79">
        <f t="shared" si="0"/>
        <v>28</v>
      </c>
      <c r="B35" s="79">
        <v>135</v>
      </c>
      <c r="C35" s="69" t="s">
        <v>1546</v>
      </c>
      <c r="D35" s="70" t="s">
        <v>993</v>
      </c>
      <c r="E35" s="71">
        <v>17040000</v>
      </c>
    </row>
    <row r="36" spans="1:5">
      <c r="A36" s="79">
        <f t="shared" si="0"/>
        <v>29</v>
      </c>
      <c r="B36" s="79">
        <v>140</v>
      </c>
      <c r="C36" s="69" t="s">
        <v>1614</v>
      </c>
      <c r="D36" s="70" t="s">
        <v>998</v>
      </c>
      <c r="E36" s="71">
        <v>198445000</v>
      </c>
    </row>
    <row r="37" spans="1:5" ht="15.75" thickBot="1">
      <c r="A37" s="79">
        <f t="shared" si="0"/>
        <v>30</v>
      </c>
      <c r="B37" s="79">
        <v>143</v>
      </c>
      <c r="C37" s="69" t="s">
        <v>1614</v>
      </c>
      <c r="D37" s="70" t="s">
        <v>1001</v>
      </c>
      <c r="E37" s="71">
        <v>124960000</v>
      </c>
    </row>
    <row r="38" spans="1:5" ht="15.75" thickBot="1">
      <c r="A38" s="267" t="s">
        <v>1796</v>
      </c>
      <c r="B38" s="268"/>
      <c r="C38" s="268"/>
      <c r="D38" s="269"/>
      <c r="E38" s="67">
        <v>4452055000</v>
      </c>
    </row>
    <row r="39" spans="1:5" ht="15.75" thickTop="1"/>
  </sheetData>
  <autoFilter ref="A7:E37"/>
  <mergeCells count="6">
    <mergeCell ref="A38:D38"/>
    <mergeCell ref="B3:B6"/>
    <mergeCell ref="C3:C6"/>
    <mergeCell ref="D3:D6"/>
    <mergeCell ref="E3:E6"/>
    <mergeCell ref="A3:A6"/>
  </mergeCells>
  <pageMargins left="0.51181102362204722" right="0.19685039370078741" top="0.74803149606299213" bottom="1.7322834645669292" header="0.31496062992125984" footer="0.31496062992125984"/>
  <pageSetup paperSize="5" scale="14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B1:V1022"/>
  <sheetViews>
    <sheetView view="pageBreakPreview" zoomScaleSheetLayoutView="100" workbookViewId="0">
      <pane xSplit="4" ySplit="10" topLeftCell="E21" activePane="bottomRight" state="frozen"/>
      <selection pane="topRight" activeCell="E1" sqref="E1"/>
      <selection pane="bottomLeft" activeCell="A11" sqref="A11"/>
      <selection pane="bottomRight" activeCell="D80" sqref="D80"/>
    </sheetView>
  </sheetViews>
  <sheetFormatPr defaultRowHeight="12.75"/>
  <cols>
    <col min="1" max="1" width="2.85546875" style="25" customWidth="1"/>
    <col min="2" max="2" width="4.5703125" style="51" customWidth="1"/>
    <col min="3" max="3" width="10" style="53" customWidth="1"/>
    <col min="4" max="4" width="28.85546875" style="25" customWidth="1"/>
    <col min="5" max="5" width="15" style="25" customWidth="1"/>
    <col min="6" max="6" width="11.28515625" style="25" customWidth="1"/>
    <col min="7" max="7" width="13" style="25" customWidth="1"/>
    <col min="8" max="8" width="11" style="25" customWidth="1"/>
    <col min="9" max="9" width="10.140625" style="25" customWidth="1"/>
    <col min="10" max="10" width="10.28515625" style="25" customWidth="1"/>
    <col min="11" max="11" width="11.28515625" style="25" customWidth="1"/>
    <col min="12" max="12" width="24" style="25" customWidth="1"/>
    <col min="13" max="13" width="13.140625" style="25" customWidth="1"/>
    <col min="14" max="14" width="11.28515625" style="25" customWidth="1"/>
    <col min="15" max="15" width="10.5703125" style="25" customWidth="1"/>
    <col min="16" max="16" width="10.140625" style="25" customWidth="1"/>
    <col min="17" max="17" width="16.7109375" style="25" customWidth="1"/>
    <col min="18" max="18" width="15.140625" style="25" customWidth="1"/>
    <col min="19" max="20" width="13.7109375" style="25" customWidth="1"/>
    <col min="21" max="21" width="15.140625" style="25" customWidth="1"/>
    <col min="22" max="22" width="13.7109375" style="25" customWidth="1"/>
    <col min="23" max="259" width="9.140625" style="25"/>
    <col min="260" max="260" width="2.85546875" style="25" customWidth="1"/>
    <col min="261" max="261" width="6.42578125" style="25" customWidth="1"/>
    <col min="262" max="262" width="22.140625" style="25" customWidth="1"/>
    <col min="263" max="263" width="15" style="25" customWidth="1"/>
    <col min="264" max="264" width="11.28515625" style="25" customWidth="1"/>
    <col min="265" max="265" width="13" style="25" customWidth="1"/>
    <col min="266" max="266" width="8.7109375" style="25" customWidth="1"/>
    <col min="267" max="267" width="10.140625" style="25" customWidth="1"/>
    <col min="268" max="268" width="10.28515625" style="25" customWidth="1"/>
    <col min="269" max="269" width="8.7109375" style="25" customWidth="1"/>
    <col min="270" max="270" width="24" style="25" customWidth="1"/>
    <col min="271" max="271" width="13.140625" style="25" customWidth="1"/>
    <col min="272" max="272" width="11.28515625" style="25" customWidth="1"/>
    <col min="273" max="273" width="10.5703125" style="25" customWidth="1"/>
    <col min="274" max="274" width="10.140625" style="25" customWidth="1"/>
    <col min="275" max="275" width="16.7109375" style="25" customWidth="1"/>
    <col min="276" max="276" width="15.140625" style="25" customWidth="1"/>
    <col min="277" max="515" width="9.140625" style="25"/>
    <col min="516" max="516" width="2.85546875" style="25" customWidth="1"/>
    <col min="517" max="517" width="6.42578125" style="25" customWidth="1"/>
    <col min="518" max="518" width="22.140625" style="25" customWidth="1"/>
    <col min="519" max="519" width="15" style="25" customWidth="1"/>
    <col min="520" max="520" width="11.28515625" style="25" customWidth="1"/>
    <col min="521" max="521" width="13" style="25" customWidth="1"/>
    <col min="522" max="522" width="8.7109375" style="25" customWidth="1"/>
    <col min="523" max="523" width="10.140625" style="25" customWidth="1"/>
    <col min="524" max="524" width="10.28515625" style="25" customWidth="1"/>
    <col min="525" max="525" width="8.7109375" style="25" customWidth="1"/>
    <col min="526" max="526" width="24" style="25" customWidth="1"/>
    <col min="527" max="527" width="13.140625" style="25" customWidth="1"/>
    <col min="528" max="528" width="11.28515625" style="25" customWidth="1"/>
    <col min="529" max="529" width="10.5703125" style="25" customWidth="1"/>
    <col min="530" max="530" width="10.140625" style="25" customWidth="1"/>
    <col min="531" max="531" width="16.7109375" style="25" customWidth="1"/>
    <col min="532" max="532" width="15.140625" style="25" customWidth="1"/>
    <col min="533" max="771" width="9.140625" style="25"/>
    <col min="772" max="772" width="2.85546875" style="25" customWidth="1"/>
    <col min="773" max="773" width="6.42578125" style="25" customWidth="1"/>
    <col min="774" max="774" width="22.140625" style="25" customWidth="1"/>
    <col min="775" max="775" width="15" style="25" customWidth="1"/>
    <col min="776" max="776" width="11.28515625" style="25" customWidth="1"/>
    <col min="777" max="777" width="13" style="25" customWidth="1"/>
    <col min="778" max="778" width="8.7109375" style="25" customWidth="1"/>
    <col min="779" max="779" width="10.140625" style="25" customWidth="1"/>
    <col min="780" max="780" width="10.28515625" style="25" customWidth="1"/>
    <col min="781" max="781" width="8.7109375" style="25" customWidth="1"/>
    <col min="782" max="782" width="24" style="25" customWidth="1"/>
    <col min="783" max="783" width="13.140625" style="25" customWidth="1"/>
    <col min="784" max="784" width="11.28515625" style="25" customWidth="1"/>
    <col min="785" max="785" width="10.5703125" style="25" customWidth="1"/>
    <col min="786" max="786" width="10.140625" style="25" customWidth="1"/>
    <col min="787" max="787" width="16.7109375" style="25" customWidth="1"/>
    <col min="788" max="788" width="15.140625" style="25" customWidth="1"/>
    <col min="789" max="1027" width="9.140625" style="25"/>
    <col min="1028" max="1028" width="2.85546875" style="25" customWidth="1"/>
    <col min="1029" max="1029" width="6.42578125" style="25" customWidth="1"/>
    <col min="1030" max="1030" width="22.140625" style="25" customWidth="1"/>
    <col min="1031" max="1031" width="15" style="25" customWidth="1"/>
    <col min="1032" max="1032" width="11.28515625" style="25" customWidth="1"/>
    <col min="1033" max="1033" width="13" style="25" customWidth="1"/>
    <col min="1034" max="1034" width="8.7109375" style="25" customWidth="1"/>
    <col min="1035" max="1035" width="10.140625" style="25" customWidth="1"/>
    <col min="1036" max="1036" width="10.28515625" style="25" customWidth="1"/>
    <col min="1037" max="1037" width="8.7109375" style="25" customWidth="1"/>
    <col min="1038" max="1038" width="24" style="25" customWidth="1"/>
    <col min="1039" max="1039" width="13.140625" style="25" customWidth="1"/>
    <col min="1040" max="1040" width="11.28515625" style="25" customWidth="1"/>
    <col min="1041" max="1041" width="10.5703125" style="25" customWidth="1"/>
    <col min="1042" max="1042" width="10.140625" style="25" customWidth="1"/>
    <col min="1043" max="1043" width="16.7109375" style="25" customWidth="1"/>
    <col min="1044" max="1044" width="15.140625" style="25" customWidth="1"/>
    <col min="1045" max="1283" width="9.140625" style="25"/>
    <col min="1284" max="1284" width="2.85546875" style="25" customWidth="1"/>
    <col min="1285" max="1285" width="6.42578125" style="25" customWidth="1"/>
    <col min="1286" max="1286" width="22.140625" style="25" customWidth="1"/>
    <col min="1287" max="1287" width="15" style="25" customWidth="1"/>
    <col min="1288" max="1288" width="11.28515625" style="25" customWidth="1"/>
    <col min="1289" max="1289" width="13" style="25" customWidth="1"/>
    <col min="1290" max="1290" width="8.7109375" style="25" customWidth="1"/>
    <col min="1291" max="1291" width="10.140625" style="25" customWidth="1"/>
    <col min="1292" max="1292" width="10.28515625" style="25" customWidth="1"/>
    <col min="1293" max="1293" width="8.7109375" style="25" customWidth="1"/>
    <col min="1294" max="1294" width="24" style="25" customWidth="1"/>
    <col min="1295" max="1295" width="13.140625" style="25" customWidth="1"/>
    <col min="1296" max="1296" width="11.28515625" style="25" customWidth="1"/>
    <col min="1297" max="1297" width="10.5703125" style="25" customWidth="1"/>
    <col min="1298" max="1298" width="10.140625" style="25" customWidth="1"/>
    <col min="1299" max="1299" width="16.7109375" style="25" customWidth="1"/>
    <col min="1300" max="1300" width="15.140625" style="25" customWidth="1"/>
    <col min="1301" max="1539" width="9.140625" style="25"/>
    <col min="1540" max="1540" width="2.85546875" style="25" customWidth="1"/>
    <col min="1541" max="1541" width="6.42578125" style="25" customWidth="1"/>
    <col min="1542" max="1542" width="22.140625" style="25" customWidth="1"/>
    <col min="1543" max="1543" width="15" style="25" customWidth="1"/>
    <col min="1544" max="1544" width="11.28515625" style="25" customWidth="1"/>
    <col min="1545" max="1545" width="13" style="25" customWidth="1"/>
    <col min="1546" max="1546" width="8.7109375" style="25" customWidth="1"/>
    <col min="1547" max="1547" width="10.140625" style="25" customWidth="1"/>
    <col min="1548" max="1548" width="10.28515625" style="25" customWidth="1"/>
    <col min="1549" max="1549" width="8.7109375" style="25" customWidth="1"/>
    <col min="1550" max="1550" width="24" style="25" customWidth="1"/>
    <col min="1551" max="1551" width="13.140625" style="25" customWidth="1"/>
    <col min="1552" max="1552" width="11.28515625" style="25" customWidth="1"/>
    <col min="1553" max="1553" width="10.5703125" style="25" customWidth="1"/>
    <col min="1554" max="1554" width="10.140625" style="25" customWidth="1"/>
    <col min="1555" max="1555" width="16.7109375" style="25" customWidth="1"/>
    <col min="1556" max="1556" width="15.140625" style="25" customWidth="1"/>
    <col min="1557" max="1795" width="9.140625" style="25"/>
    <col min="1796" max="1796" width="2.85546875" style="25" customWidth="1"/>
    <col min="1797" max="1797" width="6.42578125" style="25" customWidth="1"/>
    <col min="1798" max="1798" width="22.140625" style="25" customWidth="1"/>
    <col min="1799" max="1799" width="15" style="25" customWidth="1"/>
    <col min="1800" max="1800" width="11.28515625" style="25" customWidth="1"/>
    <col min="1801" max="1801" width="13" style="25" customWidth="1"/>
    <col min="1802" max="1802" width="8.7109375" style="25" customWidth="1"/>
    <col min="1803" max="1803" width="10.140625" style="25" customWidth="1"/>
    <col min="1804" max="1804" width="10.28515625" style="25" customWidth="1"/>
    <col min="1805" max="1805" width="8.7109375" style="25" customWidth="1"/>
    <col min="1806" max="1806" width="24" style="25" customWidth="1"/>
    <col min="1807" max="1807" width="13.140625" style="25" customWidth="1"/>
    <col min="1808" max="1808" width="11.28515625" style="25" customWidth="1"/>
    <col min="1809" max="1809" width="10.5703125" style="25" customWidth="1"/>
    <col min="1810" max="1810" width="10.140625" style="25" customWidth="1"/>
    <col min="1811" max="1811" width="16.7109375" style="25" customWidth="1"/>
    <col min="1812" max="1812" width="15.140625" style="25" customWidth="1"/>
    <col min="1813" max="2051" width="9.140625" style="25"/>
    <col min="2052" max="2052" width="2.85546875" style="25" customWidth="1"/>
    <col min="2053" max="2053" width="6.42578125" style="25" customWidth="1"/>
    <col min="2054" max="2054" width="22.140625" style="25" customWidth="1"/>
    <col min="2055" max="2055" width="15" style="25" customWidth="1"/>
    <col min="2056" max="2056" width="11.28515625" style="25" customWidth="1"/>
    <col min="2057" max="2057" width="13" style="25" customWidth="1"/>
    <col min="2058" max="2058" width="8.7109375" style="25" customWidth="1"/>
    <col min="2059" max="2059" width="10.140625" style="25" customWidth="1"/>
    <col min="2060" max="2060" width="10.28515625" style="25" customWidth="1"/>
    <col min="2061" max="2061" width="8.7109375" style="25" customWidth="1"/>
    <col min="2062" max="2062" width="24" style="25" customWidth="1"/>
    <col min="2063" max="2063" width="13.140625" style="25" customWidth="1"/>
    <col min="2064" max="2064" width="11.28515625" style="25" customWidth="1"/>
    <col min="2065" max="2065" width="10.5703125" style="25" customWidth="1"/>
    <col min="2066" max="2066" width="10.140625" style="25" customWidth="1"/>
    <col min="2067" max="2067" width="16.7109375" style="25" customWidth="1"/>
    <col min="2068" max="2068" width="15.140625" style="25" customWidth="1"/>
    <col min="2069" max="2307" width="9.140625" style="25"/>
    <col min="2308" max="2308" width="2.85546875" style="25" customWidth="1"/>
    <col min="2309" max="2309" width="6.42578125" style="25" customWidth="1"/>
    <col min="2310" max="2310" width="22.140625" style="25" customWidth="1"/>
    <col min="2311" max="2311" width="15" style="25" customWidth="1"/>
    <col min="2312" max="2312" width="11.28515625" style="25" customWidth="1"/>
    <col min="2313" max="2313" width="13" style="25" customWidth="1"/>
    <col min="2314" max="2314" width="8.7109375" style="25" customWidth="1"/>
    <col min="2315" max="2315" width="10.140625" style="25" customWidth="1"/>
    <col min="2316" max="2316" width="10.28515625" style="25" customWidth="1"/>
    <col min="2317" max="2317" width="8.7109375" style="25" customWidth="1"/>
    <col min="2318" max="2318" width="24" style="25" customWidth="1"/>
    <col min="2319" max="2319" width="13.140625" style="25" customWidth="1"/>
    <col min="2320" max="2320" width="11.28515625" style="25" customWidth="1"/>
    <col min="2321" max="2321" width="10.5703125" style="25" customWidth="1"/>
    <col min="2322" max="2322" width="10.140625" style="25" customWidth="1"/>
    <col min="2323" max="2323" width="16.7109375" style="25" customWidth="1"/>
    <col min="2324" max="2324" width="15.140625" style="25" customWidth="1"/>
    <col min="2325" max="2563" width="9.140625" style="25"/>
    <col min="2564" max="2564" width="2.85546875" style="25" customWidth="1"/>
    <col min="2565" max="2565" width="6.42578125" style="25" customWidth="1"/>
    <col min="2566" max="2566" width="22.140625" style="25" customWidth="1"/>
    <col min="2567" max="2567" width="15" style="25" customWidth="1"/>
    <col min="2568" max="2568" width="11.28515625" style="25" customWidth="1"/>
    <col min="2569" max="2569" width="13" style="25" customWidth="1"/>
    <col min="2570" max="2570" width="8.7109375" style="25" customWidth="1"/>
    <col min="2571" max="2571" width="10.140625" style="25" customWidth="1"/>
    <col min="2572" max="2572" width="10.28515625" style="25" customWidth="1"/>
    <col min="2573" max="2573" width="8.7109375" style="25" customWidth="1"/>
    <col min="2574" max="2574" width="24" style="25" customWidth="1"/>
    <col min="2575" max="2575" width="13.140625" style="25" customWidth="1"/>
    <col min="2576" max="2576" width="11.28515625" style="25" customWidth="1"/>
    <col min="2577" max="2577" width="10.5703125" style="25" customWidth="1"/>
    <col min="2578" max="2578" width="10.140625" style="25" customWidth="1"/>
    <col min="2579" max="2579" width="16.7109375" style="25" customWidth="1"/>
    <col min="2580" max="2580" width="15.140625" style="25" customWidth="1"/>
    <col min="2581" max="2819" width="9.140625" style="25"/>
    <col min="2820" max="2820" width="2.85546875" style="25" customWidth="1"/>
    <col min="2821" max="2821" width="6.42578125" style="25" customWidth="1"/>
    <col min="2822" max="2822" width="22.140625" style="25" customWidth="1"/>
    <col min="2823" max="2823" width="15" style="25" customWidth="1"/>
    <col min="2824" max="2824" width="11.28515625" style="25" customWidth="1"/>
    <col min="2825" max="2825" width="13" style="25" customWidth="1"/>
    <col min="2826" max="2826" width="8.7109375" style="25" customWidth="1"/>
    <col min="2827" max="2827" width="10.140625" style="25" customWidth="1"/>
    <col min="2828" max="2828" width="10.28515625" style="25" customWidth="1"/>
    <col min="2829" max="2829" width="8.7109375" style="25" customWidth="1"/>
    <col min="2830" max="2830" width="24" style="25" customWidth="1"/>
    <col min="2831" max="2831" width="13.140625" style="25" customWidth="1"/>
    <col min="2832" max="2832" width="11.28515625" style="25" customWidth="1"/>
    <col min="2833" max="2833" width="10.5703125" style="25" customWidth="1"/>
    <col min="2834" max="2834" width="10.140625" style="25" customWidth="1"/>
    <col min="2835" max="2835" width="16.7109375" style="25" customWidth="1"/>
    <col min="2836" max="2836" width="15.140625" style="25" customWidth="1"/>
    <col min="2837" max="3075" width="9.140625" style="25"/>
    <col min="3076" max="3076" width="2.85546875" style="25" customWidth="1"/>
    <col min="3077" max="3077" width="6.42578125" style="25" customWidth="1"/>
    <col min="3078" max="3078" width="22.140625" style="25" customWidth="1"/>
    <col min="3079" max="3079" width="15" style="25" customWidth="1"/>
    <col min="3080" max="3080" width="11.28515625" style="25" customWidth="1"/>
    <col min="3081" max="3081" width="13" style="25" customWidth="1"/>
    <col min="3082" max="3082" width="8.7109375" style="25" customWidth="1"/>
    <col min="3083" max="3083" width="10.140625" style="25" customWidth="1"/>
    <col min="3084" max="3084" width="10.28515625" style="25" customWidth="1"/>
    <col min="3085" max="3085" width="8.7109375" style="25" customWidth="1"/>
    <col min="3086" max="3086" width="24" style="25" customWidth="1"/>
    <col min="3087" max="3087" width="13.140625" style="25" customWidth="1"/>
    <col min="3088" max="3088" width="11.28515625" style="25" customWidth="1"/>
    <col min="3089" max="3089" width="10.5703125" style="25" customWidth="1"/>
    <col min="3090" max="3090" width="10.140625" style="25" customWidth="1"/>
    <col min="3091" max="3091" width="16.7109375" style="25" customWidth="1"/>
    <col min="3092" max="3092" width="15.140625" style="25" customWidth="1"/>
    <col min="3093" max="3331" width="9.140625" style="25"/>
    <col min="3332" max="3332" width="2.85546875" style="25" customWidth="1"/>
    <col min="3333" max="3333" width="6.42578125" style="25" customWidth="1"/>
    <col min="3334" max="3334" width="22.140625" style="25" customWidth="1"/>
    <col min="3335" max="3335" width="15" style="25" customWidth="1"/>
    <col min="3336" max="3336" width="11.28515625" style="25" customWidth="1"/>
    <col min="3337" max="3337" width="13" style="25" customWidth="1"/>
    <col min="3338" max="3338" width="8.7109375" style="25" customWidth="1"/>
    <col min="3339" max="3339" width="10.140625" style="25" customWidth="1"/>
    <col min="3340" max="3340" width="10.28515625" style="25" customWidth="1"/>
    <col min="3341" max="3341" width="8.7109375" style="25" customWidth="1"/>
    <col min="3342" max="3342" width="24" style="25" customWidth="1"/>
    <col min="3343" max="3343" width="13.140625" style="25" customWidth="1"/>
    <col min="3344" max="3344" width="11.28515625" style="25" customWidth="1"/>
    <col min="3345" max="3345" width="10.5703125" style="25" customWidth="1"/>
    <col min="3346" max="3346" width="10.140625" style="25" customWidth="1"/>
    <col min="3347" max="3347" width="16.7109375" style="25" customWidth="1"/>
    <col min="3348" max="3348" width="15.140625" style="25" customWidth="1"/>
    <col min="3349" max="3587" width="9.140625" style="25"/>
    <col min="3588" max="3588" width="2.85546875" style="25" customWidth="1"/>
    <col min="3589" max="3589" width="6.42578125" style="25" customWidth="1"/>
    <col min="3590" max="3590" width="22.140625" style="25" customWidth="1"/>
    <col min="3591" max="3591" width="15" style="25" customWidth="1"/>
    <col min="3592" max="3592" width="11.28515625" style="25" customWidth="1"/>
    <col min="3593" max="3593" width="13" style="25" customWidth="1"/>
    <col min="3594" max="3594" width="8.7109375" style="25" customWidth="1"/>
    <col min="3595" max="3595" width="10.140625" style="25" customWidth="1"/>
    <col min="3596" max="3596" width="10.28515625" style="25" customWidth="1"/>
    <col min="3597" max="3597" width="8.7109375" style="25" customWidth="1"/>
    <col min="3598" max="3598" width="24" style="25" customWidth="1"/>
    <col min="3599" max="3599" width="13.140625" style="25" customWidth="1"/>
    <col min="3600" max="3600" width="11.28515625" style="25" customWidth="1"/>
    <col min="3601" max="3601" width="10.5703125" style="25" customWidth="1"/>
    <col min="3602" max="3602" width="10.140625" style="25" customWidth="1"/>
    <col min="3603" max="3603" width="16.7109375" style="25" customWidth="1"/>
    <col min="3604" max="3604" width="15.140625" style="25" customWidth="1"/>
    <col min="3605" max="3843" width="9.140625" style="25"/>
    <col min="3844" max="3844" width="2.85546875" style="25" customWidth="1"/>
    <col min="3845" max="3845" width="6.42578125" style="25" customWidth="1"/>
    <col min="3846" max="3846" width="22.140625" style="25" customWidth="1"/>
    <col min="3847" max="3847" width="15" style="25" customWidth="1"/>
    <col min="3848" max="3848" width="11.28515625" style="25" customWidth="1"/>
    <col min="3849" max="3849" width="13" style="25" customWidth="1"/>
    <col min="3850" max="3850" width="8.7109375" style="25" customWidth="1"/>
    <col min="3851" max="3851" width="10.140625" style="25" customWidth="1"/>
    <col min="3852" max="3852" width="10.28515625" style="25" customWidth="1"/>
    <col min="3853" max="3853" width="8.7109375" style="25" customWidth="1"/>
    <col min="3854" max="3854" width="24" style="25" customWidth="1"/>
    <col min="3855" max="3855" width="13.140625" style="25" customWidth="1"/>
    <col min="3856" max="3856" width="11.28515625" style="25" customWidth="1"/>
    <col min="3857" max="3857" width="10.5703125" style="25" customWidth="1"/>
    <col min="3858" max="3858" width="10.140625" style="25" customWidth="1"/>
    <col min="3859" max="3859" width="16.7109375" style="25" customWidth="1"/>
    <col min="3860" max="3860" width="15.140625" style="25" customWidth="1"/>
    <col min="3861" max="4099" width="9.140625" style="25"/>
    <col min="4100" max="4100" width="2.85546875" style="25" customWidth="1"/>
    <col min="4101" max="4101" width="6.42578125" style="25" customWidth="1"/>
    <col min="4102" max="4102" width="22.140625" style="25" customWidth="1"/>
    <col min="4103" max="4103" width="15" style="25" customWidth="1"/>
    <col min="4104" max="4104" width="11.28515625" style="25" customWidth="1"/>
    <col min="4105" max="4105" width="13" style="25" customWidth="1"/>
    <col min="4106" max="4106" width="8.7109375" style="25" customWidth="1"/>
    <col min="4107" max="4107" width="10.140625" style="25" customWidth="1"/>
    <col min="4108" max="4108" width="10.28515625" style="25" customWidth="1"/>
    <col min="4109" max="4109" width="8.7109375" style="25" customWidth="1"/>
    <col min="4110" max="4110" width="24" style="25" customWidth="1"/>
    <col min="4111" max="4111" width="13.140625" style="25" customWidth="1"/>
    <col min="4112" max="4112" width="11.28515625" style="25" customWidth="1"/>
    <col min="4113" max="4113" width="10.5703125" style="25" customWidth="1"/>
    <col min="4114" max="4114" width="10.140625" style="25" customWidth="1"/>
    <col min="4115" max="4115" width="16.7109375" style="25" customWidth="1"/>
    <col min="4116" max="4116" width="15.140625" style="25" customWidth="1"/>
    <col min="4117" max="4355" width="9.140625" style="25"/>
    <col min="4356" max="4356" width="2.85546875" style="25" customWidth="1"/>
    <col min="4357" max="4357" width="6.42578125" style="25" customWidth="1"/>
    <col min="4358" max="4358" width="22.140625" style="25" customWidth="1"/>
    <col min="4359" max="4359" width="15" style="25" customWidth="1"/>
    <col min="4360" max="4360" width="11.28515625" style="25" customWidth="1"/>
    <col min="4361" max="4361" width="13" style="25" customWidth="1"/>
    <col min="4362" max="4362" width="8.7109375" style="25" customWidth="1"/>
    <col min="4363" max="4363" width="10.140625" style="25" customWidth="1"/>
    <col min="4364" max="4364" width="10.28515625" style="25" customWidth="1"/>
    <col min="4365" max="4365" width="8.7109375" style="25" customWidth="1"/>
    <col min="4366" max="4366" width="24" style="25" customWidth="1"/>
    <col min="4367" max="4367" width="13.140625" style="25" customWidth="1"/>
    <col min="4368" max="4368" width="11.28515625" style="25" customWidth="1"/>
    <col min="4369" max="4369" width="10.5703125" style="25" customWidth="1"/>
    <col min="4370" max="4370" width="10.140625" style="25" customWidth="1"/>
    <col min="4371" max="4371" width="16.7109375" style="25" customWidth="1"/>
    <col min="4372" max="4372" width="15.140625" style="25" customWidth="1"/>
    <col min="4373" max="4611" width="9.140625" style="25"/>
    <col min="4612" max="4612" width="2.85546875" style="25" customWidth="1"/>
    <col min="4613" max="4613" width="6.42578125" style="25" customWidth="1"/>
    <col min="4614" max="4614" width="22.140625" style="25" customWidth="1"/>
    <col min="4615" max="4615" width="15" style="25" customWidth="1"/>
    <col min="4616" max="4616" width="11.28515625" style="25" customWidth="1"/>
    <col min="4617" max="4617" width="13" style="25" customWidth="1"/>
    <col min="4618" max="4618" width="8.7109375" style="25" customWidth="1"/>
    <col min="4619" max="4619" width="10.140625" style="25" customWidth="1"/>
    <col min="4620" max="4620" width="10.28515625" style="25" customWidth="1"/>
    <col min="4621" max="4621" width="8.7109375" style="25" customWidth="1"/>
    <col min="4622" max="4622" width="24" style="25" customWidth="1"/>
    <col min="4623" max="4623" width="13.140625" style="25" customWidth="1"/>
    <col min="4624" max="4624" width="11.28515625" style="25" customWidth="1"/>
    <col min="4625" max="4625" width="10.5703125" style="25" customWidth="1"/>
    <col min="4626" max="4626" width="10.140625" style="25" customWidth="1"/>
    <col min="4627" max="4627" width="16.7109375" style="25" customWidth="1"/>
    <col min="4628" max="4628" width="15.140625" style="25" customWidth="1"/>
    <col min="4629" max="4867" width="9.140625" style="25"/>
    <col min="4868" max="4868" width="2.85546875" style="25" customWidth="1"/>
    <col min="4869" max="4869" width="6.42578125" style="25" customWidth="1"/>
    <col min="4870" max="4870" width="22.140625" style="25" customWidth="1"/>
    <col min="4871" max="4871" width="15" style="25" customWidth="1"/>
    <col min="4872" max="4872" width="11.28515625" style="25" customWidth="1"/>
    <col min="4873" max="4873" width="13" style="25" customWidth="1"/>
    <col min="4874" max="4874" width="8.7109375" style="25" customWidth="1"/>
    <col min="4875" max="4875" width="10.140625" style="25" customWidth="1"/>
    <col min="4876" max="4876" width="10.28515625" style="25" customWidth="1"/>
    <col min="4877" max="4877" width="8.7109375" style="25" customWidth="1"/>
    <col min="4878" max="4878" width="24" style="25" customWidth="1"/>
    <col min="4879" max="4879" width="13.140625" style="25" customWidth="1"/>
    <col min="4880" max="4880" width="11.28515625" style="25" customWidth="1"/>
    <col min="4881" max="4881" width="10.5703125" style="25" customWidth="1"/>
    <col min="4882" max="4882" width="10.140625" style="25" customWidth="1"/>
    <col min="4883" max="4883" width="16.7109375" style="25" customWidth="1"/>
    <col min="4884" max="4884" width="15.140625" style="25" customWidth="1"/>
    <col min="4885" max="5123" width="9.140625" style="25"/>
    <col min="5124" max="5124" width="2.85546875" style="25" customWidth="1"/>
    <col min="5125" max="5125" width="6.42578125" style="25" customWidth="1"/>
    <col min="5126" max="5126" width="22.140625" style="25" customWidth="1"/>
    <col min="5127" max="5127" width="15" style="25" customWidth="1"/>
    <col min="5128" max="5128" width="11.28515625" style="25" customWidth="1"/>
    <col min="5129" max="5129" width="13" style="25" customWidth="1"/>
    <col min="5130" max="5130" width="8.7109375" style="25" customWidth="1"/>
    <col min="5131" max="5131" width="10.140625" style="25" customWidth="1"/>
    <col min="5132" max="5132" width="10.28515625" style="25" customWidth="1"/>
    <col min="5133" max="5133" width="8.7109375" style="25" customWidth="1"/>
    <col min="5134" max="5134" width="24" style="25" customWidth="1"/>
    <col min="5135" max="5135" width="13.140625" style="25" customWidth="1"/>
    <col min="5136" max="5136" width="11.28515625" style="25" customWidth="1"/>
    <col min="5137" max="5137" width="10.5703125" style="25" customWidth="1"/>
    <col min="5138" max="5138" width="10.140625" style="25" customWidth="1"/>
    <col min="5139" max="5139" width="16.7109375" style="25" customWidth="1"/>
    <col min="5140" max="5140" width="15.140625" style="25" customWidth="1"/>
    <col min="5141" max="5379" width="9.140625" style="25"/>
    <col min="5380" max="5380" width="2.85546875" style="25" customWidth="1"/>
    <col min="5381" max="5381" width="6.42578125" style="25" customWidth="1"/>
    <col min="5382" max="5382" width="22.140625" style="25" customWidth="1"/>
    <col min="5383" max="5383" width="15" style="25" customWidth="1"/>
    <col min="5384" max="5384" width="11.28515625" style="25" customWidth="1"/>
    <col min="5385" max="5385" width="13" style="25" customWidth="1"/>
    <col min="5386" max="5386" width="8.7109375" style="25" customWidth="1"/>
    <col min="5387" max="5387" width="10.140625" style="25" customWidth="1"/>
    <col min="5388" max="5388" width="10.28515625" style="25" customWidth="1"/>
    <col min="5389" max="5389" width="8.7109375" style="25" customWidth="1"/>
    <col min="5390" max="5390" width="24" style="25" customWidth="1"/>
    <col min="5391" max="5391" width="13.140625" style="25" customWidth="1"/>
    <col min="5392" max="5392" width="11.28515625" style="25" customWidth="1"/>
    <col min="5393" max="5393" width="10.5703125" style="25" customWidth="1"/>
    <col min="5394" max="5394" width="10.140625" style="25" customWidth="1"/>
    <col min="5395" max="5395" width="16.7109375" style="25" customWidth="1"/>
    <col min="5396" max="5396" width="15.140625" style="25" customWidth="1"/>
    <col min="5397" max="5635" width="9.140625" style="25"/>
    <col min="5636" max="5636" width="2.85546875" style="25" customWidth="1"/>
    <col min="5637" max="5637" width="6.42578125" style="25" customWidth="1"/>
    <col min="5638" max="5638" width="22.140625" style="25" customWidth="1"/>
    <col min="5639" max="5639" width="15" style="25" customWidth="1"/>
    <col min="5640" max="5640" width="11.28515625" style="25" customWidth="1"/>
    <col min="5641" max="5641" width="13" style="25" customWidth="1"/>
    <col min="5642" max="5642" width="8.7109375" style="25" customWidth="1"/>
    <col min="5643" max="5643" width="10.140625" style="25" customWidth="1"/>
    <col min="5644" max="5644" width="10.28515625" style="25" customWidth="1"/>
    <col min="5645" max="5645" width="8.7109375" style="25" customWidth="1"/>
    <col min="5646" max="5646" width="24" style="25" customWidth="1"/>
    <col min="5647" max="5647" width="13.140625" style="25" customWidth="1"/>
    <col min="5648" max="5648" width="11.28515625" style="25" customWidth="1"/>
    <col min="5649" max="5649" width="10.5703125" style="25" customWidth="1"/>
    <col min="5650" max="5650" width="10.140625" style="25" customWidth="1"/>
    <col min="5651" max="5651" width="16.7109375" style="25" customWidth="1"/>
    <col min="5652" max="5652" width="15.140625" style="25" customWidth="1"/>
    <col min="5653" max="5891" width="9.140625" style="25"/>
    <col min="5892" max="5892" width="2.85546875" style="25" customWidth="1"/>
    <col min="5893" max="5893" width="6.42578125" style="25" customWidth="1"/>
    <col min="5894" max="5894" width="22.140625" style="25" customWidth="1"/>
    <col min="5895" max="5895" width="15" style="25" customWidth="1"/>
    <col min="5896" max="5896" width="11.28515625" style="25" customWidth="1"/>
    <col min="5897" max="5897" width="13" style="25" customWidth="1"/>
    <col min="5898" max="5898" width="8.7109375" style="25" customWidth="1"/>
    <col min="5899" max="5899" width="10.140625" style="25" customWidth="1"/>
    <col min="5900" max="5900" width="10.28515625" style="25" customWidth="1"/>
    <col min="5901" max="5901" width="8.7109375" style="25" customWidth="1"/>
    <col min="5902" max="5902" width="24" style="25" customWidth="1"/>
    <col min="5903" max="5903" width="13.140625" style="25" customWidth="1"/>
    <col min="5904" max="5904" width="11.28515625" style="25" customWidth="1"/>
    <col min="5905" max="5905" width="10.5703125" style="25" customWidth="1"/>
    <col min="5906" max="5906" width="10.140625" style="25" customWidth="1"/>
    <col min="5907" max="5907" width="16.7109375" style="25" customWidth="1"/>
    <col min="5908" max="5908" width="15.140625" style="25" customWidth="1"/>
    <col min="5909" max="6147" width="9.140625" style="25"/>
    <col min="6148" max="6148" width="2.85546875" style="25" customWidth="1"/>
    <col min="6149" max="6149" width="6.42578125" style="25" customWidth="1"/>
    <col min="6150" max="6150" width="22.140625" style="25" customWidth="1"/>
    <col min="6151" max="6151" width="15" style="25" customWidth="1"/>
    <col min="6152" max="6152" width="11.28515625" style="25" customWidth="1"/>
    <col min="6153" max="6153" width="13" style="25" customWidth="1"/>
    <col min="6154" max="6154" width="8.7109375" style="25" customWidth="1"/>
    <col min="6155" max="6155" width="10.140625" style="25" customWidth="1"/>
    <col min="6156" max="6156" width="10.28515625" style="25" customWidth="1"/>
    <col min="6157" max="6157" width="8.7109375" style="25" customWidth="1"/>
    <col min="6158" max="6158" width="24" style="25" customWidth="1"/>
    <col min="6159" max="6159" width="13.140625" style="25" customWidth="1"/>
    <col min="6160" max="6160" width="11.28515625" style="25" customWidth="1"/>
    <col min="6161" max="6161" width="10.5703125" style="25" customWidth="1"/>
    <col min="6162" max="6162" width="10.140625" style="25" customWidth="1"/>
    <col min="6163" max="6163" width="16.7109375" style="25" customWidth="1"/>
    <col min="6164" max="6164" width="15.140625" style="25" customWidth="1"/>
    <col min="6165" max="6403" width="9.140625" style="25"/>
    <col min="6404" max="6404" width="2.85546875" style="25" customWidth="1"/>
    <col min="6405" max="6405" width="6.42578125" style="25" customWidth="1"/>
    <col min="6406" max="6406" width="22.140625" style="25" customWidth="1"/>
    <col min="6407" max="6407" width="15" style="25" customWidth="1"/>
    <col min="6408" max="6408" width="11.28515625" style="25" customWidth="1"/>
    <col min="6409" max="6409" width="13" style="25" customWidth="1"/>
    <col min="6410" max="6410" width="8.7109375" style="25" customWidth="1"/>
    <col min="6411" max="6411" width="10.140625" style="25" customWidth="1"/>
    <col min="6412" max="6412" width="10.28515625" style="25" customWidth="1"/>
    <col min="6413" max="6413" width="8.7109375" style="25" customWidth="1"/>
    <col min="6414" max="6414" width="24" style="25" customWidth="1"/>
    <col min="6415" max="6415" width="13.140625" style="25" customWidth="1"/>
    <col min="6416" max="6416" width="11.28515625" style="25" customWidth="1"/>
    <col min="6417" max="6417" width="10.5703125" style="25" customWidth="1"/>
    <col min="6418" max="6418" width="10.140625" style="25" customWidth="1"/>
    <col min="6419" max="6419" width="16.7109375" style="25" customWidth="1"/>
    <col min="6420" max="6420" width="15.140625" style="25" customWidth="1"/>
    <col min="6421" max="6659" width="9.140625" style="25"/>
    <col min="6660" max="6660" width="2.85546875" style="25" customWidth="1"/>
    <col min="6661" max="6661" width="6.42578125" style="25" customWidth="1"/>
    <col min="6662" max="6662" width="22.140625" style="25" customWidth="1"/>
    <col min="6663" max="6663" width="15" style="25" customWidth="1"/>
    <col min="6664" max="6664" width="11.28515625" style="25" customWidth="1"/>
    <col min="6665" max="6665" width="13" style="25" customWidth="1"/>
    <col min="6666" max="6666" width="8.7109375" style="25" customWidth="1"/>
    <col min="6667" max="6667" width="10.140625" style="25" customWidth="1"/>
    <col min="6668" max="6668" width="10.28515625" style="25" customWidth="1"/>
    <col min="6669" max="6669" width="8.7109375" style="25" customWidth="1"/>
    <col min="6670" max="6670" width="24" style="25" customWidth="1"/>
    <col min="6671" max="6671" width="13.140625" style="25" customWidth="1"/>
    <col min="6672" max="6672" width="11.28515625" style="25" customWidth="1"/>
    <col min="6673" max="6673" width="10.5703125" style="25" customWidth="1"/>
    <col min="6674" max="6674" width="10.140625" style="25" customWidth="1"/>
    <col min="6675" max="6675" width="16.7109375" style="25" customWidth="1"/>
    <col min="6676" max="6676" width="15.140625" style="25" customWidth="1"/>
    <col min="6677" max="6915" width="9.140625" style="25"/>
    <col min="6916" max="6916" width="2.85546875" style="25" customWidth="1"/>
    <col min="6917" max="6917" width="6.42578125" style="25" customWidth="1"/>
    <col min="6918" max="6918" width="22.140625" style="25" customWidth="1"/>
    <col min="6919" max="6919" width="15" style="25" customWidth="1"/>
    <col min="6920" max="6920" width="11.28515625" style="25" customWidth="1"/>
    <col min="6921" max="6921" width="13" style="25" customWidth="1"/>
    <col min="6922" max="6922" width="8.7109375" style="25" customWidth="1"/>
    <col min="6923" max="6923" width="10.140625" style="25" customWidth="1"/>
    <col min="6924" max="6924" width="10.28515625" style="25" customWidth="1"/>
    <col min="6925" max="6925" width="8.7109375" style="25" customWidth="1"/>
    <col min="6926" max="6926" width="24" style="25" customWidth="1"/>
    <col min="6927" max="6927" width="13.140625" style="25" customWidth="1"/>
    <col min="6928" max="6928" width="11.28515625" style="25" customWidth="1"/>
    <col min="6929" max="6929" width="10.5703125" style="25" customWidth="1"/>
    <col min="6930" max="6930" width="10.140625" style="25" customWidth="1"/>
    <col min="6931" max="6931" width="16.7109375" style="25" customWidth="1"/>
    <col min="6932" max="6932" width="15.140625" style="25" customWidth="1"/>
    <col min="6933" max="7171" width="9.140625" style="25"/>
    <col min="7172" max="7172" width="2.85546875" style="25" customWidth="1"/>
    <col min="7173" max="7173" width="6.42578125" style="25" customWidth="1"/>
    <col min="7174" max="7174" width="22.140625" style="25" customWidth="1"/>
    <col min="7175" max="7175" width="15" style="25" customWidth="1"/>
    <col min="7176" max="7176" width="11.28515625" style="25" customWidth="1"/>
    <col min="7177" max="7177" width="13" style="25" customWidth="1"/>
    <col min="7178" max="7178" width="8.7109375" style="25" customWidth="1"/>
    <col min="7179" max="7179" width="10.140625" style="25" customWidth="1"/>
    <col min="7180" max="7180" width="10.28515625" style="25" customWidth="1"/>
    <col min="7181" max="7181" width="8.7109375" style="25" customWidth="1"/>
    <col min="7182" max="7182" width="24" style="25" customWidth="1"/>
    <col min="7183" max="7183" width="13.140625" style="25" customWidth="1"/>
    <col min="7184" max="7184" width="11.28515625" style="25" customWidth="1"/>
    <col min="7185" max="7185" width="10.5703125" style="25" customWidth="1"/>
    <col min="7186" max="7186" width="10.140625" style="25" customWidth="1"/>
    <col min="7187" max="7187" width="16.7109375" style="25" customWidth="1"/>
    <col min="7188" max="7188" width="15.140625" style="25" customWidth="1"/>
    <col min="7189" max="7427" width="9.140625" style="25"/>
    <col min="7428" max="7428" width="2.85546875" style="25" customWidth="1"/>
    <col min="7429" max="7429" width="6.42578125" style="25" customWidth="1"/>
    <col min="7430" max="7430" width="22.140625" style="25" customWidth="1"/>
    <col min="7431" max="7431" width="15" style="25" customWidth="1"/>
    <col min="7432" max="7432" width="11.28515625" style="25" customWidth="1"/>
    <col min="7433" max="7433" width="13" style="25" customWidth="1"/>
    <col min="7434" max="7434" width="8.7109375" style="25" customWidth="1"/>
    <col min="7435" max="7435" width="10.140625" style="25" customWidth="1"/>
    <col min="7436" max="7436" width="10.28515625" style="25" customWidth="1"/>
    <col min="7437" max="7437" width="8.7109375" style="25" customWidth="1"/>
    <col min="7438" max="7438" width="24" style="25" customWidth="1"/>
    <col min="7439" max="7439" width="13.140625" style="25" customWidth="1"/>
    <col min="7440" max="7440" width="11.28515625" style="25" customWidth="1"/>
    <col min="7441" max="7441" width="10.5703125" style="25" customWidth="1"/>
    <col min="7442" max="7442" width="10.140625" style="25" customWidth="1"/>
    <col min="7443" max="7443" width="16.7109375" style="25" customWidth="1"/>
    <col min="7444" max="7444" width="15.140625" style="25" customWidth="1"/>
    <col min="7445" max="7683" width="9.140625" style="25"/>
    <col min="7684" max="7684" width="2.85546875" style="25" customWidth="1"/>
    <col min="7685" max="7685" width="6.42578125" style="25" customWidth="1"/>
    <col min="7686" max="7686" width="22.140625" style="25" customWidth="1"/>
    <col min="7687" max="7687" width="15" style="25" customWidth="1"/>
    <col min="7688" max="7688" width="11.28515625" style="25" customWidth="1"/>
    <col min="7689" max="7689" width="13" style="25" customWidth="1"/>
    <col min="7690" max="7690" width="8.7109375" style="25" customWidth="1"/>
    <col min="7691" max="7691" width="10.140625" style="25" customWidth="1"/>
    <col min="7692" max="7692" width="10.28515625" style="25" customWidth="1"/>
    <col min="7693" max="7693" width="8.7109375" style="25" customWidth="1"/>
    <col min="7694" max="7694" width="24" style="25" customWidth="1"/>
    <col min="7695" max="7695" width="13.140625" style="25" customWidth="1"/>
    <col min="7696" max="7696" width="11.28515625" style="25" customWidth="1"/>
    <col min="7697" max="7697" width="10.5703125" style="25" customWidth="1"/>
    <col min="7698" max="7698" width="10.140625" style="25" customWidth="1"/>
    <col min="7699" max="7699" width="16.7109375" style="25" customWidth="1"/>
    <col min="7700" max="7700" width="15.140625" style="25" customWidth="1"/>
    <col min="7701" max="7939" width="9.140625" style="25"/>
    <col min="7940" max="7940" width="2.85546875" style="25" customWidth="1"/>
    <col min="7941" max="7941" width="6.42578125" style="25" customWidth="1"/>
    <col min="7942" max="7942" width="22.140625" style="25" customWidth="1"/>
    <col min="7943" max="7943" width="15" style="25" customWidth="1"/>
    <col min="7944" max="7944" width="11.28515625" style="25" customWidth="1"/>
    <col min="7945" max="7945" width="13" style="25" customWidth="1"/>
    <col min="7946" max="7946" width="8.7109375" style="25" customWidth="1"/>
    <col min="7947" max="7947" width="10.140625" style="25" customWidth="1"/>
    <col min="7948" max="7948" width="10.28515625" style="25" customWidth="1"/>
    <col min="7949" max="7949" width="8.7109375" style="25" customWidth="1"/>
    <col min="7950" max="7950" width="24" style="25" customWidth="1"/>
    <col min="7951" max="7951" width="13.140625" style="25" customWidth="1"/>
    <col min="7952" max="7952" width="11.28515625" style="25" customWidth="1"/>
    <col min="7953" max="7953" width="10.5703125" style="25" customWidth="1"/>
    <col min="7954" max="7954" width="10.140625" style="25" customWidth="1"/>
    <col min="7955" max="7955" width="16.7109375" style="25" customWidth="1"/>
    <col min="7956" max="7956" width="15.140625" style="25" customWidth="1"/>
    <col min="7957" max="8195" width="9.140625" style="25"/>
    <col min="8196" max="8196" width="2.85546875" style="25" customWidth="1"/>
    <col min="8197" max="8197" width="6.42578125" style="25" customWidth="1"/>
    <col min="8198" max="8198" width="22.140625" style="25" customWidth="1"/>
    <col min="8199" max="8199" width="15" style="25" customWidth="1"/>
    <col min="8200" max="8200" width="11.28515625" style="25" customWidth="1"/>
    <col min="8201" max="8201" width="13" style="25" customWidth="1"/>
    <col min="8202" max="8202" width="8.7109375" style="25" customWidth="1"/>
    <col min="8203" max="8203" width="10.140625" style="25" customWidth="1"/>
    <col min="8204" max="8204" width="10.28515625" style="25" customWidth="1"/>
    <col min="8205" max="8205" width="8.7109375" style="25" customWidth="1"/>
    <col min="8206" max="8206" width="24" style="25" customWidth="1"/>
    <col min="8207" max="8207" width="13.140625" style="25" customWidth="1"/>
    <col min="8208" max="8208" width="11.28515625" style="25" customWidth="1"/>
    <col min="8209" max="8209" width="10.5703125" style="25" customWidth="1"/>
    <col min="8210" max="8210" width="10.140625" style="25" customWidth="1"/>
    <col min="8211" max="8211" width="16.7109375" style="25" customWidth="1"/>
    <col min="8212" max="8212" width="15.140625" style="25" customWidth="1"/>
    <col min="8213" max="8451" width="9.140625" style="25"/>
    <col min="8452" max="8452" width="2.85546875" style="25" customWidth="1"/>
    <col min="8453" max="8453" width="6.42578125" style="25" customWidth="1"/>
    <col min="8454" max="8454" width="22.140625" style="25" customWidth="1"/>
    <col min="8455" max="8455" width="15" style="25" customWidth="1"/>
    <col min="8456" max="8456" width="11.28515625" style="25" customWidth="1"/>
    <col min="8457" max="8457" width="13" style="25" customWidth="1"/>
    <col min="8458" max="8458" width="8.7109375" style="25" customWidth="1"/>
    <col min="8459" max="8459" width="10.140625" style="25" customWidth="1"/>
    <col min="8460" max="8460" width="10.28515625" style="25" customWidth="1"/>
    <col min="8461" max="8461" width="8.7109375" style="25" customWidth="1"/>
    <col min="8462" max="8462" width="24" style="25" customWidth="1"/>
    <col min="8463" max="8463" width="13.140625" style="25" customWidth="1"/>
    <col min="8464" max="8464" width="11.28515625" style="25" customWidth="1"/>
    <col min="8465" max="8465" width="10.5703125" style="25" customWidth="1"/>
    <col min="8466" max="8466" width="10.140625" style="25" customWidth="1"/>
    <col min="8467" max="8467" width="16.7109375" style="25" customWidth="1"/>
    <col min="8468" max="8468" width="15.140625" style="25" customWidth="1"/>
    <col min="8469" max="8707" width="9.140625" style="25"/>
    <col min="8708" max="8708" width="2.85546875" style="25" customWidth="1"/>
    <col min="8709" max="8709" width="6.42578125" style="25" customWidth="1"/>
    <col min="8710" max="8710" width="22.140625" style="25" customWidth="1"/>
    <col min="8711" max="8711" width="15" style="25" customWidth="1"/>
    <col min="8712" max="8712" width="11.28515625" style="25" customWidth="1"/>
    <col min="8713" max="8713" width="13" style="25" customWidth="1"/>
    <col min="8714" max="8714" width="8.7109375" style="25" customWidth="1"/>
    <col min="8715" max="8715" width="10.140625" style="25" customWidth="1"/>
    <col min="8716" max="8716" width="10.28515625" style="25" customWidth="1"/>
    <col min="8717" max="8717" width="8.7109375" style="25" customWidth="1"/>
    <col min="8718" max="8718" width="24" style="25" customWidth="1"/>
    <col min="8719" max="8719" width="13.140625" style="25" customWidth="1"/>
    <col min="8720" max="8720" width="11.28515625" style="25" customWidth="1"/>
    <col min="8721" max="8721" width="10.5703125" style="25" customWidth="1"/>
    <col min="8722" max="8722" width="10.140625" style="25" customWidth="1"/>
    <col min="8723" max="8723" width="16.7109375" style="25" customWidth="1"/>
    <col min="8724" max="8724" width="15.140625" style="25" customWidth="1"/>
    <col min="8725" max="8963" width="9.140625" style="25"/>
    <col min="8964" max="8964" width="2.85546875" style="25" customWidth="1"/>
    <col min="8965" max="8965" width="6.42578125" style="25" customWidth="1"/>
    <col min="8966" max="8966" width="22.140625" style="25" customWidth="1"/>
    <col min="8967" max="8967" width="15" style="25" customWidth="1"/>
    <col min="8968" max="8968" width="11.28515625" style="25" customWidth="1"/>
    <col min="8969" max="8969" width="13" style="25" customWidth="1"/>
    <col min="8970" max="8970" width="8.7109375" style="25" customWidth="1"/>
    <col min="8971" max="8971" width="10.140625" style="25" customWidth="1"/>
    <col min="8972" max="8972" width="10.28515625" style="25" customWidth="1"/>
    <col min="8973" max="8973" width="8.7109375" style="25" customWidth="1"/>
    <col min="8974" max="8974" width="24" style="25" customWidth="1"/>
    <col min="8975" max="8975" width="13.140625" style="25" customWidth="1"/>
    <col min="8976" max="8976" width="11.28515625" style="25" customWidth="1"/>
    <col min="8977" max="8977" width="10.5703125" style="25" customWidth="1"/>
    <col min="8978" max="8978" width="10.140625" style="25" customWidth="1"/>
    <col min="8979" max="8979" width="16.7109375" style="25" customWidth="1"/>
    <col min="8980" max="8980" width="15.140625" style="25" customWidth="1"/>
    <col min="8981" max="9219" width="9.140625" style="25"/>
    <col min="9220" max="9220" width="2.85546875" style="25" customWidth="1"/>
    <col min="9221" max="9221" width="6.42578125" style="25" customWidth="1"/>
    <col min="9222" max="9222" width="22.140625" style="25" customWidth="1"/>
    <col min="9223" max="9223" width="15" style="25" customWidth="1"/>
    <col min="9224" max="9224" width="11.28515625" style="25" customWidth="1"/>
    <col min="9225" max="9225" width="13" style="25" customWidth="1"/>
    <col min="9226" max="9226" width="8.7109375" style="25" customWidth="1"/>
    <col min="9227" max="9227" width="10.140625" style="25" customWidth="1"/>
    <col min="9228" max="9228" width="10.28515625" style="25" customWidth="1"/>
    <col min="9229" max="9229" width="8.7109375" style="25" customWidth="1"/>
    <col min="9230" max="9230" width="24" style="25" customWidth="1"/>
    <col min="9231" max="9231" width="13.140625" style="25" customWidth="1"/>
    <col min="9232" max="9232" width="11.28515625" style="25" customWidth="1"/>
    <col min="9233" max="9233" width="10.5703125" style="25" customWidth="1"/>
    <col min="9234" max="9234" width="10.140625" style="25" customWidth="1"/>
    <col min="9235" max="9235" width="16.7109375" style="25" customWidth="1"/>
    <col min="9236" max="9236" width="15.140625" style="25" customWidth="1"/>
    <col min="9237" max="9475" width="9.140625" style="25"/>
    <col min="9476" max="9476" width="2.85546875" style="25" customWidth="1"/>
    <col min="9477" max="9477" width="6.42578125" style="25" customWidth="1"/>
    <col min="9478" max="9478" width="22.140625" style="25" customWidth="1"/>
    <col min="9479" max="9479" width="15" style="25" customWidth="1"/>
    <col min="9480" max="9480" width="11.28515625" style="25" customWidth="1"/>
    <col min="9481" max="9481" width="13" style="25" customWidth="1"/>
    <col min="9482" max="9482" width="8.7109375" style="25" customWidth="1"/>
    <col min="9483" max="9483" width="10.140625" style="25" customWidth="1"/>
    <col min="9484" max="9484" width="10.28515625" style="25" customWidth="1"/>
    <col min="9485" max="9485" width="8.7109375" style="25" customWidth="1"/>
    <col min="9486" max="9486" width="24" style="25" customWidth="1"/>
    <col min="9487" max="9487" width="13.140625" style="25" customWidth="1"/>
    <col min="9488" max="9488" width="11.28515625" style="25" customWidth="1"/>
    <col min="9489" max="9489" width="10.5703125" style="25" customWidth="1"/>
    <col min="9490" max="9490" width="10.140625" style="25" customWidth="1"/>
    <col min="9491" max="9491" width="16.7109375" style="25" customWidth="1"/>
    <col min="9492" max="9492" width="15.140625" style="25" customWidth="1"/>
    <col min="9493" max="9731" width="9.140625" style="25"/>
    <col min="9732" max="9732" width="2.85546875" style="25" customWidth="1"/>
    <col min="9733" max="9733" width="6.42578125" style="25" customWidth="1"/>
    <col min="9734" max="9734" width="22.140625" style="25" customWidth="1"/>
    <col min="9735" max="9735" width="15" style="25" customWidth="1"/>
    <col min="9736" max="9736" width="11.28515625" style="25" customWidth="1"/>
    <col min="9737" max="9737" width="13" style="25" customWidth="1"/>
    <col min="9738" max="9738" width="8.7109375" style="25" customWidth="1"/>
    <col min="9739" max="9739" width="10.140625" style="25" customWidth="1"/>
    <col min="9740" max="9740" width="10.28515625" style="25" customWidth="1"/>
    <col min="9741" max="9741" width="8.7109375" style="25" customWidth="1"/>
    <col min="9742" max="9742" width="24" style="25" customWidth="1"/>
    <col min="9743" max="9743" width="13.140625" style="25" customWidth="1"/>
    <col min="9744" max="9744" width="11.28515625" style="25" customWidth="1"/>
    <col min="9745" max="9745" width="10.5703125" style="25" customWidth="1"/>
    <col min="9746" max="9746" width="10.140625" style="25" customWidth="1"/>
    <col min="9747" max="9747" width="16.7109375" style="25" customWidth="1"/>
    <col min="9748" max="9748" width="15.140625" style="25" customWidth="1"/>
    <col min="9749" max="9987" width="9.140625" style="25"/>
    <col min="9988" max="9988" width="2.85546875" style="25" customWidth="1"/>
    <col min="9989" max="9989" width="6.42578125" style="25" customWidth="1"/>
    <col min="9990" max="9990" width="22.140625" style="25" customWidth="1"/>
    <col min="9991" max="9991" width="15" style="25" customWidth="1"/>
    <col min="9992" max="9992" width="11.28515625" style="25" customWidth="1"/>
    <col min="9993" max="9993" width="13" style="25" customWidth="1"/>
    <col min="9994" max="9994" width="8.7109375" style="25" customWidth="1"/>
    <col min="9995" max="9995" width="10.140625" style="25" customWidth="1"/>
    <col min="9996" max="9996" width="10.28515625" style="25" customWidth="1"/>
    <col min="9997" max="9997" width="8.7109375" style="25" customWidth="1"/>
    <col min="9998" max="9998" width="24" style="25" customWidth="1"/>
    <col min="9999" max="9999" width="13.140625" style="25" customWidth="1"/>
    <col min="10000" max="10000" width="11.28515625" style="25" customWidth="1"/>
    <col min="10001" max="10001" width="10.5703125" style="25" customWidth="1"/>
    <col min="10002" max="10002" width="10.140625" style="25" customWidth="1"/>
    <col min="10003" max="10003" width="16.7109375" style="25" customWidth="1"/>
    <col min="10004" max="10004" width="15.140625" style="25" customWidth="1"/>
    <col min="10005" max="10243" width="9.140625" style="25"/>
    <col min="10244" max="10244" width="2.85546875" style="25" customWidth="1"/>
    <col min="10245" max="10245" width="6.42578125" style="25" customWidth="1"/>
    <col min="10246" max="10246" width="22.140625" style="25" customWidth="1"/>
    <col min="10247" max="10247" width="15" style="25" customWidth="1"/>
    <col min="10248" max="10248" width="11.28515625" style="25" customWidth="1"/>
    <col min="10249" max="10249" width="13" style="25" customWidth="1"/>
    <col min="10250" max="10250" width="8.7109375" style="25" customWidth="1"/>
    <col min="10251" max="10251" width="10.140625" style="25" customWidth="1"/>
    <col min="10252" max="10252" width="10.28515625" style="25" customWidth="1"/>
    <col min="10253" max="10253" width="8.7109375" style="25" customWidth="1"/>
    <col min="10254" max="10254" width="24" style="25" customWidth="1"/>
    <col min="10255" max="10255" width="13.140625" style="25" customWidth="1"/>
    <col min="10256" max="10256" width="11.28515625" style="25" customWidth="1"/>
    <col min="10257" max="10257" width="10.5703125" style="25" customWidth="1"/>
    <col min="10258" max="10258" width="10.140625" style="25" customWidth="1"/>
    <col min="10259" max="10259" width="16.7109375" style="25" customWidth="1"/>
    <col min="10260" max="10260" width="15.140625" style="25" customWidth="1"/>
    <col min="10261" max="10499" width="9.140625" style="25"/>
    <col min="10500" max="10500" width="2.85546875" style="25" customWidth="1"/>
    <col min="10501" max="10501" width="6.42578125" style="25" customWidth="1"/>
    <col min="10502" max="10502" width="22.140625" style="25" customWidth="1"/>
    <col min="10503" max="10503" width="15" style="25" customWidth="1"/>
    <col min="10504" max="10504" width="11.28515625" style="25" customWidth="1"/>
    <col min="10505" max="10505" width="13" style="25" customWidth="1"/>
    <col min="10506" max="10506" width="8.7109375" style="25" customWidth="1"/>
    <col min="10507" max="10507" width="10.140625" style="25" customWidth="1"/>
    <col min="10508" max="10508" width="10.28515625" style="25" customWidth="1"/>
    <col min="10509" max="10509" width="8.7109375" style="25" customWidth="1"/>
    <col min="10510" max="10510" width="24" style="25" customWidth="1"/>
    <col min="10511" max="10511" width="13.140625" style="25" customWidth="1"/>
    <col min="10512" max="10512" width="11.28515625" style="25" customWidth="1"/>
    <col min="10513" max="10513" width="10.5703125" style="25" customWidth="1"/>
    <col min="10514" max="10514" width="10.140625" style="25" customWidth="1"/>
    <col min="10515" max="10515" width="16.7109375" style="25" customWidth="1"/>
    <col min="10516" max="10516" width="15.140625" style="25" customWidth="1"/>
    <col min="10517" max="10755" width="9.140625" style="25"/>
    <col min="10756" max="10756" width="2.85546875" style="25" customWidth="1"/>
    <col min="10757" max="10757" width="6.42578125" style="25" customWidth="1"/>
    <col min="10758" max="10758" width="22.140625" style="25" customWidth="1"/>
    <col min="10759" max="10759" width="15" style="25" customWidth="1"/>
    <col min="10760" max="10760" width="11.28515625" style="25" customWidth="1"/>
    <col min="10761" max="10761" width="13" style="25" customWidth="1"/>
    <col min="10762" max="10762" width="8.7109375" style="25" customWidth="1"/>
    <col min="10763" max="10763" width="10.140625" style="25" customWidth="1"/>
    <col min="10764" max="10764" width="10.28515625" style="25" customWidth="1"/>
    <col min="10765" max="10765" width="8.7109375" style="25" customWidth="1"/>
    <col min="10766" max="10766" width="24" style="25" customWidth="1"/>
    <col min="10767" max="10767" width="13.140625" style="25" customWidth="1"/>
    <col min="10768" max="10768" width="11.28515625" style="25" customWidth="1"/>
    <col min="10769" max="10769" width="10.5703125" style="25" customWidth="1"/>
    <col min="10770" max="10770" width="10.140625" style="25" customWidth="1"/>
    <col min="10771" max="10771" width="16.7109375" style="25" customWidth="1"/>
    <col min="10772" max="10772" width="15.140625" style="25" customWidth="1"/>
    <col min="10773" max="11011" width="9.140625" style="25"/>
    <col min="11012" max="11012" width="2.85546875" style="25" customWidth="1"/>
    <col min="11013" max="11013" width="6.42578125" style="25" customWidth="1"/>
    <col min="11014" max="11014" width="22.140625" style="25" customWidth="1"/>
    <col min="11015" max="11015" width="15" style="25" customWidth="1"/>
    <col min="11016" max="11016" width="11.28515625" style="25" customWidth="1"/>
    <col min="11017" max="11017" width="13" style="25" customWidth="1"/>
    <col min="11018" max="11018" width="8.7109375" style="25" customWidth="1"/>
    <col min="11019" max="11019" width="10.140625" style="25" customWidth="1"/>
    <col min="11020" max="11020" width="10.28515625" style="25" customWidth="1"/>
    <col min="11021" max="11021" width="8.7109375" style="25" customWidth="1"/>
    <col min="11022" max="11022" width="24" style="25" customWidth="1"/>
    <col min="11023" max="11023" width="13.140625" style="25" customWidth="1"/>
    <col min="11024" max="11024" width="11.28515625" style="25" customWidth="1"/>
    <col min="11025" max="11025" width="10.5703125" style="25" customWidth="1"/>
    <col min="11026" max="11026" width="10.140625" style="25" customWidth="1"/>
    <col min="11027" max="11027" width="16.7109375" style="25" customWidth="1"/>
    <col min="11028" max="11028" width="15.140625" style="25" customWidth="1"/>
    <col min="11029" max="11267" width="9.140625" style="25"/>
    <col min="11268" max="11268" width="2.85546875" style="25" customWidth="1"/>
    <col min="11269" max="11269" width="6.42578125" style="25" customWidth="1"/>
    <col min="11270" max="11270" width="22.140625" style="25" customWidth="1"/>
    <col min="11271" max="11271" width="15" style="25" customWidth="1"/>
    <col min="11272" max="11272" width="11.28515625" style="25" customWidth="1"/>
    <col min="11273" max="11273" width="13" style="25" customWidth="1"/>
    <col min="11274" max="11274" width="8.7109375" style="25" customWidth="1"/>
    <col min="11275" max="11275" width="10.140625" style="25" customWidth="1"/>
    <col min="11276" max="11276" width="10.28515625" style="25" customWidth="1"/>
    <col min="11277" max="11277" width="8.7109375" style="25" customWidth="1"/>
    <col min="11278" max="11278" width="24" style="25" customWidth="1"/>
    <col min="11279" max="11279" width="13.140625" style="25" customWidth="1"/>
    <col min="11280" max="11280" width="11.28515625" style="25" customWidth="1"/>
    <col min="11281" max="11281" width="10.5703125" style="25" customWidth="1"/>
    <col min="11282" max="11282" width="10.140625" style="25" customWidth="1"/>
    <col min="11283" max="11283" width="16.7109375" style="25" customWidth="1"/>
    <col min="11284" max="11284" width="15.140625" style="25" customWidth="1"/>
    <col min="11285" max="11523" width="9.140625" style="25"/>
    <col min="11524" max="11524" width="2.85546875" style="25" customWidth="1"/>
    <col min="11525" max="11525" width="6.42578125" style="25" customWidth="1"/>
    <col min="11526" max="11526" width="22.140625" style="25" customWidth="1"/>
    <col min="11527" max="11527" width="15" style="25" customWidth="1"/>
    <col min="11528" max="11528" width="11.28515625" style="25" customWidth="1"/>
    <col min="11529" max="11529" width="13" style="25" customWidth="1"/>
    <col min="11530" max="11530" width="8.7109375" style="25" customWidth="1"/>
    <col min="11531" max="11531" width="10.140625" style="25" customWidth="1"/>
    <col min="11532" max="11532" width="10.28515625" style="25" customWidth="1"/>
    <col min="11533" max="11533" width="8.7109375" style="25" customWidth="1"/>
    <col min="11534" max="11534" width="24" style="25" customWidth="1"/>
    <col min="11535" max="11535" width="13.140625" style="25" customWidth="1"/>
    <col min="11536" max="11536" width="11.28515625" style="25" customWidth="1"/>
    <col min="11537" max="11537" width="10.5703125" style="25" customWidth="1"/>
    <col min="11538" max="11538" width="10.140625" style="25" customWidth="1"/>
    <col min="11539" max="11539" width="16.7109375" style="25" customWidth="1"/>
    <col min="11540" max="11540" width="15.140625" style="25" customWidth="1"/>
    <col min="11541" max="11779" width="9.140625" style="25"/>
    <col min="11780" max="11780" width="2.85546875" style="25" customWidth="1"/>
    <col min="11781" max="11781" width="6.42578125" style="25" customWidth="1"/>
    <col min="11782" max="11782" width="22.140625" style="25" customWidth="1"/>
    <col min="11783" max="11783" width="15" style="25" customWidth="1"/>
    <col min="11784" max="11784" width="11.28515625" style="25" customWidth="1"/>
    <col min="11785" max="11785" width="13" style="25" customWidth="1"/>
    <col min="11786" max="11786" width="8.7109375" style="25" customWidth="1"/>
    <col min="11787" max="11787" width="10.140625" style="25" customWidth="1"/>
    <col min="11788" max="11788" width="10.28515625" style="25" customWidth="1"/>
    <col min="11789" max="11789" width="8.7109375" style="25" customWidth="1"/>
    <col min="11790" max="11790" width="24" style="25" customWidth="1"/>
    <col min="11791" max="11791" width="13.140625" style="25" customWidth="1"/>
    <col min="11792" max="11792" width="11.28515625" style="25" customWidth="1"/>
    <col min="11793" max="11793" width="10.5703125" style="25" customWidth="1"/>
    <col min="11794" max="11794" width="10.140625" style="25" customWidth="1"/>
    <col min="11795" max="11795" width="16.7109375" style="25" customWidth="1"/>
    <col min="11796" max="11796" width="15.140625" style="25" customWidth="1"/>
    <col min="11797" max="12035" width="9.140625" style="25"/>
    <col min="12036" max="12036" width="2.85546875" style="25" customWidth="1"/>
    <col min="12037" max="12037" width="6.42578125" style="25" customWidth="1"/>
    <col min="12038" max="12038" width="22.140625" style="25" customWidth="1"/>
    <col min="12039" max="12039" width="15" style="25" customWidth="1"/>
    <col min="12040" max="12040" width="11.28515625" style="25" customWidth="1"/>
    <col min="12041" max="12041" width="13" style="25" customWidth="1"/>
    <col min="12042" max="12042" width="8.7109375" style="25" customWidth="1"/>
    <col min="12043" max="12043" width="10.140625" style="25" customWidth="1"/>
    <col min="12044" max="12044" width="10.28515625" style="25" customWidth="1"/>
    <col min="12045" max="12045" width="8.7109375" style="25" customWidth="1"/>
    <col min="12046" max="12046" width="24" style="25" customWidth="1"/>
    <col min="12047" max="12047" width="13.140625" style="25" customWidth="1"/>
    <col min="12048" max="12048" width="11.28515625" style="25" customWidth="1"/>
    <col min="12049" max="12049" width="10.5703125" style="25" customWidth="1"/>
    <col min="12050" max="12050" width="10.140625" style="25" customWidth="1"/>
    <col min="12051" max="12051" width="16.7109375" style="25" customWidth="1"/>
    <col min="12052" max="12052" width="15.140625" style="25" customWidth="1"/>
    <col min="12053" max="12291" width="9.140625" style="25"/>
    <col min="12292" max="12292" width="2.85546875" style="25" customWidth="1"/>
    <col min="12293" max="12293" width="6.42578125" style="25" customWidth="1"/>
    <col min="12294" max="12294" width="22.140625" style="25" customWidth="1"/>
    <col min="12295" max="12295" width="15" style="25" customWidth="1"/>
    <col min="12296" max="12296" width="11.28515625" style="25" customWidth="1"/>
    <col min="12297" max="12297" width="13" style="25" customWidth="1"/>
    <col min="12298" max="12298" width="8.7109375" style="25" customWidth="1"/>
    <col min="12299" max="12299" width="10.140625" style="25" customWidth="1"/>
    <col min="12300" max="12300" width="10.28515625" style="25" customWidth="1"/>
    <col min="12301" max="12301" width="8.7109375" style="25" customWidth="1"/>
    <col min="12302" max="12302" width="24" style="25" customWidth="1"/>
    <col min="12303" max="12303" width="13.140625" style="25" customWidth="1"/>
    <col min="12304" max="12304" width="11.28515625" style="25" customWidth="1"/>
    <col min="12305" max="12305" width="10.5703125" style="25" customWidth="1"/>
    <col min="12306" max="12306" width="10.140625" style="25" customWidth="1"/>
    <col min="12307" max="12307" width="16.7109375" style="25" customWidth="1"/>
    <col min="12308" max="12308" width="15.140625" style="25" customWidth="1"/>
    <col min="12309" max="12547" width="9.140625" style="25"/>
    <col min="12548" max="12548" width="2.85546875" style="25" customWidth="1"/>
    <col min="12549" max="12549" width="6.42578125" style="25" customWidth="1"/>
    <col min="12550" max="12550" width="22.140625" style="25" customWidth="1"/>
    <col min="12551" max="12551" width="15" style="25" customWidth="1"/>
    <col min="12552" max="12552" width="11.28515625" style="25" customWidth="1"/>
    <col min="12553" max="12553" width="13" style="25" customWidth="1"/>
    <col min="12554" max="12554" width="8.7109375" style="25" customWidth="1"/>
    <col min="12555" max="12555" width="10.140625" style="25" customWidth="1"/>
    <col min="12556" max="12556" width="10.28515625" style="25" customWidth="1"/>
    <col min="12557" max="12557" width="8.7109375" style="25" customWidth="1"/>
    <col min="12558" max="12558" width="24" style="25" customWidth="1"/>
    <col min="12559" max="12559" width="13.140625" style="25" customWidth="1"/>
    <col min="12560" max="12560" width="11.28515625" style="25" customWidth="1"/>
    <col min="12561" max="12561" width="10.5703125" style="25" customWidth="1"/>
    <col min="12562" max="12562" width="10.140625" style="25" customWidth="1"/>
    <col min="12563" max="12563" width="16.7109375" style="25" customWidth="1"/>
    <col min="12564" max="12564" width="15.140625" style="25" customWidth="1"/>
    <col min="12565" max="12803" width="9.140625" style="25"/>
    <col min="12804" max="12804" width="2.85546875" style="25" customWidth="1"/>
    <col min="12805" max="12805" width="6.42578125" style="25" customWidth="1"/>
    <col min="12806" max="12806" width="22.140625" style="25" customWidth="1"/>
    <col min="12807" max="12807" width="15" style="25" customWidth="1"/>
    <col min="12808" max="12808" width="11.28515625" style="25" customWidth="1"/>
    <col min="12809" max="12809" width="13" style="25" customWidth="1"/>
    <col min="12810" max="12810" width="8.7109375" style="25" customWidth="1"/>
    <col min="12811" max="12811" width="10.140625" style="25" customWidth="1"/>
    <col min="12812" max="12812" width="10.28515625" style="25" customWidth="1"/>
    <col min="12813" max="12813" width="8.7109375" style="25" customWidth="1"/>
    <col min="12814" max="12814" width="24" style="25" customWidth="1"/>
    <col min="12815" max="12815" width="13.140625" style="25" customWidth="1"/>
    <col min="12816" max="12816" width="11.28515625" style="25" customWidth="1"/>
    <col min="12817" max="12817" width="10.5703125" style="25" customWidth="1"/>
    <col min="12818" max="12818" width="10.140625" style="25" customWidth="1"/>
    <col min="12819" max="12819" width="16.7109375" style="25" customWidth="1"/>
    <col min="12820" max="12820" width="15.140625" style="25" customWidth="1"/>
    <col min="12821" max="13059" width="9.140625" style="25"/>
    <col min="13060" max="13060" width="2.85546875" style="25" customWidth="1"/>
    <col min="13061" max="13061" width="6.42578125" style="25" customWidth="1"/>
    <col min="13062" max="13062" width="22.140625" style="25" customWidth="1"/>
    <col min="13063" max="13063" width="15" style="25" customWidth="1"/>
    <col min="13064" max="13064" width="11.28515625" style="25" customWidth="1"/>
    <col min="13065" max="13065" width="13" style="25" customWidth="1"/>
    <col min="13066" max="13066" width="8.7109375" style="25" customWidth="1"/>
    <col min="13067" max="13067" width="10.140625" style="25" customWidth="1"/>
    <col min="13068" max="13068" width="10.28515625" style="25" customWidth="1"/>
    <col min="13069" max="13069" width="8.7109375" style="25" customWidth="1"/>
    <col min="13070" max="13070" width="24" style="25" customWidth="1"/>
    <col min="13071" max="13071" width="13.140625" style="25" customWidth="1"/>
    <col min="13072" max="13072" width="11.28515625" style="25" customWidth="1"/>
    <col min="13073" max="13073" width="10.5703125" style="25" customWidth="1"/>
    <col min="13074" max="13074" width="10.140625" style="25" customWidth="1"/>
    <col min="13075" max="13075" width="16.7109375" style="25" customWidth="1"/>
    <col min="13076" max="13076" width="15.140625" style="25" customWidth="1"/>
    <col min="13077" max="13315" width="9.140625" style="25"/>
    <col min="13316" max="13316" width="2.85546875" style="25" customWidth="1"/>
    <col min="13317" max="13317" width="6.42578125" style="25" customWidth="1"/>
    <col min="13318" max="13318" width="22.140625" style="25" customWidth="1"/>
    <col min="13319" max="13319" width="15" style="25" customWidth="1"/>
    <col min="13320" max="13320" width="11.28515625" style="25" customWidth="1"/>
    <col min="13321" max="13321" width="13" style="25" customWidth="1"/>
    <col min="13322" max="13322" width="8.7109375" style="25" customWidth="1"/>
    <col min="13323" max="13323" width="10.140625" style="25" customWidth="1"/>
    <col min="13324" max="13324" width="10.28515625" style="25" customWidth="1"/>
    <col min="13325" max="13325" width="8.7109375" style="25" customWidth="1"/>
    <col min="13326" max="13326" width="24" style="25" customWidth="1"/>
    <col min="13327" max="13327" width="13.140625" style="25" customWidth="1"/>
    <col min="13328" max="13328" width="11.28515625" style="25" customWidth="1"/>
    <col min="13329" max="13329" width="10.5703125" style="25" customWidth="1"/>
    <col min="13330" max="13330" width="10.140625" style="25" customWidth="1"/>
    <col min="13331" max="13331" width="16.7109375" style="25" customWidth="1"/>
    <col min="13332" max="13332" width="15.140625" style="25" customWidth="1"/>
    <col min="13333" max="13571" width="9.140625" style="25"/>
    <col min="13572" max="13572" width="2.85546875" style="25" customWidth="1"/>
    <col min="13573" max="13573" width="6.42578125" style="25" customWidth="1"/>
    <col min="13574" max="13574" width="22.140625" style="25" customWidth="1"/>
    <col min="13575" max="13575" width="15" style="25" customWidth="1"/>
    <col min="13576" max="13576" width="11.28515625" style="25" customWidth="1"/>
    <col min="13577" max="13577" width="13" style="25" customWidth="1"/>
    <col min="13578" max="13578" width="8.7109375" style="25" customWidth="1"/>
    <col min="13579" max="13579" width="10.140625" style="25" customWidth="1"/>
    <col min="13580" max="13580" width="10.28515625" style="25" customWidth="1"/>
    <col min="13581" max="13581" width="8.7109375" style="25" customWidth="1"/>
    <col min="13582" max="13582" width="24" style="25" customWidth="1"/>
    <col min="13583" max="13583" width="13.140625" style="25" customWidth="1"/>
    <col min="13584" max="13584" width="11.28515625" style="25" customWidth="1"/>
    <col min="13585" max="13585" width="10.5703125" style="25" customWidth="1"/>
    <col min="13586" max="13586" width="10.140625" style="25" customWidth="1"/>
    <col min="13587" max="13587" width="16.7109375" style="25" customWidth="1"/>
    <col min="13588" max="13588" width="15.140625" style="25" customWidth="1"/>
    <col min="13589" max="13827" width="9.140625" style="25"/>
    <col min="13828" max="13828" width="2.85546875" style="25" customWidth="1"/>
    <col min="13829" max="13829" width="6.42578125" style="25" customWidth="1"/>
    <col min="13830" max="13830" width="22.140625" style="25" customWidth="1"/>
    <col min="13831" max="13831" width="15" style="25" customWidth="1"/>
    <col min="13832" max="13832" width="11.28515625" style="25" customWidth="1"/>
    <col min="13833" max="13833" width="13" style="25" customWidth="1"/>
    <col min="13834" max="13834" width="8.7109375" style="25" customWidth="1"/>
    <col min="13835" max="13835" width="10.140625" style="25" customWidth="1"/>
    <col min="13836" max="13836" width="10.28515625" style="25" customWidth="1"/>
    <col min="13837" max="13837" width="8.7109375" style="25" customWidth="1"/>
    <col min="13838" max="13838" width="24" style="25" customWidth="1"/>
    <col min="13839" max="13839" width="13.140625" style="25" customWidth="1"/>
    <col min="13840" max="13840" width="11.28515625" style="25" customWidth="1"/>
    <col min="13841" max="13841" width="10.5703125" style="25" customWidth="1"/>
    <col min="13842" max="13842" width="10.140625" style="25" customWidth="1"/>
    <col min="13843" max="13843" width="16.7109375" style="25" customWidth="1"/>
    <col min="13844" max="13844" width="15.140625" style="25" customWidth="1"/>
    <col min="13845" max="14083" width="9.140625" style="25"/>
    <col min="14084" max="14084" width="2.85546875" style="25" customWidth="1"/>
    <col min="14085" max="14085" width="6.42578125" style="25" customWidth="1"/>
    <col min="14086" max="14086" width="22.140625" style="25" customWidth="1"/>
    <col min="14087" max="14087" width="15" style="25" customWidth="1"/>
    <col min="14088" max="14088" width="11.28515625" style="25" customWidth="1"/>
    <col min="14089" max="14089" width="13" style="25" customWidth="1"/>
    <col min="14090" max="14090" width="8.7109375" style="25" customWidth="1"/>
    <col min="14091" max="14091" width="10.140625" style="25" customWidth="1"/>
    <col min="14092" max="14092" width="10.28515625" style="25" customWidth="1"/>
    <col min="14093" max="14093" width="8.7109375" style="25" customWidth="1"/>
    <col min="14094" max="14094" width="24" style="25" customWidth="1"/>
    <col min="14095" max="14095" width="13.140625" style="25" customWidth="1"/>
    <col min="14096" max="14096" width="11.28515625" style="25" customWidth="1"/>
    <col min="14097" max="14097" width="10.5703125" style="25" customWidth="1"/>
    <col min="14098" max="14098" width="10.140625" style="25" customWidth="1"/>
    <col min="14099" max="14099" width="16.7109375" style="25" customWidth="1"/>
    <col min="14100" max="14100" width="15.140625" style="25" customWidth="1"/>
    <col min="14101" max="14339" width="9.140625" style="25"/>
    <col min="14340" max="14340" width="2.85546875" style="25" customWidth="1"/>
    <col min="14341" max="14341" width="6.42578125" style="25" customWidth="1"/>
    <col min="14342" max="14342" width="22.140625" style="25" customWidth="1"/>
    <col min="14343" max="14343" width="15" style="25" customWidth="1"/>
    <col min="14344" max="14344" width="11.28515625" style="25" customWidth="1"/>
    <col min="14345" max="14345" width="13" style="25" customWidth="1"/>
    <col min="14346" max="14346" width="8.7109375" style="25" customWidth="1"/>
    <col min="14347" max="14347" width="10.140625" style="25" customWidth="1"/>
    <col min="14348" max="14348" width="10.28515625" style="25" customWidth="1"/>
    <col min="14349" max="14349" width="8.7109375" style="25" customWidth="1"/>
    <col min="14350" max="14350" width="24" style="25" customWidth="1"/>
    <col min="14351" max="14351" width="13.140625" style="25" customWidth="1"/>
    <col min="14352" max="14352" width="11.28515625" style="25" customWidth="1"/>
    <col min="14353" max="14353" width="10.5703125" style="25" customWidth="1"/>
    <col min="14354" max="14354" width="10.140625" style="25" customWidth="1"/>
    <col min="14355" max="14355" width="16.7109375" style="25" customWidth="1"/>
    <col min="14356" max="14356" width="15.140625" style="25" customWidth="1"/>
    <col min="14357" max="14595" width="9.140625" style="25"/>
    <col min="14596" max="14596" width="2.85546875" style="25" customWidth="1"/>
    <col min="14597" max="14597" width="6.42578125" style="25" customWidth="1"/>
    <col min="14598" max="14598" width="22.140625" style="25" customWidth="1"/>
    <col min="14599" max="14599" width="15" style="25" customWidth="1"/>
    <col min="14600" max="14600" width="11.28515625" style="25" customWidth="1"/>
    <col min="14601" max="14601" width="13" style="25" customWidth="1"/>
    <col min="14602" max="14602" width="8.7109375" style="25" customWidth="1"/>
    <col min="14603" max="14603" width="10.140625" style="25" customWidth="1"/>
    <col min="14604" max="14604" width="10.28515625" style="25" customWidth="1"/>
    <col min="14605" max="14605" width="8.7109375" style="25" customWidth="1"/>
    <col min="14606" max="14606" width="24" style="25" customWidth="1"/>
    <col min="14607" max="14607" width="13.140625" style="25" customWidth="1"/>
    <col min="14608" max="14608" width="11.28515625" style="25" customWidth="1"/>
    <col min="14609" max="14609" width="10.5703125" style="25" customWidth="1"/>
    <col min="14610" max="14610" width="10.140625" style="25" customWidth="1"/>
    <col min="14611" max="14611" width="16.7109375" style="25" customWidth="1"/>
    <col min="14612" max="14612" width="15.140625" style="25" customWidth="1"/>
    <col min="14613" max="14851" width="9.140625" style="25"/>
    <col min="14852" max="14852" width="2.85546875" style="25" customWidth="1"/>
    <col min="14853" max="14853" width="6.42578125" style="25" customWidth="1"/>
    <col min="14854" max="14854" width="22.140625" style="25" customWidth="1"/>
    <col min="14855" max="14855" width="15" style="25" customWidth="1"/>
    <col min="14856" max="14856" width="11.28515625" style="25" customWidth="1"/>
    <col min="14857" max="14857" width="13" style="25" customWidth="1"/>
    <col min="14858" max="14858" width="8.7109375" style="25" customWidth="1"/>
    <col min="14859" max="14859" width="10.140625" style="25" customWidth="1"/>
    <col min="14860" max="14860" width="10.28515625" style="25" customWidth="1"/>
    <col min="14861" max="14861" width="8.7109375" style="25" customWidth="1"/>
    <col min="14862" max="14862" width="24" style="25" customWidth="1"/>
    <col min="14863" max="14863" width="13.140625" style="25" customWidth="1"/>
    <col min="14864" max="14864" width="11.28515625" style="25" customWidth="1"/>
    <col min="14865" max="14865" width="10.5703125" style="25" customWidth="1"/>
    <col min="14866" max="14866" width="10.140625" style="25" customWidth="1"/>
    <col min="14867" max="14867" width="16.7109375" style="25" customWidth="1"/>
    <col min="14868" max="14868" width="15.140625" style="25" customWidth="1"/>
    <col min="14869" max="15107" width="9.140625" style="25"/>
    <col min="15108" max="15108" width="2.85546875" style="25" customWidth="1"/>
    <col min="15109" max="15109" width="6.42578125" style="25" customWidth="1"/>
    <col min="15110" max="15110" width="22.140625" style="25" customWidth="1"/>
    <col min="15111" max="15111" width="15" style="25" customWidth="1"/>
    <col min="15112" max="15112" width="11.28515625" style="25" customWidth="1"/>
    <col min="15113" max="15113" width="13" style="25" customWidth="1"/>
    <col min="15114" max="15114" width="8.7109375" style="25" customWidth="1"/>
    <col min="15115" max="15115" width="10.140625" style="25" customWidth="1"/>
    <col min="15116" max="15116" width="10.28515625" style="25" customWidth="1"/>
    <col min="15117" max="15117" width="8.7109375" style="25" customWidth="1"/>
    <col min="15118" max="15118" width="24" style="25" customWidth="1"/>
    <col min="15119" max="15119" width="13.140625" style="25" customWidth="1"/>
    <col min="15120" max="15120" width="11.28515625" style="25" customWidth="1"/>
    <col min="15121" max="15121" width="10.5703125" style="25" customWidth="1"/>
    <col min="15122" max="15122" width="10.140625" style="25" customWidth="1"/>
    <col min="15123" max="15123" width="16.7109375" style="25" customWidth="1"/>
    <col min="15124" max="15124" width="15.140625" style="25" customWidth="1"/>
    <col min="15125" max="15363" width="9.140625" style="25"/>
    <col min="15364" max="15364" width="2.85546875" style="25" customWidth="1"/>
    <col min="15365" max="15365" width="6.42578125" style="25" customWidth="1"/>
    <col min="15366" max="15366" width="22.140625" style="25" customWidth="1"/>
    <col min="15367" max="15367" width="15" style="25" customWidth="1"/>
    <col min="15368" max="15368" width="11.28515625" style="25" customWidth="1"/>
    <col min="15369" max="15369" width="13" style="25" customWidth="1"/>
    <col min="15370" max="15370" width="8.7109375" style="25" customWidth="1"/>
    <col min="15371" max="15371" width="10.140625" style="25" customWidth="1"/>
    <col min="15372" max="15372" width="10.28515625" style="25" customWidth="1"/>
    <col min="15373" max="15373" width="8.7109375" style="25" customWidth="1"/>
    <col min="15374" max="15374" width="24" style="25" customWidth="1"/>
    <col min="15375" max="15375" width="13.140625" style="25" customWidth="1"/>
    <col min="15376" max="15376" width="11.28515625" style="25" customWidth="1"/>
    <col min="15377" max="15377" width="10.5703125" style="25" customWidth="1"/>
    <col min="15378" max="15378" width="10.140625" style="25" customWidth="1"/>
    <col min="15379" max="15379" width="16.7109375" style="25" customWidth="1"/>
    <col min="15380" max="15380" width="15.140625" style="25" customWidth="1"/>
    <col min="15381" max="15619" width="9.140625" style="25"/>
    <col min="15620" max="15620" width="2.85546875" style="25" customWidth="1"/>
    <col min="15621" max="15621" width="6.42578125" style="25" customWidth="1"/>
    <col min="15622" max="15622" width="22.140625" style="25" customWidth="1"/>
    <col min="15623" max="15623" width="15" style="25" customWidth="1"/>
    <col min="15624" max="15624" width="11.28515625" style="25" customWidth="1"/>
    <col min="15625" max="15625" width="13" style="25" customWidth="1"/>
    <col min="15626" max="15626" width="8.7109375" style="25" customWidth="1"/>
    <col min="15627" max="15627" width="10.140625" style="25" customWidth="1"/>
    <col min="15628" max="15628" width="10.28515625" style="25" customWidth="1"/>
    <col min="15629" max="15629" width="8.7109375" style="25" customWidth="1"/>
    <col min="15630" max="15630" width="24" style="25" customWidth="1"/>
    <col min="15631" max="15631" width="13.140625" style="25" customWidth="1"/>
    <col min="15632" max="15632" width="11.28515625" style="25" customWidth="1"/>
    <col min="15633" max="15633" width="10.5703125" style="25" customWidth="1"/>
    <col min="15634" max="15634" width="10.140625" style="25" customWidth="1"/>
    <col min="15635" max="15635" width="16.7109375" style="25" customWidth="1"/>
    <col min="15636" max="15636" width="15.140625" style="25" customWidth="1"/>
    <col min="15637" max="15875" width="9.140625" style="25"/>
    <col min="15876" max="15876" width="2.85546875" style="25" customWidth="1"/>
    <col min="15877" max="15877" width="6.42578125" style="25" customWidth="1"/>
    <col min="15878" max="15878" width="22.140625" style="25" customWidth="1"/>
    <col min="15879" max="15879" width="15" style="25" customWidth="1"/>
    <col min="15880" max="15880" width="11.28515625" style="25" customWidth="1"/>
    <col min="15881" max="15881" width="13" style="25" customWidth="1"/>
    <col min="15882" max="15882" width="8.7109375" style="25" customWidth="1"/>
    <col min="15883" max="15883" width="10.140625" style="25" customWidth="1"/>
    <col min="15884" max="15884" width="10.28515625" style="25" customWidth="1"/>
    <col min="15885" max="15885" width="8.7109375" style="25" customWidth="1"/>
    <col min="15886" max="15886" width="24" style="25" customWidth="1"/>
    <col min="15887" max="15887" width="13.140625" style="25" customWidth="1"/>
    <col min="15888" max="15888" width="11.28515625" style="25" customWidth="1"/>
    <col min="15889" max="15889" width="10.5703125" style="25" customWidth="1"/>
    <col min="15890" max="15890" width="10.140625" style="25" customWidth="1"/>
    <col min="15891" max="15891" width="16.7109375" style="25" customWidth="1"/>
    <col min="15892" max="15892" width="15.140625" style="25" customWidth="1"/>
    <col min="15893" max="16131" width="9.140625" style="25"/>
    <col min="16132" max="16132" width="2.85546875" style="25" customWidth="1"/>
    <col min="16133" max="16133" width="6.42578125" style="25" customWidth="1"/>
    <col min="16134" max="16134" width="22.140625" style="25" customWidth="1"/>
    <col min="16135" max="16135" width="15" style="25" customWidth="1"/>
    <col min="16136" max="16136" width="11.28515625" style="25" customWidth="1"/>
    <col min="16137" max="16137" width="13" style="25" customWidth="1"/>
    <col min="16138" max="16138" width="8.7109375" style="25" customWidth="1"/>
    <col min="16139" max="16139" width="10.140625" style="25" customWidth="1"/>
    <col min="16140" max="16140" width="10.28515625" style="25" customWidth="1"/>
    <col min="16141" max="16141" width="8.7109375" style="25" customWidth="1"/>
    <col min="16142" max="16142" width="24" style="25" customWidth="1"/>
    <col min="16143" max="16143" width="13.140625" style="25" customWidth="1"/>
    <col min="16144" max="16144" width="11.28515625" style="25" customWidth="1"/>
    <col min="16145" max="16145" width="10.5703125" style="25" customWidth="1"/>
    <col min="16146" max="16146" width="10.140625" style="25" customWidth="1"/>
    <col min="16147" max="16147" width="16.7109375" style="25" customWidth="1"/>
    <col min="16148" max="16148" width="15.140625" style="25" customWidth="1"/>
    <col min="16149" max="16384" width="9.140625" style="25"/>
  </cols>
  <sheetData>
    <row r="1" spans="2:22" s="24" customFormat="1" ht="18.75">
      <c r="B1" s="225" t="s">
        <v>1825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6"/>
      <c r="P1" s="241" t="s">
        <v>1826</v>
      </c>
      <c r="Q1" s="242"/>
      <c r="R1" s="243"/>
    </row>
    <row r="2" spans="2:22" s="24" customFormat="1" ht="16.5">
      <c r="B2" s="244" t="s">
        <v>1827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5"/>
      <c r="P2" s="246" t="s">
        <v>1828</v>
      </c>
      <c r="Q2" s="247"/>
      <c r="R2" s="248"/>
    </row>
    <row r="3" spans="2:22" ht="15.75" thickBot="1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5"/>
      <c r="P3" s="249" t="s">
        <v>1830</v>
      </c>
      <c r="Q3" s="250"/>
      <c r="R3" s="251"/>
    </row>
    <row r="4" spans="2:22" ht="15">
      <c r="B4" s="244" t="s">
        <v>1856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6"/>
      <c r="Q4" s="27"/>
      <c r="R4" s="27"/>
    </row>
    <row r="5" spans="2:22">
      <c r="B5" s="255" t="s">
        <v>1857</v>
      </c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8"/>
      <c r="Q5" s="29"/>
      <c r="R5" s="29"/>
    </row>
    <row r="6" spans="2:22" ht="13.5" thickBot="1"/>
    <row r="7" spans="2:22" s="30" customFormat="1" ht="13.5" customHeight="1" thickTop="1">
      <c r="B7" s="256" t="s">
        <v>1833</v>
      </c>
      <c r="C7" s="256" t="s">
        <v>1854</v>
      </c>
      <c r="D7" s="256" t="s">
        <v>1834</v>
      </c>
      <c r="E7" s="260" t="s">
        <v>1835</v>
      </c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70" t="s">
        <v>1877</v>
      </c>
      <c r="T7" s="264" t="s">
        <v>1876</v>
      </c>
      <c r="U7" s="273" t="s">
        <v>1878</v>
      </c>
      <c r="V7" s="264" t="s">
        <v>1865</v>
      </c>
    </row>
    <row r="8" spans="2:22" s="30" customFormat="1" ht="12.75" customHeight="1">
      <c r="B8" s="257"/>
      <c r="C8" s="257"/>
      <c r="D8" s="257"/>
      <c r="E8" s="261" t="s">
        <v>1836</v>
      </c>
      <c r="F8" s="261" t="s">
        <v>1837</v>
      </c>
      <c r="G8" s="261" t="s">
        <v>1838</v>
      </c>
      <c r="H8" s="261" t="s">
        <v>1839</v>
      </c>
      <c r="I8" s="261" t="s">
        <v>1840</v>
      </c>
      <c r="J8" s="261" t="s">
        <v>1841</v>
      </c>
      <c r="K8" s="261" t="s">
        <v>1842</v>
      </c>
      <c r="L8" s="261" t="s">
        <v>1843</v>
      </c>
      <c r="M8" s="261" t="s">
        <v>1844</v>
      </c>
      <c r="N8" s="261" t="s">
        <v>1845</v>
      </c>
      <c r="O8" s="261" t="s">
        <v>1846</v>
      </c>
      <c r="P8" s="261" t="s">
        <v>1847</v>
      </c>
      <c r="Q8" s="261" t="s">
        <v>1848</v>
      </c>
      <c r="R8" s="276" t="s">
        <v>1849</v>
      </c>
      <c r="S8" s="271"/>
      <c r="T8" s="265"/>
      <c r="U8" s="274"/>
      <c r="V8" s="265"/>
    </row>
    <row r="9" spans="2:22" s="30" customFormat="1" ht="12.75" customHeight="1">
      <c r="B9" s="258"/>
      <c r="C9" s="258"/>
      <c r="D9" s="258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58"/>
      <c r="S9" s="271"/>
      <c r="T9" s="265"/>
      <c r="U9" s="274"/>
      <c r="V9" s="265"/>
    </row>
    <row r="10" spans="2:22" s="30" customFormat="1" ht="12.75" customHeight="1" thickBot="1">
      <c r="B10" s="259"/>
      <c r="C10" s="259"/>
      <c r="D10" s="259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59"/>
      <c r="S10" s="272"/>
      <c r="T10" s="266"/>
      <c r="U10" s="275"/>
      <c r="V10" s="266"/>
    </row>
    <row r="11" spans="2:22" ht="12.75" customHeight="1">
      <c r="B11" s="82">
        <f>'PER TRIWULAN'!A6</f>
        <v>1</v>
      </c>
      <c r="C11" s="91" t="str">
        <f>'PER TRIWULAN'!I6</f>
        <v xml:space="preserve"> Brati </v>
      </c>
      <c r="D11" s="70" t="str">
        <f>'PER TRIWULAN'!B6</f>
        <v>SD NEGERI 1 JANGKUNGHARJO</v>
      </c>
      <c r="E11" s="72">
        <f>'K8 SD_UPTD 2013'!G12</f>
        <v>15324300</v>
      </c>
      <c r="F11" s="72">
        <f>'K8 SD_UPTD 2013'!H12</f>
        <v>1960000</v>
      </c>
      <c r="G11" s="72">
        <f>'K8 SD_UPTD 2013'!I12</f>
        <v>9632700</v>
      </c>
      <c r="H11" s="72">
        <f>'K8 SD_UPTD 2013'!J12</f>
        <v>9026800</v>
      </c>
      <c r="I11" s="72">
        <f>'K8 SD_UPTD 2013'!K12</f>
        <v>14910384</v>
      </c>
      <c r="J11" s="72">
        <f>'K8 SD_UPTD 2013'!L12</f>
        <v>3576316</v>
      </c>
      <c r="K11" s="72">
        <f>'K8 SD_UPTD 2013'!M12</f>
        <v>16062000</v>
      </c>
      <c r="L11" s="72">
        <f>'K8 SD_UPTD 2013'!N12</f>
        <v>20900000</v>
      </c>
      <c r="M11" s="72">
        <f>'K8 SD_UPTD 2013'!O12</f>
        <v>3342500</v>
      </c>
      <c r="N11" s="72">
        <f>'K8 SD_UPTD 2013'!P12</f>
        <v>0</v>
      </c>
      <c r="O11" s="72">
        <f>'K8 SD_UPTD 2013'!Q12</f>
        <v>2000000</v>
      </c>
      <c r="P11" s="72">
        <f>'K8 SD_UPTD 2013'!R12</f>
        <v>0</v>
      </c>
      <c r="Q11" s="72">
        <f>'K8 SD_UPTD 2013'!S12</f>
        <v>1865000</v>
      </c>
      <c r="R11" s="72">
        <f>SUM(E11:Q11)</f>
        <v>98600000</v>
      </c>
      <c r="S11" s="59">
        <f>U11-V11</f>
        <v>0</v>
      </c>
      <c r="T11" s="59">
        <f>V11-R11</f>
        <v>0</v>
      </c>
      <c r="U11" s="59">
        <f>'PER TRIWULAN'!X6</f>
        <v>98600000</v>
      </c>
      <c r="V11" s="59">
        <f>'K8 SD_UPTD 2013'!F12</f>
        <v>98600000</v>
      </c>
    </row>
    <row r="12" spans="2:22">
      <c r="B12" s="79">
        <f>'PER TRIWULAN'!A7</f>
        <v>2</v>
      </c>
      <c r="C12" s="90" t="str">
        <f>'PER TRIWULAN'!I7</f>
        <v xml:space="preserve"> Brati </v>
      </c>
      <c r="D12" s="36" t="str">
        <f>'PER TRIWULAN'!B7</f>
        <v>SD NEGERI 1 KARANGSARI</v>
      </c>
      <c r="E12" s="62">
        <f>'K8 SD_UPTD 2013'!G13</f>
        <v>2464800</v>
      </c>
      <c r="F12" s="62">
        <f>'K8 SD_UPTD 2013'!H13</f>
        <v>0</v>
      </c>
      <c r="G12" s="62">
        <f>'K8 SD_UPTD 2013'!I13</f>
        <v>10051400</v>
      </c>
      <c r="H12" s="62">
        <f>'K8 SD_UPTD 2013'!J13</f>
        <v>4436400</v>
      </c>
      <c r="I12" s="62">
        <f>'K8 SD_UPTD 2013'!K13</f>
        <v>11601687</v>
      </c>
      <c r="J12" s="62">
        <f>'K8 SD_UPTD 2013'!L13</f>
        <v>626213</v>
      </c>
      <c r="K12" s="62">
        <f>'K8 SD_UPTD 2013'!M13</f>
        <v>3510200</v>
      </c>
      <c r="L12" s="62">
        <f>'K8 SD_UPTD 2013'!N13</f>
        <v>7230000</v>
      </c>
      <c r="M12" s="62">
        <f>'K8 SD_UPTD 2013'!O13</f>
        <v>1435000</v>
      </c>
      <c r="N12" s="62">
        <f>'K8 SD_UPTD 2013'!P13</f>
        <v>0</v>
      </c>
      <c r="O12" s="62">
        <f>'K8 SD_UPTD 2013'!Q13</f>
        <v>900000</v>
      </c>
      <c r="P12" s="62">
        <f>'K8 SD_UPTD 2013'!R13</f>
        <v>255000</v>
      </c>
      <c r="Q12" s="62">
        <f>'K8 SD_UPTD 2013'!S13</f>
        <v>989300</v>
      </c>
      <c r="R12" s="62">
        <f t="shared" ref="R12:R75" si="0">SUM(E12:Q12)</f>
        <v>43500000</v>
      </c>
      <c r="S12" s="59">
        <f t="shared" ref="S12:S75" si="1">U12-V12</f>
        <v>0</v>
      </c>
      <c r="T12" s="59">
        <f t="shared" ref="T12:T75" si="2">V12-R12</f>
        <v>0</v>
      </c>
      <c r="U12" s="59">
        <f>'PER TRIWULAN'!X7</f>
        <v>43500000</v>
      </c>
      <c r="V12" s="59">
        <f>'K8 SD_UPTD 2013'!F13</f>
        <v>43500000</v>
      </c>
    </row>
    <row r="13" spans="2:22">
      <c r="B13" s="79">
        <f>'PER TRIWULAN'!A8</f>
        <v>3</v>
      </c>
      <c r="C13" s="90" t="str">
        <f>'PER TRIWULAN'!I8</f>
        <v xml:space="preserve"> Brati </v>
      </c>
      <c r="D13" s="36" t="str">
        <f>'PER TRIWULAN'!B8</f>
        <v>SD NEGERI 1 KATEKAN</v>
      </c>
      <c r="E13" s="62">
        <f>'K8 SD_UPTD 2013'!G14</f>
        <v>5534600</v>
      </c>
      <c r="F13" s="62">
        <f>'K8 SD_UPTD 2013'!H14</f>
        <v>677500</v>
      </c>
      <c r="G13" s="62">
        <f>'K8 SD_UPTD 2013'!I14</f>
        <v>14256950</v>
      </c>
      <c r="H13" s="62">
        <f>'K8 SD_UPTD 2013'!J14</f>
        <v>5159467</v>
      </c>
      <c r="I13" s="62">
        <f>'K8 SD_UPTD 2013'!K14</f>
        <v>12155182</v>
      </c>
      <c r="J13" s="62">
        <f>'K8 SD_UPTD 2013'!L14</f>
        <v>3941791</v>
      </c>
      <c r="K13" s="62">
        <f>'K8 SD_UPTD 2013'!M14</f>
        <v>8586200</v>
      </c>
      <c r="L13" s="62">
        <f>'K8 SD_UPTD 2013'!N14</f>
        <v>8103500</v>
      </c>
      <c r="M13" s="62">
        <f>'K8 SD_UPTD 2013'!O14</f>
        <v>1638000</v>
      </c>
      <c r="N13" s="62">
        <f>'K8 SD_UPTD 2013'!P14</f>
        <v>0</v>
      </c>
      <c r="O13" s="62">
        <f>'K8 SD_UPTD 2013'!Q14</f>
        <v>5731810</v>
      </c>
      <c r="P13" s="62">
        <f>'K8 SD_UPTD 2013'!R14</f>
        <v>3525000</v>
      </c>
      <c r="Q13" s="62">
        <f>'K8 SD_UPTD 2013'!S14</f>
        <v>0</v>
      </c>
      <c r="R13" s="62">
        <f t="shared" si="0"/>
        <v>69310000</v>
      </c>
      <c r="S13" s="59">
        <f t="shared" si="1"/>
        <v>0</v>
      </c>
      <c r="T13" s="59">
        <f t="shared" si="2"/>
        <v>0</v>
      </c>
      <c r="U13" s="59">
        <f>'PER TRIWULAN'!X8</f>
        <v>69310000</v>
      </c>
      <c r="V13" s="59">
        <f>'K8 SD_UPTD 2013'!F14</f>
        <v>69310000</v>
      </c>
    </row>
    <row r="14" spans="2:22">
      <c r="B14" s="79">
        <f>'PER TRIWULAN'!A9</f>
        <v>4</v>
      </c>
      <c r="C14" s="90" t="str">
        <f>'PER TRIWULAN'!I9</f>
        <v xml:space="preserve"> Brati </v>
      </c>
      <c r="D14" s="36" t="str">
        <f>'PER TRIWULAN'!B9</f>
        <v>SD NEGERI 1 KRONGGEN</v>
      </c>
      <c r="E14" s="62">
        <f>'K8 SD_UPTD 2013'!G15</f>
        <v>6628000</v>
      </c>
      <c r="F14" s="62">
        <f>'K8 SD_UPTD 2013'!H15</f>
        <v>0</v>
      </c>
      <c r="G14" s="62">
        <f>'K8 SD_UPTD 2013'!I15</f>
        <v>24310650</v>
      </c>
      <c r="H14" s="62">
        <f>'K8 SD_UPTD 2013'!J15</f>
        <v>9448036</v>
      </c>
      <c r="I14" s="62">
        <f>'K8 SD_UPTD 2013'!K15</f>
        <v>14428815</v>
      </c>
      <c r="J14" s="62">
        <f>'K8 SD_UPTD 2013'!L15</f>
        <v>2955319</v>
      </c>
      <c r="K14" s="62">
        <f>'K8 SD_UPTD 2013'!M15</f>
        <v>5934180</v>
      </c>
      <c r="L14" s="62">
        <f>'K8 SD_UPTD 2013'!N15</f>
        <v>18600000</v>
      </c>
      <c r="M14" s="62">
        <f>'K8 SD_UPTD 2013'!O15</f>
        <v>5075000</v>
      </c>
      <c r="N14" s="62">
        <f>'K8 SD_UPTD 2013'!P15</f>
        <v>0</v>
      </c>
      <c r="O14" s="62">
        <f>'K8 SD_UPTD 2013'!Q15</f>
        <v>2350000</v>
      </c>
      <c r="P14" s="62">
        <f>'K8 SD_UPTD 2013'!R15</f>
        <v>750000</v>
      </c>
      <c r="Q14" s="62">
        <f>'K8 SD_UPTD 2013'!S15</f>
        <v>0</v>
      </c>
      <c r="R14" s="62">
        <f t="shared" si="0"/>
        <v>90480000</v>
      </c>
      <c r="S14" s="59">
        <f t="shared" si="1"/>
        <v>0</v>
      </c>
      <c r="T14" s="59">
        <f t="shared" si="2"/>
        <v>0</v>
      </c>
      <c r="U14" s="59">
        <f>'PER TRIWULAN'!X9</f>
        <v>90480000</v>
      </c>
      <c r="V14" s="59">
        <f>'K8 SD_UPTD 2013'!F15</f>
        <v>90480000</v>
      </c>
    </row>
    <row r="15" spans="2:22">
      <c r="B15" s="79">
        <f>'PER TRIWULAN'!A10</f>
        <v>5</v>
      </c>
      <c r="C15" s="90" t="str">
        <f>'PER TRIWULAN'!I10</f>
        <v xml:space="preserve"> Brati </v>
      </c>
      <c r="D15" s="36" t="str">
        <f>'PER TRIWULAN'!B10</f>
        <v>SD NEGERI 1 LEMAHPUTIH</v>
      </c>
      <c r="E15" s="62">
        <f>'K8 SD_UPTD 2013'!G16</f>
        <v>11828000</v>
      </c>
      <c r="F15" s="62">
        <f>'K8 SD_UPTD 2013'!H16</f>
        <v>0</v>
      </c>
      <c r="G15" s="62">
        <f>'K8 SD_UPTD 2013'!I16</f>
        <v>6423800</v>
      </c>
      <c r="H15" s="62">
        <f>'K8 SD_UPTD 2013'!J16</f>
        <v>4367800</v>
      </c>
      <c r="I15" s="62">
        <f>'K8 SD_UPTD 2013'!K16</f>
        <v>17419052</v>
      </c>
      <c r="J15" s="62">
        <f>'K8 SD_UPTD 2013'!L16</f>
        <v>1084648</v>
      </c>
      <c r="K15" s="62">
        <f>'K8 SD_UPTD 2013'!M16</f>
        <v>10295500</v>
      </c>
      <c r="L15" s="62">
        <f>'K8 SD_UPTD 2013'!N16</f>
        <v>13712300</v>
      </c>
      <c r="M15" s="62">
        <f>'K8 SD_UPTD 2013'!O16</f>
        <v>1757000</v>
      </c>
      <c r="N15" s="62">
        <f>'K8 SD_UPTD 2013'!P16</f>
        <v>0</v>
      </c>
      <c r="O15" s="62">
        <f>'K8 SD_UPTD 2013'!Q16</f>
        <v>0</v>
      </c>
      <c r="P15" s="62">
        <f>'K8 SD_UPTD 2013'!R16</f>
        <v>1890000</v>
      </c>
      <c r="Q15" s="62">
        <f>'K8 SD_UPTD 2013'!S16</f>
        <v>4011937</v>
      </c>
      <c r="R15" s="62">
        <f t="shared" si="0"/>
        <v>72790037</v>
      </c>
      <c r="S15" s="59">
        <f t="shared" si="1"/>
        <v>0</v>
      </c>
      <c r="T15" s="59">
        <f t="shared" si="2"/>
        <v>-37</v>
      </c>
      <c r="U15" s="59">
        <f>'PER TRIWULAN'!X10</f>
        <v>72790000</v>
      </c>
      <c r="V15" s="59">
        <f>'K8 SD_UPTD 2013'!F16</f>
        <v>72790000</v>
      </c>
    </row>
    <row r="16" spans="2:22">
      <c r="B16" s="79">
        <f>'PER TRIWULAN'!A11</f>
        <v>6</v>
      </c>
      <c r="C16" s="90" t="str">
        <f>'PER TRIWULAN'!I11</f>
        <v xml:space="preserve"> Brati </v>
      </c>
      <c r="D16" s="36" t="str">
        <f>'PER TRIWULAN'!B11</f>
        <v>SD NEGERI 1 MENDURAN</v>
      </c>
      <c r="E16" s="62">
        <f>'K8 SD_UPTD 2013'!G17</f>
        <v>6924000</v>
      </c>
      <c r="F16" s="62">
        <f>'K8 SD_UPTD 2013'!H17</f>
        <v>1545000</v>
      </c>
      <c r="G16" s="62">
        <f>'K8 SD_UPTD 2013'!I17</f>
        <v>15356880</v>
      </c>
      <c r="H16" s="62">
        <f>'K8 SD_UPTD 2013'!J17</f>
        <v>14305400</v>
      </c>
      <c r="I16" s="62">
        <f>'K8 SD_UPTD 2013'!K17</f>
        <v>12825276</v>
      </c>
      <c r="J16" s="62">
        <f>'K8 SD_UPTD 2013'!L17</f>
        <v>970544</v>
      </c>
      <c r="K16" s="62">
        <f>'K8 SD_UPTD 2013'!M17</f>
        <v>11326000</v>
      </c>
      <c r="L16" s="62">
        <f>'K8 SD_UPTD 2013'!N17</f>
        <v>15630000</v>
      </c>
      <c r="M16" s="62">
        <f>'K8 SD_UPTD 2013'!O17</f>
        <v>990000</v>
      </c>
      <c r="N16" s="62">
        <f>'K8 SD_UPTD 2013'!P17</f>
        <v>0</v>
      </c>
      <c r="O16" s="62">
        <f>'K8 SD_UPTD 2013'!Q17</f>
        <v>2800000</v>
      </c>
      <c r="P16" s="62">
        <f>'K8 SD_UPTD 2013'!R17</f>
        <v>1165000</v>
      </c>
      <c r="Q16" s="62">
        <f>'K8 SD_UPTD 2013'!S17</f>
        <v>16211900</v>
      </c>
      <c r="R16" s="62">
        <f t="shared" si="0"/>
        <v>100050000</v>
      </c>
      <c r="S16" s="59">
        <f t="shared" si="1"/>
        <v>0</v>
      </c>
      <c r="T16" s="59">
        <f t="shared" si="2"/>
        <v>0</v>
      </c>
      <c r="U16" s="59">
        <f>'PER TRIWULAN'!X11</f>
        <v>100050000</v>
      </c>
      <c r="V16" s="59">
        <f>'K8 SD_UPTD 2013'!F17</f>
        <v>100050000</v>
      </c>
    </row>
    <row r="17" spans="2:22">
      <c r="B17" s="79">
        <f>'PER TRIWULAN'!A12</f>
        <v>7</v>
      </c>
      <c r="C17" s="90" t="str">
        <f>'PER TRIWULAN'!I12</f>
        <v xml:space="preserve"> Brati </v>
      </c>
      <c r="D17" s="36" t="str">
        <f>'PER TRIWULAN'!B12</f>
        <v>SD NEGERI 1 TEGALSUMUR</v>
      </c>
      <c r="E17" s="62">
        <f>'K8 SD_UPTD 2013'!G18</f>
        <v>1025000</v>
      </c>
      <c r="F17" s="62">
        <f>'K8 SD_UPTD 2013'!H18</f>
        <v>187000</v>
      </c>
      <c r="G17" s="62">
        <f>'K8 SD_UPTD 2013'!I18</f>
        <v>23718850</v>
      </c>
      <c r="H17" s="62">
        <f>'K8 SD_UPTD 2013'!J18</f>
        <v>12026050</v>
      </c>
      <c r="I17" s="62">
        <f>'K8 SD_UPTD 2013'!K18</f>
        <v>6373950</v>
      </c>
      <c r="J17" s="62">
        <f>'K8 SD_UPTD 2013'!L18</f>
        <v>2395150</v>
      </c>
      <c r="K17" s="62">
        <f>'K8 SD_UPTD 2013'!M18</f>
        <v>1890000</v>
      </c>
      <c r="L17" s="62">
        <f>'K8 SD_UPTD 2013'!N18</f>
        <v>17722000</v>
      </c>
      <c r="M17" s="62">
        <f>'K8 SD_UPTD 2013'!O18</f>
        <v>2745000</v>
      </c>
      <c r="N17" s="62">
        <f>'K8 SD_UPTD 2013'!P18</f>
        <v>532000</v>
      </c>
      <c r="O17" s="62">
        <f>'K8 SD_UPTD 2013'!Q18</f>
        <v>3000000</v>
      </c>
      <c r="P17" s="62">
        <f>'K8 SD_UPTD 2013'!R18</f>
        <v>1400000</v>
      </c>
      <c r="Q17" s="62">
        <f>'K8 SD_UPTD 2013'!S18</f>
        <v>12535000</v>
      </c>
      <c r="R17" s="62">
        <f t="shared" si="0"/>
        <v>85550000</v>
      </c>
      <c r="S17" s="59">
        <f t="shared" si="1"/>
        <v>0</v>
      </c>
      <c r="T17" s="59">
        <f t="shared" si="2"/>
        <v>0</v>
      </c>
      <c r="U17" s="59">
        <f>'PER TRIWULAN'!X12</f>
        <v>85550000</v>
      </c>
      <c r="V17" s="59">
        <f>'K8 SD_UPTD 2013'!F18</f>
        <v>85550000</v>
      </c>
    </row>
    <row r="18" spans="2:22">
      <c r="B18" s="79">
        <f>'PER TRIWULAN'!A13</f>
        <v>8</v>
      </c>
      <c r="C18" s="90" t="str">
        <f>'PER TRIWULAN'!I13</f>
        <v xml:space="preserve"> Brati </v>
      </c>
      <c r="D18" s="36" t="str">
        <f>'PER TRIWULAN'!B13</f>
        <v>SD NEGERI 1 TEMON</v>
      </c>
      <c r="E18" s="62">
        <f>'K8 SD_UPTD 2013'!G19</f>
        <v>8379000</v>
      </c>
      <c r="F18" s="62">
        <f>'K8 SD_UPTD 2013'!H19</f>
        <v>335000</v>
      </c>
      <c r="G18" s="62">
        <f>'K8 SD_UPTD 2013'!I19</f>
        <v>12533250</v>
      </c>
      <c r="H18" s="62">
        <f>'K8 SD_UPTD 2013'!J19</f>
        <v>10133900</v>
      </c>
      <c r="I18" s="62">
        <f>'K8 SD_UPTD 2013'!K19</f>
        <v>11387100</v>
      </c>
      <c r="J18" s="62">
        <f>'K8 SD_UPTD 2013'!L19</f>
        <v>630000</v>
      </c>
      <c r="K18" s="62">
        <f>'K8 SD_UPTD 2013'!M19</f>
        <v>10682000</v>
      </c>
      <c r="L18" s="62">
        <f>'K8 SD_UPTD 2013'!N19</f>
        <v>11400000</v>
      </c>
      <c r="M18" s="62">
        <f>'K8 SD_UPTD 2013'!O19</f>
        <v>2825000</v>
      </c>
      <c r="N18" s="62">
        <f>'K8 SD_UPTD 2013'!P19</f>
        <v>0</v>
      </c>
      <c r="O18" s="62">
        <f>'K8 SD_UPTD 2013'!Q19</f>
        <v>1625000</v>
      </c>
      <c r="P18" s="62">
        <f>'K8 SD_UPTD 2013'!R19</f>
        <v>5895000</v>
      </c>
      <c r="Q18" s="62">
        <f>'K8 SD_UPTD 2013'!S19</f>
        <v>13340000</v>
      </c>
      <c r="R18" s="62">
        <f t="shared" si="0"/>
        <v>89165250</v>
      </c>
      <c r="S18" s="59">
        <f t="shared" si="1"/>
        <v>0</v>
      </c>
      <c r="T18" s="59">
        <f t="shared" si="2"/>
        <v>734750</v>
      </c>
      <c r="U18" s="59">
        <f>'PER TRIWULAN'!X13</f>
        <v>89900000</v>
      </c>
      <c r="V18" s="59">
        <f>'K8 SD_UPTD 2013'!F19</f>
        <v>89900000</v>
      </c>
    </row>
    <row r="19" spans="2:22">
      <c r="B19" s="79">
        <f>'PER TRIWULAN'!A14</f>
        <v>9</v>
      </c>
      <c r="C19" s="90" t="str">
        <f>'PER TRIWULAN'!I14</f>
        <v xml:space="preserve"> Brati </v>
      </c>
      <c r="D19" s="36" t="str">
        <f>'PER TRIWULAN'!B14</f>
        <v>SD NEGERI 1 TIREM</v>
      </c>
      <c r="E19" s="62">
        <f>'K8 SD_UPTD 2013'!G20</f>
        <v>5309000</v>
      </c>
      <c r="F19" s="62">
        <f>'K8 SD_UPTD 2013'!H20</f>
        <v>156000</v>
      </c>
      <c r="G19" s="62">
        <f>'K8 SD_UPTD 2013'!I20</f>
        <v>15410400</v>
      </c>
      <c r="H19" s="62">
        <f>'K8 SD_UPTD 2013'!J20</f>
        <v>11416750</v>
      </c>
      <c r="I19" s="62">
        <f>'K8 SD_UPTD 2013'!K20</f>
        <v>19629054</v>
      </c>
      <c r="J19" s="62">
        <f>'K8 SD_UPTD 2013'!L20</f>
        <v>1991971</v>
      </c>
      <c r="K19" s="62">
        <f>'K8 SD_UPTD 2013'!M20</f>
        <v>22220900</v>
      </c>
      <c r="L19" s="62">
        <f>'K8 SD_UPTD 2013'!N20</f>
        <v>18600000</v>
      </c>
      <c r="M19" s="62">
        <f>'K8 SD_UPTD 2013'!O20</f>
        <v>2271000</v>
      </c>
      <c r="N19" s="62">
        <f>'K8 SD_UPTD 2013'!P20</f>
        <v>1020000</v>
      </c>
      <c r="O19" s="62">
        <f>'K8 SD_UPTD 2013'!Q20</f>
        <v>1734925</v>
      </c>
      <c r="P19" s="62">
        <f>'K8 SD_UPTD 2013'!R20</f>
        <v>0</v>
      </c>
      <c r="Q19" s="62">
        <f>'K8 SD_UPTD 2013'!S20</f>
        <v>0</v>
      </c>
      <c r="R19" s="62">
        <f t="shared" si="0"/>
        <v>99760000</v>
      </c>
      <c r="S19" s="59">
        <f t="shared" si="1"/>
        <v>0</v>
      </c>
      <c r="T19" s="59">
        <f t="shared" si="2"/>
        <v>0</v>
      </c>
      <c r="U19" s="59">
        <f>'PER TRIWULAN'!X14</f>
        <v>99760000</v>
      </c>
      <c r="V19" s="59">
        <f>'K8 SD_UPTD 2013'!F20</f>
        <v>99760000</v>
      </c>
    </row>
    <row r="20" spans="2:22">
      <c r="B20" s="79">
        <f>'PER TRIWULAN'!A15</f>
        <v>10</v>
      </c>
      <c r="C20" s="90" t="str">
        <f>'PER TRIWULAN'!I15</f>
        <v xml:space="preserve"> Brati </v>
      </c>
      <c r="D20" s="36" t="str">
        <f>'PER TRIWULAN'!B15</f>
        <v>SD NEGERI 2 JANGKUNGHARJO</v>
      </c>
      <c r="E20" s="62">
        <f>'K8 SD_UPTD 2013'!G21</f>
        <v>15347250</v>
      </c>
      <c r="F20" s="62">
        <f>'K8 SD_UPTD 2013'!H21</f>
        <v>269000</v>
      </c>
      <c r="G20" s="62">
        <f>'K8 SD_UPTD 2013'!I21</f>
        <v>23112800</v>
      </c>
      <c r="H20" s="62">
        <f>'K8 SD_UPTD 2013'!J21</f>
        <v>6055400</v>
      </c>
      <c r="I20" s="62">
        <f>'K8 SD_UPTD 2013'!K21</f>
        <v>2588700</v>
      </c>
      <c r="J20" s="62">
        <f>'K8 SD_UPTD 2013'!L21</f>
        <v>3166739</v>
      </c>
      <c r="K20" s="62">
        <f>'K8 SD_UPTD 2013'!M21</f>
        <v>7508800</v>
      </c>
      <c r="L20" s="62">
        <f>'K8 SD_UPTD 2013'!N21</f>
        <v>15300000</v>
      </c>
      <c r="M20" s="62">
        <f>'K8 SD_UPTD 2013'!O21</f>
        <v>940000</v>
      </c>
      <c r="N20" s="62">
        <f>'K8 SD_UPTD 2013'!P21</f>
        <v>1788000</v>
      </c>
      <c r="O20" s="62">
        <f>'K8 SD_UPTD 2013'!Q21</f>
        <v>510000</v>
      </c>
      <c r="P20" s="62">
        <f>'K8 SD_UPTD 2013'!R21</f>
        <v>6505000</v>
      </c>
      <c r="Q20" s="62">
        <f>'K8 SD_UPTD 2013'!S21</f>
        <v>19144500</v>
      </c>
      <c r="R20" s="62">
        <f t="shared" si="0"/>
        <v>102236189</v>
      </c>
      <c r="S20" s="59">
        <f t="shared" si="1"/>
        <v>0</v>
      </c>
      <c r="T20" s="59">
        <f t="shared" si="2"/>
        <v>133811</v>
      </c>
      <c r="U20" s="59">
        <f>'PER TRIWULAN'!X15</f>
        <v>102370000</v>
      </c>
      <c r="V20" s="59">
        <f>'K8 SD_UPTD 2013'!F21</f>
        <v>102370000</v>
      </c>
    </row>
    <row r="21" spans="2:22">
      <c r="B21" s="79">
        <f>'PER TRIWULAN'!A16</f>
        <v>11</v>
      </c>
      <c r="C21" s="90" t="str">
        <f>'PER TRIWULAN'!I16</f>
        <v xml:space="preserve"> Brati </v>
      </c>
      <c r="D21" s="36" t="str">
        <f>'PER TRIWULAN'!B16</f>
        <v>SD NEGERI 2 KARANGSARI</v>
      </c>
      <c r="E21" s="62">
        <f>'K8 SD_UPTD 2013'!G22</f>
        <v>1000000</v>
      </c>
      <c r="F21" s="62">
        <f>'K8 SD_UPTD 2013'!H22</f>
        <v>200000</v>
      </c>
      <c r="G21" s="62">
        <f>'K8 SD_UPTD 2013'!I22</f>
        <v>16845600</v>
      </c>
      <c r="H21" s="62">
        <f>'K8 SD_UPTD 2013'!J22</f>
        <v>11267050</v>
      </c>
      <c r="I21" s="62">
        <f>'K8 SD_UPTD 2013'!K22</f>
        <v>28746520</v>
      </c>
      <c r="J21" s="62">
        <f>'K8 SD_UPTD 2013'!L22</f>
        <v>2484830</v>
      </c>
      <c r="K21" s="62">
        <f>'K8 SD_UPTD 2013'!M22</f>
        <v>11081000</v>
      </c>
      <c r="L21" s="62">
        <f>'K8 SD_UPTD 2013'!N22</f>
        <v>12800000</v>
      </c>
      <c r="M21" s="62">
        <f>'K8 SD_UPTD 2013'!O22</f>
        <v>1465000</v>
      </c>
      <c r="N21" s="62">
        <f>'K8 SD_UPTD 2013'!P22</f>
        <v>0</v>
      </c>
      <c r="O21" s="62">
        <f>'K8 SD_UPTD 2013'!Q22</f>
        <v>1465000</v>
      </c>
      <c r="P21" s="62">
        <f>'K8 SD_UPTD 2013'!R22</f>
        <v>370000</v>
      </c>
      <c r="Q21" s="62">
        <f>'K8 SD_UPTD 2013'!S22</f>
        <v>0</v>
      </c>
      <c r="R21" s="62">
        <f t="shared" si="0"/>
        <v>87725000</v>
      </c>
      <c r="S21" s="59">
        <f t="shared" si="1"/>
        <v>0</v>
      </c>
      <c r="T21" s="59">
        <f t="shared" si="2"/>
        <v>13195000</v>
      </c>
      <c r="U21" s="59">
        <f>'PER TRIWULAN'!X16</f>
        <v>100920000</v>
      </c>
      <c r="V21" s="59">
        <f>'K8 SD_UPTD 2013'!F22</f>
        <v>100920000</v>
      </c>
    </row>
    <row r="22" spans="2:22">
      <c r="B22" s="79">
        <f>'PER TRIWULAN'!A17</f>
        <v>12</v>
      </c>
      <c r="C22" s="90" t="str">
        <f>'PER TRIWULAN'!I17</f>
        <v xml:space="preserve"> Brati </v>
      </c>
      <c r="D22" s="36" t="str">
        <f>'PER TRIWULAN'!B17</f>
        <v>SD NEGERI 2 KATEKAN</v>
      </c>
      <c r="E22" s="62">
        <f>'K8 SD_UPTD 2013'!G23</f>
        <v>3669000</v>
      </c>
      <c r="F22" s="62">
        <f>'K8 SD_UPTD 2013'!H23</f>
        <v>0</v>
      </c>
      <c r="G22" s="62">
        <f>'K8 SD_UPTD 2013'!I23</f>
        <v>9655500</v>
      </c>
      <c r="H22" s="62">
        <f>'K8 SD_UPTD 2013'!J23</f>
        <v>11026585</v>
      </c>
      <c r="I22" s="62">
        <f>'K8 SD_UPTD 2013'!K23</f>
        <v>12021995</v>
      </c>
      <c r="J22" s="62">
        <f>'K8 SD_UPTD 2013'!L23</f>
        <v>1270645</v>
      </c>
      <c r="K22" s="62">
        <f>'K8 SD_UPTD 2013'!M23</f>
        <v>2506000</v>
      </c>
      <c r="L22" s="62">
        <f>'K8 SD_UPTD 2013'!N23</f>
        <v>13910000</v>
      </c>
      <c r="M22" s="62">
        <f>'K8 SD_UPTD 2013'!O23</f>
        <v>2285000</v>
      </c>
      <c r="N22" s="62">
        <f>'K8 SD_UPTD 2013'!P23</f>
        <v>1886800</v>
      </c>
      <c r="O22" s="62">
        <f>'K8 SD_UPTD 2013'!Q23</f>
        <v>2509475</v>
      </c>
      <c r="P22" s="62">
        <f>'K8 SD_UPTD 2013'!R23</f>
        <v>4693000</v>
      </c>
      <c r="Q22" s="62">
        <f>'K8 SD_UPTD 2013'!S23</f>
        <v>396000</v>
      </c>
      <c r="R22" s="62">
        <f t="shared" si="0"/>
        <v>65830000</v>
      </c>
      <c r="S22" s="59">
        <f t="shared" si="1"/>
        <v>0</v>
      </c>
      <c r="T22" s="59">
        <f t="shared" si="2"/>
        <v>0</v>
      </c>
      <c r="U22" s="59">
        <f>'PER TRIWULAN'!X17</f>
        <v>65830000</v>
      </c>
      <c r="V22" s="59">
        <f>'K8 SD_UPTD 2013'!F23</f>
        <v>65830000</v>
      </c>
    </row>
    <row r="23" spans="2:22">
      <c r="B23" s="79">
        <f>'PER TRIWULAN'!A18</f>
        <v>13</v>
      </c>
      <c r="C23" s="90" t="str">
        <f>'PER TRIWULAN'!I18</f>
        <v xml:space="preserve"> Brati </v>
      </c>
      <c r="D23" s="36" t="str">
        <f>'PER TRIWULAN'!B18</f>
        <v>SD NEGERI 2 KRONGGEN</v>
      </c>
      <c r="E23" s="62">
        <f>'K8 SD_UPTD 2013'!G24</f>
        <v>0</v>
      </c>
      <c r="F23" s="62">
        <f>'K8 SD_UPTD 2013'!H24</f>
        <v>0</v>
      </c>
      <c r="G23" s="62">
        <f>'K8 SD_UPTD 2013'!I24</f>
        <v>17671900</v>
      </c>
      <c r="H23" s="62">
        <f>'K8 SD_UPTD 2013'!J24</f>
        <v>6104100</v>
      </c>
      <c r="I23" s="62">
        <f>'K8 SD_UPTD 2013'!K24</f>
        <v>18897200</v>
      </c>
      <c r="J23" s="62">
        <f>'K8 SD_UPTD 2013'!L24</f>
        <v>5210300</v>
      </c>
      <c r="K23" s="62">
        <f>'K8 SD_UPTD 2013'!M24</f>
        <v>12441500</v>
      </c>
      <c r="L23" s="62">
        <f>'K8 SD_UPTD 2013'!N24</f>
        <v>8300000</v>
      </c>
      <c r="M23" s="62">
        <f>'K8 SD_UPTD 2013'!O24</f>
        <v>685000</v>
      </c>
      <c r="N23" s="62">
        <f>'K8 SD_UPTD 2013'!P24</f>
        <v>0</v>
      </c>
      <c r="O23" s="62">
        <f>'K8 SD_UPTD 2013'!Q24</f>
        <v>0</v>
      </c>
      <c r="P23" s="62">
        <f>'K8 SD_UPTD 2013'!R24</f>
        <v>0</v>
      </c>
      <c r="Q23" s="62">
        <f>'K8 SD_UPTD 2013'!S24</f>
        <v>0</v>
      </c>
      <c r="R23" s="62">
        <f t="shared" si="0"/>
        <v>69310000</v>
      </c>
      <c r="S23" s="59">
        <f t="shared" si="1"/>
        <v>0</v>
      </c>
      <c r="T23" s="59">
        <f t="shared" si="2"/>
        <v>0</v>
      </c>
      <c r="U23" s="59">
        <f>'PER TRIWULAN'!X18</f>
        <v>69310000</v>
      </c>
      <c r="V23" s="59">
        <f>'K8 SD_UPTD 2013'!F24</f>
        <v>69310000</v>
      </c>
    </row>
    <row r="24" spans="2:22">
      <c r="B24" s="79">
        <f>'PER TRIWULAN'!A19</f>
        <v>14</v>
      </c>
      <c r="C24" s="90" t="str">
        <f>'PER TRIWULAN'!I19</f>
        <v xml:space="preserve"> Brati </v>
      </c>
      <c r="D24" s="36" t="str">
        <f>'PER TRIWULAN'!B19</f>
        <v>SD NEGERI 2 LEMAHPUTIH</v>
      </c>
      <c r="E24" s="62">
        <f>'K8 SD_UPTD 2013'!G25</f>
        <v>5613250</v>
      </c>
      <c r="F24" s="62">
        <f>'K8 SD_UPTD 2013'!H25</f>
        <v>572500</v>
      </c>
      <c r="G24" s="62">
        <f>'K8 SD_UPTD 2013'!I25</f>
        <v>4973300</v>
      </c>
      <c r="H24" s="62">
        <f>'K8 SD_UPTD 2013'!J25</f>
        <v>4643000</v>
      </c>
      <c r="I24" s="62">
        <f>'K8 SD_UPTD 2013'!K25</f>
        <v>11241250</v>
      </c>
      <c r="J24" s="62">
        <f>'K8 SD_UPTD 2013'!L25</f>
        <v>11854686</v>
      </c>
      <c r="K24" s="62">
        <f>'K8 SD_UPTD 2013'!M25</f>
        <v>5716114</v>
      </c>
      <c r="L24" s="62">
        <f>'K8 SD_UPTD 2013'!N25</f>
        <v>14992000</v>
      </c>
      <c r="M24" s="62">
        <f>'K8 SD_UPTD 2013'!O25</f>
        <v>2063900</v>
      </c>
      <c r="N24" s="62">
        <f>'K8 SD_UPTD 2013'!P25</f>
        <v>0</v>
      </c>
      <c r="O24" s="62">
        <f>'K8 SD_UPTD 2013'!Q25</f>
        <v>3000000</v>
      </c>
      <c r="P24" s="62">
        <f>'K8 SD_UPTD 2013'!R25</f>
        <v>0</v>
      </c>
      <c r="Q24" s="62">
        <f>'K8 SD_UPTD 2013'!S25</f>
        <v>0</v>
      </c>
      <c r="R24" s="62">
        <f t="shared" si="0"/>
        <v>64670000</v>
      </c>
      <c r="S24" s="59">
        <f t="shared" si="1"/>
        <v>0</v>
      </c>
      <c r="T24" s="59">
        <f t="shared" si="2"/>
        <v>0</v>
      </c>
      <c r="U24" s="59">
        <f>'PER TRIWULAN'!X19</f>
        <v>64670000</v>
      </c>
      <c r="V24" s="59">
        <f>'K8 SD_UPTD 2013'!F25</f>
        <v>64670000</v>
      </c>
    </row>
    <row r="25" spans="2:22">
      <c r="B25" s="79">
        <f>'PER TRIWULAN'!A20</f>
        <v>15</v>
      </c>
      <c r="C25" s="90" t="str">
        <f>'PER TRIWULAN'!I20</f>
        <v xml:space="preserve"> Brati </v>
      </c>
      <c r="D25" s="36" t="str">
        <f>'PER TRIWULAN'!B20</f>
        <v>SD NEGERI 2 MENDURAN</v>
      </c>
      <c r="E25" s="62">
        <f>'K8 SD_UPTD 2013'!G26</f>
        <v>4212600</v>
      </c>
      <c r="F25" s="62">
        <f>'K8 SD_UPTD 2013'!H26</f>
        <v>486000</v>
      </c>
      <c r="G25" s="62">
        <f>'K8 SD_UPTD 2013'!I26</f>
        <v>12247883</v>
      </c>
      <c r="H25" s="62">
        <f>'K8 SD_UPTD 2013'!J26</f>
        <v>13561535</v>
      </c>
      <c r="I25" s="62">
        <f>'K8 SD_UPTD 2013'!K26</f>
        <v>34353200</v>
      </c>
      <c r="J25" s="62">
        <f>'K8 SD_UPTD 2013'!L26</f>
        <v>2181812</v>
      </c>
      <c r="K25" s="62">
        <f>'K8 SD_UPTD 2013'!M26</f>
        <v>8945970</v>
      </c>
      <c r="L25" s="62">
        <f>'K8 SD_UPTD 2013'!N26</f>
        <v>17180000</v>
      </c>
      <c r="M25" s="62">
        <f>'K8 SD_UPTD 2013'!O26</f>
        <v>1344000</v>
      </c>
      <c r="N25" s="62">
        <f>'K8 SD_UPTD 2013'!P26</f>
        <v>0</v>
      </c>
      <c r="O25" s="62">
        <f>'K8 SD_UPTD 2013'!Q26</f>
        <v>2162000</v>
      </c>
      <c r="P25" s="62">
        <f>'K8 SD_UPTD 2013'!R26</f>
        <v>3020000</v>
      </c>
      <c r="Q25" s="62">
        <f>'K8 SD_UPTD 2013'!S26</f>
        <v>6300000</v>
      </c>
      <c r="R25" s="62">
        <f t="shared" si="0"/>
        <v>105995000</v>
      </c>
      <c r="S25" s="59">
        <f t="shared" si="1"/>
        <v>0</v>
      </c>
      <c r="T25" s="59">
        <f t="shared" si="2"/>
        <v>19575000</v>
      </c>
      <c r="U25" s="59">
        <f>'PER TRIWULAN'!X20</f>
        <v>125570000</v>
      </c>
      <c r="V25" s="59">
        <f>'K8 SD_UPTD 2013'!F26</f>
        <v>125570000</v>
      </c>
    </row>
    <row r="26" spans="2:22">
      <c r="B26" s="79">
        <f>'PER TRIWULAN'!A21</f>
        <v>16</v>
      </c>
      <c r="C26" s="90" t="str">
        <f>'PER TRIWULAN'!I21</f>
        <v xml:space="preserve"> Brati </v>
      </c>
      <c r="D26" s="36" t="str">
        <f>'PER TRIWULAN'!B21</f>
        <v>SD NEGERI 2 TEGAL SUMUR</v>
      </c>
      <c r="E26" s="62">
        <f>'K8 SD_UPTD 2013'!G27</f>
        <v>9765050</v>
      </c>
      <c r="F26" s="62">
        <f>'K8 SD_UPTD 2013'!H27</f>
        <v>521850</v>
      </c>
      <c r="G26" s="62">
        <f>'K8 SD_UPTD 2013'!I27</f>
        <v>8622000</v>
      </c>
      <c r="H26" s="62">
        <f>'K8 SD_UPTD 2013'!J27</f>
        <v>5637625</v>
      </c>
      <c r="I26" s="62">
        <f>'K8 SD_UPTD 2013'!K27</f>
        <v>13524100</v>
      </c>
      <c r="J26" s="62">
        <f>'K8 SD_UPTD 2013'!L27</f>
        <v>1004875</v>
      </c>
      <c r="K26" s="62">
        <f>'K8 SD_UPTD 2013'!M27</f>
        <v>6403500</v>
      </c>
      <c r="L26" s="62">
        <f>'K8 SD_UPTD 2013'!N27</f>
        <v>10900000</v>
      </c>
      <c r="M26" s="62">
        <f>'K8 SD_UPTD 2013'!O27</f>
        <v>3095000</v>
      </c>
      <c r="N26" s="62">
        <f>'K8 SD_UPTD 2013'!P27</f>
        <v>0</v>
      </c>
      <c r="O26" s="62">
        <f>'K8 SD_UPTD 2013'!Q27</f>
        <v>2900000</v>
      </c>
      <c r="P26" s="62">
        <f>'K8 SD_UPTD 2013'!R27</f>
        <v>2876000</v>
      </c>
      <c r="Q26" s="62">
        <f>'K8 SD_UPTD 2013'!S27</f>
        <v>0</v>
      </c>
      <c r="R26" s="62">
        <f t="shared" si="0"/>
        <v>65250000</v>
      </c>
      <c r="S26" s="59">
        <f t="shared" si="1"/>
        <v>0</v>
      </c>
      <c r="T26" s="59">
        <f t="shared" si="2"/>
        <v>0</v>
      </c>
      <c r="U26" s="59">
        <f>'PER TRIWULAN'!X21</f>
        <v>65250000</v>
      </c>
      <c r="V26" s="59">
        <f>'K8 SD_UPTD 2013'!F27</f>
        <v>65250000</v>
      </c>
    </row>
    <row r="27" spans="2:22">
      <c r="B27" s="79">
        <f>'PER TRIWULAN'!A22</f>
        <v>17</v>
      </c>
      <c r="C27" s="90" t="str">
        <f>'PER TRIWULAN'!I22</f>
        <v xml:space="preserve"> Brati </v>
      </c>
      <c r="D27" s="36" t="str">
        <f>'PER TRIWULAN'!B22</f>
        <v>SD NEGERI 2 TEMON</v>
      </c>
      <c r="E27" s="62">
        <f>'K8 SD_UPTD 2013'!G28</f>
        <v>7920000</v>
      </c>
      <c r="F27" s="62">
        <f>'K8 SD_UPTD 2013'!H28</f>
        <v>450000</v>
      </c>
      <c r="G27" s="62">
        <f>'K8 SD_UPTD 2013'!I28</f>
        <v>19736000</v>
      </c>
      <c r="H27" s="62">
        <f>'K8 SD_UPTD 2013'!J28</f>
        <v>8806500</v>
      </c>
      <c r="I27" s="62">
        <f>'K8 SD_UPTD 2013'!K28</f>
        <v>25001400</v>
      </c>
      <c r="J27" s="62">
        <f>'K8 SD_UPTD 2013'!L28</f>
        <v>4092000</v>
      </c>
      <c r="K27" s="62">
        <f>'K8 SD_UPTD 2013'!M28</f>
        <v>19483000</v>
      </c>
      <c r="L27" s="62">
        <f>'K8 SD_UPTD 2013'!N28</f>
        <v>13950000</v>
      </c>
      <c r="M27" s="62">
        <f>'K8 SD_UPTD 2013'!O28</f>
        <v>1950000</v>
      </c>
      <c r="N27" s="62">
        <f>'K8 SD_UPTD 2013'!P28</f>
        <v>0</v>
      </c>
      <c r="O27" s="62">
        <f>'K8 SD_UPTD 2013'!Q28</f>
        <v>3010000</v>
      </c>
      <c r="P27" s="62">
        <f>'K8 SD_UPTD 2013'!R28</f>
        <v>0</v>
      </c>
      <c r="Q27" s="62">
        <f>'K8 SD_UPTD 2013'!S28</f>
        <v>0</v>
      </c>
      <c r="R27" s="62">
        <f t="shared" si="0"/>
        <v>104398900</v>
      </c>
      <c r="S27" s="59">
        <f t="shared" si="1"/>
        <v>0</v>
      </c>
      <c r="T27" s="59">
        <f t="shared" si="2"/>
        <v>1100</v>
      </c>
      <c r="U27" s="59">
        <f>'PER TRIWULAN'!X22</f>
        <v>104400000</v>
      </c>
      <c r="V27" s="59">
        <f>'K8 SD_UPTD 2013'!F28</f>
        <v>104400000</v>
      </c>
    </row>
    <row r="28" spans="2:22">
      <c r="B28" s="79">
        <f>'PER TRIWULAN'!A23</f>
        <v>18</v>
      </c>
      <c r="C28" s="90" t="str">
        <f>'PER TRIWULAN'!I23</f>
        <v xml:space="preserve"> Brati </v>
      </c>
      <c r="D28" s="36" t="str">
        <f>'PER TRIWULAN'!B23</f>
        <v>SD NEGERI 2 TIREM</v>
      </c>
      <c r="E28" s="62">
        <f>'K8 SD_UPTD 2013'!G29</f>
        <v>0</v>
      </c>
      <c r="F28" s="62">
        <f>'K8 SD_UPTD 2013'!H29</f>
        <v>1605000</v>
      </c>
      <c r="G28" s="62">
        <f>'K8 SD_UPTD 2013'!I29</f>
        <v>26744939</v>
      </c>
      <c r="H28" s="62">
        <f>'K8 SD_UPTD 2013'!J29</f>
        <v>7512300</v>
      </c>
      <c r="I28" s="62">
        <f>'K8 SD_UPTD 2013'!K29</f>
        <v>8206012</v>
      </c>
      <c r="J28" s="62">
        <f>'K8 SD_UPTD 2013'!L29</f>
        <v>16213699</v>
      </c>
      <c r="K28" s="62">
        <f>'K8 SD_UPTD 2013'!M29</f>
        <v>13306200</v>
      </c>
      <c r="L28" s="62">
        <f>'K8 SD_UPTD 2013'!N29</f>
        <v>22136500</v>
      </c>
      <c r="M28" s="62">
        <f>'K8 SD_UPTD 2013'!O29</f>
        <v>3164050</v>
      </c>
      <c r="N28" s="62">
        <f>'K8 SD_UPTD 2013'!P29</f>
        <v>0</v>
      </c>
      <c r="O28" s="62">
        <f>'K8 SD_UPTD 2013'!Q29</f>
        <v>2800000</v>
      </c>
      <c r="P28" s="62">
        <f>'K8 SD_UPTD 2013'!R29</f>
        <v>4081300</v>
      </c>
      <c r="Q28" s="62">
        <f>'K8 SD_UPTD 2013'!S29</f>
        <v>6750000</v>
      </c>
      <c r="R28" s="62">
        <f t="shared" si="0"/>
        <v>112520000</v>
      </c>
      <c r="S28" s="59">
        <f t="shared" si="1"/>
        <v>0</v>
      </c>
      <c r="T28" s="59">
        <f t="shared" si="2"/>
        <v>0</v>
      </c>
      <c r="U28" s="59">
        <f>'PER TRIWULAN'!X23</f>
        <v>112520000</v>
      </c>
      <c r="V28" s="59">
        <f>'K8 SD_UPTD 2013'!F29</f>
        <v>112520000</v>
      </c>
    </row>
    <row r="29" spans="2:22">
      <c r="B29" s="79">
        <f>'PER TRIWULAN'!A24</f>
        <v>19</v>
      </c>
      <c r="C29" s="90" t="str">
        <f>'PER TRIWULAN'!I24</f>
        <v xml:space="preserve"> Brati </v>
      </c>
      <c r="D29" s="36" t="str">
        <f>'PER TRIWULAN'!B24</f>
        <v>SD NEGERI 3 JANGKUNGHARJO</v>
      </c>
      <c r="E29" s="62">
        <f>'K8 SD_UPTD 2013'!G30</f>
        <v>3605900</v>
      </c>
      <c r="F29" s="62">
        <f>'K8 SD_UPTD 2013'!H30</f>
        <v>459000</v>
      </c>
      <c r="G29" s="62">
        <f>'K8 SD_UPTD 2013'!I30</f>
        <v>5602000</v>
      </c>
      <c r="H29" s="62">
        <f>'K8 SD_UPTD 2013'!J30</f>
        <v>18379490</v>
      </c>
      <c r="I29" s="62">
        <f>'K8 SD_UPTD 2013'!K30</f>
        <v>31431016</v>
      </c>
      <c r="J29" s="62">
        <f>'K8 SD_UPTD 2013'!L30</f>
        <v>3152635</v>
      </c>
      <c r="K29" s="62">
        <f>'K8 SD_UPTD 2013'!M30</f>
        <v>29483679</v>
      </c>
      <c r="L29" s="62">
        <f>'K8 SD_UPTD 2013'!N30</f>
        <v>26445000</v>
      </c>
      <c r="M29" s="62">
        <f>'K8 SD_UPTD 2013'!O30</f>
        <v>3036331</v>
      </c>
      <c r="N29" s="62">
        <f>'K8 SD_UPTD 2013'!P30</f>
        <v>9535659</v>
      </c>
      <c r="O29" s="62">
        <f>'K8 SD_UPTD 2013'!Q30</f>
        <v>7922290</v>
      </c>
      <c r="P29" s="62">
        <f>'K8 SD_UPTD 2013'!R30</f>
        <v>0</v>
      </c>
      <c r="Q29" s="62">
        <f>'K8 SD_UPTD 2013'!S30</f>
        <v>8847000</v>
      </c>
      <c r="R29" s="62">
        <f t="shared" si="0"/>
        <v>147900000</v>
      </c>
      <c r="S29" s="59">
        <f t="shared" si="1"/>
        <v>0</v>
      </c>
      <c r="T29" s="59">
        <f t="shared" si="2"/>
        <v>2610000</v>
      </c>
      <c r="U29" s="59">
        <f>'PER TRIWULAN'!X24</f>
        <v>150510000</v>
      </c>
      <c r="V29" s="59">
        <f>'K8 SD_UPTD 2013'!F30</f>
        <v>150510000</v>
      </c>
    </row>
    <row r="30" spans="2:22">
      <c r="B30" s="79">
        <f>'PER TRIWULAN'!A25</f>
        <v>20</v>
      </c>
      <c r="C30" s="90" t="str">
        <f>'PER TRIWULAN'!I25</f>
        <v xml:space="preserve"> Brati </v>
      </c>
      <c r="D30" s="36" t="str">
        <f>'PER TRIWULAN'!B25</f>
        <v>SD NEGERI 3 KARANGSARI</v>
      </c>
      <c r="E30" s="62">
        <f>'K8 SD_UPTD 2013'!G31</f>
        <v>3093200</v>
      </c>
      <c r="F30" s="62">
        <f>'K8 SD_UPTD 2013'!H31</f>
        <v>1000000</v>
      </c>
      <c r="G30" s="62">
        <f>'K8 SD_UPTD 2013'!I31</f>
        <v>8377150</v>
      </c>
      <c r="H30" s="62">
        <f>'K8 SD_UPTD 2013'!J31</f>
        <v>7369400</v>
      </c>
      <c r="I30" s="62">
        <f>'K8 SD_UPTD 2013'!K31</f>
        <v>5519100</v>
      </c>
      <c r="J30" s="62">
        <f>'K8 SD_UPTD 2013'!L31</f>
        <v>543490</v>
      </c>
      <c r="K30" s="62">
        <f>'K8 SD_UPTD 2013'!M31</f>
        <v>5851500</v>
      </c>
      <c r="L30" s="62">
        <f>'K8 SD_UPTD 2013'!N31</f>
        <v>7650000</v>
      </c>
      <c r="M30" s="62">
        <f>'K8 SD_UPTD 2013'!O31</f>
        <v>1855000</v>
      </c>
      <c r="N30" s="62">
        <f>'K8 SD_UPTD 2013'!P31</f>
        <v>0</v>
      </c>
      <c r="O30" s="62">
        <f>'K8 SD_UPTD 2013'!Q31</f>
        <v>100000</v>
      </c>
      <c r="P30" s="62">
        <f>'K8 SD_UPTD 2013'!R31</f>
        <v>1535000</v>
      </c>
      <c r="Q30" s="62">
        <f>'K8 SD_UPTD 2013'!S31</f>
        <v>2346160</v>
      </c>
      <c r="R30" s="62">
        <f t="shared" si="0"/>
        <v>45240000</v>
      </c>
      <c r="S30" s="59">
        <f t="shared" si="1"/>
        <v>0</v>
      </c>
      <c r="T30" s="59">
        <f t="shared" si="2"/>
        <v>0</v>
      </c>
      <c r="U30" s="59">
        <f>'PER TRIWULAN'!X25</f>
        <v>45240000</v>
      </c>
      <c r="V30" s="59">
        <f>'K8 SD_UPTD 2013'!F31</f>
        <v>45240000</v>
      </c>
    </row>
    <row r="31" spans="2:22">
      <c r="B31" s="79">
        <f>'PER TRIWULAN'!A26</f>
        <v>21</v>
      </c>
      <c r="C31" s="90" t="str">
        <f>'PER TRIWULAN'!I26</f>
        <v xml:space="preserve"> Brati </v>
      </c>
      <c r="D31" s="36" t="str">
        <f>'PER TRIWULAN'!B26</f>
        <v>SD NEGERI 3 KATEKAN</v>
      </c>
      <c r="E31" s="62">
        <f>'K8 SD_UPTD 2013'!G32</f>
        <v>5202750</v>
      </c>
      <c r="F31" s="62">
        <f>'K8 SD_UPTD 2013'!H32</f>
        <v>185000</v>
      </c>
      <c r="G31" s="62">
        <f>'K8 SD_UPTD 2013'!I32</f>
        <v>9800200</v>
      </c>
      <c r="H31" s="62">
        <f>'K8 SD_UPTD 2013'!J32</f>
        <v>8135900</v>
      </c>
      <c r="I31" s="62">
        <f>'K8 SD_UPTD 2013'!K32</f>
        <v>14754900</v>
      </c>
      <c r="J31" s="62">
        <f>'K8 SD_UPTD 2013'!L32</f>
        <v>1103100</v>
      </c>
      <c r="K31" s="62">
        <f>'K8 SD_UPTD 2013'!M32</f>
        <v>173000</v>
      </c>
      <c r="L31" s="62">
        <f>'K8 SD_UPTD 2013'!N32</f>
        <v>16200000</v>
      </c>
      <c r="M31" s="62">
        <f>'K8 SD_UPTD 2013'!O32</f>
        <v>1234400</v>
      </c>
      <c r="N31" s="62">
        <f>'K8 SD_UPTD 2013'!P32</f>
        <v>228000</v>
      </c>
      <c r="O31" s="62">
        <f>'K8 SD_UPTD 2013'!Q32</f>
        <v>2900000</v>
      </c>
      <c r="P31" s="62">
        <f>'K8 SD_UPTD 2013'!R32</f>
        <v>1196500</v>
      </c>
      <c r="Q31" s="62">
        <f>'K8 SD_UPTD 2013'!S32</f>
        <v>4106250</v>
      </c>
      <c r="R31" s="62">
        <f t="shared" si="0"/>
        <v>65220000</v>
      </c>
      <c r="S31" s="59">
        <f t="shared" si="1"/>
        <v>0</v>
      </c>
      <c r="T31" s="59">
        <f t="shared" si="2"/>
        <v>30000</v>
      </c>
      <c r="U31" s="59">
        <f>'PER TRIWULAN'!X26</f>
        <v>65250000</v>
      </c>
      <c r="V31" s="59">
        <f>'K8 SD_UPTD 2013'!F32</f>
        <v>65250000</v>
      </c>
    </row>
    <row r="32" spans="2:22">
      <c r="B32" s="79">
        <f>'PER TRIWULAN'!A27</f>
        <v>22</v>
      </c>
      <c r="C32" s="90" t="str">
        <f>'PER TRIWULAN'!I27</f>
        <v xml:space="preserve"> Brati </v>
      </c>
      <c r="D32" s="36" t="str">
        <f>'PER TRIWULAN'!B27</f>
        <v>SD NEGERI 3 KRONGGEN</v>
      </c>
      <c r="E32" s="62">
        <f>'K8 SD_UPTD 2013'!G33</f>
        <v>9104000</v>
      </c>
      <c r="F32" s="62">
        <f>'K8 SD_UPTD 2013'!H33</f>
        <v>0</v>
      </c>
      <c r="G32" s="62">
        <f>'K8 SD_UPTD 2013'!I33</f>
        <v>8248150</v>
      </c>
      <c r="H32" s="62">
        <f>'K8 SD_UPTD 2013'!J33</f>
        <v>8021700</v>
      </c>
      <c r="I32" s="62">
        <f>'K8 SD_UPTD 2013'!K33</f>
        <v>17192850</v>
      </c>
      <c r="J32" s="62">
        <f>'K8 SD_UPTD 2013'!L33</f>
        <v>2037800</v>
      </c>
      <c r="K32" s="62">
        <f>'K8 SD_UPTD 2013'!M33</f>
        <v>10618000</v>
      </c>
      <c r="L32" s="62">
        <f>'K8 SD_UPTD 2013'!N33</f>
        <v>14400000</v>
      </c>
      <c r="M32" s="62">
        <f>'K8 SD_UPTD 2013'!O33</f>
        <v>2680000</v>
      </c>
      <c r="N32" s="62">
        <f>'K8 SD_UPTD 2013'!P33</f>
        <v>1040000</v>
      </c>
      <c r="O32" s="62">
        <f>'K8 SD_UPTD 2013'!Q33</f>
        <v>4247500</v>
      </c>
      <c r="P32" s="62">
        <f>'K8 SD_UPTD 2013'!R33</f>
        <v>1000000</v>
      </c>
      <c r="Q32" s="62">
        <f>'K8 SD_UPTD 2013'!S33</f>
        <v>0</v>
      </c>
      <c r="R32" s="62">
        <f t="shared" si="0"/>
        <v>78590000</v>
      </c>
      <c r="S32" s="59">
        <f t="shared" si="1"/>
        <v>0</v>
      </c>
      <c r="T32" s="59">
        <f t="shared" si="2"/>
        <v>0</v>
      </c>
      <c r="U32" s="59">
        <f>'PER TRIWULAN'!X27</f>
        <v>78590000</v>
      </c>
      <c r="V32" s="59">
        <f>'K8 SD_UPTD 2013'!F33</f>
        <v>78590000</v>
      </c>
    </row>
    <row r="33" spans="2:22">
      <c r="B33" s="79">
        <f>'PER TRIWULAN'!A28</f>
        <v>23</v>
      </c>
      <c r="C33" s="90" t="str">
        <f>'PER TRIWULAN'!I28</f>
        <v xml:space="preserve"> Brati </v>
      </c>
      <c r="D33" s="36" t="str">
        <f>'PER TRIWULAN'!B28</f>
        <v>SD NEGERI 3 LEMAH PUTIH</v>
      </c>
      <c r="E33" s="62">
        <f>'K8 SD_UPTD 2013'!G34</f>
        <v>8784550</v>
      </c>
      <c r="F33" s="62">
        <f>'K8 SD_UPTD 2013'!H34</f>
        <v>1001500</v>
      </c>
      <c r="G33" s="62">
        <f>'K8 SD_UPTD 2013'!I34</f>
        <v>8640500</v>
      </c>
      <c r="H33" s="62">
        <f>'K8 SD_UPTD 2013'!J34</f>
        <v>3012250</v>
      </c>
      <c r="I33" s="62">
        <f>'K8 SD_UPTD 2013'!K34</f>
        <v>8092900</v>
      </c>
      <c r="J33" s="62">
        <f>'K8 SD_UPTD 2013'!L34</f>
        <v>269486</v>
      </c>
      <c r="K33" s="62">
        <f>'K8 SD_UPTD 2013'!M34</f>
        <v>7375000</v>
      </c>
      <c r="L33" s="62">
        <f>'K8 SD_UPTD 2013'!N34</f>
        <v>10125000</v>
      </c>
      <c r="M33" s="62">
        <f>'K8 SD_UPTD 2013'!O34</f>
        <v>6405800</v>
      </c>
      <c r="N33" s="62">
        <f>'K8 SD_UPTD 2013'!P34</f>
        <v>0</v>
      </c>
      <c r="O33" s="62">
        <f>'K8 SD_UPTD 2013'!Q34</f>
        <v>2873000</v>
      </c>
      <c r="P33" s="62">
        <f>'K8 SD_UPTD 2013'!R34</f>
        <v>2000000</v>
      </c>
      <c r="Q33" s="62">
        <f>'K8 SD_UPTD 2013'!S34</f>
        <v>0</v>
      </c>
      <c r="R33" s="62">
        <f t="shared" si="0"/>
        <v>58579986</v>
      </c>
      <c r="S33" s="59">
        <f t="shared" si="1"/>
        <v>0</v>
      </c>
      <c r="T33" s="59">
        <f t="shared" si="2"/>
        <v>14</v>
      </c>
      <c r="U33" s="59">
        <f>'PER TRIWULAN'!X28</f>
        <v>58580000</v>
      </c>
      <c r="V33" s="59">
        <f>'K8 SD_UPTD 2013'!F34</f>
        <v>58580000</v>
      </c>
    </row>
    <row r="34" spans="2:22">
      <c r="B34" s="79">
        <f>'PER TRIWULAN'!A29</f>
        <v>24</v>
      </c>
      <c r="C34" s="90" t="str">
        <f>'PER TRIWULAN'!I29</f>
        <v xml:space="preserve"> Brati </v>
      </c>
      <c r="D34" s="36" t="str">
        <f>'PER TRIWULAN'!B29</f>
        <v>SD NEGERI 3 MENDURAN</v>
      </c>
      <c r="E34" s="62">
        <f>'K8 SD_UPTD 2013'!G35</f>
        <v>6292000</v>
      </c>
      <c r="F34" s="62">
        <f>'K8 SD_UPTD 2013'!H35</f>
        <v>180000</v>
      </c>
      <c r="G34" s="62">
        <f>'K8 SD_UPTD 2013'!I35</f>
        <v>17114800</v>
      </c>
      <c r="H34" s="62">
        <f>'K8 SD_UPTD 2013'!J35</f>
        <v>9112950</v>
      </c>
      <c r="I34" s="62">
        <f>'K8 SD_UPTD 2013'!K35</f>
        <v>7927750</v>
      </c>
      <c r="J34" s="62">
        <f>'K8 SD_UPTD 2013'!L35</f>
        <v>1450764</v>
      </c>
      <c r="K34" s="62">
        <f>'K8 SD_UPTD 2013'!M35</f>
        <v>7384000</v>
      </c>
      <c r="L34" s="62">
        <f>'K8 SD_UPTD 2013'!N35</f>
        <v>8850000</v>
      </c>
      <c r="M34" s="62">
        <f>'K8 SD_UPTD 2013'!O35</f>
        <v>690000</v>
      </c>
      <c r="N34" s="62">
        <f>'K8 SD_UPTD 2013'!P35</f>
        <v>0</v>
      </c>
      <c r="O34" s="62">
        <f>'K8 SD_UPTD 2013'!Q35</f>
        <v>1390000</v>
      </c>
      <c r="P34" s="62">
        <f>'K8 SD_UPTD 2013'!R35</f>
        <v>0</v>
      </c>
      <c r="Q34" s="62">
        <f>'K8 SD_UPTD 2013'!S35</f>
        <v>0</v>
      </c>
      <c r="R34" s="62">
        <f t="shared" si="0"/>
        <v>60392264</v>
      </c>
      <c r="S34" s="59">
        <f t="shared" si="1"/>
        <v>0</v>
      </c>
      <c r="T34" s="59">
        <f t="shared" si="2"/>
        <v>72736</v>
      </c>
      <c r="U34" s="59">
        <f>'PER TRIWULAN'!X29</f>
        <v>60465000</v>
      </c>
      <c r="V34" s="59">
        <f>'K8 SD_UPTD 2013'!F35</f>
        <v>60465000</v>
      </c>
    </row>
    <row r="35" spans="2:22">
      <c r="B35" s="79">
        <f>'PER TRIWULAN'!A30</f>
        <v>25</v>
      </c>
      <c r="C35" s="90" t="str">
        <f>'PER TRIWULAN'!I30</f>
        <v xml:space="preserve"> Brati </v>
      </c>
      <c r="D35" s="36" t="str">
        <f>'PER TRIWULAN'!B30</f>
        <v>SD NEGERI 3 TEMON</v>
      </c>
      <c r="E35" s="62">
        <f>'K8 SD_UPTD 2013'!G36</f>
        <v>9101000</v>
      </c>
      <c r="F35" s="62">
        <f>'K8 SD_UPTD 2013'!H36</f>
        <v>340000</v>
      </c>
      <c r="G35" s="62">
        <f>'K8 SD_UPTD 2013'!I36</f>
        <v>20145850</v>
      </c>
      <c r="H35" s="62">
        <f>'K8 SD_UPTD 2013'!J36</f>
        <v>14992950</v>
      </c>
      <c r="I35" s="62">
        <f>'K8 SD_UPTD 2013'!K36</f>
        <v>26126800</v>
      </c>
      <c r="J35" s="62">
        <f>'K8 SD_UPTD 2013'!L36</f>
        <v>3123448</v>
      </c>
      <c r="K35" s="62">
        <f>'K8 SD_UPTD 2013'!M36</f>
        <v>4804000</v>
      </c>
      <c r="L35" s="62">
        <f>'K8 SD_UPTD 2013'!N36</f>
        <v>17700000</v>
      </c>
      <c r="M35" s="62">
        <f>'K8 SD_UPTD 2013'!O36</f>
        <v>2465000</v>
      </c>
      <c r="N35" s="62">
        <f>'K8 SD_UPTD 2013'!P36</f>
        <v>0</v>
      </c>
      <c r="O35" s="62">
        <f>'K8 SD_UPTD 2013'!Q36</f>
        <v>4231470</v>
      </c>
      <c r="P35" s="62">
        <f>'K8 SD_UPTD 2013'!R36</f>
        <v>0</v>
      </c>
      <c r="Q35" s="62">
        <f>'K8 SD_UPTD 2013'!S36</f>
        <v>1949470</v>
      </c>
      <c r="R35" s="62">
        <f t="shared" si="0"/>
        <v>104979988</v>
      </c>
      <c r="S35" s="59">
        <f t="shared" si="1"/>
        <v>0</v>
      </c>
      <c r="T35" s="59">
        <f t="shared" si="2"/>
        <v>12</v>
      </c>
      <c r="U35" s="59">
        <f>'PER TRIWULAN'!X30</f>
        <v>104980000</v>
      </c>
      <c r="V35" s="59">
        <f>'K8 SD_UPTD 2013'!F36</f>
        <v>104980000</v>
      </c>
    </row>
    <row r="36" spans="2:22">
      <c r="B36" s="79">
        <f>'PER TRIWULAN'!A31</f>
        <v>26</v>
      </c>
      <c r="C36" s="90" t="str">
        <f>'PER TRIWULAN'!I31</f>
        <v xml:space="preserve"> Brati </v>
      </c>
      <c r="D36" s="36" t="str">
        <f>'PER TRIWULAN'!B31</f>
        <v>SD NEGERI 3 TIREM</v>
      </c>
      <c r="E36" s="62">
        <f>'K8 SD_UPTD 2013'!G37</f>
        <v>16463750</v>
      </c>
      <c r="F36" s="62">
        <f>'K8 SD_UPTD 2013'!H37</f>
        <v>830600</v>
      </c>
      <c r="G36" s="62">
        <f>'K8 SD_UPTD 2013'!I37</f>
        <v>13738200</v>
      </c>
      <c r="H36" s="62">
        <f>'K8 SD_UPTD 2013'!J37</f>
        <v>18684200</v>
      </c>
      <c r="I36" s="62">
        <f>'K8 SD_UPTD 2013'!K37</f>
        <v>17083050</v>
      </c>
      <c r="J36" s="62">
        <f>'K8 SD_UPTD 2013'!L37</f>
        <v>4429800</v>
      </c>
      <c r="K36" s="62">
        <f>'K8 SD_UPTD 2013'!M37</f>
        <v>6349900</v>
      </c>
      <c r="L36" s="62">
        <f>'K8 SD_UPTD 2013'!N37</f>
        <v>9300000</v>
      </c>
      <c r="M36" s="62">
        <f>'K8 SD_UPTD 2013'!O37</f>
        <v>3105000</v>
      </c>
      <c r="N36" s="62">
        <f>'K8 SD_UPTD 2013'!P37</f>
        <v>0</v>
      </c>
      <c r="O36" s="62">
        <f>'K8 SD_UPTD 2013'!Q37</f>
        <v>5037000</v>
      </c>
      <c r="P36" s="62">
        <f>'K8 SD_UPTD 2013'!R37</f>
        <v>0</v>
      </c>
      <c r="Q36" s="62">
        <f>'K8 SD_UPTD 2013'!S37</f>
        <v>1838500</v>
      </c>
      <c r="R36" s="62">
        <f t="shared" si="0"/>
        <v>96860000</v>
      </c>
      <c r="S36" s="59">
        <f t="shared" si="1"/>
        <v>0</v>
      </c>
      <c r="T36" s="59">
        <f t="shared" si="2"/>
        <v>0</v>
      </c>
      <c r="U36" s="59">
        <f>'PER TRIWULAN'!X31</f>
        <v>96860000</v>
      </c>
      <c r="V36" s="59">
        <f>'K8 SD_UPTD 2013'!F37</f>
        <v>96860000</v>
      </c>
    </row>
    <row r="37" spans="2:22">
      <c r="B37" s="79">
        <f>'PER TRIWULAN'!A32</f>
        <v>27</v>
      </c>
      <c r="C37" s="90" t="str">
        <f>'PER TRIWULAN'!I32</f>
        <v xml:space="preserve"> Brati </v>
      </c>
      <c r="D37" s="36" t="str">
        <f>'PER TRIWULAN'!B32</f>
        <v>SD NEGERI 4 KARANGSARI</v>
      </c>
      <c r="E37" s="62">
        <f>'K8 SD_UPTD 2013'!G38</f>
        <v>2275300</v>
      </c>
      <c r="F37" s="62">
        <f>'K8 SD_UPTD 2013'!H38</f>
        <v>721500</v>
      </c>
      <c r="G37" s="62">
        <f>'K8 SD_UPTD 2013'!I38</f>
        <v>8049900</v>
      </c>
      <c r="H37" s="62">
        <f>'K8 SD_UPTD 2013'!J38</f>
        <v>6454400</v>
      </c>
      <c r="I37" s="62">
        <f>'K8 SD_UPTD 2013'!K38</f>
        <v>5883550</v>
      </c>
      <c r="J37" s="62">
        <f>'K8 SD_UPTD 2013'!L38</f>
        <v>437150</v>
      </c>
      <c r="K37" s="62">
        <f>'K8 SD_UPTD 2013'!M38</f>
        <v>1431000</v>
      </c>
      <c r="L37" s="62">
        <f>'K8 SD_UPTD 2013'!N38</f>
        <v>6600000</v>
      </c>
      <c r="M37" s="62">
        <f>'K8 SD_UPTD 2013'!O38</f>
        <v>1712200</v>
      </c>
      <c r="N37" s="62">
        <f>'K8 SD_UPTD 2013'!P38</f>
        <v>0</v>
      </c>
      <c r="O37" s="62">
        <f>'K8 SD_UPTD 2013'!Q38</f>
        <v>1160000</v>
      </c>
      <c r="P37" s="62">
        <f>'K8 SD_UPTD 2013'!R38</f>
        <v>0</v>
      </c>
      <c r="Q37" s="62">
        <f>'K8 SD_UPTD 2013'!S38</f>
        <v>2395000</v>
      </c>
      <c r="R37" s="62">
        <f t="shared" si="0"/>
        <v>37120000</v>
      </c>
      <c r="S37" s="59">
        <f t="shared" si="1"/>
        <v>0</v>
      </c>
      <c r="T37" s="59">
        <f t="shared" si="2"/>
        <v>0</v>
      </c>
      <c r="U37" s="59">
        <f>'PER TRIWULAN'!X32</f>
        <v>37120000</v>
      </c>
      <c r="V37" s="59">
        <f>'K8 SD_UPTD 2013'!F38</f>
        <v>37120000</v>
      </c>
    </row>
    <row r="38" spans="2:22">
      <c r="B38" s="79">
        <f>'PER TRIWULAN'!A33</f>
        <v>28</v>
      </c>
      <c r="C38" s="90" t="str">
        <f>'PER TRIWULAN'!I33</f>
        <v xml:space="preserve"> Brati </v>
      </c>
      <c r="D38" s="36" t="str">
        <f>'PER TRIWULAN'!B33</f>
        <v>SD NEGERI 4 KATEKAN</v>
      </c>
      <c r="E38" s="62">
        <f>'K8 SD_UPTD 2013'!G39</f>
        <v>5420000</v>
      </c>
      <c r="F38" s="62">
        <f>'K8 SD_UPTD 2013'!H39</f>
        <v>162600</v>
      </c>
      <c r="G38" s="62">
        <f>'K8 SD_UPTD 2013'!I39</f>
        <v>3580400</v>
      </c>
      <c r="H38" s="62">
        <f>'K8 SD_UPTD 2013'!J39</f>
        <v>12785400</v>
      </c>
      <c r="I38" s="62">
        <f>'K8 SD_UPTD 2013'!K39</f>
        <v>2848010</v>
      </c>
      <c r="J38" s="62">
        <f>'K8 SD_UPTD 2013'!L39</f>
        <v>396410</v>
      </c>
      <c r="K38" s="62">
        <f>'K8 SD_UPTD 2013'!M39</f>
        <v>6061000</v>
      </c>
      <c r="L38" s="62">
        <f>'K8 SD_UPTD 2013'!N39</f>
        <v>5400000</v>
      </c>
      <c r="M38" s="62">
        <f>'K8 SD_UPTD 2013'!O39</f>
        <v>2530000</v>
      </c>
      <c r="N38" s="62">
        <f>'K8 SD_UPTD 2013'!P39</f>
        <v>0</v>
      </c>
      <c r="O38" s="62">
        <f>'K8 SD_UPTD 2013'!Q39</f>
        <v>1818090</v>
      </c>
      <c r="P38" s="62">
        <f>'K8 SD_UPTD 2013'!R39</f>
        <v>400000</v>
      </c>
      <c r="Q38" s="62">
        <f>'K8 SD_UPTD 2013'!S39</f>
        <v>2658090</v>
      </c>
      <c r="R38" s="62">
        <f t="shared" si="0"/>
        <v>44060000</v>
      </c>
      <c r="S38" s="59">
        <f t="shared" si="1"/>
        <v>0</v>
      </c>
      <c r="T38" s="59">
        <f t="shared" si="2"/>
        <v>310000</v>
      </c>
      <c r="U38" s="59">
        <f>'PER TRIWULAN'!X33</f>
        <v>44370000</v>
      </c>
      <c r="V38" s="59">
        <f>'K8 SD_UPTD 2013'!F39</f>
        <v>44370000</v>
      </c>
    </row>
    <row r="39" spans="2:22">
      <c r="B39" s="79">
        <f>'PER TRIWULAN'!A34</f>
        <v>29</v>
      </c>
      <c r="C39" s="90" t="str">
        <f>'PER TRIWULAN'!I34</f>
        <v xml:space="preserve"> Brati </v>
      </c>
      <c r="D39" s="36" t="str">
        <f>'PER TRIWULAN'!B34</f>
        <v>SD NEGERI 4 KRONGGEN</v>
      </c>
      <c r="E39" s="62">
        <f>'K8 SD_UPTD 2013'!G40</f>
        <v>5711500</v>
      </c>
      <c r="F39" s="62">
        <f>'K8 SD_UPTD 2013'!H40</f>
        <v>2687500</v>
      </c>
      <c r="G39" s="62">
        <f>'K8 SD_UPTD 2013'!I40</f>
        <v>13848100</v>
      </c>
      <c r="H39" s="62">
        <f>'K8 SD_UPTD 2013'!J40</f>
        <v>14930345</v>
      </c>
      <c r="I39" s="62">
        <f>'K8 SD_UPTD 2013'!K40</f>
        <v>15767621</v>
      </c>
      <c r="J39" s="62">
        <f>'K8 SD_UPTD 2013'!L40</f>
        <v>2436434</v>
      </c>
      <c r="K39" s="62">
        <f>'K8 SD_UPTD 2013'!M40</f>
        <v>7493500</v>
      </c>
      <c r="L39" s="62">
        <f>'K8 SD_UPTD 2013'!N40</f>
        <v>7235000</v>
      </c>
      <c r="M39" s="62">
        <f>'K8 SD_UPTD 2013'!O40</f>
        <v>1675000</v>
      </c>
      <c r="N39" s="62">
        <f>'K8 SD_UPTD 2013'!P40</f>
        <v>0</v>
      </c>
      <c r="O39" s="62">
        <f>'K8 SD_UPTD 2013'!Q40</f>
        <v>2745000</v>
      </c>
      <c r="P39" s="62">
        <f>'K8 SD_UPTD 2013'!R40</f>
        <v>0</v>
      </c>
      <c r="Q39" s="62">
        <f>'K8 SD_UPTD 2013'!S40</f>
        <v>0</v>
      </c>
      <c r="R39" s="62">
        <f t="shared" si="0"/>
        <v>74530000</v>
      </c>
      <c r="S39" s="59">
        <f t="shared" si="1"/>
        <v>0</v>
      </c>
      <c r="T39" s="59">
        <f t="shared" si="2"/>
        <v>0</v>
      </c>
      <c r="U39" s="59">
        <f>'PER TRIWULAN'!X34</f>
        <v>74530000</v>
      </c>
      <c r="V39" s="59">
        <f>'K8 SD_UPTD 2013'!F40</f>
        <v>74530000</v>
      </c>
    </row>
    <row r="40" spans="2:22">
      <c r="B40" s="79">
        <f>'PER TRIWULAN'!A35</f>
        <v>30</v>
      </c>
      <c r="C40" s="90" t="str">
        <f>'PER TRIWULAN'!I35</f>
        <v xml:space="preserve"> Brati </v>
      </c>
      <c r="D40" s="36" t="str">
        <f>'PER TRIWULAN'!B35</f>
        <v>SD NEGERI 4 MENDURAN</v>
      </c>
      <c r="E40" s="62">
        <f>'K8 SD_UPTD 2013'!G41</f>
        <v>729429</v>
      </c>
      <c r="F40" s="62">
        <f>'K8 SD_UPTD 2013'!H41</f>
        <v>180400</v>
      </c>
      <c r="G40" s="62">
        <f>'K8 SD_UPTD 2013'!I41</f>
        <v>10273300</v>
      </c>
      <c r="H40" s="62">
        <f>'K8 SD_UPTD 2013'!J41</f>
        <v>5289000</v>
      </c>
      <c r="I40" s="62">
        <f>'K8 SD_UPTD 2013'!K41</f>
        <v>5681750</v>
      </c>
      <c r="J40" s="62">
        <f>'K8 SD_UPTD 2013'!L41</f>
        <v>2033521</v>
      </c>
      <c r="K40" s="62">
        <f>'K8 SD_UPTD 2013'!M41</f>
        <v>3660500</v>
      </c>
      <c r="L40" s="62">
        <f>'K8 SD_UPTD 2013'!N41</f>
        <v>9000000</v>
      </c>
      <c r="M40" s="62">
        <f>'K8 SD_UPTD 2013'!O41</f>
        <v>4334500</v>
      </c>
      <c r="N40" s="62">
        <f>'K8 SD_UPTD 2013'!P41</f>
        <v>0</v>
      </c>
      <c r="O40" s="62">
        <f>'K8 SD_UPTD 2013'!Q41</f>
        <v>0</v>
      </c>
      <c r="P40" s="62">
        <f>'K8 SD_UPTD 2013'!R41</f>
        <v>1138000</v>
      </c>
      <c r="Q40" s="62">
        <f>'K8 SD_UPTD 2013'!S41</f>
        <v>599600</v>
      </c>
      <c r="R40" s="62">
        <f t="shared" si="0"/>
        <v>42920000</v>
      </c>
      <c r="S40" s="59">
        <f t="shared" si="1"/>
        <v>0</v>
      </c>
      <c r="T40" s="59">
        <f t="shared" si="2"/>
        <v>0</v>
      </c>
      <c r="U40" s="59">
        <f>'PER TRIWULAN'!X35</f>
        <v>42920000</v>
      </c>
      <c r="V40" s="59">
        <f>'K8 SD_UPTD 2013'!F41</f>
        <v>42920000</v>
      </c>
    </row>
    <row r="41" spans="2:22">
      <c r="B41" s="79">
        <f>'PER TRIWULAN'!A36</f>
        <v>31</v>
      </c>
      <c r="C41" s="90" t="str">
        <f>'PER TRIWULAN'!I36</f>
        <v xml:space="preserve"> Brati </v>
      </c>
      <c r="D41" s="36" t="str">
        <f>'PER TRIWULAN'!B36</f>
        <v>SD NEGERI 5 KARANGSARI</v>
      </c>
      <c r="E41" s="62">
        <f>'K8 SD_UPTD 2013'!G42</f>
        <v>3263000</v>
      </c>
      <c r="F41" s="62">
        <f>'K8 SD_UPTD 2013'!H42</f>
        <v>0</v>
      </c>
      <c r="G41" s="62">
        <f>'K8 SD_UPTD 2013'!I42</f>
        <v>5758250</v>
      </c>
      <c r="H41" s="62">
        <f>'K8 SD_UPTD 2013'!J42</f>
        <v>5336250</v>
      </c>
      <c r="I41" s="62">
        <f>'K8 SD_UPTD 2013'!K42</f>
        <v>12589750</v>
      </c>
      <c r="J41" s="62">
        <f>'K8 SD_UPTD 2013'!L42</f>
        <v>723057</v>
      </c>
      <c r="K41" s="62">
        <f>'K8 SD_UPTD 2013'!M42</f>
        <v>3264100</v>
      </c>
      <c r="L41" s="62">
        <f>'K8 SD_UPTD 2013'!N42</f>
        <v>10280000</v>
      </c>
      <c r="M41" s="62">
        <f>'K8 SD_UPTD 2013'!O42</f>
        <v>1755000</v>
      </c>
      <c r="N41" s="62">
        <f>'K8 SD_UPTD 2013'!P42</f>
        <v>50000</v>
      </c>
      <c r="O41" s="62">
        <f>'K8 SD_UPTD 2013'!Q42</f>
        <v>2824500</v>
      </c>
      <c r="P41" s="62">
        <f>'K8 SD_UPTD 2013'!R42</f>
        <v>295000</v>
      </c>
      <c r="Q41" s="62">
        <f>'K8 SD_UPTD 2013'!S42</f>
        <v>5481000</v>
      </c>
      <c r="R41" s="62">
        <f t="shared" si="0"/>
        <v>51619907</v>
      </c>
      <c r="S41" s="59">
        <f t="shared" si="1"/>
        <v>0</v>
      </c>
      <c r="T41" s="59">
        <f t="shared" si="2"/>
        <v>93</v>
      </c>
      <c r="U41" s="59">
        <f>'PER TRIWULAN'!X36</f>
        <v>51620000</v>
      </c>
      <c r="V41" s="59">
        <f>'K8 SD_UPTD 2013'!F42</f>
        <v>51620000</v>
      </c>
    </row>
    <row r="42" spans="2:22">
      <c r="B42" s="79">
        <f>'PER TRIWULAN'!A37</f>
        <v>32</v>
      </c>
      <c r="C42" s="90" t="str">
        <f>'PER TRIWULAN'!I37</f>
        <v xml:space="preserve"> Brati </v>
      </c>
      <c r="D42" s="36" t="str">
        <f>'PER TRIWULAN'!B37</f>
        <v>SD NEGERI 5 MENDURAN</v>
      </c>
      <c r="E42" s="62">
        <f>'K8 SD_UPTD 2013'!G43</f>
        <v>4684750</v>
      </c>
      <c r="F42" s="62">
        <f>'K8 SD_UPTD 2013'!H43</f>
        <v>100000</v>
      </c>
      <c r="G42" s="62">
        <f>'K8 SD_UPTD 2013'!I43</f>
        <v>5409500</v>
      </c>
      <c r="H42" s="62">
        <f>'K8 SD_UPTD 2013'!J43</f>
        <v>5935800</v>
      </c>
      <c r="I42" s="62">
        <f>'K8 SD_UPTD 2013'!K43</f>
        <v>3950150</v>
      </c>
      <c r="J42" s="62">
        <f>'K8 SD_UPTD 2013'!L43</f>
        <v>2052874</v>
      </c>
      <c r="K42" s="62">
        <f>'K8 SD_UPTD 2013'!M43</f>
        <v>2664926</v>
      </c>
      <c r="L42" s="62">
        <f>'K8 SD_UPTD 2013'!N43</f>
        <v>8500000</v>
      </c>
      <c r="M42" s="62">
        <f>'K8 SD_UPTD 2013'!O43</f>
        <v>1355000</v>
      </c>
      <c r="N42" s="62">
        <f>'K8 SD_UPTD 2013'!P43</f>
        <v>0</v>
      </c>
      <c r="O42" s="62">
        <f>'K8 SD_UPTD 2013'!Q43</f>
        <v>2250000</v>
      </c>
      <c r="P42" s="62">
        <f>'K8 SD_UPTD 2013'!R43</f>
        <v>6932500</v>
      </c>
      <c r="Q42" s="62">
        <f>'K8 SD_UPTD 2013'!S43</f>
        <v>3724500</v>
      </c>
      <c r="R42" s="62">
        <f t="shared" si="0"/>
        <v>47560000</v>
      </c>
      <c r="S42" s="59">
        <f t="shared" si="1"/>
        <v>0</v>
      </c>
      <c r="T42" s="59">
        <f t="shared" si="2"/>
        <v>0</v>
      </c>
      <c r="U42" s="59">
        <f>'PER TRIWULAN'!X37</f>
        <v>47560000</v>
      </c>
      <c r="V42" s="59">
        <f>'K8 SD_UPTD 2013'!F43</f>
        <v>47560000</v>
      </c>
    </row>
    <row r="43" spans="2:22">
      <c r="B43" s="79">
        <f>'PER TRIWULAN'!A38</f>
        <v>33</v>
      </c>
      <c r="C43" s="90" t="str">
        <f>'PER TRIWULAN'!I38</f>
        <v xml:space="preserve"> Gabus </v>
      </c>
      <c r="D43" s="36" t="str">
        <f>'PER TRIWULAN'!B38</f>
        <v>SD NEGERI 1 BENDO HARJO</v>
      </c>
      <c r="E43" s="62">
        <f>'K8 SD_UPTD 2013'!G44</f>
        <v>1158000</v>
      </c>
      <c r="F43" s="62">
        <f>'K8 SD_UPTD 2013'!H44</f>
        <v>450000</v>
      </c>
      <c r="G43" s="62">
        <f>'K8 SD_UPTD 2013'!I44</f>
        <v>8847000</v>
      </c>
      <c r="H43" s="62">
        <f>'K8 SD_UPTD 2013'!J44</f>
        <v>3111100</v>
      </c>
      <c r="I43" s="62">
        <f>'K8 SD_UPTD 2013'!K44</f>
        <v>35090950</v>
      </c>
      <c r="J43" s="62">
        <f>'K8 SD_UPTD 2013'!L44</f>
        <v>1175000</v>
      </c>
      <c r="K43" s="62">
        <f>'K8 SD_UPTD 2013'!M44</f>
        <v>11620000</v>
      </c>
      <c r="L43" s="62">
        <f>'K8 SD_UPTD 2013'!N44</f>
        <v>13300000</v>
      </c>
      <c r="M43" s="62">
        <f>'K8 SD_UPTD 2013'!O44</f>
        <v>1062000</v>
      </c>
      <c r="N43" s="62" t="str">
        <f>'K8 SD_UPTD 2013'!P44</f>
        <v xml:space="preserve"> </v>
      </c>
      <c r="O43" s="62">
        <f>'K8 SD_UPTD 2013'!Q44</f>
        <v>1325950</v>
      </c>
      <c r="P43" s="62" t="str">
        <f>'K8 SD_UPTD 2013'!R44</f>
        <v xml:space="preserve"> </v>
      </c>
      <c r="Q43" s="62">
        <f>'K8 SD_UPTD 2013'!S44</f>
        <v>870000</v>
      </c>
      <c r="R43" s="62">
        <f t="shared" si="0"/>
        <v>78010000</v>
      </c>
      <c r="S43" s="59">
        <f t="shared" si="1"/>
        <v>0</v>
      </c>
      <c r="T43" s="59">
        <f t="shared" si="2"/>
        <v>0</v>
      </c>
      <c r="U43" s="59">
        <f>'PER TRIWULAN'!X38</f>
        <v>78010000</v>
      </c>
      <c r="V43" s="59">
        <f>'K8 SD_UPTD 2013'!F44</f>
        <v>78010000</v>
      </c>
    </row>
    <row r="44" spans="2:22">
      <c r="B44" s="79">
        <f>'PER TRIWULAN'!A39</f>
        <v>34</v>
      </c>
      <c r="C44" s="90" t="str">
        <f>'PER TRIWULAN'!I39</f>
        <v xml:space="preserve"> Gabus </v>
      </c>
      <c r="D44" s="36" t="str">
        <f>'PER TRIWULAN'!B39</f>
        <v>SD NEGERI 1 KEYONGAN</v>
      </c>
      <c r="E44" s="62">
        <f>'K8 SD_UPTD 2013'!G45</f>
        <v>6491700</v>
      </c>
      <c r="F44" s="62">
        <f>'K8 SD_UPTD 2013'!H45</f>
        <v>500000</v>
      </c>
      <c r="G44" s="62">
        <f>'K8 SD_UPTD 2013'!I45</f>
        <v>14724100</v>
      </c>
      <c r="H44" s="62">
        <f>'K8 SD_UPTD 2013'!J45</f>
        <v>19511700</v>
      </c>
      <c r="I44" s="62">
        <f>'K8 SD_UPTD 2013'!K45</f>
        <v>7210790</v>
      </c>
      <c r="J44" s="62">
        <f>'K8 SD_UPTD 2013'!L45</f>
        <v>1151450</v>
      </c>
      <c r="K44" s="62">
        <f>'K8 SD_UPTD 2013'!M45</f>
        <v>7423500</v>
      </c>
      <c r="L44" s="62">
        <f>'K8 SD_UPTD 2013'!N45</f>
        <v>21015000</v>
      </c>
      <c r="M44" s="62">
        <f>'K8 SD_UPTD 2013'!O45</f>
        <v>7681250</v>
      </c>
      <c r="N44" s="62">
        <f>'K8 SD_UPTD 2013'!P45</f>
        <v>447700</v>
      </c>
      <c r="O44" s="62">
        <f>'K8 SD_UPTD 2013'!Q45</f>
        <v>3263510</v>
      </c>
      <c r="P44" s="62">
        <f>'K8 SD_UPTD 2013'!R45</f>
        <v>8218100</v>
      </c>
      <c r="Q44" s="62">
        <f>'K8 SD_UPTD 2013'!S45</f>
        <v>9081200</v>
      </c>
      <c r="R44" s="62">
        <f t="shared" si="0"/>
        <v>106720000</v>
      </c>
      <c r="S44" s="59">
        <f t="shared" si="1"/>
        <v>0</v>
      </c>
      <c r="T44" s="59">
        <f t="shared" si="2"/>
        <v>0</v>
      </c>
      <c r="U44" s="59">
        <f>'PER TRIWULAN'!X39</f>
        <v>106720000</v>
      </c>
      <c r="V44" s="59">
        <f>'K8 SD_UPTD 2013'!F45</f>
        <v>106720000</v>
      </c>
    </row>
    <row r="45" spans="2:22">
      <c r="B45" s="79">
        <f>'PER TRIWULAN'!A40</f>
        <v>35</v>
      </c>
      <c r="C45" s="90" t="str">
        <f>'PER TRIWULAN'!I40</f>
        <v xml:space="preserve"> Gabus </v>
      </c>
      <c r="D45" s="36" t="str">
        <f>'PER TRIWULAN'!B40</f>
        <v>SD NEGERI 1 NGLINDUK</v>
      </c>
      <c r="E45" s="62">
        <f>'K8 SD_UPTD 2013'!G46</f>
        <v>1013000</v>
      </c>
      <c r="F45" s="62">
        <f>'K8 SD_UPTD 2013'!H46</f>
        <v>550000</v>
      </c>
      <c r="G45" s="62">
        <f>'K8 SD_UPTD 2013'!I46</f>
        <v>9227900</v>
      </c>
      <c r="H45" s="62">
        <f>'K8 SD_UPTD 2013'!J46</f>
        <v>10264000</v>
      </c>
      <c r="I45" s="62">
        <f>'K8 SD_UPTD 2013'!K46</f>
        <v>30123546</v>
      </c>
      <c r="J45" s="62">
        <f>'K8 SD_UPTD 2013'!L46</f>
        <v>5359474</v>
      </c>
      <c r="K45" s="62">
        <f>'K8 SD_UPTD 2013'!M46</f>
        <v>21137980</v>
      </c>
      <c r="L45" s="62">
        <f>'K8 SD_UPTD 2013'!N46</f>
        <v>25576500</v>
      </c>
      <c r="M45" s="62">
        <f>'K8 SD_UPTD 2013'!O46</f>
        <v>2716000</v>
      </c>
      <c r="N45" s="62">
        <f>'K8 SD_UPTD 2013'!P46</f>
        <v>0</v>
      </c>
      <c r="O45" s="62">
        <f>'K8 SD_UPTD 2013'!Q46</f>
        <v>2809000</v>
      </c>
      <c r="P45" s="62">
        <f>'K8 SD_UPTD 2013'!R46</f>
        <v>483000</v>
      </c>
      <c r="Q45" s="62">
        <f>'K8 SD_UPTD 2013'!S46</f>
        <v>11959600</v>
      </c>
      <c r="R45" s="62">
        <f t="shared" si="0"/>
        <v>121220000</v>
      </c>
      <c r="S45" s="59">
        <f t="shared" si="1"/>
        <v>0</v>
      </c>
      <c r="T45" s="59">
        <f t="shared" si="2"/>
        <v>0</v>
      </c>
      <c r="U45" s="59">
        <f>'PER TRIWULAN'!X40</f>
        <v>121220000</v>
      </c>
      <c r="V45" s="59">
        <f>'K8 SD_UPTD 2013'!F46</f>
        <v>121220000</v>
      </c>
    </row>
    <row r="46" spans="2:22">
      <c r="B46" s="79">
        <f>'PER TRIWULAN'!A41</f>
        <v>36</v>
      </c>
      <c r="C46" s="90" t="str">
        <f>'PER TRIWULAN'!I41</f>
        <v xml:space="preserve"> Gabus </v>
      </c>
      <c r="D46" s="36" t="str">
        <f>'PER TRIWULAN'!B41</f>
        <v>SD NEGERI 1 PANDANHARUM</v>
      </c>
      <c r="E46" s="62">
        <f>'K8 SD_UPTD 2013'!G47</f>
        <v>527000</v>
      </c>
      <c r="F46" s="62">
        <f>'K8 SD_UPTD 2013'!H47</f>
        <v>1430000</v>
      </c>
      <c r="G46" s="62">
        <f>'K8 SD_UPTD 2013'!I47</f>
        <v>6832750</v>
      </c>
      <c r="H46" s="62">
        <f>'K8 SD_UPTD 2013'!J47</f>
        <v>5590959</v>
      </c>
      <c r="I46" s="62">
        <f>'K8 SD_UPTD 2013'!K47</f>
        <v>38154032</v>
      </c>
      <c r="J46" s="62">
        <f>'K8 SD_UPTD 2013'!L47</f>
        <v>1923259</v>
      </c>
      <c r="K46" s="62">
        <f>'K8 SD_UPTD 2013'!M47</f>
        <v>12345000</v>
      </c>
      <c r="L46" s="62">
        <f>'K8 SD_UPTD 2013'!N47</f>
        <v>12000000</v>
      </c>
      <c r="M46" s="62">
        <f>'K8 SD_UPTD 2013'!O47</f>
        <v>4027000</v>
      </c>
      <c r="N46" s="62">
        <f>'K8 SD_UPTD 2013'!P47</f>
        <v>0</v>
      </c>
      <c r="O46" s="62">
        <f>'K8 SD_UPTD 2013'!Q47</f>
        <v>1200000</v>
      </c>
      <c r="P46" s="62">
        <f>'K8 SD_UPTD 2013'!R47</f>
        <v>910000</v>
      </c>
      <c r="Q46" s="62">
        <f>'K8 SD_UPTD 2013'!S47</f>
        <v>6410000</v>
      </c>
      <c r="R46" s="62">
        <f t="shared" si="0"/>
        <v>91350000</v>
      </c>
      <c r="S46" s="59">
        <f t="shared" si="1"/>
        <v>0</v>
      </c>
      <c r="T46" s="59">
        <f t="shared" si="2"/>
        <v>0</v>
      </c>
      <c r="U46" s="59">
        <f>'PER TRIWULAN'!X41</f>
        <v>91350000</v>
      </c>
      <c r="V46" s="59">
        <f>'K8 SD_UPTD 2013'!F47</f>
        <v>91350000</v>
      </c>
    </row>
    <row r="47" spans="2:22">
      <c r="B47" s="79">
        <f>'PER TRIWULAN'!A42</f>
        <v>37</v>
      </c>
      <c r="C47" s="90" t="str">
        <f>'PER TRIWULAN'!I42</f>
        <v xml:space="preserve"> Gabus </v>
      </c>
      <c r="D47" s="36" t="str">
        <f>'PER TRIWULAN'!B42</f>
        <v>SD NEGERI 1 PELEM</v>
      </c>
      <c r="E47" s="62">
        <f>'K8 SD_UPTD 2013'!G48</f>
        <v>0</v>
      </c>
      <c r="F47" s="62">
        <f>'K8 SD_UPTD 2013'!H48</f>
        <v>0</v>
      </c>
      <c r="G47" s="62">
        <f>'K8 SD_UPTD 2013'!I48</f>
        <v>4616000</v>
      </c>
      <c r="H47" s="62">
        <f>'K8 SD_UPTD 2013'!J48</f>
        <v>0</v>
      </c>
      <c r="I47" s="62">
        <f>'K8 SD_UPTD 2013'!K48</f>
        <v>56435146</v>
      </c>
      <c r="J47" s="62">
        <f>'K8 SD_UPTD 2013'!L48</f>
        <v>5648304</v>
      </c>
      <c r="K47" s="62">
        <f>'K8 SD_UPTD 2013'!M48</f>
        <v>24338750</v>
      </c>
      <c r="L47" s="62">
        <f>'K8 SD_UPTD 2013'!N48</f>
        <v>17400000</v>
      </c>
      <c r="M47" s="62">
        <f>'K8 SD_UPTD 2013'!O48</f>
        <v>512000</v>
      </c>
      <c r="N47" s="62">
        <f>'K8 SD_UPTD 2013'!P48</f>
        <v>0</v>
      </c>
      <c r="O47" s="62">
        <f>'K8 SD_UPTD 2013'!Q48</f>
        <v>1200000</v>
      </c>
      <c r="P47" s="62">
        <f>'K8 SD_UPTD 2013'!R48</f>
        <v>0</v>
      </c>
      <c r="Q47" s="62">
        <f>'K8 SD_UPTD 2013'!S48</f>
        <v>20059800</v>
      </c>
      <c r="R47" s="62">
        <f t="shared" si="0"/>
        <v>130210000</v>
      </c>
      <c r="S47" s="59">
        <f t="shared" si="1"/>
        <v>0</v>
      </c>
      <c r="T47" s="59">
        <f t="shared" si="2"/>
        <v>0</v>
      </c>
      <c r="U47" s="59">
        <f>'PER TRIWULAN'!X42</f>
        <v>130210000</v>
      </c>
      <c r="V47" s="59">
        <f>'K8 SD_UPTD 2013'!F48</f>
        <v>130210000</v>
      </c>
    </row>
    <row r="48" spans="2:22">
      <c r="B48" s="79">
        <f>'PER TRIWULAN'!A43</f>
        <v>38</v>
      </c>
      <c r="C48" s="90" t="str">
        <f>'PER TRIWULAN'!I43</f>
        <v xml:space="preserve"> Gabus </v>
      </c>
      <c r="D48" s="36" t="str">
        <f>'PER TRIWULAN'!B43</f>
        <v>SD NEGERI 1 SUWATU</v>
      </c>
      <c r="E48" s="62">
        <f>'K8 SD_UPTD 2013'!G49</f>
        <v>1997500</v>
      </c>
      <c r="F48" s="62">
        <f>'K8 SD_UPTD 2013'!H49</f>
        <v>12500</v>
      </c>
      <c r="G48" s="62">
        <f>'K8 SD_UPTD 2013'!I49</f>
        <v>11186000</v>
      </c>
      <c r="H48" s="62">
        <f>'K8 SD_UPTD 2013'!J49</f>
        <v>11191050</v>
      </c>
      <c r="I48" s="62">
        <f>'K8 SD_UPTD 2013'!K49</f>
        <v>13490650</v>
      </c>
      <c r="J48" s="62">
        <f>'K8 SD_UPTD 2013'!L49</f>
        <v>3192000</v>
      </c>
      <c r="K48" s="62">
        <f>'K8 SD_UPTD 2013'!M49</f>
        <v>8406000</v>
      </c>
      <c r="L48" s="62">
        <f>'K8 SD_UPTD 2013'!N49</f>
        <v>13100000</v>
      </c>
      <c r="M48" s="62">
        <f>'K8 SD_UPTD 2013'!O49</f>
        <v>2253000</v>
      </c>
      <c r="N48" s="62">
        <f>'K8 SD_UPTD 2013'!P49</f>
        <v>234000</v>
      </c>
      <c r="O48" s="62">
        <f>'K8 SD_UPTD 2013'!Q49</f>
        <v>435000</v>
      </c>
      <c r="P48" s="62">
        <f>'K8 SD_UPTD 2013'!R49</f>
        <v>0</v>
      </c>
      <c r="Q48" s="62">
        <f>'K8 SD_UPTD 2013'!S49</f>
        <v>0</v>
      </c>
      <c r="R48" s="62">
        <f t="shared" si="0"/>
        <v>65497700</v>
      </c>
      <c r="S48" s="59">
        <f t="shared" si="1"/>
        <v>0</v>
      </c>
      <c r="T48" s="59">
        <f t="shared" si="2"/>
        <v>42300</v>
      </c>
      <c r="U48" s="59">
        <f>'PER TRIWULAN'!X43</f>
        <v>65540000</v>
      </c>
      <c r="V48" s="59">
        <f>'K8 SD_UPTD 2013'!F49</f>
        <v>65540000</v>
      </c>
    </row>
    <row r="49" spans="2:22">
      <c r="B49" s="79">
        <f>'PER TRIWULAN'!A44</f>
        <v>39</v>
      </c>
      <c r="C49" s="90" t="str">
        <f>'PER TRIWULAN'!I44</f>
        <v xml:space="preserve"> Gabus </v>
      </c>
      <c r="D49" s="36" t="str">
        <f>'PER TRIWULAN'!B44</f>
        <v>SD NEGERI 1 TAHUNAN</v>
      </c>
      <c r="E49" s="62">
        <f>'K8 SD_UPTD 2013'!G50</f>
        <v>300000</v>
      </c>
      <c r="F49" s="62">
        <f>'K8 SD_UPTD 2013'!H50</f>
        <v>0</v>
      </c>
      <c r="G49" s="62">
        <f>'K8 SD_UPTD 2013'!I50</f>
        <v>7679600</v>
      </c>
      <c r="H49" s="62">
        <f>'K8 SD_UPTD 2013'!J50</f>
        <v>1218000</v>
      </c>
      <c r="I49" s="62">
        <f>'K8 SD_UPTD 2013'!K50</f>
        <v>43985100</v>
      </c>
      <c r="J49" s="62">
        <f>'K8 SD_UPTD 2013'!L50</f>
        <v>2565000</v>
      </c>
      <c r="K49" s="62">
        <f>'K8 SD_UPTD 2013'!M50</f>
        <v>19545800</v>
      </c>
      <c r="L49" s="62">
        <f>'K8 SD_UPTD 2013'!N50</f>
        <v>16800000</v>
      </c>
      <c r="M49" s="62">
        <f>'K8 SD_UPTD 2013'!O50</f>
        <v>100000</v>
      </c>
      <c r="N49" s="62">
        <f>'K8 SD_UPTD 2013'!P50</f>
        <v>0</v>
      </c>
      <c r="O49" s="62">
        <f>'K8 SD_UPTD 2013'!Q50</f>
        <v>2000000</v>
      </c>
      <c r="P49" s="62">
        <f>'K8 SD_UPTD 2013'!R50</f>
        <v>0</v>
      </c>
      <c r="Q49" s="62">
        <f>'K8 SD_UPTD 2013'!S50</f>
        <v>19486500</v>
      </c>
      <c r="R49" s="62">
        <f t="shared" si="0"/>
        <v>113680000</v>
      </c>
      <c r="S49" s="59">
        <f t="shared" si="1"/>
        <v>0</v>
      </c>
      <c r="T49" s="59">
        <f t="shared" si="2"/>
        <v>0</v>
      </c>
      <c r="U49" s="59">
        <f>'PER TRIWULAN'!X44</f>
        <v>113680000</v>
      </c>
      <c r="V49" s="59">
        <f>'K8 SD_UPTD 2013'!F50</f>
        <v>113680000</v>
      </c>
    </row>
    <row r="50" spans="2:22">
      <c r="B50" s="79">
        <f>'PER TRIWULAN'!A45</f>
        <v>40</v>
      </c>
      <c r="C50" s="90" t="str">
        <f>'PER TRIWULAN'!I45</f>
        <v xml:space="preserve"> Gabus </v>
      </c>
      <c r="D50" s="36" t="str">
        <f>'PER TRIWULAN'!B45</f>
        <v>SD NEGERI 1 TLOGOTIRTO</v>
      </c>
      <c r="E50" s="62">
        <f>'K8 SD_UPTD 2013'!G51</f>
        <v>1868300</v>
      </c>
      <c r="F50" s="62">
        <f>'K8 SD_UPTD 2013'!H51</f>
        <v>865500</v>
      </c>
      <c r="G50" s="62">
        <f>'K8 SD_UPTD 2013'!I51</f>
        <v>20788400</v>
      </c>
      <c r="H50" s="62">
        <f>'K8 SD_UPTD 2013'!J51</f>
        <v>19223100</v>
      </c>
      <c r="I50" s="62">
        <f>'K8 SD_UPTD 2013'!K51</f>
        <v>20348037</v>
      </c>
      <c r="J50" s="62">
        <f>'K8 SD_UPTD 2013'!L51</f>
        <v>2551663</v>
      </c>
      <c r="K50" s="62">
        <f>'K8 SD_UPTD 2013'!M51</f>
        <v>586000</v>
      </c>
      <c r="L50" s="62">
        <f>'K8 SD_UPTD 2013'!N51</f>
        <v>20900000</v>
      </c>
      <c r="M50" s="62">
        <f>'K8 SD_UPTD 2013'!O51</f>
        <v>4883000</v>
      </c>
      <c r="N50" s="62">
        <f>'K8 SD_UPTD 2013'!P51</f>
        <v>0</v>
      </c>
      <c r="O50" s="62">
        <f>'K8 SD_UPTD 2013'!Q51</f>
        <v>11378000</v>
      </c>
      <c r="P50" s="62">
        <f>'K8 SD_UPTD 2013'!R51</f>
        <v>5648000</v>
      </c>
      <c r="Q50" s="62">
        <f>'K8 SD_UPTD 2013'!S51</f>
        <v>0</v>
      </c>
      <c r="R50" s="62">
        <f t="shared" si="0"/>
        <v>109040000</v>
      </c>
      <c r="S50" s="59">
        <f t="shared" si="1"/>
        <v>0</v>
      </c>
      <c r="T50" s="59">
        <f t="shared" si="2"/>
        <v>0</v>
      </c>
      <c r="U50" s="59">
        <f>'PER TRIWULAN'!X45</f>
        <v>109040000</v>
      </c>
      <c r="V50" s="59">
        <f>'K8 SD_UPTD 2013'!F51</f>
        <v>109040000</v>
      </c>
    </row>
    <row r="51" spans="2:22">
      <c r="B51" s="79">
        <f>'PER TRIWULAN'!A46</f>
        <v>41</v>
      </c>
      <c r="C51" s="90" t="str">
        <f>'PER TRIWULAN'!I46</f>
        <v xml:space="preserve"> Gabus </v>
      </c>
      <c r="D51" s="36" t="str">
        <f>'PER TRIWULAN'!B46</f>
        <v>SD NEGERI 1 TUNGGULREJO</v>
      </c>
      <c r="E51" s="62">
        <f>'K8 SD_UPTD 2013'!G52</f>
        <v>0</v>
      </c>
      <c r="F51" s="62">
        <f>'K8 SD_UPTD 2013'!H52</f>
        <v>400000</v>
      </c>
      <c r="G51" s="62">
        <f>'K8 SD_UPTD 2013'!I52</f>
        <v>4179550</v>
      </c>
      <c r="H51" s="62">
        <f>'K8 SD_UPTD 2013'!J52</f>
        <v>6836200</v>
      </c>
      <c r="I51" s="62">
        <f>'K8 SD_UPTD 2013'!K52</f>
        <v>26456250</v>
      </c>
      <c r="J51" s="62">
        <f>'K8 SD_UPTD 2013'!L52</f>
        <v>260000</v>
      </c>
      <c r="K51" s="62">
        <f>'K8 SD_UPTD 2013'!M52</f>
        <v>0</v>
      </c>
      <c r="L51" s="62">
        <f>'K8 SD_UPTD 2013'!N52</f>
        <v>13050000</v>
      </c>
      <c r="M51" s="62">
        <f>'K8 SD_UPTD 2013'!O52</f>
        <v>790000</v>
      </c>
      <c r="N51" s="62">
        <f>'K8 SD_UPTD 2013'!P52</f>
        <v>0</v>
      </c>
      <c r="O51" s="62">
        <f>'K8 SD_UPTD 2013'!Q52</f>
        <v>2950000</v>
      </c>
      <c r="P51" s="62">
        <f>'K8 SD_UPTD 2013'!R52</f>
        <v>600000</v>
      </c>
      <c r="Q51" s="62">
        <f>'K8 SD_UPTD 2013'!S52</f>
        <v>25098000</v>
      </c>
      <c r="R51" s="62">
        <f t="shared" si="0"/>
        <v>80620000</v>
      </c>
      <c r="S51" s="59">
        <f t="shared" si="1"/>
        <v>0</v>
      </c>
      <c r="T51" s="59">
        <f t="shared" si="2"/>
        <v>0</v>
      </c>
      <c r="U51" s="59">
        <f>'PER TRIWULAN'!X46</f>
        <v>80620000</v>
      </c>
      <c r="V51" s="59">
        <f>'K8 SD_UPTD 2013'!F52</f>
        <v>80620000</v>
      </c>
    </row>
    <row r="52" spans="2:22">
      <c r="B52" s="79">
        <f>'PER TRIWULAN'!A47</f>
        <v>42</v>
      </c>
      <c r="C52" s="90" t="str">
        <f>'PER TRIWULAN'!I47</f>
        <v xml:space="preserve"> Gabus </v>
      </c>
      <c r="D52" s="36" t="str">
        <f>'PER TRIWULAN'!B47</f>
        <v>SD NEGERI 2 BANJAREJO</v>
      </c>
      <c r="E52" s="62">
        <f>'K8 SD_UPTD 2013'!G53</f>
        <v>2898000</v>
      </c>
      <c r="F52" s="62">
        <f>'K8 SD_UPTD 2013'!H53</f>
        <v>1085000</v>
      </c>
      <c r="G52" s="62">
        <f>'K8 SD_UPTD 2013'!I53</f>
        <v>29399650</v>
      </c>
      <c r="H52" s="62">
        <f>'K8 SD_UPTD 2013'!J53</f>
        <v>15911600</v>
      </c>
      <c r="I52" s="62">
        <f>'K8 SD_UPTD 2013'!K53</f>
        <v>18192900</v>
      </c>
      <c r="J52" s="62">
        <f>'K8 SD_UPTD 2013'!L53</f>
        <v>2167350</v>
      </c>
      <c r="K52" s="62">
        <f>'K8 SD_UPTD 2013'!M53</f>
        <v>1710500</v>
      </c>
      <c r="L52" s="62">
        <f>'K8 SD_UPTD 2013'!N53</f>
        <v>17550000</v>
      </c>
      <c r="M52" s="62">
        <f>'K8 SD_UPTD 2013'!O53</f>
        <v>6430000</v>
      </c>
      <c r="N52" s="62">
        <f>'K8 SD_UPTD 2013'!P53</f>
        <v>1170000</v>
      </c>
      <c r="O52" s="62">
        <f>'K8 SD_UPTD 2013'!Q53</f>
        <v>4660000</v>
      </c>
      <c r="P52" s="62">
        <f>'K8 SD_UPTD 2013'!R53</f>
        <v>615000</v>
      </c>
      <c r="Q52" s="62">
        <f>'K8 SD_UPTD 2013'!S53</f>
        <v>0</v>
      </c>
      <c r="R52" s="62">
        <f t="shared" si="0"/>
        <v>101790000</v>
      </c>
      <c r="S52" s="59">
        <f t="shared" si="1"/>
        <v>0</v>
      </c>
      <c r="T52" s="59">
        <f t="shared" si="2"/>
        <v>0</v>
      </c>
      <c r="U52" s="59">
        <f>'PER TRIWULAN'!X47</f>
        <v>101790000</v>
      </c>
      <c r="V52" s="59">
        <f>'K8 SD_UPTD 2013'!F53</f>
        <v>101790000</v>
      </c>
    </row>
    <row r="53" spans="2:22">
      <c r="B53" s="79">
        <f>'PER TRIWULAN'!A48</f>
        <v>43</v>
      </c>
      <c r="C53" s="90" t="str">
        <f>'PER TRIWULAN'!I48</f>
        <v xml:space="preserve"> Gabus </v>
      </c>
      <c r="D53" s="36" t="str">
        <f>'PER TRIWULAN'!B48</f>
        <v>SD NEGERI 2 BENDOHARJO</v>
      </c>
      <c r="E53" s="62">
        <f>'K8 SD_UPTD 2013'!G54</f>
        <v>4047750</v>
      </c>
      <c r="F53" s="62">
        <f>'K8 SD_UPTD 2013'!H54</f>
        <v>850000</v>
      </c>
      <c r="G53" s="62">
        <f>'K8 SD_UPTD 2013'!I54</f>
        <v>5185000</v>
      </c>
      <c r="H53" s="62">
        <f>'K8 SD_UPTD 2013'!J54</f>
        <v>7562500</v>
      </c>
      <c r="I53" s="62">
        <f>'K8 SD_UPTD 2013'!K54</f>
        <v>18444438</v>
      </c>
      <c r="J53" s="62">
        <f>'K8 SD_UPTD 2013'!L54</f>
        <v>1175500</v>
      </c>
      <c r="K53" s="62">
        <f>'K8 SD_UPTD 2013'!M54</f>
        <v>4290000</v>
      </c>
      <c r="L53" s="62">
        <f>'K8 SD_UPTD 2013'!N54</f>
        <v>13476000</v>
      </c>
      <c r="M53" s="62">
        <f>'K8 SD_UPTD 2013'!O54</f>
        <v>4350000</v>
      </c>
      <c r="N53" s="62" t="str">
        <f>'K8 SD_UPTD 2013'!P54</f>
        <v>-</v>
      </c>
      <c r="O53" s="62">
        <f>'K8 SD_UPTD 2013'!Q54</f>
        <v>2400000</v>
      </c>
      <c r="P53" s="62">
        <f>'K8 SD_UPTD 2013'!R54</f>
        <v>650000</v>
      </c>
      <c r="Q53" s="62">
        <f>'K8 SD_UPTD 2013'!S54</f>
        <v>6298812</v>
      </c>
      <c r="R53" s="62">
        <f t="shared" si="0"/>
        <v>68730000</v>
      </c>
      <c r="S53" s="59">
        <f t="shared" si="1"/>
        <v>0</v>
      </c>
      <c r="T53" s="59">
        <f t="shared" si="2"/>
        <v>0</v>
      </c>
      <c r="U53" s="59">
        <f>'PER TRIWULAN'!X48</f>
        <v>68730000</v>
      </c>
      <c r="V53" s="59">
        <f>'K8 SD_UPTD 2013'!F54</f>
        <v>68730000</v>
      </c>
    </row>
    <row r="54" spans="2:22">
      <c r="B54" s="79">
        <f>'PER TRIWULAN'!A49</f>
        <v>44</v>
      </c>
      <c r="C54" s="90" t="str">
        <f>'PER TRIWULAN'!I49</f>
        <v xml:space="preserve"> Gabus </v>
      </c>
      <c r="D54" s="36" t="str">
        <f>'PER TRIWULAN'!B49</f>
        <v>SD NEGERI 2 GABUS</v>
      </c>
      <c r="E54" s="62">
        <f>'K8 SD_UPTD 2013'!G55</f>
        <v>0</v>
      </c>
      <c r="F54" s="62">
        <f>'K8 SD_UPTD 2013'!H55</f>
        <v>650000</v>
      </c>
      <c r="G54" s="62">
        <f>'K8 SD_UPTD 2013'!I55</f>
        <v>540000</v>
      </c>
      <c r="H54" s="62">
        <f>'K8 SD_UPTD 2013'!J55</f>
        <v>4179000</v>
      </c>
      <c r="I54" s="62">
        <f>'K8 SD_UPTD 2013'!K55</f>
        <v>24807821</v>
      </c>
      <c r="J54" s="62">
        <f>'K8 SD_UPTD 2013'!L55</f>
        <v>1048179</v>
      </c>
      <c r="K54" s="62">
        <f>'K8 SD_UPTD 2013'!M55</f>
        <v>5770000</v>
      </c>
      <c r="L54" s="62">
        <f>'K8 SD_UPTD 2013'!N55</f>
        <v>17500000</v>
      </c>
      <c r="M54" s="62">
        <f>'K8 SD_UPTD 2013'!O55</f>
        <v>1060000</v>
      </c>
      <c r="N54" s="62">
        <f>'K8 SD_UPTD 2013'!P55</f>
        <v>0</v>
      </c>
      <c r="O54" s="62">
        <f>'K8 SD_UPTD 2013'!Q55</f>
        <v>2200000</v>
      </c>
      <c r="P54" s="62">
        <f>'K8 SD_UPTD 2013'!R55</f>
        <v>870000</v>
      </c>
      <c r="Q54" s="62">
        <f>'K8 SD_UPTD 2013'!S55</f>
        <v>8945000</v>
      </c>
      <c r="R54" s="62">
        <f t="shared" si="0"/>
        <v>67570000</v>
      </c>
      <c r="S54" s="59">
        <f t="shared" si="1"/>
        <v>0</v>
      </c>
      <c r="T54" s="59">
        <f t="shared" si="2"/>
        <v>0</v>
      </c>
      <c r="U54" s="59">
        <f>'PER TRIWULAN'!X49</f>
        <v>67570000</v>
      </c>
      <c r="V54" s="59">
        <f>'K8 SD_UPTD 2013'!F55</f>
        <v>67570000</v>
      </c>
    </row>
    <row r="55" spans="2:22">
      <c r="B55" s="79">
        <f>'PER TRIWULAN'!A50</f>
        <v>45</v>
      </c>
      <c r="C55" s="90" t="str">
        <f>'PER TRIWULAN'!I50</f>
        <v xml:space="preserve"> Gabus </v>
      </c>
      <c r="D55" s="36" t="str">
        <f>'PER TRIWULAN'!B50</f>
        <v>SD NEGERI 2 KALIPANG</v>
      </c>
      <c r="E55" s="62">
        <f>'K8 SD_UPTD 2013'!G56</f>
        <v>175000</v>
      </c>
      <c r="F55" s="62">
        <f>'K8 SD_UPTD 2013'!H56</f>
        <v>898800</v>
      </c>
      <c r="G55" s="62">
        <f>'K8 SD_UPTD 2013'!I56</f>
        <v>17604000</v>
      </c>
      <c r="H55" s="62">
        <f>'K8 SD_UPTD 2013'!J56</f>
        <v>9837950</v>
      </c>
      <c r="I55" s="62">
        <f>'K8 SD_UPTD 2013'!K56</f>
        <v>16446450</v>
      </c>
      <c r="J55" s="62">
        <f>'K8 SD_UPTD 2013'!L56</f>
        <v>1602766</v>
      </c>
      <c r="K55" s="62">
        <f>'K8 SD_UPTD 2013'!M56</f>
        <v>2663500</v>
      </c>
      <c r="L55" s="62">
        <f>'K8 SD_UPTD 2013'!N56</f>
        <v>12000000</v>
      </c>
      <c r="M55" s="62">
        <f>'K8 SD_UPTD 2013'!O56</f>
        <v>3401000</v>
      </c>
      <c r="N55" s="62">
        <f>'K8 SD_UPTD 2013'!P56</f>
        <v>0</v>
      </c>
      <c r="O55" s="62">
        <f>'K8 SD_UPTD 2013'!Q56</f>
        <v>1080534</v>
      </c>
      <c r="P55" s="62">
        <f>'K8 SD_UPTD 2013'!R56</f>
        <v>700000</v>
      </c>
      <c r="Q55" s="62">
        <f>'K8 SD_UPTD 2013'!S56</f>
        <v>0</v>
      </c>
      <c r="R55" s="62">
        <f t="shared" si="0"/>
        <v>66410000</v>
      </c>
      <c r="S55" s="59">
        <f t="shared" si="1"/>
        <v>0</v>
      </c>
      <c r="T55" s="59">
        <f t="shared" si="2"/>
        <v>0</v>
      </c>
      <c r="U55" s="59">
        <f>'PER TRIWULAN'!X50</f>
        <v>66410000</v>
      </c>
      <c r="V55" s="59">
        <f>'K8 SD_UPTD 2013'!F56</f>
        <v>66410000</v>
      </c>
    </row>
    <row r="56" spans="2:22">
      <c r="B56" s="79">
        <f>'PER TRIWULAN'!A51</f>
        <v>46</v>
      </c>
      <c r="C56" s="90" t="str">
        <f>'PER TRIWULAN'!I51</f>
        <v xml:space="preserve"> Gabus </v>
      </c>
      <c r="D56" s="36" t="str">
        <f>'PER TRIWULAN'!B51</f>
        <v>SD NEGERI 2 PANDAN HARUM</v>
      </c>
      <c r="E56" s="62">
        <f>'K8 SD_UPTD 2013'!G57</f>
        <v>6202600</v>
      </c>
      <c r="F56" s="62">
        <f>'K8 SD_UPTD 2013'!H57</f>
        <v>715000</v>
      </c>
      <c r="G56" s="62">
        <f>'K8 SD_UPTD 2013'!I57</f>
        <v>7946000</v>
      </c>
      <c r="H56" s="62">
        <f>'K8 SD_UPTD 2013'!J57</f>
        <v>10963300</v>
      </c>
      <c r="I56" s="62">
        <f>'K8 SD_UPTD 2013'!K57</f>
        <v>60600550</v>
      </c>
      <c r="J56" s="62">
        <f>'K8 SD_UPTD 2013'!L57</f>
        <v>13667421</v>
      </c>
      <c r="K56" s="62">
        <f>'K8 SD_UPTD 2013'!M57</f>
        <v>8310000</v>
      </c>
      <c r="L56" s="62">
        <f>'K8 SD_UPTD 2013'!N57</f>
        <v>15300000</v>
      </c>
      <c r="M56" s="62">
        <f>'K8 SD_UPTD 2013'!O57</f>
        <v>6401500</v>
      </c>
      <c r="N56" s="62">
        <f>'K8 SD_UPTD 2013'!P57</f>
        <v>0</v>
      </c>
      <c r="O56" s="62">
        <f>'K8 SD_UPTD 2013'!Q57</f>
        <v>3200000</v>
      </c>
      <c r="P56" s="62">
        <f>'K8 SD_UPTD 2013'!R57</f>
        <v>150000</v>
      </c>
      <c r="Q56" s="62">
        <f>'K8 SD_UPTD 2013'!S57</f>
        <v>2829000</v>
      </c>
      <c r="R56" s="62">
        <f t="shared" si="0"/>
        <v>136285371</v>
      </c>
      <c r="S56" s="59">
        <f t="shared" si="1"/>
        <v>0</v>
      </c>
      <c r="T56" s="59">
        <f t="shared" si="2"/>
        <v>14629</v>
      </c>
      <c r="U56" s="59">
        <f>'PER TRIWULAN'!X51</f>
        <v>136300000</v>
      </c>
      <c r="V56" s="59">
        <f>'K8 SD_UPTD 2013'!F57</f>
        <v>136300000</v>
      </c>
    </row>
    <row r="57" spans="2:22">
      <c r="B57" s="79">
        <f>'PER TRIWULAN'!A52</f>
        <v>47</v>
      </c>
      <c r="C57" s="90" t="str">
        <f>'PER TRIWULAN'!I52</f>
        <v xml:space="preserve"> Gabus </v>
      </c>
      <c r="D57" s="36" t="str">
        <f>'PER TRIWULAN'!B52</f>
        <v>SD NEGERI 2 PELEM</v>
      </c>
      <c r="E57" s="62">
        <f>'K8 SD_UPTD 2013'!G58</f>
        <v>3097500</v>
      </c>
      <c r="F57" s="62">
        <f>'K8 SD_UPTD 2013'!H58</f>
        <v>200000</v>
      </c>
      <c r="G57" s="62">
        <f>'K8 SD_UPTD 2013'!I58</f>
        <v>15133600</v>
      </c>
      <c r="H57" s="62">
        <f>'K8 SD_UPTD 2013'!J58</f>
        <v>8629600</v>
      </c>
      <c r="I57" s="62">
        <f>'K8 SD_UPTD 2013'!K58</f>
        <v>23422427</v>
      </c>
      <c r="J57" s="62">
        <f>'K8 SD_UPTD 2013'!L58</f>
        <v>2228873</v>
      </c>
      <c r="K57" s="62">
        <f>'K8 SD_UPTD 2013'!M58</f>
        <v>9351000</v>
      </c>
      <c r="L57" s="62">
        <f>'K8 SD_UPTD 2013'!N58</f>
        <v>17550000</v>
      </c>
      <c r="M57" s="62">
        <f>'K8 SD_UPTD 2013'!O58</f>
        <v>5460000</v>
      </c>
      <c r="N57" s="62">
        <f>'K8 SD_UPTD 2013'!P58</f>
        <v>0</v>
      </c>
      <c r="O57" s="62">
        <f>'K8 SD_UPTD 2013'!Q58</f>
        <v>2900000</v>
      </c>
      <c r="P57" s="62">
        <f>'K8 SD_UPTD 2013'!R58</f>
        <v>275000</v>
      </c>
      <c r="Q57" s="62">
        <f>'K8 SD_UPTD 2013'!S58</f>
        <v>1072000</v>
      </c>
      <c r="R57" s="62">
        <f t="shared" si="0"/>
        <v>89320000</v>
      </c>
      <c r="S57" s="59">
        <f t="shared" si="1"/>
        <v>0</v>
      </c>
      <c r="T57" s="59">
        <f t="shared" si="2"/>
        <v>0</v>
      </c>
      <c r="U57" s="59">
        <f>'PER TRIWULAN'!X52</f>
        <v>89320000</v>
      </c>
      <c r="V57" s="59">
        <f>'K8 SD_UPTD 2013'!F58</f>
        <v>89320000</v>
      </c>
    </row>
    <row r="58" spans="2:22">
      <c r="B58" s="79">
        <f>'PER TRIWULAN'!A53</f>
        <v>48</v>
      </c>
      <c r="C58" s="90" t="str">
        <f>'PER TRIWULAN'!I53</f>
        <v xml:space="preserve"> Gabus </v>
      </c>
      <c r="D58" s="36" t="str">
        <f>'PER TRIWULAN'!B53</f>
        <v>SD NEGERI 2 TUNGGULREJO</v>
      </c>
      <c r="E58" s="62">
        <f>'K8 SD_UPTD 2013'!G59</f>
        <v>190000</v>
      </c>
      <c r="F58" s="62">
        <f>'K8 SD_UPTD 2013'!H59</f>
        <v>222500</v>
      </c>
      <c r="G58" s="62">
        <f>'K8 SD_UPTD 2013'!I59</f>
        <v>15774200</v>
      </c>
      <c r="H58" s="62">
        <f>'K8 SD_UPTD 2013'!J59</f>
        <v>12618350</v>
      </c>
      <c r="I58" s="62">
        <f>'K8 SD_UPTD 2013'!K59</f>
        <v>19693200</v>
      </c>
      <c r="J58" s="62">
        <f>'K8 SD_UPTD 2013'!L59</f>
        <v>2441806</v>
      </c>
      <c r="K58" s="62">
        <f>'K8 SD_UPTD 2013'!M59</f>
        <v>4435894</v>
      </c>
      <c r="L58" s="62">
        <f>'K8 SD_UPTD 2013'!N59</f>
        <v>13670000</v>
      </c>
      <c r="M58" s="62">
        <f>'K8 SD_UPTD 2013'!O59</f>
        <v>3735000</v>
      </c>
      <c r="N58" s="62">
        <f>'K8 SD_UPTD 2013'!P59</f>
        <v>0</v>
      </c>
      <c r="O58" s="62">
        <f>'K8 SD_UPTD 2013'!Q59</f>
        <v>1639050</v>
      </c>
      <c r="P58" s="62">
        <f>'K8 SD_UPTD 2013'!R59</f>
        <v>400000</v>
      </c>
      <c r="Q58" s="62">
        <f>'K8 SD_UPTD 2013'!S59</f>
        <v>0</v>
      </c>
      <c r="R58" s="62">
        <f t="shared" si="0"/>
        <v>74820000</v>
      </c>
      <c r="S58" s="59">
        <f t="shared" si="1"/>
        <v>0</v>
      </c>
      <c r="T58" s="59">
        <f t="shared" si="2"/>
        <v>0</v>
      </c>
      <c r="U58" s="59">
        <f>'PER TRIWULAN'!X53</f>
        <v>74820000</v>
      </c>
      <c r="V58" s="59">
        <f>'K8 SD_UPTD 2013'!F59</f>
        <v>74820000</v>
      </c>
    </row>
    <row r="59" spans="2:22">
      <c r="B59" s="79">
        <f>'PER TRIWULAN'!A54</f>
        <v>49</v>
      </c>
      <c r="C59" s="90" t="str">
        <f>'PER TRIWULAN'!I54</f>
        <v xml:space="preserve"> Gabus </v>
      </c>
      <c r="D59" s="36" t="str">
        <f>'PER TRIWULAN'!B54</f>
        <v>SD NEGERI 3 BANJAREJO</v>
      </c>
      <c r="E59" s="62">
        <f>'K8 SD_UPTD 2013'!G60</f>
        <v>0</v>
      </c>
      <c r="F59" s="62">
        <f>'K8 SD_UPTD 2013'!H60</f>
        <v>43500</v>
      </c>
      <c r="G59" s="62">
        <f>'K8 SD_UPTD 2013'!I60</f>
        <v>19753200</v>
      </c>
      <c r="H59" s="62">
        <f>'K8 SD_UPTD 2013'!J60</f>
        <v>4765850</v>
      </c>
      <c r="I59" s="62">
        <f>'K8 SD_UPTD 2013'!K60</f>
        <v>14639450</v>
      </c>
      <c r="J59" s="62">
        <f>'K8 SD_UPTD 2013'!L60</f>
        <v>950000</v>
      </c>
      <c r="K59" s="62">
        <f>'K8 SD_UPTD 2013'!M60</f>
        <v>5623000</v>
      </c>
      <c r="L59" s="62">
        <f>'K8 SD_UPTD 2013'!N60</f>
        <v>12510000</v>
      </c>
      <c r="M59" s="62">
        <f>'K8 SD_UPTD 2013'!O60</f>
        <v>4855000</v>
      </c>
      <c r="N59" s="62">
        <f>'K8 SD_UPTD 2013'!P60</f>
        <v>0</v>
      </c>
      <c r="O59" s="62">
        <f>'K8 SD_UPTD 2013'!Q60</f>
        <v>450000</v>
      </c>
      <c r="P59" s="62">
        <f>'K8 SD_UPTD 2013'!R60</f>
        <v>0</v>
      </c>
      <c r="Q59" s="62">
        <f>'K8 SD_UPTD 2013'!S60</f>
        <v>3400000</v>
      </c>
      <c r="R59" s="62">
        <f t="shared" si="0"/>
        <v>66990000</v>
      </c>
      <c r="S59" s="59">
        <f t="shared" si="1"/>
        <v>0</v>
      </c>
      <c r="T59" s="59">
        <f t="shared" si="2"/>
        <v>0</v>
      </c>
      <c r="U59" s="59">
        <f>'PER TRIWULAN'!X54</f>
        <v>66990000</v>
      </c>
      <c r="V59" s="59">
        <f>'K8 SD_UPTD 2013'!F60</f>
        <v>66990000</v>
      </c>
    </row>
    <row r="60" spans="2:22">
      <c r="B60" s="79">
        <f>'PER TRIWULAN'!A55</f>
        <v>50</v>
      </c>
      <c r="C60" s="90" t="str">
        <f>'PER TRIWULAN'!I55</f>
        <v xml:space="preserve"> Gabus </v>
      </c>
      <c r="D60" s="36" t="str">
        <f>'PER TRIWULAN'!B55</f>
        <v>SD NEGERI 3 BENDOHARJO</v>
      </c>
      <c r="E60" s="62">
        <f>'K8 SD_UPTD 2013'!G61</f>
        <v>6519827</v>
      </c>
      <c r="F60" s="62">
        <f>'K8 SD_UPTD 2013'!H61</f>
        <v>0</v>
      </c>
      <c r="G60" s="62">
        <f>'K8 SD_UPTD 2013'!I61</f>
        <v>22438000</v>
      </c>
      <c r="H60" s="62">
        <f>'K8 SD_UPTD 2013'!J61</f>
        <v>13400100</v>
      </c>
      <c r="I60" s="62">
        <f>'K8 SD_UPTD 2013'!K61</f>
        <v>19383952</v>
      </c>
      <c r="J60" s="62">
        <f>'K8 SD_UPTD 2013'!L61</f>
        <v>2757270</v>
      </c>
      <c r="K60" s="62">
        <f>'K8 SD_UPTD 2013'!M61</f>
        <v>11364000</v>
      </c>
      <c r="L60" s="62">
        <f>'K8 SD_UPTD 2013'!N61</f>
        <v>24950000</v>
      </c>
      <c r="M60" s="62">
        <f>'K8 SD_UPTD 2013'!O61</f>
        <v>745000</v>
      </c>
      <c r="N60" s="62">
        <f>'K8 SD_UPTD 2013'!P61</f>
        <v>0</v>
      </c>
      <c r="O60" s="62">
        <f>'K8 SD_UPTD 2013'!Q61</f>
        <v>1200000</v>
      </c>
      <c r="P60" s="62">
        <f>'K8 SD_UPTD 2013'!R61</f>
        <v>455500</v>
      </c>
      <c r="Q60" s="62">
        <f>'K8 SD_UPTD 2013'!S61</f>
        <v>5246351</v>
      </c>
      <c r="R60" s="62">
        <f t="shared" si="0"/>
        <v>108460000</v>
      </c>
      <c r="S60" s="59">
        <f t="shared" si="1"/>
        <v>0</v>
      </c>
      <c r="T60" s="59">
        <f t="shared" si="2"/>
        <v>0</v>
      </c>
      <c r="U60" s="59">
        <f>'PER TRIWULAN'!X55</f>
        <v>108460000</v>
      </c>
      <c r="V60" s="59">
        <f>'K8 SD_UPTD 2013'!F61</f>
        <v>108460000</v>
      </c>
    </row>
    <row r="61" spans="2:22">
      <c r="B61" s="79">
        <f>'PER TRIWULAN'!A56</f>
        <v>51</v>
      </c>
      <c r="C61" s="90" t="str">
        <f>'PER TRIWULAN'!I56</f>
        <v xml:space="preserve"> Gabus </v>
      </c>
      <c r="D61" s="36" t="str">
        <f>'PER TRIWULAN'!B56</f>
        <v>SD NEGERI 3 GABUS</v>
      </c>
      <c r="E61" s="62">
        <f>'K8 SD_UPTD 2013'!G62</f>
        <v>175000</v>
      </c>
      <c r="F61" s="62">
        <f>'K8 SD_UPTD 2013'!H62</f>
        <v>700000</v>
      </c>
      <c r="G61" s="62">
        <f>'K8 SD_UPTD 2013'!I62</f>
        <v>680000</v>
      </c>
      <c r="H61" s="62">
        <f>'K8 SD_UPTD 2013'!J62</f>
        <v>6290500</v>
      </c>
      <c r="I61" s="62">
        <f>'K8 SD_UPTD 2013'!K62</f>
        <v>28776161</v>
      </c>
      <c r="J61" s="62">
        <f>'K8 SD_UPTD 2013'!L62</f>
        <v>2793339</v>
      </c>
      <c r="K61" s="62">
        <f>'K8 SD_UPTD 2013'!M62</f>
        <v>3565000</v>
      </c>
      <c r="L61" s="62">
        <f>'K8 SD_UPTD 2013'!N62</f>
        <v>13680000</v>
      </c>
      <c r="M61" s="62">
        <f>'K8 SD_UPTD 2013'!O62</f>
        <v>4060000</v>
      </c>
      <c r="N61" s="62">
        <f>'K8 SD_UPTD 2013'!P62</f>
        <v>0</v>
      </c>
      <c r="O61" s="62">
        <f>'K8 SD_UPTD 2013'!Q62</f>
        <v>2100000</v>
      </c>
      <c r="P61" s="62">
        <f>'K8 SD_UPTD 2013'!R62</f>
        <v>625000</v>
      </c>
      <c r="Q61" s="62">
        <f>'K8 SD_UPTD 2013'!S62</f>
        <v>8185000</v>
      </c>
      <c r="R61" s="62">
        <f t="shared" si="0"/>
        <v>71630000</v>
      </c>
      <c r="S61" s="59">
        <f t="shared" si="1"/>
        <v>0</v>
      </c>
      <c r="T61" s="59">
        <f t="shared" si="2"/>
        <v>0</v>
      </c>
      <c r="U61" s="59">
        <f>'PER TRIWULAN'!X56</f>
        <v>71630000</v>
      </c>
      <c r="V61" s="59">
        <f>'K8 SD_UPTD 2013'!F62</f>
        <v>71630000</v>
      </c>
    </row>
    <row r="62" spans="2:22">
      <c r="B62" s="79">
        <f>'PER TRIWULAN'!A57</f>
        <v>52</v>
      </c>
      <c r="C62" s="90" t="str">
        <f>'PER TRIWULAN'!I57</f>
        <v xml:space="preserve"> Gabus </v>
      </c>
      <c r="D62" s="36" t="str">
        <f>'PER TRIWULAN'!B57</f>
        <v>SD NEGERI 3 KALIPANG</v>
      </c>
      <c r="E62" s="62">
        <f>'K8 SD_UPTD 2013'!G63</f>
        <v>946000</v>
      </c>
      <c r="F62" s="62">
        <f>'K8 SD_UPTD 2013'!H63</f>
        <v>665000</v>
      </c>
      <c r="G62" s="62">
        <f>'K8 SD_UPTD 2013'!I63</f>
        <v>660000</v>
      </c>
      <c r="H62" s="62">
        <f>'K8 SD_UPTD 2013'!J63</f>
        <v>8113000</v>
      </c>
      <c r="I62" s="62">
        <f>'K8 SD_UPTD 2013'!K63</f>
        <v>29383555</v>
      </c>
      <c r="J62" s="62">
        <f>'K8 SD_UPTD 2013'!L63</f>
        <v>775445</v>
      </c>
      <c r="K62" s="62">
        <f>'K8 SD_UPTD 2013'!M63</f>
        <v>2690000</v>
      </c>
      <c r="L62" s="62">
        <f>'K8 SD_UPTD 2013'!N63</f>
        <v>17400000</v>
      </c>
      <c r="M62" s="62">
        <f>'K8 SD_UPTD 2013'!O63</f>
        <v>830000</v>
      </c>
      <c r="N62" s="62">
        <f>'K8 SD_UPTD 2013'!P63</f>
        <v>0</v>
      </c>
      <c r="O62" s="62">
        <f>'K8 SD_UPTD 2013'!Q63</f>
        <v>2400000</v>
      </c>
      <c r="P62" s="62">
        <f>'K8 SD_UPTD 2013'!R63</f>
        <v>0</v>
      </c>
      <c r="Q62" s="62">
        <f>'K8 SD_UPTD 2013'!S63</f>
        <v>8347000</v>
      </c>
      <c r="R62" s="62">
        <f t="shared" si="0"/>
        <v>72210000</v>
      </c>
      <c r="S62" s="59">
        <f t="shared" si="1"/>
        <v>0</v>
      </c>
      <c r="T62" s="59">
        <f t="shared" si="2"/>
        <v>0</v>
      </c>
      <c r="U62" s="59">
        <f>'PER TRIWULAN'!X57</f>
        <v>72210000</v>
      </c>
      <c r="V62" s="59">
        <f>'K8 SD_UPTD 2013'!F63</f>
        <v>72210000</v>
      </c>
    </row>
    <row r="63" spans="2:22">
      <c r="B63" s="79">
        <f>'PER TRIWULAN'!A58</f>
        <v>53</v>
      </c>
      <c r="C63" s="90" t="str">
        <f>'PER TRIWULAN'!I58</f>
        <v xml:space="preserve"> Gabus </v>
      </c>
      <c r="D63" s="36" t="str">
        <f>'PER TRIWULAN'!B58</f>
        <v>SD NEGERI 3 KEYONGAN</v>
      </c>
      <c r="E63" s="62">
        <f>'K8 SD_UPTD 2013'!G64</f>
        <v>4222050</v>
      </c>
      <c r="F63" s="62">
        <f>'K8 SD_UPTD 2013'!H64</f>
        <v>1646500</v>
      </c>
      <c r="G63" s="62">
        <f>'K8 SD_UPTD 2013'!I64</f>
        <v>10388000</v>
      </c>
      <c r="H63" s="62">
        <f>'K8 SD_UPTD 2013'!J64</f>
        <v>7322600</v>
      </c>
      <c r="I63" s="62">
        <f>'K8 SD_UPTD 2013'!K64</f>
        <v>28572800</v>
      </c>
      <c r="J63" s="62">
        <f>'K8 SD_UPTD 2013'!L64</f>
        <v>3472847</v>
      </c>
      <c r="K63" s="62">
        <f>'K8 SD_UPTD 2013'!M64</f>
        <v>8065000</v>
      </c>
      <c r="L63" s="62">
        <f>'K8 SD_UPTD 2013'!N64</f>
        <v>16080000</v>
      </c>
      <c r="M63" s="62">
        <f>'K8 SD_UPTD 2013'!O64</f>
        <v>10648000</v>
      </c>
      <c r="N63" s="62">
        <f>'K8 SD_UPTD 2013'!P64</f>
        <v>0</v>
      </c>
      <c r="O63" s="62">
        <f>'K8 SD_UPTD 2013'!Q64</f>
        <v>3605000</v>
      </c>
      <c r="P63" s="62">
        <f>'K8 SD_UPTD 2013'!R64</f>
        <v>2065000</v>
      </c>
      <c r="Q63" s="62">
        <f>'K8 SD_UPTD 2013'!S64</f>
        <v>0</v>
      </c>
      <c r="R63" s="62">
        <f t="shared" si="0"/>
        <v>96087797</v>
      </c>
      <c r="S63" s="59">
        <f t="shared" si="1"/>
        <v>0</v>
      </c>
      <c r="T63" s="59">
        <f t="shared" si="2"/>
        <v>3092203</v>
      </c>
      <c r="U63" s="59">
        <f>'PER TRIWULAN'!X58</f>
        <v>99180000</v>
      </c>
      <c r="V63" s="59">
        <f>'K8 SD_UPTD 2013'!F64</f>
        <v>99180000</v>
      </c>
    </row>
    <row r="64" spans="2:22">
      <c r="B64" s="79">
        <f>'PER TRIWULAN'!A59</f>
        <v>54</v>
      </c>
      <c r="C64" s="90" t="str">
        <f>'PER TRIWULAN'!I59</f>
        <v xml:space="preserve"> Gabus </v>
      </c>
      <c r="D64" s="36" t="str">
        <f>'PER TRIWULAN'!B59</f>
        <v>SD NEGERI 3 PANDAN HARUM</v>
      </c>
      <c r="E64" s="62" t="str">
        <f>'K8 SD_UPTD 2013'!G65</f>
        <v xml:space="preserve"> - </v>
      </c>
      <c r="F64" s="62" t="str">
        <f>'K8 SD_UPTD 2013'!H65</f>
        <v xml:space="preserve"> - </v>
      </c>
      <c r="G64" s="62">
        <f>'K8 SD_UPTD 2013'!I65</f>
        <v>1861250</v>
      </c>
      <c r="H64" s="62">
        <f>'K8 SD_UPTD 2013'!J65</f>
        <v>1766900</v>
      </c>
      <c r="I64" s="62">
        <f>'K8 SD_UPTD 2013'!K65</f>
        <v>15570633</v>
      </c>
      <c r="J64" s="62">
        <f>'K8 SD_UPTD 2013'!L65</f>
        <v>233908</v>
      </c>
      <c r="K64" s="62">
        <f>'K8 SD_UPTD 2013'!M65</f>
        <v>1187309</v>
      </c>
      <c r="L64" s="62">
        <f>'K8 SD_UPTD 2013'!N65</f>
        <v>4275000</v>
      </c>
      <c r="M64" s="62">
        <f>'K8 SD_UPTD 2013'!O65</f>
        <v>440000</v>
      </c>
      <c r="N64" s="62" t="str">
        <f>'K8 SD_UPTD 2013'!P65</f>
        <v xml:space="preserve"> - </v>
      </c>
      <c r="O64" s="62">
        <f>'K8 SD_UPTD 2013'!Q65</f>
        <v>2350000</v>
      </c>
      <c r="P64" s="62">
        <f>'K8 SD_UPTD 2013'!R65</f>
        <v>4300000</v>
      </c>
      <c r="Q64" s="62">
        <f>'K8 SD_UPTD 2013'!S65</f>
        <v>1510000</v>
      </c>
      <c r="R64" s="62">
        <f t="shared" si="0"/>
        <v>33495000</v>
      </c>
      <c r="S64" s="59">
        <f t="shared" si="1"/>
        <v>0</v>
      </c>
      <c r="T64" s="59">
        <f t="shared" si="2"/>
        <v>0</v>
      </c>
      <c r="U64" s="59">
        <f>'PER TRIWULAN'!X59</f>
        <v>33495000</v>
      </c>
      <c r="V64" s="59">
        <f>'K8 SD_UPTD 2013'!F65</f>
        <v>33495000</v>
      </c>
    </row>
    <row r="65" spans="2:22">
      <c r="B65" s="79">
        <f>'PER TRIWULAN'!A60</f>
        <v>55</v>
      </c>
      <c r="C65" s="90" t="str">
        <f>'PER TRIWULAN'!I60</f>
        <v xml:space="preserve"> Gabus </v>
      </c>
      <c r="D65" s="36" t="str">
        <f>'PER TRIWULAN'!B60</f>
        <v>SD NEGERI 3 PELEM</v>
      </c>
      <c r="E65" s="62">
        <f>'K8 SD_UPTD 2013'!G66</f>
        <v>2770520</v>
      </c>
      <c r="F65" s="62">
        <f>'K8 SD_UPTD 2013'!H66</f>
        <v>500000</v>
      </c>
      <c r="G65" s="62">
        <f>'K8 SD_UPTD 2013'!I66</f>
        <v>8767000</v>
      </c>
      <c r="H65" s="62">
        <f>'K8 SD_UPTD 2013'!J66</f>
        <v>17920650</v>
      </c>
      <c r="I65" s="62">
        <f>'K8 SD_UPTD 2013'!K66</f>
        <v>21790197</v>
      </c>
      <c r="J65" s="62">
        <f>'K8 SD_UPTD 2013'!L66</f>
        <v>2747500</v>
      </c>
      <c r="K65" s="62">
        <f>'K8 SD_UPTD 2013'!M66</f>
        <v>7168633</v>
      </c>
      <c r="L65" s="62">
        <f>'K8 SD_UPTD 2013'!N66</f>
        <v>16500000</v>
      </c>
      <c r="M65" s="62">
        <f>'K8 SD_UPTD 2013'!O66</f>
        <v>1660000</v>
      </c>
      <c r="N65" s="62">
        <f>'K8 SD_UPTD 2013'!P66</f>
        <v>0</v>
      </c>
      <c r="O65" s="62">
        <f>'K8 SD_UPTD 2013'!Q66</f>
        <v>2550000</v>
      </c>
      <c r="P65" s="62">
        <f>'K8 SD_UPTD 2013'!R66</f>
        <v>0</v>
      </c>
      <c r="Q65" s="62">
        <f>'K8 SD_UPTD 2013'!S66</f>
        <v>8395500</v>
      </c>
      <c r="R65" s="62">
        <f t="shared" si="0"/>
        <v>90770000</v>
      </c>
      <c r="S65" s="59">
        <f t="shared" si="1"/>
        <v>0</v>
      </c>
      <c r="T65" s="59">
        <f t="shared" si="2"/>
        <v>0</v>
      </c>
      <c r="U65" s="59">
        <f>'PER TRIWULAN'!X60</f>
        <v>90770000</v>
      </c>
      <c r="V65" s="59">
        <f>'K8 SD_UPTD 2013'!F66</f>
        <v>90770000</v>
      </c>
    </row>
    <row r="66" spans="2:22">
      <c r="B66" s="79">
        <f>'PER TRIWULAN'!A61</f>
        <v>56</v>
      </c>
      <c r="C66" s="90" t="str">
        <f>'PER TRIWULAN'!I61</f>
        <v xml:space="preserve"> Gabus </v>
      </c>
      <c r="D66" s="36" t="str">
        <f>'PER TRIWULAN'!B61</f>
        <v>SD NEGERI 3 SULURSARI</v>
      </c>
      <c r="E66" s="62">
        <f>'K8 SD_UPTD 2013'!G67</f>
        <v>7490000</v>
      </c>
      <c r="F66" s="62">
        <f>'K8 SD_UPTD 2013'!H67</f>
        <v>620000</v>
      </c>
      <c r="G66" s="62">
        <f>'K8 SD_UPTD 2013'!I67</f>
        <v>19821350</v>
      </c>
      <c r="H66" s="62">
        <f>'K8 SD_UPTD 2013'!J67</f>
        <v>12324150</v>
      </c>
      <c r="I66" s="62">
        <f>'K8 SD_UPTD 2013'!K67</f>
        <v>13031797</v>
      </c>
      <c r="J66" s="62">
        <f>'K8 SD_UPTD 2013'!L67</f>
        <v>2149703</v>
      </c>
      <c r="K66" s="62">
        <f>'K8 SD_UPTD 2013'!M67</f>
        <v>5740000</v>
      </c>
      <c r="L66" s="62">
        <f>'K8 SD_UPTD 2013'!N67</f>
        <v>9450000</v>
      </c>
      <c r="M66" s="62">
        <f>'K8 SD_UPTD 2013'!O67</f>
        <v>1618000</v>
      </c>
      <c r="N66" s="62">
        <f>'K8 SD_UPTD 2013'!P67</f>
        <v>0</v>
      </c>
      <c r="O66" s="62">
        <f>'K8 SD_UPTD 2013'!Q67</f>
        <v>2140000</v>
      </c>
      <c r="P66" s="62">
        <f>'K8 SD_UPTD 2013'!R67</f>
        <v>0</v>
      </c>
      <c r="Q66" s="62">
        <f>'K8 SD_UPTD 2013'!S67</f>
        <v>0</v>
      </c>
      <c r="R66" s="62">
        <f t="shared" si="0"/>
        <v>74385000</v>
      </c>
      <c r="S66" s="59">
        <f t="shared" si="1"/>
        <v>0</v>
      </c>
      <c r="T66" s="59">
        <f t="shared" si="2"/>
        <v>0</v>
      </c>
      <c r="U66" s="59">
        <f>'PER TRIWULAN'!X61</f>
        <v>74385000</v>
      </c>
      <c r="V66" s="59">
        <f>'K8 SD_UPTD 2013'!F67</f>
        <v>74385000</v>
      </c>
    </row>
    <row r="67" spans="2:22">
      <c r="B67" s="79">
        <f>'PER TRIWULAN'!A62</f>
        <v>57</v>
      </c>
      <c r="C67" s="90" t="str">
        <f>'PER TRIWULAN'!I62</f>
        <v xml:space="preserve"> Gabus </v>
      </c>
      <c r="D67" s="36" t="str">
        <f>'PER TRIWULAN'!B62</f>
        <v>SD NEGERI 3 SUWATU</v>
      </c>
      <c r="E67" s="62">
        <f>'K8 SD_UPTD 2013'!G68</f>
        <v>565000</v>
      </c>
      <c r="F67" s="62">
        <f>'K8 SD_UPTD 2013'!H68</f>
        <v>349000</v>
      </c>
      <c r="G67" s="62">
        <f>'K8 SD_UPTD 2013'!I68</f>
        <v>1200000</v>
      </c>
      <c r="H67" s="62">
        <f>'K8 SD_UPTD 2013'!J68</f>
        <v>6588650</v>
      </c>
      <c r="I67" s="62">
        <f>'K8 SD_UPTD 2013'!K68</f>
        <v>42074850</v>
      </c>
      <c r="J67" s="62">
        <f>'K8 SD_UPTD 2013'!L68</f>
        <v>180000</v>
      </c>
      <c r="K67" s="62">
        <f>'K8 SD_UPTD 2013'!M68</f>
        <v>5955500</v>
      </c>
      <c r="L67" s="62">
        <f>'K8 SD_UPTD 2013'!N68</f>
        <v>14400000</v>
      </c>
      <c r="M67" s="62">
        <f>'K8 SD_UPTD 2013'!O68</f>
        <v>555000</v>
      </c>
      <c r="N67" s="62">
        <f>'K8 SD_UPTD 2013'!P68</f>
        <v>0</v>
      </c>
      <c r="O67" s="62">
        <f>'K8 SD_UPTD 2013'!Q68</f>
        <v>750000</v>
      </c>
      <c r="P67" s="62">
        <f>'K8 SD_UPTD 2013'!R68</f>
        <v>752000</v>
      </c>
      <c r="Q67" s="62">
        <f>'K8 SD_UPTD 2013'!S68</f>
        <v>0</v>
      </c>
      <c r="R67" s="62">
        <f t="shared" si="0"/>
        <v>73370000</v>
      </c>
      <c r="S67" s="59">
        <f t="shared" si="1"/>
        <v>0</v>
      </c>
      <c r="T67" s="59">
        <f t="shared" si="2"/>
        <v>0</v>
      </c>
      <c r="U67" s="59">
        <f>'PER TRIWULAN'!X62</f>
        <v>73370000</v>
      </c>
      <c r="V67" s="59">
        <f>'K8 SD_UPTD 2013'!F68</f>
        <v>73370000</v>
      </c>
    </row>
    <row r="68" spans="2:22">
      <c r="B68" s="79">
        <f>'PER TRIWULAN'!A63</f>
        <v>58</v>
      </c>
      <c r="C68" s="90" t="str">
        <f>'PER TRIWULAN'!I63</f>
        <v xml:space="preserve"> Gabus </v>
      </c>
      <c r="D68" s="36" t="str">
        <f>'PER TRIWULAN'!B63</f>
        <v>SD NEGERI 3 TAHUNAN</v>
      </c>
      <c r="E68" s="62">
        <f>'K8 SD_UPTD 2013'!G69</f>
        <v>1261000</v>
      </c>
      <c r="F68" s="62">
        <f>'K8 SD_UPTD 2013'!H69</f>
        <v>700000</v>
      </c>
      <c r="G68" s="62">
        <f>'K8 SD_UPTD 2013'!I69</f>
        <v>740000</v>
      </c>
      <c r="H68" s="62">
        <f>'K8 SD_UPTD 2013'!J69</f>
        <v>5682200</v>
      </c>
      <c r="I68" s="62">
        <f>'K8 SD_UPTD 2013'!K69</f>
        <v>34806412</v>
      </c>
      <c r="J68" s="62">
        <f>'K8 SD_UPTD 2013'!L69</f>
        <v>902165</v>
      </c>
      <c r="K68" s="62">
        <f>'K8 SD_UPTD 2013'!M69</f>
        <v>7100000</v>
      </c>
      <c r="L68" s="62">
        <f>'K8 SD_UPTD 2013'!N69</f>
        <v>15470000</v>
      </c>
      <c r="M68" s="62">
        <f>'K8 SD_UPTD 2013'!O69</f>
        <v>250000</v>
      </c>
      <c r="N68" s="62">
        <f>'K8 SD_UPTD 2013'!P69</f>
        <v>0</v>
      </c>
      <c r="O68" s="62">
        <f>'K8 SD_UPTD 2013'!Q69</f>
        <v>1800000</v>
      </c>
      <c r="P68" s="62">
        <f>'K8 SD_UPTD 2013'!R69</f>
        <v>0</v>
      </c>
      <c r="Q68" s="62">
        <f>'K8 SD_UPTD 2013'!S69</f>
        <v>15678223</v>
      </c>
      <c r="R68" s="62">
        <f t="shared" si="0"/>
        <v>84390000</v>
      </c>
      <c r="S68" s="59">
        <f t="shared" si="1"/>
        <v>0</v>
      </c>
      <c r="T68" s="59">
        <f t="shared" si="2"/>
        <v>0</v>
      </c>
      <c r="U68" s="59">
        <f>'PER TRIWULAN'!X63</f>
        <v>84390000</v>
      </c>
      <c r="V68" s="59">
        <f>'K8 SD_UPTD 2013'!F69</f>
        <v>84390000</v>
      </c>
    </row>
    <row r="69" spans="2:22">
      <c r="B69" s="79">
        <f>'PER TRIWULAN'!A64</f>
        <v>59</v>
      </c>
      <c r="C69" s="90" t="str">
        <f>'PER TRIWULAN'!I64</f>
        <v xml:space="preserve"> Gabus </v>
      </c>
      <c r="D69" s="36" t="str">
        <f>'PER TRIWULAN'!B64</f>
        <v>SD NEGERI 3 TLOGOTIRTO</v>
      </c>
      <c r="E69" s="62">
        <f>'K8 SD_UPTD 2013'!G70</f>
        <v>1883000</v>
      </c>
      <c r="F69" s="62">
        <f>'K8 SD_UPTD 2013'!H70</f>
        <v>450000</v>
      </c>
      <c r="G69" s="62">
        <f>'K8 SD_UPTD 2013'!I70</f>
        <v>8948100</v>
      </c>
      <c r="H69" s="62">
        <f>'K8 SD_UPTD 2013'!J70</f>
        <v>5008600</v>
      </c>
      <c r="I69" s="62">
        <f>'K8 SD_UPTD 2013'!K70</f>
        <v>29982579</v>
      </c>
      <c r="J69" s="62">
        <f>'K8 SD_UPTD 2013'!L70</f>
        <v>2186726</v>
      </c>
      <c r="K69" s="62">
        <f>'K8 SD_UPTD 2013'!M70</f>
        <v>11914995</v>
      </c>
      <c r="L69" s="62">
        <f>'K8 SD_UPTD 2013'!N70</f>
        <v>14350000</v>
      </c>
      <c r="M69" s="62">
        <f>'K8 SD_UPTD 2013'!O70</f>
        <v>2650000</v>
      </c>
      <c r="N69" s="62">
        <f>'K8 SD_UPTD 2013'!P70</f>
        <v>0</v>
      </c>
      <c r="O69" s="62">
        <f>'K8 SD_UPTD 2013'!Q70</f>
        <v>2500000</v>
      </c>
      <c r="P69" s="62">
        <f>'K8 SD_UPTD 2013'!R70</f>
        <v>5636000</v>
      </c>
      <c r="Q69" s="62">
        <f>'K8 SD_UPTD 2013'!S70</f>
        <v>1490000</v>
      </c>
      <c r="R69" s="62">
        <f t="shared" si="0"/>
        <v>87000000</v>
      </c>
      <c r="S69" s="59">
        <f t="shared" si="1"/>
        <v>0</v>
      </c>
      <c r="T69" s="59">
        <f t="shared" si="2"/>
        <v>0</v>
      </c>
      <c r="U69" s="59">
        <f>'PER TRIWULAN'!X64</f>
        <v>87000000</v>
      </c>
      <c r="V69" s="59">
        <f>'K8 SD_UPTD 2013'!F70</f>
        <v>87000000</v>
      </c>
    </row>
    <row r="70" spans="2:22">
      <c r="B70" s="79">
        <f>'PER TRIWULAN'!A65</f>
        <v>60</v>
      </c>
      <c r="C70" s="90" t="str">
        <f>'PER TRIWULAN'!I65</f>
        <v xml:space="preserve"> Gabus </v>
      </c>
      <c r="D70" s="36" t="str">
        <f>'PER TRIWULAN'!B65</f>
        <v>SD NEGERI 3 TUNGGULREJO</v>
      </c>
      <c r="E70" s="62">
        <f>'K8 SD_UPTD 2013'!G71</f>
        <v>1721500</v>
      </c>
      <c r="F70" s="62">
        <f>'K8 SD_UPTD 2013'!H71</f>
        <v>169000</v>
      </c>
      <c r="G70" s="62">
        <f>'K8 SD_UPTD 2013'!I71</f>
        <v>11271500</v>
      </c>
      <c r="H70" s="62">
        <f>'K8 SD_UPTD 2013'!J71</f>
        <v>7499300</v>
      </c>
      <c r="I70" s="62">
        <f>'K8 SD_UPTD 2013'!K71</f>
        <v>11384600</v>
      </c>
      <c r="J70" s="62">
        <f>'K8 SD_UPTD 2013'!L71</f>
        <v>557800</v>
      </c>
      <c r="K70" s="62">
        <f>'K8 SD_UPTD 2013'!M71</f>
        <v>2331000</v>
      </c>
      <c r="L70" s="62">
        <f>'K8 SD_UPTD 2013'!N71</f>
        <v>13750000</v>
      </c>
      <c r="M70" s="62">
        <f>'K8 SD_UPTD 2013'!O71</f>
        <v>2160000</v>
      </c>
      <c r="N70" s="62">
        <f>'K8 SD_UPTD 2013'!P71</f>
        <v>966000</v>
      </c>
      <c r="O70" s="62">
        <f>'K8 SD_UPTD 2013'!Q71</f>
        <v>1809300</v>
      </c>
      <c r="P70" s="62">
        <f>'K8 SD_UPTD 2013'!R71</f>
        <v>2930000</v>
      </c>
      <c r="Q70" s="62">
        <f>'K8 SD_UPTD 2013'!S71</f>
        <v>0</v>
      </c>
      <c r="R70" s="62">
        <f t="shared" si="0"/>
        <v>56550000</v>
      </c>
      <c r="S70" s="59">
        <f t="shared" si="1"/>
        <v>0</v>
      </c>
      <c r="T70" s="59">
        <f t="shared" si="2"/>
        <v>0</v>
      </c>
      <c r="U70" s="59">
        <f>'PER TRIWULAN'!X65</f>
        <v>56550000</v>
      </c>
      <c r="V70" s="59">
        <f>'K8 SD_UPTD 2013'!F71</f>
        <v>56550000</v>
      </c>
    </row>
    <row r="71" spans="2:22">
      <c r="B71" s="79">
        <f>'PER TRIWULAN'!A66</f>
        <v>61</v>
      </c>
      <c r="C71" s="90" t="str">
        <f>'PER TRIWULAN'!I66</f>
        <v xml:space="preserve"> Gabus </v>
      </c>
      <c r="D71" s="36" t="str">
        <f>'PER TRIWULAN'!B66</f>
        <v>SD NEGERI 4 BANJAREJO</v>
      </c>
      <c r="E71" s="62">
        <f>'K8 SD_UPTD 2013'!G72</f>
        <v>1166000</v>
      </c>
      <c r="F71" s="62">
        <f>'K8 SD_UPTD 2013'!H72</f>
        <v>650000</v>
      </c>
      <c r="G71" s="62">
        <f>'K8 SD_UPTD 2013'!I72</f>
        <v>420000</v>
      </c>
      <c r="H71" s="62">
        <f>'K8 SD_UPTD 2013'!J72</f>
        <v>3705200</v>
      </c>
      <c r="I71" s="62">
        <f>'K8 SD_UPTD 2013'!K72</f>
        <v>21071800</v>
      </c>
      <c r="J71" s="62">
        <f>'K8 SD_UPTD 2013'!L72</f>
        <v>135000</v>
      </c>
      <c r="K71" s="62">
        <f>'K8 SD_UPTD 2013'!M72</f>
        <v>5185000</v>
      </c>
      <c r="L71" s="62">
        <f>'K8 SD_UPTD 2013'!N72</f>
        <v>13800000</v>
      </c>
      <c r="M71" s="62">
        <f>'K8 SD_UPTD 2013'!O72</f>
        <v>830000</v>
      </c>
      <c r="N71" s="62">
        <f>'K8 SD_UPTD 2013'!P72</f>
        <v>0</v>
      </c>
      <c r="O71" s="62">
        <f>'K8 SD_UPTD 2013'!Q72</f>
        <v>2400000</v>
      </c>
      <c r="P71" s="62">
        <f>'K8 SD_UPTD 2013'!R72</f>
        <v>0</v>
      </c>
      <c r="Q71" s="62">
        <f>'K8 SD_UPTD 2013'!S72</f>
        <v>16757000</v>
      </c>
      <c r="R71" s="62">
        <f t="shared" si="0"/>
        <v>66120000</v>
      </c>
      <c r="S71" s="59">
        <f t="shared" si="1"/>
        <v>0</v>
      </c>
      <c r="T71" s="59">
        <f t="shared" si="2"/>
        <v>0</v>
      </c>
      <c r="U71" s="59">
        <f>'PER TRIWULAN'!X66</f>
        <v>66120000</v>
      </c>
      <c r="V71" s="59">
        <f>'K8 SD_UPTD 2013'!F72</f>
        <v>66120000</v>
      </c>
    </row>
    <row r="72" spans="2:22">
      <c r="B72" s="79">
        <f>'PER TRIWULAN'!A67</f>
        <v>62</v>
      </c>
      <c r="C72" s="90" t="str">
        <f>'PER TRIWULAN'!I67</f>
        <v xml:space="preserve"> Gabus </v>
      </c>
      <c r="D72" s="36" t="str">
        <f>'PER TRIWULAN'!B67</f>
        <v>SD NEGERI 4 BENDOHARJO</v>
      </c>
      <c r="E72" s="62">
        <f>'K8 SD_UPTD 2013'!G73</f>
        <v>1030000</v>
      </c>
      <c r="F72" s="62">
        <f>'K8 SD_UPTD 2013'!H73</f>
        <v>500000</v>
      </c>
      <c r="G72" s="62">
        <f>'K8 SD_UPTD 2013'!I73</f>
        <v>11922000</v>
      </c>
      <c r="H72" s="62">
        <f>'K8 SD_UPTD 2013'!J73</f>
        <v>4850000</v>
      </c>
      <c r="I72" s="62">
        <f>'K8 SD_UPTD 2013'!K73</f>
        <v>1545000</v>
      </c>
      <c r="J72" s="62">
        <f>'K8 SD_UPTD 2013'!L73</f>
        <v>1567000</v>
      </c>
      <c r="K72" s="62">
        <f>'K8 SD_UPTD 2013'!M73</f>
        <v>15706000</v>
      </c>
      <c r="L72" s="62">
        <f>'K8 SD_UPTD 2013'!N73</f>
        <v>16741000</v>
      </c>
      <c r="M72" s="62">
        <f>'K8 SD_UPTD 2013'!O73</f>
        <v>450000</v>
      </c>
      <c r="N72" s="62">
        <f>'K8 SD_UPTD 2013'!P73</f>
        <v>1309000</v>
      </c>
      <c r="O72" s="62">
        <f>'K8 SD_UPTD 2013'!Q73</f>
        <v>2400000</v>
      </c>
      <c r="P72" s="62">
        <f>'K8 SD_UPTD 2013'!R73</f>
        <v>5200000</v>
      </c>
      <c r="Q72" s="62">
        <f>'K8 SD_UPTD 2013'!S73</f>
        <v>0</v>
      </c>
      <c r="R72" s="62">
        <f t="shared" si="0"/>
        <v>63220000</v>
      </c>
      <c r="S72" s="59">
        <f t="shared" si="1"/>
        <v>0</v>
      </c>
      <c r="T72" s="59">
        <f t="shared" si="2"/>
        <v>0</v>
      </c>
      <c r="U72" s="59">
        <f>'PER TRIWULAN'!X67</f>
        <v>63220000</v>
      </c>
      <c r="V72" s="59">
        <f>'K8 SD_UPTD 2013'!F73</f>
        <v>63220000</v>
      </c>
    </row>
    <row r="73" spans="2:22">
      <c r="B73" s="79">
        <f>'PER TRIWULAN'!A68</f>
        <v>63</v>
      </c>
      <c r="C73" s="90" t="str">
        <f>'PER TRIWULAN'!I68</f>
        <v xml:space="preserve"> Gabus </v>
      </c>
      <c r="D73" s="36" t="str">
        <f>'PER TRIWULAN'!B68</f>
        <v>SD NEGERI 4 PANDANHARUM</v>
      </c>
      <c r="E73" s="62">
        <f>'K8 SD_UPTD 2013'!G74</f>
        <v>3205250</v>
      </c>
      <c r="F73" s="62">
        <f>'K8 SD_UPTD 2013'!H74</f>
        <v>650000</v>
      </c>
      <c r="G73" s="62">
        <f>'K8 SD_UPTD 2013'!I74</f>
        <v>6891250</v>
      </c>
      <c r="H73" s="62">
        <f>'K8 SD_UPTD 2013'!J74</f>
        <v>9097600</v>
      </c>
      <c r="I73" s="62">
        <f>'K8 SD_UPTD 2013'!K74</f>
        <v>11417550</v>
      </c>
      <c r="J73" s="62">
        <f>'K8 SD_UPTD 2013'!L74</f>
        <v>1501500</v>
      </c>
      <c r="K73" s="62">
        <f>'K8 SD_UPTD 2013'!M74</f>
        <v>1085350</v>
      </c>
      <c r="L73" s="62">
        <f>'K8 SD_UPTD 2013'!N74</f>
        <v>10730000</v>
      </c>
      <c r="M73" s="62">
        <f>'K8 SD_UPTD 2013'!O74</f>
        <v>3130000</v>
      </c>
      <c r="N73" s="62" t="str">
        <f>'K8 SD_UPTD 2013'!P74</f>
        <v>-</v>
      </c>
      <c r="O73" s="62">
        <f>'K8 SD_UPTD 2013'!Q74</f>
        <v>1755000</v>
      </c>
      <c r="P73" s="62" t="str">
        <f>'K8 SD_UPTD 2013'!R74</f>
        <v>-</v>
      </c>
      <c r="Q73" s="62">
        <f>'K8 SD_UPTD 2013'!S74</f>
        <v>4186500</v>
      </c>
      <c r="R73" s="62">
        <f t="shared" si="0"/>
        <v>53650000</v>
      </c>
      <c r="S73" s="59">
        <f t="shared" si="1"/>
        <v>0</v>
      </c>
      <c r="T73" s="59">
        <f t="shared" si="2"/>
        <v>0</v>
      </c>
      <c r="U73" s="59">
        <f>'PER TRIWULAN'!X68</f>
        <v>53650000</v>
      </c>
      <c r="V73" s="59">
        <f>'K8 SD_UPTD 2013'!F74</f>
        <v>53650000</v>
      </c>
    </row>
    <row r="74" spans="2:22">
      <c r="B74" s="79">
        <f>'PER TRIWULAN'!A69</f>
        <v>64</v>
      </c>
      <c r="C74" s="90" t="str">
        <f>'PER TRIWULAN'!I69</f>
        <v xml:space="preserve"> Gabus </v>
      </c>
      <c r="D74" s="36" t="str">
        <f>'PER TRIWULAN'!B69</f>
        <v>SD NEGERI 4 PELEM</v>
      </c>
      <c r="E74" s="62">
        <f>'K8 SD_UPTD 2013'!G75</f>
        <v>0</v>
      </c>
      <c r="F74" s="62">
        <f>'K8 SD_UPTD 2013'!H75</f>
        <v>0</v>
      </c>
      <c r="G74" s="62">
        <f>'K8 SD_UPTD 2013'!I75</f>
        <v>6773700</v>
      </c>
      <c r="H74" s="62">
        <f>'K8 SD_UPTD 2013'!J75</f>
        <v>579600</v>
      </c>
      <c r="I74" s="62">
        <f>'K8 SD_UPTD 2013'!K75</f>
        <v>38435845</v>
      </c>
      <c r="J74" s="62">
        <f>'K8 SD_UPTD 2013'!L75</f>
        <v>2139922</v>
      </c>
      <c r="K74" s="62">
        <f>'K8 SD_UPTD 2013'!M75</f>
        <v>7775449</v>
      </c>
      <c r="L74" s="62">
        <f>'K8 SD_UPTD 2013'!N75</f>
        <v>14900000</v>
      </c>
      <c r="M74" s="62">
        <f>'K8 SD_UPTD 2013'!O75</f>
        <v>488000</v>
      </c>
      <c r="N74" s="62">
        <f>'K8 SD_UPTD 2013'!P75</f>
        <v>0</v>
      </c>
      <c r="O74" s="62">
        <f>'K8 SD_UPTD 2013'!Q75</f>
        <v>1800000</v>
      </c>
      <c r="P74" s="62">
        <f>'K8 SD_UPTD 2013'!R75</f>
        <v>0</v>
      </c>
      <c r="Q74" s="62">
        <f>'K8 SD_UPTD 2013'!S75</f>
        <v>15262000</v>
      </c>
      <c r="R74" s="62">
        <f t="shared" si="0"/>
        <v>88154516</v>
      </c>
      <c r="S74" s="59">
        <f t="shared" si="1"/>
        <v>0</v>
      </c>
      <c r="T74" s="59">
        <f t="shared" si="2"/>
        <v>5484</v>
      </c>
      <c r="U74" s="59">
        <f>'PER TRIWULAN'!X69</f>
        <v>88160000</v>
      </c>
      <c r="V74" s="59">
        <f>'K8 SD_UPTD 2013'!F75</f>
        <v>88160000</v>
      </c>
    </row>
    <row r="75" spans="2:22">
      <c r="B75" s="79">
        <f>'PER TRIWULAN'!A70</f>
        <v>65</v>
      </c>
      <c r="C75" s="90" t="str">
        <f>'PER TRIWULAN'!I70</f>
        <v xml:space="preserve"> Gabus </v>
      </c>
      <c r="D75" s="36" t="str">
        <f>'PER TRIWULAN'!B70</f>
        <v>SD NEGERI 4 SULURSARI</v>
      </c>
      <c r="E75" s="62">
        <f>'K8 SD_UPTD 2013'!G76</f>
        <v>750000</v>
      </c>
      <c r="F75" s="62">
        <f>'K8 SD_UPTD 2013'!H76</f>
        <v>2536000</v>
      </c>
      <c r="G75" s="62">
        <f>'K8 SD_UPTD 2013'!I76</f>
        <v>4607000</v>
      </c>
      <c r="H75" s="62">
        <f>'K8 SD_UPTD 2013'!J76</f>
        <v>6494600</v>
      </c>
      <c r="I75" s="62">
        <f>'K8 SD_UPTD 2013'!K76</f>
        <v>36032400</v>
      </c>
      <c r="J75" s="62">
        <f>'K8 SD_UPTD 2013'!L76</f>
        <v>3657000</v>
      </c>
      <c r="K75" s="62">
        <f>'K8 SD_UPTD 2013'!M76</f>
        <v>13678000</v>
      </c>
      <c r="L75" s="62">
        <f>'K8 SD_UPTD 2013'!N76</f>
        <v>17475000</v>
      </c>
      <c r="M75" s="62">
        <f>'K8 SD_UPTD 2013'!O76</f>
        <v>2315000</v>
      </c>
      <c r="N75" s="62">
        <f>'K8 SD_UPTD 2013'!P76</f>
        <v>0</v>
      </c>
      <c r="O75" s="62">
        <f>'K8 SD_UPTD 2013'!Q76</f>
        <v>900000</v>
      </c>
      <c r="P75" s="62">
        <f>'K8 SD_UPTD 2013'!R76</f>
        <v>3775000</v>
      </c>
      <c r="Q75" s="62">
        <f>'K8 SD_UPTD 2013'!S76</f>
        <v>0</v>
      </c>
      <c r="R75" s="62">
        <f t="shared" si="0"/>
        <v>92220000</v>
      </c>
      <c r="S75" s="59">
        <f t="shared" si="1"/>
        <v>0</v>
      </c>
      <c r="T75" s="59">
        <f t="shared" si="2"/>
        <v>0</v>
      </c>
      <c r="U75" s="59">
        <f>'PER TRIWULAN'!X70</f>
        <v>92220000</v>
      </c>
      <c r="V75" s="59">
        <f>'K8 SD_UPTD 2013'!F76</f>
        <v>92220000</v>
      </c>
    </row>
    <row r="76" spans="2:22">
      <c r="B76" s="79">
        <f>'PER TRIWULAN'!A71</f>
        <v>66</v>
      </c>
      <c r="C76" s="90" t="str">
        <f>'PER TRIWULAN'!I71</f>
        <v xml:space="preserve"> Gabus </v>
      </c>
      <c r="D76" s="36" t="str">
        <f>'PER TRIWULAN'!B71</f>
        <v>SD NEGERI 4 TUNGGULREJO</v>
      </c>
      <c r="E76" s="62">
        <f>'K8 SD_UPTD 2013'!G77</f>
        <v>5732800</v>
      </c>
      <c r="F76" s="62">
        <f>'K8 SD_UPTD 2013'!H77</f>
        <v>200000</v>
      </c>
      <c r="G76" s="62">
        <f>'K8 SD_UPTD 2013'!I77</f>
        <v>6120750</v>
      </c>
      <c r="H76" s="62">
        <f>'K8 SD_UPTD 2013'!J77</f>
        <v>6878700</v>
      </c>
      <c r="I76" s="62">
        <f>'K8 SD_UPTD 2013'!K77</f>
        <v>24745999</v>
      </c>
      <c r="J76" s="62">
        <f>'K8 SD_UPTD 2013'!L77</f>
        <v>664251</v>
      </c>
      <c r="K76" s="62">
        <f>'K8 SD_UPTD 2013'!M77</f>
        <v>1750000</v>
      </c>
      <c r="L76" s="62">
        <f>'K8 SD_UPTD 2013'!N77</f>
        <v>12600000</v>
      </c>
      <c r="M76" s="62">
        <f>'K8 SD_UPTD 2013'!O77</f>
        <v>2662500</v>
      </c>
      <c r="N76" s="62">
        <f>'K8 SD_UPTD 2013'!P77</f>
        <v>0</v>
      </c>
      <c r="O76" s="62">
        <f>'K8 SD_UPTD 2013'!Q77</f>
        <v>1900000</v>
      </c>
      <c r="P76" s="62">
        <f>'K8 SD_UPTD 2013'!R77</f>
        <v>920000</v>
      </c>
      <c r="Q76" s="62">
        <f>'K8 SD_UPTD 2013'!S77</f>
        <v>1075000</v>
      </c>
      <c r="R76" s="62">
        <f t="shared" ref="R76:R139" si="3">SUM(E76:Q76)</f>
        <v>65250000</v>
      </c>
      <c r="S76" s="59">
        <f t="shared" ref="S76:S139" si="4">U76-V76</f>
        <v>0</v>
      </c>
      <c r="T76" s="59">
        <f t="shared" ref="T76:T139" si="5">V76-R76</f>
        <v>0</v>
      </c>
      <c r="U76" s="59">
        <f>'PER TRIWULAN'!X71</f>
        <v>65250000</v>
      </c>
      <c r="V76" s="59">
        <f>'K8 SD_UPTD 2013'!F77</f>
        <v>65250000</v>
      </c>
    </row>
    <row r="77" spans="2:22">
      <c r="B77" s="79">
        <f>'PER TRIWULAN'!A72</f>
        <v>67</v>
      </c>
      <c r="C77" s="90" t="str">
        <f>'PER TRIWULAN'!I72</f>
        <v xml:space="preserve"> Gabus </v>
      </c>
      <c r="D77" s="36" t="str">
        <f>'PER TRIWULAN'!B72</f>
        <v>SD NEGERI 2 KEYONNGAN</v>
      </c>
      <c r="E77" s="62">
        <f>'K8 SD_UPTD 2013'!G78</f>
        <v>775000</v>
      </c>
      <c r="F77" s="62">
        <f>'K8 SD_UPTD 2013'!H78</f>
        <v>2185000</v>
      </c>
      <c r="G77" s="62">
        <f>'K8 SD_UPTD 2013'!I78</f>
        <v>400000</v>
      </c>
      <c r="H77" s="62">
        <f>'K8 SD_UPTD 2013'!J78</f>
        <v>8639700</v>
      </c>
      <c r="I77" s="62">
        <f>'K8 SD_UPTD 2013'!K78</f>
        <v>53025312</v>
      </c>
      <c r="J77" s="62">
        <f>'K8 SD_UPTD 2013'!L78</f>
        <v>1743088</v>
      </c>
      <c r="K77" s="62">
        <f>'K8 SD_UPTD 2013'!M78</f>
        <v>8345000</v>
      </c>
      <c r="L77" s="62">
        <f>'K8 SD_UPTD 2013'!N78</f>
        <v>25300000</v>
      </c>
      <c r="M77" s="62">
        <f>'K8 SD_UPTD 2013'!O78</f>
        <v>835000</v>
      </c>
      <c r="N77" s="62">
        <f>'K8 SD_UPTD 2013'!P78</f>
        <v>3615000</v>
      </c>
      <c r="O77" s="62">
        <f>'K8 SD_UPTD 2013'!Q78</f>
        <v>1500000</v>
      </c>
      <c r="P77" s="62">
        <f>'K8 SD_UPTD 2013'!R78</f>
        <v>0</v>
      </c>
      <c r="Q77" s="62">
        <f>'K8 SD_UPTD 2013'!S78</f>
        <v>33706900</v>
      </c>
      <c r="R77" s="62">
        <f t="shared" si="3"/>
        <v>140070000</v>
      </c>
      <c r="S77" s="59">
        <f t="shared" si="4"/>
        <v>0</v>
      </c>
      <c r="T77" s="59">
        <f t="shared" si="5"/>
        <v>0</v>
      </c>
      <c r="U77" s="59">
        <f>'PER TRIWULAN'!X72</f>
        <v>140070000</v>
      </c>
      <c r="V77" s="59">
        <f>'K8 SD_UPTD 2013'!F78</f>
        <v>140070000</v>
      </c>
    </row>
    <row r="78" spans="2:22">
      <c r="B78" s="79">
        <f>'PER TRIWULAN'!A73</f>
        <v>68</v>
      </c>
      <c r="C78" s="90" t="str">
        <f>'PER TRIWULAN'!I73</f>
        <v xml:space="preserve"> Gabus </v>
      </c>
      <c r="D78" s="36" t="str">
        <f>'PER TRIWULAN'!B73</f>
        <v>SD NEGERI 1 GABUS</v>
      </c>
      <c r="E78" s="62">
        <f>'K8 SD_UPTD 2013'!G79</f>
        <v>9922000</v>
      </c>
      <c r="F78" s="62">
        <f>'K8 SD_UPTD 2013'!H79</f>
        <v>640000</v>
      </c>
      <c r="G78" s="62">
        <f>'K8 SD_UPTD 2013'!I79</f>
        <v>12281300</v>
      </c>
      <c r="H78" s="62">
        <f>'K8 SD_UPTD 2013'!J79</f>
        <v>6069800</v>
      </c>
      <c r="I78" s="62">
        <f>'K8 SD_UPTD 2013'!K79</f>
        <v>20906950</v>
      </c>
      <c r="J78" s="62">
        <f>'K8 SD_UPTD 2013'!L79</f>
        <v>3567950</v>
      </c>
      <c r="K78" s="62">
        <f>'K8 SD_UPTD 2013'!M79</f>
        <v>8590000</v>
      </c>
      <c r="L78" s="62">
        <f>'K8 SD_UPTD 2013'!N79</f>
        <v>13050000</v>
      </c>
      <c r="M78" s="62">
        <f>'K8 SD_UPTD 2013'!O79</f>
        <v>3752000</v>
      </c>
      <c r="N78" s="62" t="str">
        <f>'K8 SD_UPTD 2013'!P79</f>
        <v>─</v>
      </c>
      <c r="O78" s="62">
        <f>'K8 SD_UPTD 2013'!Q79</f>
        <v>2600000</v>
      </c>
      <c r="P78" s="62" t="str">
        <f>'K8 SD_UPTD 2013'!R79</f>
        <v>─</v>
      </c>
      <c r="Q78" s="62">
        <f>'K8 SD_UPTD 2013'!S79</f>
        <v>400000</v>
      </c>
      <c r="R78" s="62">
        <f t="shared" si="3"/>
        <v>81780000</v>
      </c>
      <c r="S78" s="59">
        <f t="shared" si="4"/>
        <v>0</v>
      </c>
      <c r="T78" s="59">
        <f t="shared" si="5"/>
        <v>0</v>
      </c>
      <c r="U78" s="59">
        <f>'PER TRIWULAN'!X73</f>
        <v>81780000</v>
      </c>
      <c r="V78" s="59">
        <f>'K8 SD_UPTD 2013'!F79</f>
        <v>81780000</v>
      </c>
    </row>
    <row r="79" spans="2:22">
      <c r="B79" s="79">
        <f>'PER TRIWULAN'!A74</f>
        <v>69</v>
      </c>
      <c r="C79" s="90" t="str">
        <f>'PER TRIWULAN'!I74</f>
        <v xml:space="preserve"> Gabus </v>
      </c>
      <c r="D79" s="36" t="str">
        <f>'PER TRIWULAN'!B74</f>
        <v>SD NEGERI 1 KARANGREJO</v>
      </c>
      <c r="E79" s="62">
        <f>'K8 SD_UPTD 2013'!G80</f>
        <v>5788050</v>
      </c>
      <c r="F79" s="62">
        <f>'K8 SD_UPTD 2013'!H80</f>
        <v>154000</v>
      </c>
      <c r="G79" s="62">
        <f>'K8 SD_UPTD 2013'!I80</f>
        <v>9619200</v>
      </c>
      <c r="H79" s="62">
        <f>'K8 SD_UPTD 2013'!J80</f>
        <v>6429950</v>
      </c>
      <c r="I79" s="62">
        <f>'K8 SD_UPTD 2013'!K80</f>
        <v>25827803</v>
      </c>
      <c r="J79" s="62">
        <f>'K8 SD_UPTD 2013'!L80</f>
        <v>819497</v>
      </c>
      <c r="K79" s="62">
        <f>'K8 SD_UPTD 2013'!M80</f>
        <v>7703500</v>
      </c>
      <c r="L79" s="62">
        <f>'K8 SD_UPTD 2013'!N80</f>
        <v>12300000</v>
      </c>
      <c r="M79" s="62">
        <f>'K8 SD_UPTD 2013'!O80</f>
        <v>3213000</v>
      </c>
      <c r="N79" s="62">
        <f>'K8 SD_UPTD 2013'!P80</f>
        <v>500000</v>
      </c>
      <c r="O79" s="62">
        <f>'K8 SD_UPTD 2013'!Q80</f>
        <v>1800000</v>
      </c>
      <c r="P79" s="62">
        <f>'K8 SD_UPTD 2013'!R80</f>
        <v>760000</v>
      </c>
      <c r="Q79" s="62">
        <f>'K8 SD_UPTD 2013'!S80</f>
        <v>4255000</v>
      </c>
      <c r="R79" s="62">
        <f t="shared" si="3"/>
        <v>79170000</v>
      </c>
      <c r="S79" s="59">
        <f t="shared" si="4"/>
        <v>0</v>
      </c>
      <c r="T79" s="59">
        <f t="shared" si="5"/>
        <v>0</v>
      </c>
      <c r="U79" s="59">
        <f>'PER TRIWULAN'!X74</f>
        <v>79170000</v>
      </c>
      <c r="V79" s="59">
        <f>'K8 SD_UPTD 2013'!F80</f>
        <v>79170000</v>
      </c>
    </row>
    <row r="80" spans="2:22">
      <c r="B80" s="79">
        <f>'PER TRIWULAN'!A75</f>
        <v>70</v>
      </c>
      <c r="C80" s="90" t="str">
        <f>'PER TRIWULAN'!I75</f>
        <v xml:space="preserve"> Gabus </v>
      </c>
      <c r="D80" s="36" t="str">
        <f>'PER TRIWULAN'!B75</f>
        <v>SD NEGERI 2 KARANGREJO</v>
      </c>
      <c r="E80" s="62">
        <f>'K8 SD_UPTD 2013'!G81</f>
        <v>1079000</v>
      </c>
      <c r="F80" s="62">
        <f>'K8 SD_UPTD 2013'!H81</f>
        <v>800000</v>
      </c>
      <c r="G80" s="62">
        <f>'K8 SD_UPTD 2013'!I81</f>
        <v>1940000</v>
      </c>
      <c r="H80" s="62">
        <f>'K8 SD_UPTD 2013'!J81</f>
        <v>5421500</v>
      </c>
      <c r="I80" s="62">
        <f>'K8 SD_UPTD 2013'!K81</f>
        <v>34128933</v>
      </c>
      <c r="J80" s="62">
        <f>'K8 SD_UPTD 2013'!L81</f>
        <v>802567</v>
      </c>
      <c r="K80" s="62">
        <f>'K8 SD_UPTD 2013'!M81</f>
        <v>4607000</v>
      </c>
      <c r="L80" s="62">
        <f>'K8 SD_UPTD 2013'!N81</f>
        <v>16100000</v>
      </c>
      <c r="M80" s="62">
        <f>'K8 SD_UPTD 2013'!O81</f>
        <v>730000</v>
      </c>
      <c r="N80" s="62">
        <f>'K8 SD_UPTD 2013'!P81</f>
        <v>0</v>
      </c>
      <c r="O80" s="62">
        <f>'K8 SD_UPTD 2013'!Q81</f>
        <v>1900000</v>
      </c>
      <c r="P80" s="62">
        <f>'K8 SD_UPTD 2013'!R81</f>
        <v>6038000</v>
      </c>
      <c r="Q80" s="62">
        <f>'K8 SD_UPTD 2013'!S81</f>
        <v>12873000</v>
      </c>
      <c r="R80" s="62">
        <f t="shared" si="3"/>
        <v>86420000</v>
      </c>
      <c r="S80" s="59">
        <f t="shared" si="4"/>
        <v>0</v>
      </c>
      <c r="T80" s="59">
        <f t="shared" si="5"/>
        <v>0</v>
      </c>
      <c r="U80" s="59">
        <f>'PER TRIWULAN'!X75</f>
        <v>86420000</v>
      </c>
      <c r="V80" s="59">
        <f>'K8 SD_UPTD 2013'!F81</f>
        <v>86420000</v>
      </c>
    </row>
    <row r="81" spans="2:22">
      <c r="B81" s="79">
        <f>'PER TRIWULAN'!A76</f>
        <v>71</v>
      </c>
      <c r="C81" s="90" t="str">
        <f>'PER TRIWULAN'!I76</f>
        <v xml:space="preserve"> Gabus </v>
      </c>
      <c r="D81" s="36" t="str">
        <f>'PER TRIWULAN'!B76</f>
        <v>SD NEGERI 3 KARANGREJO</v>
      </c>
      <c r="E81" s="62">
        <f>'K8 SD_UPTD 2013'!G82</f>
        <v>390000</v>
      </c>
      <c r="F81" s="62">
        <f>'K8 SD_UPTD 2013'!H82</f>
        <v>500000</v>
      </c>
      <c r="G81" s="62">
        <f>'K8 SD_UPTD 2013'!I82</f>
        <v>5929450</v>
      </c>
      <c r="H81" s="62">
        <f>'K8 SD_UPTD 2013'!J82</f>
        <v>6015300</v>
      </c>
      <c r="I81" s="62">
        <f>'K8 SD_UPTD 2013'!K82</f>
        <v>29522250</v>
      </c>
      <c r="J81" s="62">
        <f>'K8 SD_UPTD 2013'!L82</f>
        <v>512000</v>
      </c>
      <c r="K81" s="62">
        <f>'K8 SD_UPTD 2013'!M82</f>
        <v>5770000</v>
      </c>
      <c r="L81" s="62">
        <f>'K8 SD_UPTD 2013'!N82</f>
        <v>14375000</v>
      </c>
      <c r="M81" s="62">
        <f>'K8 SD_UPTD 2013'!O82</f>
        <v>1971000</v>
      </c>
      <c r="N81" s="62">
        <f>'K8 SD_UPTD 2013'!P82</f>
        <v>0</v>
      </c>
      <c r="O81" s="62">
        <f>'K8 SD_UPTD 2013'!Q82</f>
        <v>2300000</v>
      </c>
      <c r="P81" s="62">
        <f>'K8 SD_UPTD 2013'!R82</f>
        <v>70000</v>
      </c>
      <c r="Q81" s="62">
        <f>'K8 SD_UPTD 2013'!S82</f>
        <v>7175000</v>
      </c>
      <c r="R81" s="62">
        <f t="shared" si="3"/>
        <v>74530000</v>
      </c>
      <c r="S81" s="59">
        <f t="shared" si="4"/>
        <v>0</v>
      </c>
      <c r="T81" s="59">
        <f t="shared" si="5"/>
        <v>0</v>
      </c>
      <c r="U81" s="59">
        <f>'PER TRIWULAN'!X76</f>
        <v>74530000</v>
      </c>
      <c r="V81" s="59">
        <f>'K8 SD_UPTD 2013'!F82</f>
        <v>74530000</v>
      </c>
    </row>
    <row r="82" spans="2:22">
      <c r="B82" s="79">
        <f>'PER TRIWULAN'!A77</f>
        <v>72</v>
      </c>
      <c r="C82" s="90" t="str">
        <f>'PER TRIWULAN'!I77</f>
        <v xml:space="preserve"> Gabus </v>
      </c>
      <c r="D82" s="36" t="str">
        <f>'PER TRIWULAN'!B77</f>
        <v>SD NEGERI 1 BANJAREJO</v>
      </c>
      <c r="E82" s="62">
        <f>'K8 SD_UPTD 2013'!G83</f>
        <v>0</v>
      </c>
      <c r="F82" s="62">
        <f>'K8 SD_UPTD 2013'!H83</f>
        <v>1669400</v>
      </c>
      <c r="G82" s="62">
        <f>'K8 SD_UPTD 2013'!I83</f>
        <v>4268300</v>
      </c>
      <c r="H82" s="62">
        <f>'K8 SD_UPTD 2013'!J83</f>
        <v>9720950</v>
      </c>
      <c r="I82" s="62">
        <f>'K8 SD_UPTD 2013'!K83</f>
        <v>30520942</v>
      </c>
      <c r="J82" s="62">
        <f>'K8 SD_UPTD 2013'!L83</f>
        <v>1962208</v>
      </c>
      <c r="K82" s="62">
        <f>'K8 SD_UPTD 2013'!M83</f>
        <v>8126200</v>
      </c>
      <c r="L82" s="62">
        <f>'K8 SD_UPTD 2013'!N83</f>
        <v>15787000</v>
      </c>
      <c r="M82" s="62">
        <f>'K8 SD_UPTD 2013'!O83</f>
        <v>7115000</v>
      </c>
      <c r="N82" s="62">
        <f>'K8 SD_UPTD 2013'!P83</f>
        <v>600000</v>
      </c>
      <c r="O82" s="62">
        <f>'K8 SD_UPTD 2013'!Q83</f>
        <v>520000</v>
      </c>
      <c r="P82" s="62">
        <f>'K8 SD_UPTD 2013'!R83</f>
        <v>5200000</v>
      </c>
      <c r="Q82" s="62">
        <f>'K8 SD_UPTD 2013'!S83</f>
        <v>2960000</v>
      </c>
      <c r="R82" s="62">
        <f t="shared" si="3"/>
        <v>88450000</v>
      </c>
      <c r="S82" s="59">
        <f t="shared" si="4"/>
        <v>0</v>
      </c>
      <c r="T82" s="59">
        <f t="shared" si="5"/>
        <v>0</v>
      </c>
      <c r="U82" s="59">
        <f>'PER TRIWULAN'!X77</f>
        <v>88450000</v>
      </c>
      <c r="V82" s="59">
        <f>'K8 SD_UPTD 2013'!F83</f>
        <v>88450000</v>
      </c>
    </row>
    <row r="83" spans="2:22">
      <c r="B83" s="79">
        <f>'PER TRIWULAN'!A78</f>
        <v>73</v>
      </c>
      <c r="C83" s="90" t="str">
        <f>'PER TRIWULAN'!I78</f>
        <v xml:space="preserve"> Gabus </v>
      </c>
      <c r="D83" s="36" t="str">
        <f>'PER TRIWULAN'!B78</f>
        <v>SD NEGERI 1 KALIPANG</v>
      </c>
      <c r="E83" s="62">
        <f>'K8 SD_UPTD 2013'!G84</f>
        <v>0</v>
      </c>
      <c r="F83" s="62">
        <f>'K8 SD_UPTD 2013'!H84</f>
        <v>746000</v>
      </c>
      <c r="G83" s="62">
        <f>'K8 SD_UPTD 2013'!I84</f>
        <v>5361600</v>
      </c>
      <c r="H83" s="62">
        <f>'K8 SD_UPTD 2013'!J84</f>
        <v>10596400</v>
      </c>
      <c r="I83" s="62">
        <f>'K8 SD_UPTD 2013'!K84</f>
        <v>41749500</v>
      </c>
      <c r="J83" s="62">
        <f>'K8 SD_UPTD 2013'!L84</f>
        <v>637500</v>
      </c>
      <c r="K83" s="62">
        <f>'K8 SD_UPTD 2013'!M84</f>
        <v>2638000</v>
      </c>
      <c r="L83" s="62">
        <f>'K8 SD_UPTD 2013'!N84</f>
        <v>16200000</v>
      </c>
      <c r="M83" s="62">
        <f>'K8 SD_UPTD 2013'!O84</f>
        <v>3832000</v>
      </c>
      <c r="N83" s="62">
        <f>'K8 SD_UPTD 2013'!P84</f>
        <v>0</v>
      </c>
      <c r="O83" s="62">
        <f>'K8 SD_UPTD 2013'!Q84</f>
        <v>800000</v>
      </c>
      <c r="P83" s="62">
        <f>'K8 SD_UPTD 2013'!R84</f>
        <v>859000</v>
      </c>
      <c r="Q83" s="62">
        <f>'K8 SD_UPTD 2013'!S84</f>
        <v>390000</v>
      </c>
      <c r="R83" s="62">
        <f t="shared" si="3"/>
        <v>83810000</v>
      </c>
      <c r="S83" s="59">
        <f t="shared" si="4"/>
        <v>0</v>
      </c>
      <c r="T83" s="59">
        <f t="shared" si="5"/>
        <v>0</v>
      </c>
      <c r="U83" s="59">
        <f>'PER TRIWULAN'!X78</f>
        <v>83810000</v>
      </c>
      <c r="V83" s="59">
        <f>'K8 SD_UPTD 2013'!F84</f>
        <v>83810000</v>
      </c>
    </row>
    <row r="84" spans="2:22">
      <c r="B84" s="79">
        <f>'PER TRIWULAN'!A79</f>
        <v>74</v>
      </c>
      <c r="C84" s="90" t="str">
        <f>'PER TRIWULAN'!I79</f>
        <v xml:space="preserve"> Gabus </v>
      </c>
      <c r="D84" s="36" t="str">
        <f>'PER TRIWULAN'!B79</f>
        <v>SD NEGERI 2 TAHUNAN</v>
      </c>
      <c r="E84" s="62">
        <f>'K8 SD_UPTD 2013'!G85</f>
        <v>1080000</v>
      </c>
      <c r="F84" s="62">
        <f>'K8 SD_UPTD 2013'!H85</f>
        <v>0</v>
      </c>
      <c r="G84" s="62">
        <f>'K8 SD_UPTD 2013'!I85</f>
        <v>1464500</v>
      </c>
      <c r="H84" s="62">
        <f>'K8 SD_UPTD 2013'!J85</f>
        <v>8113500</v>
      </c>
      <c r="I84" s="62">
        <f>'K8 SD_UPTD 2013'!K85</f>
        <v>33877187</v>
      </c>
      <c r="J84" s="62">
        <f>'K8 SD_UPTD 2013'!L85</f>
        <v>4180813</v>
      </c>
      <c r="K84" s="62">
        <f>'K8 SD_UPTD 2013'!M85</f>
        <v>9690000</v>
      </c>
      <c r="L84" s="62">
        <f>'K8 SD_UPTD 2013'!N85</f>
        <v>21480000</v>
      </c>
      <c r="M84" s="62">
        <f>'K8 SD_UPTD 2013'!O85</f>
        <v>2904000</v>
      </c>
      <c r="N84" s="62">
        <f>'K8 SD_UPTD 2013'!P85</f>
        <v>0</v>
      </c>
      <c r="O84" s="62">
        <f>'K8 SD_UPTD 2013'!Q85</f>
        <v>1700000</v>
      </c>
      <c r="P84" s="62">
        <f>'K8 SD_UPTD 2013'!R85</f>
        <v>0</v>
      </c>
      <c r="Q84" s="62">
        <f>'K8 SD_UPTD 2013'!S85</f>
        <v>13530000</v>
      </c>
      <c r="R84" s="62">
        <f t="shared" si="3"/>
        <v>98020000</v>
      </c>
      <c r="S84" s="59">
        <f t="shared" si="4"/>
        <v>0</v>
      </c>
      <c r="T84" s="59">
        <f t="shared" si="5"/>
        <v>0</v>
      </c>
      <c r="U84" s="59">
        <f>'PER TRIWULAN'!X79</f>
        <v>98020000</v>
      </c>
      <c r="V84" s="59">
        <f>'K8 SD_UPTD 2013'!F85</f>
        <v>98020000</v>
      </c>
    </row>
    <row r="85" spans="2:22">
      <c r="B85" s="79">
        <f>'PER TRIWULAN'!A80</f>
        <v>75</v>
      </c>
      <c r="C85" s="90" t="str">
        <f>'PER TRIWULAN'!I80</f>
        <v xml:space="preserve"> Gabus </v>
      </c>
      <c r="D85" s="36" t="str">
        <f>'PER TRIWULAN'!B80</f>
        <v>SD NEGERI 1 SULURSARI</v>
      </c>
      <c r="E85" s="62">
        <f>'K8 SD_UPTD 2013'!G86</f>
        <v>5689500</v>
      </c>
      <c r="F85" s="62">
        <f>'K8 SD_UPTD 2013'!H86</f>
        <v>1623500</v>
      </c>
      <c r="G85" s="62">
        <f>'K8 SD_UPTD 2013'!I86</f>
        <v>27755250</v>
      </c>
      <c r="H85" s="62">
        <f>'K8 SD_UPTD 2013'!J86</f>
        <v>21616416</v>
      </c>
      <c r="I85" s="62">
        <f>'K8 SD_UPTD 2013'!K86</f>
        <v>22769656</v>
      </c>
      <c r="J85" s="62">
        <f>'K8 SD_UPTD 2013'!L86</f>
        <v>4135838</v>
      </c>
      <c r="K85" s="62">
        <f>'K8 SD_UPTD 2013'!M86</f>
        <v>20342000</v>
      </c>
      <c r="L85" s="62">
        <f>'K8 SD_UPTD 2013'!N86</f>
        <v>16500000</v>
      </c>
      <c r="M85" s="62">
        <f>'K8 SD_UPTD 2013'!O86</f>
        <v>50000</v>
      </c>
      <c r="N85" s="62">
        <f>'K8 SD_UPTD 2013'!P86</f>
        <v>0</v>
      </c>
      <c r="O85" s="62">
        <f>'K8 SD_UPTD 2013'!Q86</f>
        <v>750000</v>
      </c>
      <c r="P85" s="62">
        <f>'K8 SD_UPTD 2013'!R86</f>
        <v>10970000</v>
      </c>
      <c r="Q85" s="62">
        <f>'K8 SD_UPTD 2013'!S86</f>
        <v>0</v>
      </c>
      <c r="R85" s="62">
        <f t="shared" si="3"/>
        <v>132202160</v>
      </c>
      <c r="S85" s="59">
        <f t="shared" si="4"/>
        <v>0</v>
      </c>
      <c r="T85" s="59">
        <f t="shared" si="5"/>
        <v>327840</v>
      </c>
      <c r="U85" s="59">
        <f>'PER TRIWULAN'!X80</f>
        <v>132530000</v>
      </c>
      <c r="V85" s="59">
        <f>'K8 SD_UPTD 2013'!F86</f>
        <v>132530000</v>
      </c>
    </row>
    <row r="86" spans="2:22">
      <c r="B86" s="79">
        <f>'PER TRIWULAN'!A81</f>
        <v>76</v>
      </c>
      <c r="C86" s="90" t="str">
        <f>'PER TRIWULAN'!I81</f>
        <v xml:space="preserve"> Gabus </v>
      </c>
      <c r="D86" s="36" t="str">
        <f>'PER TRIWULAN'!B81</f>
        <v>SD NEGERI 2 SULURSARI</v>
      </c>
      <c r="E86" s="62">
        <f>'K8 SD_UPTD 2013'!G87</f>
        <v>675000</v>
      </c>
      <c r="F86" s="62">
        <f>'K8 SD_UPTD 2013'!H87</f>
        <v>0</v>
      </c>
      <c r="G86" s="62">
        <f>'K8 SD_UPTD 2013'!I87</f>
        <v>19645450</v>
      </c>
      <c r="H86" s="62">
        <f>'K8 SD_UPTD 2013'!J87</f>
        <v>22142600</v>
      </c>
      <c r="I86" s="62">
        <f>'K8 SD_UPTD 2013'!K87</f>
        <v>26857700</v>
      </c>
      <c r="J86" s="62">
        <f>'K8 SD_UPTD 2013'!L87</f>
        <v>1983121</v>
      </c>
      <c r="K86" s="62">
        <f>'K8 SD_UPTD 2013'!M87</f>
        <v>14354450</v>
      </c>
      <c r="L86" s="62">
        <f>'K8 SD_UPTD 2013'!N87</f>
        <v>16425000</v>
      </c>
      <c r="M86" s="62">
        <f>'K8 SD_UPTD 2013'!O87</f>
        <v>4463000</v>
      </c>
      <c r="N86" s="62">
        <f>'K8 SD_UPTD 2013'!P87</f>
        <v>0</v>
      </c>
      <c r="O86" s="62">
        <f>'K8 SD_UPTD 2013'!Q87</f>
        <v>2314000</v>
      </c>
      <c r="P86" s="62">
        <f>'K8 SD_UPTD 2013'!R87</f>
        <v>0</v>
      </c>
      <c r="Q86" s="62">
        <f>'K8 SD_UPTD 2013'!S87</f>
        <v>24215000</v>
      </c>
      <c r="R86" s="62">
        <f t="shared" si="3"/>
        <v>133075321</v>
      </c>
      <c r="S86" s="59">
        <f t="shared" si="4"/>
        <v>0</v>
      </c>
      <c r="T86" s="59">
        <f t="shared" si="5"/>
        <v>34679</v>
      </c>
      <c r="U86" s="59">
        <f>'PER TRIWULAN'!X81</f>
        <v>133110000</v>
      </c>
      <c r="V86" s="59">
        <f>'K8 SD_UPTD 2013'!F87</f>
        <v>133110000</v>
      </c>
    </row>
    <row r="87" spans="2:22">
      <c r="B87" s="79">
        <f>'PER TRIWULAN'!A82</f>
        <v>77</v>
      </c>
      <c r="C87" s="90" t="str">
        <f>'PER TRIWULAN'!I82</f>
        <v xml:space="preserve"> Gabus </v>
      </c>
      <c r="D87" s="36" t="str">
        <f>'PER TRIWULAN'!B82</f>
        <v>SD NEGERI 2 TLOGOTIRTO</v>
      </c>
      <c r="E87" s="62">
        <f>'K8 SD_UPTD 2013'!G88</f>
        <v>848000</v>
      </c>
      <c r="F87" s="62">
        <f>'K8 SD_UPTD 2013'!H88</f>
        <v>0</v>
      </c>
      <c r="G87" s="62">
        <f>'K8 SD_UPTD 2013'!I88</f>
        <v>2480000</v>
      </c>
      <c r="H87" s="62">
        <f>'K8 SD_UPTD 2013'!J88</f>
        <v>9419250</v>
      </c>
      <c r="I87" s="62">
        <f>'K8 SD_UPTD 2013'!K88</f>
        <v>24245050</v>
      </c>
      <c r="J87" s="62">
        <f>'K8 SD_UPTD 2013'!L88</f>
        <v>1209850</v>
      </c>
      <c r="K87" s="62">
        <f>'K8 SD_UPTD 2013'!M88</f>
        <v>3425000</v>
      </c>
      <c r="L87" s="62">
        <f>'K8 SD_UPTD 2013'!N88</f>
        <v>14200000</v>
      </c>
      <c r="M87" s="62">
        <f>'K8 SD_UPTD 2013'!O88</f>
        <v>1999200</v>
      </c>
      <c r="N87" s="62">
        <f>'K8 SD_UPTD 2013'!P88</f>
        <v>0</v>
      </c>
      <c r="O87" s="62">
        <f>'K8 SD_UPTD 2013'!Q88</f>
        <v>700000</v>
      </c>
      <c r="P87" s="62">
        <f>'K8 SD_UPTD 2013'!R88</f>
        <v>0</v>
      </c>
      <c r="Q87" s="62">
        <f>'K8 SD_UPTD 2013'!S88</f>
        <v>16873650</v>
      </c>
      <c r="R87" s="62">
        <f t="shared" si="3"/>
        <v>75400000</v>
      </c>
      <c r="S87" s="59">
        <f t="shared" si="4"/>
        <v>0</v>
      </c>
      <c r="T87" s="59">
        <f t="shared" si="5"/>
        <v>0</v>
      </c>
      <c r="U87" s="59">
        <f>'PER TRIWULAN'!X82</f>
        <v>75400000</v>
      </c>
      <c r="V87" s="59">
        <f>'K8 SD_UPTD 2013'!F88</f>
        <v>75400000</v>
      </c>
    </row>
    <row r="88" spans="2:22">
      <c r="B88" s="79">
        <f>'PER TRIWULAN'!A83</f>
        <v>78</v>
      </c>
      <c r="C88" s="90" t="str">
        <f>'PER TRIWULAN'!I83</f>
        <v xml:space="preserve"> Gabus </v>
      </c>
      <c r="D88" s="36" t="str">
        <f>'PER TRIWULAN'!B83</f>
        <v>SD NEGERI 3 NGLINDUK</v>
      </c>
      <c r="E88" s="62">
        <f>'K8 SD_UPTD 2013'!G89</f>
        <v>0</v>
      </c>
      <c r="F88" s="62">
        <f>'K8 SD_UPTD 2013'!H89</f>
        <v>660000</v>
      </c>
      <c r="G88" s="62">
        <f>'K8 SD_UPTD 2013'!I89</f>
        <v>100000</v>
      </c>
      <c r="H88" s="62">
        <f>'K8 SD_UPTD 2013'!J89</f>
        <v>5975650</v>
      </c>
      <c r="I88" s="62">
        <f>'K8 SD_UPTD 2013'!K89</f>
        <v>25502526</v>
      </c>
      <c r="J88" s="62">
        <f>'K8 SD_UPTD 2013'!L89</f>
        <v>1155995</v>
      </c>
      <c r="K88" s="62">
        <f>'K8 SD_UPTD 2013'!M89</f>
        <v>2029000</v>
      </c>
      <c r="L88" s="62">
        <f>'K8 SD_UPTD 2013'!N89</f>
        <v>15250000</v>
      </c>
      <c r="M88" s="62">
        <f>'K8 SD_UPTD 2013'!O89</f>
        <v>7855100</v>
      </c>
      <c r="N88" s="62">
        <f>'K8 SD_UPTD 2013'!P89</f>
        <v>32129</v>
      </c>
      <c r="O88" s="62">
        <f>'K8 SD_UPTD 2013'!Q89</f>
        <v>1400000</v>
      </c>
      <c r="P88" s="62">
        <f>'K8 SD_UPTD 2013'!R89</f>
        <v>1580000</v>
      </c>
      <c r="Q88" s="62">
        <f>'K8 SD_UPTD 2013'!S89</f>
        <v>3999600</v>
      </c>
      <c r="R88" s="62">
        <f t="shared" si="3"/>
        <v>65540000</v>
      </c>
      <c r="S88" s="59">
        <f t="shared" si="4"/>
        <v>0</v>
      </c>
      <c r="T88" s="59">
        <f t="shared" si="5"/>
        <v>0</v>
      </c>
      <c r="U88" s="59">
        <f>'PER TRIWULAN'!X83</f>
        <v>65540000</v>
      </c>
      <c r="V88" s="59">
        <f>'K8 SD_UPTD 2013'!F89</f>
        <v>65540000</v>
      </c>
    </row>
    <row r="89" spans="2:22">
      <c r="B89" s="79">
        <f>'PER TRIWULAN'!A84</f>
        <v>79</v>
      </c>
      <c r="C89" s="90" t="str">
        <f>'PER TRIWULAN'!I84</f>
        <v xml:space="preserve"> Geyer </v>
      </c>
      <c r="D89" s="36" t="str">
        <f>'PER TRIWULAN'!B84</f>
        <v>SD NEGERI 2 SOBO</v>
      </c>
      <c r="E89" s="62">
        <f>'K8 SD_UPTD 2013'!G90</f>
        <v>6343000</v>
      </c>
      <c r="F89" s="62">
        <f>'K8 SD_UPTD 2013'!H90</f>
        <v>530000</v>
      </c>
      <c r="G89" s="62">
        <f>'K8 SD_UPTD 2013'!I90</f>
        <v>6688050</v>
      </c>
      <c r="H89" s="62">
        <f>'K8 SD_UPTD 2013'!J90</f>
        <v>9402790</v>
      </c>
      <c r="I89" s="62">
        <f>'K8 SD_UPTD 2013'!K90</f>
        <v>25832392</v>
      </c>
      <c r="J89" s="62">
        <f>'K8 SD_UPTD 2013'!L90</f>
        <v>3277268</v>
      </c>
      <c r="K89" s="62">
        <f>'K8 SD_UPTD 2013'!M90</f>
        <v>4001500</v>
      </c>
      <c r="L89" s="62">
        <f>'K8 SD_UPTD 2013'!N90</f>
        <v>22800000</v>
      </c>
      <c r="M89" s="62">
        <f>'K8 SD_UPTD 2013'!O90</f>
        <v>5025000</v>
      </c>
      <c r="N89" s="62">
        <f>'K8 SD_UPTD 2013'!P90</f>
        <v>0</v>
      </c>
      <c r="O89" s="62">
        <f>'K8 SD_UPTD 2013'!Q90</f>
        <v>4540000</v>
      </c>
      <c r="P89" s="62">
        <f>'K8 SD_UPTD 2013'!R90</f>
        <v>3200000</v>
      </c>
      <c r="Q89" s="62">
        <f>'K8 SD_UPTD 2013'!S90</f>
        <v>0</v>
      </c>
      <c r="R89" s="62">
        <f t="shared" si="3"/>
        <v>91640000</v>
      </c>
      <c r="S89" s="59">
        <f t="shared" si="4"/>
        <v>0</v>
      </c>
      <c r="T89" s="59">
        <f t="shared" si="5"/>
        <v>0</v>
      </c>
      <c r="U89" s="59">
        <f>'PER TRIWULAN'!X84</f>
        <v>91640000</v>
      </c>
      <c r="V89" s="59">
        <f>'K8 SD_UPTD 2013'!F90</f>
        <v>91640000</v>
      </c>
    </row>
    <row r="90" spans="2:22">
      <c r="B90" s="79">
        <f>'PER TRIWULAN'!A85</f>
        <v>80</v>
      </c>
      <c r="C90" s="90" t="str">
        <f>'PER TRIWULAN'!I85</f>
        <v xml:space="preserve"> Geyer </v>
      </c>
      <c r="D90" s="36" t="str">
        <f>'PER TRIWULAN'!B85</f>
        <v>SD NEGERI 1 JAMBNGAN</v>
      </c>
      <c r="E90" s="62">
        <f>'K8 SD_UPTD 2013'!G91</f>
        <v>0</v>
      </c>
      <c r="F90" s="62">
        <f>'K8 SD_UPTD 2013'!H91</f>
        <v>0</v>
      </c>
      <c r="G90" s="62">
        <f>'K8 SD_UPTD 2013'!I91</f>
        <v>18117000</v>
      </c>
      <c r="H90" s="62">
        <f>'K8 SD_UPTD 2013'!J91</f>
        <v>6503000</v>
      </c>
      <c r="I90" s="62">
        <f>'K8 SD_UPTD 2013'!K91</f>
        <v>10721300</v>
      </c>
      <c r="J90" s="62">
        <f>'K8 SD_UPTD 2013'!L91</f>
        <v>1953139</v>
      </c>
      <c r="K90" s="62">
        <f>'K8 SD_UPTD 2013'!M91</f>
        <v>7208400</v>
      </c>
      <c r="L90" s="62">
        <f>'K8 SD_UPTD 2013'!N91</f>
        <v>24000000</v>
      </c>
      <c r="M90" s="62">
        <f>'K8 SD_UPTD 2013'!O91</f>
        <v>13128600</v>
      </c>
      <c r="N90" s="62">
        <f>'K8 SD_UPTD 2013'!P91</f>
        <v>0</v>
      </c>
      <c r="O90" s="62">
        <f>'K8 SD_UPTD 2013'!Q91</f>
        <v>2400000</v>
      </c>
      <c r="P90" s="62">
        <f>'K8 SD_UPTD 2013'!R91</f>
        <v>1062000</v>
      </c>
      <c r="Q90" s="62">
        <f>'K8 SD_UPTD 2013'!S91</f>
        <v>15486561</v>
      </c>
      <c r="R90" s="62">
        <f t="shared" si="3"/>
        <v>100580000</v>
      </c>
      <c r="S90" s="59">
        <f t="shared" si="4"/>
        <v>0</v>
      </c>
      <c r="T90" s="59">
        <f t="shared" si="5"/>
        <v>50000</v>
      </c>
      <c r="U90" s="59">
        <f>'PER TRIWULAN'!X85</f>
        <v>100630000</v>
      </c>
      <c r="V90" s="59">
        <f>'K8 SD_UPTD 2013'!F91</f>
        <v>100630000</v>
      </c>
    </row>
    <row r="91" spans="2:22">
      <c r="B91" s="79">
        <f>'PER TRIWULAN'!A86</f>
        <v>81</v>
      </c>
      <c r="C91" s="90" t="str">
        <f>'PER TRIWULAN'!I86</f>
        <v xml:space="preserve"> Geyer </v>
      </c>
      <c r="D91" s="36" t="str">
        <f>'PER TRIWULAN'!B86</f>
        <v>SD NEGERI 1 ASEMRUDUNG</v>
      </c>
      <c r="E91" s="62">
        <f>'K8 SD_UPTD 2013'!G92</f>
        <v>6638750</v>
      </c>
      <c r="F91" s="62">
        <f>'K8 SD_UPTD 2013'!H92</f>
        <v>700000</v>
      </c>
      <c r="G91" s="62">
        <f>'K8 SD_UPTD 2013'!I92</f>
        <v>2947000</v>
      </c>
      <c r="H91" s="62">
        <f>'K8 SD_UPTD 2013'!J92</f>
        <v>5035938</v>
      </c>
      <c r="I91" s="62">
        <f>'K8 SD_UPTD 2013'!K92</f>
        <v>14662000</v>
      </c>
      <c r="J91" s="62">
        <f>'K8 SD_UPTD 2013'!L92</f>
        <v>1951841</v>
      </c>
      <c r="K91" s="62">
        <f>'K8 SD_UPTD 2013'!M92</f>
        <v>6156425</v>
      </c>
      <c r="L91" s="62">
        <f>'K8 SD_UPTD 2013'!N92</f>
        <v>21650000</v>
      </c>
      <c r="M91" s="62">
        <f>'K8 SD_UPTD 2013'!O92</f>
        <v>7203000</v>
      </c>
      <c r="N91" s="62">
        <f>'K8 SD_UPTD 2013'!P92</f>
        <v>0</v>
      </c>
      <c r="O91" s="62">
        <f>'K8 SD_UPTD 2013'!Q92</f>
        <v>2635000</v>
      </c>
      <c r="P91" s="62">
        <f>'K8 SD_UPTD 2013'!R92</f>
        <v>9300000</v>
      </c>
      <c r="Q91" s="62">
        <f>'K8 SD_UPTD 2013'!S92</f>
        <v>0</v>
      </c>
      <c r="R91" s="62">
        <f t="shared" si="3"/>
        <v>78879954</v>
      </c>
      <c r="S91" s="59">
        <f t="shared" si="4"/>
        <v>0</v>
      </c>
      <c r="T91" s="59">
        <f t="shared" si="5"/>
        <v>46</v>
      </c>
      <c r="U91" s="59">
        <f>'PER TRIWULAN'!X86</f>
        <v>78880000</v>
      </c>
      <c r="V91" s="59">
        <f>'K8 SD_UPTD 2013'!F92</f>
        <v>78880000</v>
      </c>
    </row>
    <row r="92" spans="2:22">
      <c r="B92" s="79">
        <f>'PER TRIWULAN'!A87</f>
        <v>82</v>
      </c>
      <c r="C92" s="90" t="str">
        <f>'PER TRIWULAN'!I87</f>
        <v xml:space="preserve"> Geyer </v>
      </c>
      <c r="D92" s="36" t="str">
        <f>'PER TRIWULAN'!B87</f>
        <v>SD NEGERI 1 BANGSRI</v>
      </c>
      <c r="E92" s="62">
        <f>'K8 SD_UPTD 2013'!G93</f>
        <v>2606000</v>
      </c>
      <c r="F92" s="62">
        <f>'K8 SD_UPTD 2013'!H93</f>
        <v>872500</v>
      </c>
      <c r="G92" s="62">
        <f>'K8 SD_UPTD 2013'!I93</f>
        <v>4457000</v>
      </c>
      <c r="H92" s="62">
        <f>'K8 SD_UPTD 2013'!J93</f>
        <v>3741600</v>
      </c>
      <c r="I92" s="62">
        <f>'K8 SD_UPTD 2013'!K93</f>
        <v>22522300</v>
      </c>
      <c r="J92" s="62">
        <f>'K8 SD_UPTD 2013'!L93</f>
        <v>61587</v>
      </c>
      <c r="K92" s="62">
        <f>'K8 SD_UPTD 2013'!M93</f>
        <v>7677000</v>
      </c>
      <c r="L92" s="62">
        <f>'K8 SD_UPTD 2013'!N93</f>
        <v>13725000</v>
      </c>
      <c r="M92" s="62">
        <f>'K8 SD_UPTD 2013'!O93</f>
        <v>4870000</v>
      </c>
      <c r="N92" s="62">
        <f>'K8 SD_UPTD 2013'!P93</f>
        <v>0</v>
      </c>
      <c r="O92" s="62">
        <f>'K8 SD_UPTD 2013'!Q93</f>
        <v>3885000</v>
      </c>
      <c r="P92" s="62">
        <f>'K8 SD_UPTD 2013'!R93</f>
        <v>5802000</v>
      </c>
      <c r="Q92" s="62">
        <f>'K8 SD_UPTD 2013'!S93</f>
        <v>5470000</v>
      </c>
      <c r="R92" s="62">
        <f t="shared" si="3"/>
        <v>75689987</v>
      </c>
      <c r="S92" s="59">
        <f t="shared" si="4"/>
        <v>0</v>
      </c>
      <c r="T92" s="59">
        <f t="shared" si="5"/>
        <v>13</v>
      </c>
      <c r="U92" s="59">
        <f>'PER TRIWULAN'!X87</f>
        <v>75690000</v>
      </c>
      <c r="V92" s="59">
        <f>'K8 SD_UPTD 2013'!F93</f>
        <v>75690000</v>
      </c>
    </row>
    <row r="93" spans="2:22">
      <c r="B93" s="79">
        <f>'PER TRIWULAN'!A88</f>
        <v>83</v>
      </c>
      <c r="C93" s="90" t="str">
        <f>'PER TRIWULAN'!I88</f>
        <v xml:space="preserve"> Geyer </v>
      </c>
      <c r="D93" s="36" t="str">
        <f>'PER TRIWULAN'!B88</f>
        <v>SD NEGERI 1 JUWORO</v>
      </c>
      <c r="E93" s="62">
        <f>'K8 SD_UPTD 2013'!G94</f>
        <v>4062750</v>
      </c>
      <c r="F93" s="62">
        <f>'K8 SD_UPTD 2013'!H94</f>
        <v>550000</v>
      </c>
      <c r="G93" s="62">
        <f>'K8 SD_UPTD 2013'!I94</f>
        <v>2750000</v>
      </c>
      <c r="H93" s="62">
        <f>'K8 SD_UPTD 2013'!J94</f>
        <v>15922995</v>
      </c>
      <c r="I93" s="62">
        <f>'K8 SD_UPTD 2013'!K94</f>
        <v>12919350</v>
      </c>
      <c r="J93" s="62">
        <f>'K8 SD_UPTD 2013'!L94</f>
        <v>745358</v>
      </c>
      <c r="K93" s="62">
        <f>'K8 SD_UPTD 2013'!M94</f>
        <v>2447000</v>
      </c>
      <c r="L93" s="62">
        <f>'K8 SD_UPTD 2013'!N94</f>
        <v>10650000</v>
      </c>
      <c r="M93" s="62">
        <f>'K8 SD_UPTD 2013'!O94</f>
        <v>4995000</v>
      </c>
      <c r="N93" s="62">
        <f>'K8 SD_UPTD 2013'!P94</f>
        <v>0</v>
      </c>
      <c r="O93" s="62">
        <f>'K8 SD_UPTD 2013'!Q94</f>
        <v>3251200</v>
      </c>
      <c r="P93" s="62">
        <f>'K8 SD_UPTD 2013'!R94</f>
        <v>6756000</v>
      </c>
      <c r="Q93" s="62">
        <f>'K8 SD_UPTD 2013'!S94</f>
        <v>6000000</v>
      </c>
      <c r="R93" s="62">
        <f t="shared" si="3"/>
        <v>71049653</v>
      </c>
      <c r="S93" s="59">
        <f t="shared" si="4"/>
        <v>0</v>
      </c>
      <c r="T93" s="59">
        <f t="shared" si="5"/>
        <v>347</v>
      </c>
      <c r="U93" s="59">
        <f>'PER TRIWULAN'!X88</f>
        <v>71050000</v>
      </c>
      <c r="V93" s="59">
        <f>'K8 SD_UPTD 2013'!F94</f>
        <v>71050000</v>
      </c>
    </row>
    <row r="94" spans="2:22">
      <c r="B94" s="79">
        <f>'PER TRIWULAN'!A89</f>
        <v>84</v>
      </c>
      <c r="C94" s="90" t="str">
        <f>'PER TRIWULAN'!I89</f>
        <v xml:space="preserve"> Geyer </v>
      </c>
      <c r="D94" s="36" t="str">
        <f>'PER TRIWULAN'!B89</f>
        <v>SD NEGERI 1 KALANGBANCAR</v>
      </c>
      <c r="E94" s="62">
        <f>'K8 SD_UPTD 2013'!G95</f>
        <v>3232500</v>
      </c>
      <c r="F94" s="62">
        <f>'K8 SD_UPTD 2013'!H95</f>
        <v>500000</v>
      </c>
      <c r="G94" s="62">
        <f>'K8 SD_UPTD 2013'!I95</f>
        <v>1094000</v>
      </c>
      <c r="H94" s="62">
        <f>'K8 SD_UPTD 2013'!J95</f>
        <v>5019000</v>
      </c>
      <c r="I94" s="62">
        <f>'K8 SD_UPTD 2013'!K95</f>
        <v>2715600</v>
      </c>
      <c r="J94" s="62">
        <f>'K8 SD_UPTD 2013'!L95</f>
        <v>1085000</v>
      </c>
      <c r="K94" s="62">
        <f>'K8 SD_UPTD 2013'!M95</f>
        <v>3667000</v>
      </c>
      <c r="L94" s="62">
        <f>'K8 SD_UPTD 2013'!N95</f>
        <v>8250000</v>
      </c>
      <c r="M94" s="62">
        <f>'K8 SD_UPTD 2013'!O95</f>
        <v>995000</v>
      </c>
      <c r="N94" s="62">
        <f>'K8 SD_UPTD 2013'!P95</f>
        <v>0</v>
      </c>
      <c r="O94" s="62">
        <f>'K8 SD_UPTD 2013'!Q95</f>
        <v>1200000</v>
      </c>
      <c r="P94" s="62">
        <f>'K8 SD_UPTD 2013'!R95</f>
        <v>6833900</v>
      </c>
      <c r="Q94" s="62">
        <f>'K8 SD_UPTD 2013'!S95</f>
        <v>13548000</v>
      </c>
      <c r="R94" s="62">
        <f t="shared" si="3"/>
        <v>48140000</v>
      </c>
      <c r="S94" s="59">
        <f t="shared" si="4"/>
        <v>0</v>
      </c>
      <c r="T94" s="59">
        <f t="shared" si="5"/>
        <v>0</v>
      </c>
      <c r="U94" s="59">
        <f>'PER TRIWULAN'!X89</f>
        <v>48140000</v>
      </c>
      <c r="V94" s="59">
        <f>'K8 SD_UPTD 2013'!F95</f>
        <v>48140000</v>
      </c>
    </row>
    <row r="95" spans="2:22">
      <c r="B95" s="79">
        <f>'PER TRIWULAN'!A90</f>
        <v>85</v>
      </c>
      <c r="C95" s="90" t="str">
        <f>'PER TRIWULAN'!I90</f>
        <v xml:space="preserve"> Geyer </v>
      </c>
      <c r="D95" s="36" t="str">
        <f>'PER TRIWULAN'!B90</f>
        <v>SD NEGERI 1 KARANGANYAR</v>
      </c>
      <c r="E95" s="62">
        <f>'K8 SD_UPTD 2013'!G96</f>
        <v>1133250</v>
      </c>
      <c r="F95" s="62">
        <f>'K8 SD_UPTD 2013'!H96</f>
        <v>650000</v>
      </c>
      <c r="G95" s="62">
        <f>'K8 SD_UPTD 2013'!I96</f>
        <v>1759000</v>
      </c>
      <c r="H95" s="62">
        <f>'K8 SD_UPTD 2013'!J96</f>
        <v>2280400</v>
      </c>
      <c r="I95" s="62">
        <f>'K8 SD_UPTD 2013'!K96</f>
        <v>17408350</v>
      </c>
      <c r="J95" s="62">
        <f>'K8 SD_UPTD 2013'!L96</f>
        <v>45000</v>
      </c>
      <c r="K95" s="62">
        <f>'K8 SD_UPTD 2013'!M96</f>
        <v>1990000</v>
      </c>
      <c r="L95" s="62">
        <f>'K8 SD_UPTD 2013'!N96</f>
        <v>9900000</v>
      </c>
      <c r="M95" s="62">
        <f>'K8 SD_UPTD 2013'!O96</f>
        <v>4069000</v>
      </c>
      <c r="N95" s="62">
        <f>'K8 SD_UPTD 2013'!P96</f>
        <v>0</v>
      </c>
      <c r="O95" s="62">
        <f>'K8 SD_UPTD 2013'!Q96</f>
        <v>2100000</v>
      </c>
      <c r="P95" s="62">
        <f>'K8 SD_UPTD 2013'!R96</f>
        <v>2935000</v>
      </c>
      <c r="Q95" s="62">
        <f>'K8 SD_UPTD 2013'!S96</f>
        <v>100000</v>
      </c>
      <c r="R95" s="62">
        <f t="shared" si="3"/>
        <v>44370000</v>
      </c>
      <c r="S95" s="59">
        <f t="shared" si="4"/>
        <v>0</v>
      </c>
      <c r="T95" s="59">
        <f t="shared" si="5"/>
        <v>0</v>
      </c>
      <c r="U95" s="59">
        <f>'PER TRIWULAN'!X90</f>
        <v>44370000</v>
      </c>
      <c r="V95" s="59">
        <f>'K8 SD_UPTD 2013'!F96</f>
        <v>44370000</v>
      </c>
    </row>
    <row r="96" spans="2:22">
      <c r="B96" s="79">
        <f>'PER TRIWULAN'!A91</f>
        <v>86</v>
      </c>
      <c r="C96" s="90" t="str">
        <f>'PER TRIWULAN'!I91</f>
        <v xml:space="preserve"> Geyer </v>
      </c>
      <c r="D96" s="36" t="str">
        <f>'PER TRIWULAN'!B91</f>
        <v>SD NEGERI 1 LEDOKDAWAN</v>
      </c>
      <c r="E96" s="62">
        <f>'K8 SD_UPTD 2013'!G97</f>
        <v>8269270</v>
      </c>
      <c r="F96" s="62">
        <f>'K8 SD_UPTD 2013'!H97</f>
        <v>825000</v>
      </c>
      <c r="G96" s="62">
        <f>'K8 SD_UPTD 2013'!I97</f>
        <v>6347500</v>
      </c>
      <c r="H96" s="62">
        <f>'K8 SD_UPTD 2013'!J97</f>
        <v>8224900</v>
      </c>
      <c r="I96" s="62">
        <f>'K8 SD_UPTD 2013'!K97</f>
        <v>18695715</v>
      </c>
      <c r="J96" s="62">
        <f>'K8 SD_UPTD 2013'!L97</f>
        <v>2824615</v>
      </c>
      <c r="K96" s="62">
        <f>'K8 SD_UPTD 2013'!M97</f>
        <v>2258000</v>
      </c>
      <c r="L96" s="62">
        <f>'K8 SD_UPTD 2013'!N97</f>
        <v>18330000</v>
      </c>
      <c r="M96" s="62">
        <f>'K8 SD_UPTD 2013'!O97</f>
        <v>4380000</v>
      </c>
      <c r="N96" s="62">
        <f>'K8 SD_UPTD 2013'!P97</f>
        <v>0</v>
      </c>
      <c r="O96" s="62">
        <f>'K8 SD_UPTD 2013'!Q97</f>
        <v>2995000</v>
      </c>
      <c r="P96" s="62">
        <f>'K8 SD_UPTD 2013'!R97</f>
        <v>400000</v>
      </c>
      <c r="Q96" s="62">
        <f>'K8 SD_UPTD 2013'!S97</f>
        <v>1850000</v>
      </c>
      <c r="R96" s="62">
        <f t="shared" si="3"/>
        <v>75400000</v>
      </c>
      <c r="S96" s="59">
        <f t="shared" si="4"/>
        <v>0</v>
      </c>
      <c r="T96" s="59">
        <f t="shared" si="5"/>
        <v>0</v>
      </c>
      <c r="U96" s="59">
        <f>'PER TRIWULAN'!X91</f>
        <v>75400000</v>
      </c>
      <c r="V96" s="59">
        <f>'K8 SD_UPTD 2013'!F97</f>
        <v>75400000</v>
      </c>
    </row>
    <row r="97" spans="2:22">
      <c r="B97" s="79">
        <f>'PER TRIWULAN'!A92</f>
        <v>87</v>
      </c>
      <c r="C97" s="90" t="str">
        <f>'PER TRIWULAN'!I92</f>
        <v xml:space="preserve"> Geyer </v>
      </c>
      <c r="D97" s="36" t="str">
        <f>'PER TRIWULAN'!B92</f>
        <v>SD NEGERI 1 MONGGOT</v>
      </c>
      <c r="E97" s="62">
        <f>'K8 SD_UPTD 2013'!G98</f>
        <v>731250</v>
      </c>
      <c r="F97" s="62">
        <f>'K8 SD_UPTD 2013'!H98</f>
        <v>0</v>
      </c>
      <c r="G97" s="62">
        <f>'K8 SD_UPTD 2013'!I98</f>
        <v>826000</v>
      </c>
      <c r="H97" s="62">
        <f>'K8 SD_UPTD 2013'!J98</f>
        <v>2975000</v>
      </c>
      <c r="I97" s="62">
        <f>'K8 SD_UPTD 2013'!K98</f>
        <v>16605300</v>
      </c>
      <c r="J97" s="62">
        <f>'K8 SD_UPTD 2013'!L98</f>
        <v>3428846</v>
      </c>
      <c r="K97" s="62">
        <f>'K8 SD_UPTD 2013'!M98</f>
        <v>1600000</v>
      </c>
      <c r="L97" s="62">
        <f>'K8 SD_UPTD 2013'!N98</f>
        <v>9500000</v>
      </c>
      <c r="M97" s="62">
        <f>'K8 SD_UPTD 2013'!O98</f>
        <v>1050000</v>
      </c>
      <c r="N97" s="62">
        <f>'K8 SD_UPTD 2013'!P98</f>
        <v>0</v>
      </c>
      <c r="O97" s="62">
        <f>'K8 SD_UPTD 2013'!Q98</f>
        <v>1980000</v>
      </c>
      <c r="P97" s="62">
        <f>'K8 SD_UPTD 2013'!R98</f>
        <v>2020000</v>
      </c>
      <c r="Q97" s="62">
        <f>'K8 SD_UPTD 2013'!S98</f>
        <v>1040000</v>
      </c>
      <c r="R97" s="62">
        <f t="shared" si="3"/>
        <v>41756396</v>
      </c>
      <c r="S97" s="59">
        <f t="shared" si="4"/>
        <v>0</v>
      </c>
      <c r="T97" s="59">
        <f t="shared" si="5"/>
        <v>3604</v>
      </c>
      <c r="U97" s="59">
        <f>'PER TRIWULAN'!X92</f>
        <v>41760000</v>
      </c>
      <c r="V97" s="59">
        <f>'K8 SD_UPTD 2013'!F98</f>
        <v>41760000</v>
      </c>
    </row>
    <row r="98" spans="2:22">
      <c r="B98" s="79">
        <f>'PER TRIWULAN'!A93</f>
        <v>88</v>
      </c>
      <c r="C98" s="90" t="str">
        <f>'PER TRIWULAN'!I93</f>
        <v xml:space="preserve"> Geyer </v>
      </c>
      <c r="D98" s="36" t="str">
        <f>'PER TRIWULAN'!B93</f>
        <v>SD NEGERI 1 RAMBAT</v>
      </c>
      <c r="E98" s="62">
        <f>'K8 SD_UPTD 2013'!G99</f>
        <v>3418300</v>
      </c>
      <c r="F98" s="62">
        <f>'K8 SD_UPTD 2013'!H99</f>
        <v>364500</v>
      </c>
      <c r="G98" s="62">
        <f>'K8 SD_UPTD 2013'!I99</f>
        <v>5204000</v>
      </c>
      <c r="H98" s="62">
        <f>'K8 SD_UPTD 2013'!J99</f>
        <v>12059250</v>
      </c>
      <c r="I98" s="62">
        <f>'K8 SD_UPTD 2013'!K99</f>
        <v>10936900</v>
      </c>
      <c r="J98" s="62">
        <f>'K8 SD_UPTD 2013'!L99</f>
        <v>980000</v>
      </c>
      <c r="K98" s="62">
        <f>'K8 SD_UPTD 2013'!M99</f>
        <v>5973000</v>
      </c>
      <c r="L98" s="62">
        <f>'K8 SD_UPTD 2013'!N99</f>
        <v>12100000</v>
      </c>
      <c r="M98" s="62">
        <f>'K8 SD_UPTD 2013'!O99</f>
        <v>2620000</v>
      </c>
      <c r="N98" s="62">
        <f>'K8 SD_UPTD 2013'!P99</f>
        <v>0</v>
      </c>
      <c r="O98" s="62">
        <f>'K8 SD_UPTD 2013'!Q99</f>
        <v>1600000</v>
      </c>
      <c r="P98" s="62">
        <f>'K8 SD_UPTD 2013'!R99</f>
        <v>11154000</v>
      </c>
      <c r="Q98" s="62">
        <f>'K8 SD_UPTD 2013'!S99</f>
        <v>0</v>
      </c>
      <c r="R98" s="62">
        <f t="shared" si="3"/>
        <v>66409950</v>
      </c>
      <c r="S98" s="59">
        <f t="shared" si="4"/>
        <v>0</v>
      </c>
      <c r="T98" s="59">
        <f t="shared" si="5"/>
        <v>50</v>
      </c>
      <c r="U98" s="59">
        <f>'PER TRIWULAN'!X93</f>
        <v>66410000</v>
      </c>
      <c r="V98" s="59">
        <f>'K8 SD_UPTD 2013'!F99</f>
        <v>66410000</v>
      </c>
    </row>
    <row r="99" spans="2:22">
      <c r="B99" s="79">
        <f>'PER TRIWULAN'!A94</f>
        <v>89</v>
      </c>
      <c r="C99" s="90" t="str">
        <f>'PER TRIWULAN'!I94</f>
        <v xml:space="preserve"> Geyer </v>
      </c>
      <c r="D99" s="36" t="str">
        <f>'PER TRIWULAN'!B94</f>
        <v>SD NEGERI 1 SOBO</v>
      </c>
      <c r="E99" s="62">
        <f>'K8 SD_UPTD 2013'!G100</f>
        <v>6089700</v>
      </c>
      <c r="F99" s="62">
        <f>'K8 SD_UPTD 2013'!H100</f>
        <v>525000</v>
      </c>
      <c r="G99" s="62">
        <f>'K8 SD_UPTD 2013'!I100</f>
        <v>5950000</v>
      </c>
      <c r="H99" s="62">
        <f>'K8 SD_UPTD 2013'!J100</f>
        <v>7069100</v>
      </c>
      <c r="I99" s="62">
        <f>'K8 SD_UPTD 2013'!K100</f>
        <v>20887350</v>
      </c>
      <c r="J99" s="62">
        <f>'K8 SD_UPTD 2013'!L100</f>
        <v>2367088</v>
      </c>
      <c r="K99" s="62">
        <f>'K8 SD_UPTD 2013'!M100</f>
        <v>10189000</v>
      </c>
      <c r="L99" s="62">
        <f>'K8 SD_UPTD 2013'!N100</f>
        <v>20100000</v>
      </c>
      <c r="M99" s="62">
        <f>'K8 SD_UPTD 2013'!O100</f>
        <v>7910000</v>
      </c>
      <c r="N99" s="62">
        <f>'K8 SD_UPTD 2013'!P100</f>
        <v>0</v>
      </c>
      <c r="O99" s="62">
        <f>'K8 SD_UPTD 2013'!Q100</f>
        <v>2000000</v>
      </c>
      <c r="P99" s="62">
        <f>'K8 SD_UPTD 2013'!R100</f>
        <v>1690000</v>
      </c>
      <c r="Q99" s="62">
        <f>'K8 SD_UPTD 2013'!S100</f>
        <v>3876000</v>
      </c>
      <c r="R99" s="62">
        <f t="shared" si="3"/>
        <v>88653238</v>
      </c>
      <c r="S99" s="59">
        <f t="shared" si="4"/>
        <v>0</v>
      </c>
      <c r="T99" s="59">
        <f t="shared" si="5"/>
        <v>86762</v>
      </c>
      <c r="U99" s="59">
        <f>'PER TRIWULAN'!X94</f>
        <v>88740000</v>
      </c>
      <c r="V99" s="59">
        <f>'K8 SD_UPTD 2013'!F100</f>
        <v>88740000</v>
      </c>
    </row>
    <row r="100" spans="2:22">
      <c r="B100" s="79">
        <f>'PER TRIWULAN'!A95</f>
        <v>90</v>
      </c>
      <c r="C100" s="90" t="str">
        <f>'PER TRIWULAN'!I95</f>
        <v xml:space="preserve"> Geyer </v>
      </c>
      <c r="D100" s="36" t="str">
        <f>'PER TRIWULAN'!B95</f>
        <v>SD NEGERI 2 ASEMRUDUNG</v>
      </c>
      <c r="E100" s="62">
        <f>'K8 SD_UPTD 2013'!G101</f>
        <v>2461500</v>
      </c>
      <c r="F100" s="62">
        <f>'K8 SD_UPTD 2013'!H101</f>
        <v>575000</v>
      </c>
      <c r="G100" s="62">
        <f>'K8 SD_UPTD 2013'!I101</f>
        <v>3269000</v>
      </c>
      <c r="H100" s="62">
        <f>'K8 SD_UPTD 2013'!J101</f>
        <v>9733950</v>
      </c>
      <c r="I100" s="62">
        <f>'K8 SD_UPTD 2013'!K101</f>
        <v>3900000</v>
      </c>
      <c r="J100" s="62">
        <f>'K8 SD_UPTD 2013'!L101</f>
        <v>702570</v>
      </c>
      <c r="K100" s="62">
        <f>'K8 SD_UPTD 2013'!M101</f>
        <v>9372500</v>
      </c>
      <c r="L100" s="62">
        <f>'K8 SD_UPTD 2013'!N101</f>
        <v>15700000</v>
      </c>
      <c r="M100" s="62">
        <f>'K8 SD_UPTD 2013'!O101</f>
        <v>8157950</v>
      </c>
      <c r="N100" s="62">
        <f>'K8 SD_UPTD 2013'!P101</f>
        <v>2923500</v>
      </c>
      <c r="O100" s="62">
        <f>'K8 SD_UPTD 2013'!Q101</f>
        <v>2600000</v>
      </c>
      <c r="P100" s="62">
        <f>'K8 SD_UPTD 2013'!R101</f>
        <v>5361000</v>
      </c>
      <c r="Q100" s="62">
        <f>'K8 SD_UPTD 2013'!S101</f>
        <v>11223030</v>
      </c>
      <c r="R100" s="62">
        <f t="shared" si="3"/>
        <v>75980000</v>
      </c>
      <c r="S100" s="59">
        <f t="shared" si="4"/>
        <v>0</v>
      </c>
      <c r="T100" s="59">
        <f t="shared" si="5"/>
        <v>0</v>
      </c>
      <c r="U100" s="59">
        <f>'PER TRIWULAN'!X95</f>
        <v>75980000</v>
      </c>
      <c r="V100" s="59">
        <f>'K8 SD_UPTD 2013'!F101</f>
        <v>75980000</v>
      </c>
    </row>
    <row r="101" spans="2:22">
      <c r="B101" s="79">
        <f>'PER TRIWULAN'!A96</f>
        <v>91</v>
      </c>
      <c r="C101" s="90" t="str">
        <f>'PER TRIWULAN'!I96</f>
        <v xml:space="preserve"> Geyer </v>
      </c>
      <c r="D101" s="36" t="str">
        <f>'PER TRIWULAN'!B96</f>
        <v>SD NEGERI 2 JUWORO</v>
      </c>
      <c r="E101" s="62">
        <f>'K8 SD_UPTD 2013'!G102</f>
        <v>488000</v>
      </c>
      <c r="F101" s="62">
        <f>'K8 SD_UPTD 2013'!H102</f>
        <v>600000</v>
      </c>
      <c r="G101" s="62">
        <f>'K8 SD_UPTD 2013'!I102</f>
        <v>5615890</v>
      </c>
      <c r="H101" s="62">
        <f>'K8 SD_UPTD 2013'!J102</f>
        <v>9144500</v>
      </c>
      <c r="I101" s="62">
        <f>'K8 SD_UPTD 2013'!K102</f>
        <v>19183460</v>
      </c>
      <c r="J101" s="62">
        <f>'K8 SD_UPTD 2013'!L102</f>
        <v>618889</v>
      </c>
      <c r="K101" s="62">
        <f>'K8 SD_UPTD 2013'!M102</f>
        <v>12100000</v>
      </c>
      <c r="L101" s="62">
        <f>'K8 SD_UPTD 2013'!N102</f>
        <v>12800000</v>
      </c>
      <c r="M101" s="62">
        <f>'K8 SD_UPTD 2013'!O102</f>
        <v>5569000</v>
      </c>
      <c r="N101" s="62">
        <f>'K8 SD_UPTD 2013'!P102</f>
        <v>0</v>
      </c>
      <c r="O101" s="62">
        <f>'K8 SD_UPTD 2013'!Q102</f>
        <v>0</v>
      </c>
      <c r="P101" s="62">
        <f>'K8 SD_UPTD 2013'!R102</f>
        <v>0</v>
      </c>
      <c r="Q101" s="62">
        <f>'K8 SD_UPTD 2013'!S102</f>
        <v>0</v>
      </c>
      <c r="R101" s="62">
        <f t="shared" si="3"/>
        <v>66119739</v>
      </c>
      <c r="S101" s="59">
        <f t="shared" si="4"/>
        <v>0</v>
      </c>
      <c r="T101" s="59">
        <f t="shared" si="5"/>
        <v>261</v>
      </c>
      <c r="U101" s="59">
        <f>'PER TRIWULAN'!X96</f>
        <v>66120000</v>
      </c>
      <c r="V101" s="59">
        <f>'K8 SD_UPTD 2013'!F102</f>
        <v>66120000</v>
      </c>
    </row>
    <row r="102" spans="2:22">
      <c r="B102" s="79">
        <f>'PER TRIWULAN'!A97</f>
        <v>92</v>
      </c>
      <c r="C102" s="90" t="str">
        <f>'PER TRIWULAN'!I97</f>
        <v xml:space="preserve"> Geyer </v>
      </c>
      <c r="D102" s="36" t="str">
        <f>'PER TRIWULAN'!B97</f>
        <v>SD NEGERI 2 KALANGBANCAR</v>
      </c>
      <c r="E102" s="62">
        <f>'K8 SD_UPTD 2013'!G103</f>
        <v>2643500</v>
      </c>
      <c r="F102" s="62">
        <f>'K8 SD_UPTD 2013'!H103</f>
        <v>200000</v>
      </c>
      <c r="G102" s="62">
        <f>'K8 SD_UPTD 2013'!I103</f>
        <v>890000</v>
      </c>
      <c r="H102" s="62">
        <f>'K8 SD_UPTD 2013'!J103</f>
        <v>5547700</v>
      </c>
      <c r="I102" s="62">
        <f>'K8 SD_UPTD 2013'!K103</f>
        <v>11948775</v>
      </c>
      <c r="J102" s="62">
        <f>'K8 SD_UPTD 2013'!L103</f>
        <v>676108</v>
      </c>
      <c r="K102" s="62">
        <f>'K8 SD_UPTD 2013'!M103</f>
        <v>2625000</v>
      </c>
      <c r="L102" s="62">
        <f>'K8 SD_UPTD 2013'!N103</f>
        <v>12600000</v>
      </c>
      <c r="M102" s="62">
        <f>'K8 SD_UPTD 2013'!O103</f>
        <v>4800000</v>
      </c>
      <c r="N102" s="62">
        <f>'K8 SD_UPTD 2013'!P103</f>
        <v>0</v>
      </c>
      <c r="O102" s="62">
        <f>'K8 SD_UPTD 2013'!Q103</f>
        <v>3150000</v>
      </c>
      <c r="P102" s="62">
        <f>'K8 SD_UPTD 2013'!R103</f>
        <v>200000</v>
      </c>
      <c r="Q102" s="62">
        <f>'K8 SD_UPTD 2013'!S103</f>
        <v>538900</v>
      </c>
      <c r="R102" s="62">
        <f t="shared" si="3"/>
        <v>45819983</v>
      </c>
      <c r="S102" s="59">
        <f t="shared" si="4"/>
        <v>0</v>
      </c>
      <c r="T102" s="59">
        <f t="shared" si="5"/>
        <v>17</v>
      </c>
      <c r="U102" s="59">
        <f>'PER TRIWULAN'!X97</f>
        <v>45820000</v>
      </c>
      <c r="V102" s="59">
        <f>'K8 SD_UPTD 2013'!F103</f>
        <v>45820000</v>
      </c>
    </row>
    <row r="103" spans="2:22">
      <c r="B103" s="79">
        <f>'PER TRIWULAN'!A98</f>
        <v>93</v>
      </c>
      <c r="C103" s="90" t="str">
        <f>'PER TRIWULAN'!I98</f>
        <v xml:space="preserve"> Geyer </v>
      </c>
      <c r="D103" s="36" t="str">
        <f>'PER TRIWULAN'!B98</f>
        <v>SD NEGERI 2 KARANGANYAR</v>
      </c>
      <c r="E103" s="62">
        <f>'K8 SD_UPTD 2013'!G104</f>
        <v>0</v>
      </c>
      <c r="F103" s="62">
        <f>'K8 SD_UPTD 2013'!H104</f>
        <v>795000</v>
      </c>
      <c r="G103" s="62">
        <f>'K8 SD_UPTD 2013'!I104</f>
        <v>2160000</v>
      </c>
      <c r="H103" s="62">
        <f>'K8 SD_UPTD 2013'!J104</f>
        <v>5803200</v>
      </c>
      <c r="I103" s="62">
        <f>'K8 SD_UPTD 2013'!K104</f>
        <v>9471393</v>
      </c>
      <c r="J103" s="62">
        <f>'K8 SD_UPTD 2013'!L104</f>
        <v>3356676</v>
      </c>
      <c r="K103" s="62">
        <f>'K8 SD_UPTD 2013'!M104</f>
        <v>34402000</v>
      </c>
      <c r="L103" s="62">
        <f>'K8 SD_UPTD 2013'!N104</f>
        <v>18850000</v>
      </c>
      <c r="M103" s="62">
        <f>'K8 SD_UPTD 2013'!O104</f>
        <v>3936750</v>
      </c>
      <c r="N103" s="62">
        <f>'K8 SD_UPTD 2013'!P104</f>
        <v>0</v>
      </c>
      <c r="O103" s="62">
        <f>'K8 SD_UPTD 2013'!Q104</f>
        <v>5243569</v>
      </c>
      <c r="P103" s="62">
        <f>'K8 SD_UPTD 2013'!R104</f>
        <v>6356500</v>
      </c>
      <c r="Q103" s="62">
        <f>'K8 SD_UPTD 2013'!S104</f>
        <v>8804900</v>
      </c>
      <c r="R103" s="62">
        <f t="shared" si="3"/>
        <v>99179988</v>
      </c>
      <c r="S103" s="59">
        <f t="shared" si="4"/>
        <v>0</v>
      </c>
      <c r="T103" s="59">
        <f t="shared" si="5"/>
        <v>12</v>
      </c>
      <c r="U103" s="59">
        <f>'PER TRIWULAN'!X98</f>
        <v>99180000</v>
      </c>
      <c r="V103" s="59">
        <f>'K8 SD_UPTD 2013'!F104</f>
        <v>99180000</v>
      </c>
    </row>
    <row r="104" spans="2:22">
      <c r="B104" s="79">
        <f>'PER TRIWULAN'!A99</f>
        <v>94</v>
      </c>
      <c r="C104" s="90" t="str">
        <f>'PER TRIWULAN'!I99</f>
        <v xml:space="preserve"> Geyer </v>
      </c>
      <c r="D104" s="36" t="str">
        <f>'PER TRIWULAN'!B99</f>
        <v>SD NEGERI 2 LEDOKDAWAN</v>
      </c>
      <c r="E104" s="62">
        <f>'K8 SD_UPTD 2013'!G105</f>
        <v>6407750</v>
      </c>
      <c r="F104" s="62">
        <f>'K8 SD_UPTD 2013'!H105</f>
        <v>295000</v>
      </c>
      <c r="G104" s="62">
        <f>'K8 SD_UPTD 2013'!I105</f>
        <v>10769600</v>
      </c>
      <c r="H104" s="62">
        <f>'K8 SD_UPTD 2013'!J105</f>
        <v>12603900</v>
      </c>
      <c r="I104" s="62">
        <f>'K8 SD_UPTD 2013'!K105</f>
        <v>9387694</v>
      </c>
      <c r="J104" s="62">
        <f>'K8 SD_UPTD 2013'!L105</f>
        <v>4057981</v>
      </c>
      <c r="K104" s="62">
        <f>'K8 SD_UPTD 2013'!M105</f>
        <v>2361000</v>
      </c>
      <c r="L104" s="62">
        <f>'K8 SD_UPTD 2013'!N105</f>
        <v>14600000</v>
      </c>
      <c r="M104" s="62">
        <f>'K8 SD_UPTD 2013'!O105</f>
        <v>1760000</v>
      </c>
      <c r="N104" s="62">
        <f>'K8 SD_UPTD 2013'!P105</f>
        <v>0</v>
      </c>
      <c r="O104" s="62">
        <f>'K8 SD_UPTD 2013'!Q105</f>
        <v>1800000</v>
      </c>
      <c r="P104" s="62">
        <f>'K8 SD_UPTD 2013'!R105</f>
        <v>5800000</v>
      </c>
      <c r="Q104" s="62">
        <f>'K8 SD_UPTD 2013'!S105</f>
        <v>5267000</v>
      </c>
      <c r="R104" s="62">
        <f t="shared" si="3"/>
        <v>75109925</v>
      </c>
      <c r="S104" s="59">
        <f t="shared" si="4"/>
        <v>0</v>
      </c>
      <c r="T104" s="59">
        <f t="shared" si="5"/>
        <v>75</v>
      </c>
      <c r="U104" s="59">
        <f>'PER TRIWULAN'!X99</f>
        <v>75110000</v>
      </c>
      <c r="V104" s="59">
        <f>'K8 SD_UPTD 2013'!F105</f>
        <v>75110000</v>
      </c>
    </row>
    <row r="105" spans="2:22">
      <c r="B105" s="79">
        <f>'PER TRIWULAN'!A100</f>
        <v>95</v>
      </c>
      <c r="C105" s="90" t="str">
        <f>'PER TRIWULAN'!I100</f>
        <v xml:space="preserve"> Geyer </v>
      </c>
      <c r="D105" s="36" t="str">
        <f>'PER TRIWULAN'!B100</f>
        <v>SD NEGERI 2 MONGGOT</v>
      </c>
      <c r="E105" s="62">
        <f>'K8 SD_UPTD 2013'!G106</f>
        <v>0</v>
      </c>
      <c r="F105" s="62">
        <f>'K8 SD_UPTD 2013'!H106</f>
        <v>550000</v>
      </c>
      <c r="G105" s="62">
        <f>'K8 SD_UPTD 2013'!I106</f>
        <v>11768000</v>
      </c>
      <c r="H105" s="62">
        <f>'K8 SD_UPTD 2013'!J106</f>
        <v>14050000</v>
      </c>
      <c r="I105" s="62">
        <f>'K8 SD_UPTD 2013'!K106</f>
        <v>25900000</v>
      </c>
      <c r="J105" s="62">
        <f>'K8 SD_UPTD 2013'!L106</f>
        <v>3400000</v>
      </c>
      <c r="K105" s="62">
        <f>'K8 SD_UPTD 2013'!M106</f>
        <v>19032000</v>
      </c>
      <c r="L105" s="62">
        <f>'K8 SD_UPTD 2013'!N106</f>
        <v>10200000</v>
      </c>
      <c r="M105" s="62">
        <f>'K8 SD_UPTD 2013'!O106</f>
        <v>3200000</v>
      </c>
      <c r="N105" s="62">
        <f>'K8 SD_UPTD 2013'!P106</f>
        <v>0</v>
      </c>
      <c r="O105" s="62">
        <f>'K8 SD_UPTD 2013'!Q106</f>
        <v>1800000</v>
      </c>
      <c r="P105" s="62">
        <f>'K8 SD_UPTD 2013'!R106</f>
        <v>0</v>
      </c>
      <c r="Q105" s="62">
        <f>'K8 SD_UPTD 2013'!S106</f>
        <v>0</v>
      </c>
      <c r="R105" s="62">
        <f t="shared" si="3"/>
        <v>89900000</v>
      </c>
      <c r="S105" s="59">
        <f t="shared" si="4"/>
        <v>0</v>
      </c>
      <c r="T105" s="59">
        <f t="shared" si="5"/>
        <v>0</v>
      </c>
      <c r="U105" s="59">
        <f>'PER TRIWULAN'!X100</f>
        <v>89900000</v>
      </c>
      <c r="V105" s="59">
        <f>'K8 SD_UPTD 2013'!F106</f>
        <v>89900000</v>
      </c>
    </row>
    <row r="106" spans="2:22">
      <c r="B106" s="79">
        <f>'PER TRIWULAN'!A101</f>
        <v>96</v>
      </c>
      <c r="C106" s="90" t="str">
        <f>'PER TRIWULAN'!I101</f>
        <v xml:space="preserve"> Geyer </v>
      </c>
      <c r="D106" s="36" t="str">
        <f>'PER TRIWULAN'!B101</f>
        <v>SD NEGERI 2 NGRANDU</v>
      </c>
      <c r="E106" s="62">
        <f>'K8 SD_UPTD 2013'!G107</f>
        <v>4690250</v>
      </c>
      <c r="F106" s="62">
        <f>'K8 SD_UPTD 2013'!H107</f>
        <v>620000</v>
      </c>
      <c r="G106" s="62">
        <f>'K8 SD_UPTD 2013'!I107</f>
        <v>3051800</v>
      </c>
      <c r="H106" s="62">
        <f>'K8 SD_UPTD 2013'!J107</f>
        <v>12092850</v>
      </c>
      <c r="I106" s="62">
        <f>'K8 SD_UPTD 2013'!K107</f>
        <v>12355350</v>
      </c>
      <c r="J106" s="62">
        <f>'K8 SD_UPTD 2013'!L107</f>
        <v>2419465</v>
      </c>
      <c r="K106" s="62">
        <f>'K8 SD_UPTD 2013'!M107</f>
        <v>1244500</v>
      </c>
      <c r="L106" s="62">
        <f>'K8 SD_UPTD 2013'!N107</f>
        <v>14100000</v>
      </c>
      <c r="M106" s="62">
        <f>'K8 SD_UPTD 2013'!O107</f>
        <v>5470000</v>
      </c>
      <c r="N106" s="62">
        <f>'K8 SD_UPTD 2013'!P107</f>
        <v>0</v>
      </c>
      <c r="O106" s="62">
        <f>'K8 SD_UPTD 2013'!Q107</f>
        <v>3055750</v>
      </c>
      <c r="P106" s="62">
        <f>'K8 SD_UPTD 2013'!R107</f>
        <v>0</v>
      </c>
      <c r="Q106" s="62">
        <f>'K8 SD_UPTD 2013'!S107</f>
        <v>350000</v>
      </c>
      <c r="R106" s="62">
        <f t="shared" si="3"/>
        <v>59449965</v>
      </c>
      <c r="S106" s="59">
        <f t="shared" si="4"/>
        <v>0</v>
      </c>
      <c r="T106" s="59">
        <f t="shared" si="5"/>
        <v>35</v>
      </c>
      <c r="U106" s="59">
        <f>'PER TRIWULAN'!X101</f>
        <v>59450000</v>
      </c>
      <c r="V106" s="59">
        <f>'K8 SD_UPTD 2013'!F107</f>
        <v>59450000</v>
      </c>
    </row>
    <row r="107" spans="2:22">
      <c r="B107" s="79">
        <f>'PER TRIWULAN'!A102</f>
        <v>97</v>
      </c>
      <c r="C107" s="90" t="str">
        <f>'PER TRIWULAN'!I102</f>
        <v xml:space="preserve"> Geyer </v>
      </c>
      <c r="D107" s="36" t="str">
        <f>'PER TRIWULAN'!B102</f>
        <v>SD NEGERI 2 RAMBAT</v>
      </c>
      <c r="E107" s="62">
        <f>'K8 SD_UPTD 2013'!G108</f>
        <v>4606000</v>
      </c>
      <c r="F107" s="62">
        <f>'K8 SD_UPTD 2013'!H108</f>
        <v>300000</v>
      </c>
      <c r="G107" s="62">
        <f>'K8 SD_UPTD 2013'!I108</f>
        <v>3045000</v>
      </c>
      <c r="H107" s="62">
        <f>'K8 SD_UPTD 2013'!J108</f>
        <v>6011000</v>
      </c>
      <c r="I107" s="62">
        <f>'K8 SD_UPTD 2013'!K108</f>
        <v>10808500</v>
      </c>
      <c r="J107" s="62">
        <f>'K8 SD_UPTD 2013'!L108</f>
        <v>1800000</v>
      </c>
      <c r="K107" s="62">
        <f>'K8 SD_UPTD 2013'!M108</f>
        <v>2379500</v>
      </c>
      <c r="L107" s="62">
        <f>'K8 SD_UPTD 2013'!N108</f>
        <v>9650000</v>
      </c>
      <c r="M107" s="62">
        <f>'K8 SD_UPTD 2013'!O108</f>
        <v>4640000</v>
      </c>
      <c r="N107" s="62">
        <f>'K8 SD_UPTD 2013'!P108</f>
        <v>0</v>
      </c>
      <c r="O107" s="62">
        <f>'K8 SD_UPTD 2013'!Q108</f>
        <v>1800000</v>
      </c>
      <c r="P107" s="62">
        <f>'K8 SD_UPTD 2013'!R108</f>
        <v>0</v>
      </c>
      <c r="Q107" s="62">
        <f>'K8 SD_UPTD 2013'!S108</f>
        <v>1650000</v>
      </c>
      <c r="R107" s="62">
        <f t="shared" si="3"/>
        <v>46690000</v>
      </c>
      <c r="S107" s="59">
        <f t="shared" si="4"/>
        <v>0</v>
      </c>
      <c r="T107" s="59">
        <f t="shared" si="5"/>
        <v>0</v>
      </c>
      <c r="U107" s="59">
        <f>'PER TRIWULAN'!X102</f>
        <v>46690000</v>
      </c>
      <c r="V107" s="59">
        <f>'K8 SD_UPTD 2013'!F108</f>
        <v>46690000</v>
      </c>
    </row>
    <row r="108" spans="2:22">
      <c r="B108" s="79">
        <f>'PER TRIWULAN'!A103</f>
        <v>98</v>
      </c>
      <c r="C108" s="90" t="str">
        <f>'PER TRIWULAN'!I103</f>
        <v xml:space="preserve"> Geyer </v>
      </c>
      <c r="D108" s="36" t="str">
        <f>'PER TRIWULAN'!B103</f>
        <v>SD NEGERI 2 SURU</v>
      </c>
      <c r="E108" s="62">
        <f>'K8 SD_UPTD 2013'!G109</f>
        <v>10157300</v>
      </c>
      <c r="F108" s="62">
        <f>'K8 SD_UPTD 2013'!H109</f>
        <v>1994000</v>
      </c>
      <c r="G108" s="62">
        <f>'K8 SD_UPTD 2013'!I109</f>
        <v>3000000</v>
      </c>
      <c r="H108" s="62">
        <f>'K8 SD_UPTD 2013'!J109</f>
        <v>13186800</v>
      </c>
      <c r="I108" s="62">
        <f>'K8 SD_UPTD 2013'!K109</f>
        <v>39625900</v>
      </c>
      <c r="J108" s="62">
        <f>'K8 SD_UPTD 2013'!L109</f>
        <v>3419480</v>
      </c>
      <c r="K108" s="62">
        <f>'K8 SD_UPTD 2013'!M109</f>
        <v>36646000</v>
      </c>
      <c r="L108" s="62">
        <f>'K8 SD_UPTD 2013'!N109</f>
        <v>24900000</v>
      </c>
      <c r="M108" s="62">
        <f>'K8 SD_UPTD 2013'!O109</f>
        <v>2470000</v>
      </c>
      <c r="N108" s="62">
        <f>'K8 SD_UPTD 2013'!P109</f>
        <v>0</v>
      </c>
      <c r="O108" s="62">
        <f>'K8 SD_UPTD 2013'!Q109</f>
        <v>3900000</v>
      </c>
      <c r="P108" s="62">
        <f>'K8 SD_UPTD 2013'!R109</f>
        <v>3500000</v>
      </c>
      <c r="Q108" s="62">
        <f>'K8 SD_UPTD 2013'!S109</f>
        <v>0</v>
      </c>
      <c r="R108" s="62">
        <f t="shared" si="3"/>
        <v>142799480</v>
      </c>
      <c r="S108" s="59">
        <f t="shared" si="4"/>
        <v>0</v>
      </c>
      <c r="T108" s="59">
        <f t="shared" si="5"/>
        <v>170520</v>
      </c>
      <c r="U108" s="59">
        <f>'PER TRIWULAN'!X103</f>
        <v>142970000</v>
      </c>
      <c r="V108" s="59">
        <f>'K8 SD_UPTD 2013'!F109</f>
        <v>142970000</v>
      </c>
    </row>
    <row r="109" spans="2:22">
      <c r="B109" s="79">
        <f>'PER TRIWULAN'!A104</f>
        <v>99</v>
      </c>
      <c r="C109" s="90" t="str">
        <f>'PER TRIWULAN'!I104</f>
        <v xml:space="preserve"> Geyer </v>
      </c>
      <c r="D109" s="36" t="str">
        <f>'PER TRIWULAN'!B104</f>
        <v>SD NEGERI 3 ASEMRUDUNG</v>
      </c>
      <c r="E109" s="62">
        <f>'K8 SD_UPTD 2013'!G110</f>
        <v>4089000</v>
      </c>
      <c r="F109" s="62">
        <f>'K8 SD_UPTD 2013'!H110</f>
        <v>550000</v>
      </c>
      <c r="G109" s="62">
        <f>'K8 SD_UPTD 2013'!I110</f>
        <v>17520500</v>
      </c>
      <c r="H109" s="62">
        <f>'K8 SD_UPTD 2013'!J110</f>
        <v>12905200</v>
      </c>
      <c r="I109" s="62">
        <f>'K8 SD_UPTD 2013'!K110</f>
        <v>8648517</v>
      </c>
      <c r="J109" s="62">
        <f>'K8 SD_UPTD 2013'!L110</f>
        <v>2100214</v>
      </c>
      <c r="K109" s="62">
        <f>'K8 SD_UPTD 2013'!M110</f>
        <v>11294964</v>
      </c>
      <c r="L109" s="62">
        <f>'K8 SD_UPTD 2013'!N110</f>
        <v>14135500</v>
      </c>
      <c r="M109" s="62">
        <f>'K8 SD_UPTD 2013'!O110</f>
        <v>8196964</v>
      </c>
      <c r="N109" s="62">
        <f>'K8 SD_UPTD 2013'!P110</f>
        <v>1050000</v>
      </c>
      <c r="O109" s="62">
        <f>'K8 SD_UPTD 2013'!Q110</f>
        <v>1600000</v>
      </c>
      <c r="P109" s="62">
        <f>'K8 SD_UPTD 2013'!R110</f>
        <v>3455000</v>
      </c>
      <c r="Q109" s="62">
        <f>'K8 SD_UPTD 2013'!S110</f>
        <v>0</v>
      </c>
      <c r="R109" s="62">
        <f t="shared" si="3"/>
        <v>85545859</v>
      </c>
      <c r="S109" s="59">
        <f t="shared" si="4"/>
        <v>0</v>
      </c>
      <c r="T109" s="59">
        <f t="shared" si="5"/>
        <v>4141</v>
      </c>
      <c r="U109" s="59">
        <f>'PER TRIWULAN'!X104</f>
        <v>85550000</v>
      </c>
      <c r="V109" s="59">
        <f>'K8 SD_UPTD 2013'!F110</f>
        <v>85550000</v>
      </c>
    </row>
    <row r="110" spans="2:22">
      <c r="B110" s="79">
        <f>'PER TRIWULAN'!A105</f>
        <v>100</v>
      </c>
      <c r="C110" s="90" t="str">
        <f>'PER TRIWULAN'!I105</f>
        <v xml:space="preserve"> Geyer </v>
      </c>
      <c r="D110" s="36" t="str">
        <f>'PER TRIWULAN'!B105</f>
        <v>SD NEGERI 3 BANGSRI</v>
      </c>
      <c r="E110" s="62">
        <f>'K8 SD_UPTD 2013'!G111</f>
        <v>8135640</v>
      </c>
      <c r="F110" s="62">
        <f>'K8 SD_UPTD 2013'!H111</f>
        <v>10000</v>
      </c>
      <c r="G110" s="62">
        <f>'K8 SD_UPTD 2013'!I111</f>
        <v>3038000</v>
      </c>
      <c r="H110" s="62">
        <f>'K8 SD_UPTD 2013'!J111</f>
        <v>4354300</v>
      </c>
      <c r="I110" s="62">
        <f>'K8 SD_UPTD 2013'!K111</f>
        <v>19937600</v>
      </c>
      <c r="J110" s="62">
        <f>'K8 SD_UPTD 2013'!L111</f>
        <v>904000</v>
      </c>
      <c r="K110" s="62">
        <f>'K8 SD_UPTD 2013'!M111</f>
        <v>3415000</v>
      </c>
      <c r="L110" s="62">
        <f>'K8 SD_UPTD 2013'!N111</f>
        <v>17805000</v>
      </c>
      <c r="M110" s="62">
        <f>'K8 SD_UPTD 2013'!O111</f>
        <v>7016000</v>
      </c>
      <c r="N110" s="62">
        <f>'K8 SD_UPTD 2013'!P111</f>
        <v>235000</v>
      </c>
      <c r="O110" s="62">
        <f>'K8 SD_UPTD 2013'!Q111</f>
        <v>2751350</v>
      </c>
      <c r="P110" s="62">
        <f>'K8 SD_UPTD 2013'!R111</f>
        <v>3378110</v>
      </c>
      <c r="Q110" s="62">
        <f>'K8 SD_UPTD 2013'!S111</f>
        <v>70000</v>
      </c>
      <c r="R110" s="62">
        <f t="shared" si="3"/>
        <v>71050000</v>
      </c>
      <c r="S110" s="59">
        <f t="shared" si="4"/>
        <v>0</v>
      </c>
      <c r="T110" s="59">
        <f t="shared" si="5"/>
        <v>0</v>
      </c>
      <c r="U110" s="59">
        <f>'PER TRIWULAN'!X105</f>
        <v>71050000</v>
      </c>
      <c r="V110" s="59">
        <f>'K8 SD_UPTD 2013'!F111</f>
        <v>71050000</v>
      </c>
    </row>
    <row r="111" spans="2:22">
      <c r="B111" s="79">
        <f>'PER TRIWULAN'!A106</f>
        <v>101</v>
      </c>
      <c r="C111" s="90" t="str">
        <f>'PER TRIWULAN'!I106</f>
        <v xml:space="preserve"> Geyer </v>
      </c>
      <c r="D111" s="36" t="str">
        <f>'PER TRIWULAN'!B106</f>
        <v>SD NEGERI 3 GUNDIH</v>
      </c>
      <c r="E111" s="62">
        <f>'K8 SD_UPTD 2013'!G112</f>
        <v>5767770</v>
      </c>
      <c r="F111" s="62">
        <f>'K8 SD_UPTD 2013'!H112</f>
        <v>630000</v>
      </c>
      <c r="G111" s="62">
        <f>'K8 SD_UPTD 2013'!I112</f>
        <v>7210050</v>
      </c>
      <c r="H111" s="62">
        <f>'K8 SD_UPTD 2013'!J112</f>
        <v>12608300</v>
      </c>
      <c r="I111" s="62">
        <f>'K8 SD_UPTD 2013'!K112</f>
        <v>18022161</v>
      </c>
      <c r="J111" s="62">
        <f>'K8 SD_UPTD 2013'!L112</f>
        <v>5952838</v>
      </c>
      <c r="K111" s="62">
        <f>'K8 SD_UPTD 2013'!M112</f>
        <v>4345000</v>
      </c>
      <c r="L111" s="62">
        <f>'K8 SD_UPTD 2013'!N112</f>
        <v>15000000</v>
      </c>
      <c r="M111" s="62">
        <f>'K8 SD_UPTD 2013'!O112</f>
        <v>4260000</v>
      </c>
      <c r="N111" s="62">
        <f>'K8 SD_UPTD 2013'!P112</f>
        <v>100000</v>
      </c>
      <c r="O111" s="62">
        <f>'K8 SD_UPTD 2013'!Q112</f>
        <v>3900000</v>
      </c>
      <c r="P111" s="62">
        <f>'K8 SD_UPTD 2013'!R112</f>
        <v>6233000</v>
      </c>
      <c r="Q111" s="62">
        <f>'K8 SD_UPTD 2013'!S112</f>
        <v>1520000</v>
      </c>
      <c r="R111" s="62">
        <f t="shared" si="3"/>
        <v>85549119</v>
      </c>
      <c r="S111" s="59">
        <f t="shared" si="4"/>
        <v>0</v>
      </c>
      <c r="T111" s="59">
        <f t="shared" si="5"/>
        <v>881</v>
      </c>
      <c r="U111" s="59">
        <f>'PER TRIWULAN'!X106</f>
        <v>85550000</v>
      </c>
      <c r="V111" s="59">
        <f>'K8 SD_UPTD 2013'!F112</f>
        <v>85550000</v>
      </c>
    </row>
    <row r="112" spans="2:22">
      <c r="B112" s="79">
        <f>'PER TRIWULAN'!A107</f>
        <v>102</v>
      </c>
      <c r="C112" s="90" t="str">
        <f>'PER TRIWULAN'!I107</f>
        <v xml:space="preserve"> Geyer </v>
      </c>
      <c r="D112" s="36" t="str">
        <f>'PER TRIWULAN'!B107</f>
        <v>SD NEGERI 3 JAMBANGAN</v>
      </c>
      <c r="E112" s="62">
        <f>'K8 SD_UPTD 2013'!G113</f>
        <v>1035019</v>
      </c>
      <c r="F112" s="62">
        <f>'K8 SD_UPTD 2013'!H113</f>
        <v>325000</v>
      </c>
      <c r="G112" s="62">
        <f>'K8 SD_UPTD 2013'!I113</f>
        <v>9835500</v>
      </c>
      <c r="H112" s="62">
        <f>'K8 SD_UPTD 2013'!J113</f>
        <v>17215100</v>
      </c>
      <c r="I112" s="62">
        <f>'K8 SD_UPTD 2013'!K113</f>
        <v>20375150</v>
      </c>
      <c r="J112" s="62">
        <f>'K8 SD_UPTD 2013'!L113</f>
        <v>435075</v>
      </c>
      <c r="K112" s="62">
        <f>'K8 SD_UPTD 2013'!M113</f>
        <v>7966900</v>
      </c>
      <c r="L112" s="62">
        <f>'K8 SD_UPTD 2013'!N113</f>
        <v>24000000</v>
      </c>
      <c r="M112" s="62">
        <f>'K8 SD_UPTD 2013'!O113</f>
        <v>10145000</v>
      </c>
      <c r="N112" s="62">
        <f>'K8 SD_UPTD 2013'!P113</f>
        <v>0</v>
      </c>
      <c r="O112" s="62">
        <f>'K8 SD_UPTD 2013'!Q113</f>
        <v>4750000</v>
      </c>
      <c r="P112" s="62">
        <f>'K8 SD_UPTD 2013'!R113</f>
        <v>1997000</v>
      </c>
      <c r="Q112" s="62">
        <f>'K8 SD_UPTD 2013'!S113</f>
        <v>5160000</v>
      </c>
      <c r="R112" s="62">
        <f t="shared" si="3"/>
        <v>103239744</v>
      </c>
      <c r="S112" s="59">
        <f t="shared" si="4"/>
        <v>0</v>
      </c>
      <c r="T112" s="59">
        <f t="shared" si="5"/>
        <v>256</v>
      </c>
      <c r="U112" s="59">
        <f>'PER TRIWULAN'!X107</f>
        <v>103240000</v>
      </c>
      <c r="V112" s="59">
        <f>'K8 SD_UPTD 2013'!F113</f>
        <v>103240000</v>
      </c>
    </row>
    <row r="113" spans="2:22">
      <c r="B113" s="79">
        <f>'PER TRIWULAN'!A108</f>
        <v>103</v>
      </c>
      <c r="C113" s="90" t="str">
        <f>'PER TRIWULAN'!I108</f>
        <v xml:space="preserve"> Geyer </v>
      </c>
      <c r="D113" s="36" t="str">
        <f>'PER TRIWULAN'!B108</f>
        <v>SD NEGERI 3 JUWORO</v>
      </c>
      <c r="E113" s="62">
        <f>'K8 SD_UPTD 2013'!G114</f>
        <v>1333050</v>
      </c>
      <c r="F113" s="62">
        <f>'K8 SD_UPTD 2013'!H114</f>
        <v>450000</v>
      </c>
      <c r="G113" s="62">
        <f>'K8 SD_UPTD 2013'!I114</f>
        <v>1600000</v>
      </c>
      <c r="H113" s="62">
        <f>'K8 SD_UPTD 2013'!J114</f>
        <v>10903500</v>
      </c>
      <c r="I113" s="62">
        <f>'K8 SD_UPTD 2013'!K114</f>
        <v>6276250</v>
      </c>
      <c r="J113" s="62">
        <f>'K8 SD_UPTD 2013'!L114</f>
        <v>0</v>
      </c>
      <c r="K113" s="62">
        <f>'K8 SD_UPTD 2013'!M114</f>
        <v>0</v>
      </c>
      <c r="L113" s="62">
        <f>'K8 SD_UPTD 2013'!N114</f>
        <v>9100000</v>
      </c>
      <c r="M113" s="62">
        <f>'K8 SD_UPTD 2013'!O114</f>
        <v>6875000</v>
      </c>
      <c r="N113" s="62">
        <f>'K8 SD_UPTD 2013'!P114</f>
        <v>0</v>
      </c>
      <c r="O113" s="62">
        <f>'K8 SD_UPTD 2013'!Q114</f>
        <v>2760000</v>
      </c>
      <c r="P113" s="62">
        <f>'K8 SD_UPTD 2013'!R114</f>
        <v>1275000</v>
      </c>
      <c r="Q113" s="62">
        <f>'K8 SD_UPTD 2013'!S114</f>
        <v>4667200</v>
      </c>
      <c r="R113" s="62">
        <f t="shared" si="3"/>
        <v>45240000</v>
      </c>
      <c r="S113" s="59">
        <f t="shared" si="4"/>
        <v>0</v>
      </c>
      <c r="T113" s="59">
        <f t="shared" si="5"/>
        <v>0</v>
      </c>
      <c r="U113" s="59">
        <f>'PER TRIWULAN'!X108</f>
        <v>45240000</v>
      </c>
      <c r="V113" s="59">
        <f>'K8 SD_UPTD 2013'!F114</f>
        <v>45240000</v>
      </c>
    </row>
    <row r="114" spans="2:22">
      <c r="B114" s="79">
        <f>'PER TRIWULAN'!A109</f>
        <v>104</v>
      </c>
      <c r="C114" s="90" t="str">
        <f>'PER TRIWULAN'!I109</f>
        <v xml:space="preserve"> Geyer </v>
      </c>
      <c r="D114" s="36" t="str">
        <f>'PER TRIWULAN'!B109</f>
        <v>SD NEGERI 3 KARANGANYAR</v>
      </c>
      <c r="E114" s="62">
        <f>'K8 SD_UPTD 2013'!G115</f>
        <v>8424750</v>
      </c>
      <c r="F114" s="62">
        <f>'K8 SD_UPTD 2013'!H115</f>
        <v>600000</v>
      </c>
      <c r="G114" s="62">
        <f>'K8 SD_UPTD 2013'!I115</f>
        <v>3459500</v>
      </c>
      <c r="H114" s="62">
        <f>'K8 SD_UPTD 2013'!J115</f>
        <v>9656900</v>
      </c>
      <c r="I114" s="62">
        <f>'K8 SD_UPTD 2013'!K115</f>
        <v>4570000</v>
      </c>
      <c r="J114" s="62">
        <f>'K8 SD_UPTD 2013'!L115</f>
        <v>1555210</v>
      </c>
      <c r="K114" s="62">
        <f>'K8 SD_UPTD 2013'!M115</f>
        <v>27302500</v>
      </c>
      <c r="L114" s="62">
        <f>'K8 SD_UPTD 2013'!N115</f>
        <v>19285000</v>
      </c>
      <c r="M114" s="62">
        <f>'K8 SD_UPTD 2013'!O115</f>
        <v>4596350</v>
      </c>
      <c r="N114" s="62">
        <f>'K8 SD_UPTD 2013'!P115</f>
        <v>0</v>
      </c>
      <c r="O114" s="62">
        <f>'K8 SD_UPTD 2013'!Q115</f>
        <v>720000</v>
      </c>
      <c r="P114" s="62">
        <f>'K8 SD_UPTD 2013'!R115</f>
        <v>8685500</v>
      </c>
      <c r="Q114" s="62">
        <f>'K8 SD_UPTD 2013'!S115</f>
        <v>5933000</v>
      </c>
      <c r="R114" s="62">
        <f t="shared" si="3"/>
        <v>94788710</v>
      </c>
      <c r="S114" s="59">
        <f t="shared" si="4"/>
        <v>0</v>
      </c>
      <c r="T114" s="59">
        <f t="shared" si="5"/>
        <v>41290</v>
      </c>
      <c r="U114" s="59">
        <f>'PER TRIWULAN'!X109</f>
        <v>94830000</v>
      </c>
      <c r="V114" s="59">
        <f>'K8 SD_UPTD 2013'!F115</f>
        <v>94830000</v>
      </c>
    </row>
    <row r="115" spans="2:22">
      <c r="B115" s="79">
        <f>'PER TRIWULAN'!A110</f>
        <v>105</v>
      </c>
      <c r="C115" s="90" t="str">
        <f>'PER TRIWULAN'!I110</f>
        <v xml:space="preserve"> Geyer </v>
      </c>
      <c r="D115" s="36" t="str">
        <f>'PER TRIWULAN'!B110</f>
        <v>SD NEGERI 3 LEDOKDAWAN</v>
      </c>
      <c r="E115" s="62">
        <f>'K8 SD_UPTD 2013'!G116</f>
        <v>5929550</v>
      </c>
      <c r="F115" s="62">
        <f>'K8 SD_UPTD 2013'!H116</f>
        <v>100000</v>
      </c>
      <c r="G115" s="62">
        <f>'K8 SD_UPTD 2013'!I116</f>
        <v>6154750</v>
      </c>
      <c r="H115" s="62">
        <f>'K8 SD_UPTD 2013'!J116</f>
        <v>3842500</v>
      </c>
      <c r="I115" s="62">
        <f>'K8 SD_UPTD 2013'!K116</f>
        <v>19431050</v>
      </c>
      <c r="J115" s="62">
        <f>'K8 SD_UPTD 2013'!L116</f>
        <v>4960987</v>
      </c>
      <c r="K115" s="62">
        <f>'K8 SD_UPTD 2013'!M116</f>
        <v>3863000</v>
      </c>
      <c r="L115" s="62">
        <f>'K8 SD_UPTD 2013'!N116</f>
        <v>18000000</v>
      </c>
      <c r="M115" s="62">
        <f>'K8 SD_UPTD 2013'!O116</f>
        <v>3535000</v>
      </c>
      <c r="N115" s="62">
        <f>'K8 SD_UPTD 2013'!P116</f>
        <v>0</v>
      </c>
      <c r="O115" s="62">
        <f>'K8 SD_UPTD 2013'!Q116</f>
        <v>1880163</v>
      </c>
      <c r="P115" s="62">
        <f>'K8 SD_UPTD 2013'!R116</f>
        <v>2773000</v>
      </c>
      <c r="Q115" s="62">
        <f>'K8 SD_UPTD 2013'!S116</f>
        <v>0</v>
      </c>
      <c r="R115" s="62">
        <f t="shared" si="3"/>
        <v>70470000</v>
      </c>
      <c r="S115" s="59">
        <f t="shared" si="4"/>
        <v>0</v>
      </c>
      <c r="T115" s="59">
        <f t="shared" si="5"/>
        <v>0</v>
      </c>
      <c r="U115" s="59">
        <f>'PER TRIWULAN'!X110</f>
        <v>70470000</v>
      </c>
      <c r="V115" s="59">
        <f>'K8 SD_UPTD 2013'!F116</f>
        <v>70470000</v>
      </c>
    </row>
    <row r="116" spans="2:22">
      <c r="B116" s="79">
        <f>'PER TRIWULAN'!A111</f>
        <v>106</v>
      </c>
      <c r="C116" s="90" t="str">
        <f>'PER TRIWULAN'!I111</f>
        <v xml:space="preserve"> Geyer </v>
      </c>
      <c r="D116" s="36" t="str">
        <f>'PER TRIWULAN'!B111</f>
        <v>SD NEGERI 3 MONGGOT</v>
      </c>
      <c r="E116" s="62">
        <f>'K8 SD_UPTD 2013'!G117</f>
        <v>8091390</v>
      </c>
      <c r="F116" s="62">
        <f>'K8 SD_UPTD 2013'!H117</f>
        <v>900000</v>
      </c>
      <c r="G116" s="62">
        <f>'K8 SD_UPTD 2013'!I117</f>
        <v>5260000</v>
      </c>
      <c r="H116" s="62">
        <f>'K8 SD_UPTD 2013'!J117</f>
        <v>15413325</v>
      </c>
      <c r="I116" s="62">
        <f>'K8 SD_UPTD 2013'!K117</f>
        <v>29228450</v>
      </c>
      <c r="J116" s="62">
        <f>'K8 SD_UPTD 2013'!L117</f>
        <v>4115000</v>
      </c>
      <c r="K116" s="62">
        <f>'K8 SD_UPTD 2013'!M117</f>
        <v>14793800</v>
      </c>
      <c r="L116" s="62">
        <f>'K8 SD_UPTD 2013'!N117</f>
        <v>12850000</v>
      </c>
      <c r="M116" s="62">
        <f>'K8 SD_UPTD 2013'!O117</f>
        <v>3860000</v>
      </c>
      <c r="N116" s="62">
        <f>'K8 SD_UPTD 2013'!P117</f>
        <v>0</v>
      </c>
      <c r="O116" s="62">
        <f>'K8 SD_UPTD 2013'!Q117</f>
        <v>3606900</v>
      </c>
      <c r="P116" s="62">
        <f>'K8 SD_UPTD 2013'!R117</f>
        <v>4010000</v>
      </c>
      <c r="Q116" s="62">
        <f>'K8 SD_UPTD 2013'!S117</f>
        <v>4011135</v>
      </c>
      <c r="R116" s="62">
        <f t="shared" si="3"/>
        <v>106140000</v>
      </c>
      <c r="S116" s="59">
        <f t="shared" si="4"/>
        <v>0</v>
      </c>
      <c r="T116" s="59">
        <f t="shared" si="5"/>
        <v>0</v>
      </c>
      <c r="U116" s="59">
        <f>'PER TRIWULAN'!X111</f>
        <v>106140000</v>
      </c>
      <c r="V116" s="59">
        <f>'K8 SD_UPTD 2013'!F117</f>
        <v>106140000</v>
      </c>
    </row>
    <row r="117" spans="2:22">
      <c r="B117" s="79">
        <f>'PER TRIWULAN'!A112</f>
        <v>107</v>
      </c>
      <c r="C117" s="90" t="str">
        <f>'PER TRIWULAN'!I112</f>
        <v xml:space="preserve"> Geyer </v>
      </c>
      <c r="D117" s="36" t="str">
        <f>'PER TRIWULAN'!B112</f>
        <v>SD NEGERI 4 GUNDIH</v>
      </c>
      <c r="E117" s="62">
        <f>'K8 SD_UPTD 2013'!G118</f>
        <v>0</v>
      </c>
      <c r="F117" s="62">
        <f>'K8 SD_UPTD 2013'!H118</f>
        <v>500000</v>
      </c>
      <c r="G117" s="62">
        <f>'K8 SD_UPTD 2013'!I118</f>
        <v>11352900</v>
      </c>
      <c r="H117" s="62">
        <f>'K8 SD_UPTD 2013'!J118</f>
        <v>4191000</v>
      </c>
      <c r="I117" s="62">
        <f>'K8 SD_UPTD 2013'!K118</f>
        <v>4996000</v>
      </c>
      <c r="J117" s="62">
        <f>'K8 SD_UPTD 2013'!L118</f>
        <v>1204557</v>
      </c>
      <c r="K117" s="62">
        <f>'K8 SD_UPTD 2013'!M118</f>
        <v>6299600</v>
      </c>
      <c r="L117" s="62">
        <f>'K8 SD_UPTD 2013'!N118</f>
        <v>11250000</v>
      </c>
      <c r="M117" s="62">
        <f>'K8 SD_UPTD 2013'!O118</f>
        <v>1950000</v>
      </c>
      <c r="N117" s="62">
        <f>'K8 SD_UPTD 2013'!P118</f>
        <v>0</v>
      </c>
      <c r="O117" s="62">
        <f>'K8 SD_UPTD 2013'!Q118</f>
        <v>2300000</v>
      </c>
      <c r="P117" s="62">
        <f>'K8 SD_UPTD 2013'!R118</f>
        <v>500000</v>
      </c>
      <c r="Q117" s="62">
        <f>'K8 SD_UPTD 2013'!S118</f>
        <v>10828550</v>
      </c>
      <c r="R117" s="62">
        <f t="shared" si="3"/>
        <v>55372607</v>
      </c>
      <c r="S117" s="59">
        <f t="shared" si="4"/>
        <v>0</v>
      </c>
      <c r="T117" s="59">
        <f t="shared" si="5"/>
        <v>17393</v>
      </c>
      <c r="U117" s="59">
        <f>'PER TRIWULAN'!X112</f>
        <v>55390000</v>
      </c>
      <c r="V117" s="59">
        <f>'K8 SD_UPTD 2013'!F118</f>
        <v>55390000</v>
      </c>
    </row>
    <row r="118" spans="2:22">
      <c r="B118" s="79">
        <f>'PER TRIWULAN'!A113</f>
        <v>108</v>
      </c>
      <c r="C118" s="90" t="str">
        <f>'PER TRIWULAN'!I113</f>
        <v xml:space="preserve"> Geyer </v>
      </c>
      <c r="D118" s="36" t="str">
        <f>'PER TRIWULAN'!B113</f>
        <v>SD NEGERI 4 JUWORO</v>
      </c>
      <c r="E118" s="62">
        <f>'K8 SD_UPTD 2013'!G119</f>
        <v>2583500</v>
      </c>
      <c r="F118" s="62">
        <f>'K8 SD_UPTD 2013'!H119</f>
        <v>770000</v>
      </c>
      <c r="G118" s="62">
        <f>'K8 SD_UPTD 2013'!I119</f>
        <v>3157000</v>
      </c>
      <c r="H118" s="62">
        <f>'K8 SD_UPTD 2013'!J119</f>
        <v>7548000</v>
      </c>
      <c r="I118" s="62">
        <f>'K8 SD_UPTD 2013'!K119</f>
        <v>6664702</v>
      </c>
      <c r="J118" s="62">
        <f>'K8 SD_UPTD 2013'!L119</f>
        <v>857798</v>
      </c>
      <c r="K118" s="62">
        <f>'K8 SD_UPTD 2013'!M119</f>
        <v>2172000</v>
      </c>
      <c r="L118" s="62">
        <f>'K8 SD_UPTD 2013'!N119</f>
        <v>7525000</v>
      </c>
      <c r="M118" s="62">
        <f>'K8 SD_UPTD 2013'!O119</f>
        <v>7152000</v>
      </c>
      <c r="N118" s="62">
        <f>'K8 SD_UPTD 2013'!P119</f>
        <v>0</v>
      </c>
      <c r="O118" s="62">
        <f>'K8 SD_UPTD 2013'!Q119</f>
        <v>3085000</v>
      </c>
      <c r="P118" s="62">
        <f>'K8 SD_UPTD 2013'!R119</f>
        <v>5350000</v>
      </c>
      <c r="Q118" s="62">
        <f>'K8 SD_UPTD 2013'!S119</f>
        <v>1855000</v>
      </c>
      <c r="R118" s="62">
        <f t="shared" si="3"/>
        <v>48720000</v>
      </c>
      <c r="S118" s="59">
        <f t="shared" si="4"/>
        <v>0</v>
      </c>
      <c r="T118" s="59">
        <f t="shared" si="5"/>
        <v>0</v>
      </c>
      <c r="U118" s="59">
        <f>'PER TRIWULAN'!X113</f>
        <v>48720000</v>
      </c>
      <c r="V118" s="59">
        <f>'K8 SD_UPTD 2013'!F119</f>
        <v>48720000</v>
      </c>
    </row>
    <row r="119" spans="2:22">
      <c r="B119" s="79">
        <f>'PER TRIWULAN'!A114</f>
        <v>109</v>
      </c>
      <c r="C119" s="90" t="str">
        <f>'PER TRIWULAN'!I114</f>
        <v xml:space="preserve"> Geyer </v>
      </c>
      <c r="D119" s="36" t="str">
        <f>'PER TRIWULAN'!B114</f>
        <v>SD NEGERI 4 LEDOKDAWAN</v>
      </c>
      <c r="E119" s="62">
        <f>'K8 SD_UPTD 2013'!G120</f>
        <v>14700000</v>
      </c>
      <c r="F119" s="62">
        <f>'K8 SD_UPTD 2013'!H120</f>
        <v>1250000</v>
      </c>
      <c r="G119" s="62">
        <f>'K8 SD_UPTD 2013'!I120</f>
        <v>8800000</v>
      </c>
      <c r="H119" s="62">
        <f>'K8 SD_UPTD 2013'!J120</f>
        <v>7500000</v>
      </c>
      <c r="I119" s="62">
        <f>'K8 SD_UPTD 2013'!K120</f>
        <v>4300000</v>
      </c>
      <c r="J119" s="62">
        <f>'K8 SD_UPTD 2013'!L120</f>
        <v>4200000</v>
      </c>
      <c r="K119" s="62">
        <f>'K8 SD_UPTD 2013'!M120</f>
        <v>4600000</v>
      </c>
      <c r="L119" s="62">
        <f>'K8 SD_UPTD 2013'!N120</f>
        <v>14400000</v>
      </c>
      <c r="M119" s="62">
        <f>'K8 SD_UPTD 2013'!O120</f>
        <v>5600000</v>
      </c>
      <c r="N119" s="62">
        <f>'K8 SD_UPTD 2013'!P120</f>
        <v>4500000</v>
      </c>
      <c r="O119" s="62">
        <f>'K8 SD_UPTD 2013'!Q120</f>
        <v>3600000</v>
      </c>
      <c r="P119" s="62">
        <f>'K8 SD_UPTD 2013'!R120</f>
        <v>1200000</v>
      </c>
      <c r="Q119" s="62">
        <f>'K8 SD_UPTD 2013'!S120</f>
        <v>1040000</v>
      </c>
      <c r="R119" s="62">
        <f t="shared" si="3"/>
        <v>75690000</v>
      </c>
      <c r="S119" s="59">
        <f t="shared" si="4"/>
        <v>0</v>
      </c>
      <c r="T119" s="59">
        <f t="shared" si="5"/>
        <v>0</v>
      </c>
      <c r="U119" s="59">
        <f>'PER TRIWULAN'!X114</f>
        <v>75690000</v>
      </c>
      <c r="V119" s="59">
        <f>'K8 SD_UPTD 2013'!F120</f>
        <v>75690000</v>
      </c>
    </row>
    <row r="120" spans="2:22">
      <c r="B120" s="79">
        <f>'PER TRIWULAN'!A115</f>
        <v>110</v>
      </c>
      <c r="C120" s="90" t="str">
        <f>'PER TRIWULAN'!I115</f>
        <v xml:space="preserve"> Geyer </v>
      </c>
      <c r="D120" s="36" t="str">
        <f>'PER TRIWULAN'!B115</f>
        <v>SD NEGERI 4 MONGGOT</v>
      </c>
      <c r="E120" s="62">
        <f>'K8 SD_UPTD 2013'!G121</f>
        <v>0</v>
      </c>
      <c r="F120" s="62">
        <f>'K8 SD_UPTD 2013'!H121</f>
        <v>1704000</v>
      </c>
      <c r="G120" s="62">
        <f>'K8 SD_UPTD 2013'!I121</f>
        <v>4758640</v>
      </c>
      <c r="H120" s="62">
        <f>'K8 SD_UPTD 2013'!J121</f>
        <v>5330600</v>
      </c>
      <c r="I120" s="62">
        <f>'K8 SD_UPTD 2013'!K121</f>
        <v>25115350</v>
      </c>
      <c r="J120" s="62">
        <f>'K8 SD_UPTD 2013'!L121</f>
        <v>6016659</v>
      </c>
      <c r="K120" s="62">
        <f>'K8 SD_UPTD 2013'!M121</f>
        <v>12801300</v>
      </c>
      <c r="L120" s="62">
        <f>'K8 SD_UPTD 2013'!N121</f>
        <v>15010000</v>
      </c>
      <c r="M120" s="62">
        <f>'K8 SD_UPTD 2013'!O121</f>
        <v>2976000</v>
      </c>
      <c r="N120" s="62">
        <f>'K8 SD_UPTD 2013'!P121</f>
        <v>100000</v>
      </c>
      <c r="O120" s="62">
        <f>'K8 SD_UPTD 2013'!Q121</f>
        <v>1297100</v>
      </c>
      <c r="P120" s="62">
        <f>'K8 SD_UPTD 2013'!R121</f>
        <v>0</v>
      </c>
      <c r="Q120" s="62">
        <f>'K8 SD_UPTD 2013'!S121</f>
        <v>0</v>
      </c>
      <c r="R120" s="62">
        <f t="shared" si="3"/>
        <v>75109649</v>
      </c>
      <c r="S120" s="59">
        <f t="shared" si="4"/>
        <v>0</v>
      </c>
      <c r="T120" s="59">
        <f t="shared" si="5"/>
        <v>351</v>
      </c>
      <c r="U120" s="59">
        <f>'PER TRIWULAN'!X115</f>
        <v>75110000</v>
      </c>
      <c r="V120" s="59">
        <f>'K8 SD_UPTD 2013'!F121</f>
        <v>75110000</v>
      </c>
    </row>
    <row r="121" spans="2:22">
      <c r="B121" s="79">
        <f>'PER TRIWULAN'!A116</f>
        <v>111</v>
      </c>
      <c r="C121" s="90" t="str">
        <f>'PER TRIWULAN'!I116</f>
        <v xml:space="preserve"> Geyer </v>
      </c>
      <c r="D121" s="36" t="str">
        <f>'PER TRIWULAN'!B116</f>
        <v>SD NEGERI 4 NGRANDU</v>
      </c>
      <c r="E121" s="62">
        <f>'K8 SD_UPTD 2013'!G122</f>
        <v>437500</v>
      </c>
      <c r="F121" s="62">
        <f>'K8 SD_UPTD 2013'!H122</f>
        <v>349480</v>
      </c>
      <c r="G121" s="62">
        <f>'K8 SD_UPTD 2013'!I122</f>
        <v>4692400</v>
      </c>
      <c r="H121" s="62">
        <f>'K8 SD_UPTD 2013'!J122</f>
        <v>8117500</v>
      </c>
      <c r="I121" s="62">
        <f>'K8 SD_UPTD 2013'!K122</f>
        <v>5095130</v>
      </c>
      <c r="J121" s="62">
        <f>'K8 SD_UPTD 2013'!L122</f>
        <v>332990</v>
      </c>
      <c r="K121" s="62">
        <f>'K8 SD_UPTD 2013'!M122</f>
        <v>3655000</v>
      </c>
      <c r="L121" s="62">
        <f>'K8 SD_UPTD 2013'!N122</f>
        <v>6700000</v>
      </c>
      <c r="M121" s="62">
        <f>'K8 SD_UPTD 2013'!O122</f>
        <v>3828096</v>
      </c>
      <c r="N121" s="62">
        <f>'K8 SD_UPTD 2013'!P122</f>
        <v>0</v>
      </c>
      <c r="O121" s="62">
        <f>'K8 SD_UPTD 2013'!Q122</f>
        <v>600000</v>
      </c>
      <c r="P121" s="62">
        <f>'K8 SD_UPTD 2013'!R122</f>
        <v>2700000</v>
      </c>
      <c r="Q121" s="62">
        <f>'K8 SD_UPTD 2013'!S122</f>
        <v>0</v>
      </c>
      <c r="R121" s="62">
        <f t="shared" si="3"/>
        <v>36508096</v>
      </c>
      <c r="S121" s="59">
        <f t="shared" si="4"/>
        <v>0</v>
      </c>
      <c r="T121" s="59">
        <f t="shared" si="5"/>
        <v>31904</v>
      </c>
      <c r="U121" s="59">
        <f>'PER TRIWULAN'!X116</f>
        <v>36540000</v>
      </c>
      <c r="V121" s="59">
        <f>'K8 SD_UPTD 2013'!F122</f>
        <v>36540000</v>
      </c>
    </row>
    <row r="122" spans="2:22">
      <c r="B122" s="79">
        <f>'PER TRIWULAN'!A117</f>
        <v>112</v>
      </c>
      <c r="C122" s="90" t="str">
        <f>'PER TRIWULAN'!I117</f>
        <v xml:space="preserve"> Geyer </v>
      </c>
      <c r="D122" s="36" t="str">
        <f>'PER TRIWULAN'!B117</f>
        <v>SD NEGERI 4 SOBO</v>
      </c>
      <c r="E122" s="62">
        <f>'K8 SD_UPTD 2013'!G123</f>
        <v>2456000</v>
      </c>
      <c r="F122" s="62">
        <f>'K8 SD_UPTD 2013'!H123</f>
        <v>930000</v>
      </c>
      <c r="G122" s="62">
        <f>'K8 SD_UPTD 2013'!I123</f>
        <v>4155000</v>
      </c>
      <c r="H122" s="62">
        <f>'K8 SD_UPTD 2013'!J123</f>
        <v>10261700</v>
      </c>
      <c r="I122" s="62">
        <f>'K8 SD_UPTD 2013'!K123</f>
        <v>16494500</v>
      </c>
      <c r="J122" s="62">
        <f>'K8 SD_UPTD 2013'!L123</f>
        <v>4575021</v>
      </c>
      <c r="K122" s="62">
        <f>'K8 SD_UPTD 2013'!M123</f>
        <v>19987500</v>
      </c>
      <c r="L122" s="62">
        <f>'K8 SD_UPTD 2013'!N123</f>
        <v>26400000</v>
      </c>
      <c r="M122" s="62">
        <f>'K8 SD_UPTD 2013'!O123</f>
        <v>7930000</v>
      </c>
      <c r="N122" s="62">
        <f>'K8 SD_UPTD 2013'!P123</f>
        <v>0</v>
      </c>
      <c r="O122" s="62">
        <f>'K8 SD_UPTD 2013'!Q123</f>
        <v>2375000</v>
      </c>
      <c r="P122" s="62">
        <f>'K8 SD_UPTD 2013'!R123</f>
        <v>3593000</v>
      </c>
      <c r="Q122" s="62">
        <f>'K8 SD_UPTD 2013'!S123</f>
        <v>7839000</v>
      </c>
      <c r="R122" s="62">
        <f t="shared" si="3"/>
        <v>106996721</v>
      </c>
      <c r="S122" s="59">
        <f t="shared" si="4"/>
        <v>0</v>
      </c>
      <c r="T122" s="59">
        <f t="shared" si="5"/>
        <v>13279</v>
      </c>
      <c r="U122" s="59">
        <f>'PER TRIWULAN'!X117</f>
        <v>107010000</v>
      </c>
      <c r="V122" s="59">
        <f>'K8 SD_UPTD 2013'!F123</f>
        <v>107010000</v>
      </c>
    </row>
    <row r="123" spans="2:22">
      <c r="B123" s="79">
        <f>'PER TRIWULAN'!A118</f>
        <v>113</v>
      </c>
      <c r="C123" s="90" t="str">
        <f>'PER TRIWULAN'!I118</f>
        <v xml:space="preserve"> Geyer </v>
      </c>
      <c r="D123" s="36" t="str">
        <f>'PER TRIWULAN'!B118</f>
        <v>SD NEGERI 4 SURU</v>
      </c>
      <c r="E123" s="62">
        <f>'K8 SD_UPTD 2013'!G124</f>
        <v>4460450</v>
      </c>
      <c r="F123" s="62">
        <f>'K8 SD_UPTD 2013'!H124</f>
        <v>470000</v>
      </c>
      <c r="G123" s="62">
        <f>'K8 SD_UPTD 2013'!I124</f>
        <v>1998000</v>
      </c>
      <c r="H123" s="62">
        <f>'K8 SD_UPTD 2013'!J124</f>
        <v>8977700</v>
      </c>
      <c r="I123" s="62">
        <f>'K8 SD_UPTD 2013'!K124</f>
        <v>11855000</v>
      </c>
      <c r="J123" s="62">
        <f>'K8 SD_UPTD 2013'!L124</f>
        <v>3485000</v>
      </c>
      <c r="K123" s="62">
        <f>'K8 SD_UPTD 2013'!M124</f>
        <v>1737000</v>
      </c>
      <c r="L123" s="62">
        <f>'K8 SD_UPTD 2013'!N124</f>
        <v>16900000</v>
      </c>
      <c r="M123" s="62">
        <f>'K8 SD_UPTD 2013'!O124</f>
        <v>5095000</v>
      </c>
      <c r="N123" s="62">
        <f>'K8 SD_UPTD 2013'!P124</f>
        <v>0</v>
      </c>
      <c r="O123" s="62">
        <f>'K8 SD_UPTD 2013'!Q124</f>
        <v>1400000</v>
      </c>
      <c r="P123" s="62">
        <f>'K8 SD_UPTD 2013'!R124</f>
        <v>2100000</v>
      </c>
      <c r="Q123" s="62">
        <f>'K8 SD_UPTD 2013'!S124</f>
        <v>6425000</v>
      </c>
      <c r="R123" s="62">
        <f t="shared" si="3"/>
        <v>64903150</v>
      </c>
      <c r="S123" s="59">
        <f t="shared" si="4"/>
        <v>0</v>
      </c>
      <c r="T123" s="59">
        <f t="shared" si="5"/>
        <v>56850</v>
      </c>
      <c r="U123" s="59">
        <f>'PER TRIWULAN'!X118</f>
        <v>64960000</v>
      </c>
      <c r="V123" s="59">
        <f>'K8 SD_UPTD 2013'!F124</f>
        <v>64960000</v>
      </c>
    </row>
    <row r="124" spans="2:22">
      <c r="B124" s="79">
        <f>'PER TRIWULAN'!A119</f>
        <v>114</v>
      </c>
      <c r="C124" s="90" t="str">
        <f>'PER TRIWULAN'!I119</f>
        <v xml:space="preserve"> Geyer </v>
      </c>
      <c r="D124" s="36" t="str">
        <f>'PER TRIWULAN'!B119</f>
        <v>SD NEGERI 5 KARANGANYAR</v>
      </c>
      <c r="E124" s="62">
        <f>'K8 SD_UPTD 2013'!G125</f>
        <v>640000</v>
      </c>
      <c r="F124" s="62">
        <f>'K8 SD_UPTD 2013'!H125</f>
        <v>1677500</v>
      </c>
      <c r="G124" s="62">
        <f>'K8 SD_UPTD 2013'!I125</f>
        <v>7863250</v>
      </c>
      <c r="H124" s="62">
        <f>'K8 SD_UPTD 2013'!J125</f>
        <v>10060200</v>
      </c>
      <c r="I124" s="62">
        <f>'K8 SD_UPTD 2013'!K125</f>
        <v>17638700</v>
      </c>
      <c r="J124" s="62">
        <f>'K8 SD_UPTD 2013'!L125</f>
        <v>4170340</v>
      </c>
      <c r="K124" s="62">
        <f>'K8 SD_UPTD 2013'!M125</f>
        <v>19236000</v>
      </c>
      <c r="L124" s="62">
        <f>'K8 SD_UPTD 2013'!N125</f>
        <v>18900000</v>
      </c>
      <c r="M124" s="62">
        <f>'K8 SD_UPTD 2013'!O125</f>
        <v>1190000</v>
      </c>
      <c r="N124" s="62">
        <f>'K8 SD_UPTD 2013'!P125</f>
        <v>0</v>
      </c>
      <c r="O124" s="62">
        <f>'K8 SD_UPTD 2013'!Q125</f>
        <v>2400000</v>
      </c>
      <c r="P124" s="62">
        <f>'K8 SD_UPTD 2013'!R125</f>
        <v>401000</v>
      </c>
      <c r="Q124" s="62">
        <f>'K8 SD_UPTD 2013'!S125</f>
        <v>8043000</v>
      </c>
      <c r="R124" s="62">
        <f t="shared" si="3"/>
        <v>92219990</v>
      </c>
      <c r="S124" s="59">
        <f t="shared" si="4"/>
        <v>0</v>
      </c>
      <c r="T124" s="59">
        <f t="shared" si="5"/>
        <v>10</v>
      </c>
      <c r="U124" s="59">
        <f>'PER TRIWULAN'!X119</f>
        <v>92220000</v>
      </c>
      <c r="V124" s="59">
        <f>'K8 SD_UPTD 2013'!F125</f>
        <v>92220000</v>
      </c>
    </row>
    <row r="125" spans="2:22">
      <c r="B125" s="79">
        <f>'PER TRIWULAN'!A120</f>
        <v>115</v>
      </c>
      <c r="C125" s="90" t="str">
        <f>'PER TRIWULAN'!I120</f>
        <v xml:space="preserve"> Geyer </v>
      </c>
      <c r="D125" s="36" t="str">
        <f>'PER TRIWULAN'!B120</f>
        <v>SD NEGERI 3 SOBO</v>
      </c>
      <c r="E125" s="62">
        <f>'K8 SD_UPTD 2013'!G126</f>
        <v>4083750</v>
      </c>
      <c r="F125" s="62">
        <f>'K8 SD_UPTD 2013'!H126</f>
        <v>784000</v>
      </c>
      <c r="G125" s="62">
        <f>'K8 SD_UPTD 2013'!I126</f>
        <v>6180000</v>
      </c>
      <c r="H125" s="62">
        <f>'K8 SD_UPTD 2013'!J126</f>
        <v>6918250</v>
      </c>
      <c r="I125" s="62">
        <f>'K8 SD_UPTD 2013'!K126</f>
        <v>16265430</v>
      </c>
      <c r="J125" s="62">
        <f>'K8 SD_UPTD 2013'!L126</f>
        <v>2143570</v>
      </c>
      <c r="K125" s="62">
        <f>'K8 SD_UPTD 2013'!M126</f>
        <v>3450000</v>
      </c>
      <c r="L125" s="62">
        <f>'K8 SD_UPTD 2013'!N126</f>
        <v>21600000</v>
      </c>
      <c r="M125" s="62">
        <f>'K8 SD_UPTD 2013'!O126</f>
        <v>3610000</v>
      </c>
      <c r="N125" s="62">
        <f>'K8 SD_UPTD 2013'!P126</f>
        <v>0</v>
      </c>
      <c r="O125" s="62">
        <f>'K8 SD_UPTD 2013'!Q126</f>
        <v>1375000</v>
      </c>
      <c r="P125" s="62">
        <f>'K8 SD_UPTD 2013'!R126</f>
        <v>0</v>
      </c>
      <c r="Q125" s="62">
        <f>'K8 SD_UPTD 2013'!S126</f>
        <v>0</v>
      </c>
      <c r="R125" s="62">
        <f t="shared" si="3"/>
        <v>66410000</v>
      </c>
      <c r="S125" s="59">
        <f t="shared" si="4"/>
        <v>0</v>
      </c>
      <c r="T125" s="59">
        <f t="shared" si="5"/>
        <v>0</v>
      </c>
      <c r="U125" s="59">
        <f>'PER TRIWULAN'!X120</f>
        <v>66410000</v>
      </c>
      <c r="V125" s="59">
        <f>'K8 SD_UPTD 2013'!F126</f>
        <v>66410000</v>
      </c>
    </row>
    <row r="126" spans="2:22">
      <c r="B126" s="79">
        <f>'PER TRIWULAN'!A121</f>
        <v>116</v>
      </c>
      <c r="C126" s="90" t="str">
        <f>'PER TRIWULAN'!I121</f>
        <v xml:space="preserve"> Geyer </v>
      </c>
      <c r="D126" s="36" t="str">
        <f>'PER TRIWULAN'!B121</f>
        <v>SD NEGERI 1 SURU</v>
      </c>
      <c r="E126" s="62">
        <f>'K8 SD_UPTD 2013'!G127</f>
        <v>7183250</v>
      </c>
      <c r="F126" s="62">
        <f>'K8 SD_UPTD 2013'!H127</f>
        <v>1410000</v>
      </c>
      <c r="G126" s="62">
        <f>'K8 SD_UPTD 2013'!I127</f>
        <v>9000950</v>
      </c>
      <c r="H126" s="62">
        <f>'K8 SD_UPTD 2013'!J127</f>
        <v>0</v>
      </c>
      <c r="I126" s="62">
        <f>'K8 SD_UPTD 2013'!K127</f>
        <v>18357100</v>
      </c>
      <c r="J126" s="62">
        <f>'K8 SD_UPTD 2013'!L127</f>
        <v>0</v>
      </c>
      <c r="K126" s="62">
        <f>'K8 SD_UPTD 2013'!M127</f>
        <v>9678700</v>
      </c>
      <c r="L126" s="62">
        <f>'K8 SD_UPTD 2013'!N127</f>
        <v>18550000</v>
      </c>
      <c r="M126" s="62">
        <f>'K8 SD_UPTD 2013'!O127</f>
        <v>3170000</v>
      </c>
      <c r="N126" s="62">
        <f>'K8 SD_UPTD 2013'!P127</f>
        <v>0</v>
      </c>
      <c r="O126" s="62">
        <f>'K8 SD_UPTD 2013'!Q127</f>
        <v>5770000</v>
      </c>
      <c r="P126" s="62">
        <f>'K8 SD_UPTD 2013'!R127</f>
        <v>4600000</v>
      </c>
      <c r="Q126" s="62">
        <f>'K8 SD_UPTD 2013'!S127</f>
        <v>0</v>
      </c>
      <c r="R126" s="62">
        <f t="shared" si="3"/>
        <v>77720000</v>
      </c>
      <c r="S126" s="59">
        <f t="shared" si="4"/>
        <v>0</v>
      </c>
      <c r="T126" s="59">
        <f t="shared" si="5"/>
        <v>0</v>
      </c>
      <c r="U126" s="59">
        <f>'PER TRIWULAN'!X121</f>
        <v>77720000</v>
      </c>
      <c r="V126" s="59">
        <f>'K8 SD_UPTD 2013'!F127</f>
        <v>77720000</v>
      </c>
    </row>
    <row r="127" spans="2:22">
      <c r="B127" s="79">
        <f>'PER TRIWULAN'!A122</f>
        <v>117</v>
      </c>
      <c r="C127" s="90" t="str">
        <f>'PER TRIWULAN'!I122</f>
        <v xml:space="preserve"> Geyer </v>
      </c>
      <c r="D127" s="36" t="str">
        <f>'PER TRIWULAN'!B122</f>
        <v>SD NEGERI 3 SURU</v>
      </c>
      <c r="E127" s="62">
        <f>'K8 SD_UPTD 2013'!G128</f>
        <v>1000000</v>
      </c>
      <c r="F127" s="62">
        <f>'K8 SD_UPTD 2013'!H128</f>
        <v>524000</v>
      </c>
      <c r="G127" s="62">
        <f>'K8 SD_UPTD 2013'!I128</f>
        <v>2446000</v>
      </c>
      <c r="H127" s="62">
        <f>'K8 SD_UPTD 2013'!J128</f>
        <v>12910300</v>
      </c>
      <c r="I127" s="62">
        <f>'K8 SD_UPTD 2013'!K128</f>
        <v>18369364</v>
      </c>
      <c r="J127" s="62">
        <f>'K8 SD_UPTD 2013'!L128</f>
        <v>1497836</v>
      </c>
      <c r="K127" s="62">
        <f>'K8 SD_UPTD 2013'!M128</f>
        <v>12645000</v>
      </c>
      <c r="L127" s="62">
        <f>'K8 SD_UPTD 2013'!N128</f>
        <v>21050000</v>
      </c>
      <c r="M127" s="62">
        <f>'K8 SD_UPTD 2013'!O128</f>
        <v>3940000</v>
      </c>
      <c r="N127" s="62">
        <f>'K8 SD_UPTD 2013'!P128</f>
        <v>360000</v>
      </c>
      <c r="O127" s="62">
        <f>'K8 SD_UPTD 2013'!Q128</f>
        <v>4035000</v>
      </c>
      <c r="P127" s="62">
        <f>'K8 SD_UPTD 2013'!R128</f>
        <v>3200000</v>
      </c>
      <c r="Q127" s="62">
        <f>'K8 SD_UPTD 2013'!S128</f>
        <v>9082500</v>
      </c>
      <c r="R127" s="62">
        <f t="shared" si="3"/>
        <v>91060000</v>
      </c>
      <c r="S127" s="59">
        <f t="shared" si="4"/>
        <v>0</v>
      </c>
      <c r="T127" s="59">
        <f t="shared" si="5"/>
        <v>0</v>
      </c>
      <c r="U127" s="59">
        <f>'PER TRIWULAN'!X122</f>
        <v>91060000</v>
      </c>
      <c r="V127" s="59">
        <f>'K8 SD_UPTD 2013'!F128</f>
        <v>91060000</v>
      </c>
    </row>
    <row r="128" spans="2:22">
      <c r="B128" s="79">
        <f>'PER TRIWULAN'!A123</f>
        <v>118</v>
      </c>
      <c r="C128" s="90" t="str">
        <f>'PER TRIWULAN'!I123</f>
        <v xml:space="preserve"> Geyer </v>
      </c>
      <c r="D128" s="36" t="str">
        <f>'PER TRIWULAN'!B123</f>
        <v>SD NEGERI 1 GUNDIH</v>
      </c>
      <c r="E128" s="62">
        <f>'K8 SD_UPTD 2013'!G129</f>
        <v>8137750</v>
      </c>
      <c r="F128" s="62">
        <f>'K8 SD_UPTD 2013'!H129</f>
        <v>788000</v>
      </c>
      <c r="G128" s="62">
        <f>'K8 SD_UPTD 2013'!I129</f>
        <v>6194700</v>
      </c>
      <c r="H128" s="62">
        <f>'K8 SD_UPTD 2013'!J129</f>
        <v>13073000</v>
      </c>
      <c r="I128" s="62">
        <f>'K8 SD_UPTD 2013'!K129</f>
        <v>13526000</v>
      </c>
      <c r="J128" s="62">
        <f>'K8 SD_UPTD 2013'!L129</f>
        <v>2395600</v>
      </c>
      <c r="K128" s="62">
        <f>'K8 SD_UPTD 2013'!M129</f>
        <v>3300000</v>
      </c>
      <c r="L128" s="62">
        <f>'K8 SD_UPTD 2013'!N129</f>
        <v>14800000</v>
      </c>
      <c r="M128" s="62">
        <f>'K8 SD_UPTD 2013'!O129</f>
        <v>6630000</v>
      </c>
      <c r="N128" s="62">
        <f>'K8 SD_UPTD 2013'!P129</f>
        <v>1365000</v>
      </c>
      <c r="O128" s="62">
        <f>'K8 SD_UPTD 2013'!Q129</f>
        <v>4400000</v>
      </c>
      <c r="P128" s="62">
        <f>'K8 SD_UPTD 2013'!R129</f>
        <v>4460000</v>
      </c>
      <c r="Q128" s="62">
        <f>'K8 SD_UPTD 2013'!S129</f>
        <v>18213225</v>
      </c>
      <c r="R128" s="62">
        <f t="shared" si="3"/>
        <v>97283275</v>
      </c>
      <c r="S128" s="59">
        <f t="shared" si="4"/>
        <v>0</v>
      </c>
      <c r="T128" s="59">
        <f t="shared" si="5"/>
        <v>156725</v>
      </c>
      <c r="U128" s="59">
        <f>'PER TRIWULAN'!X123</f>
        <v>97440000</v>
      </c>
      <c r="V128" s="59">
        <f>'K8 SD_UPTD 2013'!F129</f>
        <v>97440000</v>
      </c>
    </row>
    <row r="129" spans="2:22">
      <c r="B129" s="79">
        <f>'PER TRIWULAN'!A124</f>
        <v>119</v>
      </c>
      <c r="C129" s="90" t="str">
        <f>'PER TRIWULAN'!I124</f>
        <v xml:space="preserve"> Geyer </v>
      </c>
      <c r="D129" s="36" t="str">
        <f>'PER TRIWULAN'!B124</f>
        <v>SD NEGERI 2 GUNDIH</v>
      </c>
      <c r="E129" s="62">
        <f>'K8 SD_UPTD 2013'!G130</f>
        <v>2300000</v>
      </c>
      <c r="F129" s="62">
        <f>'K8 SD_UPTD 2013'!H130</f>
        <v>520000</v>
      </c>
      <c r="G129" s="62">
        <f>'K8 SD_UPTD 2013'!I130</f>
        <v>11340850</v>
      </c>
      <c r="H129" s="62">
        <f>'K8 SD_UPTD 2013'!J130</f>
        <v>16939275</v>
      </c>
      <c r="I129" s="62">
        <f>'K8 SD_UPTD 2013'!K130</f>
        <v>17743704</v>
      </c>
      <c r="J129" s="62">
        <f>'K8 SD_UPTD 2013'!L130</f>
        <v>3567171</v>
      </c>
      <c r="K129" s="62">
        <f>'K8 SD_UPTD 2013'!M130</f>
        <v>2581000</v>
      </c>
      <c r="L129" s="62">
        <f>'K8 SD_UPTD 2013'!N130</f>
        <v>11900000</v>
      </c>
      <c r="M129" s="62">
        <f>'K8 SD_UPTD 2013'!O130</f>
        <v>6150000</v>
      </c>
      <c r="N129" s="62">
        <f>'K8 SD_UPTD 2013'!P130</f>
        <v>0</v>
      </c>
      <c r="O129" s="62">
        <f>'K8 SD_UPTD 2013'!Q130</f>
        <v>1800000</v>
      </c>
      <c r="P129" s="62">
        <f>'K8 SD_UPTD 2013'!R130</f>
        <v>3748000</v>
      </c>
      <c r="Q129" s="62">
        <f>'K8 SD_UPTD 2013'!S130</f>
        <v>0</v>
      </c>
      <c r="R129" s="62">
        <f t="shared" si="3"/>
        <v>78590000</v>
      </c>
      <c r="S129" s="59">
        <f t="shared" si="4"/>
        <v>0</v>
      </c>
      <c r="T129" s="59">
        <f t="shared" si="5"/>
        <v>0</v>
      </c>
      <c r="U129" s="59">
        <f>'PER TRIWULAN'!X124</f>
        <v>78590000</v>
      </c>
      <c r="V129" s="59">
        <f>'K8 SD_UPTD 2013'!F130</f>
        <v>78590000</v>
      </c>
    </row>
    <row r="130" spans="2:22">
      <c r="B130" s="79">
        <f>'PER TRIWULAN'!A125</f>
        <v>120</v>
      </c>
      <c r="C130" s="90" t="str">
        <f>'PER TRIWULAN'!I125</f>
        <v xml:space="preserve"> Geyer </v>
      </c>
      <c r="D130" s="36" t="str">
        <f>'PER TRIWULAN'!B125</f>
        <v>SD NEGERI 5 GUNDIH</v>
      </c>
      <c r="E130" s="62">
        <f>'K8 SD_UPTD 2013'!G131</f>
        <v>3492400</v>
      </c>
      <c r="F130" s="62">
        <f>'K8 SD_UPTD 2013'!H131</f>
        <v>527000</v>
      </c>
      <c r="G130" s="62">
        <f>'K8 SD_UPTD 2013'!I131</f>
        <v>5799500</v>
      </c>
      <c r="H130" s="62">
        <f>'K8 SD_UPTD 2013'!J131</f>
        <v>10753400</v>
      </c>
      <c r="I130" s="62">
        <f>'K8 SD_UPTD 2013'!K131</f>
        <v>12670500</v>
      </c>
      <c r="J130" s="62">
        <f>'K8 SD_UPTD 2013'!L131</f>
        <v>1547228</v>
      </c>
      <c r="K130" s="62">
        <f>'K8 SD_UPTD 2013'!M131</f>
        <v>6484800</v>
      </c>
      <c r="L130" s="62">
        <f>'K8 SD_UPTD 2013'!N131</f>
        <v>9902000</v>
      </c>
      <c r="M130" s="62">
        <f>'K8 SD_UPTD 2013'!O131</f>
        <v>5310000</v>
      </c>
      <c r="N130" s="62">
        <f>'K8 SD_UPTD 2013'!P131</f>
        <v>0</v>
      </c>
      <c r="O130" s="62">
        <f>'K8 SD_UPTD 2013'!Q131</f>
        <v>4140000</v>
      </c>
      <c r="P130" s="62">
        <f>'K8 SD_UPTD 2013'!R131</f>
        <v>5585000</v>
      </c>
      <c r="Q130" s="62">
        <f>'K8 SD_UPTD 2013'!S131</f>
        <v>3093950</v>
      </c>
      <c r="R130" s="62">
        <f t="shared" si="3"/>
        <v>69305778</v>
      </c>
      <c r="S130" s="59">
        <f t="shared" si="4"/>
        <v>0</v>
      </c>
      <c r="T130" s="59">
        <f t="shared" si="5"/>
        <v>4222</v>
      </c>
      <c r="U130" s="59">
        <f>'PER TRIWULAN'!X125</f>
        <v>69310000</v>
      </c>
      <c r="V130" s="59">
        <f>'K8 SD_UPTD 2013'!F131</f>
        <v>69310000</v>
      </c>
    </row>
    <row r="131" spans="2:22">
      <c r="B131" s="79">
        <f>'PER TRIWULAN'!A126</f>
        <v>121</v>
      </c>
      <c r="C131" s="90" t="str">
        <f>'PER TRIWULAN'!I126</f>
        <v xml:space="preserve"> Geyer </v>
      </c>
      <c r="D131" s="36" t="str">
        <f>'PER TRIWULAN'!B126</f>
        <v>SD NEGERI 2 JAMBANGAN</v>
      </c>
      <c r="E131" s="62">
        <f>'K8 SD_UPTD 2013'!G132</f>
        <v>4500400</v>
      </c>
      <c r="F131" s="62">
        <f>'K8 SD_UPTD 2013'!H132</f>
        <v>0</v>
      </c>
      <c r="G131" s="62">
        <f>'K8 SD_UPTD 2013'!I132</f>
        <v>7572750</v>
      </c>
      <c r="H131" s="62">
        <f>'K8 SD_UPTD 2013'!J132</f>
        <v>10820400</v>
      </c>
      <c r="I131" s="62">
        <f>'K8 SD_UPTD 2013'!K132</f>
        <v>11716550</v>
      </c>
      <c r="J131" s="62">
        <f>'K8 SD_UPTD 2013'!L132</f>
        <v>255091</v>
      </c>
      <c r="K131" s="62">
        <f>'K8 SD_UPTD 2013'!M132</f>
        <v>1050000</v>
      </c>
      <c r="L131" s="62">
        <f>'K8 SD_UPTD 2013'!N132</f>
        <v>21800000</v>
      </c>
      <c r="M131" s="62">
        <f>'K8 SD_UPTD 2013'!O132</f>
        <v>4335000</v>
      </c>
      <c r="N131" s="62">
        <f>'K8 SD_UPTD 2013'!P132</f>
        <v>0</v>
      </c>
      <c r="O131" s="62">
        <f>'K8 SD_UPTD 2013'!Q132</f>
        <v>2600000</v>
      </c>
      <c r="P131" s="62">
        <f>'K8 SD_UPTD 2013'!R132</f>
        <v>2420000</v>
      </c>
      <c r="Q131" s="62">
        <f>'K8 SD_UPTD 2013'!S132</f>
        <v>6589000</v>
      </c>
      <c r="R131" s="62">
        <f t="shared" si="3"/>
        <v>73659191</v>
      </c>
      <c r="S131" s="59">
        <f t="shared" si="4"/>
        <v>0</v>
      </c>
      <c r="T131" s="59">
        <f t="shared" si="5"/>
        <v>809</v>
      </c>
      <c r="U131" s="59">
        <f>'PER TRIWULAN'!X126</f>
        <v>73660000</v>
      </c>
      <c r="V131" s="59">
        <f>'K8 SD_UPTD 2013'!F132</f>
        <v>73660000</v>
      </c>
    </row>
    <row r="132" spans="2:22">
      <c r="B132" s="79">
        <f>'PER TRIWULAN'!A127</f>
        <v>122</v>
      </c>
      <c r="C132" s="90" t="str">
        <f>'PER TRIWULAN'!I127</f>
        <v xml:space="preserve"> Geyer </v>
      </c>
      <c r="D132" s="36" t="str">
        <f>'PER TRIWULAN'!B127</f>
        <v>SD NEGERI 4 JAMBANGAN</v>
      </c>
      <c r="E132" s="62">
        <f>'K8 SD_UPTD 2013'!G133</f>
        <v>6052000</v>
      </c>
      <c r="F132" s="62">
        <f>'K8 SD_UPTD 2013'!H133</f>
        <v>1075000</v>
      </c>
      <c r="G132" s="62">
        <f>'K8 SD_UPTD 2013'!I133</f>
        <v>2700000</v>
      </c>
      <c r="H132" s="62">
        <f>'K8 SD_UPTD 2013'!J133</f>
        <v>5111500</v>
      </c>
      <c r="I132" s="62">
        <f>'K8 SD_UPTD 2013'!K133</f>
        <v>18890550</v>
      </c>
      <c r="J132" s="62">
        <f>'K8 SD_UPTD 2013'!L133</f>
        <v>665466</v>
      </c>
      <c r="K132" s="62">
        <f>'K8 SD_UPTD 2013'!M133</f>
        <v>16518000</v>
      </c>
      <c r="L132" s="62">
        <f>'K8 SD_UPTD 2013'!N133</f>
        <v>41472609</v>
      </c>
      <c r="M132" s="62">
        <f>'K8 SD_UPTD 2013'!O133</f>
        <v>7980000</v>
      </c>
      <c r="N132" s="62">
        <f>'K8 SD_UPTD 2013'!P133</f>
        <v>0</v>
      </c>
      <c r="O132" s="62">
        <f>'K8 SD_UPTD 2013'!Q133</f>
        <v>9628821</v>
      </c>
      <c r="P132" s="62">
        <f>'K8 SD_UPTD 2013'!R133</f>
        <v>7325500</v>
      </c>
      <c r="Q132" s="62">
        <f>'K8 SD_UPTD 2013'!S133</f>
        <v>5505000</v>
      </c>
      <c r="R132" s="62">
        <f t="shared" si="3"/>
        <v>122924446</v>
      </c>
      <c r="S132" s="59">
        <f t="shared" si="4"/>
        <v>0</v>
      </c>
      <c r="T132" s="59">
        <f t="shared" si="5"/>
        <v>35554</v>
      </c>
      <c r="U132" s="59">
        <f>'PER TRIWULAN'!X127</f>
        <v>122960000</v>
      </c>
      <c r="V132" s="59">
        <f>'K8 SD_UPTD 2013'!F133</f>
        <v>122960000</v>
      </c>
    </row>
    <row r="133" spans="2:22">
      <c r="B133" s="79">
        <f>'PER TRIWULAN'!A128</f>
        <v>123</v>
      </c>
      <c r="C133" s="90" t="str">
        <f>'PER TRIWULAN'!I128</f>
        <v xml:space="preserve"> Geyer </v>
      </c>
      <c r="D133" s="36" t="str">
        <f>'PER TRIWULAN'!B128</f>
        <v>SD NEGERI 4 KARANGANYAR</v>
      </c>
      <c r="E133" s="62">
        <f>'K8 SD_UPTD 2013'!G134</f>
        <v>1924000</v>
      </c>
      <c r="F133" s="62">
        <f>'K8 SD_UPTD 2013'!H134</f>
        <v>644000</v>
      </c>
      <c r="G133" s="62">
        <f>'K8 SD_UPTD 2013'!I134</f>
        <v>3786500</v>
      </c>
      <c r="H133" s="62">
        <f>'K8 SD_UPTD 2013'!J134</f>
        <v>4873553</v>
      </c>
      <c r="I133" s="62">
        <f>'K8 SD_UPTD 2013'!K134</f>
        <v>8165460</v>
      </c>
      <c r="J133" s="62">
        <f>'K8 SD_UPTD 2013'!L134</f>
        <v>5384663</v>
      </c>
      <c r="K133" s="62">
        <f>'K8 SD_UPTD 2013'!M134</f>
        <v>7700000</v>
      </c>
      <c r="L133" s="62">
        <f>'K8 SD_UPTD 2013'!N134</f>
        <v>18096324</v>
      </c>
      <c r="M133" s="62">
        <f>'K8 SD_UPTD 2013'!O134</f>
        <v>7146500</v>
      </c>
      <c r="N133" s="62">
        <f>'K8 SD_UPTD 2013'!P134</f>
        <v>0</v>
      </c>
      <c r="O133" s="62">
        <f>'K8 SD_UPTD 2013'!Q134</f>
        <v>3409000</v>
      </c>
      <c r="P133" s="62">
        <f>'K8 SD_UPTD 2013'!R134</f>
        <v>2380000</v>
      </c>
      <c r="Q133" s="62">
        <f>'K8 SD_UPTD 2013'!S134</f>
        <v>0</v>
      </c>
      <c r="R133" s="62">
        <f t="shared" si="3"/>
        <v>63510000</v>
      </c>
      <c r="S133" s="59">
        <f t="shared" si="4"/>
        <v>0</v>
      </c>
      <c r="T133" s="59">
        <f t="shared" si="5"/>
        <v>0</v>
      </c>
      <c r="U133" s="59">
        <f>'PER TRIWULAN'!X128</f>
        <v>63510000</v>
      </c>
      <c r="V133" s="59">
        <f>'K8 SD_UPTD 2013'!F134</f>
        <v>63510000</v>
      </c>
    </row>
    <row r="134" spans="2:22">
      <c r="B134" s="79">
        <f>'PER TRIWULAN'!A129</f>
        <v>124</v>
      </c>
      <c r="C134" s="90" t="str">
        <f>'PER TRIWULAN'!I129</f>
        <v xml:space="preserve"> Geyer </v>
      </c>
      <c r="D134" s="36" t="str">
        <f>'PER TRIWULAN'!B129</f>
        <v>SD NEGERI 2 BANGSRI</v>
      </c>
      <c r="E134" s="62">
        <f>'K8 SD_UPTD 2013'!G135</f>
        <v>2483000</v>
      </c>
      <c r="F134" s="62">
        <f>'K8 SD_UPTD 2013'!H135</f>
        <v>0</v>
      </c>
      <c r="G134" s="62">
        <f>'K8 SD_UPTD 2013'!I135</f>
        <v>2146000</v>
      </c>
      <c r="H134" s="62">
        <f>'K8 SD_UPTD 2013'!J135</f>
        <v>3847900</v>
      </c>
      <c r="I134" s="62">
        <f>'K8 SD_UPTD 2013'!K135</f>
        <v>12408900</v>
      </c>
      <c r="J134" s="62">
        <f>'K8 SD_UPTD 2013'!L135</f>
        <v>655000</v>
      </c>
      <c r="K134" s="62">
        <f>'K8 SD_UPTD 2013'!M135</f>
        <v>1500000</v>
      </c>
      <c r="L134" s="62">
        <f>'K8 SD_UPTD 2013'!N135</f>
        <v>8250000</v>
      </c>
      <c r="M134" s="62">
        <f>'K8 SD_UPTD 2013'!O135</f>
        <v>6682600</v>
      </c>
      <c r="N134" s="62">
        <f>'K8 SD_UPTD 2013'!P135</f>
        <v>0</v>
      </c>
      <c r="O134" s="62">
        <f>'K8 SD_UPTD 2013'!Q135</f>
        <v>2026600</v>
      </c>
      <c r="P134" s="62">
        <f>'K8 SD_UPTD 2013'!R135</f>
        <v>3500000</v>
      </c>
      <c r="Q134" s="62">
        <f>'K8 SD_UPTD 2013'!S135</f>
        <v>0</v>
      </c>
      <c r="R134" s="62">
        <f t="shared" si="3"/>
        <v>43500000</v>
      </c>
      <c r="S134" s="59">
        <f t="shared" si="4"/>
        <v>0</v>
      </c>
      <c r="T134" s="59">
        <f t="shared" si="5"/>
        <v>0</v>
      </c>
      <c r="U134" s="59">
        <f>'PER TRIWULAN'!X129</f>
        <v>43500000</v>
      </c>
      <c r="V134" s="59">
        <f>'K8 SD_UPTD 2013'!F135</f>
        <v>43500000</v>
      </c>
    </row>
    <row r="135" spans="2:22">
      <c r="B135" s="79">
        <f>'PER TRIWULAN'!A130</f>
        <v>125</v>
      </c>
      <c r="C135" s="90" t="str">
        <f>'PER TRIWULAN'!I130</f>
        <v xml:space="preserve"> Geyer </v>
      </c>
      <c r="D135" s="36" t="str">
        <f>'PER TRIWULAN'!B130</f>
        <v>SD NEGERI 1 NGRANDU</v>
      </c>
      <c r="E135" s="62">
        <f>'K8 SD_UPTD 2013'!G136</f>
        <v>4636500</v>
      </c>
      <c r="F135" s="62">
        <f>'K8 SD_UPTD 2013'!H136</f>
        <v>375000</v>
      </c>
      <c r="G135" s="62">
        <f>'K8 SD_UPTD 2013'!I136</f>
        <v>3334550</v>
      </c>
      <c r="H135" s="62">
        <f>'K8 SD_UPTD 2013'!J136</f>
        <v>6733500</v>
      </c>
      <c r="I135" s="62">
        <f>'K8 SD_UPTD 2013'!K136</f>
        <v>20951950</v>
      </c>
      <c r="J135" s="62">
        <f>'K8 SD_UPTD 2013'!L136</f>
        <v>1612000</v>
      </c>
      <c r="K135" s="62">
        <f>'K8 SD_UPTD 2013'!M136</f>
        <v>8791500</v>
      </c>
      <c r="L135" s="62">
        <f>'K8 SD_UPTD 2013'!N136</f>
        <v>6300000</v>
      </c>
      <c r="M135" s="62">
        <f>'K8 SD_UPTD 2013'!O136</f>
        <v>5530000</v>
      </c>
      <c r="N135" s="62">
        <f>'K8 SD_UPTD 2013'!P136</f>
        <v>0</v>
      </c>
      <c r="O135" s="62">
        <f>'K8 SD_UPTD 2013'!Q136</f>
        <v>2925000</v>
      </c>
      <c r="P135" s="62">
        <f>'K8 SD_UPTD 2013'!R136</f>
        <v>0</v>
      </c>
      <c r="Q135" s="62">
        <f>'K8 SD_UPTD 2013'!S136</f>
        <v>0</v>
      </c>
      <c r="R135" s="62">
        <f t="shared" si="3"/>
        <v>61190000</v>
      </c>
      <c r="S135" s="59">
        <f t="shared" si="4"/>
        <v>0</v>
      </c>
      <c r="T135" s="59">
        <f t="shared" si="5"/>
        <v>0</v>
      </c>
      <c r="U135" s="59">
        <f>'PER TRIWULAN'!X130</f>
        <v>61190000</v>
      </c>
      <c r="V135" s="59">
        <f>'K8 SD_UPTD 2013'!F136</f>
        <v>61190000</v>
      </c>
    </row>
    <row r="136" spans="2:22">
      <c r="B136" s="79">
        <f>'PER TRIWULAN'!A131</f>
        <v>126</v>
      </c>
      <c r="C136" s="90" t="str">
        <f>'PER TRIWULAN'!I131</f>
        <v xml:space="preserve"> Geyer </v>
      </c>
      <c r="D136" s="36" t="str">
        <f>'PER TRIWULAN'!B131</f>
        <v>SD NEGERI 3 NGRANDU</v>
      </c>
      <c r="E136" s="62">
        <f>'K8 SD_UPTD 2013'!G137</f>
        <v>2313500</v>
      </c>
      <c r="F136" s="62">
        <f>'K8 SD_UPTD 2013'!H137</f>
        <v>499800</v>
      </c>
      <c r="G136" s="62">
        <f>'K8 SD_UPTD 2013'!I137</f>
        <v>5256500</v>
      </c>
      <c r="H136" s="62">
        <f>'K8 SD_UPTD 2013'!J137</f>
        <v>11789800</v>
      </c>
      <c r="I136" s="62">
        <f>'K8 SD_UPTD 2013'!K137</f>
        <v>15607350</v>
      </c>
      <c r="J136" s="62">
        <f>'K8 SD_UPTD 2013'!L137</f>
        <v>789632</v>
      </c>
      <c r="K136" s="62">
        <f>'K8 SD_UPTD 2013'!M137</f>
        <v>15678000</v>
      </c>
      <c r="L136" s="62">
        <f>'K8 SD_UPTD 2013'!N137</f>
        <v>10800000</v>
      </c>
      <c r="M136" s="62">
        <f>'K8 SD_UPTD 2013'!O137</f>
        <v>2860000</v>
      </c>
      <c r="N136" s="62">
        <f>'K8 SD_UPTD 2013'!P137</f>
        <v>0</v>
      </c>
      <c r="O136" s="62">
        <f>'K8 SD_UPTD 2013'!Q137</f>
        <v>3725950</v>
      </c>
      <c r="P136" s="62">
        <f>'K8 SD_UPTD 2013'!R137</f>
        <v>0</v>
      </c>
      <c r="Q136" s="62">
        <f>'K8 SD_UPTD 2013'!S137</f>
        <v>8109000</v>
      </c>
      <c r="R136" s="62">
        <f t="shared" si="3"/>
        <v>77429532</v>
      </c>
      <c r="S136" s="59">
        <f t="shared" si="4"/>
        <v>0</v>
      </c>
      <c r="T136" s="59">
        <f t="shared" si="5"/>
        <v>468</v>
      </c>
      <c r="U136" s="59">
        <f>'PER TRIWULAN'!X131</f>
        <v>77430000</v>
      </c>
      <c r="V136" s="59">
        <f>'K8 SD_UPTD 2013'!F137</f>
        <v>77430000</v>
      </c>
    </row>
    <row r="137" spans="2:22">
      <c r="B137" s="79">
        <f>'PER TRIWULAN'!A132</f>
        <v>127</v>
      </c>
      <c r="C137" s="90" t="str">
        <f>'PER TRIWULAN'!I132</f>
        <v xml:space="preserve"> Godong </v>
      </c>
      <c r="D137" s="36" t="str">
        <f>'PER TRIWULAN'!B132</f>
        <v>SD NEGERI 1 BUGEL</v>
      </c>
      <c r="E137" s="62">
        <f>'K8 SD_UPTD 2013'!G138</f>
        <v>150000</v>
      </c>
      <c r="F137" s="62">
        <f>'K8 SD_UPTD 2013'!H138</f>
        <v>280000</v>
      </c>
      <c r="G137" s="62">
        <f>'K8 SD_UPTD 2013'!I138</f>
        <v>15259400</v>
      </c>
      <c r="H137" s="62">
        <f>'K8 SD_UPTD 2013'!J138</f>
        <v>22948700</v>
      </c>
      <c r="I137" s="62">
        <f>'K8 SD_UPTD 2013'!K138</f>
        <v>23653150</v>
      </c>
      <c r="J137" s="62">
        <f>'K8 SD_UPTD 2013'!L138</f>
        <v>6300553</v>
      </c>
      <c r="K137" s="62">
        <f>'K8 SD_UPTD 2013'!M138</f>
        <v>11739500</v>
      </c>
      <c r="L137" s="62">
        <f>'K8 SD_UPTD 2013'!N138</f>
        <v>17400000</v>
      </c>
      <c r="M137" s="62">
        <f>'K8 SD_UPTD 2013'!O138</f>
        <v>2015000</v>
      </c>
      <c r="N137" s="62">
        <f>'K8 SD_UPTD 2013'!P138</f>
        <v>0</v>
      </c>
      <c r="O137" s="62">
        <f>'K8 SD_UPTD 2013'!Q138</f>
        <v>1600000</v>
      </c>
      <c r="P137" s="62">
        <f>'K8 SD_UPTD 2013'!R138</f>
        <v>11938500</v>
      </c>
      <c r="Q137" s="62">
        <f>'K8 SD_UPTD 2013'!S138</f>
        <v>12535000</v>
      </c>
      <c r="R137" s="62">
        <f t="shared" si="3"/>
        <v>125819803</v>
      </c>
      <c r="S137" s="59">
        <f t="shared" si="4"/>
        <v>0</v>
      </c>
      <c r="T137" s="59">
        <f t="shared" si="5"/>
        <v>40197</v>
      </c>
      <c r="U137" s="59">
        <f>'PER TRIWULAN'!X132</f>
        <v>125860000</v>
      </c>
      <c r="V137" s="59">
        <f>'K8 SD_UPTD 2013'!F138</f>
        <v>125860000</v>
      </c>
    </row>
    <row r="138" spans="2:22">
      <c r="B138" s="79">
        <f>'PER TRIWULAN'!A133</f>
        <v>128</v>
      </c>
      <c r="C138" s="90" t="str">
        <f>'PER TRIWULAN'!I133</f>
        <v xml:space="preserve"> Godong </v>
      </c>
      <c r="D138" s="36" t="str">
        <f>'PER TRIWULAN'!B133</f>
        <v>SD NEGERI 1 DOROLEGI</v>
      </c>
      <c r="E138" s="62">
        <f>'K8 SD_UPTD 2013'!G139</f>
        <v>2479500</v>
      </c>
      <c r="F138" s="62">
        <f>'K8 SD_UPTD 2013'!H139</f>
        <v>900000</v>
      </c>
      <c r="G138" s="62">
        <f>'K8 SD_UPTD 2013'!I139</f>
        <v>12449100</v>
      </c>
      <c r="H138" s="62">
        <f>'K8 SD_UPTD 2013'!J139</f>
        <v>18092474</v>
      </c>
      <c r="I138" s="62">
        <f>'K8 SD_UPTD 2013'!K139</f>
        <v>21681750</v>
      </c>
      <c r="J138" s="62">
        <f>'K8 SD_UPTD 2013'!L139</f>
        <v>914876</v>
      </c>
      <c r="K138" s="62">
        <f>'K8 SD_UPTD 2013'!M139</f>
        <v>7023500</v>
      </c>
      <c r="L138" s="62">
        <f>'K8 SD_UPTD 2013'!N139</f>
        <v>21000000</v>
      </c>
      <c r="M138" s="62">
        <f>'K8 SD_UPTD 2013'!O139</f>
        <v>5080000</v>
      </c>
      <c r="N138" s="62">
        <f>'K8 SD_UPTD 2013'!P139</f>
        <v>877000</v>
      </c>
      <c r="O138" s="62">
        <f>'K8 SD_UPTD 2013'!Q139</f>
        <v>2669800</v>
      </c>
      <c r="P138" s="62">
        <f>'K8 SD_UPTD 2013'!R139</f>
        <v>8912000</v>
      </c>
      <c r="Q138" s="62">
        <f>'K8 SD_UPTD 2013'!S139</f>
        <v>0</v>
      </c>
      <c r="R138" s="62">
        <f t="shared" si="3"/>
        <v>102080000</v>
      </c>
      <c r="S138" s="59">
        <f t="shared" si="4"/>
        <v>0</v>
      </c>
      <c r="T138" s="59">
        <f t="shared" si="5"/>
        <v>0</v>
      </c>
      <c r="U138" s="59">
        <f>'PER TRIWULAN'!X133</f>
        <v>102080000</v>
      </c>
      <c r="V138" s="59">
        <f>'K8 SD_UPTD 2013'!F139</f>
        <v>102080000</v>
      </c>
    </row>
    <row r="139" spans="2:22">
      <c r="B139" s="79">
        <f>'PER TRIWULAN'!A134</f>
        <v>129</v>
      </c>
      <c r="C139" s="90" t="str">
        <f>'PER TRIWULAN'!I134</f>
        <v xml:space="preserve"> Godong </v>
      </c>
      <c r="D139" s="36" t="str">
        <f>'PER TRIWULAN'!B134</f>
        <v>SD NEGERI 1 GODONG</v>
      </c>
      <c r="E139" s="62">
        <f>'K8 SD_UPTD 2013'!G140</f>
        <v>4487750</v>
      </c>
      <c r="F139" s="62">
        <f>'K8 SD_UPTD 2013'!H140</f>
        <v>1000000</v>
      </c>
      <c r="G139" s="62">
        <f>'K8 SD_UPTD 2013'!I140</f>
        <v>28883200</v>
      </c>
      <c r="H139" s="62">
        <f>'K8 SD_UPTD 2013'!J140</f>
        <v>22666750</v>
      </c>
      <c r="I139" s="62">
        <f>'K8 SD_UPTD 2013'!K140</f>
        <v>18096150</v>
      </c>
      <c r="J139" s="62">
        <f>'K8 SD_UPTD 2013'!L140</f>
        <v>5263675</v>
      </c>
      <c r="K139" s="62">
        <f>'K8 SD_UPTD 2013'!M140</f>
        <v>19259230</v>
      </c>
      <c r="L139" s="62">
        <f>'K8 SD_UPTD 2013'!N140</f>
        <v>18850000</v>
      </c>
      <c r="M139" s="62">
        <f>'K8 SD_UPTD 2013'!O140</f>
        <v>9051500</v>
      </c>
      <c r="N139" s="62">
        <f>'K8 SD_UPTD 2013'!P140</f>
        <v>1245000</v>
      </c>
      <c r="O139" s="62">
        <f>'K8 SD_UPTD 2013'!Q140</f>
        <v>1843000</v>
      </c>
      <c r="P139" s="62">
        <f>'K8 SD_UPTD 2013'!R140</f>
        <v>0</v>
      </c>
      <c r="Q139" s="62">
        <f>'K8 SD_UPTD 2013'!S140</f>
        <v>12066000</v>
      </c>
      <c r="R139" s="62">
        <f t="shared" si="3"/>
        <v>142712255</v>
      </c>
      <c r="S139" s="59">
        <f t="shared" si="4"/>
        <v>0</v>
      </c>
      <c r="T139" s="59">
        <f t="shared" si="5"/>
        <v>257745</v>
      </c>
      <c r="U139" s="59">
        <f>'PER TRIWULAN'!X134</f>
        <v>142970000</v>
      </c>
      <c r="V139" s="59">
        <f>'K8 SD_UPTD 2013'!F140</f>
        <v>142970000</v>
      </c>
    </row>
    <row r="140" spans="2:22">
      <c r="B140" s="79">
        <f>'PER TRIWULAN'!A135</f>
        <v>130</v>
      </c>
      <c r="C140" s="90" t="str">
        <f>'PER TRIWULAN'!I135</f>
        <v xml:space="preserve"> Godong </v>
      </c>
      <c r="D140" s="36" t="str">
        <f>'PER TRIWULAN'!B135</f>
        <v>SD NEGERI 1 HARJOWINANGUN</v>
      </c>
      <c r="E140" s="62">
        <f>'K8 SD_UPTD 2013'!G141</f>
        <v>2389500</v>
      </c>
      <c r="F140" s="62">
        <f>'K8 SD_UPTD 2013'!H141</f>
        <v>1000000</v>
      </c>
      <c r="G140" s="62">
        <f>'K8 SD_UPTD 2013'!I141</f>
        <v>23847887</v>
      </c>
      <c r="H140" s="62">
        <f>'K8 SD_UPTD 2013'!J141</f>
        <v>19279356</v>
      </c>
      <c r="I140" s="62">
        <f>'K8 SD_UPTD 2013'!K141</f>
        <v>14285531</v>
      </c>
      <c r="J140" s="62">
        <f>'K8 SD_UPTD 2013'!L141</f>
        <v>2329201</v>
      </c>
      <c r="K140" s="62">
        <f>'K8 SD_UPTD 2013'!M141</f>
        <v>0</v>
      </c>
      <c r="L140" s="62">
        <f>'K8 SD_UPTD 2013'!N141</f>
        <v>13200000</v>
      </c>
      <c r="M140" s="62">
        <f>'K8 SD_UPTD 2013'!O141</f>
        <v>6043000</v>
      </c>
      <c r="N140" s="62">
        <f>'K8 SD_UPTD 2013'!P141</f>
        <v>1600000</v>
      </c>
      <c r="O140" s="62">
        <f>'K8 SD_UPTD 2013'!Q141</f>
        <v>1800000</v>
      </c>
      <c r="P140" s="62">
        <f>'K8 SD_UPTD 2013'!R141</f>
        <v>3065525</v>
      </c>
      <c r="Q140" s="62">
        <f>'K8 SD_UPTD 2013'!S141</f>
        <v>3960000</v>
      </c>
      <c r="R140" s="62">
        <f t="shared" ref="R140:R203" si="6">SUM(E140:Q140)</f>
        <v>92800000</v>
      </c>
      <c r="S140" s="59">
        <f t="shared" ref="S140:S203" si="7">U140-V140</f>
        <v>0</v>
      </c>
      <c r="T140" s="59">
        <f t="shared" ref="T140:T203" si="8">V140-R140</f>
        <v>0</v>
      </c>
      <c r="U140" s="59">
        <f>'PER TRIWULAN'!X135</f>
        <v>92800000</v>
      </c>
      <c r="V140" s="59">
        <f>'K8 SD_UPTD 2013'!F141</f>
        <v>92800000</v>
      </c>
    </row>
    <row r="141" spans="2:22">
      <c r="B141" s="79">
        <f>'PER TRIWULAN'!A136</f>
        <v>131</v>
      </c>
      <c r="C141" s="90" t="str">
        <f>'PER TRIWULAN'!I136</f>
        <v xml:space="preserve"> Godong </v>
      </c>
      <c r="D141" s="36" t="str">
        <f>'PER TRIWULAN'!B136</f>
        <v>SD NEGERI 1 KARANG GENENG</v>
      </c>
      <c r="E141" s="62">
        <f>'K8 SD_UPTD 2013'!G142</f>
        <v>1382000</v>
      </c>
      <c r="F141" s="62">
        <f>'K8 SD_UPTD 2013'!H142</f>
        <v>1000000</v>
      </c>
      <c r="G141" s="62">
        <f>'K8 SD_UPTD 2013'!I142</f>
        <v>2993190</v>
      </c>
      <c r="H141" s="62">
        <f>'K8 SD_UPTD 2013'!J142</f>
        <v>21609400</v>
      </c>
      <c r="I141" s="62">
        <f>'K8 SD_UPTD 2013'!K142</f>
        <v>21471250</v>
      </c>
      <c r="J141" s="62">
        <f>'K8 SD_UPTD 2013'!L142</f>
        <v>3082642</v>
      </c>
      <c r="K141" s="62">
        <f>'K8 SD_UPTD 2013'!M142</f>
        <v>14425000</v>
      </c>
      <c r="L141" s="62">
        <f>'K8 SD_UPTD 2013'!N142</f>
        <v>29050000</v>
      </c>
      <c r="M141" s="62">
        <f>'K8 SD_UPTD 2013'!O142</f>
        <v>9829000</v>
      </c>
      <c r="N141" s="62">
        <f>'K8 SD_UPTD 2013'!P142</f>
        <v>2450000</v>
      </c>
      <c r="O141" s="62">
        <f>'K8 SD_UPTD 2013'!Q142</f>
        <v>1000000</v>
      </c>
      <c r="P141" s="62">
        <f>'K8 SD_UPTD 2013'!R142</f>
        <v>3270900</v>
      </c>
      <c r="Q141" s="62">
        <f>'K8 SD_UPTD 2013'!S142</f>
        <v>0</v>
      </c>
      <c r="R141" s="62">
        <f t="shared" si="6"/>
        <v>111563382</v>
      </c>
      <c r="S141" s="59">
        <f t="shared" si="7"/>
        <v>0</v>
      </c>
      <c r="T141" s="59">
        <f t="shared" si="8"/>
        <v>666618</v>
      </c>
      <c r="U141" s="59">
        <f>'PER TRIWULAN'!X136</f>
        <v>112230000</v>
      </c>
      <c r="V141" s="59">
        <f>'K8 SD_UPTD 2013'!F142</f>
        <v>112230000</v>
      </c>
    </row>
    <row r="142" spans="2:22">
      <c r="B142" s="79">
        <f>'PER TRIWULAN'!A137</f>
        <v>132</v>
      </c>
      <c r="C142" s="90" t="str">
        <f>'PER TRIWULAN'!I137</f>
        <v xml:space="preserve"> Godong </v>
      </c>
      <c r="D142" s="36" t="str">
        <f>'PER TRIWULAN'!B137</f>
        <v>SD NEGERI 1 KEMLOKO</v>
      </c>
      <c r="E142" s="62">
        <f>'K8 SD_UPTD 2013'!G143</f>
        <v>539000</v>
      </c>
      <c r="F142" s="62">
        <f>'K8 SD_UPTD 2013'!H143</f>
        <v>1500000</v>
      </c>
      <c r="G142" s="62">
        <f>'K8 SD_UPTD 2013'!I143</f>
        <v>15090000</v>
      </c>
      <c r="H142" s="62">
        <f>'K8 SD_UPTD 2013'!J143</f>
        <v>18172695</v>
      </c>
      <c r="I142" s="62">
        <f>'K8 SD_UPTD 2013'!K143</f>
        <v>15622998</v>
      </c>
      <c r="J142" s="62">
        <f>'K8 SD_UPTD 2013'!L143</f>
        <v>2554000</v>
      </c>
      <c r="K142" s="62">
        <f>'K8 SD_UPTD 2013'!M143</f>
        <v>5285000</v>
      </c>
      <c r="L142" s="62">
        <f>'K8 SD_UPTD 2013'!N143</f>
        <v>9850000</v>
      </c>
      <c r="M142" s="62">
        <f>'K8 SD_UPTD 2013'!O143</f>
        <v>10170000</v>
      </c>
      <c r="N142" s="62">
        <f>'K8 SD_UPTD 2013'!P143</f>
        <v>0</v>
      </c>
      <c r="O142" s="62">
        <f>'K8 SD_UPTD 2013'!Q143</f>
        <v>2343150</v>
      </c>
      <c r="P142" s="62">
        <f>'K8 SD_UPTD 2013'!R143</f>
        <v>7900000</v>
      </c>
      <c r="Q142" s="62">
        <f>'K8 SD_UPTD 2013'!S143</f>
        <v>1650000</v>
      </c>
      <c r="R142" s="62">
        <f t="shared" si="6"/>
        <v>90676843</v>
      </c>
      <c r="S142" s="59">
        <f t="shared" si="7"/>
        <v>0</v>
      </c>
      <c r="T142" s="59">
        <f t="shared" si="8"/>
        <v>7053157</v>
      </c>
      <c r="U142" s="59">
        <f>'PER TRIWULAN'!X137</f>
        <v>97730000</v>
      </c>
      <c r="V142" s="59">
        <f>'K8 SD_UPTD 2013'!F143</f>
        <v>97730000</v>
      </c>
    </row>
    <row r="143" spans="2:22">
      <c r="B143" s="79">
        <f>'PER TRIWULAN'!A138</f>
        <v>133</v>
      </c>
      <c r="C143" s="90" t="str">
        <f>'PER TRIWULAN'!I138</f>
        <v xml:space="preserve"> Godong </v>
      </c>
      <c r="D143" s="36" t="str">
        <f>'PER TRIWULAN'!B138</f>
        <v>SD NEGERI 1 KETANGIREJO</v>
      </c>
      <c r="E143" s="62">
        <f>'K8 SD_UPTD 2013'!G144</f>
        <v>1644500</v>
      </c>
      <c r="F143" s="62">
        <f>'K8 SD_UPTD 2013'!H144</f>
        <v>980000</v>
      </c>
      <c r="G143" s="62">
        <f>'K8 SD_UPTD 2013'!I144</f>
        <v>11455300</v>
      </c>
      <c r="H143" s="62">
        <f>'K8 SD_UPTD 2013'!J144</f>
        <v>20589600</v>
      </c>
      <c r="I143" s="62">
        <f>'K8 SD_UPTD 2013'!K144</f>
        <v>35053350</v>
      </c>
      <c r="J143" s="62">
        <f>'K8 SD_UPTD 2013'!L144</f>
        <v>2524115</v>
      </c>
      <c r="K143" s="62">
        <f>'K8 SD_UPTD 2013'!M144</f>
        <v>1743000</v>
      </c>
      <c r="L143" s="62">
        <f>'K8 SD_UPTD 2013'!N144</f>
        <v>23040000</v>
      </c>
      <c r="M143" s="62">
        <f>'K8 SD_UPTD 2013'!O144</f>
        <v>2991500</v>
      </c>
      <c r="N143" s="62">
        <f>'K8 SD_UPTD 2013'!P144</f>
        <v>0</v>
      </c>
      <c r="O143" s="62">
        <f>'K8 SD_UPTD 2013'!Q144</f>
        <v>4193000</v>
      </c>
      <c r="P143" s="62">
        <f>'K8 SD_UPTD 2013'!R144</f>
        <v>0</v>
      </c>
      <c r="Q143" s="62">
        <f>'K8 SD_UPTD 2013'!S144</f>
        <v>0</v>
      </c>
      <c r="R143" s="62">
        <f t="shared" si="6"/>
        <v>104214365</v>
      </c>
      <c r="S143" s="59">
        <f t="shared" si="7"/>
        <v>0</v>
      </c>
      <c r="T143" s="59">
        <f t="shared" si="8"/>
        <v>765635</v>
      </c>
      <c r="U143" s="59">
        <f>'PER TRIWULAN'!X138</f>
        <v>104980000</v>
      </c>
      <c r="V143" s="59">
        <f>'K8 SD_UPTD 2013'!F144</f>
        <v>104980000</v>
      </c>
    </row>
    <row r="144" spans="2:22">
      <c r="B144" s="79">
        <f>'PER TRIWULAN'!A139</f>
        <v>134</v>
      </c>
      <c r="C144" s="90" t="str">
        <f>'PER TRIWULAN'!I139</f>
        <v xml:space="preserve"> Godong </v>
      </c>
      <c r="D144" s="36" t="str">
        <f>'PER TRIWULAN'!B139</f>
        <v>SD NEGERI 1 KLAMPOK</v>
      </c>
      <c r="E144" s="62">
        <f>'K8 SD_UPTD 2013'!G145</f>
        <v>1351500</v>
      </c>
      <c r="F144" s="62">
        <f>'K8 SD_UPTD 2013'!H145</f>
        <v>500000</v>
      </c>
      <c r="G144" s="62">
        <f>'K8 SD_UPTD 2013'!I145</f>
        <v>13356800</v>
      </c>
      <c r="H144" s="62">
        <f>'K8 SD_UPTD 2013'!J145</f>
        <v>6857500</v>
      </c>
      <c r="I144" s="62">
        <f>'K8 SD_UPTD 2013'!K145</f>
        <v>16534750</v>
      </c>
      <c r="J144" s="62">
        <f>'K8 SD_UPTD 2013'!L145</f>
        <v>3798950</v>
      </c>
      <c r="K144" s="62">
        <f>'K8 SD_UPTD 2013'!M145</f>
        <v>7270000</v>
      </c>
      <c r="L144" s="62">
        <f>'K8 SD_UPTD 2013'!N145</f>
        <v>18035000</v>
      </c>
      <c r="M144" s="62">
        <f>'K8 SD_UPTD 2013'!O145</f>
        <v>4135000</v>
      </c>
      <c r="N144" s="62">
        <f>'K8 SD_UPTD 2013'!P145</f>
        <v>0</v>
      </c>
      <c r="O144" s="62">
        <f>'K8 SD_UPTD 2013'!Q145</f>
        <v>3560500</v>
      </c>
      <c r="P144" s="62">
        <f>'K8 SD_UPTD 2013'!R145</f>
        <v>0</v>
      </c>
      <c r="Q144" s="62">
        <f>'K8 SD_UPTD 2013'!S145</f>
        <v>0</v>
      </c>
      <c r="R144" s="62">
        <f t="shared" si="6"/>
        <v>75400000</v>
      </c>
      <c r="S144" s="59">
        <f t="shared" si="7"/>
        <v>0</v>
      </c>
      <c r="T144" s="59">
        <f t="shared" si="8"/>
        <v>0</v>
      </c>
      <c r="U144" s="59">
        <f>'PER TRIWULAN'!X139</f>
        <v>75400000</v>
      </c>
      <c r="V144" s="59">
        <f>'K8 SD_UPTD 2013'!F145</f>
        <v>75400000</v>
      </c>
    </row>
    <row r="145" spans="2:22">
      <c r="B145" s="79">
        <f>'PER TRIWULAN'!A140</f>
        <v>135</v>
      </c>
      <c r="C145" s="90" t="str">
        <f>'PER TRIWULAN'!I140</f>
        <v xml:space="preserve"> Godong </v>
      </c>
      <c r="D145" s="36" t="str">
        <f>'PER TRIWULAN'!B140</f>
        <v>SD NEGERI 1 KOPEK</v>
      </c>
      <c r="E145" s="62">
        <f>'K8 SD_UPTD 2013'!G146</f>
        <v>5459000</v>
      </c>
      <c r="F145" s="62">
        <f>'K8 SD_UPTD 2013'!H146</f>
        <v>1598000</v>
      </c>
      <c r="G145" s="62">
        <f>'K8 SD_UPTD 2013'!I146</f>
        <v>20997070</v>
      </c>
      <c r="H145" s="62">
        <f>'K8 SD_UPTD 2013'!J146</f>
        <v>19245400</v>
      </c>
      <c r="I145" s="62">
        <f>'K8 SD_UPTD 2013'!K146</f>
        <v>13325105</v>
      </c>
      <c r="J145" s="62">
        <f>'K8 SD_UPTD 2013'!L146</f>
        <v>3194385</v>
      </c>
      <c r="K145" s="62">
        <f>'K8 SD_UPTD 2013'!M146</f>
        <v>4134500</v>
      </c>
      <c r="L145" s="62">
        <f>'K8 SD_UPTD 2013'!N146</f>
        <v>27251000</v>
      </c>
      <c r="M145" s="62">
        <f>'K8 SD_UPTD 2013'!O146</f>
        <v>4803690</v>
      </c>
      <c r="N145" s="62">
        <f>'K8 SD_UPTD 2013'!P146</f>
        <v>0</v>
      </c>
      <c r="O145" s="62">
        <f>'K8 SD_UPTD 2013'!Q146</f>
        <v>3521850</v>
      </c>
      <c r="P145" s="62">
        <f>'K8 SD_UPTD 2013'!R146</f>
        <v>0</v>
      </c>
      <c r="Q145" s="62">
        <f>'K8 SD_UPTD 2013'!S146</f>
        <v>0</v>
      </c>
      <c r="R145" s="62">
        <f t="shared" si="6"/>
        <v>103530000</v>
      </c>
      <c r="S145" s="59">
        <f t="shared" si="7"/>
        <v>0</v>
      </c>
      <c r="T145" s="59">
        <f t="shared" si="8"/>
        <v>0</v>
      </c>
      <c r="U145" s="59">
        <f>'PER TRIWULAN'!X140</f>
        <v>103530000</v>
      </c>
      <c r="V145" s="59">
        <f>'K8 SD_UPTD 2013'!F146</f>
        <v>103530000</v>
      </c>
    </row>
    <row r="146" spans="2:22">
      <c r="B146" s="79">
        <f>'PER TRIWULAN'!A141</f>
        <v>136</v>
      </c>
      <c r="C146" s="90" t="str">
        <f>'PER TRIWULAN'!I141</f>
        <v xml:space="preserve"> Godong </v>
      </c>
      <c r="D146" s="36" t="str">
        <f>'PER TRIWULAN'!B141</f>
        <v>SD NEGERI 1 MANGGARMAS</v>
      </c>
      <c r="E146" s="62">
        <f>'K8 SD_UPTD 2013'!G147</f>
        <v>1875550</v>
      </c>
      <c r="F146" s="62">
        <f>'K8 SD_UPTD 2013'!H147</f>
        <v>0</v>
      </c>
      <c r="G146" s="62">
        <f>'K8 SD_UPTD 2013'!I147</f>
        <v>9349710</v>
      </c>
      <c r="H146" s="62">
        <f>'K8 SD_UPTD 2013'!J147</f>
        <v>9114100</v>
      </c>
      <c r="I146" s="62">
        <f>'K8 SD_UPTD 2013'!K147</f>
        <v>14534400</v>
      </c>
      <c r="J146" s="62">
        <f>'K8 SD_UPTD 2013'!L147</f>
        <v>2008740</v>
      </c>
      <c r="K146" s="62">
        <f>'K8 SD_UPTD 2013'!M147</f>
        <v>1670000</v>
      </c>
      <c r="L146" s="62">
        <f>'K8 SD_UPTD 2013'!N147</f>
        <v>14850000</v>
      </c>
      <c r="M146" s="62">
        <f>'K8 SD_UPTD 2013'!O147</f>
        <v>3421000</v>
      </c>
      <c r="N146" s="62">
        <f>'K8 SD_UPTD 2013'!P147</f>
        <v>1125000</v>
      </c>
      <c r="O146" s="62">
        <f>'K8 SD_UPTD 2013'!Q147</f>
        <v>4401500</v>
      </c>
      <c r="P146" s="62">
        <f>'K8 SD_UPTD 2013'!R147</f>
        <v>0</v>
      </c>
      <c r="Q146" s="62">
        <f>'K8 SD_UPTD 2013'!S147</f>
        <v>0</v>
      </c>
      <c r="R146" s="62">
        <f t="shared" si="6"/>
        <v>62350000</v>
      </c>
      <c r="S146" s="59">
        <f t="shared" si="7"/>
        <v>0</v>
      </c>
      <c r="T146" s="59">
        <f t="shared" si="8"/>
        <v>0</v>
      </c>
      <c r="U146" s="59">
        <f>'PER TRIWULAN'!X141</f>
        <v>62350000</v>
      </c>
      <c r="V146" s="59">
        <f>'K8 SD_UPTD 2013'!F147</f>
        <v>62350000</v>
      </c>
    </row>
    <row r="147" spans="2:22">
      <c r="B147" s="79">
        <f>'PER TRIWULAN'!A142</f>
        <v>137</v>
      </c>
      <c r="C147" s="90" t="str">
        <f>'PER TRIWULAN'!I142</f>
        <v xml:space="preserve"> Godong </v>
      </c>
      <c r="D147" s="36" t="str">
        <f>'PER TRIWULAN'!B142</f>
        <v>SD NEGERI 1 PAHESAN</v>
      </c>
      <c r="E147" s="62">
        <f>'K8 SD_UPTD 2013'!G148</f>
        <v>0</v>
      </c>
      <c r="F147" s="62">
        <f>'K8 SD_UPTD 2013'!H148</f>
        <v>870000</v>
      </c>
      <c r="G147" s="62">
        <f>'K8 SD_UPTD 2013'!I148</f>
        <v>15097500</v>
      </c>
      <c r="H147" s="62">
        <f>'K8 SD_UPTD 2013'!J148</f>
        <v>8958500</v>
      </c>
      <c r="I147" s="62">
        <f>'K8 SD_UPTD 2013'!K148</f>
        <v>16511300</v>
      </c>
      <c r="J147" s="62">
        <f>'K8 SD_UPTD 2013'!L148</f>
        <v>404800</v>
      </c>
      <c r="K147" s="62">
        <f>'K8 SD_UPTD 2013'!M148</f>
        <v>6750000</v>
      </c>
      <c r="L147" s="62">
        <f>'K8 SD_UPTD 2013'!N148</f>
        <v>18550000</v>
      </c>
      <c r="M147" s="62">
        <f>'K8 SD_UPTD 2013'!O148</f>
        <v>4235000</v>
      </c>
      <c r="N147" s="62">
        <f>'K8 SD_UPTD 2013'!P148</f>
        <v>0</v>
      </c>
      <c r="O147" s="62">
        <f>'K8 SD_UPTD 2013'!Q148</f>
        <v>2167900</v>
      </c>
      <c r="P147" s="62">
        <f>'K8 SD_UPTD 2013'!R148</f>
        <v>695000</v>
      </c>
      <c r="Q147" s="62">
        <f>'K8 SD_UPTD 2013'!S148</f>
        <v>0</v>
      </c>
      <c r="R147" s="62">
        <f t="shared" si="6"/>
        <v>74240000</v>
      </c>
      <c r="S147" s="59">
        <f t="shared" si="7"/>
        <v>0</v>
      </c>
      <c r="T147" s="59">
        <f t="shared" si="8"/>
        <v>0</v>
      </c>
      <c r="U147" s="59">
        <f>'PER TRIWULAN'!X142</f>
        <v>74240000</v>
      </c>
      <c r="V147" s="59">
        <f>'K8 SD_UPTD 2013'!F148</f>
        <v>74240000</v>
      </c>
    </row>
    <row r="148" spans="2:22">
      <c r="B148" s="79">
        <f>'PER TRIWULAN'!A143</f>
        <v>138</v>
      </c>
      <c r="C148" s="90" t="str">
        <f>'PER TRIWULAN'!I143</f>
        <v xml:space="preserve"> Godong </v>
      </c>
      <c r="D148" s="36" t="str">
        <f>'PER TRIWULAN'!B143</f>
        <v>SD NEGERI 1 SAMBUNG</v>
      </c>
      <c r="E148" s="62">
        <f>'K8 SD_UPTD 2013'!G149</f>
        <v>5668500</v>
      </c>
      <c r="F148" s="62">
        <f>'K8 SD_UPTD 2013'!H149</f>
        <v>0</v>
      </c>
      <c r="G148" s="62">
        <f>'K8 SD_UPTD 2013'!I149</f>
        <v>10567200</v>
      </c>
      <c r="H148" s="62">
        <f>'K8 SD_UPTD 2013'!J149</f>
        <v>27848600</v>
      </c>
      <c r="I148" s="62">
        <f>'K8 SD_UPTD 2013'!K149</f>
        <v>18610150</v>
      </c>
      <c r="J148" s="62">
        <f>'K8 SD_UPTD 2013'!L149</f>
        <v>4509550</v>
      </c>
      <c r="K148" s="62">
        <f>'K8 SD_UPTD 2013'!M149</f>
        <v>13062700</v>
      </c>
      <c r="L148" s="62">
        <f>'K8 SD_UPTD 2013'!N149</f>
        <v>25918000</v>
      </c>
      <c r="M148" s="62">
        <f>'K8 SD_UPTD 2013'!O149</f>
        <v>7836000</v>
      </c>
      <c r="N148" s="62">
        <f>'K8 SD_UPTD 2013'!P149</f>
        <v>0</v>
      </c>
      <c r="O148" s="62">
        <f>'K8 SD_UPTD 2013'!Q149</f>
        <v>2478300</v>
      </c>
      <c r="P148" s="62">
        <f>'K8 SD_UPTD 2013'!R149</f>
        <v>1821000</v>
      </c>
      <c r="Q148" s="62">
        <f>'K8 SD_UPTD 2013'!S149</f>
        <v>0</v>
      </c>
      <c r="R148" s="62">
        <f t="shared" si="6"/>
        <v>118320000</v>
      </c>
      <c r="S148" s="59">
        <f t="shared" si="7"/>
        <v>0</v>
      </c>
      <c r="T148" s="59">
        <f t="shared" si="8"/>
        <v>0</v>
      </c>
      <c r="U148" s="59">
        <f>'PER TRIWULAN'!X143</f>
        <v>118320000</v>
      </c>
      <c r="V148" s="59">
        <f>'K8 SD_UPTD 2013'!F149</f>
        <v>118320000</v>
      </c>
    </row>
    <row r="149" spans="2:22">
      <c r="B149" s="79">
        <f>'PER TRIWULAN'!A144</f>
        <v>139</v>
      </c>
      <c r="C149" s="90" t="str">
        <f>'PER TRIWULAN'!I144</f>
        <v xml:space="preserve"> Godong </v>
      </c>
      <c r="D149" s="36" t="str">
        <f>'PER TRIWULAN'!B144</f>
        <v>SD NEGERI 1 SUMURGEDE</v>
      </c>
      <c r="E149" s="62">
        <f>'K8 SD_UPTD 2013'!G150</f>
        <v>50000</v>
      </c>
      <c r="F149" s="62">
        <f>'K8 SD_UPTD 2013'!H150</f>
        <v>1500000</v>
      </c>
      <c r="G149" s="62">
        <f>'K8 SD_UPTD 2013'!I150</f>
        <v>6842155</v>
      </c>
      <c r="H149" s="62">
        <f>'K8 SD_UPTD 2013'!J150</f>
        <v>13113150</v>
      </c>
      <c r="I149" s="62">
        <f>'K8 SD_UPTD 2013'!K150</f>
        <v>25892546</v>
      </c>
      <c r="J149" s="62">
        <f>'K8 SD_UPTD 2013'!L150</f>
        <v>2307500</v>
      </c>
      <c r="K149" s="62">
        <f>'K8 SD_UPTD 2013'!M150</f>
        <v>8163249</v>
      </c>
      <c r="L149" s="62">
        <f>'K8 SD_UPTD 2013'!N150</f>
        <v>18900000</v>
      </c>
      <c r="M149" s="62">
        <f>'K8 SD_UPTD 2013'!O150</f>
        <v>26945400</v>
      </c>
      <c r="N149" s="62">
        <f>'K8 SD_UPTD 2013'!P150</f>
        <v>0</v>
      </c>
      <c r="O149" s="62">
        <f>'K8 SD_UPTD 2013'!Q150</f>
        <v>500000</v>
      </c>
      <c r="P149" s="62">
        <f>'K8 SD_UPTD 2013'!R150</f>
        <v>4536000</v>
      </c>
      <c r="Q149" s="62">
        <f>'K8 SD_UPTD 2013'!S150</f>
        <v>0</v>
      </c>
      <c r="R149" s="62">
        <f t="shared" si="6"/>
        <v>108750000</v>
      </c>
      <c r="S149" s="59">
        <f t="shared" si="7"/>
        <v>0</v>
      </c>
      <c r="T149" s="59">
        <f t="shared" si="8"/>
        <v>0</v>
      </c>
      <c r="U149" s="59">
        <f>'PER TRIWULAN'!X144</f>
        <v>108750000</v>
      </c>
      <c r="V149" s="59">
        <f>'K8 SD_UPTD 2013'!F150</f>
        <v>108750000</v>
      </c>
    </row>
    <row r="150" spans="2:22">
      <c r="B150" s="79">
        <f>'PER TRIWULAN'!A145</f>
        <v>140</v>
      </c>
      <c r="C150" s="90" t="str">
        <f>'PER TRIWULAN'!I145</f>
        <v xml:space="preserve"> Godong </v>
      </c>
      <c r="D150" s="36" t="str">
        <f>'PER TRIWULAN'!B145</f>
        <v>SD NEGERI 2 BUGEL</v>
      </c>
      <c r="E150" s="62">
        <f>'K8 SD_UPTD 2013'!G151</f>
        <v>2231000</v>
      </c>
      <c r="F150" s="62">
        <f>'K8 SD_UPTD 2013'!H151</f>
        <v>1000000</v>
      </c>
      <c r="G150" s="62">
        <f>'K8 SD_UPTD 2013'!I151</f>
        <v>16957350</v>
      </c>
      <c r="H150" s="62">
        <f>'K8 SD_UPTD 2013'!J151</f>
        <v>15468100</v>
      </c>
      <c r="I150" s="62">
        <f>'K8 SD_UPTD 2013'!K151</f>
        <v>13443250</v>
      </c>
      <c r="J150" s="62">
        <f>'K8 SD_UPTD 2013'!L151</f>
        <v>1823500</v>
      </c>
      <c r="K150" s="62">
        <f>'K8 SD_UPTD 2013'!M151</f>
        <v>9495900</v>
      </c>
      <c r="L150" s="62">
        <f>'K8 SD_UPTD 2013'!N151</f>
        <v>17400000</v>
      </c>
      <c r="M150" s="62">
        <f>'K8 SD_UPTD 2013'!O151</f>
        <v>6348700</v>
      </c>
      <c r="N150" s="62">
        <f>'K8 SD_UPTD 2013'!P151</f>
        <v>0</v>
      </c>
      <c r="O150" s="62">
        <f>'K8 SD_UPTD 2013'!Q151</f>
        <v>4282200</v>
      </c>
      <c r="P150" s="62">
        <f>'K8 SD_UPTD 2013'!R151</f>
        <v>0</v>
      </c>
      <c r="Q150" s="62">
        <f>'K8 SD_UPTD 2013'!S151</f>
        <v>0</v>
      </c>
      <c r="R150" s="62">
        <f t="shared" si="6"/>
        <v>88450000</v>
      </c>
      <c r="S150" s="59">
        <f t="shared" si="7"/>
        <v>0</v>
      </c>
      <c r="T150" s="59">
        <f t="shared" si="8"/>
        <v>0</v>
      </c>
      <c r="U150" s="59">
        <f>'PER TRIWULAN'!X145</f>
        <v>88450000</v>
      </c>
      <c r="V150" s="59">
        <f>'K8 SD_UPTD 2013'!F151</f>
        <v>88450000</v>
      </c>
    </row>
    <row r="151" spans="2:22">
      <c r="B151" s="79">
        <f>'PER TRIWULAN'!A146</f>
        <v>141</v>
      </c>
      <c r="C151" s="90" t="str">
        <f>'PER TRIWULAN'!I146</f>
        <v xml:space="preserve"> Godong </v>
      </c>
      <c r="D151" s="36" t="str">
        <f>'PER TRIWULAN'!B146</f>
        <v>SD NEGERI 2 DOROLEGI</v>
      </c>
      <c r="E151" s="62">
        <f>'K8 SD_UPTD 2013'!G152</f>
        <v>3424450</v>
      </c>
      <c r="F151" s="62">
        <f>'K8 SD_UPTD 2013'!H152</f>
        <v>955000</v>
      </c>
      <c r="G151" s="62">
        <f>'K8 SD_UPTD 2013'!I152</f>
        <v>11037795</v>
      </c>
      <c r="H151" s="62">
        <f>'K8 SD_UPTD 2013'!J152</f>
        <v>12869950</v>
      </c>
      <c r="I151" s="62">
        <f>'K8 SD_UPTD 2013'!K152</f>
        <v>28908965</v>
      </c>
      <c r="J151" s="62">
        <f>'K8 SD_UPTD 2013'!L152</f>
        <v>1207500</v>
      </c>
      <c r="K151" s="62">
        <f>'K8 SD_UPTD 2013'!M152</f>
        <v>4331000</v>
      </c>
      <c r="L151" s="62">
        <f>'K8 SD_UPTD 2013'!N152</f>
        <v>14100000</v>
      </c>
      <c r="M151" s="62">
        <f>'K8 SD_UPTD 2013'!O152</f>
        <v>4342340</v>
      </c>
      <c r="N151" s="62">
        <f>'K8 SD_UPTD 2013'!P152</f>
        <v>0</v>
      </c>
      <c r="O151" s="62">
        <f>'K8 SD_UPTD 2013'!Q152</f>
        <v>1300000</v>
      </c>
      <c r="P151" s="62">
        <f>'K8 SD_UPTD 2013'!R152</f>
        <v>2783000</v>
      </c>
      <c r="Q151" s="62">
        <f>'K8 SD_UPTD 2013'!S152</f>
        <v>0</v>
      </c>
      <c r="R151" s="62">
        <f t="shared" si="6"/>
        <v>85260000</v>
      </c>
      <c r="S151" s="59">
        <f t="shared" si="7"/>
        <v>0</v>
      </c>
      <c r="T151" s="59">
        <f t="shared" si="8"/>
        <v>0</v>
      </c>
      <c r="U151" s="59">
        <f>'PER TRIWULAN'!X146</f>
        <v>85260000</v>
      </c>
      <c r="V151" s="59">
        <f>'K8 SD_UPTD 2013'!F152</f>
        <v>85260000</v>
      </c>
    </row>
    <row r="152" spans="2:22">
      <c r="B152" s="79">
        <f>'PER TRIWULAN'!A147</f>
        <v>142</v>
      </c>
      <c r="C152" s="90" t="str">
        <f>'PER TRIWULAN'!I147</f>
        <v xml:space="preserve"> Godong </v>
      </c>
      <c r="D152" s="36" t="str">
        <f>'PER TRIWULAN'!B147</f>
        <v>SD NEGERI 2 HARJOWINANGUN</v>
      </c>
      <c r="E152" s="62">
        <f>'K8 SD_UPTD 2013'!G153</f>
        <v>1980500</v>
      </c>
      <c r="F152" s="62">
        <f>'K8 SD_UPTD 2013'!H153</f>
        <v>2390000</v>
      </c>
      <c r="G152" s="62">
        <f>'K8 SD_UPTD 2013'!I153</f>
        <v>13576300</v>
      </c>
      <c r="H152" s="62">
        <f>'K8 SD_UPTD 2013'!J153</f>
        <v>17480650</v>
      </c>
      <c r="I152" s="62">
        <f>'K8 SD_UPTD 2013'!K153</f>
        <v>10572450</v>
      </c>
      <c r="J152" s="62">
        <f>'K8 SD_UPTD 2013'!L153</f>
        <v>8474639</v>
      </c>
      <c r="K152" s="62">
        <f>'K8 SD_UPTD 2013'!M153</f>
        <v>1945000</v>
      </c>
      <c r="L152" s="62">
        <f>'K8 SD_UPTD 2013'!N153</f>
        <v>12600000</v>
      </c>
      <c r="M152" s="62">
        <f>'K8 SD_UPTD 2013'!O153</f>
        <v>235000</v>
      </c>
      <c r="N152" s="62">
        <f>'K8 SD_UPTD 2013'!P153</f>
        <v>1320000</v>
      </c>
      <c r="O152" s="62">
        <f>'K8 SD_UPTD 2013'!Q153</f>
        <v>4782200</v>
      </c>
      <c r="P152" s="62">
        <f>'K8 SD_UPTD 2013'!R153</f>
        <v>0</v>
      </c>
      <c r="Q152" s="62">
        <f>'K8 SD_UPTD 2013'!S153</f>
        <v>0</v>
      </c>
      <c r="R152" s="62">
        <f t="shared" si="6"/>
        <v>75356739</v>
      </c>
      <c r="S152" s="59">
        <f t="shared" si="7"/>
        <v>0</v>
      </c>
      <c r="T152" s="59">
        <f t="shared" si="8"/>
        <v>8743261</v>
      </c>
      <c r="U152" s="59">
        <f>'PER TRIWULAN'!X147</f>
        <v>84100000</v>
      </c>
      <c r="V152" s="59">
        <f>'K8 SD_UPTD 2013'!F153</f>
        <v>84100000</v>
      </c>
    </row>
    <row r="153" spans="2:22">
      <c r="B153" s="79">
        <f>'PER TRIWULAN'!A148</f>
        <v>143</v>
      </c>
      <c r="C153" s="90" t="str">
        <f>'PER TRIWULAN'!I148</f>
        <v xml:space="preserve"> Godong </v>
      </c>
      <c r="D153" s="36" t="str">
        <f>'PER TRIWULAN'!B148</f>
        <v>SD NEGERI 2 KARANGGENENG</v>
      </c>
      <c r="E153" s="62">
        <f>'K8 SD_UPTD 2013'!G154</f>
        <v>8626500</v>
      </c>
      <c r="F153" s="62">
        <f>'K8 SD_UPTD 2013'!H154</f>
        <v>2590000</v>
      </c>
      <c r="G153" s="62">
        <f>'K8 SD_UPTD 2013'!I154</f>
        <v>0</v>
      </c>
      <c r="H153" s="62">
        <f>'K8 SD_UPTD 2013'!J154</f>
        <v>25808200</v>
      </c>
      <c r="I153" s="62">
        <f>'K8 SD_UPTD 2013'!K154</f>
        <v>60224602</v>
      </c>
      <c r="J153" s="62">
        <f>'K8 SD_UPTD 2013'!L154</f>
        <v>1353129</v>
      </c>
      <c r="K153" s="62">
        <f>'K8 SD_UPTD 2013'!M154</f>
        <v>8723000</v>
      </c>
      <c r="L153" s="62">
        <f>'K8 SD_UPTD 2013'!N154</f>
        <v>23130000</v>
      </c>
      <c r="M153" s="62">
        <f>'K8 SD_UPTD 2013'!O154</f>
        <v>2106569</v>
      </c>
      <c r="N153" s="62">
        <f>'K8 SD_UPTD 2013'!P154</f>
        <v>5005000</v>
      </c>
      <c r="O153" s="62">
        <f>'K8 SD_UPTD 2013'!Q154</f>
        <v>3953000</v>
      </c>
      <c r="P153" s="62">
        <f>'K8 SD_UPTD 2013'!R154</f>
        <v>0</v>
      </c>
      <c r="Q153" s="62">
        <f>'K8 SD_UPTD 2013'!S154</f>
        <v>0</v>
      </c>
      <c r="R153" s="62">
        <f t="shared" si="6"/>
        <v>141520000</v>
      </c>
      <c r="S153" s="59">
        <f t="shared" si="7"/>
        <v>0</v>
      </c>
      <c r="T153" s="59">
        <f t="shared" si="8"/>
        <v>0</v>
      </c>
      <c r="U153" s="59">
        <f>'PER TRIWULAN'!X148</f>
        <v>141520000</v>
      </c>
      <c r="V153" s="59">
        <f>'K8 SD_UPTD 2013'!F154</f>
        <v>141520000</v>
      </c>
    </row>
    <row r="154" spans="2:22">
      <c r="B154" s="79">
        <f>'PER TRIWULAN'!A149</f>
        <v>144</v>
      </c>
      <c r="C154" s="90" t="str">
        <f>'PER TRIWULAN'!I149</f>
        <v xml:space="preserve"> Godong </v>
      </c>
      <c r="D154" s="36" t="str">
        <f>'PER TRIWULAN'!B149</f>
        <v>SD NEGERI 2 KEMLOKO</v>
      </c>
      <c r="E154" s="62">
        <f>'K8 SD_UPTD 2013'!G155</f>
        <v>1050000</v>
      </c>
      <c r="F154" s="62">
        <f>'K8 SD_UPTD 2013'!H155</f>
        <v>1536000</v>
      </c>
      <c r="G154" s="62">
        <f>'K8 SD_UPTD 2013'!I155</f>
        <v>21398850</v>
      </c>
      <c r="H154" s="62">
        <f>'K8 SD_UPTD 2013'!J155</f>
        <v>18243600</v>
      </c>
      <c r="I154" s="62">
        <f>'K8 SD_UPTD 2013'!K155</f>
        <v>8960391</v>
      </c>
      <c r="J154" s="62">
        <f>'K8 SD_UPTD 2013'!L155</f>
        <v>497549</v>
      </c>
      <c r="K154" s="62">
        <f>'K8 SD_UPTD 2013'!M155</f>
        <v>7375460</v>
      </c>
      <c r="L154" s="62">
        <f>'K8 SD_UPTD 2013'!N155</f>
        <v>19800000</v>
      </c>
      <c r="M154" s="62">
        <f>'K8 SD_UPTD 2013'!O155</f>
        <v>4784000</v>
      </c>
      <c r="N154" s="62">
        <f>'K8 SD_UPTD 2013'!P155</f>
        <v>0</v>
      </c>
      <c r="O154" s="62">
        <f>'K8 SD_UPTD 2013'!Q155</f>
        <v>4287000</v>
      </c>
      <c r="P154" s="62">
        <f>'K8 SD_UPTD 2013'!R155</f>
        <v>1235000</v>
      </c>
      <c r="Q154" s="62">
        <f>'K8 SD_UPTD 2013'!S155</f>
        <v>4212150</v>
      </c>
      <c r="R154" s="62">
        <f t="shared" si="6"/>
        <v>93380000</v>
      </c>
      <c r="S154" s="59">
        <f t="shared" si="7"/>
        <v>0</v>
      </c>
      <c r="T154" s="59">
        <f t="shared" si="8"/>
        <v>0</v>
      </c>
      <c r="U154" s="59">
        <f>'PER TRIWULAN'!X149</f>
        <v>93380000</v>
      </c>
      <c r="V154" s="59">
        <f>'K8 SD_UPTD 2013'!F155</f>
        <v>93380000</v>
      </c>
    </row>
    <row r="155" spans="2:22">
      <c r="B155" s="79">
        <f>'PER TRIWULAN'!A150</f>
        <v>145</v>
      </c>
      <c r="C155" s="90" t="str">
        <f>'PER TRIWULAN'!I150</f>
        <v xml:space="preserve"> Godong </v>
      </c>
      <c r="D155" s="36" t="str">
        <f>'PER TRIWULAN'!B150</f>
        <v>SD NEGERI 2 KETANGIREJO</v>
      </c>
      <c r="E155" s="62">
        <f>'K8 SD_UPTD 2013'!G156</f>
        <v>6177500</v>
      </c>
      <c r="F155" s="62">
        <f>'K8 SD_UPTD 2013'!H156</f>
        <v>767000</v>
      </c>
      <c r="G155" s="62">
        <f>'K8 SD_UPTD 2013'!I156</f>
        <v>11367100</v>
      </c>
      <c r="H155" s="62">
        <f>'K8 SD_UPTD 2013'!J156</f>
        <v>16417900</v>
      </c>
      <c r="I155" s="62">
        <f>'K8 SD_UPTD 2013'!K156</f>
        <v>32702400</v>
      </c>
      <c r="J155" s="62">
        <f>'K8 SD_UPTD 2013'!L156</f>
        <v>675501</v>
      </c>
      <c r="K155" s="62">
        <f>'K8 SD_UPTD 2013'!M156</f>
        <v>4433250</v>
      </c>
      <c r="L155" s="62">
        <f>'K8 SD_UPTD 2013'!N156</f>
        <v>25700000</v>
      </c>
      <c r="M155" s="62">
        <f>'K8 SD_UPTD 2013'!O156</f>
        <v>3970500</v>
      </c>
      <c r="N155" s="62">
        <f>'K8 SD_UPTD 2013'!P156</f>
        <v>0</v>
      </c>
      <c r="O155" s="62">
        <f>'K8 SD_UPTD 2013'!Q156</f>
        <v>5098500</v>
      </c>
      <c r="P155" s="62">
        <f>'K8 SD_UPTD 2013'!R156</f>
        <v>2310000</v>
      </c>
      <c r="Q155" s="62">
        <f>'K8 SD_UPTD 2013'!S156</f>
        <v>0</v>
      </c>
      <c r="R155" s="62">
        <f t="shared" si="6"/>
        <v>109619651</v>
      </c>
      <c r="S155" s="59">
        <f t="shared" si="7"/>
        <v>0</v>
      </c>
      <c r="T155" s="59">
        <f t="shared" si="8"/>
        <v>349</v>
      </c>
      <c r="U155" s="59">
        <f>'PER TRIWULAN'!X150</f>
        <v>109620000</v>
      </c>
      <c r="V155" s="59">
        <f>'K8 SD_UPTD 2013'!F156</f>
        <v>109620000</v>
      </c>
    </row>
    <row r="156" spans="2:22">
      <c r="B156" s="79">
        <f>'PER TRIWULAN'!A151</f>
        <v>146</v>
      </c>
      <c r="C156" s="90" t="str">
        <f>'PER TRIWULAN'!I151</f>
        <v xml:space="preserve"> Godong </v>
      </c>
      <c r="D156" s="36" t="str">
        <f>'PER TRIWULAN'!B151</f>
        <v>SD NEGERI 2 KLAMPOK</v>
      </c>
      <c r="E156" s="62">
        <f>'K8 SD_UPTD 2013'!G157</f>
        <v>570000</v>
      </c>
      <c r="F156" s="62">
        <f>'K8 SD_UPTD 2013'!H157</f>
        <v>1600000</v>
      </c>
      <c r="G156" s="62">
        <f>'K8 SD_UPTD 2013'!I157</f>
        <v>14483758</v>
      </c>
      <c r="H156" s="62">
        <f>'K8 SD_UPTD 2013'!J157</f>
        <v>15608397</v>
      </c>
      <c r="I156" s="62">
        <f>'K8 SD_UPTD 2013'!K157</f>
        <v>10177595</v>
      </c>
      <c r="J156" s="62">
        <f>'K8 SD_UPTD 2013'!L157</f>
        <v>4455100</v>
      </c>
      <c r="K156" s="62">
        <f>'K8 SD_UPTD 2013'!M157</f>
        <v>7224000</v>
      </c>
      <c r="L156" s="62">
        <f>'K8 SD_UPTD 2013'!N157</f>
        <v>17200000</v>
      </c>
      <c r="M156" s="62">
        <f>'K8 SD_UPTD 2013'!O157</f>
        <v>5867050</v>
      </c>
      <c r="N156" s="62">
        <f>'K8 SD_UPTD 2013'!P157</f>
        <v>0</v>
      </c>
      <c r="O156" s="62">
        <f>'K8 SD_UPTD 2013'!Q157</f>
        <v>1694100</v>
      </c>
      <c r="P156" s="62">
        <f>'K8 SD_UPTD 2013'!R157</f>
        <v>0</v>
      </c>
      <c r="Q156" s="62">
        <f>'K8 SD_UPTD 2013'!S157</f>
        <v>0</v>
      </c>
      <c r="R156" s="62">
        <f t="shared" si="6"/>
        <v>78880000</v>
      </c>
      <c r="S156" s="59">
        <f t="shared" si="7"/>
        <v>0</v>
      </c>
      <c r="T156" s="59">
        <f t="shared" si="8"/>
        <v>0</v>
      </c>
      <c r="U156" s="59">
        <f>'PER TRIWULAN'!X151</f>
        <v>78880000</v>
      </c>
      <c r="V156" s="59">
        <f>'K8 SD_UPTD 2013'!F157</f>
        <v>78880000</v>
      </c>
    </row>
    <row r="157" spans="2:22">
      <c r="B157" s="79">
        <f>'PER TRIWULAN'!A152</f>
        <v>147</v>
      </c>
      <c r="C157" s="90" t="str">
        <f>'PER TRIWULAN'!I152</f>
        <v xml:space="preserve"> Godong </v>
      </c>
      <c r="D157" s="36" t="str">
        <f>'PER TRIWULAN'!B152</f>
        <v>SD NEGERI 2 LATAK</v>
      </c>
      <c r="E157" s="62">
        <f>'K8 SD_UPTD 2013'!G158</f>
        <v>0</v>
      </c>
      <c r="F157" s="62">
        <f>'K8 SD_UPTD 2013'!H158</f>
        <v>1000000</v>
      </c>
      <c r="G157" s="62">
        <f>'K8 SD_UPTD 2013'!I158</f>
        <v>3204550</v>
      </c>
      <c r="H157" s="62">
        <f>'K8 SD_UPTD 2013'!J158</f>
        <v>10226000</v>
      </c>
      <c r="I157" s="62">
        <f>'K8 SD_UPTD 2013'!K158</f>
        <v>11960750</v>
      </c>
      <c r="J157" s="62">
        <f>'K8 SD_UPTD 2013'!L158</f>
        <v>1393000</v>
      </c>
      <c r="K157" s="62">
        <f>'K8 SD_UPTD 2013'!M158</f>
        <v>2899000</v>
      </c>
      <c r="L157" s="62">
        <f>'K8 SD_UPTD 2013'!N158</f>
        <v>14400000</v>
      </c>
      <c r="M157" s="62">
        <f>'K8 SD_UPTD 2013'!O158</f>
        <v>10426700</v>
      </c>
      <c r="N157" s="62">
        <f>'K8 SD_UPTD 2013'!P158</f>
        <v>0</v>
      </c>
      <c r="O157" s="62">
        <f>'K8 SD_UPTD 2013'!Q158</f>
        <v>1600000</v>
      </c>
      <c r="P157" s="62">
        <f>'K8 SD_UPTD 2013'!R158</f>
        <v>3500000</v>
      </c>
      <c r="Q157" s="62">
        <f>'K8 SD_UPTD 2013'!S158</f>
        <v>0</v>
      </c>
      <c r="R157" s="62">
        <f t="shared" si="6"/>
        <v>60610000</v>
      </c>
      <c r="S157" s="59">
        <f t="shared" si="7"/>
        <v>0</v>
      </c>
      <c r="T157" s="59">
        <f t="shared" si="8"/>
        <v>0</v>
      </c>
      <c r="U157" s="59">
        <f>'PER TRIWULAN'!X152</f>
        <v>60610000</v>
      </c>
      <c r="V157" s="59">
        <f>'K8 SD_UPTD 2013'!F158</f>
        <v>60610000</v>
      </c>
    </row>
    <row r="158" spans="2:22">
      <c r="B158" s="79">
        <f>'PER TRIWULAN'!A153</f>
        <v>148</v>
      </c>
      <c r="C158" s="90" t="str">
        <f>'PER TRIWULAN'!I153</f>
        <v xml:space="preserve"> Godong </v>
      </c>
      <c r="D158" s="36" t="str">
        <f>'PER TRIWULAN'!B153</f>
        <v>SD NEGERI 2 MANGGARMAS</v>
      </c>
      <c r="E158" s="62">
        <f>'K8 SD_UPTD 2013'!G159</f>
        <v>2226500</v>
      </c>
      <c r="F158" s="62">
        <f>'K8 SD_UPTD 2013'!H159</f>
        <v>1171100</v>
      </c>
      <c r="G158" s="62">
        <f>'K8 SD_UPTD 2013'!I159</f>
        <v>7844650</v>
      </c>
      <c r="H158" s="62">
        <f>'K8 SD_UPTD 2013'!J159</f>
        <v>9951800</v>
      </c>
      <c r="I158" s="62">
        <f>'K8 SD_UPTD 2013'!K159</f>
        <v>14014450</v>
      </c>
      <c r="J158" s="62">
        <f>'K8 SD_UPTD 2013'!L159</f>
        <v>821100</v>
      </c>
      <c r="K158" s="62">
        <f>'K8 SD_UPTD 2013'!M159</f>
        <v>4209500</v>
      </c>
      <c r="L158" s="62">
        <f>'K8 SD_UPTD 2013'!N159</f>
        <v>13180000</v>
      </c>
      <c r="M158" s="62">
        <f>'K8 SD_UPTD 2013'!O159</f>
        <v>7928000</v>
      </c>
      <c r="N158" s="62">
        <f>'K8 SD_UPTD 2013'!P159</f>
        <v>0</v>
      </c>
      <c r="O158" s="62">
        <f>'K8 SD_UPTD 2013'!Q159</f>
        <v>2922900</v>
      </c>
      <c r="P158" s="62">
        <f>'K8 SD_UPTD 2013'!R159</f>
        <v>110000</v>
      </c>
      <c r="Q158" s="62">
        <f>'K8 SD_UPTD 2013'!S159</f>
        <v>0</v>
      </c>
      <c r="R158" s="62">
        <f t="shared" si="6"/>
        <v>64380000</v>
      </c>
      <c r="S158" s="59">
        <f t="shared" si="7"/>
        <v>0</v>
      </c>
      <c r="T158" s="59">
        <f t="shared" si="8"/>
        <v>0</v>
      </c>
      <c r="U158" s="59">
        <f>'PER TRIWULAN'!X153</f>
        <v>64380000</v>
      </c>
      <c r="V158" s="59">
        <f>'K8 SD_UPTD 2013'!F159</f>
        <v>64380000</v>
      </c>
    </row>
    <row r="159" spans="2:22">
      <c r="B159" s="79">
        <f>'PER TRIWULAN'!A154</f>
        <v>149</v>
      </c>
      <c r="C159" s="90" t="str">
        <f>'PER TRIWULAN'!I154</f>
        <v xml:space="preserve"> Godong </v>
      </c>
      <c r="D159" s="36" t="str">
        <f>'PER TRIWULAN'!B154</f>
        <v>SD NEGERI 2 PAHESAN</v>
      </c>
      <c r="E159" s="62">
        <f>'K8 SD_UPTD 2013'!G160</f>
        <v>0</v>
      </c>
      <c r="F159" s="62">
        <f>'K8 SD_UPTD 2013'!H160</f>
        <v>670000</v>
      </c>
      <c r="G159" s="62">
        <f>'K8 SD_UPTD 2013'!I160</f>
        <v>1820000</v>
      </c>
      <c r="H159" s="62">
        <f>'K8 SD_UPTD 2013'!J160</f>
        <v>0</v>
      </c>
      <c r="I159" s="62">
        <f>'K8 SD_UPTD 2013'!K160</f>
        <v>16529750</v>
      </c>
      <c r="J159" s="62">
        <f>'K8 SD_UPTD 2013'!L160</f>
        <v>4463250</v>
      </c>
      <c r="K159" s="62">
        <f>'K8 SD_UPTD 2013'!M160</f>
        <v>2544500</v>
      </c>
      <c r="L159" s="62">
        <f>'K8 SD_UPTD 2013'!N160</f>
        <v>13779500</v>
      </c>
      <c r="M159" s="62">
        <f>'K8 SD_UPTD 2013'!O160</f>
        <v>6438000</v>
      </c>
      <c r="N159" s="62">
        <f>'K8 SD_UPTD 2013'!P160</f>
        <v>50000</v>
      </c>
      <c r="O159" s="62">
        <f>'K8 SD_UPTD 2013'!Q160</f>
        <v>1525000</v>
      </c>
      <c r="P159" s="62">
        <f>'K8 SD_UPTD 2013'!R160</f>
        <v>1480000</v>
      </c>
      <c r="Q159" s="62">
        <f>'K8 SD_UPTD 2013'!S160</f>
        <v>0</v>
      </c>
      <c r="R159" s="62">
        <f t="shared" si="6"/>
        <v>49300000</v>
      </c>
      <c r="S159" s="59">
        <f t="shared" si="7"/>
        <v>0</v>
      </c>
      <c r="T159" s="59">
        <f t="shared" si="8"/>
        <v>0</v>
      </c>
      <c r="U159" s="59">
        <f>'PER TRIWULAN'!X154</f>
        <v>49300000</v>
      </c>
      <c r="V159" s="59">
        <f>'K8 SD_UPTD 2013'!F160</f>
        <v>49300000</v>
      </c>
    </row>
    <row r="160" spans="2:22">
      <c r="B160" s="79">
        <f>'PER TRIWULAN'!A155</f>
        <v>150</v>
      </c>
      <c r="C160" s="90" t="str">
        <f>'PER TRIWULAN'!I155</f>
        <v xml:space="preserve"> Godong </v>
      </c>
      <c r="D160" s="36" t="str">
        <f>'PER TRIWULAN'!B155</f>
        <v>SD NEGERI 2 SAMBUNG</v>
      </c>
      <c r="E160" s="62">
        <f>'K8 SD_UPTD 2013'!G161</f>
        <v>0</v>
      </c>
      <c r="F160" s="62">
        <f>'K8 SD_UPTD 2013'!H161</f>
        <v>1300000</v>
      </c>
      <c r="G160" s="62">
        <f>'K8 SD_UPTD 2013'!I161</f>
        <v>12417500</v>
      </c>
      <c r="H160" s="62">
        <f>'K8 SD_UPTD 2013'!J161</f>
        <v>18592400</v>
      </c>
      <c r="I160" s="62">
        <f>'K8 SD_UPTD 2013'!K161</f>
        <v>28480200</v>
      </c>
      <c r="J160" s="62">
        <f>'K8 SD_UPTD 2013'!L161</f>
        <v>1144000</v>
      </c>
      <c r="K160" s="62">
        <f>'K8 SD_UPTD 2013'!M161</f>
        <v>5938000</v>
      </c>
      <c r="L160" s="62">
        <f>'K8 SD_UPTD 2013'!N161</f>
        <v>24340000</v>
      </c>
      <c r="M160" s="62">
        <f>'K8 SD_UPTD 2013'!O161</f>
        <v>12207900</v>
      </c>
      <c r="N160" s="62">
        <f>'K8 SD_UPTD 2013'!P161</f>
        <v>0</v>
      </c>
      <c r="O160" s="62">
        <f>'K8 SD_UPTD 2013'!Q161</f>
        <v>2300000</v>
      </c>
      <c r="P160" s="62">
        <f>'K8 SD_UPTD 2013'!R161</f>
        <v>0</v>
      </c>
      <c r="Q160" s="62">
        <f>'K8 SD_UPTD 2013'!S161</f>
        <v>0</v>
      </c>
      <c r="R160" s="62">
        <f t="shared" si="6"/>
        <v>106720000</v>
      </c>
      <c r="S160" s="59">
        <f t="shared" si="7"/>
        <v>0</v>
      </c>
      <c r="T160" s="59">
        <f t="shared" si="8"/>
        <v>0</v>
      </c>
      <c r="U160" s="59">
        <f>'PER TRIWULAN'!X155</f>
        <v>106720000</v>
      </c>
      <c r="V160" s="59">
        <f>'K8 SD_UPTD 2013'!F161</f>
        <v>106720000</v>
      </c>
    </row>
    <row r="161" spans="2:22">
      <c r="B161" s="79">
        <f>'PER TRIWULAN'!A156</f>
        <v>151</v>
      </c>
      <c r="C161" s="90" t="str">
        <f>'PER TRIWULAN'!I156</f>
        <v xml:space="preserve"> Godong </v>
      </c>
      <c r="D161" s="36" t="str">
        <f>'PER TRIWULAN'!B156</f>
        <v>SD NEGERI 2 SUMURGEDE</v>
      </c>
      <c r="E161" s="62">
        <f>'K8 SD_UPTD 2013'!G162</f>
        <v>970000</v>
      </c>
      <c r="F161" s="62">
        <f>'K8 SD_UPTD 2013'!H162</f>
        <v>1500000</v>
      </c>
      <c r="G161" s="62">
        <f>'K8 SD_UPTD 2013'!I162</f>
        <v>4390050</v>
      </c>
      <c r="H161" s="62">
        <f>'K8 SD_UPTD 2013'!J162</f>
        <v>6832700</v>
      </c>
      <c r="I161" s="62">
        <f>'K8 SD_UPTD 2013'!K162</f>
        <v>8868400</v>
      </c>
      <c r="J161" s="62">
        <f>'K8 SD_UPTD 2013'!L162</f>
        <v>1222600</v>
      </c>
      <c r="K161" s="62">
        <f>'K8 SD_UPTD 2013'!M162</f>
        <v>4185000</v>
      </c>
      <c r="L161" s="62">
        <f>'K8 SD_UPTD 2013'!N162</f>
        <v>13680000</v>
      </c>
      <c r="M161" s="62">
        <f>'K8 SD_UPTD 2013'!O162</f>
        <v>20202250</v>
      </c>
      <c r="N161" s="62">
        <f>'K8 SD_UPTD 2013'!P162</f>
        <v>0</v>
      </c>
      <c r="O161" s="62">
        <f>'K8 SD_UPTD 2013'!Q162</f>
        <v>0</v>
      </c>
      <c r="P161" s="62">
        <f>'K8 SD_UPTD 2013'!R162</f>
        <v>5139000</v>
      </c>
      <c r="Q161" s="62">
        <f>'K8 SD_UPTD 2013'!S162</f>
        <v>0</v>
      </c>
      <c r="R161" s="62">
        <f t="shared" si="6"/>
        <v>66990000</v>
      </c>
      <c r="S161" s="59">
        <f t="shared" si="7"/>
        <v>0</v>
      </c>
      <c r="T161" s="59">
        <f t="shared" si="8"/>
        <v>0</v>
      </c>
      <c r="U161" s="59">
        <f>'PER TRIWULAN'!X156</f>
        <v>66990000</v>
      </c>
      <c r="V161" s="59">
        <f>'K8 SD_UPTD 2013'!F162</f>
        <v>66990000</v>
      </c>
    </row>
    <row r="162" spans="2:22">
      <c r="B162" s="79">
        <f>'PER TRIWULAN'!A157</f>
        <v>152</v>
      </c>
      <c r="C162" s="90" t="str">
        <f>'PER TRIWULAN'!I157</f>
        <v xml:space="preserve"> Godong </v>
      </c>
      <c r="D162" s="36" t="str">
        <f>'PER TRIWULAN'!B157</f>
        <v>SD NEGERI 3 GODONG</v>
      </c>
      <c r="E162" s="62">
        <f>'K8 SD_UPTD 2013'!G163</f>
        <v>1469500</v>
      </c>
      <c r="F162" s="62">
        <f>'K8 SD_UPTD 2013'!H163</f>
        <v>218800</v>
      </c>
      <c r="G162" s="62">
        <f>'K8 SD_UPTD 2013'!I163</f>
        <v>14300300</v>
      </c>
      <c r="H162" s="62">
        <f>'K8 SD_UPTD 2013'!J163</f>
        <v>13807650</v>
      </c>
      <c r="I162" s="62">
        <f>'K8 SD_UPTD 2013'!K163</f>
        <v>13615100</v>
      </c>
      <c r="J162" s="62">
        <f>'K8 SD_UPTD 2013'!L163</f>
        <v>1466485</v>
      </c>
      <c r="K162" s="62">
        <f>'K8 SD_UPTD 2013'!M163</f>
        <v>3303000</v>
      </c>
      <c r="L162" s="62">
        <f>'K8 SD_UPTD 2013'!N163</f>
        <v>13200000</v>
      </c>
      <c r="M162" s="62">
        <f>'K8 SD_UPTD 2013'!O163</f>
        <v>5665500</v>
      </c>
      <c r="N162" s="62">
        <f>'K8 SD_UPTD 2013'!P163</f>
        <v>0</v>
      </c>
      <c r="O162" s="62">
        <f>'K8 SD_UPTD 2013'!Q163</f>
        <v>813650</v>
      </c>
      <c r="P162" s="62">
        <f>'K8 SD_UPTD 2013'!R163</f>
        <v>0</v>
      </c>
      <c r="Q162" s="62">
        <f>'K8 SD_UPTD 2013'!S163</f>
        <v>0</v>
      </c>
      <c r="R162" s="62">
        <f t="shared" si="6"/>
        <v>67859985</v>
      </c>
      <c r="S162" s="59">
        <f t="shared" si="7"/>
        <v>0</v>
      </c>
      <c r="T162" s="59">
        <f t="shared" si="8"/>
        <v>15</v>
      </c>
      <c r="U162" s="59">
        <f>'PER TRIWULAN'!X157</f>
        <v>67860000</v>
      </c>
      <c r="V162" s="59">
        <f>'K8 SD_UPTD 2013'!F163</f>
        <v>67860000</v>
      </c>
    </row>
    <row r="163" spans="2:22">
      <c r="B163" s="79">
        <f>'PER TRIWULAN'!A158</f>
        <v>153</v>
      </c>
      <c r="C163" s="90" t="str">
        <f>'PER TRIWULAN'!I158</f>
        <v xml:space="preserve"> Godong </v>
      </c>
      <c r="D163" s="36" t="str">
        <f>'PER TRIWULAN'!B158</f>
        <v>SD NEGERI 3 KEMLOKO</v>
      </c>
      <c r="E163" s="62">
        <f>'K8 SD_UPTD 2013'!G164</f>
        <v>0</v>
      </c>
      <c r="F163" s="62">
        <f>'K8 SD_UPTD 2013'!H164</f>
        <v>0</v>
      </c>
      <c r="G163" s="62">
        <f>'K8 SD_UPTD 2013'!I164</f>
        <v>3198450</v>
      </c>
      <c r="H163" s="62">
        <f>'K8 SD_UPTD 2013'!J164</f>
        <v>5533500</v>
      </c>
      <c r="I163" s="62">
        <f>'K8 SD_UPTD 2013'!K164</f>
        <v>4304550</v>
      </c>
      <c r="J163" s="62">
        <f>'K8 SD_UPTD 2013'!L164</f>
        <v>73500</v>
      </c>
      <c r="K163" s="62">
        <f>'K8 SD_UPTD 2013'!M164</f>
        <v>285000</v>
      </c>
      <c r="L163" s="62">
        <f>'K8 SD_UPTD 2013'!N164</f>
        <v>7150000</v>
      </c>
      <c r="M163" s="62">
        <f>'K8 SD_UPTD 2013'!O164</f>
        <v>495000</v>
      </c>
      <c r="N163" s="62">
        <f>'K8 SD_UPTD 2013'!P164</f>
        <v>0</v>
      </c>
      <c r="O163" s="62">
        <f>'K8 SD_UPTD 2013'!Q164</f>
        <v>1000000</v>
      </c>
      <c r="P163" s="62">
        <f>'K8 SD_UPTD 2013'!R164</f>
        <v>0</v>
      </c>
      <c r="Q163" s="62">
        <f>'K8 SD_UPTD 2013'!S164</f>
        <v>0</v>
      </c>
      <c r="R163" s="62">
        <f t="shared" si="6"/>
        <v>22040000</v>
      </c>
      <c r="S163" s="59">
        <f t="shared" si="7"/>
        <v>0</v>
      </c>
      <c r="T163" s="59">
        <f t="shared" si="8"/>
        <v>1885000</v>
      </c>
      <c r="U163" s="59">
        <f>'PER TRIWULAN'!X158</f>
        <v>23925000</v>
      </c>
      <c r="V163" s="59">
        <f>'K8 SD_UPTD 2013'!F164</f>
        <v>23925000</v>
      </c>
    </row>
    <row r="164" spans="2:22">
      <c r="B164" s="79">
        <f>'PER TRIWULAN'!A159</f>
        <v>154</v>
      </c>
      <c r="C164" s="90" t="str">
        <f>'PER TRIWULAN'!I159</f>
        <v xml:space="preserve"> Godong </v>
      </c>
      <c r="D164" s="36" t="str">
        <f>'PER TRIWULAN'!B159</f>
        <v>SD NEGERI 3 KETANGIREJO</v>
      </c>
      <c r="E164" s="62">
        <f>'K8 SD_UPTD 2013'!G165</f>
        <v>970000</v>
      </c>
      <c r="F164" s="62">
        <f>'K8 SD_UPTD 2013'!H165</f>
        <v>225000</v>
      </c>
      <c r="G164" s="62">
        <f>'K8 SD_UPTD 2013'!I165</f>
        <v>1302500</v>
      </c>
      <c r="H164" s="62">
        <f>'K8 SD_UPTD 2013'!J165</f>
        <v>5297800</v>
      </c>
      <c r="I164" s="62">
        <f>'K8 SD_UPTD 2013'!K165</f>
        <v>21525200</v>
      </c>
      <c r="J164" s="62">
        <f>'K8 SD_UPTD 2013'!L165</f>
        <v>76000</v>
      </c>
      <c r="K164" s="62">
        <f>'K8 SD_UPTD 2013'!M165</f>
        <v>586500</v>
      </c>
      <c r="L164" s="62">
        <f>'K8 SD_UPTD 2013'!N165</f>
        <v>13700000</v>
      </c>
      <c r="M164" s="62">
        <f>'K8 SD_UPTD 2013'!O165</f>
        <v>5772000</v>
      </c>
      <c r="N164" s="62">
        <f>'K8 SD_UPTD 2013'!P165</f>
        <v>0</v>
      </c>
      <c r="O164" s="62">
        <f>'K8 SD_UPTD 2013'!Q165</f>
        <v>1875000</v>
      </c>
      <c r="P164" s="62">
        <f>'K8 SD_UPTD 2013'!R165</f>
        <v>0</v>
      </c>
      <c r="Q164" s="62">
        <f>'K8 SD_UPTD 2013'!S165</f>
        <v>0</v>
      </c>
      <c r="R164" s="62">
        <f t="shared" si="6"/>
        <v>51330000</v>
      </c>
      <c r="S164" s="59">
        <f t="shared" si="7"/>
        <v>0</v>
      </c>
      <c r="T164" s="59">
        <f t="shared" si="8"/>
        <v>0</v>
      </c>
      <c r="U164" s="59">
        <f>'PER TRIWULAN'!X159</f>
        <v>51330000</v>
      </c>
      <c r="V164" s="59">
        <f>'K8 SD_UPTD 2013'!F165</f>
        <v>51330000</v>
      </c>
    </row>
    <row r="165" spans="2:22">
      <c r="B165" s="79">
        <f>'PER TRIWULAN'!A160</f>
        <v>155</v>
      </c>
      <c r="C165" s="90" t="str">
        <f>'PER TRIWULAN'!I160</f>
        <v xml:space="preserve"> Godong </v>
      </c>
      <c r="D165" s="36" t="str">
        <f>'PER TRIWULAN'!B160</f>
        <v>SD NEGERI 3 LATAK</v>
      </c>
      <c r="E165" s="62">
        <f>'K8 SD_UPTD 2013'!G166</f>
        <v>3401050</v>
      </c>
      <c r="F165" s="62">
        <f>'K8 SD_UPTD 2013'!H166</f>
        <v>4250000</v>
      </c>
      <c r="G165" s="62">
        <f>'K8 SD_UPTD 2013'!I166</f>
        <v>15189000</v>
      </c>
      <c r="H165" s="62">
        <f>'K8 SD_UPTD 2013'!J166</f>
        <v>10395215</v>
      </c>
      <c r="I165" s="62">
        <f>'K8 SD_UPTD 2013'!K166</f>
        <v>9969760</v>
      </c>
      <c r="J165" s="62">
        <f>'K8 SD_UPTD 2013'!L166</f>
        <v>3692650</v>
      </c>
      <c r="K165" s="62">
        <f>'K8 SD_UPTD 2013'!M166</f>
        <v>11436620</v>
      </c>
      <c r="L165" s="62">
        <f>'K8 SD_UPTD 2013'!N166</f>
        <v>19722715</v>
      </c>
      <c r="M165" s="62">
        <f>'K8 SD_UPTD 2013'!O166</f>
        <v>6732310</v>
      </c>
      <c r="N165" s="62">
        <f>'K8 SD_UPTD 2013'!P166</f>
        <v>0</v>
      </c>
      <c r="O165" s="62">
        <f>'K8 SD_UPTD 2013'!Q166</f>
        <v>1050680</v>
      </c>
      <c r="P165" s="62">
        <f>'K8 SD_UPTD 2013'!R166</f>
        <v>0</v>
      </c>
      <c r="Q165" s="62">
        <f>'K8 SD_UPTD 2013'!S166</f>
        <v>0</v>
      </c>
      <c r="R165" s="62">
        <f t="shared" si="6"/>
        <v>85840000</v>
      </c>
      <c r="S165" s="59">
        <f t="shared" si="7"/>
        <v>0</v>
      </c>
      <c r="T165" s="59">
        <f t="shared" si="8"/>
        <v>0</v>
      </c>
      <c r="U165" s="59">
        <f>'PER TRIWULAN'!X160</f>
        <v>85840000</v>
      </c>
      <c r="V165" s="59">
        <f>'K8 SD_UPTD 2013'!F166</f>
        <v>85840000</v>
      </c>
    </row>
    <row r="166" spans="2:22">
      <c r="B166" s="79">
        <f>'PER TRIWULAN'!A161</f>
        <v>156</v>
      </c>
      <c r="C166" s="90" t="str">
        <f>'PER TRIWULAN'!I161</f>
        <v xml:space="preserve"> Godong </v>
      </c>
      <c r="D166" s="36" t="str">
        <f>'PER TRIWULAN'!B161</f>
        <v>SD NEGERI 3 MANGGARMAS</v>
      </c>
      <c r="E166" s="62">
        <f>'K8 SD_UPTD 2013'!G167</f>
        <v>1861750</v>
      </c>
      <c r="F166" s="62">
        <f>'K8 SD_UPTD 2013'!H167</f>
        <v>1000000</v>
      </c>
      <c r="G166" s="62">
        <f>'K8 SD_UPTD 2013'!I167</f>
        <v>6944400</v>
      </c>
      <c r="H166" s="62">
        <f>'K8 SD_UPTD 2013'!J167</f>
        <v>13880500</v>
      </c>
      <c r="I166" s="62">
        <f>'K8 SD_UPTD 2013'!K167</f>
        <v>17106050</v>
      </c>
      <c r="J166" s="62">
        <f>'K8 SD_UPTD 2013'!L167</f>
        <v>1969000</v>
      </c>
      <c r="K166" s="62">
        <f>'K8 SD_UPTD 2013'!M167</f>
        <v>2474800</v>
      </c>
      <c r="L166" s="62">
        <f>'K8 SD_UPTD 2013'!N167</f>
        <v>19240000</v>
      </c>
      <c r="M166" s="62">
        <f>'K8 SD_UPTD 2013'!O167</f>
        <v>7547500</v>
      </c>
      <c r="N166" s="62">
        <f>'K8 SD_UPTD 2013'!P167</f>
        <v>1461000</v>
      </c>
      <c r="O166" s="62">
        <f>'K8 SD_UPTD 2013'!Q167</f>
        <v>2850000</v>
      </c>
      <c r="P166" s="62">
        <f>'K8 SD_UPTD 2013'!R167</f>
        <v>3125000</v>
      </c>
      <c r="Q166" s="62">
        <f>'K8 SD_UPTD 2013'!S167</f>
        <v>0</v>
      </c>
      <c r="R166" s="62">
        <f t="shared" si="6"/>
        <v>79460000</v>
      </c>
      <c r="S166" s="59">
        <f t="shared" si="7"/>
        <v>0</v>
      </c>
      <c r="T166" s="59">
        <f t="shared" si="8"/>
        <v>0</v>
      </c>
      <c r="U166" s="59">
        <f>'PER TRIWULAN'!X161</f>
        <v>79460000</v>
      </c>
      <c r="V166" s="59">
        <f>'K8 SD_UPTD 2013'!F167</f>
        <v>79460000</v>
      </c>
    </row>
    <row r="167" spans="2:22">
      <c r="B167" s="79">
        <f>'PER TRIWULAN'!A162</f>
        <v>157</v>
      </c>
      <c r="C167" s="90" t="str">
        <f>'PER TRIWULAN'!I162</f>
        <v xml:space="preserve"> Godong </v>
      </c>
      <c r="D167" s="36" t="str">
        <f>'PER TRIWULAN'!B162</f>
        <v>SD NEGERI 3 SAMBUNG</v>
      </c>
      <c r="E167" s="62">
        <f>'K8 SD_UPTD 2013'!G168</f>
        <v>3242000</v>
      </c>
      <c r="F167" s="62">
        <f>'K8 SD_UPTD 2013'!H168</f>
        <v>1174000</v>
      </c>
      <c r="G167" s="62">
        <f>'K8 SD_UPTD 2013'!I168</f>
        <v>8775000</v>
      </c>
      <c r="H167" s="62">
        <f>'K8 SD_UPTD 2013'!J168</f>
        <v>9769000</v>
      </c>
      <c r="I167" s="62">
        <f>'K8 SD_UPTD 2013'!K168</f>
        <v>13573588</v>
      </c>
      <c r="J167" s="62">
        <f>'K8 SD_UPTD 2013'!L168</f>
        <v>4310362</v>
      </c>
      <c r="K167" s="62">
        <f>'K8 SD_UPTD 2013'!M168</f>
        <v>3554050</v>
      </c>
      <c r="L167" s="62">
        <f>'K8 SD_UPTD 2013'!N168</f>
        <v>19000000</v>
      </c>
      <c r="M167" s="62">
        <f>'K8 SD_UPTD 2013'!O168</f>
        <v>8112000</v>
      </c>
      <c r="N167" s="62">
        <f>'K8 SD_UPTD 2013'!P168</f>
        <v>0</v>
      </c>
      <c r="O167" s="62">
        <f>'K8 SD_UPTD 2013'!Q168</f>
        <v>3600000</v>
      </c>
      <c r="P167" s="62">
        <f>'K8 SD_UPTD 2013'!R168</f>
        <v>0</v>
      </c>
      <c r="Q167" s="62">
        <f>'K8 SD_UPTD 2013'!S168</f>
        <v>0</v>
      </c>
      <c r="R167" s="62">
        <f t="shared" si="6"/>
        <v>75110000</v>
      </c>
      <c r="S167" s="59">
        <f t="shared" si="7"/>
        <v>0</v>
      </c>
      <c r="T167" s="59">
        <f t="shared" si="8"/>
        <v>0</v>
      </c>
      <c r="U167" s="59">
        <f>'PER TRIWULAN'!X162</f>
        <v>75110000</v>
      </c>
      <c r="V167" s="59">
        <f>'K8 SD_UPTD 2013'!F168</f>
        <v>75110000</v>
      </c>
    </row>
    <row r="168" spans="2:22">
      <c r="B168" s="79">
        <f>'PER TRIWULAN'!A163</f>
        <v>158</v>
      </c>
      <c r="C168" s="90" t="str">
        <f>'PER TRIWULAN'!I163</f>
        <v xml:space="preserve"> Godong </v>
      </c>
      <c r="D168" s="36" t="str">
        <f>'PER TRIWULAN'!B163</f>
        <v>SD NEGERI 4 GODONG</v>
      </c>
      <c r="E168" s="62">
        <f>'K8 SD_UPTD 2013'!G169</f>
        <v>3511000</v>
      </c>
      <c r="F168" s="62">
        <f>'K8 SD_UPTD 2013'!H169</f>
        <v>2305000</v>
      </c>
      <c r="G168" s="62">
        <f>'K8 SD_UPTD 2013'!I169</f>
        <v>15040450</v>
      </c>
      <c r="H168" s="62">
        <f>'K8 SD_UPTD 2013'!J169</f>
        <v>14061550</v>
      </c>
      <c r="I168" s="62">
        <f>'K8 SD_UPTD 2013'!K169</f>
        <v>36414300</v>
      </c>
      <c r="J168" s="62">
        <f>'K8 SD_UPTD 2013'!L169</f>
        <v>9017700</v>
      </c>
      <c r="K168" s="62">
        <f>'K8 SD_UPTD 2013'!M169</f>
        <v>2050000</v>
      </c>
      <c r="L168" s="62">
        <f>'K8 SD_UPTD 2013'!N169</f>
        <v>32499000</v>
      </c>
      <c r="M168" s="62">
        <f>'K8 SD_UPTD 2013'!O169</f>
        <v>9431000</v>
      </c>
      <c r="N168" s="62">
        <f>'K8 SD_UPTD 2013'!P169</f>
        <v>0</v>
      </c>
      <c r="O168" s="62">
        <f>'K8 SD_UPTD 2013'!Q169</f>
        <v>4720000</v>
      </c>
      <c r="P168" s="62">
        <f>'K8 SD_UPTD 2013'!R169</f>
        <v>0</v>
      </c>
      <c r="Q168" s="62">
        <f>'K8 SD_UPTD 2013'!S169</f>
        <v>0</v>
      </c>
      <c r="R168" s="62">
        <f t="shared" si="6"/>
        <v>129050000</v>
      </c>
      <c r="S168" s="59">
        <f t="shared" si="7"/>
        <v>0</v>
      </c>
      <c r="T168" s="59">
        <f t="shared" si="8"/>
        <v>0</v>
      </c>
      <c r="U168" s="59">
        <f>'PER TRIWULAN'!X163</f>
        <v>129050000</v>
      </c>
      <c r="V168" s="59">
        <f>'K8 SD_UPTD 2013'!F169</f>
        <v>129050000</v>
      </c>
    </row>
    <row r="169" spans="2:22">
      <c r="B169" s="79">
        <f>'PER TRIWULAN'!A164</f>
        <v>159</v>
      </c>
      <c r="C169" s="90" t="str">
        <f>'PER TRIWULAN'!I164</f>
        <v xml:space="preserve"> Godong </v>
      </c>
      <c r="D169" s="36" t="str">
        <f>'PER TRIWULAN'!B164</f>
        <v>SD NEGERI 5 GODONG</v>
      </c>
      <c r="E169" s="62">
        <f>'K8 SD_UPTD 2013'!G170</f>
        <v>173500</v>
      </c>
      <c r="F169" s="62">
        <f>'K8 SD_UPTD 2013'!H170</f>
        <v>871000</v>
      </c>
      <c r="G169" s="62">
        <f>'K8 SD_UPTD 2013'!I170</f>
        <v>15195250</v>
      </c>
      <c r="H169" s="62">
        <f>'K8 SD_UPTD 2013'!J170</f>
        <v>10272300</v>
      </c>
      <c r="I169" s="62">
        <f>'K8 SD_UPTD 2013'!K170</f>
        <v>18501250</v>
      </c>
      <c r="J169" s="62">
        <f>'K8 SD_UPTD 2013'!L170</f>
        <v>500776</v>
      </c>
      <c r="K169" s="62">
        <f>'K8 SD_UPTD 2013'!M170</f>
        <v>2168700</v>
      </c>
      <c r="L169" s="62">
        <f>'K8 SD_UPTD 2013'!N170</f>
        <v>13800000</v>
      </c>
      <c r="M169" s="62">
        <f>'K8 SD_UPTD 2013'!O170</f>
        <v>6665000</v>
      </c>
      <c r="N169" s="62">
        <f>'K8 SD_UPTD 2013'!P170</f>
        <v>0</v>
      </c>
      <c r="O169" s="62">
        <f>'K8 SD_UPTD 2013'!Q170</f>
        <v>1200000</v>
      </c>
      <c r="P169" s="62">
        <f>'K8 SD_UPTD 2013'!R170</f>
        <v>0</v>
      </c>
      <c r="Q169" s="62">
        <f>'K8 SD_UPTD 2013'!S170</f>
        <v>5950000</v>
      </c>
      <c r="R169" s="62">
        <f t="shared" si="6"/>
        <v>75297776</v>
      </c>
      <c r="S169" s="59">
        <f t="shared" si="7"/>
        <v>0</v>
      </c>
      <c r="T169" s="59">
        <f t="shared" si="8"/>
        <v>102224</v>
      </c>
      <c r="U169" s="59">
        <f>'PER TRIWULAN'!X164</f>
        <v>75400000</v>
      </c>
      <c r="V169" s="59">
        <f>'K8 SD_UPTD 2013'!F170</f>
        <v>75400000</v>
      </c>
    </row>
    <row r="170" spans="2:22">
      <c r="B170" s="79">
        <f>'PER TRIWULAN'!A165</f>
        <v>160</v>
      </c>
      <c r="C170" s="90" t="str">
        <f>'PER TRIWULAN'!I165</f>
        <v xml:space="preserve"> Godong </v>
      </c>
      <c r="D170" s="36" t="str">
        <f>'PER TRIWULAN'!B165</f>
        <v>SD NEGERI ANGGASWANGI</v>
      </c>
      <c r="E170" s="62">
        <f>'K8 SD_UPTD 2013'!G171</f>
        <v>1645750</v>
      </c>
      <c r="F170" s="62">
        <f>'K8 SD_UPTD 2013'!H171</f>
        <v>1175000</v>
      </c>
      <c r="G170" s="62">
        <f>'K8 SD_UPTD 2013'!I171</f>
        <v>6629222</v>
      </c>
      <c r="H170" s="62">
        <f>'K8 SD_UPTD 2013'!J171</f>
        <v>15576900</v>
      </c>
      <c r="I170" s="62">
        <f>'K8 SD_UPTD 2013'!K171</f>
        <v>14541350</v>
      </c>
      <c r="J170" s="62">
        <f>'K8 SD_UPTD 2013'!L171</f>
        <v>4110278</v>
      </c>
      <c r="K170" s="62">
        <f>'K8 SD_UPTD 2013'!M171</f>
        <v>27221000</v>
      </c>
      <c r="L170" s="62">
        <f>'K8 SD_UPTD 2013'!N171</f>
        <v>17560000</v>
      </c>
      <c r="M170" s="62">
        <f>'K8 SD_UPTD 2013'!O171</f>
        <v>8125500</v>
      </c>
      <c r="N170" s="62">
        <f>'K8 SD_UPTD 2013'!P171</f>
        <v>0</v>
      </c>
      <c r="O170" s="62">
        <f>'K8 SD_UPTD 2013'!Q171</f>
        <v>2515000</v>
      </c>
      <c r="P170" s="62">
        <f>'K8 SD_UPTD 2013'!R171</f>
        <v>2075000</v>
      </c>
      <c r="Q170" s="62">
        <f>'K8 SD_UPTD 2013'!S171</f>
        <v>325000</v>
      </c>
      <c r="R170" s="62">
        <f t="shared" si="6"/>
        <v>101500000</v>
      </c>
      <c r="S170" s="59">
        <f t="shared" si="7"/>
        <v>0</v>
      </c>
      <c r="T170" s="59">
        <f t="shared" si="8"/>
        <v>0</v>
      </c>
      <c r="U170" s="59">
        <f>'PER TRIWULAN'!X165</f>
        <v>101500000</v>
      </c>
      <c r="V170" s="59">
        <f>'K8 SD_UPTD 2013'!F171</f>
        <v>101500000</v>
      </c>
    </row>
    <row r="171" spans="2:22">
      <c r="B171" s="79">
        <f>'PER TRIWULAN'!A166</f>
        <v>161</v>
      </c>
      <c r="C171" s="90" t="str">
        <f>'PER TRIWULAN'!I166</f>
        <v xml:space="preserve"> Godong </v>
      </c>
      <c r="D171" s="36" t="str">
        <f>'PER TRIWULAN'!B166</f>
        <v>SD NEGERI BRINGIN</v>
      </c>
      <c r="E171" s="62">
        <f>'K8 SD_UPTD 2013'!G172</f>
        <v>4460000</v>
      </c>
      <c r="F171" s="62">
        <f>'K8 SD_UPTD 2013'!H172</f>
        <v>2600000</v>
      </c>
      <c r="G171" s="62">
        <f>'K8 SD_UPTD 2013'!I172</f>
        <v>14670112</v>
      </c>
      <c r="H171" s="62">
        <f>'K8 SD_UPTD 2013'!J172</f>
        <v>10593000</v>
      </c>
      <c r="I171" s="62">
        <f>'K8 SD_UPTD 2013'!K172</f>
        <v>50609429</v>
      </c>
      <c r="J171" s="62">
        <f>'K8 SD_UPTD 2013'!L172</f>
        <v>1577979</v>
      </c>
      <c r="K171" s="62">
        <f>'K8 SD_UPTD 2013'!M172</f>
        <v>10533480</v>
      </c>
      <c r="L171" s="62">
        <f>'K8 SD_UPTD 2013'!N172</f>
        <v>18490000</v>
      </c>
      <c r="M171" s="62">
        <f>'K8 SD_UPTD 2013'!O172</f>
        <v>7400000</v>
      </c>
      <c r="N171" s="62">
        <f>'K8 SD_UPTD 2013'!P172</f>
        <v>0</v>
      </c>
      <c r="O171" s="62">
        <f>'K8 SD_UPTD 2013'!Q172</f>
        <v>1106000</v>
      </c>
      <c r="P171" s="62">
        <f>'K8 SD_UPTD 2013'!R172</f>
        <v>4400000</v>
      </c>
      <c r="Q171" s="62">
        <f>'K8 SD_UPTD 2013'!S172</f>
        <v>0</v>
      </c>
      <c r="R171" s="62">
        <f t="shared" si="6"/>
        <v>126440000</v>
      </c>
      <c r="S171" s="59">
        <f t="shared" si="7"/>
        <v>0</v>
      </c>
      <c r="T171" s="59">
        <f t="shared" si="8"/>
        <v>0</v>
      </c>
      <c r="U171" s="59">
        <f>'PER TRIWULAN'!X166</f>
        <v>126440000</v>
      </c>
      <c r="V171" s="59">
        <f>'K8 SD_UPTD 2013'!F172</f>
        <v>126440000</v>
      </c>
    </row>
    <row r="172" spans="2:22">
      <c r="B172" s="79">
        <f>'PER TRIWULAN'!A167</f>
        <v>162</v>
      </c>
      <c r="C172" s="90" t="str">
        <f>'PER TRIWULAN'!I167</f>
        <v xml:space="preserve"> Godong </v>
      </c>
      <c r="D172" s="36" t="str">
        <f>'PER TRIWULAN'!B167</f>
        <v>SD NEGERI GUCI</v>
      </c>
      <c r="E172" s="62">
        <f>'K8 SD_UPTD 2013'!G173</f>
        <v>9328000</v>
      </c>
      <c r="F172" s="62">
        <f>'K8 SD_UPTD 2013'!H173</f>
        <v>3750000</v>
      </c>
      <c r="G172" s="62">
        <f>'K8 SD_UPTD 2013'!I173</f>
        <v>20286000</v>
      </c>
      <c r="H172" s="62">
        <f>'K8 SD_UPTD 2013'!J173</f>
        <v>13134000</v>
      </c>
      <c r="I172" s="62">
        <f>'K8 SD_UPTD 2013'!K173</f>
        <v>14285000</v>
      </c>
      <c r="J172" s="62">
        <f>'K8 SD_UPTD 2013'!L173</f>
        <v>17363250</v>
      </c>
      <c r="K172" s="62">
        <f>'K8 SD_UPTD 2013'!M173</f>
        <v>10442000</v>
      </c>
      <c r="L172" s="62">
        <f>'K8 SD_UPTD 2013'!N173</f>
        <v>26946000</v>
      </c>
      <c r="M172" s="62">
        <f>'K8 SD_UPTD 2013'!O173</f>
        <v>10577650</v>
      </c>
      <c r="N172" s="62">
        <f>'K8 SD_UPTD 2013'!P173</f>
        <v>0</v>
      </c>
      <c r="O172" s="62">
        <f>'K8 SD_UPTD 2013'!Q173</f>
        <v>1500000</v>
      </c>
      <c r="P172" s="62">
        <f>'K8 SD_UPTD 2013'!R173</f>
        <v>0</v>
      </c>
      <c r="Q172" s="62">
        <f>'K8 SD_UPTD 2013'!S173</f>
        <v>0</v>
      </c>
      <c r="R172" s="62">
        <f t="shared" si="6"/>
        <v>127611900</v>
      </c>
      <c r="S172" s="59">
        <f t="shared" si="7"/>
        <v>0</v>
      </c>
      <c r="T172" s="59">
        <f t="shared" si="8"/>
        <v>1728100</v>
      </c>
      <c r="U172" s="59">
        <f>'PER TRIWULAN'!X167</f>
        <v>129340000</v>
      </c>
      <c r="V172" s="59">
        <f>'K8 SD_UPTD 2013'!F173</f>
        <v>129340000</v>
      </c>
    </row>
    <row r="173" spans="2:22">
      <c r="B173" s="79">
        <f>'PER TRIWULAN'!A168</f>
        <v>163</v>
      </c>
      <c r="C173" s="90" t="str">
        <f>'PER TRIWULAN'!I168</f>
        <v xml:space="preserve"> Godong </v>
      </c>
      <c r="D173" s="36" t="str">
        <f>'PER TRIWULAN'!B168</f>
        <v>SD NEGERI GUNDI</v>
      </c>
      <c r="E173" s="62">
        <f>'K8 SD_UPTD 2013'!G174</f>
        <v>1260000</v>
      </c>
      <c r="F173" s="62">
        <f>'K8 SD_UPTD 2013'!H174</f>
        <v>600000</v>
      </c>
      <c r="G173" s="62">
        <f>'K8 SD_UPTD 2013'!I174</f>
        <v>10332200</v>
      </c>
      <c r="H173" s="62">
        <f>'K8 SD_UPTD 2013'!J174</f>
        <v>20983000</v>
      </c>
      <c r="I173" s="62">
        <f>'K8 SD_UPTD 2013'!K174</f>
        <v>13614000</v>
      </c>
      <c r="J173" s="62">
        <f>'K8 SD_UPTD 2013'!L174</f>
        <v>10805800</v>
      </c>
      <c r="K173" s="62">
        <f>'K8 SD_UPTD 2013'!M174</f>
        <v>15771000</v>
      </c>
      <c r="L173" s="62">
        <f>'K8 SD_UPTD 2013'!N174</f>
        <v>17400000</v>
      </c>
      <c r="M173" s="62">
        <f>'K8 SD_UPTD 2013'!O174</f>
        <v>11884000</v>
      </c>
      <c r="N173" s="62">
        <f>'K8 SD_UPTD 2013'!P174</f>
        <v>0</v>
      </c>
      <c r="O173" s="62">
        <f>'K8 SD_UPTD 2013'!Q174</f>
        <v>4810000</v>
      </c>
      <c r="P173" s="62">
        <f>'K8 SD_UPTD 2013'!R174</f>
        <v>710000</v>
      </c>
      <c r="Q173" s="62">
        <f>'K8 SD_UPTD 2013'!S174</f>
        <v>0</v>
      </c>
      <c r="R173" s="62">
        <f t="shared" si="6"/>
        <v>108170000</v>
      </c>
      <c r="S173" s="59">
        <f t="shared" si="7"/>
        <v>0</v>
      </c>
      <c r="T173" s="59">
        <f t="shared" si="8"/>
        <v>0</v>
      </c>
      <c r="U173" s="59">
        <f>'PER TRIWULAN'!X168</f>
        <v>108170000</v>
      </c>
      <c r="V173" s="59">
        <f>'K8 SD_UPTD 2013'!F174</f>
        <v>108170000</v>
      </c>
    </row>
    <row r="174" spans="2:22">
      <c r="B174" s="79">
        <f>'PER TRIWULAN'!A169</f>
        <v>164</v>
      </c>
      <c r="C174" s="90" t="str">
        <f>'PER TRIWULAN'!I169</f>
        <v xml:space="preserve"> Godong </v>
      </c>
      <c r="D174" s="36" t="str">
        <f>'PER TRIWULAN'!B169</f>
        <v>SD NEGERI GUYANGAN</v>
      </c>
      <c r="E174" s="62">
        <f>'K8 SD_UPTD 2013'!G175</f>
        <v>2069000</v>
      </c>
      <c r="F174" s="62">
        <f>'K8 SD_UPTD 2013'!H175</f>
        <v>2500000</v>
      </c>
      <c r="G174" s="62">
        <f>'K8 SD_UPTD 2013'!I175</f>
        <v>13223250</v>
      </c>
      <c r="H174" s="62">
        <f>'K8 SD_UPTD 2013'!J175</f>
        <v>21107500</v>
      </c>
      <c r="I174" s="62">
        <f>'K8 SD_UPTD 2013'!K175</f>
        <v>12981900</v>
      </c>
      <c r="J174" s="62">
        <f>'K8 SD_UPTD 2013'!L175</f>
        <v>2815700</v>
      </c>
      <c r="K174" s="62">
        <f>'K8 SD_UPTD 2013'!M175</f>
        <v>3660000</v>
      </c>
      <c r="L174" s="62">
        <f>'K8 SD_UPTD 2013'!N175</f>
        <v>19200000</v>
      </c>
      <c r="M174" s="62">
        <f>'K8 SD_UPTD 2013'!O175</f>
        <v>19681300</v>
      </c>
      <c r="N174" s="62">
        <f>'K8 SD_UPTD 2013'!P175</f>
        <v>1050000</v>
      </c>
      <c r="O174" s="62">
        <f>'K8 SD_UPTD 2013'!Q175</f>
        <v>4550000</v>
      </c>
      <c r="P174" s="62">
        <f>'K8 SD_UPTD 2013'!R175</f>
        <v>981350</v>
      </c>
      <c r="Q174" s="62">
        <f>'K8 SD_UPTD 2013'!S175</f>
        <v>0</v>
      </c>
      <c r="R174" s="62">
        <f t="shared" si="6"/>
        <v>103820000</v>
      </c>
      <c r="S174" s="59">
        <f t="shared" si="7"/>
        <v>0</v>
      </c>
      <c r="T174" s="59">
        <f t="shared" si="8"/>
        <v>0</v>
      </c>
      <c r="U174" s="59">
        <f>'PER TRIWULAN'!X169</f>
        <v>103820000</v>
      </c>
      <c r="V174" s="59">
        <f>'K8 SD_UPTD 2013'!F175</f>
        <v>103820000</v>
      </c>
    </row>
    <row r="175" spans="2:22">
      <c r="B175" s="79">
        <f>'PER TRIWULAN'!A170</f>
        <v>165</v>
      </c>
      <c r="C175" s="90" t="str">
        <f>'PER TRIWULAN'!I170</f>
        <v xml:space="preserve"> Godong </v>
      </c>
      <c r="D175" s="36" t="str">
        <f>'PER TRIWULAN'!B170</f>
        <v>SD NEGERI JATILOR</v>
      </c>
      <c r="E175" s="62">
        <f>'K8 SD_UPTD 2013'!G176</f>
        <v>6249500</v>
      </c>
      <c r="F175" s="62">
        <f>'K8 SD_UPTD 2013'!H176</f>
        <v>3726500</v>
      </c>
      <c r="G175" s="62">
        <f>'K8 SD_UPTD 2013'!I176</f>
        <v>24155600</v>
      </c>
      <c r="H175" s="62">
        <f>'K8 SD_UPTD 2013'!J176</f>
        <v>31244200</v>
      </c>
      <c r="I175" s="62">
        <f>'K8 SD_UPTD 2013'!K176</f>
        <v>4677300</v>
      </c>
      <c r="J175" s="62">
        <f>'K8 SD_UPTD 2013'!L176</f>
        <v>2499500</v>
      </c>
      <c r="K175" s="62">
        <f>'K8 SD_UPTD 2013'!M176</f>
        <v>14781500</v>
      </c>
      <c r="L175" s="62">
        <f>'K8 SD_UPTD 2013'!N176</f>
        <v>30325000</v>
      </c>
      <c r="M175" s="62">
        <f>'K8 SD_UPTD 2013'!O176</f>
        <v>18228000</v>
      </c>
      <c r="N175" s="62">
        <f>'K8 SD_UPTD 2013'!P176</f>
        <v>1091500</v>
      </c>
      <c r="O175" s="62">
        <f>'K8 SD_UPTD 2013'!Q176</f>
        <v>3600000</v>
      </c>
      <c r="P175" s="62">
        <f>'K8 SD_UPTD 2013'!R176</f>
        <v>0</v>
      </c>
      <c r="Q175" s="62">
        <f>'K8 SD_UPTD 2013'!S176</f>
        <v>13648000</v>
      </c>
      <c r="R175" s="62">
        <f t="shared" si="6"/>
        <v>154226600</v>
      </c>
      <c r="S175" s="59">
        <f t="shared" si="7"/>
        <v>0</v>
      </c>
      <c r="T175" s="59">
        <f t="shared" si="8"/>
        <v>343400</v>
      </c>
      <c r="U175" s="59">
        <f>'PER TRIWULAN'!X170</f>
        <v>154570000</v>
      </c>
      <c r="V175" s="59">
        <f>'K8 SD_UPTD 2013'!F176</f>
        <v>154570000</v>
      </c>
    </row>
    <row r="176" spans="2:22">
      <c r="B176" s="79">
        <f>'PER TRIWULAN'!A171</f>
        <v>166</v>
      </c>
      <c r="C176" s="90" t="str">
        <f>'PER TRIWULAN'!I171</f>
        <v xml:space="preserve"> Godong </v>
      </c>
      <c r="D176" s="36" t="str">
        <f>'PER TRIWULAN'!B171</f>
        <v>SD NEGERI KETITANG</v>
      </c>
      <c r="E176" s="62">
        <f>'K8 SD_UPTD 2013'!G177</f>
        <v>10007289</v>
      </c>
      <c r="F176" s="62">
        <f>'K8 SD_UPTD 2013'!H177</f>
        <v>1200000</v>
      </c>
      <c r="G176" s="62">
        <f>'K8 SD_UPTD 2013'!I177</f>
        <v>10112550</v>
      </c>
      <c r="H176" s="62">
        <f>'K8 SD_UPTD 2013'!J177</f>
        <v>21558000</v>
      </c>
      <c r="I176" s="62">
        <f>'K8 SD_UPTD 2013'!K177</f>
        <v>8674200</v>
      </c>
      <c r="J176" s="62">
        <f>'K8 SD_UPTD 2013'!L177</f>
        <v>1766000</v>
      </c>
      <c r="K176" s="62">
        <f>'K8 SD_UPTD 2013'!M177</f>
        <v>13293850</v>
      </c>
      <c r="L176" s="62">
        <f>'K8 SD_UPTD 2013'!N177</f>
        <v>18784200</v>
      </c>
      <c r="M176" s="62">
        <f>'K8 SD_UPTD 2013'!O177</f>
        <v>5894500</v>
      </c>
      <c r="N176" s="62">
        <f>'K8 SD_UPTD 2013'!P177</f>
        <v>0</v>
      </c>
      <c r="O176" s="62">
        <f>'K8 SD_UPTD 2013'!Q177</f>
        <v>9736100</v>
      </c>
      <c r="P176" s="62">
        <f>'K8 SD_UPTD 2013'!R177</f>
        <v>7586000</v>
      </c>
      <c r="Q176" s="62">
        <f>'K8 SD_UPTD 2013'!S177</f>
        <v>0</v>
      </c>
      <c r="R176" s="62">
        <f t="shared" si="6"/>
        <v>108612689</v>
      </c>
      <c r="S176" s="59">
        <f t="shared" si="7"/>
        <v>0</v>
      </c>
      <c r="T176" s="59">
        <f t="shared" si="8"/>
        <v>137311</v>
      </c>
      <c r="U176" s="59">
        <f>'PER TRIWULAN'!X171</f>
        <v>108750000</v>
      </c>
      <c r="V176" s="59">
        <f>'K8 SD_UPTD 2013'!F177</f>
        <v>108750000</v>
      </c>
    </row>
    <row r="177" spans="2:22">
      <c r="B177" s="79">
        <f>'PER TRIWULAN'!A172</f>
        <v>167</v>
      </c>
      <c r="C177" s="90" t="str">
        <f>'PER TRIWULAN'!I172</f>
        <v xml:space="preserve"> Godong </v>
      </c>
      <c r="D177" s="36" t="str">
        <f>'PER TRIWULAN'!B172</f>
        <v>SD NEGERI MANGGARWETAN</v>
      </c>
      <c r="E177" s="62">
        <f>'K8 SD_UPTD 2013'!G178</f>
        <v>2682000</v>
      </c>
      <c r="F177" s="62">
        <f>'K8 SD_UPTD 2013'!H178</f>
        <v>1550000</v>
      </c>
      <c r="G177" s="62">
        <f>'K8 SD_UPTD 2013'!I178</f>
        <v>11417750</v>
      </c>
      <c r="H177" s="62">
        <f>'K8 SD_UPTD 2013'!J178</f>
        <v>15901100</v>
      </c>
      <c r="I177" s="62">
        <f>'K8 SD_UPTD 2013'!K178</f>
        <v>14496300</v>
      </c>
      <c r="J177" s="62">
        <f>'K8 SD_UPTD 2013'!L178</f>
        <v>4745825</v>
      </c>
      <c r="K177" s="62">
        <f>'K8 SD_UPTD 2013'!M178</f>
        <v>2140000</v>
      </c>
      <c r="L177" s="62">
        <f>'K8 SD_UPTD 2013'!N178</f>
        <v>16900000</v>
      </c>
      <c r="M177" s="62">
        <f>'K8 SD_UPTD 2013'!O178</f>
        <v>10377000</v>
      </c>
      <c r="N177" s="62">
        <f>'K8 SD_UPTD 2013'!P178</f>
        <v>0</v>
      </c>
      <c r="O177" s="62">
        <f>'K8 SD_UPTD 2013'!Q178</f>
        <v>2400000</v>
      </c>
      <c r="P177" s="62">
        <f>'K8 SD_UPTD 2013'!R178</f>
        <v>830000</v>
      </c>
      <c r="Q177" s="62">
        <f>'K8 SD_UPTD 2013'!S178</f>
        <v>950000</v>
      </c>
      <c r="R177" s="62">
        <f t="shared" si="6"/>
        <v>84389975</v>
      </c>
      <c r="S177" s="59">
        <f t="shared" si="7"/>
        <v>0</v>
      </c>
      <c r="T177" s="59">
        <f t="shared" si="8"/>
        <v>25</v>
      </c>
      <c r="U177" s="59">
        <f>'PER TRIWULAN'!X172</f>
        <v>84390000</v>
      </c>
      <c r="V177" s="59">
        <f>'K8 SD_UPTD 2013'!F178</f>
        <v>84390000</v>
      </c>
    </row>
    <row r="178" spans="2:22">
      <c r="B178" s="79">
        <f>'PER TRIWULAN'!A173</f>
        <v>168</v>
      </c>
      <c r="C178" s="90" t="str">
        <f>'PER TRIWULAN'!I173</f>
        <v xml:space="preserve"> Godong </v>
      </c>
      <c r="D178" s="36" t="str">
        <f>'PER TRIWULAN'!B173</f>
        <v>SD NEGERI RAJEK</v>
      </c>
      <c r="E178" s="62">
        <f>'K8 SD_UPTD 2013'!G179</f>
        <v>350000</v>
      </c>
      <c r="F178" s="62">
        <f>'K8 SD_UPTD 2013'!H179</f>
        <v>5006000</v>
      </c>
      <c r="G178" s="62">
        <f>'K8 SD_UPTD 2013'!I179</f>
        <v>3332000</v>
      </c>
      <c r="H178" s="62">
        <f>'K8 SD_UPTD 2013'!J179</f>
        <v>16948500</v>
      </c>
      <c r="I178" s="62">
        <f>'K8 SD_UPTD 2013'!K179</f>
        <v>17045687</v>
      </c>
      <c r="J178" s="62">
        <f>'K8 SD_UPTD 2013'!L179</f>
        <v>5333300</v>
      </c>
      <c r="K178" s="62">
        <f>'K8 SD_UPTD 2013'!M179</f>
        <v>8688150</v>
      </c>
      <c r="L178" s="62">
        <f>'K8 SD_UPTD 2013'!N179</f>
        <v>16000000</v>
      </c>
      <c r="M178" s="62">
        <f>'K8 SD_UPTD 2013'!O179</f>
        <v>4496050</v>
      </c>
      <c r="N178" s="62">
        <f>'K8 SD_UPTD 2013'!P179</f>
        <v>0</v>
      </c>
      <c r="O178" s="62">
        <f>'K8 SD_UPTD 2013'!Q179</f>
        <v>3158000</v>
      </c>
      <c r="P178" s="62">
        <f>'K8 SD_UPTD 2013'!R179</f>
        <v>3690813</v>
      </c>
      <c r="Q178" s="62">
        <f>'K8 SD_UPTD 2013'!S179</f>
        <v>8751500</v>
      </c>
      <c r="R178" s="62">
        <f t="shared" si="6"/>
        <v>92800000</v>
      </c>
      <c r="S178" s="59">
        <f t="shared" si="7"/>
        <v>0</v>
      </c>
      <c r="T178" s="59">
        <f t="shared" si="8"/>
        <v>0</v>
      </c>
      <c r="U178" s="59">
        <f>'PER TRIWULAN'!X173</f>
        <v>92800000</v>
      </c>
      <c r="V178" s="59">
        <f>'K8 SD_UPTD 2013'!F179</f>
        <v>92800000</v>
      </c>
    </row>
    <row r="179" spans="2:22">
      <c r="B179" s="79">
        <f>'PER TRIWULAN'!A174</f>
        <v>169</v>
      </c>
      <c r="C179" s="90" t="str">
        <f>'PER TRIWULAN'!I174</f>
        <v xml:space="preserve"> Godong </v>
      </c>
      <c r="D179" s="36" t="str">
        <f>'PER TRIWULAN'!B174</f>
        <v>SD NEGERI SUMBERAGUNG</v>
      </c>
      <c r="E179" s="62">
        <f>'K8 SD_UPTD 2013'!G180</f>
        <v>1210000</v>
      </c>
      <c r="F179" s="62">
        <f>'K8 SD_UPTD 2013'!H180</f>
        <v>500000</v>
      </c>
      <c r="G179" s="62">
        <f>'K8 SD_UPTD 2013'!I180</f>
        <v>10562250</v>
      </c>
      <c r="H179" s="62">
        <f>'K8 SD_UPTD 2013'!J180</f>
        <v>11124350</v>
      </c>
      <c r="I179" s="62">
        <f>'K8 SD_UPTD 2013'!K180</f>
        <v>9407750</v>
      </c>
      <c r="J179" s="62">
        <f>'K8 SD_UPTD 2013'!L180</f>
        <v>2053350</v>
      </c>
      <c r="K179" s="62">
        <f>'K8 SD_UPTD 2013'!M180</f>
        <v>6768500</v>
      </c>
      <c r="L179" s="62">
        <f>'K8 SD_UPTD 2013'!N180</f>
        <v>18380000</v>
      </c>
      <c r="M179" s="62">
        <f>'K8 SD_UPTD 2013'!O180</f>
        <v>8333000</v>
      </c>
      <c r="N179" s="62">
        <f>'K8 SD_UPTD 2013'!P180</f>
        <v>0</v>
      </c>
      <c r="O179" s="62">
        <f>'K8 SD_UPTD 2013'!Q180</f>
        <v>4601950</v>
      </c>
      <c r="P179" s="62">
        <f>'K8 SD_UPTD 2013'!R180</f>
        <v>1877000</v>
      </c>
      <c r="Q179" s="62">
        <f>'K8 SD_UPTD 2013'!S180</f>
        <v>0</v>
      </c>
      <c r="R179" s="62">
        <f t="shared" si="6"/>
        <v>74818150</v>
      </c>
      <c r="S179" s="59">
        <f t="shared" si="7"/>
        <v>0</v>
      </c>
      <c r="T179" s="59">
        <f t="shared" si="8"/>
        <v>1850</v>
      </c>
      <c r="U179" s="59">
        <f>'PER TRIWULAN'!X174</f>
        <v>74820000</v>
      </c>
      <c r="V179" s="59">
        <f>'K8 SD_UPTD 2013'!F180</f>
        <v>74820000</v>
      </c>
    </row>
    <row r="180" spans="2:22">
      <c r="B180" s="79">
        <f>'PER TRIWULAN'!A175</f>
        <v>170</v>
      </c>
      <c r="C180" s="90" t="str">
        <f>'PER TRIWULAN'!I175</f>
        <v xml:space="preserve"> Godong </v>
      </c>
      <c r="D180" s="36" t="str">
        <f>'PER TRIWULAN'!B175</f>
        <v>SD NEGERI TINANDING</v>
      </c>
      <c r="E180" s="62">
        <f>'K8 SD_UPTD 2013'!G181</f>
        <v>1713750</v>
      </c>
      <c r="F180" s="62">
        <f>'K8 SD_UPTD 2013'!H181</f>
        <v>727750</v>
      </c>
      <c r="G180" s="62">
        <f>'K8 SD_UPTD 2013'!I181</f>
        <v>5180100</v>
      </c>
      <c r="H180" s="62">
        <f>'K8 SD_UPTD 2013'!J181</f>
        <v>9517600</v>
      </c>
      <c r="I180" s="62">
        <f>'K8 SD_UPTD 2013'!K181</f>
        <v>27588800</v>
      </c>
      <c r="J180" s="62">
        <f>'K8 SD_UPTD 2013'!L181</f>
        <v>555000</v>
      </c>
      <c r="K180" s="62">
        <f>'K8 SD_UPTD 2013'!M181</f>
        <v>3767000</v>
      </c>
      <c r="L180" s="62">
        <f>'K8 SD_UPTD 2013'!N181</f>
        <v>13200000</v>
      </c>
      <c r="M180" s="62">
        <f>'K8 SD_UPTD 2013'!O181</f>
        <v>2395000</v>
      </c>
      <c r="N180" s="62">
        <f>'K8 SD_UPTD 2013'!P181</f>
        <v>0</v>
      </c>
      <c r="O180" s="62">
        <f>'K8 SD_UPTD 2013'!Q181</f>
        <v>1500000</v>
      </c>
      <c r="P180" s="62">
        <f>'K8 SD_UPTD 2013'!R181</f>
        <v>265000</v>
      </c>
      <c r="Q180" s="62">
        <f>'K8 SD_UPTD 2013'!S181</f>
        <v>0</v>
      </c>
      <c r="R180" s="62">
        <f t="shared" si="6"/>
        <v>66410000</v>
      </c>
      <c r="S180" s="59">
        <f t="shared" si="7"/>
        <v>0</v>
      </c>
      <c r="T180" s="59">
        <f t="shared" si="8"/>
        <v>0</v>
      </c>
      <c r="U180" s="59">
        <f>'PER TRIWULAN'!X175</f>
        <v>66410000</v>
      </c>
      <c r="V180" s="59">
        <f>'K8 SD_UPTD 2013'!F181</f>
        <v>66410000</v>
      </c>
    </row>
    <row r="181" spans="2:22">
      <c r="B181" s="79">
        <f>'PER TRIWULAN'!A176</f>
        <v>171</v>
      </c>
      <c r="C181" s="90" t="str">
        <f>'PER TRIWULAN'!I176</f>
        <v xml:space="preserve"> Godong </v>
      </c>
      <c r="D181" s="36" t="str">
        <f>'PER TRIWULAN'!B176</f>
        <v>SD NEGERI TUNGU</v>
      </c>
      <c r="E181" s="62">
        <f>'K8 SD_UPTD 2013'!G182</f>
        <v>637050</v>
      </c>
      <c r="F181" s="62">
        <f>'K8 SD_UPTD 2013'!H182</f>
        <v>600000</v>
      </c>
      <c r="G181" s="62">
        <f>'K8 SD_UPTD 2013'!I182</f>
        <v>5251600</v>
      </c>
      <c r="H181" s="62">
        <f>'K8 SD_UPTD 2013'!J182</f>
        <v>10647730</v>
      </c>
      <c r="I181" s="62">
        <f>'K8 SD_UPTD 2013'!K182</f>
        <v>4016295</v>
      </c>
      <c r="J181" s="62">
        <f>'K8 SD_UPTD 2013'!L182</f>
        <v>200000</v>
      </c>
      <c r="K181" s="62">
        <f>'K8 SD_UPTD 2013'!M182</f>
        <v>376800</v>
      </c>
      <c r="L181" s="62">
        <f>'K8 SD_UPTD 2013'!N182</f>
        <v>16260000</v>
      </c>
      <c r="M181" s="62">
        <f>'K8 SD_UPTD 2013'!O182</f>
        <v>4394525</v>
      </c>
      <c r="N181" s="62">
        <f>'K8 SD_UPTD 2013'!P182</f>
        <v>1600000</v>
      </c>
      <c r="O181" s="62">
        <f>'K8 SD_UPTD 2013'!Q182</f>
        <v>674000</v>
      </c>
      <c r="P181" s="62">
        <f>'K8 SD_UPTD 2013'!R182</f>
        <v>442000</v>
      </c>
      <c r="Q181" s="62">
        <f>'K8 SD_UPTD 2013'!S182</f>
        <v>140000</v>
      </c>
      <c r="R181" s="62">
        <f t="shared" si="6"/>
        <v>45240000</v>
      </c>
      <c r="S181" s="59">
        <f t="shared" si="7"/>
        <v>0</v>
      </c>
      <c r="T181" s="59">
        <f t="shared" si="8"/>
        <v>0</v>
      </c>
      <c r="U181" s="59">
        <f>'PER TRIWULAN'!X176</f>
        <v>45240000</v>
      </c>
      <c r="V181" s="59">
        <f>'K8 SD_UPTD 2013'!F182</f>
        <v>45240000</v>
      </c>
    </row>
    <row r="182" spans="2:22">
      <c r="B182" s="79">
        <f>'PER TRIWULAN'!A177</f>
        <v>172</v>
      </c>
      <c r="C182" s="90" t="str">
        <f>'PER TRIWULAN'!I177</f>
        <v xml:space="preserve"> Godong </v>
      </c>
      <c r="D182" s="36" t="str">
        <f>'PER TRIWULAN'!B177</f>
        <v>SD NEGERI WANUTUNGGAL</v>
      </c>
      <c r="E182" s="62">
        <f>'K8 SD_UPTD 2013'!G183</f>
        <v>0</v>
      </c>
      <c r="F182" s="62">
        <f>'K8 SD_UPTD 2013'!H183</f>
        <v>840000</v>
      </c>
      <c r="G182" s="62">
        <f>'K8 SD_UPTD 2013'!I183</f>
        <v>7909900</v>
      </c>
      <c r="H182" s="62">
        <f>'K8 SD_UPTD 2013'!J183</f>
        <v>14872600</v>
      </c>
      <c r="I182" s="62">
        <f>'K8 SD_UPTD 2013'!K183</f>
        <v>32669600</v>
      </c>
      <c r="J182" s="62">
        <f>'K8 SD_UPTD 2013'!L183</f>
        <v>10560200</v>
      </c>
      <c r="K182" s="62">
        <f>'K8 SD_UPTD 2013'!M183</f>
        <v>1244000</v>
      </c>
      <c r="L182" s="62">
        <f>'K8 SD_UPTD 2013'!N183</f>
        <v>18500000</v>
      </c>
      <c r="M182" s="62">
        <f>'K8 SD_UPTD 2013'!O183</f>
        <v>5074000</v>
      </c>
      <c r="N182" s="62">
        <f>'K8 SD_UPTD 2013'!P183</f>
        <v>0</v>
      </c>
      <c r="O182" s="62">
        <f>'K8 SD_UPTD 2013'!Q183</f>
        <v>3641400</v>
      </c>
      <c r="P182" s="62">
        <f>'K8 SD_UPTD 2013'!R183</f>
        <v>2708300</v>
      </c>
      <c r="Q182" s="62">
        <f>'K8 SD_UPTD 2013'!S183</f>
        <v>0</v>
      </c>
      <c r="R182" s="62">
        <f t="shared" si="6"/>
        <v>98020000</v>
      </c>
      <c r="S182" s="59">
        <f t="shared" si="7"/>
        <v>0</v>
      </c>
      <c r="T182" s="59">
        <f t="shared" si="8"/>
        <v>0</v>
      </c>
      <c r="U182" s="59">
        <f>'PER TRIWULAN'!X177</f>
        <v>98020000</v>
      </c>
      <c r="V182" s="59">
        <f>'K8 SD_UPTD 2013'!F183</f>
        <v>98020000</v>
      </c>
    </row>
    <row r="183" spans="2:22">
      <c r="B183" s="79">
        <f>'PER TRIWULAN'!A178</f>
        <v>173</v>
      </c>
      <c r="C183" s="90" t="str">
        <f>'PER TRIWULAN'!I178</f>
        <v xml:space="preserve"> Godong </v>
      </c>
      <c r="D183" s="36" t="str">
        <f>'PER TRIWULAN'!B178</f>
        <v>SD NEGERI WERDOYO</v>
      </c>
      <c r="E183" s="62">
        <f>'K8 SD_UPTD 2013'!G184</f>
        <v>2296000</v>
      </c>
      <c r="F183" s="62">
        <f>'K8 SD_UPTD 2013'!H184</f>
        <v>1600000</v>
      </c>
      <c r="G183" s="62">
        <f>'K8 SD_UPTD 2013'!I184</f>
        <v>16589000</v>
      </c>
      <c r="H183" s="62">
        <f>'K8 SD_UPTD 2013'!J184</f>
        <v>24477772</v>
      </c>
      <c r="I183" s="62">
        <f>'K8 SD_UPTD 2013'!K184</f>
        <v>26420500</v>
      </c>
      <c r="J183" s="62">
        <f>'K8 SD_UPTD 2013'!L184</f>
        <v>1647878</v>
      </c>
      <c r="K183" s="62">
        <f>'K8 SD_UPTD 2013'!M184</f>
        <v>13941000</v>
      </c>
      <c r="L183" s="62">
        <f>'K8 SD_UPTD 2013'!N184</f>
        <v>26350000</v>
      </c>
      <c r="M183" s="62">
        <f>'K8 SD_UPTD 2013'!O184</f>
        <v>7711000</v>
      </c>
      <c r="N183" s="62">
        <f>'K8 SD_UPTD 2013'!P184</f>
        <v>0</v>
      </c>
      <c r="O183" s="62">
        <f>'K8 SD_UPTD 2013'!Q184</f>
        <v>3945250</v>
      </c>
      <c r="P183" s="62">
        <f>'K8 SD_UPTD 2013'!R184</f>
        <v>0</v>
      </c>
      <c r="Q183" s="62">
        <f>'K8 SD_UPTD 2013'!S184</f>
        <v>0</v>
      </c>
      <c r="R183" s="62">
        <f t="shared" si="6"/>
        <v>124978400</v>
      </c>
      <c r="S183" s="59">
        <f t="shared" si="7"/>
        <v>0</v>
      </c>
      <c r="T183" s="59">
        <f t="shared" si="8"/>
        <v>11600</v>
      </c>
      <c r="U183" s="59">
        <f>'PER TRIWULAN'!X178</f>
        <v>124990000</v>
      </c>
      <c r="V183" s="59">
        <f>'K8 SD_UPTD 2013'!F184</f>
        <v>124990000</v>
      </c>
    </row>
    <row r="184" spans="2:22">
      <c r="B184" s="79">
        <f>'PER TRIWULAN'!A179</f>
        <v>174</v>
      </c>
      <c r="C184" s="90" t="str">
        <f>'PER TRIWULAN'!I179</f>
        <v xml:space="preserve"> Grobogan </v>
      </c>
      <c r="D184" s="36" t="str">
        <f>'PER TRIWULAN'!B179</f>
        <v>SD NEGERI 1 GETASREJO</v>
      </c>
      <c r="E184" s="62">
        <f>'K8 SD_UPTD 2013'!G185</f>
        <v>2963025</v>
      </c>
      <c r="F184" s="62">
        <f>'K8 SD_UPTD 2013'!H185</f>
        <v>0</v>
      </c>
      <c r="G184" s="62">
        <f>'K8 SD_UPTD 2013'!I185</f>
        <v>0</v>
      </c>
      <c r="H184" s="62">
        <f>'K8 SD_UPTD 2013'!J185</f>
        <v>12391650</v>
      </c>
      <c r="I184" s="62">
        <f>'K8 SD_UPTD 2013'!K185</f>
        <v>21247775</v>
      </c>
      <c r="J184" s="62">
        <f>'K8 SD_UPTD 2013'!L185</f>
        <v>55595771</v>
      </c>
      <c r="K184" s="62">
        <f>'K8 SD_UPTD 2013'!M185</f>
        <v>4364779</v>
      </c>
      <c r="L184" s="62">
        <f>'K8 SD_UPTD 2013'!N185</f>
        <v>16543500</v>
      </c>
      <c r="M184" s="62">
        <f>'K8 SD_UPTD 2013'!O185</f>
        <v>19200000</v>
      </c>
      <c r="N184" s="62">
        <f>'K8 SD_UPTD 2013'!P185</f>
        <v>4273500</v>
      </c>
      <c r="O184" s="62">
        <f>'K8 SD_UPTD 2013'!Q185</f>
        <v>0</v>
      </c>
      <c r="P184" s="62">
        <f>'K8 SD_UPTD 2013'!R185</f>
        <v>2700000</v>
      </c>
      <c r="Q184" s="62">
        <f>'K8 SD_UPTD 2013'!S185</f>
        <v>4850000</v>
      </c>
      <c r="R184" s="62">
        <f t="shared" si="6"/>
        <v>144130000</v>
      </c>
      <c r="S184" s="59">
        <f t="shared" si="7"/>
        <v>0</v>
      </c>
      <c r="T184" s="59">
        <f t="shared" si="8"/>
        <v>0</v>
      </c>
      <c r="U184" s="59">
        <f>'PER TRIWULAN'!X179</f>
        <v>144130000</v>
      </c>
      <c r="V184" s="59">
        <f>'K8 SD_UPTD 2013'!F185</f>
        <v>144130000</v>
      </c>
    </row>
    <row r="185" spans="2:22">
      <c r="B185" s="79">
        <f>'PER TRIWULAN'!A180</f>
        <v>175</v>
      </c>
      <c r="C185" s="90" t="str">
        <f>'PER TRIWULAN'!I180</f>
        <v xml:space="preserve"> Grobogan </v>
      </c>
      <c r="D185" s="36" t="str">
        <f>'PER TRIWULAN'!B180</f>
        <v>SD NEGERI 1 GROBOGAN</v>
      </c>
      <c r="E185" s="62">
        <f>'K8 SD_UPTD 2013'!G186</f>
        <v>14237500</v>
      </c>
      <c r="F185" s="62">
        <f>'K8 SD_UPTD 2013'!H186</f>
        <v>1900000</v>
      </c>
      <c r="G185" s="62">
        <f>'K8 SD_UPTD 2013'!I186</f>
        <v>13372000</v>
      </c>
      <c r="H185" s="62">
        <f>'K8 SD_UPTD 2013'!J186</f>
        <v>28232800</v>
      </c>
      <c r="I185" s="62">
        <f>'K8 SD_UPTD 2013'!K186</f>
        <v>35330300</v>
      </c>
      <c r="J185" s="62">
        <f>'K8 SD_UPTD 2013'!L186</f>
        <v>7007400</v>
      </c>
      <c r="K185" s="62">
        <f>'K8 SD_UPTD 2013'!M186</f>
        <v>14240000</v>
      </c>
      <c r="L185" s="62">
        <f>'K8 SD_UPTD 2013'!N186</f>
        <v>9600000</v>
      </c>
      <c r="M185" s="62">
        <f>'K8 SD_UPTD 2013'!O186</f>
        <v>2790000</v>
      </c>
      <c r="N185" s="62">
        <f>'K8 SD_UPTD 2013'!P186</f>
        <v>0</v>
      </c>
      <c r="O185" s="62">
        <f>'K8 SD_UPTD 2013'!Q186</f>
        <v>1600000</v>
      </c>
      <c r="P185" s="62">
        <f>'K8 SD_UPTD 2013'!R186</f>
        <v>275000</v>
      </c>
      <c r="Q185" s="62">
        <f>'K8 SD_UPTD 2013'!S186</f>
        <v>7715000</v>
      </c>
      <c r="R185" s="62">
        <f t="shared" si="6"/>
        <v>136300000</v>
      </c>
      <c r="S185" s="59">
        <f t="shared" si="7"/>
        <v>0</v>
      </c>
      <c r="T185" s="59">
        <f t="shared" si="8"/>
        <v>0</v>
      </c>
      <c r="U185" s="59">
        <f>'PER TRIWULAN'!X180</f>
        <v>136300000</v>
      </c>
      <c r="V185" s="59">
        <f>'K8 SD_UPTD 2013'!F186</f>
        <v>136300000</v>
      </c>
    </row>
    <row r="186" spans="2:22">
      <c r="B186" s="79">
        <f>'PER TRIWULAN'!A181</f>
        <v>176</v>
      </c>
      <c r="C186" s="90" t="str">
        <f>'PER TRIWULAN'!I181</f>
        <v xml:space="preserve"> Grobogan </v>
      </c>
      <c r="D186" s="36" t="str">
        <f>'PER TRIWULAN'!B181</f>
        <v>SD NEGERI 1 JATIPOHON</v>
      </c>
      <c r="E186" s="62">
        <f>'K8 SD_UPTD 2013'!G187</f>
        <v>12150000</v>
      </c>
      <c r="F186" s="62">
        <f>'K8 SD_UPTD 2013'!H187</f>
        <v>5055000</v>
      </c>
      <c r="G186" s="62">
        <f>'K8 SD_UPTD 2013'!I187</f>
        <v>24180000</v>
      </c>
      <c r="H186" s="62">
        <f>'K8 SD_UPTD 2013'!J187</f>
        <v>21775200</v>
      </c>
      <c r="I186" s="62">
        <f>'K8 SD_UPTD 2013'!K187</f>
        <v>19359000</v>
      </c>
      <c r="J186" s="62">
        <f>'K8 SD_UPTD 2013'!L187</f>
        <v>1741100</v>
      </c>
      <c r="K186" s="62">
        <f>'K8 SD_UPTD 2013'!M187</f>
        <v>17965000</v>
      </c>
      <c r="L186" s="62">
        <f>'K8 SD_UPTD 2013'!N187</f>
        <v>16000000</v>
      </c>
      <c r="M186" s="62">
        <f>'K8 SD_UPTD 2013'!O187</f>
        <v>10000000</v>
      </c>
      <c r="N186" s="62">
        <f>'K8 SD_UPTD 2013'!P187</f>
        <v>11280000</v>
      </c>
      <c r="O186" s="62">
        <f>'K8 SD_UPTD 2013'!Q187</f>
        <v>4350000</v>
      </c>
      <c r="P186" s="62">
        <f>'K8 SD_UPTD 2013'!R187</f>
        <v>0</v>
      </c>
      <c r="Q186" s="62">
        <f>'K8 SD_UPTD 2013'!S187</f>
        <v>23474700</v>
      </c>
      <c r="R186" s="62">
        <f t="shared" si="6"/>
        <v>167330000</v>
      </c>
      <c r="S186" s="59">
        <f t="shared" si="7"/>
        <v>0</v>
      </c>
      <c r="T186" s="59">
        <f t="shared" si="8"/>
        <v>0</v>
      </c>
      <c r="U186" s="59">
        <f>'PER TRIWULAN'!X181</f>
        <v>167330000</v>
      </c>
      <c r="V186" s="59">
        <f>'K8 SD_UPTD 2013'!F187</f>
        <v>167330000</v>
      </c>
    </row>
    <row r="187" spans="2:22">
      <c r="B187" s="79">
        <f>'PER TRIWULAN'!A182</f>
        <v>177</v>
      </c>
      <c r="C187" s="90" t="str">
        <f>'PER TRIWULAN'!I182</f>
        <v xml:space="preserve"> Grobogan </v>
      </c>
      <c r="D187" s="36" t="str">
        <f>'PER TRIWULAN'!B182</f>
        <v>SD NEGERI 1 KARANGREJO</v>
      </c>
      <c r="E187" s="62">
        <f>'K8 SD_UPTD 2013'!G188</f>
        <v>3070000</v>
      </c>
      <c r="F187" s="62">
        <f>'K8 SD_UPTD 2013'!H188</f>
        <v>900000</v>
      </c>
      <c r="G187" s="62">
        <f>'K8 SD_UPTD 2013'!I188</f>
        <v>11193500</v>
      </c>
      <c r="H187" s="62">
        <f>'K8 SD_UPTD 2013'!J188</f>
        <v>13224800</v>
      </c>
      <c r="I187" s="62">
        <f>'K8 SD_UPTD 2013'!K188</f>
        <v>18949697</v>
      </c>
      <c r="J187" s="62">
        <f>'K8 SD_UPTD 2013'!L188</f>
        <v>2305962</v>
      </c>
      <c r="K187" s="62">
        <f>'K8 SD_UPTD 2013'!M188</f>
        <v>1139000</v>
      </c>
      <c r="L187" s="62">
        <f>'K8 SD_UPTD 2013'!N188</f>
        <v>17200000</v>
      </c>
      <c r="M187" s="62">
        <f>'K8 SD_UPTD 2013'!O188</f>
        <v>2470000</v>
      </c>
      <c r="N187" s="62">
        <f>'K8 SD_UPTD 2013'!P188</f>
        <v>0</v>
      </c>
      <c r="O187" s="62">
        <f>'K8 SD_UPTD 2013'!Q188</f>
        <v>3452000</v>
      </c>
      <c r="P187" s="62">
        <f>'K8 SD_UPTD 2013'!R188</f>
        <v>0</v>
      </c>
      <c r="Q187" s="62">
        <f>'K8 SD_UPTD 2013'!S188</f>
        <v>0</v>
      </c>
      <c r="R187" s="62">
        <f t="shared" si="6"/>
        <v>73904959</v>
      </c>
      <c r="S187" s="59">
        <f t="shared" si="7"/>
        <v>0</v>
      </c>
      <c r="T187" s="59">
        <f t="shared" si="8"/>
        <v>335041</v>
      </c>
      <c r="U187" s="59">
        <f>'PER TRIWULAN'!X182</f>
        <v>74240000</v>
      </c>
      <c r="V187" s="59">
        <f>'K8 SD_UPTD 2013'!F188</f>
        <v>74240000</v>
      </c>
    </row>
    <row r="188" spans="2:22">
      <c r="B188" s="79">
        <f>'PER TRIWULAN'!A183</f>
        <v>178</v>
      </c>
      <c r="C188" s="90" t="str">
        <f>'PER TRIWULAN'!I183</f>
        <v xml:space="preserve"> Grobogan </v>
      </c>
      <c r="D188" s="36" t="str">
        <f>'PER TRIWULAN'!B183</f>
        <v>SD NEGERI 1 LEBAK</v>
      </c>
      <c r="E188" s="62">
        <f>'K8 SD_UPTD 2013'!G189</f>
        <v>3029000</v>
      </c>
      <c r="F188" s="62">
        <f>'K8 SD_UPTD 2013'!H189</f>
        <v>0</v>
      </c>
      <c r="G188" s="62">
        <f>'K8 SD_UPTD 2013'!I189</f>
        <v>18904500</v>
      </c>
      <c r="H188" s="62">
        <f>'K8 SD_UPTD 2013'!J189</f>
        <v>21284500</v>
      </c>
      <c r="I188" s="62">
        <f>'K8 SD_UPTD 2013'!K189</f>
        <v>8094900</v>
      </c>
      <c r="J188" s="62">
        <f>'K8 SD_UPTD 2013'!L189</f>
        <v>35771000</v>
      </c>
      <c r="K188" s="62">
        <f>'K8 SD_UPTD 2013'!M189</f>
        <v>0</v>
      </c>
      <c r="L188" s="62">
        <f>'K8 SD_UPTD 2013'!N189</f>
        <v>18316000</v>
      </c>
      <c r="M188" s="62">
        <f>'K8 SD_UPTD 2013'!O189</f>
        <v>1645600</v>
      </c>
      <c r="N188" s="62">
        <f>'K8 SD_UPTD 2013'!P189</f>
        <v>3752000</v>
      </c>
      <c r="O188" s="62">
        <f>'K8 SD_UPTD 2013'!Q189</f>
        <v>5400000</v>
      </c>
      <c r="P188" s="62">
        <f>'K8 SD_UPTD 2013'!R189</f>
        <v>972500</v>
      </c>
      <c r="Q188" s="62">
        <f>'K8 SD_UPTD 2013'!S189</f>
        <v>17970000</v>
      </c>
      <c r="R188" s="62">
        <f t="shared" si="6"/>
        <v>135140000</v>
      </c>
      <c r="S188" s="59">
        <f t="shared" si="7"/>
        <v>0</v>
      </c>
      <c r="T188" s="59">
        <f t="shared" si="8"/>
        <v>0</v>
      </c>
      <c r="U188" s="59">
        <f>'PER TRIWULAN'!X183</f>
        <v>135140000</v>
      </c>
      <c r="V188" s="59">
        <f>'K8 SD_UPTD 2013'!F189</f>
        <v>135140000</v>
      </c>
    </row>
    <row r="189" spans="2:22">
      <c r="B189" s="79">
        <f>'PER TRIWULAN'!A184</f>
        <v>179</v>
      </c>
      <c r="C189" s="90" t="str">
        <f>'PER TRIWULAN'!I184</f>
        <v xml:space="preserve"> Grobogan </v>
      </c>
      <c r="D189" s="36" t="str">
        <f>'PER TRIWULAN'!B184</f>
        <v>SD NEGERI 1 LEBENGJUMUK</v>
      </c>
      <c r="E189" s="62">
        <f>'K8 SD_UPTD 2013'!G190</f>
        <v>2820000</v>
      </c>
      <c r="F189" s="62">
        <f>'K8 SD_UPTD 2013'!H190</f>
        <v>897500</v>
      </c>
      <c r="G189" s="62">
        <f>'K8 SD_UPTD 2013'!I190</f>
        <v>18219300</v>
      </c>
      <c r="H189" s="62">
        <f>'K8 SD_UPTD 2013'!J190</f>
        <v>14526700</v>
      </c>
      <c r="I189" s="62">
        <f>'K8 SD_UPTD 2013'!K190</f>
        <v>7322200</v>
      </c>
      <c r="J189" s="62">
        <f>'K8 SD_UPTD 2013'!L190</f>
        <v>6325800</v>
      </c>
      <c r="K189" s="62">
        <f>'K8 SD_UPTD 2013'!M190</f>
        <v>3579500</v>
      </c>
      <c r="L189" s="62">
        <f>'K8 SD_UPTD 2013'!N190</f>
        <v>30725000</v>
      </c>
      <c r="M189" s="62">
        <f>'K8 SD_UPTD 2013'!O190</f>
        <v>6154000</v>
      </c>
      <c r="N189" s="62">
        <f>'K8 SD_UPTD 2013'!P190</f>
        <v>0</v>
      </c>
      <c r="O189" s="62">
        <f>'K8 SD_UPTD 2013'!Q190</f>
        <v>0</v>
      </c>
      <c r="P189" s="62">
        <f>'K8 SD_UPTD 2013'!R190</f>
        <v>0</v>
      </c>
      <c r="Q189" s="62">
        <f>'K8 SD_UPTD 2013'!S190</f>
        <v>1650000</v>
      </c>
      <c r="R189" s="62">
        <f t="shared" si="6"/>
        <v>92220000</v>
      </c>
      <c r="S189" s="59">
        <f t="shared" si="7"/>
        <v>0</v>
      </c>
      <c r="T189" s="59">
        <f t="shared" si="8"/>
        <v>0</v>
      </c>
      <c r="U189" s="59">
        <f>'PER TRIWULAN'!X184</f>
        <v>92220000</v>
      </c>
      <c r="V189" s="59">
        <f>'K8 SD_UPTD 2013'!F190</f>
        <v>92220000</v>
      </c>
    </row>
    <row r="190" spans="2:22">
      <c r="B190" s="79">
        <f>'PER TRIWULAN'!A185</f>
        <v>180</v>
      </c>
      <c r="C190" s="90" t="str">
        <f>'PER TRIWULAN'!I185</f>
        <v xml:space="preserve"> Grobogan </v>
      </c>
      <c r="D190" s="36" t="str">
        <f>'PER TRIWULAN'!B185</f>
        <v>SD NEGERI 1 NGABENREJO</v>
      </c>
      <c r="E190" s="62">
        <f>'K8 SD_UPTD 2013'!G191</f>
        <v>2820000</v>
      </c>
      <c r="F190" s="62">
        <f>'K8 SD_UPTD 2013'!H191</f>
        <v>0</v>
      </c>
      <c r="G190" s="62">
        <f>'K8 SD_UPTD 2013'!I191</f>
        <v>12322400</v>
      </c>
      <c r="H190" s="62">
        <f>'K8 SD_UPTD 2013'!J191</f>
        <v>8126000</v>
      </c>
      <c r="I190" s="62">
        <f>'K8 SD_UPTD 2013'!K191</f>
        <v>13005964</v>
      </c>
      <c r="J190" s="62">
        <f>'K8 SD_UPTD 2013'!L191</f>
        <v>1113086</v>
      </c>
      <c r="K190" s="62">
        <f>'K8 SD_UPTD 2013'!M191</f>
        <v>4153000</v>
      </c>
      <c r="L190" s="62">
        <f>'K8 SD_UPTD 2013'!N191</f>
        <v>9300000</v>
      </c>
      <c r="M190" s="62">
        <f>'K8 SD_UPTD 2013'!O191</f>
        <v>1330000</v>
      </c>
      <c r="N190" s="62">
        <f>'K8 SD_UPTD 2013'!P191</f>
        <v>0</v>
      </c>
      <c r="O190" s="62">
        <f>'K8 SD_UPTD 2013'!Q191</f>
        <v>1000000</v>
      </c>
      <c r="P190" s="62">
        <f>'K8 SD_UPTD 2013'!R191</f>
        <v>3325550</v>
      </c>
      <c r="Q190" s="62">
        <f>'K8 SD_UPTD 2013'!S191</f>
        <v>2374000</v>
      </c>
      <c r="R190" s="62">
        <f t="shared" si="6"/>
        <v>58870000</v>
      </c>
      <c r="S190" s="59">
        <f t="shared" si="7"/>
        <v>0</v>
      </c>
      <c r="T190" s="59">
        <f t="shared" si="8"/>
        <v>0</v>
      </c>
      <c r="U190" s="59">
        <f>'PER TRIWULAN'!X185</f>
        <v>58870000</v>
      </c>
      <c r="V190" s="59">
        <f>'K8 SD_UPTD 2013'!F191</f>
        <v>58870000</v>
      </c>
    </row>
    <row r="191" spans="2:22">
      <c r="B191" s="79">
        <f>'PER TRIWULAN'!A186</f>
        <v>181</v>
      </c>
      <c r="C191" s="90" t="str">
        <f>'PER TRIWULAN'!I186</f>
        <v xml:space="preserve"> Grobogan </v>
      </c>
      <c r="D191" s="36" t="str">
        <f>'PER TRIWULAN'!B186</f>
        <v>SD NEGERI 1 PUTATSARI</v>
      </c>
      <c r="E191" s="62">
        <f>'K8 SD_UPTD 2013'!G192</f>
        <v>5009000</v>
      </c>
      <c r="F191" s="62">
        <f>'K8 SD_UPTD 2013'!H192</f>
        <v>725000</v>
      </c>
      <c r="G191" s="62">
        <f>'K8 SD_UPTD 2013'!I192</f>
        <v>14016650</v>
      </c>
      <c r="H191" s="62">
        <f>'K8 SD_UPTD 2013'!J192</f>
        <v>22485000</v>
      </c>
      <c r="I191" s="62">
        <f>'K8 SD_UPTD 2013'!K192</f>
        <v>13866900</v>
      </c>
      <c r="J191" s="62">
        <f>'K8 SD_UPTD 2013'!L192</f>
        <v>967450</v>
      </c>
      <c r="K191" s="62">
        <f>'K8 SD_UPTD 2013'!M192</f>
        <v>14729500</v>
      </c>
      <c r="L191" s="62">
        <f>'K8 SD_UPTD 2013'!N192</f>
        <v>25000000</v>
      </c>
      <c r="M191" s="62">
        <f>'K8 SD_UPTD 2013'!O192</f>
        <v>4117500</v>
      </c>
      <c r="N191" s="62">
        <f>'K8 SD_UPTD 2013'!P192</f>
        <v>0</v>
      </c>
      <c r="O191" s="62">
        <f>'K8 SD_UPTD 2013'!Q192</f>
        <v>2400000</v>
      </c>
      <c r="P191" s="62">
        <f>'K8 SD_UPTD 2013'!R192</f>
        <v>1120000</v>
      </c>
      <c r="Q191" s="62">
        <f>'K8 SD_UPTD 2013'!S192</f>
        <v>4893000</v>
      </c>
      <c r="R191" s="62">
        <f t="shared" si="6"/>
        <v>109330000</v>
      </c>
      <c r="S191" s="59">
        <f t="shared" si="7"/>
        <v>0</v>
      </c>
      <c r="T191" s="59">
        <f t="shared" si="8"/>
        <v>0</v>
      </c>
      <c r="U191" s="59">
        <f>'PER TRIWULAN'!X186</f>
        <v>109330000</v>
      </c>
      <c r="V191" s="59">
        <f>'K8 SD_UPTD 2013'!F192</f>
        <v>109330000</v>
      </c>
    </row>
    <row r="192" spans="2:22">
      <c r="B192" s="79">
        <f>'PER TRIWULAN'!A187</f>
        <v>182</v>
      </c>
      <c r="C192" s="90" t="str">
        <f>'PER TRIWULAN'!I187</f>
        <v xml:space="preserve"> Grobogan </v>
      </c>
      <c r="D192" s="36" t="str">
        <f>'PER TRIWULAN'!B187</f>
        <v>SD NEGERI 1 REJOSARI</v>
      </c>
      <c r="E192" s="62">
        <f>'K8 SD_UPTD 2013'!G193</f>
        <v>8761750</v>
      </c>
      <c r="F192" s="62">
        <f>'K8 SD_UPTD 2013'!H193</f>
        <v>800000</v>
      </c>
      <c r="G192" s="62">
        <f>'K8 SD_UPTD 2013'!I193</f>
        <v>23728150</v>
      </c>
      <c r="H192" s="62">
        <f>'K8 SD_UPTD 2013'!J193</f>
        <v>21163200</v>
      </c>
      <c r="I192" s="62">
        <f>'K8 SD_UPTD 2013'!K193</f>
        <v>9271025</v>
      </c>
      <c r="J192" s="62">
        <f>'K8 SD_UPTD 2013'!L193</f>
        <v>8726600</v>
      </c>
      <c r="K192" s="62">
        <f>'K8 SD_UPTD 2013'!M193</f>
        <v>3667500</v>
      </c>
      <c r="L192" s="62">
        <f>'K8 SD_UPTD 2013'!N193</f>
        <v>19165000</v>
      </c>
      <c r="M192" s="62">
        <f>'K8 SD_UPTD 2013'!O193</f>
        <v>2877000</v>
      </c>
      <c r="N192" s="62">
        <f>'K8 SD_UPTD 2013'!P193</f>
        <v>0</v>
      </c>
      <c r="O192" s="62">
        <f>'K8 SD_UPTD 2013'!Q193</f>
        <v>3762400</v>
      </c>
      <c r="P192" s="62">
        <f>'K8 SD_UPTD 2013'!R193</f>
        <v>4328875</v>
      </c>
      <c r="Q192" s="62">
        <f>'K8 SD_UPTD 2013'!S193</f>
        <v>9748500</v>
      </c>
      <c r="R192" s="62">
        <f t="shared" si="6"/>
        <v>116000000</v>
      </c>
      <c r="S192" s="59">
        <f t="shared" si="7"/>
        <v>1160000</v>
      </c>
      <c r="T192" s="59">
        <f t="shared" si="8"/>
        <v>0</v>
      </c>
      <c r="U192" s="59">
        <f>'PER TRIWULAN'!X187</f>
        <v>117160000</v>
      </c>
      <c r="V192" s="59">
        <f>'K8 SD_UPTD 2013'!F193</f>
        <v>116000000</v>
      </c>
    </row>
    <row r="193" spans="2:22">
      <c r="B193" s="79">
        <f>'PER TRIWULAN'!A188</f>
        <v>183</v>
      </c>
      <c r="C193" s="90" t="str">
        <f>'PER TRIWULAN'!I188</f>
        <v xml:space="preserve"> Grobogan </v>
      </c>
      <c r="D193" s="36" t="str">
        <f>'PER TRIWULAN'!B188</f>
        <v>SD NEGERI 1 SEDAYU</v>
      </c>
      <c r="E193" s="62">
        <f>'K8 SD_UPTD 2013'!G194</f>
        <v>8900000</v>
      </c>
      <c r="F193" s="62">
        <f>'K8 SD_UPTD 2013'!H194</f>
        <v>1000000</v>
      </c>
      <c r="G193" s="62">
        <f>'K8 SD_UPTD 2013'!I194</f>
        <v>4612800</v>
      </c>
      <c r="H193" s="62">
        <f>'K8 SD_UPTD 2013'!J194</f>
        <v>14775900</v>
      </c>
      <c r="I193" s="62">
        <f>'K8 SD_UPTD 2013'!K194</f>
        <v>29079550</v>
      </c>
      <c r="J193" s="62">
        <f>'K8 SD_UPTD 2013'!L194</f>
        <v>2321150</v>
      </c>
      <c r="K193" s="62">
        <f>'K8 SD_UPTD 2013'!M194</f>
        <v>5388000</v>
      </c>
      <c r="L193" s="62">
        <f>'K8 SD_UPTD 2013'!N194</f>
        <v>13500000</v>
      </c>
      <c r="M193" s="62">
        <f>'K8 SD_UPTD 2013'!O194</f>
        <v>2064600</v>
      </c>
      <c r="N193" s="62">
        <f>'K8 SD_UPTD 2013'!P194</f>
        <v>125000</v>
      </c>
      <c r="O193" s="62">
        <f>'K8 SD_UPTD 2013'!Q194</f>
        <v>2250000</v>
      </c>
      <c r="P193" s="62">
        <f>'K8 SD_UPTD 2013'!R194</f>
        <v>953000</v>
      </c>
      <c r="Q193" s="62">
        <f>'K8 SD_UPTD 2013'!S194</f>
        <v>0</v>
      </c>
      <c r="R193" s="62">
        <f t="shared" si="6"/>
        <v>84970000</v>
      </c>
      <c r="S193" s="59">
        <f t="shared" si="7"/>
        <v>0</v>
      </c>
      <c r="T193" s="59">
        <f t="shared" si="8"/>
        <v>0</v>
      </c>
      <c r="U193" s="59">
        <f>'PER TRIWULAN'!X188</f>
        <v>84970000</v>
      </c>
      <c r="V193" s="59">
        <f>'K8 SD_UPTD 2013'!F194</f>
        <v>84970000</v>
      </c>
    </row>
    <row r="194" spans="2:22">
      <c r="B194" s="79">
        <f>'PER TRIWULAN'!A189</f>
        <v>184</v>
      </c>
      <c r="C194" s="90" t="str">
        <f>'PER TRIWULAN'!I189</f>
        <v xml:space="preserve"> Grobogan </v>
      </c>
      <c r="D194" s="36" t="str">
        <f>'PER TRIWULAN'!B189</f>
        <v>SD NEGERI 1 TANGGUNGHARJO</v>
      </c>
      <c r="E194" s="62">
        <f>'K8 SD_UPTD 2013'!G195</f>
        <v>0</v>
      </c>
      <c r="F194" s="62">
        <f>'K8 SD_UPTD 2013'!H195</f>
        <v>0</v>
      </c>
      <c r="G194" s="62">
        <f>'K8 SD_UPTD 2013'!I195</f>
        <v>16422800</v>
      </c>
      <c r="H194" s="62">
        <f>'K8 SD_UPTD 2013'!J195</f>
        <v>13269400</v>
      </c>
      <c r="I194" s="62">
        <f>'K8 SD_UPTD 2013'!K195</f>
        <v>3831750</v>
      </c>
      <c r="J194" s="62">
        <f>'K8 SD_UPTD 2013'!L195</f>
        <v>2065600</v>
      </c>
      <c r="K194" s="62">
        <f>'K8 SD_UPTD 2013'!M195</f>
        <v>1134800</v>
      </c>
      <c r="L194" s="62">
        <f>'K8 SD_UPTD 2013'!N195</f>
        <v>17079550</v>
      </c>
      <c r="M194" s="62">
        <f>'K8 SD_UPTD 2013'!O195</f>
        <v>3025400</v>
      </c>
      <c r="N194" s="62">
        <f>'K8 SD_UPTD 2013'!P195</f>
        <v>0</v>
      </c>
      <c r="O194" s="62">
        <f>'K8 SD_UPTD 2013'!Q195</f>
        <v>2636700</v>
      </c>
      <c r="P194" s="62">
        <f>'K8 SD_UPTD 2013'!R195</f>
        <v>2884000</v>
      </c>
      <c r="Q194" s="62">
        <f>'K8 SD_UPTD 2013'!S195</f>
        <v>0</v>
      </c>
      <c r="R194" s="62">
        <f t="shared" si="6"/>
        <v>62350000</v>
      </c>
      <c r="S194" s="59">
        <f t="shared" si="7"/>
        <v>0</v>
      </c>
      <c r="T194" s="59">
        <f t="shared" si="8"/>
        <v>0</v>
      </c>
      <c r="U194" s="59">
        <f>'PER TRIWULAN'!X189</f>
        <v>62350000</v>
      </c>
      <c r="V194" s="59">
        <f>'K8 SD_UPTD 2013'!F195</f>
        <v>62350000</v>
      </c>
    </row>
    <row r="195" spans="2:22">
      <c r="B195" s="79">
        <f>'PER TRIWULAN'!A190</f>
        <v>185</v>
      </c>
      <c r="C195" s="90" t="str">
        <f>'PER TRIWULAN'!I190</f>
        <v xml:space="preserve"> Grobogan </v>
      </c>
      <c r="D195" s="36" t="str">
        <f>'PER TRIWULAN'!B190</f>
        <v>SD NEGERI 1 TEGUHAN</v>
      </c>
      <c r="E195" s="62">
        <f>'K8 SD_UPTD 2013'!G196</f>
        <v>2820000</v>
      </c>
      <c r="F195" s="62">
        <f>'K8 SD_UPTD 2013'!H196</f>
        <v>200000</v>
      </c>
      <c r="G195" s="62">
        <f>'K8 SD_UPTD 2013'!I196</f>
        <v>5625700</v>
      </c>
      <c r="H195" s="62">
        <f>'K8 SD_UPTD 2013'!J196</f>
        <v>14072000</v>
      </c>
      <c r="I195" s="62">
        <f>'K8 SD_UPTD 2013'!K196</f>
        <v>9396450</v>
      </c>
      <c r="J195" s="62">
        <f>'K8 SD_UPTD 2013'!L196</f>
        <v>4750650</v>
      </c>
      <c r="K195" s="62">
        <f>'K8 SD_UPTD 2013'!M196</f>
        <v>2323000</v>
      </c>
      <c r="L195" s="62">
        <f>'K8 SD_UPTD 2013'!N196</f>
        <v>18820000</v>
      </c>
      <c r="M195" s="62">
        <f>'K8 SD_UPTD 2013'!O196</f>
        <v>2687200</v>
      </c>
      <c r="N195" s="62">
        <f>'K8 SD_UPTD 2013'!P196</f>
        <v>0</v>
      </c>
      <c r="O195" s="62">
        <f>'K8 SD_UPTD 2013'!Q196</f>
        <v>2257500</v>
      </c>
      <c r="P195" s="62">
        <f>'K8 SD_UPTD 2013'!R196</f>
        <v>348000</v>
      </c>
      <c r="Q195" s="62">
        <f>'K8 SD_UPTD 2013'!S196</f>
        <v>12099500</v>
      </c>
      <c r="R195" s="62">
        <f t="shared" si="6"/>
        <v>75400000</v>
      </c>
      <c r="S195" s="59">
        <f t="shared" si="7"/>
        <v>0</v>
      </c>
      <c r="T195" s="59">
        <f t="shared" si="8"/>
        <v>0</v>
      </c>
      <c r="U195" s="59">
        <f>'PER TRIWULAN'!X190</f>
        <v>75400000</v>
      </c>
      <c r="V195" s="59">
        <f>'K8 SD_UPTD 2013'!F196</f>
        <v>75400000</v>
      </c>
    </row>
    <row r="196" spans="2:22">
      <c r="B196" s="79">
        <f>'PER TRIWULAN'!A191</f>
        <v>186</v>
      </c>
      <c r="C196" s="90" t="str">
        <f>'PER TRIWULAN'!I191</f>
        <v xml:space="preserve"> Grobogan </v>
      </c>
      <c r="D196" s="36" t="str">
        <f>'PER TRIWULAN'!B191</f>
        <v>SD NEGERI 2 GROBOGAN</v>
      </c>
      <c r="E196" s="62">
        <f>'K8 SD_UPTD 2013'!G197</f>
        <v>2820000</v>
      </c>
      <c r="F196" s="62">
        <f>'K8 SD_UPTD 2013'!H197</f>
        <v>962500</v>
      </c>
      <c r="G196" s="62">
        <f>'K8 SD_UPTD 2013'!I197</f>
        <v>14634700</v>
      </c>
      <c r="H196" s="62">
        <f>'K8 SD_UPTD 2013'!J197</f>
        <v>19279500</v>
      </c>
      <c r="I196" s="62">
        <f>'K8 SD_UPTD 2013'!K197</f>
        <v>4719100</v>
      </c>
      <c r="J196" s="62">
        <f>'K8 SD_UPTD 2013'!L197</f>
        <v>489800</v>
      </c>
      <c r="K196" s="62">
        <f>'K8 SD_UPTD 2013'!M197</f>
        <v>0</v>
      </c>
      <c r="L196" s="62">
        <f>'K8 SD_UPTD 2013'!N197</f>
        <v>15000000</v>
      </c>
      <c r="M196" s="62">
        <f>'K8 SD_UPTD 2013'!O197</f>
        <v>4460200</v>
      </c>
      <c r="N196" s="62">
        <f>'K8 SD_UPTD 2013'!P197</f>
        <v>0</v>
      </c>
      <c r="O196" s="62">
        <f>'K8 SD_UPTD 2013'!Q197</f>
        <v>3450000</v>
      </c>
      <c r="P196" s="62">
        <f>'K8 SD_UPTD 2013'!R197</f>
        <v>2821850</v>
      </c>
      <c r="Q196" s="62">
        <f>'K8 SD_UPTD 2013'!S197</f>
        <v>24162350</v>
      </c>
      <c r="R196" s="62">
        <f t="shared" si="6"/>
        <v>92800000</v>
      </c>
      <c r="S196" s="59">
        <f t="shared" si="7"/>
        <v>0</v>
      </c>
      <c r="T196" s="59">
        <f t="shared" si="8"/>
        <v>0</v>
      </c>
      <c r="U196" s="59">
        <f>'PER TRIWULAN'!X191</f>
        <v>92800000</v>
      </c>
      <c r="V196" s="59">
        <f>'K8 SD_UPTD 2013'!F197</f>
        <v>92800000</v>
      </c>
    </row>
    <row r="197" spans="2:22">
      <c r="B197" s="79">
        <f>'PER TRIWULAN'!A192</f>
        <v>187</v>
      </c>
      <c r="C197" s="90" t="str">
        <f>'PER TRIWULAN'!I192</f>
        <v xml:space="preserve"> Grobogan </v>
      </c>
      <c r="D197" s="36" t="str">
        <f>'PER TRIWULAN'!B192</f>
        <v>SD NEGERI 2 JATIPOHON</v>
      </c>
      <c r="E197" s="62">
        <f>'K8 SD_UPTD 2013'!G198</f>
        <v>5936000</v>
      </c>
      <c r="F197" s="62">
        <f>'K8 SD_UPTD 2013'!H198</f>
        <v>823750</v>
      </c>
      <c r="G197" s="62">
        <f>'K8 SD_UPTD 2013'!I198</f>
        <v>9690000</v>
      </c>
      <c r="H197" s="62">
        <f>'K8 SD_UPTD 2013'!J198</f>
        <v>18410300</v>
      </c>
      <c r="I197" s="62">
        <f>'K8 SD_UPTD 2013'!K198</f>
        <v>16531633</v>
      </c>
      <c r="J197" s="62">
        <f>'K8 SD_UPTD 2013'!L198</f>
        <v>1049017</v>
      </c>
      <c r="K197" s="62">
        <f>'K8 SD_UPTD 2013'!M198</f>
        <v>4256000</v>
      </c>
      <c r="L197" s="62">
        <f>'K8 SD_UPTD 2013'!N198</f>
        <v>19800000</v>
      </c>
      <c r="M197" s="62">
        <f>'K8 SD_UPTD 2013'!O198</f>
        <v>2420000</v>
      </c>
      <c r="N197" s="62">
        <f>'K8 SD_UPTD 2013'!P198</f>
        <v>700000</v>
      </c>
      <c r="O197" s="62">
        <f>'K8 SD_UPTD 2013'!Q198</f>
        <v>3400000</v>
      </c>
      <c r="P197" s="62">
        <f>'K8 SD_UPTD 2013'!R198</f>
        <v>515000</v>
      </c>
      <c r="Q197" s="62">
        <f>'K8 SD_UPTD 2013'!S198</f>
        <v>7528300</v>
      </c>
      <c r="R197" s="62">
        <f t="shared" si="6"/>
        <v>91060000</v>
      </c>
      <c r="S197" s="59">
        <f t="shared" si="7"/>
        <v>0</v>
      </c>
      <c r="T197" s="59">
        <f t="shared" si="8"/>
        <v>0</v>
      </c>
      <c r="U197" s="59">
        <f>'PER TRIWULAN'!X192</f>
        <v>91060000</v>
      </c>
      <c r="V197" s="59">
        <f>'K8 SD_UPTD 2013'!F198</f>
        <v>91060000</v>
      </c>
    </row>
    <row r="198" spans="2:22">
      <c r="B198" s="79">
        <f>'PER TRIWULAN'!A193</f>
        <v>188</v>
      </c>
      <c r="C198" s="90" t="str">
        <f>'PER TRIWULAN'!I193</f>
        <v xml:space="preserve"> Grobogan </v>
      </c>
      <c r="D198" s="36" t="str">
        <f>'PER TRIWULAN'!B193</f>
        <v>SD NEGERI 2 LEBAK</v>
      </c>
      <c r="E198" s="62">
        <f>'K8 SD_UPTD 2013'!G199</f>
        <v>2820000</v>
      </c>
      <c r="F198" s="62">
        <f>'K8 SD_UPTD 2013'!H199</f>
        <v>0</v>
      </c>
      <c r="G198" s="62">
        <f>'K8 SD_UPTD 2013'!I199</f>
        <v>17227050</v>
      </c>
      <c r="H198" s="62">
        <f>'K8 SD_UPTD 2013'!J199</f>
        <v>18312900</v>
      </c>
      <c r="I198" s="62">
        <f>'K8 SD_UPTD 2013'!K199</f>
        <v>1892150</v>
      </c>
      <c r="J198" s="62">
        <f>'K8 SD_UPTD 2013'!L199</f>
        <v>3968000</v>
      </c>
      <c r="K198" s="62">
        <f>'K8 SD_UPTD 2013'!M199</f>
        <v>11879500</v>
      </c>
      <c r="L198" s="62">
        <f>'K8 SD_UPTD 2013'!N199</f>
        <v>22900000</v>
      </c>
      <c r="M198" s="62">
        <f>'K8 SD_UPTD 2013'!O199</f>
        <v>5156900</v>
      </c>
      <c r="N198" s="62">
        <f>'K8 SD_UPTD 2013'!P199</f>
        <v>0</v>
      </c>
      <c r="O198" s="62">
        <f>'K8 SD_UPTD 2013'!Q199</f>
        <v>3606000</v>
      </c>
      <c r="P198" s="62">
        <f>'K8 SD_UPTD 2013'!R199</f>
        <v>5617500</v>
      </c>
      <c r="Q198" s="62">
        <f>'K8 SD_UPTD 2013'!S199</f>
        <v>0</v>
      </c>
      <c r="R198" s="62">
        <f t="shared" si="6"/>
        <v>93380000</v>
      </c>
      <c r="S198" s="59">
        <f t="shared" si="7"/>
        <v>0</v>
      </c>
      <c r="T198" s="59">
        <f t="shared" si="8"/>
        <v>0</v>
      </c>
      <c r="U198" s="59">
        <f>'PER TRIWULAN'!X193</f>
        <v>93380000</v>
      </c>
      <c r="V198" s="59">
        <f>'K8 SD_UPTD 2013'!F199</f>
        <v>93380000</v>
      </c>
    </row>
    <row r="199" spans="2:22">
      <c r="B199" s="79">
        <f>'PER TRIWULAN'!A194</f>
        <v>189</v>
      </c>
      <c r="C199" s="90" t="str">
        <f>'PER TRIWULAN'!I194</f>
        <v xml:space="preserve"> Grobogan </v>
      </c>
      <c r="D199" s="36" t="str">
        <f>'PER TRIWULAN'!B194</f>
        <v>SD NEGERI 2 LEBENGJUMUK</v>
      </c>
      <c r="E199" s="62">
        <f>'K8 SD_UPTD 2013'!G200</f>
        <v>3273000</v>
      </c>
      <c r="F199" s="62">
        <f>'K8 SD_UPTD 2013'!H200</f>
        <v>271500</v>
      </c>
      <c r="G199" s="62">
        <f>'K8 SD_UPTD 2013'!I200</f>
        <v>2295500</v>
      </c>
      <c r="H199" s="62">
        <f>'K8 SD_UPTD 2013'!J200</f>
        <v>4503800</v>
      </c>
      <c r="I199" s="62">
        <f>'K8 SD_UPTD 2013'!K200</f>
        <v>6732500</v>
      </c>
      <c r="J199" s="62">
        <f>'K8 SD_UPTD 2013'!L200</f>
        <v>1320000</v>
      </c>
      <c r="K199" s="62">
        <f>'K8 SD_UPTD 2013'!M200</f>
        <v>3812700</v>
      </c>
      <c r="L199" s="62">
        <f>'K8 SD_UPTD 2013'!N200</f>
        <v>10200000</v>
      </c>
      <c r="M199" s="62">
        <f>'K8 SD_UPTD 2013'!O200</f>
        <v>3400000</v>
      </c>
      <c r="N199" s="62">
        <f>'K8 SD_UPTD 2013'!P200</f>
        <v>1500000</v>
      </c>
      <c r="O199" s="62">
        <f>'K8 SD_UPTD 2013'!Q200</f>
        <v>1200000</v>
      </c>
      <c r="P199" s="62">
        <f>'K8 SD_UPTD 2013'!R200</f>
        <v>2937000</v>
      </c>
      <c r="Q199" s="62">
        <f>'K8 SD_UPTD 2013'!S200</f>
        <v>7274000</v>
      </c>
      <c r="R199" s="62">
        <f t="shared" si="6"/>
        <v>48720000</v>
      </c>
      <c r="S199" s="59">
        <f t="shared" si="7"/>
        <v>0</v>
      </c>
      <c r="T199" s="59">
        <f t="shared" si="8"/>
        <v>0</v>
      </c>
      <c r="U199" s="59">
        <f>'PER TRIWULAN'!X194</f>
        <v>48720000</v>
      </c>
      <c r="V199" s="59">
        <f>'K8 SD_UPTD 2013'!F200</f>
        <v>48720000</v>
      </c>
    </row>
    <row r="200" spans="2:22">
      <c r="B200" s="79">
        <f>'PER TRIWULAN'!A195</f>
        <v>190</v>
      </c>
      <c r="C200" s="90" t="str">
        <f>'PER TRIWULAN'!I195</f>
        <v xml:space="preserve"> Grobogan </v>
      </c>
      <c r="D200" s="36" t="str">
        <f>'PER TRIWULAN'!B195</f>
        <v>SD NEGERI 2 NGABENREJO</v>
      </c>
      <c r="E200" s="62">
        <f>'K8 SD_UPTD 2013'!G201</f>
        <v>3826250</v>
      </c>
      <c r="F200" s="62">
        <f>'K8 SD_UPTD 2013'!H201</f>
        <v>0</v>
      </c>
      <c r="G200" s="62">
        <f>'K8 SD_UPTD 2013'!I201</f>
        <v>12997700</v>
      </c>
      <c r="H200" s="62">
        <f>'K8 SD_UPTD 2013'!J201</f>
        <v>4087000</v>
      </c>
      <c r="I200" s="62">
        <f>'K8 SD_UPTD 2013'!K201</f>
        <v>23754315</v>
      </c>
      <c r="J200" s="62">
        <f>'K8 SD_UPTD 2013'!L201</f>
        <v>505835</v>
      </c>
      <c r="K200" s="62">
        <f>'K8 SD_UPTD 2013'!M201</f>
        <v>3462800</v>
      </c>
      <c r="L200" s="62">
        <f>'K8 SD_UPTD 2013'!N201</f>
        <v>18000000</v>
      </c>
      <c r="M200" s="62">
        <f>'K8 SD_UPTD 2013'!O201</f>
        <v>6961100</v>
      </c>
      <c r="N200" s="62">
        <f>'K8 SD_UPTD 2013'!P201</f>
        <v>0</v>
      </c>
      <c r="O200" s="62">
        <f>'K8 SD_UPTD 2013'!Q201</f>
        <v>900000</v>
      </c>
      <c r="P200" s="62">
        <f>'K8 SD_UPTD 2013'!R201</f>
        <v>520000</v>
      </c>
      <c r="Q200" s="62">
        <f>'K8 SD_UPTD 2013'!S201</f>
        <v>6475000</v>
      </c>
      <c r="R200" s="62">
        <f t="shared" si="6"/>
        <v>81490000</v>
      </c>
      <c r="S200" s="59">
        <f t="shared" si="7"/>
        <v>0</v>
      </c>
      <c r="T200" s="59">
        <f t="shared" si="8"/>
        <v>0</v>
      </c>
      <c r="U200" s="59">
        <f>'PER TRIWULAN'!X195</f>
        <v>81490000</v>
      </c>
      <c r="V200" s="59">
        <f>'K8 SD_UPTD 2013'!F201</f>
        <v>81490000</v>
      </c>
    </row>
    <row r="201" spans="2:22">
      <c r="B201" s="79">
        <f>'PER TRIWULAN'!A196</f>
        <v>191</v>
      </c>
      <c r="C201" s="90" t="str">
        <f>'PER TRIWULAN'!I196</f>
        <v xml:space="preserve"> Grobogan </v>
      </c>
      <c r="D201" s="36" t="str">
        <f>'PER TRIWULAN'!B196</f>
        <v>SD NEGERI 2 PUTATSARI</v>
      </c>
      <c r="E201" s="62">
        <f>'K8 SD_UPTD 2013'!G202</f>
        <v>1204500</v>
      </c>
      <c r="F201" s="62">
        <f>'K8 SD_UPTD 2013'!H202</f>
        <v>1035000</v>
      </c>
      <c r="G201" s="62">
        <f>'K8 SD_UPTD 2013'!I202</f>
        <v>15808100</v>
      </c>
      <c r="H201" s="62">
        <f>'K8 SD_UPTD 2013'!J202</f>
        <v>11883000</v>
      </c>
      <c r="I201" s="62">
        <f>'K8 SD_UPTD 2013'!K202</f>
        <v>15300022</v>
      </c>
      <c r="J201" s="62">
        <f>'K8 SD_UPTD 2013'!L202</f>
        <v>3227760</v>
      </c>
      <c r="K201" s="62">
        <f>'K8 SD_UPTD 2013'!M202</f>
        <v>4370500</v>
      </c>
      <c r="L201" s="62">
        <f>'K8 SD_UPTD 2013'!N202</f>
        <v>26658000</v>
      </c>
      <c r="M201" s="62">
        <f>'K8 SD_UPTD 2013'!O202</f>
        <v>920000</v>
      </c>
      <c r="N201" s="62">
        <f>'K8 SD_UPTD 2013'!P202</f>
        <v>3003000</v>
      </c>
      <c r="O201" s="62">
        <f>'K8 SD_UPTD 2013'!Q202</f>
        <v>3560118</v>
      </c>
      <c r="P201" s="62">
        <f>'K8 SD_UPTD 2013'!R202</f>
        <v>1700000</v>
      </c>
      <c r="Q201" s="62">
        <f>'K8 SD_UPTD 2013'!S202</f>
        <v>5000000</v>
      </c>
      <c r="R201" s="62">
        <f t="shared" si="6"/>
        <v>93670000</v>
      </c>
      <c r="S201" s="59">
        <f t="shared" si="7"/>
        <v>0</v>
      </c>
      <c r="T201" s="59">
        <f t="shared" si="8"/>
        <v>0</v>
      </c>
      <c r="U201" s="59">
        <f>'PER TRIWULAN'!X196</f>
        <v>93670000</v>
      </c>
      <c r="V201" s="59">
        <f>'K8 SD_UPTD 2013'!F202</f>
        <v>93670000</v>
      </c>
    </row>
    <row r="202" spans="2:22">
      <c r="B202" s="79">
        <f>'PER TRIWULAN'!A197</f>
        <v>192</v>
      </c>
      <c r="C202" s="90" t="str">
        <f>'PER TRIWULAN'!I197</f>
        <v xml:space="preserve"> Grobogan </v>
      </c>
      <c r="D202" s="36" t="str">
        <f>'PER TRIWULAN'!B197</f>
        <v>SD NEGERI 2 REJOSARI</v>
      </c>
      <c r="E202" s="62">
        <f>'K8 SD_UPTD 2013'!G203</f>
        <v>3020000</v>
      </c>
      <c r="F202" s="62">
        <f>'K8 SD_UPTD 2013'!H203</f>
        <v>5970000</v>
      </c>
      <c r="G202" s="62">
        <f>'K8 SD_UPTD 2013'!I203</f>
        <v>5797650</v>
      </c>
      <c r="H202" s="62">
        <f>'K8 SD_UPTD 2013'!J203</f>
        <v>17615350</v>
      </c>
      <c r="I202" s="62">
        <f>'K8 SD_UPTD 2013'!K203</f>
        <v>21163865</v>
      </c>
      <c r="J202" s="62">
        <f>'K8 SD_UPTD 2013'!L203</f>
        <v>464650</v>
      </c>
      <c r="K202" s="62">
        <f>'K8 SD_UPTD 2013'!M203</f>
        <v>8858500</v>
      </c>
      <c r="L202" s="62">
        <f>'K8 SD_UPTD 2013'!N203</f>
        <v>17690000</v>
      </c>
      <c r="M202" s="62">
        <f>'K8 SD_UPTD 2013'!O203</f>
        <v>4345800</v>
      </c>
      <c r="N202" s="62">
        <f>'K8 SD_UPTD 2013'!P203</f>
        <v>0</v>
      </c>
      <c r="O202" s="62">
        <f>'K8 SD_UPTD 2013'!Q203</f>
        <v>3079185</v>
      </c>
      <c r="P202" s="62">
        <f>'K8 SD_UPTD 2013'!R203</f>
        <v>445000</v>
      </c>
      <c r="Q202" s="62">
        <f>'K8 SD_UPTD 2013'!S203</f>
        <v>0</v>
      </c>
      <c r="R202" s="62">
        <f t="shared" si="6"/>
        <v>88450000</v>
      </c>
      <c r="S202" s="59">
        <f t="shared" si="7"/>
        <v>0</v>
      </c>
      <c r="T202" s="59">
        <f t="shared" si="8"/>
        <v>0</v>
      </c>
      <c r="U202" s="59">
        <f>'PER TRIWULAN'!X197</f>
        <v>88450000</v>
      </c>
      <c r="V202" s="59">
        <f>'K8 SD_UPTD 2013'!F203</f>
        <v>88450000</v>
      </c>
    </row>
    <row r="203" spans="2:22">
      <c r="B203" s="79">
        <f>'PER TRIWULAN'!A198</f>
        <v>193</v>
      </c>
      <c r="C203" s="90" t="str">
        <f>'PER TRIWULAN'!I198</f>
        <v xml:space="preserve"> Grobogan </v>
      </c>
      <c r="D203" s="36" t="str">
        <f>'PER TRIWULAN'!B198</f>
        <v>SD NEGERI 2 SEDAYU</v>
      </c>
      <c r="E203" s="62">
        <f>'K8 SD_UPTD 2013'!G204</f>
        <v>12321229</v>
      </c>
      <c r="F203" s="62">
        <f>'K8 SD_UPTD 2013'!H204</f>
        <v>0</v>
      </c>
      <c r="G203" s="62">
        <f>'K8 SD_UPTD 2013'!I204</f>
        <v>19069450</v>
      </c>
      <c r="H203" s="62">
        <f>'K8 SD_UPTD 2013'!J204</f>
        <v>10603000</v>
      </c>
      <c r="I203" s="62">
        <f>'K8 SD_UPTD 2013'!K204</f>
        <v>6821000</v>
      </c>
      <c r="J203" s="62">
        <f>'K8 SD_UPTD 2013'!L204</f>
        <v>3767021</v>
      </c>
      <c r="K203" s="62">
        <f>'K8 SD_UPTD 2013'!M204</f>
        <v>2662500</v>
      </c>
      <c r="L203" s="62">
        <f>'K8 SD_UPTD 2013'!N204</f>
        <v>20700000</v>
      </c>
      <c r="M203" s="62">
        <f>'K8 SD_UPTD 2013'!O204</f>
        <v>3695800</v>
      </c>
      <c r="N203" s="62">
        <f>'K8 SD_UPTD 2013'!P204</f>
        <v>0</v>
      </c>
      <c r="O203" s="62">
        <f>'K8 SD_UPTD 2013'!Q204</f>
        <v>2050000</v>
      </c>
      <c r="P203" s="62">
        <f>'K8 SD_UPTD 2013'!R204</f>
        <v>1250000</v>
      </c>
      <c r="Q203" s="62">
        <f>'K8 SD_UPTD 2013'!S204</f>
        <v>0</v>
      </c>
      <c r="R203" s="62">
        <f t="shared" si="6"/>
        <v>82940000</v>
      </c>
      <c r="S203" s="59">
        <f t="shared" si="7"/>
        <v>0</v>
      </c>
      <c r="T203" s="59">
        <f t="shared" si="8"/>
        <v>0</v>
      </c>
      <c r="U203" s="59">
        <f>'PER TRIWULAN'!X198</f>
        <v>82940000</v>
      </c>
      <c r="V203" s="59">
        <f>'K8 SD_UPTD 2013'!F204</f>
        <v>82940000</v>
      </c>
    </row>
    <row r="204" spans="2:22">
      <c r="B204" s="79">
        <f>'PER TRIWULAN'!A199</f>
        <v>194</v>
      </c>
      <c r="C204" s="90" t="str">
        <f>'PER TRIWULAN'!I199</f>
        <v xml:space="preserve"> Grobogan </v>
      </c>
      <c r="D204" s="36" t="str">
        <f>'PER TRIWULAN'!B199</f>
        <v>SD NEGERI 2 TANGGUNGHARJO</v>
      </c>
      <c r="E204" s="62">
        <f>'K8 SD_UPTD 2013'!G205</f>
        <v>500000</v>
      </c>
      <c r="F204" s="62">
        <f>'K8 SD_UPTD 2013'!H205</f>
        <v>2700000</v>
      </c>
      <c r="G204" s="62">
        <f>'K8 SD_UPTD 2013'!I205</f>
        <v>6868500</v>
      </c>
      <c r="H204" s="62">
        <f>'K8 SD_UPTD 2013'!J205</f>
        <v>29580125</v>
      </c>
      <c r="I204" s="62">
        <f>'K8 SD_UPTD 2013'!K205</f>
        <v>22644750</v>
      </c>
      <c r="J204" s="62">
        <f>'K8 SD_UPTD 2013'!L205</f>
        <v>16142725</v>
      </c>
      <c r="K204" s="62">
        <f>'K8 SD_UPTD 2013'!M205</f>
        <v>11609400</v>
      </c>
      <c r="L204" s="62">
        <f>'K8 SD_UPTD 2013'!N205</f>
        <v>32100000</v>
      </c>
      <c r="M204" s="62">
        <f>'K8 SD_UPTD 2013'!O205</f>
        <v>16743000</v>
      </c>
      <c r="N204" s="62">
        <f>'K8 SD_UPTD 2013'!P205</f>
        <v>0</v>
      </c>
      <c r="O204" s="62">
        <f>'K8 SD_UPTD 2013'!Q205</f>
        <v>5091500</v>
      </c>
      <c r="P204" s="62">
        <f>'K8 SD_UPTD 2013'!R205</f>
        <v>440000</v>
      </c>
      <c r="Q204" s="62">
        <f>'K8 SD_UPTD 2013'!S205</f>
        <v>0</v>
      </c>
      <c r="R204" s="62">
        <f t="shared" ref="R204:R267" si="9">SUM(E204:Q204)</f>
        <v>144420000</v>
      </c>
      <c r="S204" s="59">
        <f t="shared" ref="S204:S267" si="10">U204-V204</f>
        <v>0</v>
      </c>
      <c r="T204" s="59">
        <f t="shared" ref="T204:T267" si="11">V204-R204</f>
        <v>0</v>
      </c>
      <c r="U204" s="59">
        <f>'PER TRIWULAN'!X199</f>
        <v>144420000</v>
      </c>
      <c r="V204" s="59">
        <f>'K8 SD_UPTD 2013'!F205</f>
        <v>144420000</v>
      </c>
    </row>
    <row r="205" spans="2:22">
      <c r="B205" s="79">
        <f>'PER TRIWULAN'!A200</f>
        <v>195</v>
      </c>
      <c r="C205" s="90" t="str">
        <f>'PER TRIWULAN'!I200</f>
        <v xml:space="preserve"> Grobogan </v>
      </c>
      <c r="D205" s="36" t="str">
        <f>'PER TRIWULAN'!B200</f>
        <v>SD NEGERI 2 TEGUHAN</v>
      </c>
      <c r="E205" s="62">
        <f>'K8 SD_UPTD 2013'!G206</f>
        <v>3524000</v>
      </c>
      <c r="F205" s="62">
        <f>'K8 SD_UPTD 2013'!H206</f>
        <v>120000</v>
      </c>
      <c r="G205" s="62">
        <f>'K8 SD_UPTD 2013'!I206</f>
        <v>19494550</v>
      </c>
      <c r="H205" s="62">
        <f>'K8 SD_UPTD 2013'!J206</f>
        <v>20440800</v>
      </c>
      <c r="I205" s="62">
        <f>'K8 SD_UPTD 2013'!K206</f>
        <v>23456061</v>
      </c>
      <c r="J205" s="62">
        <f>'K8 SD_UPTD 2013'!L206</f>
        <v>11836939</v>
      </c>
      <c r="K205" s="62">
        <f>'K8 SD_UPTD 2013'!M206</f>
        <v>12047650</v>
      </c>
      <c r="L205" s="62">
        <f>'K8 SD_UPTD 2013'!N206</f>
        <v>21700000</v>
      </c>
      <c r="M205" s="62">
        <f>'K8 SD_UPTD 2013'!O206</f>
        <v>3530000</v>
      </c>
      <c r="N205" s="62">
        <f>'K8 SD_UPTD 2013'!P206</f>
        <v>0</v>
      </c>
      <c r="O205" s="62">
        <f>'K8 SD_UPTD 2013'!Q206</f>
        <v>2750000</v>
      </c>
      <c r="P205" s="62">
        <f>'K8 SD_UPTD 2013'!R206</f>
        <v>0</v>
      </c>
      <c r="Q205" s="62">
        <f>'K8 SD_UPTD 2013'!S206</f>
        <v>0</v>
      </c>
      <c r="R205" s="62">
        <f t="shared" si="9"/>
        <v>118900000</v>
      </c>
      <c r="S205" s="59">
        <f t="shared" si="10"/>
        <v>0</v>
      </c>
      <c r="T205" s="59">
        <f t="shared" si="11"/>
        <v>0</v>
      </c>
      <c r="U205" s="59">
        <f>'PER TRIWULAN'!X200</f>
        <v>118900000</v>
      </c>
      <c r="V205" s="59">
        <f>'K8 SD_UPTD 2013'!F206</f>
        <v>118900000</v>
      </c>
    </row>
    <row r="206" spans="2:22">
      <c r="B206" s="79">
        <f>'PER TRIWULAN'!A201</f>
        <v>196</v>
      </c>
      <c r="C206" s="90" t="str">
        <f>'PER TRIWULAN'!I201</f>
        <v xml:space="preserve"> Grobogan </v>
      </c>
      <c r="D206" s="36" t="str">
        <f>'PER TRIWULAN'!B201</f>
        <v>SD NEGERI 3 GETASREJO</v>
      </c>
      <c r="E206" s="62">
        <f>'K8 SD_UPTD 2013'!G207</f>
        <v>5502050</v>
      </c>
      <c r="F206" s="62">
        <f>'K8 SD_UPTD 2013'!H207</f>
        <v>0</v>
      </c>
      <c r="G206" s="62">
        <f>'K8 SD_UPTD 2013'!I207</f>
        <v>1969500</v>
      </c>
      <c r="H206" s="62">
        <f>'K8 SD_UPTD 2013'!J207</f>
        <v>7756700</v>
      </c>
      <c r="I206" s="62">
        <f>'K8 SD_UPTD 2013'!K207</f>
        <v>20791090</v>
      </c>
      <c r="J206" s="62">
        <f>'K8 SD_UPTD 2013'!L207</f>
        <v>9035560</v>
      </c>
      <c r="K206" s="62">
        <f>'K8 SD_UPTD 2013'!M207</f>
        <v>6905300</v>
      </c>
      <c r="L206" s="62">
        <f>'K8 SD_UPTD 2013'!N207</f>
        <v>15250000</v>
      </c>
      <c r="M206" s="62">
        <f>'K8 SD_UPTD 2013'!O207</f>
        <v>6203800</v>
      </c>
      <c r="N206" s="62">
        <f>'K8 SD_UPTD 2013'!P207</f>
        <v>736000</v>
      </c>
      <c r="O206" s="62">
        <f>'K8 SD_UPTD 2013'!Q207</f>
        <v>2700000</v>
      </c>
      <c r="P206" s="62">
        <f>'K8 SD_UPTD 2013'!R207</f>
        <v>0</v>
      </c>
      <c r="Q206" s="62">
        <f>'K8 SD_UPTD 2013'!S207</f>
        <v>0</v>
      </c>
      <c r="R206" s="62">
        <f t="shared" si="9"/>
        <v>76850000</v>
      </c>
      <c r="S206" s="59">
        <f t="shared" si="10"/>
        <v>0</v>
      </c>
      <c r="T206" s="59">
        <f t="shared" si="11"/>
        <v>0</v>
      </c>
      <c r="U206" s="59">
        <f>'PER TRIWULAN'!X201</f>
        <v>76850000</v>
      </c>
      <c r="V206" s="59">
        <f>'K8 SD_UPTD 2013'!F207</f>
        <v>76850000</v>
      </c>
    </row>
    <row r="207" spans="2:22">
      <c r="B207" s="79">
        <f>'PER TRIWULAN'!A202</f>
        <v>197</v>
      </c>
      <c r="C207" s="90" t="str">
        <f>'PER TRIWULAN'!I202</f>
        <v xml:space="preserve"> Grobogan </v>
      </c>
      <c r="D207" s="36" t="str">
        <f>'PER TRIWULAN'!B202</f>
        <v>SD NEGERI 3 GROBOGAN</v>
      </c>
      <c r="E207" s="62">
        <f>'K8 SD_UPTD 2013'!G208</f>
        <v>5581250</v>
      </c>
      <c r="F207" s="62">
        <f>'K8 SD_UPTD 2013'!H208</f>
        <v>369000</v>
      </c>
      <c r="G207" s="62">
        <f>'K8 SD_UPTD 2013'!I208</f>
        <v>24741800</v>
      </c>
      <c r="H207" s="62">
        <f>'K8 SD_UPTD 2013'!J208</f>
        <v>8123300</v>
      </c>
      <c r="I207" s="62">
        <f>'K8 SD_UPTD 2013'!K208</f>
        <v>14703091</v>
      </c>
      <c r="J207" s="62">
        <f>'K8 SD_UPTD 2013'!L208</f>
        <v>4848059</v>
      </c>
      <c r="K207" s="62">
        <f>'K8 SD_UPTD 2013'!M208</f>
        <v>12128500</v>
      </c>
      <c r="L207" s="62">
        <f>'K8 SD_UPTD 2013'!N208</f>
        <v>16300000</v>
      </c>
      <c r="M207" s="62">
        <f>'K8 SD_UPTD 2013'!O208</f>
        <v>3815000</v>
      </c>
      <c r="N207" s="62">
        <f>'K8 SD_UPTD 2013'!P208</f>
        <v>0</v>
      </c>
      <c r="O207" s="62">
        <f>'K8 SD_UPTD 2013'!Q208</f>
        <v>3830000</v>
      </c>
      <c r="P207" s="62">
        <f>'K8 SD_UPTD 2013'!R208</f>
        <v>1054000</v>
      </c>
      <c r="Q207" s="62">
        <f>'K8 SD_UPTD 2013'!S208</f>
        <v>3686000</v>
      </c>
      <c r="R207" s="62">
        <f t="shared" si="9"/>
        <v>99180000</v>
      </c>
      <c r="S207" s="59">
        <f t="shared" si="10"/>
        <v>0</v>
      </c>
      <c r="T207" s="59">
        <f t="shared" si="11"/>
        <v>0</v>
      </c>
      <c r="U207" s="59">
        <f>'PER TRIWULAN'!X202</f>
        <v>99180000</v>
      </c>
      <c r="V207" s="59">
        <f>'K8 SD_UPTD 2013'!F208</f>
        <v>99180000</v>
      </c>
    </row>
    <row r="208" spans="2:22">
      <c r="B208" s="79">
        <f>'PER TRIWULAN'!A203</f>
        <v>198</v>
      </c>
      <c r="C208" s="90" t="str">
        <f>'PER TRIWULAN'!I203</f>
        <v xml:space="preserve"> Grobogan </v>
      </c>
      <c r="D208" s="36" t="str">
        <f>'PER TRIWULAN'!B203</f>
        <v>SD NEGERI 3 JATIPOHON</v>
      </c>
      <c r="E208" s="62">
        <f>'K8 SD_UPTD 2013'!G209</f>
        <v>590000</v>
      </c>
      <c r="F208" s="62">
        <f>'K8 SD_UPTD 2013'!H209</f>
        <v>600000</v>
      </c>
      <c r="G208" s="62">
        <f>'K8 SD_UPTD 2013'!I209</f>
        <v>22379900</v>
      </c>
      <c r="H208" s="62">
        <f>'K8 SD_UPTD 2013'!J209</f>
        <v>15020400</v>
      </c>
      <c r="I208" s="62">
        <f>'K8 SD_UPTD 2013'!K209</f>
        <v>12406600</v>
      </c>
      <c r="J208" s="62">
        <f>'K8 SD_UPTD 2013'!L209</f>
        <v>11178600</v>
      </c>
      <c r="K208" s="62">
        <f>'K8 SD_UPTD 2013'!M209</f>
        <v>8273500</v>
      </c>
      <c r="L208" s="62">
        <f>'K8 SD_UPTD 2013'!N209</f>
        <v>36375000</v>
      </c>
      <c r="M208" s="62">
        <f>'K8 SD_UPTD 2013'!O209</f>
        <v>1875000</v>
      </c>
      <c r="N208" s="62">
        <f>'K8 SD_UPTD 2013'!P209</f>
        <v>2016000</v>
      </c>
      <c r="O208" s="62">
        <f>'K8 SD_UPTD 2013'!Q209</f>
        <v>2950000</v>
      </c>
      <c r="P208" s="62">
        <f>'K8 SD_UPTD 2013'!R209</f>
        <v>4365000</v>
      </c>
      <c r="Q208" s="62">
        <f>'K8 SD_UPTD 2013'!S209</f>
        <v>0</v>
      </c>
      <c r="R208" s="62">
        <f t="shared" si="9"/>
        <v>118030000</v>
      </c>
      <c r="S208" s="59">
        <f t="shared" si="10"/>
        <v>0</v>
      </c>
      <c r="T208" s="59">
        <f t="shared" si="11"/>
        <v>0</v>
      </c>
      <c r="U208" s="59">
        <f>'PER TRIWULAN'!X203</f>
        <v>118030000</v>
      </c>
      <c r="V208" s="59">
        <f>'K8 SD_UPTD 2013'!F209</f>
        <v>118030000</v>
      </c>
    </row>
    <row r="209" spans="2:22">
      <c r="B209" s="79">
        <f>'PER TRIWULAN'!A204</f>
        <v>199</v>
      </c>
      <c r="C209" s="90" t="str">
        <f>'PER TRIWULAN'!I204</f>
        <v xml:space="preserve"> Grobogan </v>
      </c>
      <c r="D209" s="36" t="str">
        <f>'PER TRIWULAN'!B204</f>
        <v>SD NEGERI 3 KARANGREJO</v>
      </c>
      <c r="E209" s="62">
        <f>'K8 SD_UPTD 2013'!G210</f>
        <v>3320000</v>
      </c>
      <c r="F209" s="62">
        <f>'K8 SD_UPTD 2013'!H210</f>
        <v>1000000</v>
      </c>
      <c r="G209" s="62">
        <f>'K8 SD_UPTD 2013'!I210</f>
        <v>12927600</v>
      </c>
      <c r="H209" s="62">
        <f>'K8 SD_UPTD 2013'!J210</f>
        <v>14077900</v>
      </c>
      <c r="I209" s="62">
        <f>'K8 SD_UPTD 2013'!K210</f>
        <v>13365550</v>
      </c>
      <c r="J209" s="62">
        <f>'K8 SD_UPTD 2013'!L210</f>
        <v>815650</v>
      </c>
      <c r="K209" s="62">
        <f>'K8 SD_UPTD 2013'!M210</f>
        <v>3837000</v>
      </c>
      <c r="L209" s="62">
        <f>'K8 SD_UPTD 2013'!N210</f>
        <v>9700000</v>
      </c>
      <c r="M209" s="62">
        <f>'K8 SD_UPTD 2013'!O210</f>
        <v>2105000</v>
      </c>
      <c r="N209" s="62">
        <f>'K8 SD_UPTD 2013'!P210</f>
        <v>270000</v>
      </c>
      <c r="O209" s="62">
        <f>'K8 SD_UPTD 2013'!Q210</f>
        <v>7161300</v>
      </c>
      <c r="P209" s="62">
        <f>'K8 SD_UPTD 2013'!R210</f>
        <v>150000</v>
      </c>
      <c r="Q209" s="62" t="str">
        <f>'K8 SD_UPTD 2013'!S210</f>
        <v>-</v>
      </c>
      <c r="R209" s="62">
        <f t="shared" si="9"/>
        <v>68730000</v>
      </c>
      <c r="S209" s="59">
        <f t="shared" si="10"/>
        <v>0</v>
      </c>
      <c r="T209" s="59">
        <f t="shared" si="11"/>
        <v>0</v>
      </c>
      <c r="U209" s="59">
        <f>'PER TRIWULAN'!X204</f>
        <v>68730000</v>
      </c>
      <c r="V209" s="59">
        <f>'K8 SD_UPTD 2013'!F210</f>
        <v>68730000</v>
      </c>
    </row>
    <row r="210" spans="2:22">
      <c r="B210" s="79">
        <f>'PER TRIWULAN'!A205</f>
        <v>200</v>
      </c>
      <c r="C210" s="90" t="str">
        <f>'PER TRIWULAN'!I205</f>
        <v xml:space="preserve"> Grobogan </v>
      </c>
      <c r="D210" s="36" t="str">
        <f>'PER TRIWULAN'!B205</f>
        <v>SD NEGERI 3 LEBAK</v>
      </c>
      <c r="E210" s="62">
        <f>'K8 SD_UPTD 2013'!G211</f>
        <v>6469000</v>
      </c>
      <c r="F210" s="62">
        <f>'K8 SD_UPTD 2013'!H211</f>
        <v>1620000</v>
      </c>
      <c r="G210" s="62">
        <f>'K8 SD_UPTD 2013'!I211</f>
        <v>840000</v>
      </c>
      <c r="H210" s="62">
        <f>'K8 SD_UPTD 2013'!J211</f>
        <v>22011900</v>
      </c>
      <c r="I210" s="62">
        <f>'K8 SD_UPTD 2013'!K211</f>
        <v>18432050</v>
      </c>
      <c r="J210" s="62">
        <f>'K8 SD_UPTD 2013'!L211</f>
        <v>24159850</v>
      </c>
      <c r="K210" s="62">
        <f>'K8 SD_UPTD 2013'!M211</f>
        <v>7937000</v>
      </c>
      <c r="L210" s="62">
        <f>'K8 SD_UPTD 2013'!N211</f>
        <v>19900000</v>
      </c>
      <c r="M210" s="62">
        <f>'K8 SD_UPTD 2013'!O211</f>
        <v>7735200</v>
      </c>
      <c r="N210" s="62">
        <f>'K8 SD_UPTD 2013'!P211</f>
        <v>0</v>
      </c>
      <c r="O210" s="62">
        <f>'K8 SD_UPTD 2013'!Q211</f>
        <v>2520000</v>
      </c>
      <c r="P210" s="62">
        <f>'K8 SD_UPTD 2013'!R211</f>
        <v>225000</v>
      </c>
      <c r="Q210" s="62">
        <f>'K8 SD_UPTD 2013'!S211</f>
        <v>2700000</v>
      </c>
      <c r="R210" s="62">
        <f t="shared" si="9"/>
        <v>114550000</v>
      </c>
      <c r="S210" s="59">
        <f t="shared" si="10"/>
        <v>0</v>
      </c>
      <c r="T210" s="59">
        <f t="shared" si="11"/>
        <v>0</v>
      </c>
      <c r="U210" s="59">
        <f>'PER TRIWULAN'!X205</f>
        <v>114550000</v>
      </c>
      <c r="V210" s="59">
        <f>'K8 SD_UPTD 2013'!F211</f>
        <v>114550000</v>
      </c>
    </row>
    <row r="211" spans="2:22">
      <c r="B211" s="79">
        <f>'PER TRIWULAN'!A206</f>
        <v>201</v>
      </c>
      <c r="C211" s="90" t="str">
        <f>'PER TRIWULAN'!I206</f>
        <v xml:space="preserve"> Grobogan </v>
      </c>
      <c r="D211" s="36" t="str">
        <f>'PER TRIWULAN'!B206</f>
        <v>SD NEGERI 3 NGABENREJO</v>
      </c>
      <c r="E211" s="62">
        <f>'K8 SD_UPTD 2013'!G212</f>
        <v>3095000</v>
      </c>
      <c r="F211" s="62">
        <f>'K8 SD_UPTD 2013'!H212</f>
        <v>0</v>
      </c>
      <c r="G211" s="62">
        <f>'K8 SD_UPTD 2013'!I212</f>
        <v>12856100</v>
      </c>
      <c r="H211" s="62">
        <f>'K8 SD_UPTD 2013'!J212</f>
        <v>13695200</v>
      </c>
      <c r="I211" s="62">
        <f>'K8 SD_UPTD 2013'!K212</f>
        <v>6238550</v>
      </c>
      <c r="J211" s="62">
        <f>'K8 SD_UPTD 2013'!L212</f>
        <v>11529094</v>
      </c>
      <c r="K211" s="62">
        <f>'K8 SD_UPTD 2013'!M212</f>
        <v>5804800</v>
      </c>
      <c r="L211" s="62">
        <f>'K8 SD_UPTD 2013'!N212</f>
        <v>13800000</v>
      </c>
      <c r="M211" s="62">
        <f>'K8 SD_UPTD 2013'!O212</f>
        <v>6457000</v>
      </c>
      <c r="N211" s="62">
        <f>'K8 SD_UPTD 2013'!P212</f>
        <v>0</v>
      </c>
      <c r="O211" s="62">
        <f>'K8 SD_UPTD 2013'!Q212</f>
        <v>3322000</v>
      </c>
      <c r="P211" s="62">
        <f>'K8 SD_UPTD 2013'!R212</f>
        <v>4975000</v>
      </c>
      <c r="Q211" s="62">
        <f>'K8 SD_UPTD 2013'!S212</f>
        <v>1900000</v>
      </c>
      <c r="R211" s="62">
        <f t="shared" si="9"/>
        <v>83672744</v>
      </c>
      <c r="S211" s="59">
        <f t="shared" si="10"/>
        <v>0</v>
      </c>
      <c r="T211" s="59">
        <f t="shared" si="11"/>
        <v>137256</v>
      </c>
      <c r="U211" s="59">
        <f>'PER TRIWULAN'!X206</f>
        <v>83810000</v>
      </c>
      <c r="V211" s="59">
        <f>'K8 SD_UPTD 2013'!F212</f>
        <v>83810000</v>
      </c>
    </row>
    <row r="212" spans="2:22">
      <c r="B212" s="79">
        <f>'PER TRIWULAN'!A207</f>
        <v>202</v>
      </c>
      <c r="C212" s="90" t="str">
        <f>'PER TRIWULAN'!I207</f>
        <v xml:space="preserve"> Grobogan </v>
      </c>
      <c r="D212" s="36" t="str">
        <f>'PER TRIWULAN'!B207</f>
        <v>SD NEGERI 3 PUTATSARI</v>
      </c>
      <c r="E212" s="62">
        <f>'K8 SD_UPTD 2013'!G213</f>
        <v>4813650</v>
      </c>
      <c r="F212" s="62">
        <f>'K8 SD_UPTD 2013'!H213</f>
        <v>450000</v>
      </c>
      <c r="G212" s="62">
        <f>'K8 SD_UPTD 2013'!I213</f>
        <v>22568450</v>
      </c>
      <c r="H212" s="62">
        <f>'K8 SD_UPTD 2013'!J213</f>
        <v>20557100</v>
      </c>
      <c r="I212" s="62">
        <f>'K8 SD_UPTD 2013'!K213</f>
        <v>9458550</v>
      </c>
      <c r="J212" s="62">
        <f>'K8 SD_UPTD 2013'!L213</f>
        <v>6764750</v>
      </c>
      <c r="K212" s="62">
        <f>'K8 SD_UPTD 2013'!M213</f>
        <v>11308000</v>
      </c>
      <c r="L212" s="62">
        <f>'K8 SD_UPTD 2013'!N213</f>
        <v>14375000</v>
      </c>
      <c r="M212" s="62">
        <f>'K8 SD_UPTD 2013'!O213</f>
        <v>7606000</v>
      </c>
      <c r="N212" s="62">
        <f>'K8 SD_UPTD 2013'!P213</f>
        <v>0</v>
      </c>
      <c r="O212" s="62">
        <f>'K8 SD_UPTD 2013'!Q213</f>
        <v>4041500</v>
      </c>
      <c r="P212" s="62">
        <f>'K8 SD_UPTD 2013'!R213</f>
        <v>1007000</v>
      </c>
      <c r="Q212" s="62">
        <f>'K8 SD_UPTD 2013'!S213</f>
        <v>0</v>
      </c>
      <c r="R212" s="62">
        <f t="shared" si="9"/>
        <v>102950000</v>
      </c>
      <c r="S212" s="59">
        <f t="shared" si="10"/>
        <v>0</v>
      </c>
      <c r="T212" s="59">
        <f t="shared" si="11"/>
        <v>0</v>
      </c>
      <c r="U212" s="59">
        <f>'PER TRIWULAN'!X207</f>
        <v>102950000</v>
      </c>
      <c r="V212" s="59">
        <f>'K8 SD_UPTD 2013'!F213</f>
        <v>102950000</v>
      </c>
    </row>
    <row r="213" spans="2:22">
      <c r="B213" s="79">
        <f>'PER TRIWULAN'!A208</f>
        <v>203</v>
      </c>
      <c r="C213" s="90" t="str">
        <f>'PER TRIWULAN'!I208</f>
        <v xml:space="preserve"> Grobogan </v>
      </c>
      <c r="D213" s="36" t="str">
        <f>'PER TRIWULAN'!B208</f>
        <v>SD NEGERI 3 REJOSARI</v>
      </c>
      <c r="E213" s="62">
        <f>'K8 SD_UPTD 2013'!G214</f>
        <v>2839500</v>
      </c>
      <c r="F213" s="62">
        <f>'K8 SD_UPTD 2013'!H214</f>
        <v>965000</v>
      </c>
      <c r="G213" s="62">
        <f>'K8 SD_UPTD 2013'!I214</f>
        <v>17094100</v>
      </c>
      <c r="H213" s="62">
        <f>'K8 SD_UPTD 2013'!J214</f>
        <v>15908600</v>
      </c>
      <c r="I213" s="62">
        <f>'K8 SD_UPTD 2013'!K214</f>
        <v>9655150</v>
      </c>
      <c r="J213" s="62">
        <f>'K8 SD_UPTD 2013'!L214</f>
        <v>1476776</v>
      </c>
      <c r="K213" s="62">
        <f>'K8 SD_UPTD 2013'!M214</f>
        <v>20894666</v>
      </c>
      <c r="L213" s="62">
        <f>'K8 SD_UPTD 2013'!N214</f>
        <v>14910000</v>
      </c>
      <c r="M213" s="62">
        <f>'K8 SD_UPTD 2013'!O214</f>
        <v>7963000</v>
      </c>
      <c r="N213" s="62">
        <f>'K8 SD_UPTD 2013'!P214</f>
        <v>1177000</v>
      </c>
      <c r="O213" s="62">
        <f>'K8 SD_UPTD 2013'!Q214</f>
        <v>9132208</v>
      </c>
      <c r="P213" s="62">
        <f>'K8 SD_UPTD 2013'!R214</f>
        <v>6154000</v>
      </c>
      <c r="Q213" s="62">
        <f>'K8 SD_UPTD 2013'!S214</f>
        <v>0</v>
      </c>
      <c r="R213" s="62">
        <f t="shared" si="9"/>
        <v>108170000</v>
      </c>
      <c r="S213" s="59">
        <f t="shared" si="10"/>
        <v>0</v>
      </c>
      <c r="T213" s="59">
        <f t="shared" si="11"/>
        <v>0</v>
      </c>
      <c r="U213" s="59">
        <f>'PER TRIWULAN'!X208</f>
        <v>108170000</v>
      </c>
      <c r="V213" s="59">
        <f>'K8 SD_UPTD 2013'!F214</f>
        <v>108170000</v>
      </c>
    </row>
    <row r="214" spans="2:22">
      <c r="B214" s="79">
        <f>'PER TRIWULAN'!A209</f>
        <v>204</v>
      </c>
      <c r="C214" s="90" t="str">
        <f>'PER TRIWULAN'!I209</f>
        <v xml:space="preserve"> Grobogan </v>
      </c>
      <c r="D214" s="36" t="str">
        <f>'PER TRIWULAN'!B209</f>
        <v>SD NEGERI 3 SEDAYU</v>
      </c>
      <c r="E214" s="62">
        <f>'K8 SD_UPTD 2013'!G215</f>
        <v>6012000</v>
      </c>
      <c r="F214" s="62">
        <f>'K8 SD_UPTD 2013'!H215</f>
        <v>500000</v>
      </c>
      <c r="G214" s="62">
        <f>'K8 SD_UPTD 2013'!I215</f>
        <v>6040900</v>
      </c>
      <c r="H214" s="62">
        <f>'K8 SD_UPTD 2013'!J215</f>
        <v>12651300</v>
      </c>
      <c r="I214" s="62">
        <f>'K8 SD_UPTD 2013'!K215</f>
        <v>10446259</v>
      </c>
      <c r="J214" s="62">
        <f>'K8 SD_UPTD 2013'!L215</f>
        <v>772041</v>
      </c>
      <c r="K214" s="62">
        <f>'K8 SD_UPTD 2013'!M215</f>
        <v>1495000</v>
      </c>
      <c r="L214" s="62">
        <f>'K8 SD_UPTD 2013'!N215</f>
        <v>15900000</v>
      </c>
      <c r="M214" s="62">
        <f>'K8 SD_UPTD 2013'!O215</f>
        <v>1815000</v>
      </c>
      <c r="N214" s="62">
        <f>'K8 SD_UPTD 2013'!P215</f>
        <v>0</v>
      </c>
      <c r="O214" s="62">
        <f>'K8 SD_UPTD 2013'!Q215</f>
        <v>1917500</v>
      </c>
      <c r="P214" s="62">
        <f>'K8 SD_UPTD 2013'!R215</f>
        <v>4800000</v>
      </c>
      <c r="Q214" s="62">
        <f>'K8 SD_UPTD 2013'!S215</f>
        <v>0</v>
      </c>
      <c r="R214" s="62">
        <f t="shared" si="9"/>
        <v>62350000</v>
      </c>
      <c r="S214" s="59">
        <f t="shared" si="10"/>
        <v>0</v>
      </c>
      <c r="T214" s="59">
        <f t="shared" si="11"/>
        <v>0</v>
      </c>
      <c r="U214" s="59">
        <f>'PER TRIWULAN'!X209</f>
        <v>62350000</v>
      </c>
      <c r="V214" s="59">
        <f>'K8 SD_UPTD 2013'!F215</f>
        <v>62350000</v>
      </c>
    </row>
    <row r="215" spans="2:22">
      <c r="B215" s="79">
        <f>'PER TRIWULAN'!A210</f>
        <v>205</v>
      </c>
      <c r="C215" s="90" t="str">
        <f>'PER TRIWULAN'!I210</f>
        <v xml:space="preserve"> Grobogan </v>
      </c>
      <c r="D215" s="36" t="str">
        <f>'PER TRIWULAN'!B210</f>
        <v>SD NEGERI 3 TANGGUNGHARJO</v>
      </c>
      <c r="E215" s="62">
        <f>'K8 SD_UPTD 2013'!G216</f>
        <v>16581950</v>
      </c>
      <c r="F215" s="62">
        <f>'K8 SD_UPTD 2013'!H216</f>
        <v>1064600</v>
      </c>
      <c r="G215" s="62">
        <f>'K8 SD_UPTD 2013'!I216</f>
        <v>3843000</v>
      </c>
      <c r="H215" s="62">
        <f>'K8 SD_UPTD 2013'!J216</f>
        <v>15213908</v>
      </c>
      <c r="I215" s="62">
        <f>'K8 SD_UPTD 2013'!K216</f>
        <v>5244550</v>
      </c>
      <c r="J215" s="62">
        <f>'K8 SD_UPTD 2013'!L216</f>
        <v>8082092</v>
      </c>
      <c r="K215" s="62">
        <f>'K8 SD_UPTD 2013'!M216</f>
        <v>6845100</v>
      </c>
      <c r="L215" s="62">
        <f>'K8 SD_UPTD 2013'!N216</f>
        <v>30950000</v>
      </c>
      <c r="M215" s="62">
        <f>'K8 SD_UPTD 2013'!O216</f>
        <v>1345000</v>
      </c>
      <c r="N215" s="62">
        <f>'K8 SD_UPTD 2013'!P216</f>
        <v>0</v>
      </c>
      <c r="O215" s="62">
        <f>'K8 SD_UPTD 2013'!Q216</f>
        <v>2100000</v>
      </c>
      <c r="P215" s="62">
        <f>'K8 SD_UPTD 2013'!R216</f>
        <v>4899000</v>
      </c>
      <c r="Q215" s="62">
        <f>'K8 SD_UPTD 2013'!S216</f>
        <v>19250800</v>
      </c>
      <c r="R215" s="62">
        <f t="shared" si="9"/>
        <v>115420000</v>
      </c>
      <c r="S215" s="59">
        <f t="shared" si="10"/>
        <v>0</v>
      </c>
      <c r="T215" s="59">
        <f t="shared" si="11"/>
        <v>0</v>
      </c>
      <c r="U215" s="59">
        <f>'PER TRIWULAN'!X210</f>
        <v>115420000</v>
      </c>
      <c r="V215" s="59">
        <f>'K8 SD_UPTD 2013'!F216</f>
        <v>115420000</v>
      </c>
    </row>
    <row r="216" spans="2:22">
      <c r="B216" s="79">
        <f>'PER TRIWULAN'!A211</f>
        <v>206</v>
      </c>
      <c r="C216" s="90" t="str">
        <f>'PER TRIWULAN'!I211</f>
        <v xml:space="preserve"> Grobogan </v>
      </c>
      <c r="D216" s="36" t="str">
        <f>'PER TRIWULAN'!B211</f>
        <v>SD NEGERI 3 TEGUHAN</v>
      </c>
      <c r="E216" s="62">
        <f>'K8 SD_UPTD 2013'!G217</f>
        <v>2970000</v>
      </c>
      <c r="F216" s="62">
        <f>'K8 SD_UPTD 2013'!H217</f>
        <v>1030000</v>
      </c>
      <c r="G216" s="62">
        <f>'K8 SD_UPTD 2013'!I217</f>
        <v>10970800</v>
      </c>
      <c r="H216" s="62">
        <f>'K8 SD_UPTD 2013'!J217</f>
        <v>22717500</v>
      </c>
      <c r="I216" s="62">
        <f>'K8 SD_UPTD 2013'!K217</f>
        <v>30765958</v>
      </c>
      <c r="J216" s="62">
        <f>'K8 SD_UPTD 2013'!L217</f>
        <v>676742</v>
      </c>
      <c r="K216" s="62">
        <f>'K8 SD_UPTD 2013'!M217</f>
        <v>12764500</v>
      </c>
      <c r="L216" s="62">
        <f>'K8 SD_UPTD 2013'!N217</f>
        <v>24000000</v>
      </c>
      <c r="M216" s="62">
        <f>'K8 SD_UPTD 2013'!O217</f>
        <v>3292000</v>
      </c>
      <c r="N216" s="62">
        <f>'K8 SD_UPTD 2013'!P217</f>
        <v>0</v>
      </c>
      <c r="O216" s="62">
        <f>'K8 SD_UPTD 2013'!Q217</f>
        <v>4450000</v>
      </c>
      <c r="P216" s="62">
        <f>'K8 SD_UPTD 2013'!R217</f>
        <v>7583000</v>
      </c>
      <c r="Q216" s="62">
        <f>'K8 SD_UPTD 2013'!S217</f>
        <v>1449500</v>
      </c>
      <c r="R216" s="62">
        <f t="shared" si="9"/>
        <v>122670000</v>
      </c>
      <c r="S216" s="59">
        <f t="shared" si="10"/>
        <v>0</v>
      </c>
      <c r="T216" s="59">
        <f t="shared" si="11"/>
        <v>0</v>
      </c>
      <c r="U216" s="59">
        <f>'PER TRIWULAN'!X211</f>
        <v>122670000</v>
      </c>
      <c r="V216" s="59">
        <f>'K8 SD_UPTD 2013'!F217</f>
        <v>122670000</v>
      </c>
    </row>
    <row r="217" spans="2:22">
      <c r="B217" s="79">
        <f>'PER TRIWULAN'!A212</f>
        <v>207</v>
      </c>
      <c r="C217" s="90" t="str">
        <f>'PER TRIWULAN'!I212</f>
        <v xml:space="preserve"> Grobogan </v>
      </c>
      <c r="D217" s="36" t="str">
        <f>'PER TRIWULAN'!B212</f>
        <v>SD NEGERI 4 GROBOGAN</v>
      </c>
      <c r="E217" s="62">
        <f>'K8 SD_UPTD 2013'!G218</f>
        <v>3344100</v>
      </c>
      <c r="F217" s="62">
        <f>'K8 SD_UPTD 2013'!H218</f>
        <v>1550000</v>
      </c>
      <c r="G217" s="62">
        <f>'K8 SD_UPTD 2013'!I218</f>
        <v>12551300</v>
      </c>
      <c r="H217" s="62">
        <f>'K8 SD_UPTD 2013'!J218</f>
        <v>17726000</v>
      </c>
      <c r="I217" s="62">
        <f>'K8 SD_UPTD 2013'!K218</f>
        <v>12292459</v>
      </c>
      <c r="J217" s="62">
        <f>'K8 SD_UPTD 2013'!L218</f>
        <v>3485060</v>
      </c>
      <c r="K217" s="62">
        <f>'K8 SD_UPTD 2013'!M218</f>
        <v>17662681</v>
      </c>
      <c r="L217" s="62">
        <f>'K8 SD_UPTD 2013'!N218</f>
        <v>17400000</v>
      </c>
      <c r="M217" s="62">
        <f>'K8 SD_UPTD 2013'!O218</f>
        <v>1436400</v>
      </c>
      <c r="N217" s="62">
        <f>'K8 SD_UPTD 2013'!P218</f>
        <v>0</v>
      </c>
      <c r="O217" s="62">
        <f>'K8 SD_UPTD 2013'!Q218</f>
        <v>4362000</v>
      </c>
      <c r="P217" s="62">
        <f>'K8 SD_UPTD 2013'!R218</f>
        <v>0</v>
      </c>
      <c r="Q217" s="62">
        <f>'K8 SD_UPTD 2013'!S218</f>
        <v>3600000</v>
      </c>
      <c r="R217" s="62">
        <f t="shared" si="9"/>
        <v>95410000</v>
      </c>
      <c r="S217" s="59">
        <f t="shared" si="10"/>
        <v>0</v>
      </c>
      <c r="T217" s="59">
        <f t="shared" si="11"/>
        <v>0</v>
      </c>
      <c r="U217" s="59">
        <f>'PER TRIWULAN'!X212</f>
        <v>95410000</v>
      </c>
      <c r="V217" s="59">
        <f>'K8 SD_UPTD 2013'!F218</f>
        <v>95410000</v>
      </c>
    </row>
    <row r="218" spans="2:22">
      <c r="B218" s="79">
        <f>'PER TRIWULAN'!A213</f>
        <v>208</v>
      </c>
      <c r="C218" s="90" t="str">
        <f>'PER TRIWULAN'!I213</f>
        <v xml:space="preserve"> Grobogan </v>
      </c>
      <c r="D218" s="36" t="str">
        <f>'PER TRIWULAN'!B213</f>
        <v>SD NEGERI 4 KARANGREJO</v>
      </c>
      <c r="E218" s="62">
        <f>'K8 SD_UPTD 2013'!G219</f>
        <v>2820000</v>
      </c>
      <c r="F218" s="62">
        <f>'K8 SD_UPTD 2013'!H219</f>
        <v>1000000</v>
      </c>
      <c r="G218" s="62">
        <f>'K8 SD_UPTD 2013'!I219</f>
        <v>22190100</v>
      </c>
      <c r="H218" s="62">
        <f>'K8 SD_UPTD 2013'!J219</f>
        <v>21288000</v>
      </c>
      <c r="I218" s="62">
        <f>'K8 SD_UPTD 2013'!K219</f>
        <v>21411792</v>
      </c>
      <c r="J218" s="62">
        <f>'K8 SD_UPTD 2013'!L219</f>
        <v>1277508</v>
      </c>
      <c r="K218" s="62">
        <f>'K8 SD_UPTD 2013'!M219</f>
        <v>7127000</v>
      </c>
      <c r="L218" s="62">
        <f>'K8 SD_UPTD 2013'!N219</f>
        <v>23700000</v>
      </c>
      <c r="M218" s="62">
        <f>'K8 SD_UPTD 2013'!O219</f>
        <v>7870600</v>
      </c>
      <c r="N218" s="62">
        <f>'K8 SD_UPTD 2013'!P219</f>
        <v>0</v>
      </c>
      <c r="O218" s="62">
        <f>'K8 SD_UPTD 2013'!Q219</f>
        <v>3965000</v>
      </c>
      <c r="P218" s="62">
        <f>'K8 SD_UPTD 2013'!R219</f>
        <v>5090000</v>
      </c>
      <c r="Q218" s="62">
        <f>'K8 SD_UPTD 2013'!S219</f>
        <v>0</v>
      </c>
      <c r="R218" s="62">
        <f t="shared" si="9"/>
        <v>117740000</v>
      </c>
      <c r="S218" s="59">
        <f t="shared" si="10"/>
        <v>0</v>
      </c>
      <c r="T218" s="59">
        <f t="shared" si="11"/>
        <v>0</v>
      </c>
      <c r="U218" s="59">
        <f>'PER TRIWULAN'!X213</f>
        <v>117740000</v>
      </c>
      <c r="V218" s="59">
        <f>'K8 SD_UPTD 2013'!F219</f>
        <v>117740000</v>
      </c>
    </row>
    <row r="219" spans="2:22">
      <c r="B219" s="79">
        <f>'PER TRIWULAN'!A214</f>
        <v>209</v>
      </c>
      <c r="C219" s="90" t="str">
        <f>'PER TRIWULAN'!I214</f>
        <v xml:space="preserve"> Grobogan </v>
      </c>
      <c r="D219" s="36" t="str">
        <f>'PER TRIWULAN'!B214</f>
        <v>SD NEGERI 4 LEBAK</v>
      </c>
      <c r="E219" s="62">
        <f>'K8 SD_UPTD 2013'!G220</f>
        <v>0</v>
      </c>
      <c r="F219" s="62">
        <f>'K8 SD_UPTD 2013'!H220</f>
        <v>0</v>
      </c>
      <c r="G219" s="62">
        <f>'K8 SD_UPTD 2013'!I220</f>
        <v>4879000</v>
      </c>
      <c r="H219" s="62">
        <f>'K8 SD_UPTD 2013'!J220</f>
        <v>14134100</v>
      </c>
      <c r="I219" s="62">
        <f>'K8 SD_UPTD 2013'!K220</f>
        <v>16197650</v>
      </c>
      <c r="J219" s="62">
        <f>'K8 SD_UPTD 2013'!L220</f>
        <v>1631050</v>
      </c>
      <c r="K219" s="62">
        <f>'K8 SD_UPTD 2013'!M220</f>
        <v>500000</v>
      </c>
      <c r="L219" s="62">
        <f>'K8 SD_UPTD 2013'!N220</f>
        <v>13500000</v>
      </c>
      <c r="M219" s="62">
        <f>'K8 SD_UPTD 2013'!O220</f>
        <v>5739200</v>
      </c>
      <c r="N219" s="62">
        <f>'K8 SD_UPTD 2013'!P220</f>
        <v>0</v>
      </c>
      <c r="O219" s="62">
        <f>'K8 SD_UPTD 2013'!Q220</f>
        <v>5244000</v>
      </c>
      <c r="P219" s="62">
        <f>'K8 SD_UPTD 2013'!R220</f>
        <v>1105000</v>
      </c>
      <c r="Q219" s="62">
        <f>'K8 SD_UPTD 2013'!S220</f>
        <v>0</v>
      </c>
      <c r="R219" s="62">
        <f t="shared" si="9"/>
        <v>62930000</v>
      </c>
      <c r="S219" s="59">
        <f t="shared" si="10"/>
        <v>0</v>
      </c>
      <c r="T219" s="59">
        <f t="shared" si="11"/>
        <v>0</v>
      </c>
      <c r="U219" s="59">
        <f>'PER TRIWULAN'!X214</f>
        <v>62930000</v>
      </c>
      <c r="V219" s="59">
        <f>'K8 SD_UPTD 2013'!F220</f>
        <v>62930000</v>
      </c>
    </row>
    <row r="220" spans="2:22">
      <c r="B220" s="79">
        <f>'PER TRIWULAN'!A215</f>
        <v>210</v>
      </c>
      <c r="C220" s="90" t="str">
        <f>'PER TRIWULAN'!I215</f>
        <v xml:space="preserve"> Grobogan </v>
      </c>
      <c r="D220" s="36" t="str">
        <f>'PER TRIWULAN'!B215</f>
        <v>SD NEGERI 4 PUTATSARI</v>
      </c>
      <c r="E220" s="62">
        <f>'K8 SD_UPTD 2013'!G221</f>
        <v>2820000</v>
      </c>
      <c r="F220" s="62">
        <f>'K8 SD_UPTD 2013'!H221</f>
        <v>175000</v>
      </c>
      <c r="G220" s="62">
        <f>'K8 SD_UPTD 2013'!I221</f>
        <v>10807500</v>
      </c>
      <c r="H220" s="62">
        <f>'K8 SD_UPTD 2013'!J221</f>
        <v>15587900</v>
      </c>
      <c r="I220" s="62">
        <f>'K8 SD_UPTD 2013'!K221</f>
        <v>3387137</v>
      </c>
      <c r="J220" s="62">
        <f>'K8 SD_UPTD 2013'!L221</f>
        <v>6773963</v>
      </c>
      <c r="K220" s="62">
        <f>'K8 SD_UPTD 2013'!M221</f>
        <v>720000</v>
      </c>
      <c r="L220" s="62">
        <f>'K8 SD_UPTD 2013'!N221</f>
        <v>21000000</v>
      </c>
      <c r="M220" s="62">
        <f>'K8 SD_UPTD 2013'!O221</f>
        <v>1940000</v>
      </c>
      <c r="N220" s="62">
        <f>'K8 SD_UPTD 2013'!P221</f>
        <v>0</v>
      </c>
      <c r="O220" s="62">
        <f>'K8 SD_UPTD 2013'!Q221</f>
        <v>2100000</v>
      </c>
      <c r="P220" s="62">
        <f>'K8 SD_UPTD 2013'!R221</f>
        <v>5000000</v>
      </c>
      <c r="Q220" s="62">
        <f>'K8 SD_UPTD 2013'!S221</f>
        <v>5958500</v>
      </c>
      <c r="R220" s="62">
        <f t="shared" si="9"/>
        <v>76270000</v>
      </c>
      <c r="S220" s="59">
        <f t="shared" si="10"/>
        <v>0</v>
      </c>
      <c r="T220" s="59">
        <f t="shared" si="11"/>
        <v>0</v>
      </c>
      <c r="U220" s="59">
        <f>'PER TRIWULAN'!X215</f>
        <v>76270000</v>
      </c>
      <c r="V220" s="59">
        <f>'K8 SD_UPTD 2013'!F221</f>
        <v>76270000</v>
      </c>
    </row>
    <row r="221" spans="2:22">
      <c r="B221" s="79">
        <f>'PER TRIWULAN'!A216</f>
        <v>211</v>
      </c>
      <c r="C221" s="90" t="str">
        <f>'PER TRIWULAN'!I216</f>
        <v xml:space="preserve"> Grobogan </v>
      </c>
      <c r="D221" s="36" t="str">
        <f>'PER TRIWULAN'!B216</f>
        <v>SD NEGERI 4 TANGGUNGHARJO</v>
      </c>
      <c r="E221" s="62">
        <f>'K8 SD_UPTD 2013'!G222</f>
        <v>7790000</v>
      </c>
      <c r="F221" s="62">
        <f>'K8 SD_UPTD 2013'!H222</f>
        <v>0</v>
      </c>
      <c r="G221" s="62">
        <f>'K8 SD_UPTD 2013'!I222</f>
        <v>18922950</v>
      </c>
      <c r="H221" s="62">
        <f>'K8 SD_UPTD 2013'!J222</f>
        <v>17258350</v>
      </c>
      <c r="I221" s="62">
        <f>'K8 SD_UPTD 2013'!K222</f>
        <v>14128205</v>
      </c>
      <c r="J221" s="62">
        <f>'K8 SD_UPTD 2013'!L222</f>
        <v>520495</v>
      </c>
      <c r="K221" s="62">
        <f>'K8 SD_UPTD 2013'!M222</f>
        <v>3285000</v>
      </c>
      <c r="L221" s="62">
        <f>'K8 SD_UPTD 2013'!N222</f>
        <v>16600000</v>
      </c>
      <c r="M221" s="62">
        <f>'K8 SD_UPTD 2013'!O222</f>
        <v>1765000</v>
      </c>
      <c r="N221" s="62">
        <f>'K8 SD_UPTD 2013'!P222</f>
        <v>0</v>
      </c>
      <c r="O221" s="62">
        <f>'K8 SD_UPTD 2013'!Q222</f>
        <v>450000</v>
      </c>
      <c r="P221" s="62">
        <f>'K8 SD_UPTD 2013'!R222</f>
        <v>2800000</v>
      </c>
      <c r="Q221" s="62">
        <f>'K8 SD_UPTD 2013'!S222</f>
        <v>0</v>
      </c>
      <c r="R221" s="62">
        <f t="shared" si="9"/>
        <v>83520000</v>
      </c>
      <c r="S221" s="59">
        <f t="shared" si="10"/>
        <v>0</v>
      </c>
      <c r="T221" s="59">
        <f t="shared" si="11"/>
        <v>0</v>
      </c>
      <c r="U221" s="59">
        <f>'PER TRIWULAN'!X216</f>
        <v>83520000</v>
      </c>
      <c r="V221" s="59">
        <f>'K8 SD_UPTD 2013'!F222</f>
        <v>83520000</v>
      </c>
    </row>
    <row r="222" spans="2:22">
      <c r="B222" s="79">
        <f>'PER TRIWULAN'!A217</f>
        <v>212</v>
      </c>
      <c r="C222" s="90" t="str">
        <f>'PER TRIWULAN'!I217</f>
        <v xml:space="preserve"> Grobogan </v>
      </c>
      <c r="D222" s="36" t="str">
        <f>'PER TRIWULAN'!B217</f>
        <v>SD NEGERI 5 KARANGREJO</v>
      </c>
      <c r="E222" s="62">
        <f>'K8 SD_UPTD 2013'!G223</f>
        <v>4239750</v>
      </c>
      <c r="F222" s="62">
        <f>'K8 SD_UPTD 2013'!H223</f>
        <v>325000</v>
      </c>
      <c r="G222" s="62">
        <f>'K8 SD_UPTD 2013'!I223</f>
        <v>7470500</v>
      </c>
      <c r="H222" s="62">
        <f>'K8 SD_UPTD 2013'!J223</f>
        <v>10400700</v>
      </c>
      <c r="I222" s="62">
        <f>'K8 SD_UPTD 2013'!K223</f>
        <v>6989450</v>
      </c>
      <c r="J222" s="62">
        <f>'K8 SD_UPTD 2013'!L223</f>
        <v>739600</v>
      </c>
      <c r="K222" s="62">
        <f>'K8 SD_UPTD 2013'!M223</f>
        <v>4343000</v>
      </c>
      <c r="L222" s="62">
        <f>'K8 SD_UPTD 2013'!N223</f>
        <v>19500000</v>
      </c>
      <c r="M222" s="62">
        <f>'K8 SD_UPTD 2013'!O223</f>
        <v>2170000</v>
      </c>
      <c r="N222" s="62">
        <f>'K8 SD_UPTD 2013'!P223</f>
        <v>0</v>
      </c>
      <c r="O222" s="62">
        <f>'K8 SD_UPTD 2013'!Q223</f>
        <v>2112000</v>
      </c>
      <c r="P222" s="62">
        <f>'K8 SD_UPTD 2013'!R223</f>
        <v>0</v>
      </c>
      <c r="Q222" s="62">
        <f>'K8 SD_UPTD 2013'!S223</f>
        <v>0</v>
      </c>
      <c r="R222" s="62">
        <f t="shared" si="9"/>
        <v>58290000</v>
      </c>
      <c r="S222" s="59">
        <f t="shared" si="10"/>
        <v>0</v>
      </c>
      <c r="T222" s="59">
        <f t="shared" si="11"/>
        <v>0</v>
      </c>
      <c r="U222" s="59">
        <f>'PER TRIWULAN'!X217</f>
        <v>58290000</v>
      </c>
      <c r="V222" s="59">
        <f>'K8 SD_UPTD 2013'!F223</f>
        <v>58290000</v>
      </c>
    </row>
    <row r="223" spans="2:22">
      <c r="B223" s="79">
        <f>'PER TRIWULAN'!A218</f>
        <v>213</v>
      </c>
      <c r="C223" s="90" t="str">
        <f>'PER TRIWULAN'!I218</f>
        <v xml:space="preserve"> Grobogan </v>
      </c>
      <c r="D223" s="36" t="str">
        <f>'PER TRIWULAN'!B218</f>
        <v>SD NEGERI 5 LEBAK</v>
      </c>
      <c r="E223" s="62">
        <f>'K8 SD_UPTD 2013'!G224</f>
        <v>5295650</v>
      </c>
      <c r="F223" s="62">
        <f>'K8 SD_UPTD 2013'!H224</f>
        <v>1170000</v>
      </c>
      <c r="G223" s="62">
        <f>'K8 SD_UPTD 2013'!I224</f>
        <v>16926964</v>
      </c>
      <c r="H223" s="62">
        <f>'K8 SD_UPTD 2013'!J224</f>
        <v>26639950</v>
      </c>
      <c r="I223" s="62">
        <f>'K8 SD_UPTD 2013'!K224</f>
        <v>17857500</v>
      </c>
      <c r="J223" s="62">
        <f>'K8 SD_UPTD 2013'!L224</f>
        <v>4230436</v>
      </c>
      <c r="K223" s="62">
        <f>'K8 SD_UPTD 2013'!M224</f>
        <v>4114000</v>
      </c>
      <c r="L223" s="62">
        <f>'K8 SD_UPTD 2013'!N224</f>
        <v>25750000</v>
      </c>
      <c r="M223" s="62">
        <f>'K8 SD_UPTD 2013'!O224</f>
        <v>8615500</v>
      </c>
      <c r="N223" s="62">
        <f>'K8 SD_UPTD 2013'!P224</f>
        <v>0</v>
      </c>
      <c r="O223" s="62">
        <f>'K8 SD_UPTD 2013'!Q224</f>
        <v>6600000</v>
      </c>
      <c r="P223" s="62">
        <f>'K8 SD_UPTD 2013'!R224</f>
        <v>7750000</v>
      </c>
      <c r="Q223" s="62">
        <f>'K8 SD_UPTD 2013'!S224</f>
        <v>5260000</v>
      </c>
      <c r="R223" s="62">
        <f t="shared" si="9"/>
        <v>130210000</v>
      </c>
      <c r="S223" s="59">
        <f t="shared" si="10"/>
        <v>0</v>
      </c>
      <c r="T223" s="59">
        <f t="shared" si="11"/>
        <v>0</v>
      </c>
      <c r="U223" s="59">
        <f>'PER TRIWULAN'!X218</f>
        <v>130210000</v>
      </c>
      <c r="V223" s="59">
        <f>'K8 SD_UPTD 2013'!F224</f>
        <v>130210000</v>
      </c>
    </row>
    <row r="224" spans="2:22">
      <c r="B224" s="79">
        <f>'PER TRIWULAN'!A219</f>
        <v>214</v>
      </c>
      <c r="C224" s="90" t="str">
        <f>'PER TRIWULAN'!I219</f>
        <v xml:space="preserve"> Grobogan </v>
      </c>
      <c r="D224" s="36" t="str">
        <f>'PER TRIWULAN'!B219</f>
        <v>SD NEGERI 5 PUTATSARI</v>
      </c>
      <c r="E224" s="62">
        <f>'K8 SD_UPTD 2013'!G225</f>
        <v>2820000</v>
      </c>
      <c r="F224" s="62">
        <f>'K8 SD_UPTD 2013'!H225</f>
        <v>1620000</v>
      </c>
      <c r="G224" s="62">
        <f>'K8 SD_UPTD 2013'!I225</f>
        <v>25801000</v>
      </c>
      <c r="H224" s="62">
        <f>'K8 SD_UPTD 2013'!J225</f>
        <v>41965850</v>
      </c>
      <c r="I224" s="62">
        <f>'K8 SD_UPTD 2013'!K225</f>
        <v>8873400</v>
      </c>
      <c r="J224" s="62">
        <f>'K8 SD_UPTD 2013'!L225</f>
        <v>3587500</v>
      </c>
      <c r="K224" s="62">
        <f>'K8 SD_UPTD 2013'!M225</f>
        <v>15161500</v>
      </c>
      <c r="L224" s="62">
        <f>'K8 SD_UPTD 2013'!N225</f>
        <v>33300000</v>
      </c>
      <c r="M224" s="62">
        <f>'K8 SD_UPTD 2013'!O225</f>
        <v>4694200</v>
      </c>
      <c r="N224" s="62">
        <f>'K8 SD_UPTD 2013'!P225</f>
        <v>0</v>
      </c>
      <c r="O224" s="62">
        <f>'K8 SD_UPTD 2013'!Q225</f>
        <v>5970000</v>
      </c>
      <c r="P224" s="62">
        <f>'K8 SD_UPTD 2013'!R225</f>
        <v>4526000</v>
      </c>
      <c r="Q224" s="62">
        <f>'K8 SD_UPTD 2013'!S225</f>
        <v>10310550</v>
      </c>
      <c r="R224" s="62">
        <f t="shared" si="9"/>
        <v>158630000</v>
      </c>
      <c r="S224" s="59">
        <f t="shared" si="10"/>
        <v>0</v>
      </c>
      <c r="T224" s="59">
        <f t="shared" si="11"/>
        <v>0</v>
      </c>
      <c r="U224" s="59">
        <f>'PER TRIWULAN'!X219</f>
        <v>158630000</v>
      </c>
      <c r="V224" s="59">
        <f>'K8 SD_UPTD 2013'!F225</f>
        <v>158630000</v>
      </c>
    </row>
    <row r="225" spans="2:22">
      <c r="B225" s="79">
        <f>'PER TRIWULAN'!A220</f>
        <v>215</v>
      </c>
      <c r="C225" s="90" t="str">
        <f>'PER TRIWULAN'!I220</f>
        <v xml:space="preserve"> Grobogan </v>
      </c>
      <c r="D225" s="36" t="str">
        <f>'PER TRIWULAN'!B220</f>
        <v>SD NEGERI 6 PUTATSARI</v>
      </c>
      <c r="E225" s="62">
        <f>'K8 SD_UPTD 2013'!G226</f>
        <v>5528000</v>
      </c>
      <c r="F225" s="62">
        <f>'K8 SD_UPTD 2013'!H226</f>
        <v>450000</v>
      </c>
      <c r="G225" s="62">
        <f>'K8 SD_UPTD 2013'!I226</f>
        <v>19597800</v>
      </c>
      <c r="H225" s="62">
        <f>'K8 SD_UPTD 2013'!J226</f>
        <v>20178650</v>
      </c>
      <c r="I225" s="62">
        <f>'K8 SD_UPTD 2013'!K226</f>
        <v>18783318</v>
      </c>
      <c r="J225" s="62">
        <f>'K8 SD_UPTD 2013'!L226</f>
        <v>4257095</v>
      </c>
      <c r="K225" s="62">
        <f>'K8 SD_UPTD 2013'!M226</f>
        <v>679000</v>
      </c>
      <c r="L225" s="62">
        <f>'K8 SD_UPTD 2013'!N226</f>
        <v>19050000</v>
      </c>
      <c r="M225" s="62">
        <f>'K8 SD_UPTD 2013'!O226</f>
        <v>3332000</v>
      </c>
      <c r="N225" s="62">
        <f>'K8 SD_UPTD 2013'!P226</f>
        <v>355000</v>
      </c>
      <c r="O225" s="62">
        <f>'K8 SD_UPTD 2013'!Q226</f>
        <v>3089137</v>
      </c>
      <c r="P225" s="62">
        <f>'K8 SD_UPTD 2013'!R226</f>
        <v>1065000</v>
      </c>
      <c r="Q225" s="62">
        <f>'K8 SD_UPTD 2013'!S226</f>
        <v>1075000</v>
      </c>
      <c r="R225" s="62">
        <f t="shared" si="9"/>
        <v>97440000</v>
      </c>
      <c r="S225" s="59">
        <f t="shared" si="10"/>
        <v>0</v>
      </c>
      <c r="T225" s="59">
        <f t="shared" si="11"/>
        <v>0</v>
      </c>
      <c r="U225" s="59">
        <f>'PER TRIWULAN'!X220</f>
        <v>97440000</v>
      </c>
      <c r="V225" s="59">
        <f>'K8 SD_UPTD 2013'!F226</f>
        <v>97440000</v>
      </c>
    </row>
    <row r="226" spans="2:22">
      <c r="B226" s="79">
        <f>'PER TRIWULAN'!A221</f>
        <v>216</v>
      </c>
      <c r="C226" s="90" t="str">
        <f>'PER TRIWULAN'!I221</f>
        <v xml:space="preserve"> Gubug </v>
      </c>
      <c r="D226" s="36" t="str">
        <f>'PER TRIWULAN'!B221</f>
        <v>SD NEGERI 4 KUWARON</v>
      </c>
      <c r="E226" s="62">
        <f>'K8 SD_UPTD 2013'!G227</f>
        <v>5168000</v>
      </c>
      <c r="F226" s="62">
        <f>'K8 SD_UPTD 2013'!H227</f>
        <v>260000</v>
      </c>
      <c r="G226" s="62">
        <f>'K8 SD_UPTD 2013'!I227</f>
        <v>17225700</v>
      </c>
      <c r="H226" s="62">
        <f>'K8 SD_UPTD 2013'!J227</f>
        <v>10571500</v>
      </c>
      <c r="I226" s="62">
        <f>'K8 SD_UPTD 2013'!K227</f>
        <v>27749071</v>
      </c>
      <c r="J226" s="62">
        <f>'K8 SD_UPTD 2013'!L227</f>
        <v>6035229</v>
      </c>
      <c r="K226" s="62">
        <f>'K8 SD_UPTD 2013'!M227</f>
        <v>2050500</v>
      </c>
      <c r="L226" s="62">
        <f>'K8 SD_UPTD 2013'!N227</f>
        <v>11055000</v>
      </c>
      <c r="M226" s="62">
        <f>'K8 SD_UPTD 2013'!O227</f>
        <v>1385000</v>
      </c>
      <c r="N226" s="62">
        <f>'K8 SD_UPTD 2013'!P227</f>
        <v>0</v>
      </c>
      <c r="O226" s="62">
        <f>'K8 SD_UPTD 2013'!Q227</f>
        <v>650000</v>
      </c>
      <c r="P226" s="62">
        <f>'K8 SD_UPTD 2013'!R227</f>
        <v>5700000</v>
      </c>
      <c r="Q226" s="62">
        <f>'K8 SD_UPTD 2013'!S227</f>
        <v>600000</v>
      </c>
      <c r="R226" s="62">
        <f t="shared" si="9"/>
        <v>88450000</v>
      </c>
      <c r="S226" s="59">
        <f t="shared" si="10"/>
        <v>0</v>
      </c>
      <c r="T226" s="59">
        <f t="shared" si="11"/>
        <v>0</v>
      </c>
      <c r="U226" s="59">
        <f>'PER TRIWULAN'!X221</f>
        <v>88450000</v>
      </c>
      <c r="V226" s="59">
        <f>'K8 SD_UPTD 2013'!F227</f>
        <v>88450000</v>
      </c>
    </row>
    <row r="227" spans="2:22">
      <c r="B227" s="79">
        <f>'PER TRIWULAN'!A222</f>
        <v>217</v>
      </c>
      <c r="C227" s="90" t="str">
        <f>'PER TRIWULAN'!I222</f>
        <v xml:space="preserve"> Gubug </v>
      </c>
      <c r="D227" s="36" t="str">
        <f>'PER TRIWULAN'!B222</f>
        <v>SD NEGERI 1 BATURAGUNG</v>
      </c>
      <c r="E227" s="62">
        <f>'K8 SD_UPTD 2013'!G228</f>
        <v>0</v>
      </c>
      <c r="F227" s="62">
        <f>'K8 SD_UPTD 2013'!H228</f>
        <v>14877800</v>
      </c>
      <c r="G227" s="62">
        <f>'K8 SD_UPTD 2013'!I228</f>
        <v>31817640</v>
      </c>
      <c r="H227" s="62">
        <f>'K8 SD_UPTD 2013'!J228</f>
        <v>12349600</v>
      </c>
      <c r="I227" s="62">
        <f>'K8 SD_UPTD 2013'!K228</f>
        <v>17437200</v>
      </c>
      <c r="J227" s="62">
        <f>'K8 SD_UPTD 2013'!L228</f>
        <v>4210760</v>
      </c>
      <c r="K227" s="62">
        <f>'K8 SD_UPTD 2013'!M228</f>
        <v>10705500</v>
      </c>
      <c r="L227" s="62">
        <f>'K8 SD_UPTD 2013'!N228</f>
        <v>15987500</v>
      </c>
      <c r="M227" s="62">
        <f>'K8 SD_UPTD 2013'!O228</f>
        <v>9000000</v>
      </c>
      <c r="N227" s="62">
        <f>'K8 SD_UPTD 2013'!P228</f>
        <v>36000</v>
      </c>
      <c r="O227" s="62">
        <f>'K8 SD_UPTD 2013'!Q228</f>
        <v>1830000</v>
      </c>
      <c r="P227" s="62">
        <f>'K8 SD_UPTD 2013'!R228</f>
        <v>2525000</v>
      </c>
      <c r="Q227" s="62">
        <f>'K8 SD_UPTD 2013'!S228</f>
        <v>7983000</v>
      </c>
      <c r="R227" s="62">
        <f t="shared" si="9"/>
        <v>128760000</v>
      </c>
      <c r="S227" s="59">
        <f t="shared" si="10"/>
        <v>0</v>
      </c>
      <c r="T227" s="59">
        <f t="shared" si="11"/>
        <v>0</v>
      </c>
      <c r="U227" s="59">
        <f>'PER TRIWULAN'!X222</f>
        <v>128760000</v>
      </c>
      <c r="V227" s="59">
        <f>'K8 SD_UPTD 2013'!F228</f>
        <v>128760000</v>
      </c>
    </row>
    <row r="228" spans="2:22">
      <c r="B228" s="79">
        <f>'PER TRIWULAN'!A223</f>
        <v>218</v>
      </c>
      <c r="C228" s="90" t="str">
        <f>'PER TRIWULAN'!I223</f>
        <v xml:space="preserve"> Gubug </v>
      </c>
      <c r="D228" s="36" t="str">
        <f>'PER TRIWULAN'!B223</f>
        <v>SD NEGERI 1 GINGGANGTANI</v>
      </c>
      <c r="E228" s="62">
        <f>'K8 SD_UPTD 2013'!G229</f>
        <v>2840000</v>
      </c>
      <c r="F228" s="62">
        <f>'K8 SD_UPTD 2013'!H229</f>
        <v>1240000</v>
      </c>
      <c r="G228" s="62">
        <f>'K8 SD_UPTD 2013'!I229</f>
        <v>11457700</v>
      </c>
      <c r="H228" s="62">
        <f>'K8 SD_UPTD 2013'!J229</f>
        <v>9936500</v>
      </c>
      <c r="I228" s="62">
        <f>'K8 SD_UPTD 2013'!K229</f>
        <v>3473831</v>
      </c>
      <c r="J228" s="62">
        <f>'K8 SD_UPTD 2013'!L229</f>
        <v>4049369</v>
      </c>
      <c r="K228" s="62">
        <f>'K8 SD_UPTD 2013'!M229</f>
        <v>870000</v>
      </c>
      <c r="L228" s="62">
        <f>'K8 SD_UPTD 2013'!N229</f>
        <v>12600000</v>
      </c>
      <c r="M228" s="62">
        <f>'K8 SD_UPTD 2013'!O229</f>
        <v>5797200</v>
      </c>
      <c r="N228" s="62">
        <f>'K8 SD_UPTD 2013'!P229</f>
        <v>0</v>
      </c>
      <c r="O228" s="62">
        <f>'K8 SD_UPTD 2013'!Q229</f>
        <v>1609400</v>
      </c>
      <c r="P228" s="62">
        <f>'K8 SD_UPTD 2013'!R229</f>
        <v>0</v>
      </c>
      <c r="Q228" s="62">
        <f>'K8 SD_UPTD 2013'!S229</f>
        <v>2966000</v>
      </c>
      <c r="R228" s="62">
        <f t="shared" si="9"/>
        <v>56840000</v>
      </c>
      <c r="S228" s="59">
        <f t="shared" si="10"/>
        <v>0</v>
      </c>
      <c r="T228" s="59">
        <f t="shared" si="11"/>
        <v>0</v>
      </c>
      <c r="U228" s="59">
        <f>'PER TRIWULAN'!X223</f>
        <v>56840000</v>
      </c>
      <c r="V228" s="59">
        <f>'K8 SD_UPTD 2013'!F229</f>
        <v>56840000</v>
      </c>
    </row>
    <row r="229" spans="2:22">
      <c r="B229" s="79">
        <f>'PER TRIWULAN'!A224</f>
        <v>219</v>
      </c>
      <c r="C229" s="90" t="str">
        <f>'PER TRIWULAN'!I224</f>
        <v xml:space="preserve"> Gubug </v>
      </c>
      <c r="D229" s="36" t="str">
        <f>'PER TRIWULAN'!B224</f>
        <v>SD NEGERI 1 GUBUG</v>
      </c>
      <c r="E229" s="62">
        <f>'K8 SD_UPTD 2013'!G230</f>
        <v>3176803</v>
      </c>
      <c r="F229" s="62">
        <f>'K8 SD_UPTD 2013'!H230</f>
        <v>0</v>
      </c>
      <c r="G229" s="62">
        <f>'K8 SD_UPTD 2013'!I230</f>
        <v>31163700</v>
      </c>
      <c r="H229" s="62">
        <f>'K8 SD_UPTD 2013'!J230</f>
        <v>27830300</v>
      </c>
      <c r="I229" s="62">
        <f>'K8 SD_UPTD 2013'!K230</f>
        <v>16443100</v>
      </c>
      <c r="J229" s="62">
        <f>'K8 SD_UPTD 2013'!L230</f>
        <v>11760294</v>
      </c>
      <c r="K229" s="62">
        <f>'K8 SD_UPTD 2013'!M230</f>
        <v>15192803</v>
      </c>
      <c r="L229" s="62">
        <f>'K8 SD_UPTD 2013'!N230</f>
        <v>30208000</v>
      </c>
      <c r="M229" s="62">
        <f>'K8 SD_UPTD 2013'!O230</f>
        <v>19677000</v>
      </c>
      <c r="N229" s="62">
        <f>'K8 SD_UPTD 2013'!P230</f>
        <v>0</v>
      </c>
      <c r="O229" s="62">
        <f>'K8 SD_UPTD 2013'!Q230</f>
        <v>2888000</v>
      </c>
      <c r="P229" s="62">
        <f>'K8 SD_UPTD 2013'!R230</f>
        <v>0</v>
      </c>
      <c r="Q229" s="62">
        <f>'K8 SD_UPTD 2013'!S230</f>
        <v>0</v>
      </c>
      <c r="R229" s="62">
        <f t="shared" si="9"/>
        <v>158340000</v>
      </c>
      <c r="S229" s="59">
        <f t="shared" si="10"/>
        <v>0</v>
      </c>
      <c r="T229" s="59">
        <f t="shared" si="11"/>
        <v>0</v>
      </c>
      <c r="U229" s="59">
        <f>'PER TRIWULAN'!X224</f>
        <v>158340000</v>
      </c>
      <c r="V229" s="59">
        <f>'K8 SD_UPTD 2013'!F230</f>
        <v>158340000</v>
      </c>
    </row>
    <row r="230" spans="2:22">
      <c r="B230" s="79">
        <f>'PER TRIWULAN'!A225</f>
        <v>220</v>
      </c>
      <c r="C230" s="90" t="str">
        <f>'PER TRIWULAN'!I225</f>
        <v xml:space="preserve"> Gubug </v>
      </c>
      <c r="D230" s="36" t="str">
        <f>'PER TRIWULAN'!B225</f>
        <v>SD NEGERI 1 JEKETRO</v>
      </c>
      <c r="E230" s="62">
        <f>'K8 SD_UPTD 2013'!G231</f>
        <v>1179000</v>
      </c>
      <c r="F230" s="62">
        <f>'K8 SD_UPTD 2013'!H231</f>
        <v>400000</v>
      </c>
      <c r="G230" s="62">
        <f>'K8 SD_UPTD 2013'!I231</f>
        <v>37847800</v>
      </c>
      <c r="H230" s="62">
        <f>'K8 SD_UPTD 2013'!J231</f>
        <v>20374100</v>
      </c>
      <c r="I230" s="62">
        <f>'K8 SD_UPTD 2013'!K231</f>
        <v>5793333</v>
      </c>
      <c r="J230" s="62">
        <f>'K8 SD_UPTD 2013'!L231</f>
        <v>6708267</v>
      </c>
      <c r="K230" s="62">
        <f>'K8 SD_UPTD 2013'!M231</f>
        <v>550000</v>
      </c>
      <c r="L230" s="62">
        <f>'K8 SD_UPTD 2013'!N231</f>
        <v>18000000</v>
      </c>
      <c r="M230" s="62">
        <f>'K8 SD_UPTD 2013'!O231</f>
        <v>9007500</v>
      </c>
      <c r="N230" s="62">
        <f>'K8 SD_UPTD 2013'!P231</f>
        <v>0</v>
      </c>
      <c r="O230" s="62">
        <f>'K8 SD_UPTD 2013'!Q231</f>
        <v>0</v>
      </c>
      <c r="P230" s="62">
        <f>'K8 SD_UPTD 2013'!R231</f>
        <v>0</v>
      </c>
      <c r="Q230" s="62">
        <f>'K8 SD_UPTD 2013'!S231</f>
        <v>17300000</v>
      </c>
      <c r="R230" s="62">
        <f t="shared" si="9"/>
        <v>117160000</v>
      </c>
      <c r="S230" s="59">
        <f t="shared" si="10"/>
        <v>0</v>
      </c>
      <c r="T230" s="59">
        <f t="shared" si="11"/>
        <v>0</v>
      </c>
      <c r="U230" s="59">
        <f>'PER TRIWULAN'!X225</f>
        <v>117160000</v>
      </c>
      <c r="V230" s="59">
        <f>'K8 SD_UPTD 2013'!F231</f>
        <v>117160000</v>
      </c>
    </row>
    <row r="231" spans="2:22">
      <c r="B231" s="79">
        <f>'PER TRIWULAN'!A226</f>
        <v>221</v>
      </c>
      <c r="C231" s="90" t="str">
        <f>'PER TRIWULAN'!I226</f>
        <v xml:space="preserve"> Gubug </v>
      </c>
      <c r="D231" s="36" t="str">
        <f>'PER TRIWULAN'!B226</f>
        <v>SD NEGERI 1 KEMIRI</v>
      </c>
      <c r="E231" s="62">
        <f>'K8 SD_UPTD 2013'!G232</f>
        <v>0</v>
      </c>
      <c r="F231" s="62">
        <f>'K8 SD_UPTD 2013'!H232</f>
        <v>613000</v>
      </c>
      <c r="G231" s="62">
        <f>'K8 SD_UPTD 2013'!I232</f>
        <v>11256450</v>
      </c>
      <c r="H231" s="62">
        <f>'K8 SD_UPTD 2013'!J232</f>
        <v>9675400</v>
      </c>
      <c r="I231" s="62">
        <f>'K8 SD_UPTD 2013'!K232</f>
        <v>9608900</v>
      </c>
      <c r="J231" s="62">
        <f>'K8 SD_UPTD 2013'!L232</f>
        <v>4327150</v>
      </c>
      <c r="K231" s="62">
        <f>'K8 SD_UPTD 2013'!M232</f>
        <v>2964100</v>
      </c>
      <c r="L231" s="62">
        <f>'K8 SD_UPTD 2013'!N232</f>
        <v>9490000</v>
      </c>
      <c r="M231" s="62">
        <f>'K8 SD_UPTD 2013'!O232</f>
        <v>3861000</v>
      </c>
      <c r="N231" s="62">
        <f>'K8 SD_UPTD 2013'!P232</f>
        <v>0</v>
      </c>
      <c r="O231" s="62">
        <f>'K8 SD_UPTD 2013'!Q232</f>
        <v>1485000</v>
      </c>
      <c r="P231" s="62">
        <f>'K8 SD_UPTD 2013'!R232</f>
        <v>369000</v>
      </c>
      <c r="Q231" s="62">
        <f>'K8 SD_UPTD 2013'!S232</f>
        <v>0</v>
      </c>
      <c r="R231" s="62">
        <f t="shared" si="9"/>
        <v>53650000</v>
      </c>
      <c r="S231" s="59">
        <f t="shared" si="10"/>
        <v>0</v>
      </c>
      <c r="T231" s="59">
        <f t="shared" si="11"/>
        <v>0</v>
      </c>
      <c r="U231" s="59">
        <f>'PER TRIWULAN'!X226</f>
        <v>53650000</v>
      </c>
      <c r="V231" s="59">
        <f>'K8 SD_UPTD 2013'!F232</f>
        <v>53650000</v>
      </c>
    </row>
    <row r="232" spans="2:22">
      <c r="B232" s="79">
        <f>'PER TRIWULAN'!A227</f>
        <v>222</v>
      </c>
      <c r="C232" s="90" t="str">
        <f>'PER TRIWULAN'!I227</f>
        <v xml:space="preserve"> Gubug </v>
      </c>
      <c r="D232" s="36" t="str">
        <f>'PER TRIWULAN'!B227</f>
        <v>SD NEGERI 1 KUNJENG</v>
      </c>
      <c r="E232" s="62">
        <f>'K8 SD_UPTD 2013'!G233</f>
        <v>6584000</v>
      </c>
      <c r="F232" s="62">
        <f>'K8 SD_UPTD 2013'!H233</f>
        <v>3790000</v>
      </c>
      <c r="G232" s="62">
        <f>'K8 SD_UPTD 2013'!I233</f>
        <v>33990700</v>
      </c>
      <c r="H232" s="62">
        <f>'K8 SD_UPTD 2013'!J233</f>
        <v>21754300</v>
      </c>
      <c r="I232" s="62">
        <f>'K8 SD_UPTD 2013'!K233</f>
        <v>16475250</v>
      </c>
      <c r="J232" s="62">
        <f>'K8 SD_UPTD 2013'!L233</f>
        <v>1233500</v>
      </c>
      <c r="K232" s="62">
        <f>'K8 SD_UPTD 2013'!M233</f>
        <v>18251950</v>
      </c>
      <c r="L232" s="62">
        <f>'K8 SD_UPTD 2013'!N233</f>
        <v>15000000</v>
      </c>
      <c r="M232" s="62">
        <f>'K8 SD_UPTD 2013'!O233</f>
        <v>5615000</v>
      </c>
      <c r="N232" s="62">
        <f>'K8 SD_UPTD 2013'!P233</f>
        <v>1648800</v>
      </c>
      <c r="O232" s="62">
        <f>'K8 SD_UPTD 2013'!Q233</f>
        <v>3026500</v>
      </c>
      <c r="P232" s="62">
        <f>'K8 SD_UPTD 2013'!R233</f>
        <v>1165000</v>
      </c>
      <c r="Q232" s="62">
        <f>'K8 SD_UPTD 2013'!S233</f>
        <v>1095000</v>
      </c>
      <c r="R232" s="62">
        <f t="shared" si="9"/>
        <v>129630000</v>
      </c>
      <c r="S232" s="59">
        <f t="shared" si="10"/>
        <v>0</v>
      </c>
      <c r="T232" s="59">
        <f t="shared" si="11"/>
        <v>0</v>
      </c>
      <c r="U232" s="59">
        <f>'PER TRIWULAN'!X227</f>
        <v>129630000</v>
      </c>
      <c r="V232" s="59">
        <f>'K8 SD_UPTD 2013'!F233</f>
        <v>129630000</v>
      </c>
    </row>
    <row r="233" spans="2:22">
      <c r="B233" s="79">
        <f>'PER TRIWULAN'!A228</f>
        <v>223</v>
      </c>
      <c r="C233" s="90" t="str">
        <f>'PER TRIWULAN'!I228</f>
        <v xml:space="preserve"> Gubug </v>
      </c>
      <c r="D233" s="36" t="str">
        <f>'PER TRIWULAN'!B228</f>
        <v>SD NEGERI 1 KUWARON</v>
      </c>
      <c r="E233" s="62">
        <f>'K8 SD_UPTD 2013'!G234</f>
        <v>9066500</v>
      </c>
      <c r="F233" s="62">
        <f>'K8 SD_UPTD 2013'!H234</f>
        <v>8631400</v>
      </c>
      <c r="G233" s="62">
        <f>'K8 SD_UPTD 2013'!I234</f>
        <v>26202900</v>
      </c>
      <c r="H233" s="62">
        <f>'K8 SD_UPTD 2013'!J234</f>
        <v>25944100</v>
      </c>
      <c r="I233" s="62">
        <f>'K8 SD_UPTD 2013'!K234</f>
        <v>7375410</v>
      </c>
      <c r="J233" s="62">
        <f>'K8 SD_UPTD 2013'!L234</f>
        <v>6527566</v>
      </c>
      <c r="K233" s="62">
        <f>'K8 SD_UPTD 2013'!M234</f>
        <v>11539024</v>
      </c>
      <c r="L233" s="62">
        <f>'K8 SD_UPTD 2013'!N234</f>
        <v>22800000</v>
      </c>
      <c r="M233" s="62">
        <f>'K8 SD_UPTD 2013'!O234</f>
        <v>3800000</v>
      </c>
      <c r="N233" s="62">
        <f>'K8 SD_UPTD 2013'!P234</f>
        <v>0</v>
      </c>
      <c r="O233" s="62">
        <f>'K8 SD_UPTD 2013'!Q234</f>
        <v>4650000</v>
      </c>
      <c r="P233" s="62">
        <f>'K8 SD_UPTD 2013'!R234</f>
        <v>1090000</v>
      </c>
      <c r="Q233" s="62">
        <f>'K8 SD_UPTD 2013'!S234</f>
        <v>15053100</v>
      </c>
      <c r="R233" s="62">
        <f t="shared" si="9"/>
        <v>142680000</v>
      </c>
      <c r="S233" s="59">
        <f t="shared" si="10"/>
        <v>0</v>
      </c>
      <c r="T233" s="59">
        <f t="shared" si="11"/>
        <v>0</v>
      </c>
      <c r="U233" s="59">
        <f>'PER TRIWULAN'!X228</f>
        <v>142680000</v>
      </c>
      <c r="V233" s="59">
        <f>'K8 SD_UPTD 2013'!F234</f>
        <v>142680000</v>
      </c>
    </row>
    <row r="234" spans="2:22">
      <c r="B234" s="79">
        <f>'PER TRIWULAN'!A229</f>
        <v>224</v>
      </c>
      <c r="C234" s="90" t="str">
        <f>'PER TRIWULAN'!I229</f>
        <v xml:space="preserve"> Gubug </v>
      </c>
      <c r="D234" s="36" t="str">
        <f>'PER TRIWULAN'!B229</f>
        <v>SD NEGERI 1 PENADARAN</v>
      </c>
      <c r="E234" s="62">
        <f>'K8 SD_UPTD 2013'!G235</f>
        <v>0</v>
      </c>
      <c r="F234" s="62">
        <f>'K8 SD_UPTD 2013'!H235</f>
        <v>650000</v>
      </c>
      <c r="G234" s="62">
        <f>'K8 SD_UPTD 2013'!I235</f>
        <v>4866800</v>
      </c>
      <c r="H234" s="62">
        <f>'K8 SD_UPTD 2013'!J235</f>
        <v>15297000</v>
      </c>
      <c r="I234" s="62">
        <f>'K8 SD_UPTD 2013'!K235</f>
        <v>18502500</v>
      </c>
      <c r="J234" s="62">
        <f>'K8 SD_UPTD 2013'!L235</f>
        <v>5141000</v>
      </c>
      <c r="K234" s="62">
        <f>'K8 SD_UPTD 2013'!M235</f>
        <v>11356000</v>
      </c>
      <c r="L234" s="62">
        <f>'K8 SD_UPTD 2013'!N235</f>
        <v>17100000</v>
      </c>
      <c r="M234" s="62">
        <f>'K8 SD_UPTD 2013'!O235</f>
        <v>2550000</v>
      </c>
      <c r="N234" s="62">
        <f>'K8 SD_UPTD 2013'!P235</f>
        <v>0</v>
      </c>
      <c r="O234" s="62">
        <f>'K8 SD_UPTD 2013'!Q235</f>
        <v>3975000</v>
      </c>
      <c r="P234" s="62">
        <f>'K8 SD_UPTD 2013'!R235</f>
        <v>7923000</v>
      </c>
      <c r="Q234" s="62">
        <f>'K8 SD_UPTD 2013'!S235</f>
        <v>2828700</v>
      </c>
      <c r="R234" s="62">
        <f t="shared" si="9"/>
        <v>90190000</v>
      </c>
      <c r="S234" s="59">
        <f t="shared" si="10"/>
        <v>0</v>
      </c>
      <c r="T234" s="59">
        <f t="shared" si="11"/>
        <v>0</v>
      </c>
      <c r="U234" s="59">
        <f>'PER TRIWULAN'!X229</f>
        <v>90190000</v>
      </c>
      <c r="V234" s="59">
        <f>'K8 SD_UPTD 2013'!F235</f>
        <v>90190000</v>
      </c>
    </row>
    <row r="235" spans="2:22">
      <c r="B235" s="79">
        <f>'PER TRIWULAN'!A230</f>
        <v>225</v>
      </c>
      <c r="C235" s="90" t="str">
        <f>'PER TRIWULAN'!I230</f>
        <v xml:space="preserve"> Gubug </v>
      </c>
      <c r="D235" s="36" t="str">
        <f>'PER TRIWULAN'!B230</f>
        <v>SD NEGERI 1 PRANTEN</v>
      </c>
      <c r="E235" s="62">
        <f>'K8 SD_UPTD 2013'!G236</f>
        <v>0</v>
      </c>
      <c r="F235" s="62">
        <f>'K8 SD_UPTD 2013'!H236</f>
        <v>600000</v>
      </c>
      <c r="G235" s="62">
        <f>'K8 SD_UPTD 2013'!I236</f>
        <v>13313000</v>
      </c>
      <c r="H235" s="62">
        <f>'K8 SD_UPTD 2013'!J236</f>
        <v>14009700</v>
      </c>
      <c r="I235" s="62">
        <f>'K8 SD_UPTD 2013'!K236</f>
        <v>13243640</v>
      </c>
      <c r="J235" s="62">
        <f>'K8 SD_UPTD 2013'!L236</f>
        <v>4256660</v>
      </c>
      <c r="K235" s="62">
        <f>'K8 SD_UPTD 2013'!M236</f>
        <v>3191000</v>
      </c>
      <c r="L235" s="62">
        <f>'K8 SD_UPTD 2013'!N236</f>
        <v>12500000</v>
      </c>
      <c r="M235" s="62">
        <f>'K8 SD_UPTD 2013'!O236</f>
        <v>1010000</v>
      </c>
      <c r="N235" s="62">
        <f>'K8 SD_UPTD 2013'!P236</f>
        <v>0</v>
      </c>
      <c r="O235" s="62">
        <f>'K8 SD_UPTD 2013'!Q236</f>
        <v>663000</v>
      </c>
      <c r="P235" s="62">
        <f>'K8 SD_UPTD 2013'!R236</f>
        <v>900000</v>
      </c>
      <c r="Q235" s="62">
        <f>'K8 SD_UPTD 2013'!S236</f>
        <v>113000</v>
      </c>
      <c r="R235" s="62">
        <f t="shared" si="9"/>
        <v>63800000</v>
      </c>
      <c r="S235" s="59">
        <f t="shared" si="10"/>
        <v>0</v>
      </c>
      <c r="T235" s="59">
        <f t="shared" si="11"/>
        <v>0</v>
      </c>
      <c r="U235" s="59">
        <f>'PER TRIWULAN'!X230</f>
        <v>63800000</v>
      </c>
      <c r="V235" s="59">
        <f>'K8 SD_UPTD 2013'!F236</f>
        <v>63800000</v>
      </c>
    </row>
    <row r="236" spans="2:22">
      <c r="B236" s="79">
        <f>'PER TRIWULAN'!A231</f>
        <v>226</v>
      </c>
      <c r="C236" s="90" t="str">
        <f>'PER TRIWULAN'!I231</f>
        <v xml:space="preserve"> Gubug </v>
      </c>
      <c r="D236" s="36" t="str">
        <f>'PER TRIWULAN'!B231</f>
        <v>SD NEGERI 1 RINGINHARJO</v>
      </c>
      <c r="E236" s="62">
        <f>'K8 SD_UPTD 2013'!G237</f>
        <v>2161000</v>
      </c>
      <c r="F236" s="62">
        <f>'K8 SD_UPTD 2013'!H237</f>
        <v>210000</v>
      </c>
      <c r="G236" s="62">
        <f>'K8 SD_UPTD 2013'!I237</f>
        <v>9762960</v>
      </c>
      <c r="H236" s="62">
        <f>'K8 SD_UPTD 2013'!J237</f>
        <v>27517000</v>
      </c>
      <c r="I236" s="62">
        <f>'K8 SD_UPTD 2013'!K237</f>
        <v>13027325</v>
      </c>
      <c r="J236" s="62">
        <f>'K8 SD_UPTD 2013'!L237</f>
        <v>3502215</v>
      </c>
      <c r="K236" s="62">
        <f>'K8 SD_UPTD 2013'!M237</f>
        <v>4231000</v>
      </c>
      <c r="L236" s="62">
        <f>'K8 SD_UPTD 2013'!N237</f>
        <v>7400000</v>
      </c>
      <c r="M236" s="62">
        <f>'K8 SD_UPTD 2013'!O237</f>
        <v>6888500</v>
      </c>
      <c r="N236" s="62">
        <f>'K8 SD_UPTD 2013'!P237</f>
        <v>600000</v>
      </c>
      <c r="O236" s="62">
        <f>'K8 SD_UPTD 2013'!Q237</f>
        <v>1210000</v>
      </c>
      <c r="P236" s="62">
        <f>'K8 SD_UPTD 2013'!R237</f>
        <v>1500000</v>
      </c>
      <c r="Q236" s="62">
        <f>'K8 SD_UPTD 2013'!S237</f>
        <v>0</v>
      </c>
      <c r="R236" s="62">
        <f t="shared" si="9"/>
        <v>78010000</v>
      </c>
      <c r="S236" s="59">
        <f t="shared" si="10"/>
        <v>0</v>
      </c>
      <c r="T236" s="59">
        <f t="shared" si="11"/>
        <v>0</v>
      </c>
      <c r="U236" s="59">
        <f>'PER TRIWULAN'!X231</f>
        <v>78010000</v>
      </c>
      <c r="V236" s="59">
        <f>'K8 SD_UPTD 2013'!F237</f>
        <v>78010000</v>
      </c>
    </row>
    <row r="237" spans="2:22">
      <c r="B237" s="79">
        <f>'PER TRIWULAN'!A232</f>
        <v>227</v>
      </c>
      <c r="C237" s="90" t="str">
        <f>'PER TRIWULAN'!I232</f>
        <v xml:space="preserve"> Gubug </v>
      </c>
      <c r="D237" s="36" t="str">
        <f>'PER TRIWULAN'!B232</f>
        <v>SD NEGERI 1 TAMBAKAN</v>
      </c>
      <c r="E237" s="62">
        <f>'K8 SD_UPTD 2013'!G238</f>
        <v>5078000</v>
      </c>
      <c r="F237" s="62">
        <f>'K8 SD_UPTD 2013'!H238</f>
        <v>575000</v>
      </c>
      <c r="G237" s="62">
        <f>'K8 SD_UPTD 2013'!I238</f>
        <v>14376950</v>
      </c>
      <c r="H237" s="62">
        <f>'K8 SD_UPTD 2013'!J238</f>
        <v>22296425</v>
      </c>
      <c r="I237" s="62">
        <f>'K8 SD_UPTD 2013'!K238</f>
        <v>8984885</v>
      </c>
      <c r="J237" s="62">
        <f>'K8 SD_UPTD 2013'!L238</f>
        <v>1045740</v>
      </c>
      <c r="K237" s="62">
        <f>'K8 SD_UPTD 2013'!M238</f>
        <v>7266500</v>
      </c>
      <c r="L237" s="62">
        <f>'K8 SD_UPTD 2013'!N238</f>
        <v>10550000</v>
      </c>
      <c r="M237" s="62">
        <f>'K8 SD_UPTD 2013'!O238</f>
        <v>12591500</v>
      </c>
      <c r="N237" s="62">
        <f>'K8 SD_UPTD 2013'!P238</f>
        <v>0</v>
      </c>
      <c r="O237" s="62">
        <f>'K8 SD_UPTD 2013'!Q238</f>
        <v>2300000</v>
      </c>
      <c r="P237" s="62">
        <f>'K8 SD_UPTD 2013'!R238</f>
        <v>85000</v>
      </c>
      <c r="Q237" s="62">
        <f>'K8 SD_UPTD 2013'!S238</f>
        <v>400000</v>
      </c>
      <c r="R237" s="62">
        <f t="shared" si="9"/>
        <v>85550000</v>
      </c>
      <c r="S237" s="59">
        <f t="shared" si="10"/>
        <v>0</v>
      </c>
      <c r="T237" s="59">
        <f t="shared" si="11"/>
        <v>0</v>
      </c>
      <c r="U237" s="59">
        <f>'PER TRIWULAN'!X232</f>
        <v>85550000</v>
      </c>
      <c r="V237" s="59">
        <f>'K8 SD_UPTD 2013'!F238</f>
        <v>85550000</v>
      </c>
    </row>
    <row r="238" spans="2:22">
      <c r="B238" s="79">
        <f>'PER TRIWULAN'!A233</f>
        <v>228</v>
      </c>
      <c r="C238" s="90" t="str">
        <f>'PER TRIWULAN'!I233</f>
        <v xml:space="preserve"> Gubug </v>
      </c>
      <c r="D238" s="36" t="str">
        <f>'PER TRIWULAN'!B233</f>
        <v>SD NEGERI 1 TLOGOMULYO</v>
      </c>
      <c r="E238" s="62">
        <f>'K8 SD_UPTD 2013'!G239</f>
        <v>0</v>
      </c>
      <c r="F238" s="62">
        <f>'K8 SD_UPTD 2013'!H239</f>
        <v>880000</v>
      </c>
      <c r="G238" s="62">
        <f>'K8 SD_UPTD 2013'!I239</f>
        <v>22171020</v>
      </c>
      <c r="H238" s="62">
        <f>'K8 SD_UPTD 2013'!J239</f>
        <v>14137100</v>
      </c>
      <c r="I238" s="62">
        <f>'K8 SD_UPTD 2013'!K239</f>
        <v>26551080</v>
      </c>
      <c r="J238" s="62">
        <f>'K8 SD_UPTD 2013'!L239</f>
        <v>2372000</v>
      </c>
      <c r="K238" s="62">
        <f>'K8 SD_UPTD 2013'!M239</f>
        <v>2366000</v>
      </c>
      <c r="L238" s="62">
        <f>'K8 SD_UPTD 2013'!N239</f>
        <v>9480000</v>
      </c>
      <c r="M238" s="62">
        <f>'K8 SD_UPTD 2013'!O239</f>
        <v>13102800</v>
      </c>
      <c r="N238" s="62">
        <f>'K8 SD_UPTD 2013'!P239</f>
        <v>0</v>
      </c>
      <c r="O238" s="62">
        <f>'K8 SD_UPTD 2013'!Q239</f>
        <v>3110000</v>
      </c>
      <c r="P238" s="62">
        <f>'K8 SD_UPTD 2013'!R239</f>
        <v>3700000</v>
      </c>
      <c r="Q238" s="62">
        <f>'K8 SD_UPTD 2013'!S239</f>
        <v>1600000</v>
      </c>
      <c r="R238" s="62">
        <f t="shared" si="9"/>
        <v>99470000</v>
      </c>
      <c r="S238" s="59">
        <f t="shared" si="10"/>
        <v>0</v>
      </c>
      <c r="T238" s="59">
        <f t="shared" si="11"/>
        <v>0</v>
      </c>
      <c r="U238" s="59">
        <f>'PER TRIWULAN'!X233</f>
        <v>99470000</v>
      </c>
      <c r="V238" s="59">
        <f>'K8 SD_UPTD 2013'!F239</f>
        <v>99470000</v>
      </c>
    </row>
    <row r="239" spans="2:22">
      <c r="B239" s="79">
        <f>'PER TRIWULAN'!A234</f>
        <v>229</v>
      </c>
      <c r="C239" s="90" t="str">
        <f>'PER TRIWULAN'!I234</f>
        <v xml:space="preserve"> Gubug </v>
      </c>
      <c r="D239" s="36" t="str">
        <f>'PER TRIWULAN'!B234</f>
        <v>SD NEGERI 2 BATURAGUNG</v>
      </c>
      <c r="E239" s="62">
        <f>'K8 SD_UPTD 2013'!G240</f>
        <v>4996250</v>
      </c>
      <c r="F239" s="62">
        <f>'K8 SD_UPTD 2013'!H240</f>
        <v>914200</v>
      </c>
      <c r="G239" s="62">
        <f>'K8 SD_UPTD 2013'!I240</f>
        <v>31958100</v>
      </c>
      <c r="H239" s="62">
        <f>'K8 SD_UPTD 2013'!J240</f>
        <v>28270250</v>
      </c>
      <c r="I239" s="62">
        <f>'K8 SD_UPTD 2013'!K240</f>
        <v>17528600</v>
      </c>
      <c r="J239" s="62">
        <f>'K8 SD_UPTD 2013'!L240</f>
        <v>600000</v>
      </c>
      <c r="K239" s="62">
        <f>'K8 SD_UPTD 2013'!M240</f>
        <v>2475000</v>
      </c>
      <c r="L239" s="62">
        <f>'K8 SD_UPTD 2013'!N240</f>
        <v>19950000</v>
      </c>
      <c r="M239" s="62">
        <f>'K8 SD_UPTD 2013'!O240</f>
        <v>3540000</v>
      </c>
      <c r="N239" s="62">
        <f>'K8 SD_UPTD 2013'!P240</f>
        <v>300000</v>
      </c>
      <c r="O239" s="62">
        <f>'K8 SD_UPTD 2013'!Q240</f>
        <v>4587000</v>
      </c>
      <c r="P239" s="62">
        <f>'K8 SD_UPTD 2013'!R240</f>
        <v>6630600</v>
      </c>
      <c r="Q239" s="62">
        <f>'K8 SD_UPTD 2013'!S240</f>
        <v>1500000</v>
      </c>
      <c r="R239" s="62">
        <f t="shared" si="9"/>
        <v>123250000</v>
      </c>
      <c r="S239" s="59">
        <f t="shared" si="10"/>
        <v>0</v>
      </c>
      <c r="T239" s="59">
        <f t="shared" si="11"/>
        <v>0</v>
      </c>
      <c r="U239" s="59">
        <f>'PER TRIWULAN'!X234</f>
        <v>123250000</v>
      </c>
      <c r="V239" s="59">
        <f>'K8 SD_UPTD 2013'!F240</f>
        <v>123250000</v>
      </c>
    </row>
    <row r="240" spans="2:22">
      <c r="B240" s="79">
        <f>'PER TRIWULAN'!A235</f>
        <v>230</v>
      </c>
      <c r="C240" s="90" t="str">
        <f>'PER TRIWULAN'!I235</f>
        <v xml:space="preserve"> Gubug </v>
      </c>
      <c r="D240" s="36" t="str">
        <f>'PER TRIWULAN'!B235</f>
        <v>SD NEGERI 2 GINGGANGTANI</v>
      </c>
      <c r="E240" s="62">
        <f>'K8 SD_UPTD 2013'!G241</f>
        <v>550000</v>
      </c>
      <c r="F240" s="62">
        <f>'K8 SD_UPTD 2013'!H241</f>
        <v>150000</v>
      </c>
      <c r="G240" s="62">
        <f>'K8 SD_UPTD 2013'!I241</f>
        <v>17949255</v>
      </c>
      <c r="H240" s="62">
        <f>'K8 SD_UPTD 2013'!J241</f>
        <v>16315850</v>
      </c>
      <c r="I240" s="62">
        <f>'K8 SD_UPTD 2013'!K241</f>
        <v>9686035</v>
      </c>
      <c r="J240" s="62">
        <f>'K8 SD_UPTD 2013'!L241</f>
        <v>3008360</v>
      </c>
      <c r="K240" s="62">
        <f>'K8 SD_UPTD 2013'!M241</f>
        <v>3920500</v>
      </c>
      <c r="L240" s="62">
        <f>'K8 SD_UPTD 2013'!N241</f>
        <v>10500000</v>
      </c>
      <c r="M240" s="62">
        <f>'K8 SD_UPTD 2013'!O241</f>
        <v>3190000</v>
      </c>
      <c r="N240" s="62">
        <f>'K8 SD_UPTD 2013'!P241</f>
        <v>0</v>
      </c>
      <c r="O240" s="62">
        <f>'K8 SD_UPTD 2013'!Q241</f>
        <v>950000</v>
      </c>
      <c r="P240" s="62">
        <f>'K8 SD_UPTD 2013'!R241</f>
        <v>5120000</v>
      </c>
      <c r="Q240" s="62">
        <f>'K8 SD_UPTD 2013'!S241</f>
        <v>0</v>
      </c>
      <c r="R240" s="62">
        <f t="shared" si="9"/>
        <v>71340000</v>
      </c>
      <c r="S240" s="59">
        <f t="shared" si="10"/>
        <v>0</v>
      </c>
      <c r="T240" s="59">
        <f t="shared" si="11"/>
        <v>0</v>
      </c>
      <c r="U240" s="59">
        <f>'PER TRIWULAN'!X235</f>
        <v>71340000</v>
      </c>
      <c r="V240" s="59">
        <f>'K8 SD_UPTD 2013'!F241</f>
        <v>71340000</v>
      </c>
    </row>
    <row r="241" spans="2:22">
      <c r="B241" s="79">
        <f>'PER TRIWULAN'!A236</f>
        <v>231</v>
      </c>
      <c r="C241" s="90" t="str">
        <f>'PER TRIWULAN'!I236</f>
        <v xml:space="preserve"> Gubug </v>
      </c>
      <c r="D241" s="36" t="str">
        <f>'PER TRIWULAN'!B236</f>
        <v>SD NEGERI 2 GUBUG</v>
      </c>
      <c r="E241" s="62">
        <f>'K8 SD_UPTD 2013'!G242</f>
        <v>0</v>
      </c>
      <c r="F241" s="62">
        <f>'K8 SD_UPTD 2013'!H242</f>
        <v>400400</v>
      </c>
      <c r="G241" s="62">
        <f>'K8 SD_UPTD 2013'!I242</f>
        <v>10059100</v>
      </c>
      <c r="H241" s="62">
        <f>'K8 SD_UPTD 2013'!J242</f>
        <v>7985550</v>
      </c>
      <c r="I241" s="62">
        <f>'K8 SD_UPTD 2013'!K242</f>
        <v>7173350</v>
      </c>
      <c r="J241" s="62">
        <f>'K8 SD_UPTD 2013'!L242</f>
        <v>4096238</v>
      </c>
      <c r="K241" s="62">
        <f>'K8 SD_UPTD 2013'!M242</f>
        <v>575000</v>
      </c>
      <c r="L241" s="62">
        <f>'K8 SD_UPTD 2013'!N242</f>
        <v>8050000</v>
      </c>
      <c r="M241" s="62">
        <f>'K8 SD_UPTD 2013'!O242</f>
        <v>3862200</v>
      </c>
      <c r="N241" s="62">
        <f>'K8 SD_UPTD 2013'!P242</f>
        <v>0</v>
      </c>
      <c r="O241" s="62">
        <f>'K8 SD_UPTD 2013'!Q242</f>
        <v>629000</v>
      </c>
      <c r="P241" s="62">
        <f>'K8 SD_UPTD 2013'!R242</f>
        <v>0</v>
      </c>
      <c r="Q241" s="62">
        <f>'K8 SD_UPTD 2013'!S242</f>
        <v>2989162</v>
      </c>
      <c r="R241" s="62">
        <f t="shared" si="9"/>
        <v>45820000</v>
      </c>
      <c r="S241" s="59">
        <f t="shared" si="10"/>
        <v>0</v>
      </c>
      <c r="T241" s="59">
        <f t="shared" si="11"/>
        <v>0</v>
      </c>
      <c r="U241" s="59">
        <f>'PER TRIWULAN'!X236</f>
        <v>45820000</v>
      </c>
      <c r="V241" s="59">
        <f>'K8 SD_UPTD 2013'!F242</f>
        <v>45820000</v>
      </c>
    </row>
    <row r="242" spans="2:22">
      <c r="B242" s="79">
        <f>'PER TRIWULAN'!A237</f>
        <v>232</v>
      </c>
      <c r="C242" s="90" t="str">
        <f>'PER TRIWULAN'!I237</f>
        <v xml:space="preserve"> Gubug </v>
      </c>
      <c r="D242" s="36" t="str">
        <f>'PER TRIWULAN'!B237</f>
        <v>SD NEGERI 2 KEMIRI</v>
      </c>
      <c r="E242" s="62">
        <f>'K8 SD_UPTD 2013'!G243</f>
        <v>0</v>
      </c>
      <c r="F242" s="62">
        <f>'K8 SD_UPTD 2013'!H243</f>
        <v>1500000</v>
      </c>
      <c r="G242" s="62">
        <f>'K8 SD_UPTD 2013'!I243</f>
        <v>14849050</v>
      </c>
      <c r="H242" s="62">
        <f>'K8 SD_UPTD 2013'!J243</f>
        <v>26854000</v>
      </c>
      <c r="I242" s="62">
        <f>'K8 SD_UPTD 2013'!K243</f>
        <v>6336278</v>
      </c>
      <c r="J242" s="62">
        <f>'K8 SD_UPTD 2013'!L243</f>
        <v>4256472</v>
      </c>
      <c r="K242" s="62">
        <f>'K8 SD_UPTD 2013'!M243</f>
        <v>10757600</v>
      </c>
      <c r="L242" s="62">
        <f>'K8 SD_UPTD 2013'!N243</f>
        <v>16200000</v>
      </c>
      <c r="M242" s="62">
        <f>'K8 SD_UPTD 2013'!O243</f>
        <v>10959600</v>
      </c>
      <c r="N242" s="62">
        <f>'K8 SD_UPTD 2013'!P243</f>
        <v>0</v>
      </c>
      <c r="O242" s="62">
        <f>'K8 SD_UPTD 2013'!Q243</f>
        <v>1417000</v>
      </c>
      <c r="P242" s="62">
        <f>'K8 SD_UPTD 2013'!R243</f>
        <v>0</v>
      </c>
      <c r="Q242" s="62">
        <f>'K8 SD_UPTD 2013'!S243</f>
        <v>4600000</v>
      </c>
      <c r="R242" s="62">
        <f t="shared" si="9"/>
        <v>97730000</v>
      </c>
      <c r="S242" s="59">
        <f t="shared" si="10"/>
        <v>0</v>
      </c>
      <c r="T242" s="59">
        <f t="shared" si="11"/>
        <v>0</v>
      </c>
      <c r="U242" s="59">
        <f>'PER TRIWULAN'!X237</f>
        <v>97730000</v>
      </c>
      <c r="V242" s="59">
        <f>'K8 SD_UPTD 2013'!F243</f>
        <v>97730000</v>
      </c>
    </row>
    <row r="243" spans="2:22">
      <c r="B243" s="79">
        <f>'PER TRIWULAN'!A238</f>
        <v>233</v>
      </c>
      <c r="C243" s="90" t="str">
        <f>'PER TRIWULAN'!I238</f>
        <v xml:space="preserve"> Gubug </v>
      </c>
      <c r="D243" s="36" t="str">
        <f>'PER TRIWULAN'!B238</f>
        <v>SD NEGERI 2 KUWARON</v>
      </c>
      <c r="E243" s="62">
        <f>'K8 SD_UPTD 2013'!G244</f>
        <v>6307500</v>
      </c>
      <c r="F243" s="62">
        <f>'K8 SD_UPTD 2013'!H244</f>
        <v>2975000</v>
      </c>
      <c r="G243" s="62">
        <f>'K8 SD_UPTD 2013'!I244</f>
        <v>18851925</v>
      </c>
      <c r="H243" s="62">
        <f>'K8 SD_UPTD 2013'!J244</f>
        <v>27033050</v>
      </c>
      <c r="I243" s="62">
        <f>'K8 SD_UPTD 2013'!K244</f>
        <v>22599750</v>
      </c>
      <c r="J243" s="62">
        <f>'K8 SD_UPTD 2013'!L244</f>
        <v>4371700</v>
      </c>
      <c r="K243" s="62">
        <f>'K8 SD_UPTD 2013'!M244</f>
        <v>6033000</v>
      </c>
      <c r="L243" s="62">
        <f>'K8 SD_UPTD 2013'!N244</f>
        <v>11110000</v>
      </c>
      <c r="M243" s="62">
        <f>'K8 SD_UPTD 2013'!O244</f>
        <v>6560075</v>
      </c>
      <c r="N243" s="62">
        <f>'K8 SD_UPTD 2013'!P244</f>
        <v>104000</v>
      </c>
      <c r="O243" s="62">
        <f>'K8 SD_UPTD 2013'!Q244</f>
        <v>5173000</v>
      </c>
      <c r="P243" s="62">
        <f>'K8 SD_UPTD 2013'!R244</f>
        <v>1171000</v>
      </c>
      <c r="Q243" s="62">
        <f>'K8 SD_UPTD 2013'!S244</f>
        <v>21100000</v>
      </c>
      <c r="R243" s="62">
        <f t="shared" si="9"/>
        <v>133390000</v>
      </c>
      <c r="S243" s="59">
        <f t="shared" si="10"/>
        <v>0</v>
      </c>
      <c r="T243" s="59">
        <f t="shared" si="11"/>
        <v>10000</v>
      </c>
      <c r="U243" s="59">
        <f>'PER TRIWULAN'!X238</f>
        <v>133400000</v>
      </c>
      <c r="V243" s="59">
        <f>'K8 SD_UPTD 2013'!F244</f>
        <v>133400000</v>
      </c>
    </row>
    <row r="244" spans="2:22">
      <c r="B244" s="79">
        <f>'PER TRIWULAN'!A239</f>
        <v>234</v>
      </c>
      <c r="C244" s="90" t="str">
        <f>'PER TRIWULAN'!I239</f>
        <v xml:space="preserve"> Gubug </v>
      </c>
      <c r="D244" s="36" t="str">
        <f>'PER TRIWULAN'!B239</f>
        <v>SD NEGERI 2 MLILIR</v>
      </c>
      <c r="E244" s="62">
        <f>'K8 SD_UPTD 2013'!G245</f>
        <v>5277750</v>
      </c>
      <c r="F244" s="62">
        <f>'K8 SD_UPTD 2013'!H245</f>
        <v>858000</v>
      </c>
      <c r="G244" s="62">
        <f>'K8 SD_UPTD 2013'!I245</f>
        <v>21552650</v>
      </c>
      <c r="H244" s="62">
        <f>'K8 SD_UPTD 2013'!J245</f>
        <v>16092900</v>
      </c>
      <c r="I244" s="62">
        <f>'K8 SD_UPTD 2013'!K245</f>
        <v>6827550</v>
      </c>
      <c r="J244" s="62">
        <f>'K8 SD_UPTD 2013'!L245</f>
        <v>2984700</v>
      </c>
      <c r="K244" s="62">
        <f>'K8 SD_UPTD 2013'!M245</f>
        <v>2459500</v>
      </c>
      <c r="L244" s="62">
        <f>'K8 SD_UPTD 2013'!N245</f>
        <v>11625000</v>
      </c>
      <c r="M244" s="62">
        <f>'K8 SD_UPTD 2013'!O245</f>
        <v>7206300</v>
      </c>
      <c r="N244" s="62">
        <f>'K8 SD_UPTD 2013'!P245</f>
        <v>0</v>
      </c>
      <c r="O244" s="62">
        <f>'K8 SD_UPTD 2013'!Q245</f>
        <v>3080650</v>
      </c>
      <c r="P244" s="62">
        <f>'K8 SD_UPTD 2013'!R245</f>
        <v>0</v>
      </c>
      <c r="Q244" s="62">
        <f>'K8 SD_UPTD 2013'!S245</f>
        <v>4395000</v>
      </c>
      <c r="R244" s="62">
        <f t="shared" si="9"/>
        <v>82360000</v>
      </c>
      <c r="S244" s="59">
        <f t="shared" si="10"/>
        <v>0</v>
      </c>
      <c r="T244" s="59">
        <f t="shared" si="11"/>
        <v>0</v>
      </c>
      <c r="U244" s="59">
        <f>'PER TRIWULAN'!X239</f>
        <v>82360000</v>
      </c>
      <c r="V244" s="59">
        <f>'K8 SD_UPTD 2013'!F245</f>
        <v>82360000</v>
      </c>
    </row>
    <row r="245" spans="2:22">
      <c r="B245" s="79">
        <f>'PER TRIWULAN'!A240</f>
        <v>235</v>
      </c>
      <c r="C245" s="90" t="str">
        <f>'PER TRIWULAN'!I240</f>
        <v xml:space="preserve"> Gubug </v>
      </c>
      <c r="D245" s="36" t="str">
        <f>'PER TRIWULAN'!B240</f>
        <v>SD NEGERI 2 NGROTO</v>
      </c>
      <c r="E245" s="62">
        <f>'K8 SD_UPTD 2013'!G246</f>
        <v>4680000</v>
      </c>
      <c r="F245" s="62">
        <f>'K8 SD_UPTD 2013'!H246</f>
        <v>904000</v>
      </c>
      <c r="G245" s="62">
        <f>'K8 SD_UPTD 2013'!I246</f>
        <v>14591700</v>
      </c>
      <c r="H245" s="62">
        <f>'K8 SD_UPTD 2013'!J246</f>
        <v>22757900</v>
      </c>
      <c r="I245" s="62">
        <f>'K8 SD_UPTD 2013'!K246</f>
        <v>23090118</v>
      </c>
      <c r="J245" s="62">
        <f>'K8 SD_UPTD 2013'!L246</f>
        <v>1630282</v>
      </c>
      <c r="K245" s="62">
        <f>'K8 SD_UPTD 2013'!M246</f>
        <v>4650000</v>
      </c>
      <c r="L245" s="62">
        <f>'K8 SD_UPTD 2013'!N246</f>
        <v>7800000</v>
      </c>
      <c r="M245" s="62">
        <f>'K8 SD_UPTD 2013'!O246</f>
        <v>9669000</v>
      </c>
      <c r="N245" s="62">
        <f>'K8 SD_UPTD 2013'!P246</f>
        <v>0</v>
      </c>
      <c r="O245" s="62">
        <f>'K8 SD_UPTD 2013'!Q246</f>
        <v>1850000</v>
      </c>
      <c r="P245" s="62">
        <f>'K8 SD_UPTD 2013'!R246</f>
        <v>780000</v>
      </c>
      <c r="Q245" s="62">
        <f>'K8 SD_UPTD 2013'!S246</f>
        <v>1557000</v>
      </c>
      <c r="R245" s="62">
        <f t="shared" si="9"/>
        <v>93960000</v>
      </c>
      <c r="S245" s="59">
        <f t="shared" si="10"/>
        <v>0</v>
      </c>
      <c r="T245" s="59">
        <f t="shared" si="11"/>
        <v>0</v>
      </c>
      <c r="U245" s="59">
        <f>'PER TRIWULAN'!X240</f>
        <v>93960000</v>
      </c>
      <c r="V245" s="59">
        <f>'K8 SD_UPTD 2013'!F246</f>
        <v>93960000</v>
      </c>
    </row>
    <row r="246" spans="2:22">
      <c r="B246" s="79">
        <f>'PER TRIWULAN'!A241</f>
        <v>236</v>
      </c>
      <c r="C246" s="90" t="str">
        <f>'PER TRIWULAN'!I241</f>
        <v xml:space="preserve"> Gubug </v>
      </c>
      <c r="D246" s="36" t="str">
        <f>'PER TRIWULAN'!B241</f>
        <v>SD NEGERI 2 PENADARAN</v>
      </c>
      <c r="E246" s="62">
        <f>'K8 SD_UPTD 2013'!G247</f>
        <v>717000</v>
      </c>
      <c r="F246" s="62">
        <f>'K8 SD_UPTD 2013'!H247</f>
        <v>0</v>
      </c>
      <c r="G246" s="62">
        <f>'K8 SD_UPTD 2013'!I247</f>
        <v>11119200</v>
      </c>
      <c r="H246" s="62">
        <f>'K8 SD_UPTD 2013'!J247</f>
        <v>9189800</v>
      </c>
      <c r="I246" s="62">
        <f>'K8 SD_UPTD 2013'!K247</f>
        <v>7908050</v>
      </c>
      <c r="J246" s="62">
        <f>'K8 SD_UPTD 2013'!L247</f>
        <v>820800</v>
      </c>
      <c r="K246" s="62">
        <f>'K8 SD_UPTD 2013'!M247</f>
        <v>3664000</v>
      </c>
      <c r="L246" s="62">
        <f>'K8 SD_UPTD 2013'!N247</f>
        <v>20285000</v>
      </c>
      <c r="M246" s="62">
        <f>'K8 SD_UPTD 2013'!O247</f>
        <v>3602700</v>
      </c>
      <c r="N246" s="62">
        <f>'K8 SD_UPTD 2013'!P247</f>
        <v>0</v>
      </c>
      <c r="O246" s="62">
        <f>'K8 SD_UPTD 2013'!Q247</f>
        <v>850000</v>
      </c>
      <c r="P246" s="62">
        <f>'K8 SD_UPTD 2013'!R247</f>
        <v>350000</v>
      </c>
      <c r="Q246" s="62">
        <f>'K8 SD_UPTD 2013'!S247</f>
        <v>23853450</v>
      </c>
      <c r="R246" s="62">
        <f t="shared" si="9"/>
        <v>82360000</v>
      </c>
      <c r="S246" s="59">
        <f t="shared" si="10"/>
        <v>0</v>
      </c>
      <c r="T246" s="59">
        <f t="shared" si="11"/>
        <v>0</v>
      </c>
      <c r="U246" s="59">
        <f>'PER TRIWULAN'!X241</f>
        <v>82360000</v>
      </c>
      <c r="V246" s="59">
        <f>'K8 SD_UPTD 2013'!F247</f>
        <v>82360000</v>
      </c>
    </row>
    <row r="247" spans="2:22">
      <c r="B247" s="79">
        <f>'PER TRIWULAN'!A242</f>
        <v>237</v>
      </c>
      <c r="C247" s="90" t="str">
        <f>'PER TRIWULAN'!I242</f>
        <v xml:space="preserve"> Gubug </v>
      </c>
      <c r="D247" s="36" t="str">
        <f>'PER TRIWULAN'!B242</f>
        <v>SD NEGERI 2 PRANTEN</v>
      </c>
      <c r="E247" s="62">
        <f>'K8 SD_UPTD 2013'!G248</f>
        <v>3377250</v>
      </c>
      <c r="F247" s="62">
        <f>'K8 SD_UPTD 2013'!H248</f>
        <v>250000</v>
      </c>
      <c r="G247" s="62">
        <f>'K8 SD_UPTD 2013'!I248</f>
        <v>6296850</v>
      </c>
      <c r="H247" s="62">
        <f>'K8 SD_UPTD 2013'!J248</f>
        <v>7492200</v>
      </c>
      <c r="I247" s="62">
        <f>'K8 SD_UPTD 2013'!K248</f>
        <v>14041550</v>
      </c>
      <c r="J247" s="62">
        <f>'K8 SD_UPTD 2013'!L248</f>
        <v>320150</v>
      </c>
      <c r="K247" s="62">
        <f>'K8 SD_UPTD 2013'!M248</f>
        <v>1548000</v>
      </c>
      <c r="L247" s="62">
        <f>'K8 SD_UPTD 2013'!N248</f>
        <v>7054000</v>
      </c>
      <c r="M247" s="62">
        <f>'K8 SD_UPTD 2013'!O248</f>
        <v>180000</v>
      </c>
      <c r="N247" s="62">
        <f>'K8 SD_UPTD 2013'!P248</f>
        <v>0</v>
      </c>
      <c r="O247" s="62">
        <f>'K8 SD_UPTD 2013'!Q248</f>
        <v>1200000</v>
      </c>
      <c r="P247" s="62">
        <f>'K8 SD_UPTD 2013'!R248</f>
        <v>0</v>
      </c>
      <c r="Q247" s="62">
        <f>'K8 SD_UPTD 2013'!S248</f>
        <v>0</v>
      </c>
      <c r="R247" s="62">
        <f t="shared" si="9"/>
        <v>41760000</v>
      </c>
      <c r="S247" s="59">
        <f t="shared" si="10"/>
        <v>0</v>
      </c>
      <c r="T247" s="59">
        <f t="shared" si="11"/>
        <v>0</v>
      </c>
      <c r="U247" s="59">
        <f>'PER TRIWULAN'!X242</f>
        <v>41760000</v>
      </c>
      <c r="V247" s="59">
        <f>'K8 SD_UPTD 2013'!F248</f>
        <v>41760000</v>
      </c>
    </row>
    <row r="248" spans="2:22">
      <c r="B248" s="79">
        <f>'PER TRIWULAN'!A243</f>
        <v>238</v>
      </c>
      <c r="C248" s="90" t="str">
        <f>'PER TRIWULAN'!I243</f>
        <v xml:space="preserve"> Gubug </v>
      </c>
      <c r="D248" s="36" t="str">
        <f>'PER TRIWULAN'!B243</f>
        <v>SD NEGERI 2 ROWOSARI</v>
      </c>
      <c r="E248" s="62">
        <f>'K8 SD_UPTD 2013'!G249</f>
        <v>0</v>
      </c>
      <c r="F248" s="62">
        <f>'K8 SD_UPTD 2013'!H249</f>
        <v>0</v>
      </c>
      <c r="G248" s="62">
        <f>'K8 SD_UPTD 2013'!I249</f>
        <v>6243275</v>
      </c>
      <c r="H248" s="62">
        <f>'K8 SD_UPTD 2013'!J249</f>
        <v>8136803</v>
      </c>
      <c r="I248" s="62">
        <f>'K8 SD_UPTD 2013'!K249</f>
        <v>7212200</v>
      </c>
      <c r="J248" s="62">
        <f>'K8 SD_UPTD 2013'!L249</f>
        <v>1612625</v>
      </c>
      <c r="K248" s="62">
        <f>'K8 SD_UPTD 2013'!M249</f>
        <v>2123383</v>
      </c>
      <c r="L248" s="62">
        <f>'K8 SD_UPTD 2013'!N249</f>
        <v>5950000</v>
      </c>
      <c r="M248" s="62">
        <f>'K8 SD_UPTD 2013'!O249</f>
        <v>4216000</v>
      </c>
      <c r="N248" s="62">
        <f>'K8 SD_UPTD 2013'!P249</f>
        <v>0</v>
      </c>
      <c r="O248" s="62">
        <f>'K8 SD_UPTD 2013'!Q249</f>
        <v>983514</v>
      </c>
      <c r="P248" s="62">
        <f>'K8 SD_UPTD 2013'!R249</f>
        <v>0</v>
      </c>
      <c r="Q248" s="62">
        <f>'K8 SD_UPTD 2013'!S249</f>
        <v>932200</v>
      </c>
      <c r="R248" s="62">
        <f t="shared" si="9"/>
        <v>37410000</v>
      </c>
      <c r="S248" s="59">
        <f t="shared" si="10"/>
        <v>0</v>
      </c>
      <c r="T248" s="59">
        <f t="shared" si="11"/>
        <v>0</v>
      </c>
      <c r="U248" s="59">
        <f>'PER TRIWULAN'!X243</f>
        <v>37410000</v>
      </c>
      <c r="V248" s="59">
        <f>'K8 SD_UPTD 2013'!F249</f>
        <v>37410000</v>
      </c>
    </row>
    <row r="249" spans="2:22">
      <c r="B249" s="79">
        <f>'PER TRIWULAN'!A244</f>
        <v>239</v>
      </c>
      <c r="C249" s="90" t="str">
        <f>'PER TRIWULAN'!I244</f>
        <v xml:space="preserve"> Gubug </v>
      </c>
      <c r="D249" s="36" t="str">
        <f>'PER TRIWULAN'!B244</f>
        <v>SD NEGERI 2 SABAN</v>
      </c>
      <c r="E249" s="62">
        <f>'K8 SD_UPTD 2013'!G250</f>
        <v>1855250</v>
      </c>
      <c r="F249" s="62">
        <f>'K8 SD_UPTD 2013'!H250</f>
        <v>1670000</v>
      </c>
      <c r="G249" s="62">
        <f>'K8 SD_UPTD 2013'!I250</f>
        <v>9983800</v>
      </c>
      <c r="H249" s="62">
        <f>'K8 SD_UPTD 2013'!J250</f>
        <v>10203950</v>
      </c>
      <c r="I249" s="62">
        <f>'K8 SD_UPTD 2013'!K250</f>
        <v>4616200</v>
      </c>
      <c r="J249" s="62">
        <f>'K8 SD_UPTD 2013'!L250</f>
        <v>4361642</v>
      </c>
      <c r="K249" s="62">
        <f>'K8 SD_UPTD 2013'!M250</f>
        <v>2622000</v>
      </c>
      <c r="L249" s="62">
        <f>'K8 SD_UPTD 2013'!N250</f>
        <v>8700000</v>
      </c>
      <c r="M249" s="62">
        <f>'K8 SD_UPTD 2013'!O250</f>
        <v>4725000</v>
      </c>
      <c r="N249" s="62">
        <f>'K8 SD_UPTD 2013'!P250</f>
        <v>376100</v>
      </c>
      <c r="O249" s="62">
        <f>'K8 SD_UPTD 2013'!Q250</f>
        <v>2101000</v>
      </c>
      <c r="P249" s="62">
        <f>'K8 SD_UPTD 2013'!R250</f>
        <v>750000</v>
      </c>
      <c r="Q249" s="62">
        <f>'K8 SD_UPTD 2013'!S250</f>
        <v>670058</v>
      </c>
      <c r="R249" s="62">
        <f t="shared" si="9"/>
        <v>52635000</v>
      </c>
      <c r="S249" s="59">
        <f t="shared" si="10"/>
        <v>0</v>
      </c>
      <c r="T249" s="59">
        <f t="shared" si="11"/>
        <v>0</v>
      </c>
      <c r="U249" s="59">
        <f>'PER TRIWULAN'!X244</f>
        <v>52635000</v>
      </c>
      <c r="V249" s="59">
        <f>'K8 SD_UPTD 2013'!F250</f>
        <v>52635000</v>
      </c>
    </row>
    <row r="250" spans="2:22">
      <c r="B250" s="79">
        <f>'PER TRIWULAN'!A245</f>
        <v>240</v>
      </c>
      <c r="C250" s="90" t="str">
        <f>'PER TRIWULAN'!I245</f>
        <v xml:space="preserve"> Gubug </v>
      </c>
      <c r="D250" s="36" t="str">
        <f>'PER TRIWULAN'!B245</f>
        <v>SD NEGERI 2 TAMBAKAN</v>
      </c>
      <c r="E250" s="62">
        <f>'K8 SD_UPTD 2013'!G251</f>
        <v>0</v>
      </c>
      <c r="F250" s="62">
        <f>'K8 SD_UPTD 2013'!H251</f>
        <v>1482700</v>
      </c>
      <c r="G250" s="62">
        <f>'K8 SD_UPTD 2013'!I251</f>
        <v>2931800</v>
      </c>
      <c r="H250" s="62">
        <f>'K8 SD_UPTD 2013'!J251</f>
        <v>26501750</v>
      </c>
      <c r="I250" s="62">
        <f>'K8 SD_UPTD 2013'!K251</f>
        <v>6152610</v>
      </c>
      <c r="J250" s="62">
        <f>'K8 SD_UPTD 2013'!L251</f>
        <v>9397200</v>
      </c>
      <c r="K250" s="62">
        <f>'K8 SD_UPTD 2013'!M251</f>
        <v>8056600</v>
      </c>
      <c r="L250" s="62">
        <f>'K8 SD_UPTD 2013'!N251</f>
        <v>19327400</v>
      </c>
      <c r="M250" s="62">
        <f>'K8 SD_UPTD 2013'!O251</f>
        <v>9454200</v>
      </c>
      <c r="N250" s="62">
        <f>'K8 SD_UPTD 2013'!P251</f>
        <v>2850140</v>
      </c>
      <c r="O250" s="62">
        <f>'K8 SD_UPTD 2013'!Q251</f>
        <v>14623600</v>
      </c>
      <c r="P250" s="62">
        <f>'K8 SD_UPTD 2013'!R251</f>
        <v>1302000</v>
      </c>
      <c r="Q250" s="62">
        <f>'K8 SD_UPTD 2013'!S251</f>
        <v>0</v>
      </c>
      <c r="R250" s="62">
        <f t="shared" si="9"/>
        <v>102080000</v>
      </c>
      <c r="S250" s="59">
        <f t="shared" si="10"/>
        <v>0</v>
      </c>
      <c r="T250" s="59">
        <f t="shared" si="11"/>
        <v>0</v>
      </c>
      <c r="U250" s="59">
        <f>'PER TRIWULAN'!X245</f>
        <v>102080000</v>
      </c>
      <c r="V250" s="59">
        <f>'K8 SD_UPTD 2013'!F251</f>
        <v>102080000</v>
      </c>
    </row>
    <row r="251" spans="2:22">
      <c r="B251" s="79">
        <f>'PER TRIWULAN'!A246</f>
        <v>241</v>
      </c>
      <c r="C251" s="90" t="str">
        <f>'PER TRIWULAN'!I246</f>
        <v xml:space="preserve"> Gubug </v>
      </c>
      <c r="D251" s="36" t="str">
        <f>'PER TRIWULAN'!B246</f>
        <v>SD NEGERI 3 BATURAGUNG</v>
      </c>
      <c r="E251" s="62">
        <f>'K8 SD_UPTD 2013'!G252</f>
        <v>3560000</v>
      </c>
      <c r="F251" s="62">
        <f>'K8 SD_UPTD 2013'!H252</f>
        <v>40000</v>
      </c>
      <c r="G251" s="62">
        <f>'K8 SD_UPTD 2013'!I252</f>
        <v>20257200</v>
      </c>
      <c r="H251" s="62">
        <f>'K8 SD_UPTD 2013'!J252</f>
        <v>12700000</v>
      </c>
      <c r="I251" s="62">
        <f>'K8 SD_UPTD 2013'!K252</f>
        <v>8945375</v>
      </c>
      <c r="J251" s="62">
        <f>'K8 SD_UPTD 2013'!L252</f>
        <v>545175</v>
      </c>
      <c r="K251" s="62">
        <f>'K8 SD_UPTD 2013'!M252</f>
        <v>9139000</v>
      </c>
      <c r="L251" s="62">
        <f>'K8 SD_UPTD 2013'!N252</f>
        <v>14550000</v>
      </c>
      <c r="M251" s="62">
        <f>'K8 SD_UPTD 2013'!O252</f>
        <v>3828000</v>
      </c>
      <c r="N251" s="62">
        <f>'K8 SD_UPTD 2013'!P252</f>
        <v>0</v>
      </c>
      <c r="O251" s="62">
        <f>'K8 SD_UPTD 2013'!Q252</f>
        <v>1768000</v>
      </c>
      <c r="P251" s="62">
        <f>'K8 SD_UPTD 2013'!R252</f>
        <v>1465750</v>
      </c>
      <c r="Q251" s="62">
        <f>'K8 SD_UPTD 2013'!S252</f>
        <v>51500</v>
      </c>
      <c r="R251" s="62">
        <f t="shared" si="9"/>
        <v>76850000</v>
      </c>
      <c r="S251" s="59">
        <f t="shared" si="10"/>
        <v>0</v>
      </c>
      <c r="T251" s="59">
        <f t="shared" si="11"/>
        <v>0</v>
      </c>
      <c r="U251" s="59">
        <f>'PER TRIWULAN'!X246</f>
        <v>76850000</v>
      </c>
      <c r="V251" s="59">
        <f>'K8 SD_UPTD 2013'!F252</f>
        <v>76850000</v>
      </c>
    </row>
    <row r="252" spans="2:22">
      <c r="B252" s="79">
        <f>'PER TRIWULAN'!A247</f>
        <v>242</v>
      </c>
      <c r="C252" s="90" t="str">
        <f>'PER TRIWULAN'!I247</f>
        <v xml:space="preserve"> Gubug </v>
      </c>
      <c r="D252" s="36" t="str">
        <f>'PER TRIWULAN'!B247</f>
        <v>SD NEGERI 3 GINGGANGTANI</v>
      </c>
      <c r="E252" s="62">
        <f>'K8 SD_UPTD 2013'!G253</f>
        <v>3837050</v>
      </c>
      <c r="F252" s="62">
        <f>'K8 SD_UPTD 2013'!H253</f>
        <v>305000</v>
      </c>
      <c r="G252" s="62">
        <f>'K8 SD_UPTD 2013'!I253</f>
        <v>25112600</v>
      </c>
      <c r="H252" s="62">
        <f>'K8 SD_UPTD 2013'!J253</f>
        <v>22259700</v>
      </c>
      <c r="I252" s="62">
        <f>'K8 SD_UPTD 2013'!K253</f>
        <v>5550000</v>
      </c>
      <c r="J252" s="62">
        <f>'K8 SD_UPTD 2013'!L253</f>
        <v>15703150</v>
      </c>
      <c r="K252" s="62">
        <f>'K8 SD_UPTD 2013'!M253</f>
        <v>5955000</v>
      </c>
      <c r="L252" s="62">
        <f>'K8 SD_UPTD 2013'!N253</f>
        <v>22500000</v>
      </c>
      <c r="M252" s="62">
        <f>'K8 SD_UPTD 2013'!O253</f>
        <v>2660000</v>
      </c>
      <c r="N252" s="62">
        <f>'K8 SD_UPTD 2013'!P253</f>
        <v>240000</v>
      </c>
      <c r="O252" s="62">
        <f>'K8 SD_UPTD 2013'!Q253</f>
        <v>1700000</v>
      </c>
      <c r="P252" s="62">
        <f>'K8 SD_UPTD 2013'!R253</f>
        <v>4037500</v>
      </c>
      <c r="Q252" s="62">
        <f>'K8 SD_UPTD 2013'!S253</f>
        <v>1500000</v>
      </c>
      <c r="R252" s="62">
        <f t="shared" si="9"/>
        <v>111360000</v>
      </c>
      <c r="S252" s="59">
        <f t="shared" si="10"/>
        <v>0</v>
      </c>
      <c r="T252" s="59">
        <f t="shared" si="11"/>
        <v>0</v>
      </c>
      <c r="U252" s="59">
        <f>'PER TRIWULAN'!X247</f>
        <v>111360000</v>
      </c>
      <c r="V252" s="59">
        <f>'K8 SD_UPTD 2013'!F253</f>
        <v>111360000</v>
      </c>
    </row>
    <row r="253" spans="2:22">
      <c r="B253" s="79">
        <f>'PER TRIWULAN'!A248</f>
        <v>243</v>
      </c>
      <c r="C253" s="90" t="str">
        <f>'PER TRIWULAN'!I248</f>
        <v xml:space="preserve"> Gubug </v>
      </c>
      <c r="D253" s="36" t="str">
        <f>'PER TRIWULAN'!B248</f>
        <v>SD NEGERI 3 GUBUG</v>
      </c>
      <c r="E253" s="62">
        <f>'K8 SD_UPTD 2013'!G254</f>
        <v>850000</v>
      </c>
      <c r="F253" s="62">
        <f>'K8 SD_UPTD 2013'!H254</f>
        <v>8182750</v>
      </c>
      <c r="G253" s="62">
        <f>'K8 SD_UPTD 2013'!I254</f>
        <v>16767650</v>
      </c>
      <c r="H253" s="62">
        <f>'K8 SD_UPTD 2013'!J254</f>
        <v>12140400</v>
      </c>
      <c r="I253" s="62">
        <f>'K8 SD_UPTD 2013'!K254</f>
        <v>10868034</v>
      </c>
      <c r="J253" s="62">
        <f>'K8 SD_UPTD 2013'!L254</f>
        <v>11462166</v>
      </c>
      <c r="K253" s="62">
        <f>'K8 SD_UPTD 2013'!M254</f>
        <v>30727000</v>
      </c>
      <c r="L253" s="62">
        <f>'K8 SD_UPTD 2013'!N254</f>
        <v>18852000</v>
      </c>
      <c r="M253" s="62">
        <f>'K8 SD_UPTD 2013'!O254</f>
        <v>6160000</v>
      </c>
      <c r="N253" s="62">
        <f>'K8 SD_UPTD 2013'!P254</f>
        <v>550000</v>
      </c>
      <c r="O253" s="62">
        <f>'K8 SD_UPTD 2013'!Q254</f>
        <v>1850000</v>
      </c>
      <c r="P253" s="62">
        <f>'K8 SD_UPTD 2013'!R254</f>
        <v>780000</v>
      </c>
      <c r="Q253" s="62">
        <f>'K8 SD_UPTD 2013'!S254</f>
        <v>0</v>
      </c>
      <c r="R253" s="62">
        <f t="shared" si="9"/>
        <v>119190000</v>
      </c>
      <c r="S253" s="59">
        <f t="shared" si="10"/>
        <v>0</v>
      </c>
      <c r="T253" s="59">
        <f t="shared" si="11"/>
        <v>0</v>
      </c>
      <c r="U253" s="59">
        <f>'PER TRIWULAN'!X248</f>
        <v>119190000</v>
      </c>
      <c r="V253" s="59">
        <f>'K8 SD_UPTD 2013'!F254</f>
        <v>119190000</v>
      </c>
    </row>
    <row r="254" spans="2:22">
      <c r="B254" s="79">
        <f>'PER TRIWULAN'!A249</f>
        <v>244</v>
      </c>
      <c r="C254" s="90" t="str">
        <f>'PER TRIWULAN'!I249</f>
        <v xml:space="preserve"> Gubug </v>
      </c>
      <c r="D254" s="36" t="str">
        <f>'PER TRIWULAN'!B249</f>
        <v>SD NEGERI 3 KUWARON</v>
      </c>
      <c r="E254" s="62">
        <f>'K8 SD_UPTD 2013'!G255</f>
        <v>662600</v>
      </c>
      <c r="F254" s="62">
        <f>'K8 SD_UPTD 2013'!H255</f>
        <v>200000</v>
      </c>
      <c r="G254" s="62">
        <f>'K8 SD_UPTD 2013'!I255</f>
        <v>2195400</v>
      </c>
      <c r="H254" s="62">
        <f>'K8 SD_UPTD 2013'!J255</f>
        <v>3222150</v>
      </c>
      <c r="I254" s="62">
        <f>'K8 SD_UPTD 2013'!K255</f>
        <v>7583650</v>
      </c>
      <c r="J254" s="62">
        <f>'K8 SD_UPTD 2013'!L255</f>
        <v>3394400</v>
      </c>
      <c r="K254" s="62">
        <f>'K8 SD_UPTD 2013'!M255</f>
        <v>3161000</v>
      </c>
      <c r="L254" s="62">
        <f>'K8 SD_UPTD 2013'!N255</f>
        <v>8366000</v>
      </c>
      <c r="M254" s="62">
        <f>'K8 SD_UPTD 2013'!O255</f>
        <v>4575800</v>
      </c>
      <c r="N254" s="62">
        <f>'K8 SD_UPTD 2013'!P255</f>
        <v>0</v>
      </c>
      <c r="O254" s="62">
        <f>'K8 SD_UPTD 2013'!Q255</f>
        <v>1712000</v>
      </c>
      <c r="P254" s="62">
        <f>'K8 SD_UPTD 2013'!R255</f>
        <v>0</v>
      </c>
      <c r="Q254" s="62">
        <f>'K8 SD_UPTD 2013'!S255</f>
        <v>162000</v>
      </c>
      <c r="R254" s="62">
        <f t="shared" si="9"/>
        <v>35235000</v>
      </c>
      <c r="S254" s="59">
        <f t="shared" si="10"/>
        <v>0</v>
      </c>
      <c r="T254" s="59">
        <f t="shared" si="11"/>
        <v>0</v>
      </c>
      <c r="U254" s="59">
        <f>'PER TRIWULAN'!X249</f>
        <v>35235000</v>
      </c>
      <c r="V254" s="59">
        <f>'K8 SD_UPTD 2013'!F255</f>
        <v>35235000</v>
      </c>
    </row>
    <row r="255" spans="2:22">
      <c r="B255" s="79">
        <f>'PER TRIWULAN'!A250</f>
        <v>245</v>
      </c>
      <c r="C255" s="90" t="str">
        <f>'PER TRIWULAN'!I250</f>
        <v xml:space="preserve"> Gubug </v>
      </c>
      <c r="D255" s="36" t="str">
        <f>'PER TRIWULAN'!B250</f>
        <v>SD NEGERI 3 PENADARAN</v>
      </c>
      <c r="E255" s="62">
        <f>'K8 SD_UPTD 2013'!G256</f>
        <v>1720350</v>
      </c>
      <c r="F255" s="62">
        <f>'K8 SD_UPTD 2013'!H256</f>
        <v>2554000</v>
      </c>
      <c r="G255" s="62">
        <f>'K8 SD_UPTD 2013'!I256</f>
        <v>7441800</v>
      </c>
      <c r="H255" s="62">
        <f>'K8 SD_UPTD 2013'!J256</f>
        <v>22266700</v>
      </c>
      <c r="I255" s="62">
        <f>'K8 SD_UPTD 2013'!K256</f>
        <v>8252526</v>
      </c>
      <c r="J255" s="62">
        <f>'K8 SD_UPTD 2013'!L256</f>
        <v>3283329</v>
      </c>
      <c r="K255" s="62">
        <f>'K8 SD_UPTD 2013'!M256</f>
        <v>6542000</v>
      </c>
      <c r="L255" s="62">
        <f>'K8 SD_UPTD 2013'!N256</f>
        <v>22725000</v>
      </c>
      <c r="M255" s="62">
        <f>'K8 SD_UPTD 2013'!O256</f>
        <v>8602850</v>
      </c>
      <c r="N255" s="62">
        <f>'K8 SD_UPTD 2013'!P256</f>
        <v>540245</v>
      </c>
      <c r="O255" s="62">
        <f>'K8 SD_UPTD 2013'!Q256</f>
        <v>3949000</v>
      </c>
      <c r="P255" s="62">
        <f>'K8 SD_UPTD 2013'!R256</f>
        <v>5232000</v>
      </c>
      <c r="Q255" s="62">
        <f>'K8 SD_UPTD 2013'!S256</f>
        <v>3460200</v>
      </c>
      <c r="R255" s="62">
        <f t="shared" si="9"/>
        <v>96570000</v>
      </c>
      <c r="S255" s="59">
        <f t="shared" si="10"/>
        <v>0</v>
      </c>
      <c r="T255" s="59">
        <f t="shared" si="11"/>
        <v>0</v>
      </c>
      <c r="U255" s="59">
        <f>'PER TRIWULAN'!X250</f>
        <v>96570000</v>
      </c>
      <c r="V255" s="59">
        <f>'K8 SD_UPTD 2013'!F256</f>
        <v>96570000</v>
      </c>
    </row>
    <row r="256" spans="2:22">
      <c r="B256" s="79">
        <f>'PER TRIWULAN'!A251</f>
        <v>246</v>
      </c>
      <c r="C256" s="90" t="str">
        <f>'PER TRIWULAN'!I251</f>
        <v xml:space="preserve"> Gubug </v>
      </c>
      <c r="D256" s="36" t="str">
        <f>'PER TRIWULAN'!B251</f>
        <v>SD NEGERI 3 TLOGOMULYO</v>
      </c>
      <c r="E256" s="62">
        <f>'K8 SD_UPTD 2013'!G257</f>
        <v>2994000</v>
      </c>
      <c r="F256" s="62">
        <f>'K8 SD_UPTD 2013'!H257</f>
        <v>1825000</v>
      </c>
      <c r="G256" s="62">
        <f>'K8 SD_UPTD 2013'!I257</f>
        <v>28213225</v>
      </c>
      <c r="H256" s="62">
        <f>'K8 SD_UPTD 2013'!J257</f>
        <v>18514375</v>
      </c>
      <c r="I256" s="62">
        <f>'K8 SD_UPTD 2013'!K257</f>
        <v>4870500</v>
      </c>
      <c r="J256" s="62">
        <f>'K8 SD_UPTD 2013'!L257</f>
        <v>1654450</v>
      </c>
      <c r="K256" s="62">
        <f>'K8 SD_UPTD 2013'!M257</f>
        <v>17305250</v>
      </c>
      <c r="L256" s="62">
        <f>'K8 SD_UPTD 2013'!N257</f>
        <v>15025000</v>
      </c>
      <c r="M256" s="62">
        <f>'K8 SD_UPTD 2013'!O257</f>
        <v>8162000</v>
      </c>
      <c r="N256" s="62">
        <f>'K8 SD_UPTD 2013'!P257</f>
        <v>1250000</v>
      </c>
      <c r="O256" s="62">
        <f>'K8 SD_UPTD 2013'!Q257</f>
        <v>1875000</v>
      </c>
      <c r="P256" s="62">
        <f>'K8 SD_UPTD 2013'!R257</f>
        <v>3001200</v>
      </c>
      <c r="Q256" s="62">
        <f>'K8 SD_UPTD 2013'!S257</f>
        <v>0</v>
      </c>
      <c r="R256" s="62">
        <f t="shared" si="9"/>
        <v>104690000</v>
      </c>
      <c r="S256" s="59">
        <f t="shared" si="10"/>
        <v>0</v>
      </c>
      <c r="T256" s="59">
        <f t="shared" si="11"/>
        <v>0</v>
      </c>
      <c r="U256" s="59">
        <f>'PER TRIWULAN'!X251</f>
        <v>104690000</v>
      </c>
      <c r="V256" s="59">
        <f>'K8 SD_UPTD 2013'!F257</f>
        <v>104690000</v>
      </c>
    </row>
    <row r="257" spans="2:22">
      <c r="B257" s="79">
        <f>'PER TRIWULAN'!A252</f>
        <v>247</v>
      </c>
      <c r="C257" s="90" t="str">
        <f>'PER TRIWULAN'!I252</f>
        <v xml:space="preserve"> Gubug </v>
      </c>
      <c r="D257" s="36" t="str">
        <f>'PER TRIWULAN'!B252</f>
        <v>SD NEGERI 5 GUBUG</v>
      </c>
      <c r="E257" s="62">
        <f>'K8 SD_UPTD 2013'!G258</f>
        <v>10905000</v>
      </c>
      <c r="F257" s="62">
        <f>'K8 SD_UPTD 2013'!H258</f>
        <v>2820000</v>
      </c>
      <c r="G257" s="62">
        <f>'K8 SD_UPTD 2013'!I258</f>
        <v>32180000</v>
      </c>
      <c r="H257" s="62">
        <f>'K8 SD_UPTD 2013'!J258</f>
        <v>34607700</v>
      </c>
      <c r="I257" s="62">
        <f>'K8 SD_UPTD 2013'!K258</f>
        <v>22752300</v>
      </c>
      <c r="J257" s="62">
        <f>'K8 SD_UPTD 2013'!L258</f>
        <v>4285000</v>
      </c>
      <c r="K257" s="62">
        <f>'K8 SD_UPTD 2013'!M258</f>
        <v>7225000</v>
      </c>
      <c r="L257" s="62">
        <f>'K8 SD_UPTD 2013'!N258</f>
        <v>18800000</v>
      </c>
      <c r="M257" s="62">
        <f>'K8 SD_UPTD 2013'!O258</f>
        <v>2385000</v>
      </c>
      <c r="N257" s="62">
        <f>'K8 SD_UPTD 2013'!P258</f>
        <v>0</v>
      </c>
      <c r="O257" s="62">
        <f>'K8 SD_UPTD 2013'!Q258</f>
        <v>4230000</v>
      </c>
      <c r="P257" s="62">
        <f>'K8 SD_UPTD 2013'!R258</f>
        <v>1330000</v>
      </c>
      <c r="Q257" s="62">
        <f>'K8 SD_UPTD 2013'!S258</f>
        <v>0</v>
      </c>
      <c r="R257" s="62">
        <f t="shared" si="9"/>
        <v>141520000</v>
      </c>
      <c r="S257" s="59">
        <f t="shared" si="10"/>
        <v>0</v>
      </c>
      <c r="T257" s="59">
        <f t="shared" si="11"/>
        <v>0</v>
      </c>
      <c r="U257" s="59">
        <f>'PER TRIWULAN'!X252</f>
        <v>141520000</v>
      </c>
      <c r="V257" s="59">
        <f>'K8 SD_UPTD 2013'!F258</f>
        <v>141520000</v>
      </c>
    </row>
    <row r="258" spans="2:22">
      <c r="B258" s="79">
        <f>'PER TRIWULAN'!A253</f>
        <v>248</v>
      </c>
      <c r="C258" s="90" t="str">
        <f>'PER TRIWULAN'!I253</f>
        <v xml:space="preserve"> Gubug </v>
      </c>
      <c r="D258" s="36" t="str">
        <f>'PER TRIWULAN'!B253</f>
        <v>SD NEGERI GELAPAN</v>
      </c>
      <c r="E258" s="62">
        <f>'K8 SD_UPTD 2013'!G259</f>
        <v>4221750</v>
      </c>
      <c r="F258" s="62">
        <f>'K8 SD_UPTD 2013'!H259</f>
        <v>825000</v>
      </c>
      <c r="G258" s="62">
        <f>'K8 SD_UPTD 2013'!I259</f>
        <v>10518600</v>
      </c>
      <c r="H258" s="62">
        <f>'K8 SD_UPTD 2013'!J259</f>
        <v>14706950</v>
      </c>
      <c r="I258" s="62">
        <f>'K8 SD_UPTD 2013'!K259</f>
        <v>24880800</v>
      </c>
      <c r="J258" s="62">
        <f>'K8 SD_UPTD 2013'!L259</f>
        <v>1558000</v>
      </c>
      <c r="K258" s="62">
        <f>'K8 SD_UPTD 2013'!M259</f>
        <v>2235000</v>
      </c>
      <c r="L258" s="62">
        <f>'K8 SD_UPTD 2013'!N259</f>
        <v>12320000</v>
      </c>
      <c r="M258" s="62">
        <f>'K8 SD_UPTD 2013'!O259</f>
        <v>10343900</v>
      </c>
      <c r="N258" s="62">
        <f>'K8 SD_UPTD 2013'!P259</f>
        <v>755000</v>
      </c>
      <c r="O258" s="62">
        <f>'K8 SD_UPTD 2013'!Q259</f>
        <v>2425000</v>
      </c>
      <c r="P258" s="62">
        <f>'K8 SD_UPTD 2013'!R259</f>
        <v>600000</v>
      </c>
      <c r="Q258" s="62">
        <f>'K8 SD_UPTD 2013'!S259</f>
        <v>4800000</v>
      </c>
      <c r="R258" s="62">
        <f t="shared" si="9"/>
        <v>90190000</v>
      </c>
      <c r="S258" s="59">
        <f t="shared" si="10"/>
        <v>0</v>
      </c>
      <c r="T258" s="59">
        <f t="shared" si="11"/>
        <v>0</v>
      </c>
      <c r="U258" s="59">
        <f>'PER TRIWULAN'!X253</f>
        <v>90190000</v>
      </c>
      <c r="V258" s="59">
        <f>'K8 SD_UPTD 2013'!F259</f>
        <v>90190000</v>
      </c>
    </row>
    <row r="259" spans="2:22">
      <c r="B259" s="79">
        <f>'PER TRIWULAN'!A254</f>
        <v>249</v>
      </c>
      <c r="C259" s="90" t="str">
        <f>'PER TRIWULAN'!I254</f>
        <v xml:space="preserve"> Gubug </v>
      </c>
      <c r="D259" s="36" t="str">
        <f>'PER TRIWULAN'!B254</f>
        <v>SD NEGERI PAPANREJO</v>
      </c>
      <c r="E259" s="62">
        <f>'K8 SD_UPTD 2013'!G260</f>
        <v>4012750</v>
      </c>
      <c r="F259" s="62">
        <f>'K8 SD_UPTD 2013'!H260</f>
        <v>1306000</v>
      </c>
      <c r="G259" s="62">
        <f>'K8 SD_UPTD 2013'!I260</f>
        <v>33279200</v>
      </c>
      <c r="H259" s="62">
        <f>'K8 SD_UPTD 2013'!J260</f>
        <v>21442050</v>
      </c>
      <c r="I259" s="62">
        <f>'K8 SD_UPTD 2013'!K260</f>
        <v>8791500</v>
      </c>
      <c r="J259" s="62">
        <f>'K8 SD_UPTD 2013'!L260</f>
        <v>2919000</v>
      </c>
      <c r="K259" s="62">
        <f>'K8 SD_UPTD 2013'!M260</f>
        <v>11880000</v>
      </c>
      <c r="L259" s="62">
        <f>'K8 SD_UPTD 2013'!N260</f>
        <v>11400000</v>
      </c>
      <c r="M259" s="62">
        <f>'K8 SD_UPTD 2013'!O260</f>
        <v>2536500</v>
      </c>
      <c r="N259" s="62">
        <f>'K8 SD_UPTD 2013'!P260</f>
        <v>0</v>
      </c>
      <c r="O259" s="62">
        <f>'K8 SD_UPTD 2013'!Q260</f>
        <v>3000000</v>
      </c>
      <c r="P259" s="62">
        <f>'K8 SD_UPTD 2013'!R260</f>
        <v>5573000</v>
      </c>
      <c r="Q259" s="62">
        <f>'K8 SD_UPTD 2013'!S260</f>
        <v>0</v>
      </c>
      <c r="R259" s="62">
        <f t="shared" si="9"/>
        <v>106140000</v>
      </c>
      <c r="S259" s="59">
        <f t="shared" si="10"/>
        <v>0</v>
      </c>
      <c r="T259" s="59">
        <f t="shared" si="11"/>
        <v>0</v>
      </c>
      <c r="U259" s="59">
        <f>'PER TRIWULAN'!X254</f>
        <v>106140000</v>
      </c>
      <c r="V259" s="59">
        <f>'K8 SD_UPTD 2013'!F260</f>
        <v>106140000</v>
      </c>
    </row>
    <row r="260" spans="2:22">
      <c r="B260" s="79">
        <f>'PER TRIWULAN'!A255</f>
        <v>250</v>
      </c>
      <c r="C260" s="90" t="str">
        <f>'PER TRIWULAN'!I255</f>
        <v xml:space="preserve"> Gubug </v>
      </c>
      <c r="D260" s="36" t="str">
        <f>'PER TRIWULAN'!B255</f>
        <v>SD NEGERI RINGINKIDUL</v>
      </c>
      <c r="E260" s="62">
        <f>'K8 SD_UPTD 2013'!G261</f>
        <v>1200000</v>
      </c>
      <c r="F260" s="62">
        <f>'K8 SD_UPTD 2013'!H261</f>
        <v>2000000</v>
      </c>
      <c r="G260" s="62">
        <f>'K8 SD_UPTD 2013'!I261</f>
        <v>44817900</v>
      </c>
      <c r="H260" s="62">
        <f>'K8 SD_UPTD 2013'!J261</f>
        <v>31959800</v>
      </c>
      <c r="I260" s="62">
        <f>'K8 SD_UPTD 2013'!K261</f>
        <v>11863115</v>
      </c>
      <c r="J260" s="62">
        <f>'K8 SD_UPTD 2013'!L261</f>
        <v>3549135</v>
      </c>
      <c r="K260" s="62">
        <f>'K8 SD_UPTD 2013'!M261</f>
        <v>7544355</v>
      </c>
      <c r="L260" s="62">
        <f>'K8 SD_UPTD 2013'!N261</f>
        <v>15500000</v>
      </c>
      <c r="M260" s="62">
        <f>'K8 SD_UPTD 2013'!O261</f>
        <v>14905695</v>
      </c>
      <c r="N260" s="62">
        <f>'K8 SD_UPTD 2013'!P261</f>
        <v>0</v>
      </c>
      <c r="O260" s="62">
        <f>'K8 SD_UPTD 2013'!Q261</f>
        <v>1800000</v>
      </c>
      <c r="P260" s="62">
        <f>'K8 SD_UPTD 2013'!R261</f>
        <v>0</v>
      </c>
      <c r="Q260" s="62">
        <f>'K8 SD_UPTD 2013'!S261</f>
        <v>0</v>
      </c>
      <c r="R260" s="62">
        <f t="shared" si="9"/>
        <v>135140000</v>
      </c>
      <c r="S260" s="59">
        <f t="shared" si="10"/>
        <v>0</v>
      </c>
      <c r="T260" s="59">
        <f t="shared" si="11"/>
        <v>0</v>
      </c>
      <c r="U260" s="59">
        <f>'PER TRIWULAN'!X255</f>
        <v>135140000</v>
      </c>
      <c r="V260" s="59">
        <f>'K8 SD_UPTD 2013'!F261</f>
        <v>135140000</v>
      </c>
    </row>
    <row r="261" spans="2:22">
      <c r="B261" s="79">
        <f>'PER TRIWULAN'!A256</f>
        <v>251</v>
      </c>
      <c r="C261" s="90" t="str">
        <f>'PER TRIWULAN'!I256</f>
        <v xml:space="preserve"> Gubug </v>
      </c>
      <c r="D261" s="36" t="str">
        <f>'PER TRIWULAN'!B256</f>
        <v>SD NEGERI TRISARI</v>
      </c>
      <c r="E261" s="62">
        <f>'K8 SD_UPTD 2013'!G262</f>
        <v>6172050</v>
      </c>
      <c r="F261" s="62">
        <f>'K8 SD_UPTD 2013'!H262</f>
        <v>0</v>
      </c>
      <c r="G261" s="62">
        <f>'K8 SD_UPTD 2013'!I262</f>
        <v>8658246</v>
      </c>
      <c r="H261" s="62">
        <f>'K8 SD_UPTD 2013'!J262</f>
        <v>9162900</v>
      </c>
      <c r="I261" s="62">
        <f>'K8 SD_UPTD 2013'!K262</f>
        <v>22019718</v>
      </c>
      <c r="J261" s="62">
        <f>'K8 SD_UPTD 2013'!L262</f>
        <v>397336</v>
      </c>
      <c r="K261" s="62">
        <f>'K8 SD_UPTD 2013'!M262</f>
        <v>3004000</v>
      </c>
      <c r="L261" s="62">
        <f>'K8 SD_UPTD 2013'!N262</f>
        <v>16500000</v>
      </c>
      <c r="M261" s="62">
        <f>'K8 SD_UPTD 2013'!O262</f>
        <v>1838250</v>
      </c>
      <c r="N261" s="62">
        <f>'K8 SD_UPTD 2013'!P262</f>
        <v>0</v>
      </c>
      <c r="O261" s="62">
        <f>'K8 SD_UPTD 2013'!Q262</f>
        <v>675000</v>
      </c>
      <c r="P261" s="62">
        <f>'K8 SD_UPTD 2013'!R262</f>
        <v>0</v>
      </c>
      <c r="Q261" s="62">
        <f>'K8 SD_UPTD 2013'!S262</f>
        <v>567500</v>
      </c>
      <c r="R261" s="62">
        <f t="shared" si="9"/>
        <v>68995000</v>
      </c>
      <c r="S261" s="59">
        <f t="shared" si="10"/>
        <v>0</v>
      </c>
      <c r="T261" s="59">
        <f t="shared" si="11"/>
        <v>25000</v>
      </c>
      <c r="U261" s="59">
        <f>'PER TRIWULAN'!X256</f>
        <v>69020000</v>
      </c>
      <c r="V261" s="59">
        <f>'K8 SD_UPTD 2013'!F262</f>
        <v>69020000</v>
      </c>
    </row>
    <row r="262" spans="2:22">
      <c r="B262" s="79">
        <f>'PER TRIWULAN'!A257</f>
        <v>252</v>
      </c>
      <c r="C262" s="90" t="str">
        <f>'PER TRIWULAN'!I257</f>
        <v xml:space="preserve"> Gubug </v>
      </c>
      <c r="D262" s="36" t="str">
        <f>'PER TRIWULAN'!B257</f>
        <v>SD NEGERI 4 GUBUG</v>
      </c>
      <c r="E262" s="62">
        <f>'K8 SD_UPTD 2013'!G263</f>
        <v>450000</v>
      </c>
      <c r="F262" s="62">
        <f>'K8 SD_UPTD 2013'!H263</f>
        <v>0</v>
      </c>
      <c r="G262" s="62">
        <f>'K8 SD_UPTD 2013'!I263</f>
        <v>2816500</v>
      </c>
      <c r="H262" s="62">
        <f>'K8 SD_UPTD 2013'!J263</f>
        <v>10955300</v>
      </c>
      <c r="I262" s="62">
        <f>'K8 SD_UPTD 2013'!K263</f>
        <v>9908420</v>
      </c>
      <c r="J262" s="62">
        <f>'K8 SD_UPTD 2013'!L263</f>
        <v>2937580</v>
      </c>
      <c r="K262" s="62">
        <f>'K8 SD_UPTD 2013'!M263</f>
        <v>8799400</v>
      </c>
      <c r="L262" s="62">
        <f>'K8 SD_UPTD 2013'!N263</f>
        <v>17550000</v>
      </c>
      <c r="M262" s="62">
        <f>'K8 SD_UPTD 2013'!O263</f>
        <v>5870000</v>
      </c>
      <c r="N262" s="62">
        <f>'K8 SD_UPTD 2013'!P263</f>
        <v>0</v>
      </c>
      <c r="O262" s="62">
        <f>'K8 SD_UPTD 2013'!Q263</f>
        <v>1600000</v>
      </c>
      <c r="P262" s="62">
        <f>'K8 SD_UPTD 2013'!R263</f>
        <v>680000</v>
      </c>
      <c r="Q262" s="62">
        <f>'K8 SD_UPTD 2013'!S263</f>
        <v>15862800</v>
      </c>
      <c r="R262" s="62">
        <f t="shared" si="9"/>
        <v>77430000</v>
      </c>
      <c r="S262" s="59">
        <f t="shared" si="10"/>
        <v>0</v>
      </c>
      <c r="T262" s="59">
        <f t="shared" si="11"/>
        <v>0</v>
      </c>
      <c r="U262" s="59">
        <f>'PER TRIWULAN'!X257</f>
        <v>77430000</v>
      </c>
      <c r="V262" s="59">
        <f>'K8 SD_UPTD 2013'!F263</f>
        <v>77430000</v>
      </c>
    </row>
    <row r="263" spans="2:22">
      <c r="B263" s="79">
        <f>'PER TRIWULAN'!A258</f>
        <v>253</v>
      </c>
      <c r="C263" s="90" t="str">
        <f>'PER TRIWULAN'!I258</f>
        <v xml:space="preserve"> Gubug </v>
      </c>
      <c r="D263" s="36" t="str">
        <f>'PER TRIWULAN'!B258</f>
        <v>SD NEGERI 7 GUBUG</v>
      </c>
      <c r="E263" s="62">
        <f>'K8 SD_UPTD 2013'!G264</f>
        <v>10148250</v>
      </c>
      <c r="F263" s="62">
        <f>'K8 SD_UPTD 2013'!H264</f>
        <v>645750</v>
      </c>
      <c r="G263" s="62">
        <f>'K8 SD_UPTD 2013'!I264</f>
        <v>33865050</v>
      </c>
      <c r="H263" s="62">
        <f>'K8 SD_UPTD 2013'!J264</f>
        <v>24129000</v>
      </c>
      <c r="I263" s="62">
        <f>'K8 SD_UPTD 2013'!K264</f>
        <v>19252550</v>
      </c>
      <c r="J263" s="62">
        <f>'K8 SD_UPTD 2013'!L264</f>
        <v>5081750</v>
      </c>
      <c r="K263" s="62">
        <f>'K8 SD_UPTD 2013'!M264</f>
        <v>12008150</v>
      </c>
      <c r="L263" s="62">
        <f>'K8 SD_UPTD 2013'!N264</f>
        <v>18570000</v>
      </c>
      <c r="M263" s="62">
        <f>'K8 SD_UPTD 2013'!O264</f>
        <v>5687500</v>
      </c>
      <c r="N263" s="62">
        <f>'K8 SD_UPTD 2013'!P264</f>
        <v>240000</v>
      </c>
      <c r="O263" s="62">
        <f>'K8 SD_UPTD 2013'!Q264</f>
        <v>6672000</v>
      </c>
      <c r="P263" s="62">
        <f>'K8 SD_UPTD 2013'!R264</f>
        <v>0</v>
      </c>
      <c r="Q263" s="62">
        <f>'K8 SD_UPTD 2013'!S264</f>
        <v>0</v>
      </c>
      <c r="R263" s="62">
        <f t="shared" si="9"/>
        <v>136300000</v>
      </c>
      <c r="S263" s="59">
        <f t="shared" si="10"/>
        <v>0</v>
      </c>
      <c r="T263" s="59">
        <f t="shared" si="11"/>
        <v>0</v>
      </c>
      <c r="U263" s="59">
        <f>'PER TRIWULAN'!X258</f>
        <v>136300000</v>
      </c>
      <c r="V263" s="59">
        <f>'K8 SD_UPTD 2013'!F264</f>
        <v>136300000</v>
      </c>
    </row>
    <row r="264" spans="2:22">
      <c r="B264" s="79">
        <f>'PER TRIWULAN'!A259</f>
        <v>254</v>
      </c>
      <c r="C264" s="90" t="str">
        <f>'PER TRIWULAN'!I259</f>
        <v xml:space="preserve"> Gubug </v>
      </c>
      <c r="D264" s="36" t="str">
        <f>'PER TRIWULAN'!B259</f>
        <v>SD NEGERI JATIPECARON</v>
      </c>
      <c r="E264" s="62">
        <f>'K8 SD_UPTD 2013'!G265</f>
        <v>11098000</v>
      </c>
      <c r="F264" s="62">
        <f>'K8 SD_UPTD 2013'!H265</f>
        <v>0</v>
      </c>
      <c r="G264" s="62">
        <f>'K8 SD_UPTD 2013'!I265</f>
        <v>26562200</v>
      </c>
      <c r="H264" s="62">
        <f>'K8 SD_UPTD 2013'!J265</f>
        <v>26119600</v>
      </c>
      <c r="I264" s="62">
        <f>'K8 SD_UPTD 2013'!K265</f>
        <v>16008000</v>
      </c>
      <c r="J264" s="62">
        <f>'K8 SD_UPTD 2013'!L265</f>
        <v>5444033</v>
      </c>
      <c r="K264" s="62">
        <f>'K8 SD_UPTD 2013'!M265</f>
        <v>12507667</v>
      </c>
      <c r="L264" s="62">
        <f>'K8 SD_UPTD 2013'!N265</f>
        <v>18790000</v>
      </c>
      <c r="M264" s="62">
        <f>'K8 SD_UPTD 2013'!O265</f>
        <v>1980000</v>
      </c>
      <c r="N264" s="62">
        <f>'K8 SD_UPTD 2013'!P265</f>
        <v>2160000</v>
      </c>
      <c r="O264" s="62">
        <f>'K8 SD_UPTD 2013'!Q265</f>
        <v>4022500</v>
      </c>
      <c r="P264" s="62">
        <f>'K8 SD_UPTD 2013'!R265</f>
        <v>1150000</v>
      </c>
      <c r="Q264" s="62">
        <f>'K8 SD_UPTD 2013'!S265</f>
        <v>7268000</v>
      </c>
      <c r="R264" s="62">
        <f t="shared" si="9"/>
        <v>133110000</v>
      </c>
      <c r="S264" s="59">
        <f t="shared" si="10"/>
        <v>0</v>
      </c>
      <c r="T264" s="59">
        <f t="shared" si="11"/>
        <v>0</v>
      </c>
      <c r="U264" s="59">
        <f>'PER TRIWULAN'!X259</f>
        <v>133110000</v>
      </c>
      <c r="V264" s="59">
        <f>'K8 SD_UPTD 2013'!F265</f>
        <v>133110000</v>
      </c>
    </row>
    <row r="265" spans="2:22">
      <c r="B265" s="79">
        <f>'PER TRIWULAN'!A260</f>
        <v>255</v>
      </c>
      <c r="C265" s="90" t="str">
        <f>'PER TRIWULAN'!I260</f>
        <v xml:space="preserve"> Gubug </v>
      </c>
      <c r="D265" s="36" t="str">
        <f>'PER TRIWULAN'!B260</f>
        <v>SD NEGERI 2 TLOGOMULYO</v>
      </c>
      <c r="E265" s="62">
        <f>'K8 SD_UPTD 2013'!G266</f>
        <v>5092000</v>
      </c>
      <c r="F265" s="62">
        <f>'K8 SD_UPTD 2013'!H266</f>
        <v>815000</v>
      </c>
      <c r="G265" s="62">
        <f>'K8 SD_UPTD 2013'!I266</f>
        <v>33498920</v>
      </c>
      <c r="H265" s="62">
        <f>'K8 SD_UPTD 2013'!J266</f>
        <v>18026950</v>
      </c>
      <c r="I265" s="62">
        <f>'K8 SD_UPTD 2013'!K266</f>
        <v>12249403</v>
      </c>
      <c r="J265" s="62">
        <f>'K8 SD_UPTD 2013'!L266</f>
        <v>558529</v>
      </c>
      <c r="K265" s="62">
        <f>'K8 SD_UPTD 2013'!M266</f>
        <v>4700748</v>
      </c>
      <c r="L265" s="62">
        <f>'K8 SD_UPTD 2013'!N266</f>
        <v>15783000</v>
      </c>
      <c r="M265" s="62">
        <f>'K8 SD_UPTD 2013'!O266</f>
        <v>4473450</v>
      </c>
      <c r="N265" s="62">
        <f>'K8 SD_UPTD 2013'!P266</f>
        <v>0</v>
      </c>
      <c r="O265" s="62">
        <f>'K8 SD_UPTD 2013'!Q266</f>
        <v>4220000</v>
      </c>
      <c r="P265" s="62">
        <f>'K8 SD_UPTD 2013'!R266</f>
        <v>6882000</v>
      </c>
      <c r="Q265" s="62">
        <f>'K8 SD_UPTD 2013'!S266</f>
        <v>1200000</v>
      </c>
      <c r="R265" s="62">
        <f t="shared" si="9"/>
        <v>107500000</v>
      </c>
      <c r="S265" s="59">
        <f t="shared" si="10"/>
        <v>0</v>
      </c>
      <c r="T265" s="59">
        <f t="shared" si="11"/>
        <v>90000</v>
      </c>
      <c r="U265" s="59">
        <f>'PER TRIWULAN'!X260</f>
        <v>107590000</v>
      </c>
      <c r="V265" s="59">
        <f>'K8 SD_UPTD 2013'!F266</f>
        <v>107590000</v>
      </c>
    </row>
    <row r="266" spans="2:22">
      <c r="B266" s="79">
        <f>'PER TRIWULAN'!A261</f>
        <v>256</v>
      </c>
      <c r="C266" s="90" t="str">
        <f>'PER TRIWULAN'!I261</f>
        <v xml:space="preserve"> Gubug </v>
      </c>
      <c r="D266" s="36" t="str">
        <f>'PER TRIWULAN'!B261</f>
        <v>SD NEGERI 1 MLILIR</v>
      </c>
      <c r="E266" s="62">
        <f>'K8 SD_UPTD 2013'!G267</f>
        <v>1757500</v>
      </c>
      <c r="F266" s="62">
        <f>'K8 SD_UPTD 2013'!H267</f>
        <v>500000</v>
      </c>
      <c r="G266" s="62">
        <f>'K8 SD_UPTD 2013'!I267</f>
        <v>15548600</v>
      </c>
      <c r="H266" s="62">
        <f>'K8 SD_UPTD 2013'!J267</f>
        <v>14616400</v>
      </c>
      <c r="I266" s="62">
        <f>'K8 SD_UPTD 2013'!K267</f>
        <v>6135050</v>
      </c>
      <c r="J266" s="62">
        <f>'K8 SD_UPTD 2013'!L267</f>
        <v>3180886</v>
      </c>
      <c r="K266" s="62">
        <f>'K8 SD_UPTD 2013'!M267</f>
        <v>8500114</v>
      </c>
      <c r="L266" s="62">
        <f>'K8 SD_UPTD 2013'!N267</f>
        <v>8645000</v>
      </c>
      <c r="M266" s="62">
        <f>'K8 SD_UPTD 2013'!O267</f>
        <v>1699600</v>
      </c>
      <c r="N266" s="62">
        <f>'K8 SD_UPTD 2013'!P267</f>
        <v>0</v>
      </c>
      <c r="O266" s="62">
        <f>'K8 SD_UPTD 2013'!Q267</f>
        <v>680300</v>
      </c>
      <c r="P266" s="62">
        <f>'K8 SD_UPTD 2013'!R267</f>
        <v>190000</v>
      </c>
      <c r="Q266" s="62">
        <f>'K8 SD_UPTD 2013'!S267</f>
        <v>7256550</v>
      </c>
      <c r="R266" s="62">
        <f t="shared" si="9"/>
        <v>68710000</v>
      </c>
      <c r="S266" s="59">
        <f t="shared" si="10"/>
        <v>0</v>
      </c>
      <c r="T266" s="59">
        <f t="shared" si="11"/>
        <v>310000</v>
      </c>
      <c r="U266" s="59">
        <f>'PER TRIWULAN'!X261</f>
        <v>69020000</v>
      </c>
      <c r="V266" s="59">
        <f>'K8 SD_UPTD 2013'!F267</f>
        <v>69020000</v>
      </c>
    </row>
    <row r="267" spans="2:22">
      <c r="B267" s="79">
        <f>'PER TRIWULAN'!A262</f>
        <v>257</v>
      </c>
      <c r="C267" s="90" t="str">
        <f>'PER TRIWULAN'!I262</f>
        <v xml:space="preserve"> Gubug </v>
      </c>
      <c r="D267" s="36" t="str">
        <f>'PER TRIWULAN'!B262</f>
        <v>SD NEGERI 3 MLILIR</v>
      </c>
      <c r="E267" s="62">
        <f>'K8 SD_UPTD 2013'!G268</f>
        <v>3925000</v>
      </c>
      <c r="F267" s="62">
        <f>'K8 SD_UPTD 2013'!H268</f>
        <v>725000</v>
      </c>
      <c r="G267" s="62">
        <f>'K8 SD_UPTD 2013'!I268</f>
        <v>18490760</v>
      </c>
      <c r="H267" s="62">
        <f>'K8 SD_UPTD 2013'!J268</f>
        <v>12315200</v>
      </c>
      <c r="I267" s="62">
        <f>'K8 SD_UPTD 2013'!K268</f>
        <v>10948443</v>
      </c>
      <c r="J267" s="62">
        <f>'K8 SD_UPTD 2013'!L268</f>
        <v>1235037</v>
      </c>
      <c r="K267" s="62">
        <f>'K8 SD_UPTD 2013'!M268</f>
        <v>11140000</v>
      </c>
      <c r="L267" s="62">
        <f>'K8 SD_UPTD 2013'!N268</f>
        <v>9775000</v>
      </c>
      <c r="M267" s="62">
        <f>'K8 SD_UPTD 2013'!O268</f>
        <v>3652000</v>
      </c>
      <c r="N267" s="62">
        <f>'K8 SD_UPTD 2013'!P268</f>
        <v>0</v>
      </c>
      <c r="O267" s="62">
        <f>'K8 SD_UPTD 2013'!Q268</f>
        <v>1323260</v>
      </c>
      <c r="P267" s="62">
        <f>'K8 SD_UPTD 2013'!R268</f>
        <v>2160300</v>
      </c>
      <c r="Q267" s="62">
        <f>'K8 SD_UPTD 2013'!S268</f>
        <v>0</v>
      </c>
      <c r="R267" s="62">
        <f t="shared" si="9"/>
        <v>75690000</v>
      </c>
      <c r="S267" s="59">
        <f t="shared" si="10"/>
        <v>0</v>
      </c>
      <c r="T267" s="59">
        <f t="shared" si="11"/>
        <v>0</v>
      </c>
      <c r="U267" s="59">
        <f>'PER TRIWULAN'!X262</f>
        <v>75690000</v>
      </c>
      <c r="V267" s="59">
        <f>'K8 SD_UPTD 2013'!F268</f>
        <v>75690000</v>
      </c>
    </row>
    <row r="268" spans="2:22">
      <c r="B268" s="79">
        <f>'PER TRIWULAN'!A263</f>
        <v>258</v>
      </c>
      <c r="C268" s="90" t="str">
        <f>'PER TRIWULAN'!I263</f>
        <v xml:space="preserve"> Gubug </v>
      </c>
      <c r="D268" s="36" t="str">
        <f>'PER TRIWULAN'!B263</f>
        <v>SD NEGERI 1 SABAN</v>
      </c>
      <c r="E268" s="62">
        <f>'K8 SD_UPTD 2013'!G269</f>
        <v>4637500</v>
      </c>
      <c r="F268" s="62">
        <f>'K8 SD_UPTD 2013'!H269</f>
        <v>789700</v>
      </c>
      <c r="G268" s="62">
        <f>'K8 SD_UPTD 2013'!I269</f>
        <v>12056285</v>
      </c>
      <c r="H268" s="62">
        <f>'K8 SD_UPTD 2013'!J269</f>
        <v>16548020</v>
      </c>
      <c r="I268" s="62">
        <f>'K8 SD_UPTD 2013'!K269</f>
        <v>7860435</v>
      </c>
      <c r="J268" s="62">
        <f>'K8 SD_UPTD 2013'!L269</f>
        <v>3550335</v>
      </c>
      <c r="K268" s="62">
        <f>'K8 SD_UPTD 2013'!M269</f>
        <v>13181000</v>
      </c>
      <c r="L268" s="62">
        <f>'K8 SD_UPTD 2013'!N269</f>
        <v>11775000</v>
      </c>
      <c r="M268" s="62">
        <f>'K8 SD_UPTD 2013'!O269</f>
        <v>5276500</v>
      </c>
      <c r="N268" s="62">
        <f>'K8 SD_UPTD 2013'!P269</f>
        <v>0</v>
      </c>
      <c r="O268" s="62">
        <f>'K8 SD_UPTD 2013'!Q269</f>
        <v>450000</v>
      </c>
      <c r="P268" s="62">
        <f>'K8 SD_UPTD 2013'!R269</f>
        <v>435000</v>
      </c>
      <c r="Q268" s="62">
        <f>'K8 SD_UPTD 2013'!S269</f>
        <v>16240225</v>
      </c>
      <c r="R268" s="62">
        <f t="shared" ref="R268:R331" si="12">SUM(E268:Q268)</f>
        <v>92800000</v>
      </c>
      <c r="S268" s="59">
        <f t="shared" ref="S268:S331" si="13">U268-V268</f>
        <v>0</v>
      </c>
      <c r="T268" s="59">
        <f t="shared" ref="T268:T331" si="14">V268-R268</f>
        <v>0</v>
      </c>
      <c r="U268" s="59">
        <f>'PER TRIWULAN'!X263</f>
        <v>92800000</v>
      </c>
      <c r="V268" s="59">
        <f>'K8 SD_UPTD 2013'!F269</f>
        <v>92800000</v>
      </c>
    </row>
    <row r="269" spans="2:22">
      <c r="B269" s="79">
        <f>'PER TRIWULAN'!A264</f>
        <v>259</v>
      </c>
      <c r="C269" s="90" t="str">
        <f>'PER TRIWULAN'!I264</f>
        <v xml:space="preserve"> Gubug </v>
      </c>
      <c r="D269" s="36" t="str">
        <f>'PER TRIWULAN'!B264</f>
        <v>SD NEGERI 2 JEKETRO</v>
      </c>
      <c r="E269" s="62">
        <f>'K8 SD_UPTD 2013'!G270</f>
        <v>590000</v>
      </c>
      <c r="F269" s="62">
        <f>'K8 SD_UPTD 2013'!H270</f>
        <v>0</v>
      </c>
      <c r="G269" s="62">
        <f>'K8 SD_UPTD 2013'!I270</f>
        <v>8351200</v>
      </c>
      <c r="H269" s="62">
        <f>'K8 SD_UPTD 2013'!J270</f>
        <v>13973000</v>
      </c>
      <c r="I269" s="62">
        <f>'K8 SD_UPTD 2013'!K270</f>
        <v>19666400</v>
      </c>
      <c r="J269" s="62">
        <f>'K8 SD_UPTD 2013'!L270</f>
        <v>3814000</v>
      </c>
      <c r="K269" s="62">
        <f>'K8 SD_UPTD 2013'!M270</f>
        <v>6886000</v>
      </c>
      <c r="L269" s="62">
        <f>'K8 SD_UPTD 2013'!N270</f>
        <v>19300000</v>
      </c>
      <c r="M269" s="62">
        <f>'K8 SD_UPTD 2013'!O270</f>
        <v>5344400</v>
      </c>
      <c r="N269" s="62">
        <f>'K8 SD_UPTD 2013'!P270</f>
        <v>0</v>
      </c>
      <c r="O269" s="62">
        <f>'K8 SD_UPTD 2013'!Q270</f>
        <v>2400000</v>
      </c>
      <c r="P269" s="62">
        <f>'K8 SD_UPTD 2013'!R270</f>
        <v>0</v>
      </c>
      <c r="Q269" s="62">
        <f>'K8 SD_UPTD 2013'!S270</f>
        <v>2615000</v>
      </c>
      <c r="R269" s="62">
        <f t="shared" si="12"/>
        <v>82940000</v>
      </c>
      <c r="S269" s="59">
        <f t="shared" si="13"/>
        <v>0</v>
      </c>
      <c r="T269" s="59">
        <f t="shared" si="14"/>
        <v>0</v>
      </c>
      <c r="U269" s="59">
        <f>'PER TRIWULAN'!X264</f>
        <v>82940000</v>
      </c>
      <c r="V269" s="59">
        <f>'K8 SD_UPTD 2013'!F270</f>
        <v>82940000</v>
      </c>
    </row>
    <row r="270" spans="2:22">
      <c r="B270" s="79">
        <f>'PER TRIWULAN'!A265</f>
        <v>260</v>
      </c>
      <c r="C270" s="90" t="str">
        <f>'PER TRIWULAN'!I265</f>
        <v xml:space="preserve"> Gubug </v>
      </c>
      <c r="D270" s="36" t="str">
        <f>'PER TRIWULAN'!B265</f>
        <v>SD NEGERI 2 TRISARI</v>
      </c>
      <c r="E270" s="62">
        <f>'K8 SD_UPTD 2013'!G271</f>
        <v>6422750</v>
      </c>
      <c r="F270" s="62">
        <f>'K8 SD_UPTD 2013'!H271</f>
        <v>1205000</v>
      </c>
      <c r="G270" s="62">
        <f>'K8 SD_UPTD 2013'!I271</f>
        <v>21093318</v>
      </c>
      <c r="H270" s="62">
        <f>'K8 SD_UPTD 2013'!J271</f>
        <v>19178800</v>
      </c>
      <c r="I270" s="62">
        <f>'K8 SD_UPTD 2013'!K271</f>
        <v>14992701</v>
      </c>
      <c r="J270" s="62">
        <f>'K8 SD_UPTD 2013'!L271</f>
        <v>1204431</v>
      </c>
      <c r="K270" s="62">
        <f>'K8 SD_UPTD 2013'!M271</f>
        <v>4999500</v>
      </c>
      <c r="L270" s="62">
        <f>'K8 SD_UPTD 2013'!N271</f>
        <v>15900000</v>
      </c>
      <c r="M270" s="62">
        <f>'K8 SD_UPTD 2013'!O271</f>
        <v>10654500</v>
      </c>
      <c r="N270" s="62">
        <f>'K8 SD_UPTD 2013'!P271</f>
        <v>0</v>
      </c>
      <c r="O270" s="62">
        <f>'K8 SD_UPTD 2013'!Q271</f>
        <v>3374000</v>
      </c>
      <c r="P270" s="62">
        <f>'K8 SD_UPTD 2013'!R271</f>
        <v>7715000</v>
      </c>
      <c r="Q270" s="62">
        <f>'K8 SD_UPTD 2013'!S271</f>
        <v>2590000</v>
      </c>
      <c r="R270" s="62">
        <f t="shared" si="12"/>
        <v>109330000</v>
      </c>
      <c r="S270" s="59">
        <f t="shared" si="13"/>
        <v>0</v>
      </c>
      <c r="T270" s="59">
        <f t="shared" si="14"/>
        <v>0</v>
      </c>
      <c r="U270" s="59">
        <f>'PER TRIWULAN'!X265</f>
        <v>109330000</v>
      </c>
      <c r="V270" s="59">
        <f>'K8 SD_UPTD 2013'!F271</f>
        <v>109330000</v>
      </c>
    </row>
    <row r="271" spans="2:22">
      <c r="B271" s="79">
        <f>'PER TRIWULAN'!A266</f>
        <v>261</v>
      </c>
      <c r="C271" s="90" t="str">
        <f>'PER TRIWULAN'!I266</f>
        <v xml:space="preserve"> Gubug </v>
      </c>
      <c r="D271" s="36" t="str">
        <f>'PER TRIWULAN'!B266</f>
        <v>SD NEGERI 1 ROWOSARI</v>
      </c>
      <c r="E271" s="62">
        <f>'K8 SD_UPTD 2013'!G272</f>
        <v>975600</v>
      </c>
      <c r="F271" s="62">
        <f>'K8 SD_UPTD 2013'!H272</f>
        <v>1725500</v>
      </c>
      <c r="G271" s="62">
        <f>'K8 SD_UPTD 2013'!I272</f>
        <v>12042800</v>
      </c>
      <c r="H271" s="62">
        <f>'K8 SD_UPTD 2013'!J272</f>
        <v>19463500</v>
      </c>
      <c r="I271" s="62">
        <f>'K8 SD_UPTD 2013'!K272</f>
        <v>16487239</v>
      </c>
      <c r="J271" s="62">
        <f>'K8 SD_UPTD 2013'!L272</f>
        <v>5068960</v>
      </c>
      <c r="K271" s="62">
        <f>'K8 SD_UPTD 2013'!M272</f>
        <v>13059853</v>
      </c>
      <c r="L271" s="62">
        <f>'K8 SD_UPTD 2013'!N272</f>
        <v>12600000</v>
      </c>
      <c r="M271" s="62">
        <f>'K8 SD_UPTD 2013'!O272</f>
        <v>6375548</v>
      </c>
      <c r="N271" s="62">
        <f>'K8 SD_UPTD 2013'!P272</f>
        <v>0</v>
      </c>
      <c r="O271" s="62">
        <f>'K8 SD_UPTD 2013'!Q272</f>
        <v>2700000</v>
      </c>
      <c r="P271" s="62">
        <f>'K8 SD_UPTD 2013'!R272</f>
        <v>1734000</v>
      </c>
      <c r="Q271" s="62">
        <f>'K8 SD_UPTD 2013'!S272</f>
        <v>13327000</v>
      </c>
      <c r="R271" s="62">
        <f t="shared" si="12"/>
        <v>105560000</v>
      </c>
      <c r="S271" s="59">
        <f t="shared" si="13"/>
        <v>0</v>
      </c>
      <c r="T271" s="59">
        <f t="shared" si="14"/>
        <v>0</v>
      </c>
      <c r="U271" s="59">
        <f>'PER TRIWULAN'!X266</f>
        <v>105560000</v>
      </c>
      <c r="V271" s="59">
        <f>'K8 SD_UPTD 2013'!F272</f>
        <v>105560000</v>
      </c>
    </row>
    <row r="272" spans="2:22">
      <c r="B272" s="79">
        <f>'PER TRIWULAN'!A267</f>
        <v>262</v>
      </c>
      <c r="C272" s="90" t="str">
        <f>'PER TRIWULAN'!I267</f>
        <v xml:space="preserve"> Gubug </v>
      </c>
      <c r="D272" s="36" t="str">
        <f>'PER TRIWULAN'!B267</f>
        <v>SD NEGERI 1 NGROTO</v>
      </c>
      <c r="E272" s="62">
        <f>'K8 SD_UPTD 2013'!G273</f>
        <v>983850</v>
      </c>
      <c r="F272" s="62">
        <f>'K8 SD_UPTD 2013'!H273</f>
        <v>870000</v>
      </c>
      <c r="G272" s="62">
        <f>'K8 SD_UPTD 2013'!I273</f>
        <v>8853050</v>
      </c>
      <c r="H272" s="62">
        <f>'K8 SD_UPTD 2013'!J273</f>
        <v>29794400</v>
      </c>
      <c r="I272" s="62">
        <f>'K8 SD_UPTD 2013'!K273</f>
        <v>13650400</v>
      </c>
      <c r="J272" s="62">
        <f>'K8 SD_UPTD 2013'!L273</f>
        <v>3894500</v>
      </c>
      <c r="K272" s="62">
        <f>'K8 SD_UPTD 2013'!M273</f>
        <v>11663000</v>
      </c>
      <c r="L272" s="62">
        <f>'K8 SD_UPTD 2013'!N273</f>
        <v>15600000</v>
      </c>
      <c r="M272" s="62">
        <f>'K8 SD_UPTD 2013'!O273</f>
        <v>11624800</v>
      </c>
      <c r="N272" s="62">
        <f>'K8 SD_UPTD 2013'!P273</f>
        <v>0</v>
      </c>
      <c r="O272" s="62">
        <f>'K8 SD_UPTD 2013'!Q273</f>
        <v>2325000</v>
      </c>
      <c r="P272" s="62">
        <f>'K8 SD_UPTD 2013'!R273</f>
        <v>3530000</v>
      </c>
      <c r="Q272" s="62">
        <f>'K8 SD_UPTD 2013'!S273</f>
        <v>8571000</v>
      </c>
      <c r="R272" s="62">
        <f t="shared" si="12"/>
        <v>111360000</v>
      </c>
      <c r="S272" s="59">
        <f t="shared" si="13"/>
        <v>0</v>
      </c>
      <c r="T272" s="59">
        <f t="shared" si="14"/>
        <v>0</v>
      </c>
      <c r="U272" s="59">
        <f>'PER TRIWULAN'!X267</f>
        <v>111360000</v>
      </c>
      <c r="V272" s="59">
        <f>'K8 SD_UPTD 2013'!F273</f>
        <v>111360000</v>
      </c>
    </row>
    <row r="273" spans="2:22">
      <c r="B273" s="79">
        <f>'PER TRIWULAN'!A268</f>
        <v>263</v>
      </c>
      <c r="C273" s="90" t="str">
        <f>'PER TRIWULAN'!I268</f>
        <v xml:space="preserve"> Gubug </v>
      </c>
      <c r="D273" s="36" t="str">
        <f>'PER TRIWULAN'!B268</f>
        <v>SD NEGERI 3 NGROTO</v>
      </c>
      <c r="E273" s="62">
        <f>'K8 SD_UPTD 2013'!G274</f>
        <v>3816500</v>
      </c>
      <c r="F273" s="62">
        <f>'K8 SD_UPTD 2013'!H274</f>
        <v>630000</v>
      </c>
      <c r="G273" s="62">
        <f>'K8 SD_UPTD 2013'!I274</f>
        <v>22087450</v>
      </c>
      <c r="H273" s="62">
        <f>'K8 SD_UPTD 2013'!J274</f>
        <v>27666500</v>
      </c>
      <c r="I273" s="62">
        <f>'K8 SD_UPTD 2013'!K274</f>
        <v>21759550</v>
      </c>
      <c r="J273" s="62">
        <f>'K8 SD_UPTD 2013'!L274</f>
        <v>1253000</v>
      </c>
      <c r="K273" s="62">
        <f>'K8 SD_UPTD 2013'!M274</f>
        <v>8393000</v>
      </c>
      <c r="L273" s="62">
        <f>'K8 SD_UPTD 2013'!N274</f>
        <v>19400000</v>
      </c>
      <c r="M273" s="62">
        <f>'K8 SD_UPTD 2013'!O274</f>
        <v>5372000</v>
      </c>
      <c r="N273" s="62">
        <f>'K8 SD_UPTD 2013'!P274</f>
        <v>2040000</v>
      </c>
      <c r="O273" s="62">
        <f>'K8 SD_UPTD 2013'!Q274</f>
        <v>3223000</v>
      </c>
      <c r="P273" s="62">
        <f>'K8 SD_UPTD 2013'!R274</f>
        <v>939000</v>
      </c>
      <c r="Q273" s="62">
        <f>'K8 SD_UPTD 2013'!S274</f>
        <v>0</v>
      </c>
      <c r="R273" s="62">
        <f t="shared" si="12"/>
        <v>116580000</v>
      </c>
      <c r="S273" s="59">
        <f t="shared" si="13"/>
        <v>0</v>
      </c>
      <c r="T273" s="59">
        <f t="shared" si="14"/>
        <v>0</v>
      </c>
      <c r="U273" s="59">
        <f>'PER TRIWULAN'!X268</f>
        <v>116580000</v>
      </c>
      <c r="V273" s="59">
        <f>'K8 SD_UPTD 2013'!F274</f>
        <v>116580000</v>
      </c>
    </row>
    <row r="274" spans="2:22">
      <c r="B274" s="79">
        <f>'PER TRIWULAN'!A269</f>
        <v>264</v>
      </c>
      <c r="C274" s="90" t="str">
        <f>'PER TRIWULAN'!I269</f>
        <v xml:space="preserve"> Karangrayung </v>
      </c>
      <c r="D274" s="36" t="str">
        <f>'PER TRIWULAN'!B269</f>
        <v>SD NEGERI 1 DEMPEL</v>
      </c>
      <c r="E274" s="62">
        <f>'K8 SD_UPTD 2013'!G275</f>
        <v>5836000</v>
      </c>
      <c r="F274" s="62">
        <f>'K8 SD_UPTD 2013'!H275</f>
        <v>730200</v>
      </c>
      <c r="G274" s="62">
        <f>'K8 SD_UPTD 2013'!I275</f>
        <v>15755350</v>
      </c>
      <c r="H274" s="62">
        <f>'K8 SD_UPTD 2013'!J275</f>
        <v>22080600</v>
      </c>
      <c r="I274" s="62">
        <f>'K8 SD_UPTD 2013'!K275</f>
        <v>27089800</v>
      </c>
      <c r="J274" s="62">
        <f>'K8 SD_UPTD 2013'!L275</f>
        <v>286038</v>
      </c>
      <c r="K274" s="62">
        <f>'K8 SD_UPTD 2013'!M275</f>
        <v>16417000</v>
      </c>
      <c r="L274" s="62">
        <f>'K8 SD_UPTD 2013'!N275</f>
        <v>13200000</v>
      </c>
      <c r="M274" s="62">
        <f>'K8 SD_UPTD 2013'!O275</f>
        <v>3565000</v>
      </c>
      <c r="N274" s="62">
        <f>'K8 SD_UPTD 2013'!P275</f>
        <v>0</v>
      </c>
      <c r="O274" s="62">
        <f>'K8 SD_UPTD 2013'!Q275</f>
        <v>3450000</v>
      </c>
      <c r="P274" s="62">
        <f>'K8 SD_UPTD 2013'!R275</f>
        <v>2950000</v>
      </c>
      <c r="Q274" s="62">
        <f>'K8 SD_UPTD 2013'!S275</f>
        <v>0</v>
      </c>
      <c r="R274" s="62">
        <f t="shared" si="12"/>
        <v>111359988</v>
      </c>
      <c r="S274" s="59">
        <f t="shared" si="13"/>
        <v>0</v>
      </c>
      <c r="T274" s="59">
        <f t="shared" si="14"/>
        <v>12</v>
      </c>
      <c r="U274" s="59">
        <f>'PER TRIWULAN'!X269</f>
        <v>111360000</v>
      </c>
      <c r="V274" s="59">
        <f>'K8 SD_UPTD 2013'!F275</f>
        <v>111360000</v>
      </c>
    </row>
    <row r="275" spans="2:22">
      <c r="B275" s="79">
        <f>'PER TRIWULAN'!A270</f>
        <v>265</v>
      </c>
      <c r="C275" s="90" t="str">
        <f>'PER TRIWULAN'!I270</f>
        <v xml:space="preserve"> Karangrayung </v>
      </c>
      <c r="D275" s="36" t="str">
        <f>'PER TRIWULAN'!B270</f>
        <v>SD NEGERI 1 KARANGRAYUNG</v>
      </c>
      <c r="E275" s="62">
        <f>'K8 SD_UPTD 2013'!G276</f>
        <v>2445100</v>
      </c>
      <c r="F275" s="62">
        <f>'K8 SD_UPTD 2013'!H276</f>
        <v>0</v>
      </c>
      <c r="G275" s="62">
        <f>'K8 SD_UPTD 2013'!I276</f>
        <v>976100</v>
      </c>
      <c r="H275" s="62">
        <f>'K8 SD_UPTD 2013'!J276</f>
        <v>13614900</v>
      </c>
      <c r="I275" s="62">
        <f>'K8 SD_UPTD 2013'!K276</f>
        <v>14761400</v>
      </c>
      <c r="J275" s="62">
        <f>'K8 SD_UPTD 2013'!L276</f>
        <v>3853500</v>
      </c>
      <c r="K275" s="62">
        <f>'K8 SD_UPTD 2013'!M276</f>
        <v>3153500</v>
      </c>
      <c r="L275" s="62">
        <f>'K8 SD_UPTD 2013'!N276</f>
        <v>16985000</v>
      </c>
      <c r="M275" s="62">
        <f>'K8 SD_UPTD 2013'!O276</f>
        <v>2080000</v>
      </c>
      <c r="N275" s="62">
        <f>'K8 SD_UPTD 2013'!P276</f>
        <v>1920000</v>
      </c>
      <c r="O275" s="62">
        <f>'K8 SD_UPTD 2013'!Q276</f>
        <v>2350000</v>
      </c>
      <c r="P275" s="62">
        <f>'K8 SD_UPTD 2013'!R276</f>
        <v>5326000</v>
      </c>
      <c r="Q275" s="62">
        <f>'K8 SD_UPTD 2013'!S276</f>
        <v>19534500</v>
      </c>
      <c r="R275" s="62">
        <f t="shared" si="12"/>
        <v>87000000</v>
      </c>
      <c r="S275" s="59">
        <f t="shared" si="13"/>
        <v>0</v>
      </c>
      <c r="T275" s="59">
        <f t="shared" si="14"/>
        <v>0</v>
      </c>
      <c r="U275" s="59">
        <f>'PER TRIWULAN'!X270</f>
        <v>87000000</v>
      </c>
      <c r="V275" s="59">
        <f>'K8 SD_UPTD 2013'!F276</f>
        <v>87000000</v>
      </c>
    </row>
    <row r="276" spans="2:22">
      <c r="B276" s="79">
        <f>'PER TRIWULAN'!A271</f>
        <v>266</v>
      </c>
      <c r="C276" s="90" t="str">
        <f>'PER TRIWULAN'!I271</f>
        <v xml:space="preserve"> Karangrayung </v>
      </c>
      <c r="D276" s="36" t="str">
        <f>'PER TRIWULAN'!B271</f>
        <v>SD NEGERI 1 KETRO</v>
      </c>
      <c r="E276" s="62">
        <f>'K8 SD_UPTD 2013'!G277</f>
        <v>4220000</v>
      </c>
      <c r="F276" s="62">
        <f>'K8 SD_UPTD 2013'!H277</f>
        <v>0</v>
      </c>
      <c r="G276" s="62">
        <f>'K8 SD_UPTD 2013'!I277</f>
        <v>5686100</v>
      </c>
      <c r="H276" s="62">
        <f>'K8 SD_UPTD 2013'!J277</f>
        <v>10109000</v>
      </c>
      <c r="I276" s="62">
        <f>'K8 SD_UPTD 2013'!K277</f>
        <v>36147645</v>
      </c>
      <c r="J276" s="62">
        <f>'K8 SD_UPTD 2013'!L277</f>
        <v>1677055</v>
      </c>
      <c r="K276" s="62">
        <f>'K8 SD_UPTD 2013'!M277</f>
        <v>1755200</v>
      </c>
      <c r="L276" s="62">
        <f>'K8 SD_UPTD 2013'!N277</f>
        <v>14800000</v>
      </c>
      <c r="M276" s="62">
        <f>'K8 SD_UPTD 2013'!O277</f>
        <v>2745000</v>
      </c>
      <c r="N276" s="62">
        <f>'K8 SD_UPTD 2013'!P277</f>
        <v>0</v>
      </c>
      <c r="O276" s="62">
        <f>'K8 SD_UPTD 2013'!Q277</f>
        <v>2400000</v>
      </c>
      <c r="P276" s="62">
        <f>'K8 SD_UPTD 2013'!R277</f>
        <v>4850000</v>
      </c>
      <c r="Q276" s="62">
        <f>'K8 SD_UPTD 2013'!S277</f>
        <v>0</v>
      </c>
      <c r="R276" s="62">
        <f t="shared" si="12"/>
        <v>84390000</v>
      </c>
      <c r="S276" s="59">
        <f t="shared" si="13"/>
        <v>0</v>
      </c>
      <c r="T276" s="59">
        <f t="shared" si="14"/>
        <v>0</v>
      </c>
      <c r="U276" s="59">
        <f>'PER TRIWULAN'!X271</f>
        <v>84390000</v>
      </c>
      <c r="V276" s="59">
        <f>'K8 SD_UPTD 2013'!F277</f>
        <v>84390000</v>
      </c>
    </row>
    <row r="277" spans="2:22">
      <c r="B277" s="79">
        <f>'PER TRIWULAN'!A272</f>
        <v>267</v>
      </c>
      <c r="C277" s="90" t="str">
        <f>'PER TRIWULAN'!I272</f>
        <v xml:space="preserve"> Karangrayung </v>
      </c>
      <c r="D277" s="36" t="str">
        <f>'PER TRIWULAN'!B272</f>
        <v>SD NEGERI 1 MANGIN</v>
      </c>
      <c r="E277" s="62">
        <f>'K8 SD_UPTD 2013'!G278</f>
        <v>3766500</v>
      </c>
      <c r="F277" s="62">
        <f>'K8 SD_UPTD 2013'!H278</f>
        <v>458500</v>
      </c>
      <c r="G277" s="62">
        <f>'K8 SD_UPTD 2013'!I278</f>
        <v>11119050</v>
      </c>
      <c r="H277" s="62">
        <f>'K8 SD_UPTD 2013'!J278</f>
        <v>8364600</v>
      </c>
      <c r="I277" s="62">
        <f>'K8 SD_UPTD 2013'!K278</f>
        <v>13280250</v>
      </c>
      <c r="J277" s="62">
        <f>'K8 SD_UPTD 2013'!L278</f>
        <v>2645200</v>
      </c>
      <c r="K277" s="62">
        <f>'K8 SD_UPTD 2013'!M278</f>
        <v>2084000</v>
      </c>
      <c r="L277" s="62">
        <f>'K8 SD_UPTD 2013'!N278</f>
        <v>11700000</v>
      </c>
      <c r="M277" s="62">
        <f>'K8 SD_UPTD 2013'!O278</f>
        <v>3630000</v>
      </c>
      <c r="N277" s="62">
        <f>'K8 SD_UPTD 2013'!P278</f>
        <v>0</v>
      </c>
      <c r="O277" s="62">
        <f>'K8 SD_UPTD 2013'!Q278</f>
        <v>2484900</v>
      </c>
      <c r="P277" s="62">
        <f>'K8 SD_UPTD 2013'!R278</f>
        <v>6297000</v>
      </c>
      <c r="Q277" s="62">
        <f>'K8 SD_UPTD 2013'!S278</f>
        <v>0</v>
      </c>
      <c r="R277" s="62">
        <f t="shared" si="12"/>
        <v>65830000</v>
      </c>
      <c r="S277" s="59">
        <f t="shared" si="13"/>
        <v>0</v>
      </c>
      <c r="T277" s="59">
        <f t="shared" si="14"/>
        <v>0</v>
      </c>
      <c r="U277" s="59">
        <f>'PER TRIWULAN'!X272</f>
        <v>65830000</v>
      </c>
      <c r="V277" s="59">
        <f>'K8 SD_UPTD 2013'!F278</f>
        <v>65830000</v>
      </c>
    </row>
    <row r="278" spans="2:22">
      <c r="B278" s="79">
        <f>'PER TRIWULAN'!A273</f>
        <v>268</v>
      </c>
      <c r="C278" s="90" t="str">
        <f>'PER TRIWULAN'!I273</f>
        <v xml:space="preserve"> Karangrayung </v>
      </c>
      <c r="D278" s="36" t="str">
        <f>'PER TRIWULAN'!B273</f>
        <v>SD NEGERI 1 MOJOAGUNG</v>
      </c>
      <c r="E278" s="62">
        <f>'K8 SD_UPTD 2013'!G279</f>
        <v>10606250</v>
      </c>
      <c r="F278" s="62">
        <f>'K8 SD_UPTD 2013'!H279</f>
        <v>783700</v>
      </c>
      <c r="G278" s="62">
        <f>'K8 SD_UPTD 2013'!I279</f>
        <v>8579900</v>
      </c>
      <c r="H278" s="62">
        <f>'K8 SD_UPTD 2013'!J279</f>
        <v>20023411</v>
      </c>
      <c r="I278" s="62">
        <f>'K8 SD_UPTD 2013'!K279</f>
        <v>21193750</v>
      </c>
      <c r="J278" s="62">
        <f>'K8 SD_UPTD 2013'!L279</f>
        <v>3360611</v>
      </c>
      <c r="K278" s="62">
        <f>'K8 SD_UPTD 2013'!M279</f>
        <v>19720000</v>
      </c>
      <c r="L278" s="62">
        <f>'K8 SD_UPTD 2013'!N279</f>
        <v>18450000</v>
      </c>
      <c r="M278" s="62">
        <f>'K8 SD_UPTD 2013'!O279</f>
        <v>3010000</v>
      </c>
      <c r="N278" s="62">
        <f>'K8 SD_UPTD 2013'!P279</f>
        <v>0</v>
      </c>
      <c r="O278" s="62">
        <f>'K8 SD_UPTD 2013'!Q279</f>
        <v>3602378</v>
      </c>
      <c r="P278" s="62">
        <f>'K8 SD_UPTD 2013'!R279</f>
        <v>0</v>
      </c>
      <c r="Q278" s="62">
        <f>'K8 SD_UPTD 2013'!S279</f>
        <v>0</v>
      </c>
      <c r="R278" s="62">
        <f t="shared" si="12"/>
        <v>109330000</v>
      </c>
      <c r="S278" s="59">
        <f t="shared" si="13"/>
        <v>0</v>
      </c>
      <c r="T278" s="59">
        <f t="shared" si="14"/>
        <v>0</v>
      </c>
      <c r="U278" s="59">
        <f>'PER TRIWULAN'!X273</f>
        <v>109330000</v>
      </c>
      <c r="V278" s="59">
        <f>'K8 SD_UPTD 2013'!F279</f>
        <v>109330000</v>
      </c>
    </row>
    <row r="279" spans="2:22">
      <c r="B279" s="79">
        <f>'PER TRIWULAN'!A274</f>
        <v>269</v>
      </c>
      <c r="C279" s="90" t="str">
        <f>'PER TRIWULAN'!I274</f>
        <v xml:space="preserve"> Karangrayung </v>
      </c>
      <c r="D279" s="36" t="str">
        <f>'PER TRIWULAN'!B274</f>
        <v>SD NEGERI 1 PANGKALAN</v>
      </c>
      <c r="E279" s="62">
        <f>'K8 SD_UPTD 2013'!G280</f>
        <v>2500000</v>
      </c>
      <c r="F279" s="62">
        <f>'K8 SD_UPTD 2013'!H280</f>
        <v>976000</v>
      </c>
      <c r="G279" s="62">
        <f>'K8 SD_UPTD 2013'!I280</f>
        <v>17546800</v>
      </c>
      <c r="H279" s="62">
        <f>'K8 SD_UPTD 2013'!J280</f>
        <v>11631000</v>
      </c>
      <c r="I279" s="62">
        <f>'K8 SD_UPTD 2013'!K280</f>
        <v>2723800</v>
      </c>
      <c r="J279" s="62">
        <f>'K8 SD_UPTD 2013'!L280</f>
        <v>4339900</v>
      </c>
      <c r="K279" s="62">
        <f>'K8 SD_UPTD 2013'!M280</f>
        <v>2306000</v>
      </c>
      <c r="L279" s="62">
        <f>'K8 SD_UPTD 2013'!N280</f>
        <v>13220000</v>
      </c>
      <c r="M279" s="62">
        <f>'K8 SD_UPTD 2013'!O280</f>
        <v>1360000</v>
      </c>
      <c r="N279" s="62">
        <f>'K8 SD_UPTD 2013'!P280</f>
        <v>872500</v>
      </c>
      <c r="O279" s="62">
        <f>'K8 SD_UPTD 2013'!Q280</f>
        <v>1567000</v>
      </c>
      <c r="P279" s="62">
        <f>'K8 SD_UPTD 2013'!R280</f>
        <v>750000</v>
      </c>
      <c r="Q279" s="62">
        <f>'K8 SD_UPTD 2013'!S280</f>
        <v>4007000</v>
      </c>
      <c r="R279" s="62">
        <f t="shared" si="12"/>
        <v>63800000</v>
      </c>
      <c r="S279" s="59">
        <f t="shared" si="13"/>
        <v>0</v>
      </c>
      <c r="T279" s="59">
        <f t="shared" si="14"/>
        <v>0</v>
      </c>
      <c r="U279" s="59">
        <f>'PER TRIWULAN'!X274</f>
        <v>63800000</v>
      </c>
      <c r="V279" s="59">
        <f>'K8 SD_UPTD 2013'!F280</f>
        <v>63800000</v>
      </c>
    </row>
    <row r="280" spans="2:22">
      <c r="B280" s="79">
        <f>'PER TRIWULAN'!A275</f>
        <v>270</v>
      </c>
      <c r="C280" s="90" t="str">
        <f>'PER TRIWULAN'!I275</f>
        <v xml:space="preserve"> Karangrayung </v>
      </c>
      <c r="D280" s="36" t="str">
        <f>'PER TRIWULAN'!B275</f>
        <v>SD NEGERI 1 PUTATNGANTEN</v>
      </c>
      <c r="E280" s="62">
        <f>'K8 SD_UPTD 2013'!G281</f>
        <v>6191500</v>
      </c>
      <c r="F280" s="62">
        <f>'K8 SD_UPTD 2013'!H281</f>
        <v>598500</v>
      </c>
      <c r="G280" s="62">
        <f>'K8 SD_UPTD 2013'!I281</f>
        <v>2415000</v>
      </c>
      <c r="H280" s="62">
        <f>'K8 SD_UPTD 2013'!J281</f>
        <v>15616206</v>
      </c>
      <c r="I280" s="62">
        <f>'K8 SD_UPTD 2013'!K281</f>
        <v>55938835</v>
      </c>
      <c r="J280" s="62">
        <f>'K8 SD_UPTD 2013'!L281</f>
        <v>4384047</v>
      </c>
      <c r="K280" s="62">
        <f>'K8 SD_UPTD 2013'!M281</f>
        <v>6390000</v>
      </c>
      <c r="L280" s="62">
        <f>'K8 SD_UPTD 2013'!N281</f>
        <v>19200000</v>
      </c>
      <c r="M280" s="62">
        <f>'K8 SD_UPTD 2013'!O281</f>
        <v>785000</v>
      </c>
      <c r="N280" s="62">
        <f>'K8 SD_UPTD 2013'!P281</f>
        <v>0</v>
      </c>
      <c r="O280" s="62">
        <f>'K8 SD_UPTD 2013'!Q281</f>
        <v>4716000</v>
      </c>
      <c r="P280" s="62">
        <f>'K8 SD_UPTD 2013'!R281</f>
        <v>1540000</v>
      </c>
      <c r="Q280" s="62">
        <f>'K8 SD_UPTD 2013'!S281</f>
        <v>6069912</v>
      </c>
      <c r="R280" s="62">
        <f t="shared" si="12"/>
        <v>123845000</v>
      </c>
      <c r="S280" s="59">
        <f t="shared" si="13"/>
        <v>0</v>
      </c>
      <c r="T280" s="59">
        <f t="shared" si="14"/>
        <v>-15000</v>
      </c>
      <c r="U280" s="59">
        <f>'PER TRIWULAN'!X275</f>
        <v>123830000</v>
      </c>
      <c r="V280" s="59">
        <f>'K8 SD_UPTD 2013'!F281</f>
        <v>123830000</v>
      </c>
    </row>
    <row r="281" spans="2:22">
      <c r="B281" s="79">
        <f>'PER TRIWULAN'!A276</f>
        <v>271</v>
      </c>
      <c r="C281" s="90" t="str">
        <f>'PER TRIWULAN'!I276</f>
        <v xml:space="preserve"> Karangrayung </v>
      </c>
      <c r="D281" s="36" t="str">
        <f>'PER TRIWULAN'!B276</f>
        <v>SD NEGERI 1 RAWOH</v>
      </c>
      <c r="E281" s="62">
        <f>'K8 SD_UPTD 2013'!G282</f>
        <v>4050000</v>
      </c>
      <c r="F281" s="62">
        <f>'K8 SD_UPTD 2013'!H282</f>
        <v>650000</v>
      </c>
      <c r="G281" s="62">
        <f>'K8 SD_UPTD 2013'!I282</f>
        <v>16596900</v>
      </c>
      <c r="H281" s="62">
        <f>'K8 SD_UPTD 2013'!J282</f>
        <v>7043550</v>
      </c>
      <c r="I281" s="62">
        <f>'K8 SD_UPTD 2013'!K282</f>
        <v>19444000</v>
      </c>
      <c r="J281" s="62">
        <f>'K8 SD_UPTD 2013'!L282</f>
        <v>580000</v>
      </c>
      <c r="K281" s="62">
        <f>'K8 SD_UPTD 2013'!M282</f>
        <v>5200000</v>
      </c>
      <c r="L281" s="62">
        <f>'K8 SD_UPTD 2013'!N282</f>
        <v>14400000</v>
      </c>
      <c r="M281" s="62">
        <f>'K8 SD_UPTD 2013'!O282</f>
        <v>4310500</v>
      </c>
      <c r="N281" s="62">
        <f>'K8 SD_UPTD 2013'!P282</f>
        <v>0</v>
      </c>
      <c r="O281" s="62">
        <f>'K8 SD_UPTD 2013'!Q282</f>
        <v>2910050</v>
      </c>
      <c r="P281" s="62">
        <f>'K8 SD_UPTD 2013'!R282</f>
        <v>2025000</v>
      </c>
      <c r="Q281" s="62">
        <f>'K8 SD_UPTD 2013'!S282</f>
        <v>3700000</v>
      </c>
      <c r="R281" s="62">
        <f t="shared" si="12"/>
        <v>80910000</v>
      </c>
      <c r="S281" s="59">
        <f t="shared" si="13"/>
        <v>0</v>
      </c>
      <c r="T281" s="59">
        <f t="shared" si="14"/>
        <v>0</v>
      </c>
      <c r="U281" s="59">
        <f>'PER TRIWULAN'!X276</f>
        <v>80910000</v>
      </c>
      <c r="V281" s="59">
        <f>'K8 SD_UPTD 2013'!F282</f>
        <v>80910000</v>
      </c>
    </row>
    <row r="282" spans="2:22">
      <c r="B282" s="79">
        <f>'PER TRIWULAN'!A277</f>
        <v>272</v>
      </c>
      <c r="C282" s="90" t="str">
        <f>'PER TRIWULAN'!I277</f>
        <v xml:space="preserve"> Karangrayung </v>
      </c>
      <c r="D282" s="36" t="str">
        <f>'PER TRIWULAN'!B277</f>
        <v>SD NEGERI 1 SENDANGHARJO</v>
      </c>
      <c r="E282" s="62">
        <f>'K8 SD_UPTD 2013'!G283</f>
        <v>7537600</v>
      </c>
      <c r="F282" s="62">
        <f>'K8 SD_UPTD 2013'!H283</f>
        <v>715000</v>
      </c>
      <c r="G282" s="62">
        <f>'K8 SD_UPTD 2013'!I283</f>
        <v>5794500</v>
      </c>
      <c r="H282" s="62">
        <f>'K8 SD_UPTD 2013'!J283</f>
        <v>22907009</v>
      </c>
      <c r="I282" s="62">
        <f>'K8 SD_UPTD 2013'!K283</f>
        <v>26300000</v>
      </c>
      <c r="J282" s="62">
        <f>'K8 SD_UPTD 2013'!L283</f>
        <v>7164391</v>
      </c>
      <c r="K282" s="62">
        <f>'K8 SD_UPTD 2013'!M283</f>
        <v>20847500</v>
      </c>
      <c r="L282" s="62">
        <f>'K8 SD_UPTD 2013'!N283</f>
        <v>26900000</v>
      </c>
      <c r="M282" s="62">
        <f>'K8 SD_UPTD 2013'!O283</f>
        <v>6325000</v>
      </c>
      <c r="N282" s="62">
        <f>'K8 SD_UPTD 2013'!P283</f>
        <v>10328500</v>
      </c>
      <c r="O282" s="62">
        <f>'K8 SD_UPTD 2013'!Q283</f>
        <v>2070500</v>
      </c>
      <c r="P282" s="62">
        <f>'K8 SD_UPTD 2013'!R283</f>
        <v>5500000</v>
      </c>
      <c r="Q282" s="62">
        <f>'K8 SD_UPTD 2013'!S283</f>
        <v>0</v>
      </c>
      <c r="R282" s="62">
        <f t="shared" si="12"/>
        <v>142390000</v>
      </c>
      <c r="S282" s="59">
        <f t="shared" si="13"/>
        <v>0</v>
      </c>
      <c r="T282" s="59">
        <f t="shared" si="14"/>
        <v>0</v>
      </c>
      <c r="U282" s="59">
        <f>'PER TRIWULAN'!X277</f>
        <v>142390000</v>
      </c>
      <c r="V282" s="59">
        <f>'K8 SD_UPTD 2013'!F283</f>
        <v>142390000</v>
      </c>
    </row>
    <row r="283" spans="2:22">
      <c r="B283" s="79">
        <f>'PER TRIWULAN'!A278</f>
        <v>273</v>
      </c>
      <c r="C283" s="90" t="str">
        <f>'PER TRIWULAN'!I278</f>
        <v xml:space="preserve"> Karangrayung </v>
      </c>
      <c r="D283" s="36" t="str">
        <f>'PER TRIWULAN'!B278</f>
        <v>SD NEGERI 1 TEMUREJO</v>
      </c>
      <c r="E283" s="62">
        <f>'K8 SD_UPTD 2013'!G284</f>
        <v>6975000</v>
      </c>
      <c r="F283" s="62">
        <f>'K8 SD_UPTD 2013'!H284</f>
        <v>815000</v>
      </c>
      <c r="G283" s="62">
        <f>'K8 SD_UPTD 2013'!I284</f>
        <v>14341900</v>
      </c>
      <c r="H283" s="62">
        <f>'K8 SD_UPTD 2013'!J284</f>
        <v>13227600</v>
      </c>
      <c r="I283" s="62">
        <f>'K8 SD_UPTD 2013'!K284</f>
        <v>8382048</v>
      </c>
      <c r="J283" s="62">
        <f>'K8 SD_UPTD 2013'!L284</f>
        <v>1495604</v>
      </c>
      <c r="K283" s="62">
        <f>'K8 SD_UPTD 2013'!M284</f>
        <v>24335500</v>
      </c>
      <c r="L283" s="62">
        <f>'K8 SD_UPTD 2013'!N284</f>
        <v>16200000</v>
      </c>
      <c r="M283" s="62">
        <f>'K8 SD_UPTD 2013'!O284</f>
        <v>10327050</v>
      </c>
      <c r="N283" s="62">
        <f>'K8 SD_UPTD 2013'!P284</f>
        <v>0</v>
      </c>
      <c r="O283" s="62">
        <f>'K8 SD_UPTD 2013'!Q284</f>
        <v>5670298</v>
      </c>
      <c r="P283" s="62">
        <f>'K8 SD_UPTD 2013'!R284</f>
        <v>600000</v>
      </c>
      <c r="Q283" s="62">
        <f>'K8 SD_UPTD 2013'!S284</f>
        <v>0</v>
      </c>
      <c r="R283" s="62">
        <f t="shared" si="12"/>
        <v>102370000</v>
      </c>
      <c r="S283" s="59">
        <f t="shared" si="13"/>
        <v>0</v>
      </c>
      <c r="T283" s="59">
        <f t="shared" si="14"/>
        <v>0</v>
      </c>
      <c r="U283" s="59">
        <f>'PER TRIWULAN'!X278</f>
        <v>102370000</v>
      </c>
      <c r="V283" s="59">
        <f>'K8 SD_UPTD 2013'!F284</f>
        <v>102370000</v>
      </c>
    </row>
    <row r="284" spans="2:22">
      <c r="B284" s="79">
        <f>'PER TRIWULAN'!A279</f>
        <v>274</v>
      </c>
      <c r="C284" s="90" t="str">
        <f>'PER TRIWULAN'!I279</f>
        <v xml:space="preserve"> Karangrayung </v>
      </c>
      <c r="D284" s="36" t="str">
        <f>'PER TRIWULAN'!B279</f>
        <v>SD NEGERI 1 TERMAS</v>
      </c>
      <c r="E284" s="62">
        <f>'K8 SD_UPTD 2013'!G285</f>
        <v>6298350</v>
      </c>
      <c r="F284" s="62">
        <f>'K8 SD_UPTD 2013'!H285</f>
        <v>1000000</v>
      </c>
      <c r="G284" s="62">
        <f>'K8 SD_UPTD 2013'!I285</f>
        <v>9303500</v>
      </c>
      <c r="H284" s="62">
        <f>'K8 SD_UPTD 2013'!J285</f>
        <v>17068000</v>
      </c>
      <c r="I284" s="62">
        <f>'K8 SD_UPTD 2013'!K285</f>
        <v>29253450</v>
      </c>
      <c r="J284" s="62">
        <f>'K8 SD_UPTD 2013'!L285</f>
        <v>2312000</v>
      </c>
      <c r="K284" s="62">
        <f>'K8 SD_UPTD 2013'!M285</f>
        <v>21739700</v>
      </c>
      <c r="L284" s="62">
        <f>'K8 SD_UPTD 2013'!N285</f>
        <v>15600000</v>
      </c>
      <c r="M284" s="62">
        <f>'K8 SD_UPTD 2013'!O285</f>
        <v>4005000</v>
      </c>
      <c r="N284" s="62">
        <f>'K8 SD_UPTD 2013'!P285</f>
        <v>0</v>
      </c>
      <c r="O284" s="62">
        <f>'K8 SD_UPTD 2013'!Q285</f>
        <v>2600000</v>
      </c>
      <c r="P284" s="62">
        <f>'K8 SD_UPTD 2013'!R285</f>
        <v>1600000</v>
      </c>
      <c r="Q284" s="62">
        <f>'K8 SD_UPTD 2013'!S285</f>
        <v>0</v>
      </c>
      <c r="R284" s="62">
        <f t="shared" si="12"/>
        <v>110780000</v>
      </c>
      <c r="S284" s="59">
        <f t="shared" si="13"/>
        <v>0</v>
      </c>
      <c r="T284" s="59">
        <f t="shared" si="14"/>
        <v>0</v>
      </c>
      <c r="U284" s="59">
        <f>'PER TRIWULAN'!X279</f>
        <v>110780000</v>
      </c>
      <c r="V284" s="59">
        <f>'K8 SD_UPTD 2013'!F285</f>
        <v>110780000</v>
      </c>
    </row>
    <row r="285" spans="2:22">
      <c r="B285" s="79">
        <f>'PER TRIWULAN'!A280</f>
        <v>275</v>
      </c>
      <c r="C285" s="90" t="str">
        <f>'PER TRIWULAN'!I280</f>
        <v xml:space="preserve"> Karangrayung </v>
      </c>
      <c r="D285" s="36" t="str">
        <f>'PER TRIWULAN'!B280</f>
        <v>SD NEGERI 2 KARANGRAYUNG</v>
      </c>
      <c r="E285" s="62">
        <f>'K8 SD_UPTD 2013'!G286</f>
        <v>3049750</v>
      </c>
      <c r="F285" s="62">
        <f>'K8 SD_UPTD 2013'!H286</f>
        <v>680000</v>
      </c>
      <c r="G285" s="62">
        <f>'K8 SD_UPTD 2013'!I286</f>
        <v>8520000</v>
      </c>
      <c r="H285" s="62">
        <f>'K8 SD_UPTD 2013'!J286</f>
        <v>9923500</v>
      </c>
      <c r="I285" s="62">
        <f>'K8 SD_UPTD 2013'!K286</f>
        <v>13231500</v>
      </c>
      <c r="J285" s="62">
        <f>'K8 SD_UPTD 2013'!L286</f>
        <v>4085250</v>
      </c>
      <c r="K285" s="62">
        <f>'K8 SD_UPTD 2013'!M286</f>
        <v>1435000</v>
      </c>
      <c r="L285" s="62">
        <f>'K8 SD_UPTD 2013'!N286</f>
        <v>11850000</v>
      </c>
      <c r="M285" s="62">
        <f>'K8 SD_UPTD 2013'!O286</f>
        <v>1625000</v>
      </c>
      <c r="N285" s="62">
        <f>'K8 SD_UPTD 2013'!P286</f>
        <v>600000</v>
      </c>
      <c r="O285" s="62">
        <f>'K8 SD_UPTD 2013'!Q286</f>
        <v>2400000</v>
      </c>
      <c r="P285" s="62">
        <f>'K8 SD_UPTD 2013'!R286</f>
        <v>750000</v>
      </c>
      <c r="Q285" s="62">
        <f>'K8 SD_UPTD 2013'!S286</f>
        <v>2750000</v>
      </c>
      <c r="R285" s="62">
        <f t="shared" si="12"/>
        <v>60900000</v>
      </c>
      <c r="S285" s="59">
        <f t="shared" si="13"/>
        <v>0</v>
      </c>
      <c r="T285" s="59">
        <f t="shared" si="14"/>
        <v>0</v>
      </c>
      <c r="U285" s="59">
        <f>'PER TRIWULAN'!X280</f>
        <v>60900000</v>
      </c>
      <c r="V285" s="59">
        <f>'K8 SD_UPTD 2013'!F286</f>
        <v>60900000</v>
      </c>
    </row>
    <row r="286" spans="2:22">
      <c r="B286" s="79">
        <f>'PER TRIWULAN'!A281</f>
        <v>276</v>
      </c>
      <c r="C286" s="90" t="str">
        <f>'PER TRIWULAN'!I281</f>
        <v xml:space="preserve"> Karangrayung </v>
      </c>
      <c r="D286" s="36" t="str">
        <f>'PER TRIWULAN'!B281</f>
        <v>SD NEGERI 2 KETRO</v>
      </c>
      <c r="E286" s="62">
        <f>'K8 SD_UPTD 2013'!G287</f>
        <v>5000000</v>
      </c>
      <c r="F286" s="62">
        <f>'K8 SD_UPTD 2013'!H287</f>
        <v>640000</v>
      </c>
      <c r="G286" s="62">
        <f>'K8 SD_UPTD 2013'!I287</f>
        <v>8890000</v>
      </c>
      <c r="H286" s="62">
        <f>'K8 SD_UPTD 2013'!J287</f>
        <v>7392000</v>
      </c>
      <c r="I286" s="62">
        <f>'K8 SD_UPTD 2013'!K287</f>
        <v>38427300</v>
      </c>
      <c r="J286" s="62">
        <f>'K8 SD_UPTD 2013'!L287</f>
        <v>8779200</v>
      </c>
      <c r="K286" s="62">
        <f>'K8 SD_UPTD 2013'!M287</f>
        <v>7810000</v>
      </c>
      <c r="L286" s="62">
        <f>'K8 SD_UPTD 2013'!N287</f>
        <v>21300000</v>
      </c>
      <c r="M286" s="62">
        <f>'K8 SD_UPTD 2013'!O287</f>
        <v>7531500</v>
      </c>
      <c r="N286" s="62">
        <f>'K8 SD_UPTD 2013'!P287</f>
        <v>0</v>
      </c>
      <c r="O286" s="62">
        <f>'K8 SD_UPTD 2013'!Q287</f>
        <v>2400000</v>
      </c>
      <c r="P286" s="62">
        <f>'K8 SD_UPTD 2013'!R287</f>
        <v>0</v>
      </c>
      <c r="Q286" s="62">
        <f>'K8 SD_UPTD 2013'!S287</f>
        <v>0</v>
      </c>
      <c r="R286" s="62">
        <f t="shared" si="12"/>
        <v>108170000</v>
      </c>
      <c r="S286" s="59">
        <f t="shared" si="13"/>
        <v>0</v>
      </c>
      <c r="T286" s="59">
        <f t="shared" si="14"/>
        <v>0</v>
      </c>
      <c r="U286" s="59">
        <f>'PER TRIWULAN'!X281</f>
        <v>108170000</v>
      </c>
      <c r="V286" s="59">
        <f>'K8 SD_UPTD 2013'!F287</f>
        <v>108170000</v>
      </c>
    </row>
    <row r="287" spans="2:22">
      <c r="B287" s="79">
        <f>'PER TRIWULAN'!A282</f>
        <v>277</v>
      </c>
      <c r="C287" s="90" t="str">
        <f>'PER TRIWULAN'!I282</f>
        <v xml:space="preserve"> Karangrayung </v>
      </c>
      <c r="D287" s="36" t="str">
        <f>'PER TRIWULAN'!B282</f>
        <v>SD NEGERI 2 MANGIN</v>
      </c>
      <c r="E287" s="62">
        <f>'K8 SD_UPTD 2013'!G288</f>
        <v>3132000</v>
      </c>
      <c r="F287" s="62">
        <f>'K8 SD_UPTD 2013'!H288</f>
        <v>52000</v>
      </c>
      <c r="G287" s="62">
        <f>'K8 SD_UPTD 2013'!I288</f>
        <v>5777350</v>
      </c>
      <c r="H287" s="62">
        <f>'K8 SD_UPTD 2013'!J288</f>
        <v>9530400</v>
      </c>
      <c r="I287" s="62">
        <f>'K8 SD_UPTD 2013'!K288</f>
        <v>13570350</v>
      </c>
      <c r="J287" s="62">
        <f>'K8 SD_UPTD 2013'!L288</f>
        <v>508900</v>
      </c>
      <c r="K287" s="62">
        <f>'K8 SD_UPTD 2013'!M288</f>
        <v>6284000</v>
      </c>
      <c r="L287" s="62">
        <f>'K8 SD_UPTD 2013'!N288</f>
        <v>9700000</v>
      </c>
      <c r="M287" s="62">
        <f>'K8 SD_UPTD 2013'!O288</f>
        <v>4520000</v>
      </c>
      <c r="N287" s="62">
        <f>'K8 SD_UPTD 2013'!P288</f>
        <v>0</v>
      </c>
      <c r="O287" s="62">
        <f>'K8 SD_UPTD 2013'!Q288</f>
        <v>2650000</v>
      </c>
      <c r="P287" s="62">
        <f>'K8 SD_UPTD 2013'!R288</f>
        <v>4540000</v>
      </c>
      <c r="Q287" s="62">
        <f>'K8 SD_UPTD 2013'!S288</f>
        <v>2375000</v>
      </c>
      <c r="R287" s="62">
        <f t="shared" si="12"/>
        <v>62640000</v>
      </c>
      <c r="S287" s="59">
        <f t="shared" si="13"/>
        <v>0</v>
      </c>
      <c r="T287" s="59">
        <f t="shared" si="14"/>
        <v>0</v>
      </c>
      <c r="U287" s="59">
        <f>'PER TRIWULAN'!X282</f>
        <v>62640000</v>
      </c>
      <c r="V287" s="59">
        <f>'K8 SD_UPTD 2013'!F288</f>
        <v>62640000</v>
      </c>
    </row>
    <row r="288" spans="2:22">
      <c r="B288" s="79">
        <f>'PER TRIWULAN'!A283</f>
        <v>278</v>
      </c>
      <c r="C288" s="90" t="str">
        <f>'PER TRIWULAN'!I283</f>
        <v xml:space="preserve"> Karangrayung </v>
      </c>
      <c r="D288" s="36" t="str">
        <f>'PER TRIWULAN'!B283</f>
        <v>SD NEGERI 2 MOJOAGUNG</v>
      </c>
      <c r="E288" s="62">
        <f>'K8 SD_UPTD 2013'!G289</f>
        <v>3500000</v>
      </c>
      <c r="F288" s="62">
        <f>'K8 SD_UPTD 2013'!H289</f>
        <v>800000</v>
      </c>
      <c r="G288" s="62">
        <f>'K8 SD_UPTD 2013'!I289</f>
        <v>9582500</v>
      </c>
      <c r="H288" s="62">
        <f>'K8 SD_UPTD 2013'!J289</f>
        <v>9787800</v>
      </c>
      <c r="I288" s="62">
        <f>'K8 SD_UPTD 2013'!K289</f>
        <v>8823800</v>
      </c>
      <c r="J288" s="62">
        <f>'K8 SD_UPTD 2013'!L289</f>
        <v>3165900</v>
      </c>
      <c r="K288" s="62">
        <f>'K8 SD_UPTD 2013'!M289</f>
        <v>9887000</v>
      </c>
      <c r="L288" s="62">
        <f>'K8 SD_UPTD 2013'!N289</f>
        <v>12000000</v>
      </c>
      <c r="M288" s="62">
        <f>'K8 SD_UPTD 2013'!O289</f>
        <v>5495000</v>
      </c>
      <c r="N288" s="62">
        <f>'K8 SD_UPTD 2013'!P289</f>
        <v>0</v>
      </c>
      <c r="O288" s="62">
        <f>'K8 SD_UPTD 2013'!Q289</f>
        <v>1200000</v>
      </c>
      <c r="P288" s="62">
        <f>'K8 SD_UPTD 2013'!R289</f>
        <v>1298000</v>
      </c>
      <c r="Q288" s="62">
        <f>'K8 SD_UPTD 2013'!S289</f>
        <v>0</v>
      </c>
      <c r="R288" s="62">
        <f t="shared" si="12"/>
        <v>65540000</v>
      </c>
      <c r="S288" s="59">
        <f t="shared" si="13"/>
        <v>0</v>
      </c>
      <c r="T288" s="59">
        <f t="shared" si="14"/>
        <v>0</v>
      </c>
      <c r="U288" s="59">
        <f>'PER TRIWULAN'!X283</f>
        <v>65540000</v>
      </c>
      <c r="V288" s="59">
        <f>'K8 SD_UPTD 2013'!F289</f>
        <v>65540000</v>
      </c>
    </row>
    <row r="289" spans="2:22">
      <c r="B289" s="79">
        <f>'PER TRIWULAN'!A284</f>
        <v>279</v>
      </c>
      <c r="C289" s="90" t="str">
        <f>'PER TRIWULAN'!I284</f>
        <v xml:space="preserve"> Karangrayung </v>
      </c>
      <c r="D289" s="36" t="str">
        <f>'PER TRIWULAN'!B284</f>
        <v>SD NEGERI 2 PANGKALAN</v>
      </c>
      <c r="E289" s="62">
        <f>'K8 SD_UPTD 2013'!G290</f>
        <v>5312050</v>
      </c>
      <c r="F289" s="62">
        <f>'K8 SD_UPTD 2013'!H290</f>
        <v>800000</v>
      </c>
      <c r="G289" s="62">
        <f>'K8 SD_UPTD 2013'!I290</f>
        <v>8197500</v>
      </c>
      <c r="H289" s="62">
        <f>'K8 SD_UPTD 2013'!J290</f>
        <v>7747200</v>
      </c>
      <c r="I289" s="62">
        <f>'K8 SD_UPTD 2013'!K290</f>
        <v>22886950</v>
      </c>
      <c r="J289" s="62">
        <f>'K8 SD_UPTD 2013'!L290</f>
        <v>602015</v>
      </c>
      <c r="K289" s="62">
        <f>'K8 SD_UPTD 2013'!M290</f>
        <v>2273385</v>
      </c>
      <c r="L289" s="62">
        <f>'K8 SD_UPTD 2013'!N290</f>
        <v>12400000</v>
      </c>
      <c r="M289" s="62">
        <f>'K8 SD_UPTD 2013'!O290</f>
        <v>4121000</v>
      </c>
      <c r="N289" s="62">
        <f>'K8 SD_UPTD 2013'!P290</f>
        <v>1050000</v>
      </c>
      <c r="O289" s="62">
        <f>'K8 SD_UPTD 2013'!Q290</f>
        <v>2851900</v>
      </c>
      <c r="P289" s="62">
        <f>'K8 SD_UPTD 2013'!R290</f>
        <v>4623000</v>
      </c>
      <c r="Q289" s="62">
        <f>'K8 SD_UPTD 2013'!S290</f>
        <v>795000</v>
      </c>
      <c r="R289" s="62">
        <f t="shared" si="12"/>
        <v>73660000</v>
      </c>
      <c r="S289" s="59">
        <f t="shared" si="13"/>
        <v>0</v>
      </c>
      <c r="T289" s="59">
        <f t="shared" si="14"/>
        <v>0</v>
      </c>
      <c r="U289" s="59">
        <f>'PER TRIWULAN'!X284</f>
        <v>73660000</v>
      </c>
      <c r="V289" s="59">
        <f>'K8 SD_UPTD 2013'!F290</f>
        <v>73660000</v>
      </c>
    </row>
    <row r="290" spans="2:22">
      <c r="B290" s="79">
        <f>'PER TRIWULAN'!A285</f>
        <v>280</v>
      </c>
      <c r="C290" s="90" t="str">
        <f>'PER TRIWULAN'!I285</f>
        <v xml:space="preserve"> Karangrayung </v>
      </c>
      <c r="D290" s="36" t="str">
        <f>'PER TRIWULAN'!B285</f>
        <v>SD NEGERI 2 PUTATNGANTEN</v>
      </c>
      <c r="E290" s="62">
        <f>'K8 SD_UPTD 2013'!G291</f>
        <v>5000000</v>
      </c>
      <c r="F290" s="62">
        <f>'K8 SD_UPTD 2013'!H291</f>
        <v>2539500</v>
      </c>
      <c r="G290" s="62">
        <f>'K8 SD_UPTD 2013'!I291</f>
        <v>720000</v>
      </c>
      <c r="H290" s="62">
        <f>'K8 SD_UPTD 2013'!J291</f>
        <v>8053000</v>
      </c>
      <c r="I290" s="62">
        <f>'K8 SD_UPTD 2013'!K291</f>
        <v>38536150</v>
      </c>
      <c r="J290" s="62">
        <f>'K8 SD_UPTD 2013'!L291</f>
        <v>3068000</v>
      </c>
      <c r="K290" s="62">
        <f>'K8 SD_UPTD 2013'!M291</f>
        <v>2106000</v>
      </c>
      <c r="L290" s="62">
        <f>'K8 SD_UPTD 2013'!N291</f>
        <v>15400000</v>
      </c>
      <c r="M290" s="62">
        <f>'K8 SD_UPTD 2013'!O291</f>
        <v>1415000</v>
      </c>
      <c r="N290" s="62">
        <f>'K8 SD_UPTD 2013'!P291</f>
        <v>600000</v>
      </c>
      <c r="O290" s="62">
        <f>'K8 SD_UPTD 2013'!Q291</f>
        <v>950000</v>
      </c>
      <c r="P290" s="62">
        <f>'K8 SD_UPTD 2013'!R291</f>
        <v>3085000</v>
      </c>
      <c r="Q290" s="62">
        <f>'K8 SD_UPTD 2013'!S291</f>
        <v>7982000</v>
      </c>
      <c r="R290" s="62">
        <f t="shared" si="12"/>
        <v>89454650</v>
      </c>
      <c r="S290" s="59">
        <f t="shared" si="13"/>
        <v>0</v>
      </c>
      <c r="T290" s="59">
        <f t="shared" si="14"/>
        <v>155350</v>
      </c>
      <c r="U290" s="59">
        <f>'PER TRIWULAN'!X285</f>
        <v>89610000</v>
      </c>
      <c r="V290" s="59">
        <f>'K8 SD_UPTD 2013'!F291</f>
        <v>89610000</v>
      </c>
    </row>
    <row r="291" spans="2:22">
      <c r="B291" s="79">
        <f>'PER TRIWULAN'!A286</f>
        <v>281</v>
      </c>
      <c r="C291" s="90" t="str">
        <f>'PER TRIWULAN'!I286</f>
        <v xml:space="preserve"> Karangrayung </v>
      </c>
      <c r="D291" s="36" t="str">
        <f>'PER TRIWULAN'!B286</f>
        <v>SD NEGERI 2 RAWOH</v>
      </c>
      <c r="E291" s="62">
        <f>'K8 SD_UPTD 2013'!G292</f>
        <v>4234000</v>
      </c>
      <c r="F291" s="62">
        <f>'K8 SD_UPTD 2013'!H292</f>
        <v>450000</v>
      </c>
      <c r="G291" s="62">
        <f>'K8 SD_UPTD 2013'!I292</f>
        <v>12056029</v>
      </c>
      <c r="H291" s="62">
        <f>'K8 SD_UPTD 2013'!J292</f>
        <v>10025000</v>
      </c>
      <c r="I291" s="62">
        <f>'K8 SD_UPTD 2013'!K292</f>
        <v>21860683</v>
      </c>
      <c r="J291" s="62">
        <f>'K8 SD_UPTD 2013'!L292</f>
        <v>3784632</v>
      </c>
      <c r="K291" s="62">
        <f>'K8 SD_UPTD 2013'!M292</f>
        <v>6750000</v>
      </c>
      <c r="L291" s="62">
        <f>'K8 SD_UPTD 2013'!N292</f>
        <v>17300000</v>
      </c>
      <c r="M291" s="62">
        <f>'K8 SD_UPTD 2013'!O292</f>
        <v>3247500</v>
      </c>
      <c r="N291" s="62">
        <f>'K8 SD_UPTD 2013'!P292</f>
        <v>0</v>
      </c>
      <c r="O291" s="62">
        <f>'K8 SD_UPTD 2013'!Q292</f>
        <v>4012156</v>
      </c>
      <c r="P291" s="62">
        <f>'K8 SD_UPTD 2013'!R292</f>
        <v>760000</v>
      </c>
      <c r="Q291" s="62">
        <f>'K8 SD_UPTD 2013'!S292</f>
        <v>200000</v>
      </c>
      <c r="R291" s="62">
        <f t="shared" si="12"/>
        <v>84680000</v>
      </c>
      <c r="S291" s="59">
        <f t="shared" si="13"/>
        <v>0</v>
      </c>
      <c r="T291" s="59">
        <f t="shared" si="14"/>
        <v>0</v>
      </c>
      <c r="U291" s="59">
        <f>'PER TRIWULAN'!X286</f>
        <v>84680000</v>
      </c>
      <c r="V291" s="59">
        <f>'K8 SD_UPTD 2013'!F292</f>
        <v>84680000</v>
      </c>
    </row>
    <row r="292" spans="2:22">
      <c r="B292" s="79">
        <f>'PER TRIWULAN'!A287</f>
        <v>282</v>
      </c>
      <c r="C292" s="90" t="str">
        <f>'PER TRIWULAN'!I287</f>
        <v xml:space="preserve"> Karangrayung </v>
      </c>
      <c r="D292" s="36" t="str">
        <f>'PER TRIWULAN'!B287</f>
        <v>SD NEGERI 2 SENDANGHARJO</v>
      </c>
      <c r="E292" s="62">
        <f>'K8 SD_UPTD 2013'!G293</f>
        <v>5762500</v>
      </c>
      <c r="F292" s="62">
        <f>'K8 SD_UPTD 2013'!H293</f>
        <v>0</v>
      </c>
      <c r="G292" s="62">
        <f>'K8 SD_UPTD 2013'!I293</f>
        <v>802650</v>
      </c>
      <c r="H292" s="62">
        <f>'K8 SD_UPTD 2013'!J293</f>
        <v>3122700</v>
      </c>
      <c r="I292" s="62">
        <f>'K8 SD_UPTD 2013'!K293</f>
        <v>2574650</v>
      </c>
      <c r="J292" s="62">
        <f>'K8 SD_UPTD 2013'!L293</f>
        <v>507500</v>
      </c>
      <c r="K292" s="62">
        <f>'K8 SD_UPTD 2013'!M293</f>
        <v>1720000</v>
      </c>
      <c r="L292" s="62">
        <f>'K8 SD_UPTD 2013'!N293</f>
        <v>5250000</v>
      </c>
      <c r="M292" s="62">
        <f>'K8 SD_UPTD 2013'!O293</f>
        <v>1290000</v>
      </c>
      <c r="N292" s="62">
        <f>'K8 SD_UPTD 2013'!P293</f>
        <v>2395000</v>
      </c>
      <c r="O292" s="62">
        <f>'K8 SD_UPTD 2013'!Q293</f>
        <v>300000</v>
      </c>
      <c r="P292" s="62">
        <f>'K8 SD_UPTD 2013'!R293</f>
        <v>0</v>
      </c>
      <c r="Q292" s="62">
        <f>'K8 SD_UPTD 2013'!S293</f>
        <v>6000000</v>
      </c>
      <c r="R292" s="62">
        <f t="shared" si="12"/>
        <v>29725000</v>
      </c>
      <c r="S292" s="59">
        <f t="shared" si="13"/>
        <v>45965000</v>
      </c>
      <c r="T292" s="59">
        <f t="shared" si="14"/>
        <v>0</v>
      </c>
      <c r="U292" s="59">
        <f>'PER TRIWULAN'!X287</f>
        <v>75690000</v>
      </c>
      <c r="V292" s="59">
        <f>'K8 SD_UPTD 2013'!F293</f>
        <v>29725000</v>
      </c>
    </row>
    <row r="293" spans="2:22">
      <c r="B293" s="79">
        <f>'PER TRIWULAN'!A288</f>
        <v>283</v>
      </c>
      <c r="C293" s="90" t="str">
        <f>'PER TRIWULAN'!I288</f>
        <v xml:space="preserve"> Karangrayung </v>
      </c>
      <c r="D293" s="36" t="str">
        <f>'PER TRIWULAN'!B288</f>
        <v>SD NEGERI 2 TEMUREJO</v>
      </c>
      <c r="E293" s="62">
        <f>'K8 SD_UPTD 2013'!G294</f>
        <v>6118750</v>
      </c>
      <c r="F293" s="62">
        <f>'K8 SD_UPTD 2013'!H294</f>
        <v>527000</v>
      </c>
      <c r="G293" s="62">
        <f>'K8 SD_UPTD 2013'!I294</f>
        <v>17900050</v>
      </c>
      <c r="H293" s="62">
        <f>'K8 SD_UPTD 2013'!J294</f>
        <v>8559800</v>
      </c>
      <c r="I293" s="62">
        <f>'K8 SD_UPTD 2013'!K294</f>
        <v>7795700</v>
      </c>
      <c r="J293" s="62">
        <f>'K8 SD_UPTD 2013'!L294</f>
        <v>5886135</v>
      </c>
      <c r="K293" s="62">
        <f>'K8 SD_UPTD 2013'!M294</f>
        <v>23837000</v>
      </c>
      <c r="L293" s="62">
        <f>'K8 SD_UPTD 2013'!N294</f>
        <v>17400000</v>
      </c>
      <c r="M293" s="62">
        <f>'K8 SD_UPTD 2013'!O294</f>
        <v>5035000</v>
      </c>
      <c r="N293" s="62">
        <f>'K8 SD_UPTD 2013'!P294</f>
        <v>0</v>
      </c>
      <c r="O293" s="62">
        <f>'K8 SD_UPTD 2013'!Q294</f>
        <v>6754400</v>
      </c>
      <c r="P293" s="62">
        <f>'K8 SD_UPTD 2013'!R294</f>
        <v>2000000</v>
      </c>
      <c r="Q293" s="62">
        <f>'K8 SD_UPTD 2013'!S294</f>
        <v>0</v>
      </c>
      <c r="R293" s="62">
        <f t="shared" si="12"/>
        <v>101813835</v>
      </c>
      <c r="S293" s="59">
        <f t="shared" si="13"/>
        <v>0</v>
      </c>
      <c r="T293" s="59">
        <f t="shared" si="14"/>
        <v>266165</v>
      </c>
      <c r="U293" s="59">
        <f>'PER TRIWULAN'!X288</f>
        <v>102080000</v>
      </c>
      <c r="V293" s="59">
        <f>'K8 SD_UPTD 2013'!F294</f>
        <v>102080000</v>
      </c>
    </row>
    <row r="294" spans="2:22">
      <c r="B294" s="79">
        <f>'PER TRIWULAN'!A289</f>
        <v>284</v>
      </c>
      <c r="C294" s="90" t="str">
        <f>'PER TRIWULAN'!I289</f>
        <v xml:space="preserve"> Karangrayung </v>
      </c>
      <c r="D294" s="36" t="str">
        <f>'PER TRIWULAN'!B289</f>
        <v>SD NEGERI 2 TERMAS</v>
      </c>
      <c r="E294" s="62">
        <f>'K8 SD_UPTD 2013'!G295</f>
        <v>4490000</v>
      </c>
      <c r="F294" s="62">
        <f>'K8 SD_UPTD 2013'!H295</f>
        <v>740000</v>
      </c>
      <c r="G294" s="62">
        <f>'K8 SD_UPTD 2013'!I295</f>
        <v>4899700</v>
      </c>
      <c r="H294" s="62">
        <f>'K8 SD_UPTD 2013'!J295</f>
        <v>10796350</v>
      </c>
      <c r="I294" s="62">
        <f>'K8 SD_UPTD 2013'!K295</f>
        <v>27070200</v>
      </c>
      <c r="J294" s="62">
        <f>'K8 SD_UPTD 2013'!L295</f>
        <v>9303750</v>
      </c>
      <c r="K294" s="62">
        <f>'K8 SD_UPTD 2013'!M295</f>
        <v>1408000</v>
      </c>
      <c r="L294" s="62">
        <f>'K8 SD_UPTD 2013'!N295</f>
        <v>9300000</v>
      </c>
      <c r="M294" s="62">
        <f>'K8 SD_UPTD 2013'!O295</f>
        <v>3420000</v>
      </c>
      <c r="N294" s="62">
        <f>'K8 SD_UPTD 2013'!P295</f>
        <v>962000</v>
      </c>
      <c r="O294" s="62">
        <f>'K8 SD_UPTD 2013'!Q295</f>
        <v>850000</v>
      </c>
      <c r="P294" s="62">
        <f>'K8 SD_UPTD 2013'!R295</f>
        <v>1000000</v>
      </c>
      <c r="Q294" s="62">
        <f>'K8 SD_UPTD 2013'!S295</f>
        <v>0</v>
      </c>
      <c r="R294" s="62">
        <f t="shared" si="12"/>
        <v>74240000</v>
      </c>
      <c r="S294" s="59">
        <f t="shared" si="13"/>
        <v>0</v>
      </c>
      <c r="T294" s="59">
        <f t="shared" si="14"/>
        <v>0</v>
      </c>
      <c r="U294" s="59">
        <f>'PER TRIWULAN'!X289</f>
        <v>74240000</v>
      </c>
      <c r="V294" s="59">
        <f>'K8 SD_UPTD 2013'!F295</f>
        <v>74240000</v>
      </c>
    </row>
    <row r="295" spans="2:22">
      <c r="B295" s="79">
        <f>'PER TRIWULAN'!A290</f>
        <v>285</v>
      </c>
      <c r="C295" s="90" t="str">
        <f>'PER TRIWULAN'!I290</f>
        <v xml:space="preserve"> Karangrayung </v>
      </c>
      <c r="D295" s="36" t="str">
        <f>'PER TRIWULAN'!B290</f>
        <v>SD NEGERI 3 KARANGRAYUNG</v>
      </c>
      <c r="E295" s="62">
        <f>'K8 SD_UPTD 2013'!G296</f>
        <v>3344000</v>
      </c>
      <c r="F295" s="62">
        <f>'K8 SD_UPTD 2013'!H296</f>
        <v>750000</v>
      </c>
      <c r="G295" s="62">
        <f>'K8 SD_UPTD 2013'!I296</f>
        <v>1186200</v>
      </c>
      <c r="H295" s="62">
        <f>'K8 SD_UPTD 2013'!J296</f>
        <v>12738984</v>
      </c>
      <c r="I295" s="62">
        <f>'K8 SD_UPTD 2013'!K296</f>
        <v>16027770</v>
      </c>
      <c r="J295" s="62">
        <f>'K8 SD_UPTD 2013'!L296</f>
        <v>1506300</v>
      </c>
      <c r="K295" s="62">
        <f>'K8 SD_UPTD 2013'!M296</f>
        <v>2698746</v>
      </c>
      <c r="L295" s="62">
        <f>'K8 SD_UPTD 2013'!N296</f>
        <v>13200000</v>
      </c>
      <c r="M295" s="62">
        <f>'K8 SD_UPTD 2013'!O296</f>
        <v>8468000</v>
      </c>
      <c r="N295" s="62">
        <f>'K8 SD_UPTD 2013'!P296</f>
        <v>2000000</v>
      </c>
      <c r="O295" s="62">
        <f>'K8 SD_UPTD 2013'!Q296</f>
        <v>0</v>
      </c>
      <c r="P295" s="62">
        <f>'K8 SD_UPTD 2013'!R296</f>
        <v>5360000</v>
      </c>
      <c r="Q295" s="62">
        <f>'K8 SD_UPTD 2013'!S296</f>
        <v>0</v>
      </c>
      <c r="R295" s="62">
        <f t="shared" si="12"/>
        <v>67280000</v>
      </c>
      <c r="S295" s="59">
        <f t="shared" si="13"/>
        <v>0</v>
      </c>
      <c r="T295" s="59">
        <f t="shared" si="14"/>
        <v>0</v>
      </c>
      <c r="U295" s="59">
        <f>'PER TRIWULAN'!X290</f>
        <v>67280000</v>
      </c>
      <c r="V295" s="59">
        <f>'K8 SD_UPTD 2013'!F296</f>
        <v>67280000</v>
      </c>
    </row>
    <row r="296" spans="2:22">
      <c r="B296" s="79">
        <f>'PER TRIWULAN'!A291</f>
        <v>286</v>
      </c>
      <c r="C296" s="90" t="str">
        <f>'PER TRIWULAN'!I291</f>
        <v xml:space="preserve"> Karangrayung </v>
      </c>
      <c r="D296" s="36" t="str">
        <f>'PER TRIWULAN'!B291</f>
        <v>SD NEGERI 3 KETRO</v>
      </c>
      <c r="E296" s="62">
        <f>'K8 SD_UPTD 2013'!G297</f>
        <v>11771250</v>
      </c>
      <c r="F296" s="62">
        <f>'K8 SD_UPTD 2013'!H297</f>
        <v>738900</v>
      </c>
      <c r="G296" s="62">
        <f>'K8 SD_UPTD 2013'!I297</f>
        <v>14534050</v>
      </c>
      <c r="H296" s="62">
        <f>'K8 SD_UPTD 2013'!J297</f>
        <v>11089100</v>
      </c>
      <c r="I296" s="62">
        <f>'K8 SD_UPTD 2013'!K297</f>
        <v>18512900</v>
      </c>
      <c r="J296" s="62">
        <f>'K8 SD_UPTD 2013'!L297</f>
        <v>7290505</v>
      </c>
      <c r="K296" s="62">
        <f>'K8 SD_UPTD 2013'!M297</f>
        <v>20871000</v>
      </c>
      <c r="L296" s="62">
        <f>'K8 SD_UPTD 2013'!N297</f>
        <v>21367000</v>
      </c>
      <c r="M296" s="62">
        <f>'K8 SD_UPTD 2013'!O297</f>
        <v>7080000</v>
      </c>
      <c r="N296" s="62">
        <f>'K8 SD_UPTD 2013'!P297</f>
        <v>1005000</v>
      </c>
      <c r="O296" s="62">
        <f>'K8 SD_UPTD 2013'!Q297</f>
        <v>1923300</v>
      </c>
      <c r="P296" s="62">
        <f>'K8 SD_UPTD 2013'!R297</f>
        <v>2950000</v>
      </c>
      <c r="Q296" s="62">
        <f>'K8 SD_UPTD 2013'!S297</f>
        <v>0</v>
      </c>
      <c r="R296" s="62">
        <f t="shared" si="12"/>
        <v>119133005</v>
      </c>
      <c r="S296" s="59">
        <f t="shared" si="13"/>
        <v>0</v>
      </c>
      <c r="T296" s="59">
        <f t="shared" si="14"/>
        <v>6146995</v>
      </c>
      <c r="U296" s="59">
        <f>'PER TRIWULAN'!X291</f>
        <v>125280000</v>
      </c>
      <c r="V296" s="59">
        <f>'K8 SD_UPTD 2013'!F297</f>
        <v>125280000</v>
      </c>
    </row>
    <row r="297" spans="2:22">
      <c r="B297" s="79">
        <f>'PER TRIWULAN'!A292</f>
        <v>287</v>
      </c>
      <c r="C297" s="90" t="str">
        <f>'PER TRIWULAN'!I292</f>
        <v xml:space="preserve"> Karangrayung </v>
      </c>
      <c r="D297" s="36" t="str">
        <f>'PER TRIWULAN'!B292</f>
        <v>SD NEGERI 3 MANGIN</v>
      </c>
      <c r="E297" s="62">
        <f>'K8 SD_UPTD 2013'!G298</f>
        <v>6905000</v>
      </c>
      <c r="F297" s="62">
        <f>'K8 SD_UPTD 2013'!H298</f>
        <v>1500000</v>
      </c>
      <c r="G297" s="62">
        <f>'K8 SD_UPTD 2013'!I298</f>
        <v>19266000</v>
      </c>
      <c r="H297" s="62">
        <f>'K8 SD_UPTD 2013'!J298</f>
        <v>28371500</v>
      </c>
      <c r="I297" s="62">
        <f>'K8 SD_UPTD 2013'!K298</f>
        <v>21496500</v>
      </c>
      <c r="J297" s="62">
        <f>'K8 SD_UPTD 2013'!L298</f>
        <v>2877000</v>
      </c>
      <c r="K297" s="62">
        <f>'K8 SD_UPTD 2013'!M298</f>
        <v>22805500</v>
      </c>
      <c r="L297" s="62">
        <f>'K8 SD_UPTD 2013'!N298</f>
        <v>26400000</v>
      </c>
      <c r="M297" s="62">
        <f>'K8 SD_UPTD 2013'!O298</f>
        <v>2060000</v>
      </c>
      <c r="N297" s="62">
        <f>'K8 SD_UPTD 2013'!P298</f>
        <v>900000</v>
      </c>
      <c r="O297" s="62">
        <f>'K8 SD_UPTD 2013'!Q298</f>
        <v>3905000</v>
      </c>
      <c r="P297" s="62">
        <f>'K8 SD_UPTD 2013'!R298</f>
        <v>850000</v>
      </c>
      <c r="Q297" s="62">
        <f>'K8 SD_UPTD 2013'!S298</f>
        <v>0</v>
      </c>
      <c r="R297" s="62">
        <f t="shared" si="12"/>
        <v>137336500</v>
      </c>
      <c r="S297" s="59">
        <f t="shared" si="13"/>
        <v>0</v>
      </c>
      <c r="T297" s="59">
        <f t="shared" si="14"/>
        <v>123500</v>
      </c>
      <c r="U297" s="59">
        <f>'PER TRIWULAN'!X292</f>
        <v>137460000</v>
      </c>
      <c r="V297" s="59">
        <f>'K8 SD_UPTD 2013'!F298</f>
        <v>137460000</v>
      </c>
    </row>
    <row r="298" spans="2:22">
      <c r="B298" s="79">
        <f>'PER TRIWULAN'!A293</f>
        <v>288</v>
      </c>
      <c r="C298" s="90" t="str">
        <f>'PER TRIWULAN'!I293</f>
        <v xml:space="preserve"> Karangrayung </v>
      </c>
      <c r="D298" s="36" t="str">
        <f>'PER TRIWULAN'!B293</f>
        <v>SD NEGERI 3 MOJOAGUNG</v>
      </c>
      <c r="E298" s="62">
        <f>'K8 SD_UPTD 2013'!G299</f>
        <v>5500000</v>
      </c>
      <c r="F298" s="62">
        <f>'K8 SD_UPTD 2013'!H299</f>
        <v>342500</v>
      </c>
      <c r="G298" s="62">
        <f>'K8 SD_UPTD 2013'!I299</f>
        <v>14106700</v>
      </c>
      <c r="H298" s="62">
        <f>'K8 SD_UPTD 2013'!J299</f>
        <v>25795900</v>
      </c>
      <c r="I298" s="62">
        <f>'K8 SD_UPTD 2013'!K299</f>
        <v>8345000</v>
      </c>
      <c r="J298" s="62">
        <f>'K8 SD_UPTD 2013'!L299</f>
        <v>2898000</v>
      </c>
      <c r="K298" s="62">
        <f>'K8 SD_UPTD 2013'!M299</f>
        <v>6414500</v>
      </c>
      <c r="L298" s="62">
        <f>'K8 SD_UPTD 2013'!N299</f>
        <v>14700000</v>
      </c>
      <c r="M298" s="62">
        <f>'K8 SD_UPTD 2013'!O299</f>
        <v>9467000</v>
      </c>
      <c r="N298" s="62">
        <f>'K8 SD_UPTD 2013'!P299</f>
        <v>1298000</v>
      </c>
      <c r="O298" s="62">
        <f>'K8 SD_UPTD 2013'!Q299</f>
        <v>3425000</v>
      </c>
      <c r="P298" s="62">
        <f>'K8 SD_UPTD 2013'!R299</f>
        <v>9207400</v>
      </c>
      <c r="Q298" s="62">
        <f>'K8 SD_UPTD 2013'!S299</f>
        <v>0</v>
      </c>
      <c r="R298" s="62">
        <f t="shared" si="12"/>
        <v>101500000</v>
      </c>
      <c r="S298" s="59">
        <f t="shared" si="13"/>
        <v>0</v>
      </c>
      <c r="T298" s="59">
        <f t="shared" si="14"/>
        <v>0</v>
      </c>
      <c r="U298" s="59">
        <f>'PER TRIWULAN'!X293</f>
        <v>101500000</v>
      </c>
      <c r="V298" s="59">
        <f>'K8 SD_UPTD 2013'!F299</f>
        <v>101500000</v>
      </c>
    </row>
    <row r="299" spans="2:22">
      <c r="B299" s="79">
        <f>'PER TRIWULAN'!A294</f>
        <v>289</v>
      </c>
      <c r="C299" s="90" t="str">
        <f>'PER TRIWULAN'!I294</f>
        <v xml:space="preserve"> Karangrayung </v>
      </c>
      <c r="D299" s="36" t="str">
        <f>'PER TRIWULAN'!B294</f>
        <v>SD NEGERI 3 SENDANGHARJO</v>
      </c>
      <c r="E299" s="62">
        <f>'K8 SD_UPTD 2013'!G300</f>
        <v>4861500</v>
      </c>
      <c r="F299" s="62">
        <f>'K8 SD_UPTD 2013'!H300</f>
        <v>625000</v>
      </c>
      <c r="G299" s="62">
        <f>'K8 SD_UPTD 2013'!I300</f>
        <v>9326450</v>
      </c>
      <c r="H299" s="62">
        <f>'K8 SD_UPTD 2013'!J300</f>
        <v>16303200</v>
      </c>
      <c r="I299" s="62">
        <f>'K8 SD_UPTD 2013'!K300</f>
        <v>16301550</v>
      </c>
      <c r="J299" s="62">
        <f>'K8 SD_UPTD 2013'!L300</f>
        <v>2282400</v>
      </c>
      <c r="K299" s="62">
        <f>'K8 SD_UPTD 2013'!M300</f>
        <v>2318000</v>
      </c>
      <c r="L299" s="62">
        <f>'K8 SD_UPTD 2013'!N300</f>
        <v>15750000</v>
      </c>
      <c r="M299" s="62">
        <f>'K8 SD_UPTD 2013'!O300</f>
        <v>2366900</v>
      </c>
      <c r="N299" s="62">
        <f>'K8 SD_UPTD 2013'!P300</f>
        <v>6240000</v>
      </c>
      <c r="O299" s="62">
        <f>'K8 SD_UPTD 2013'!Q300</f>
        <v>1700000</v>
      </c>
      <c r="P299" s="62">
        <f>'K8 SD_UPTD 2013'!R300</f>
        <v>1100000</v>
      </c>
      <c r="Q299" s="62">
        <f>'K8 SD_UPTD 2013'!S300</f>
        <v>10000000</v>
      </c>
      <c r="R299" s="62">
        <f t="shared" si="12"/>
        <v>89175000</v>
      </c>
      <c r="S299" s="59">
        <f t="shared" si="13"/>
        <v>0</v>
      </c>
      <c r="T299" s="59">
        <f t="shared" si="14"/>
        <v>0</v>
      </c>
      <c r="U299" s="59">
        <f>'PER TRIWULAN'!X294</f>
        <v>89175000</v>
      </c>
      <c r="V299" s="59">
        <f>'K8 SD_UPTD 2013'!F300</f>
        <v>89175000</v>
      </c>
    </row>
    <row r="300" spans="2:22">
      <c r="B300" s="79">
        <f>'PER TRIWULAN'!A295</f>
        <v>290</v>
      </c>
      <c r="C300" s="90" t="str">
        <f>'PER TRIWULAN'!I295</f>
        <v xml:space="preserve"> Karangrayung </v>
      </c>
      <c r="D300" s="36" t="str">
        <f>'PER TRIWULAN'!B295</f>
        <v>SD NEGERI 4 KARANGRAYUNG</v>
      </c>
      <c r="E300" s="62">
        <f>'K8 SD_UPTD 2013'!G301</f>
        <v>6405000</v>
      </c>
      <c r="F300" s="62" t="str">
        <f>'K8 SD_UPTD 2013'!H301</f>
        <v>-</v>
      </c>
      <c r="G300" s="62">
        <f>'K8 SD_UPTD 2013'!I301</f>
        <v>5902600</v>
      </c>
      <c r="H300" s="62">
        <f>'K8 SD_UPTD 2013'!J301</f>
        <v>27435000</v>
      </c>
      <c r="I300" s="62">
        <f>'K8 SD_UPTD 2013'!K301</f>
        <v>23609500</v>
      </c>
      <c r="J300" s="62">
        <f>'K8 SD_UPTD 2013'!L301</f>
        <v>5337000</v>
      </c>
      <c r="K300" s="62">
        <f>'K8 SD_UPTD 2013'!M301</f>
        <v>15712900</v>
      </c>
      <c r="L300" s="62">
        <f>'K8 SD_UPTD 2013'!N301</f>
        <v>21030000</v>
      </c>
      <c r="M300" s="62">
        <f>'K8 SD_UPTD 2013'!O301</f>
        <v>14763500</v>
      </c>
      <c r="N300" s="62" t="str">
        <f>'K8 SD_UPTD 2013'!P301</f>
        <v>-</v>
      </c>
      <c r="O300" s="62">
        <f>'K8 SD_UPTD 2013'!Q301</f>
        <v>0</v>
      </c>
      <c r="P300" s="62">
        <f>'K8 SD_UPTD 2013'!R301</f>
        <v>6244500</v>
      </c>
      <c r="Q300" s="62">
        <f>'K8 SD_UPTD 2013'!S301</f>
        <v>0</v>
      </c>
      <c r="R300" s="62">
        <f t="shared" si="12"/>
        <v>126440000</v>
      </c>
      <c r="S300" s="59">
        <f t="shared" si="13"/>
        <v>0</v>
      </c>
      <c r="T300" s="59">
        <f t="shared" si="14"/>
        <v>0</v>
      </c>
      <c r="U300" s="59">
        <f>'PER TRIWULAN'!X295</f>
        <v>126440000</v>
      </c>
      <c r="V300" s="59">
        <f>'K8 SD_UPTD 2013'!F301</f>
        <v>126440000</v>
      </c>
    </row>
    <row r="301" spans="2:22">
      <c r="B301" s="79">
        <f>'PER TRIWULAN'!A296</f>
        <v>291</v>
      </c>
      <c r="C301" s="90" t="str">
        <f>'PER TRIWULAN'!I296</f>
        <v xml:space="preserve"> Karangrayung </v>
      </c>
      <c r="D301" s="36" t="str">
        <f>'PER TRIWULAN'!B296</f>
        <v>SD NEGERI 4 KETRO</v>
      </c>
      <c r="E301" s="62">
        <f>'K8 SD_UPTD 2013'!G302</f>
        <v>2173000</v>
      </c>
      <c r="F301" s="62">
        <f>'K8 SD_UPTD 2013'!H302</f>
        <v>630500</v>
      </c>
      <c r="G301" s="62">
        <f>'K8 SD_UPTD 2013'!I302</f>
        <v>11650250</v>
      </c>
      <c r="H301" s="62">
        <f>'K8 SD_UPTD 2013'!J302</f>
        <v>23631150</v>
      </c>
      <c r="I301" s="62">
        <f>'K8 SD_UPTD 2013'!K302</f>
        <v>12466850</v>
      </c>
      <c r="J301" s="62">
        <f>'K8 SD_UPTD 2013'!L302</f>
        <v>1632600</v>
      </c>
      <c r="K301" s="62">
        <f>'K8 SD_UPTD 2013'!M302</f>
        <v>13041150</v>
      </c>
      <c r="L301" s="62">
        <f>'K8 SD_UPTD 2013'!N302</f>
        <v>18990000</v>
      </c>
      <c r="M301" s="62">
        <f>'K8 SD_UPTD 2013'!O302</f>
        <v>4180000</v>
      </c>
      <c r="N301" s="62">
        <f>'K8 SD_UPTD 2013'!P302</f>
        <v>200000</v>
      </c>
      <c r="O301" s="62">
        <f>'K8 SD_UPTD 2013'!Q302</f>
        <v>850000</v>
      </c>
      <c r="P301" s="62">
        <f>'K8 SD_UPTD 2013'!R302</f>
        <v>4500000</v>
      </c>
      <c r="Q301" s="62">
        <f>'K8 SD_UPTD 2013'!S302</f>
        <v>8134500</v>
      </c>
      <c r="R301" s="62">
        <f t="shared" si="12"/>
        <v>102080000</v>
      </c>
      <c r="S301" s="59">
        <f t="shared" si="13"/>
        <v>0</v>
      </c>
      <c r="T301" s="59">
        <f t="shared" si="14"/>
        <v>0</v>
      </c>
      <c r="U301" s="59">
        <f>'PER TRIWULAN'!X296</f>
        <v>102080000</v>
      </c>
      <c r="V301" s="59">
        <f>'K8 SD_UPTD 2013'!F302</f>
        <v>102080000</v>
      </c>
    </row>
    <row r="302" spans="2:22">
      <c r="B302" s="79">
        <f>'PER TRIWULAN'!A297</f>
        <v>292</v>
      </c>
      <c r="C302" s="90" t="str">
        <f>'PER TRIWULAN'!I297</f>
        <v xml:space="preserve"> Karangrayung </v>
      </c>
      <c r="D302" s="36" t="str">
        <f>'PER TRIWULAN'!B297</f>
        <v>SD NEGERI 4 MANGIN</v>
      </c>
      <c r="E302" s="62">
        <f>'K8 SD_UPTD 2013'!G303</f>
        <v>3233500</v>
      </c>
      <c r="F302" s="62">
        <f>'K8 SD_UPTD 2013'!H303</f>
        <v>1514150</v>
      </c>
      <c r="G302" s="62">
        <f>'K8 SD_UPTD 2013'!I303</f>
        <v>1794000</v>
      </c>
      <c r="H302" s="62">
        <f>'K8 SD_UPTD 2013'!J303</f>
        <v>7296700</v>
      </c>
      <c r="I302" s="62">
        <f>'K8 SD_UPTD 2013'!K303</f>
        <v>20849750</v>
      </c>
      <c r="J302" s="62">
        <f>'K8 SD_UPTD 2013'!L303</f>
        <v>2326200</v>
      </c>
      <c r="K302" s="62">
        <f>'K8 SD_UPTD 2013'!M303</f>
        <v>2094450</v>
      </c>
      <c r="L302" s="62">
        <f>'K8 SD_UPTD 2013'!N303</f>
        <v>12000000</v>
      </c>
      <c r="M302" s="62">
        <f>'K8 SD_UPTD 2013'!O303</f>
        <v>235000</v>
      </c>
      <c r="N302" s="62">
        <f>'K8 SD_UPTD 2013'!P303</f>
        <v>0</v>
      </c>
      <c r="O302" s="62">
        <f>'K8 SD_UPTD 2013'!Q303</f>
        <v>2750500</v>
      </c>
      <c r="P302" s="62">
        <f>'K8 SD_UPTD 2013'!R303</f>
        <v>7272500</v>
      </c>
      <c r="Q302" s="62">
        <f>'K8 SD_UPTD 2013'!S303</f>
        <v>3303250</v>
      </c>
      <c r="R302" s="62">
        <f t="shared" si="12"/>
        <v>64670000</v>
      </c>
      <c r="S302" s="59">
        <f t="shared" si="13"/>
        <v>0</v>
      </c>
      <c r="T302" s="59">
        <f t="shared" si="14"/>
        <v>0</v>
      </c>
      <c r="U302" s="59">
        <f>'PER TRIWULAN'!X297</f>
        <v>64670000</v>
      </c>
      <c r="V302" s="59">
        <f>'K8 SD_UPTD 2013'!F303</f>
        <v>64670000</v>
      </c>
    </row>
    <row r="303" spans="2:22">
      <c r="B303" s="79">
        <f>'PER TRIWULAN'!A298</f>
        <v>293</v>
      </c>
      <c r="C303" s="90" t="str">
        <f>'PER TRIWULAN'!I298</f>
        <v xml:space="preserve"> Karangrayung </v>
      </c>
      <c r="D303" s="36" t="str">
        <f>'PER TRIWULAN'!B298</f>
        <v>SD NEGERI 4 MOJOAGUNG</v>
      </c>
      <c r="E303" s="62">
        <f>'K8 SD_UPTD 2013'!G304</f>
        <v>6319200</v>
      </c>
      <c r="F303" s="62">
        <f>'K8 SD_UPTD 2013'!H304</f>
        <v>620000</v>
      </c>
      <c r="G303" s="62">
        <f>'K8 SD_UPTD 2013'!I304</f>
        <v>24032600</v>
      </c>
      <c r="H303" s="62">
        <f>'K8 SD_UPTD 2013'!J304</f>
        <v>12523000</v>
      </c>
      <c r="I303" s="62">
        <f>'K8 SD_UPTD 2013'!K304</f>
        <v>29247598</v>
      </c>
      <c r="J303" s="62">
        <f>'K8 SD_UPTD 2013'!L304</f>
        <v>7420412</v>
      </c>
      <c r="K303" s="62">
        <f>'K8 SD_UPTD 2013'!M304</f>
        <v>15806000</v>
      </c>
      <c r="L303" s="62">
        <f>'K8 SD_UPTD 2013'!N304</f>
        <v>21845000</v>
      </c>
      <c r="M303" s="62">
        <f>'K8 SD_UPTD 2013'!O304</f>
        <v>3868500</v>
      </c>
      <c r="N303" s="62">
        <f>'K8 SD_UPTD 2013'!P304</f>
        <v>0</v>
      </c>
      <c r="O303" s="62">
        <f>'K8 SD_UPTD 2013'!Q304</f>
        <v>1850000</v>
      </c>
      <c r="P303" s="62">
        <f>'K8 SD_UPTD 2013'!R304</f>
        <v>647690</v>
      </c>
      <c r="Q303" s="62">
        <f>'K8 SD_UPTD 2013'!S304</f>
        <v>1390000</v>
      </c>
      <c r="R303" s="62">
        <f t="shared" si="12"/>
        <v>125570000</v>
      </c>
      <c r="S303" s="59">
        <f t="shared" si="13"/>
        <v>0</v>
      </c>
      <c r="T303" s="59">
        <f t="shared" si="14"/>
        <v>0</v>
      </c>
      <c r="U303" s="59">
        <f>'PER TRIWULAN'!X298</f>
        <v>125570000</v>
      </c>
      <c r="V303" s="59">
        <f>'K8 SD_UPTD 2013'!F304</f>
        <v>125570000</v>
      </c>
    </row>
    <row r="304" spans="2:22">
      <c r="B304" s="79">
        <f>'PER TRIWULAN'!A299</f>
        <v>294</v>
      </c>
      <c r="C304" s="90" t="str">
        <f>'PER TRIWULAN'!I299</f>
        <v xml:space="preserve"> Karangrayung </v>
      </c>
      <c r="D304" s="36" t="str">
        <f>'PER TRIWULAN'!B299</f>
        <v>SD NEGERI 4 SENDANGHARJO</v>
      </c>
      <c r="E304" s="62">
        <f>'K8 SD_UPTD 2013'!G305</f>
        <v>9024000</v>
      </c>
      <c r="F304" s="62">
        <f>'K8 SD_UPTD 2013'!H305</f>
        <v>300000</v>
      </c>
      <c r="G304" s="62">
        <f>'K8 SD_UPTD 2013'!I305</f>
        <v>12802408</v>
      </c>
      <c r="H304" s="62">
        <f>'K8 SD_UPTD 2013'!J305</f>
        <v>11438400</v>
      </c>
      <c r="I304" s="62">
        <f>'K8 SD_UPTD 2013'!K305</f>
        <v>11708268</v>
      </c>
      <c r="J304" s="62">
        <f>'K8 SD_UPTD 2013'!L305</f>
        <v>2561800</v>
      </c>
      <c r="K304" s="62">
        <f>'K8 SD_UPTD 2013'!M305</f>
        <v>13310000</v>
      </c>
      <c r="L304" s="62">
        <f>'K8 SD_UPTD 2013'!N305</f>
        <v>17350000</v>
      </c>
      <c r="M304" s="62">
        <f>'K8 SD_UPTD 2013'!O305</f>
        <v>6000000</v>
      </c>
      <c r="N304" s="62">
        <f>'K8 SD_UPTD 2013'!P305</f>
        <v>0</v>
      </c>
      <c r="O304" s="62">
        <f>'K8 SD_UPTD 2013'!Q305</f>
        <v>1985000</v>
      </c>
      <c r="P304" s="62">
        <f>'K8 SD_UPTD 2013'!R305</f>
        <v>0</v>
      </c>
      <c r="Q304" s="62">
        <f>'K8 SD_UPTD 2013'!S305</f>
        <v>0</v>
      </c>
      <c r="R304" s="62">
        <f t="shared" si="12"/>
        <v>86479876</v>
      </c>
      <c r="S304" s="59">
        <f t="shared" si="13"/>
        <v>0</v>
      </c>
      <c r="T304" s="59">
        <f t="shared" si="14"/>
        <v>1680124</v>
      </c>
      <c r="U304" s="59">
        <f>'PER TRIWULAN'!X299</f>
        <v>88160000</v>
      </c>
      <c r="V304" s="59">
        <f>'K8 SD_UPTD 2013'!F305</f>
        <v>88160000</v>
      </c>
    </row>
    <row r="305" spans="2:22">
      <c r="B305" s="79">
        <f>'PER TRIWULAN'!A300</f>
        <v>295</v>
      </c>
      <c r="C305" s="90" t="str">
        <f>'PER TRIWULAN'!I300</f>
        <v xml:space="preserve"> Karangrayung </v>
      </c>
      <c r="D305" s="36" t="str">
        <f>'PER TRIWULAN'!B300</f>
        <v>SD NEGERI 5 KARANGRAYUNG</v>
      </c>
      <c r="E305" s="62">
        <f>'K8 SD_UPTD 2013'!G306</f>
        <v>1653000</v>
      </c>
      <c r="F305" s="62">
        <f>'K8 SD_UPTD 2013'!H306</f>
        <v>4550000</v>
      </c>
      <c r="G305" s="62">
        <f>'K8 SD_UPTD 2013'!I306</f>
        <v>17438500</v>
      </c>
      <c r="H305" s="62">
        <f>'K8 SD_UPTD 2013'!J306</f>
        <v>12688000</v>
      </c>
      <c r="I305" s="62">
        <f>'K8 SD_UPTD 2013'!K306</f>
        <v>23119000</v>
      </c>
      <c r="J305" s="62">
        <f>'K8 SD_UPTD 2013'!L306</f>
        <v>900000</v>
      </c>
      <c r="K305" s="62">
        <f>'K8 SD_UPTD 2013'!M306</f>
        <v>1800000</v>
      </c>
      <c r="L305" s="62">
        <f>'K8 SD_UPTD 2013'!N306</f>
        <v>18600000</v>
      </c>
      <c r="M305" s="62">
        <f>'K8 SD_UPTD 2013'!O306</f>
        <v>19226000</v>
      </c>
      <c r="N305" s="62">
        <f>'K8 SD_UPTD 2013'!P306</f>
        <v>0</v>
      </c>
      <c r="O305" s="62">
        <f>'K8 SD_UPTD 2013'!Q306</f>
        <v>6380000</v>
      </c>
      <c r="P305" s="62">
        <f>'K8 SD_UPTD 2013'!R306</f>
        <v>9000000</v>
      </c>
      <c r="Q305" s="62">
        <f>'K8 SD_UPTD 2013'!S306</f>
        <v>11085500</v>
      </c>
      <c r="R305" s="62">
        <f t="shared" si="12"/>
        <v>126440000</v>
      </c>
      <c r="S305" s="59">
        <f t="shared" si="13"/>
        <v>0</v>
      </c>
      <c r="T305" s="59">
        <f t="shared" si="14"/>
        <v>0</v>
      </c>
      <c r="U305" s="59">
        <f>'PER TRIWULAN'!X300</f>
        <v>126440000</v>
      </c>
      <c r="V305" s="59">
        <f>'K8 SD_UPTD 2013'!F306</f>
        <v>126440000</v>
      </c>
    </row>
    <row r="306" spans="2:22">
      <c r="B306" s="79">
        <f>'PER TRIWULAN'!A301</f>
        <v>296</v>
      </c>
      <c r="C306" s="90" t="str">
        <f>'PER TRIWULAN'!I301</f>
        <v xml:space="preserve"> Karangrayung </v>
      </c>
      <c r="D306" s="36" t="str">
        <f>'PER TRIWULAN'!B301</f>
        <v>SD NEGERI 5 KETRO</v>
      </c>
      <c r="E306" s="62">
        <f>'K8 SD_UPTD 2013'!G307</f>
        <v>8841800</v>
      </c>
      <c r="F306" s="62">
        <f>'K8 SD_UPTD 2013'!H307</f>
        <v>725000</v>
      </c>
      <c r="G306" s="62">
        <f>'K8 SD_UPTD 2013'!I307</f>
        <v>11992450</v>
      </c>
      <c r="H306" s="62">
        <f>'K8 SD_UPTD 2013'!J307</f>
        <v>16476000</v>
      </c>
      <c r="I306" s="62">
        <f>'K8 SD_UPTD 2013'!K307</f>
        <v>16473195</v>
      </c>
      <c r="J306" s="62">
        <f>'K8 SD_UPTD 2013'!L307</f>
        <v>4041220</v>
      </c>
      <c r="K306" s="62">
        <f>'K8 SD_UPTD 2013'!M307</f>
        <v>5326000</v>
      </c>
      <c r="L306" s="62">
        <f>'K8 SD_UPTD 2013'!N307</f>
        <v>18633000</v>
      </c>
      <c r="M306" s="62">
        <f>'K8 SD_UPTD 2013'!O307</f>
        <v>4980000</v>
      </c>
      <c r="N306" s="62" t="str">
        <f>'K8 SD_UPTD 2013'!P307</f>
        <v>-</v>
      </c>
      <c r="O306" s="62">
        <f>'K8 SD_UPTD 2013'!Q307</f>
        <v>2475000</v>
      </c>
      <c r="P306" s="62">
        <f>'K8 SD_UPTD 2013'!R307</f>
        <v>3495000</v>
      </c>
      <c r="Q306" s="62" t="str">
        <f>'K8 SD_UPTD 2013'!S307</f>
        <v>-</v>
      </c>
      <c r="R306" s="62">
        <f t="shared" si="12"/>
        <v>93458665</v>
      </c>
      <c r="S306" s="59">
        <f t="shared" si="13"/>
        <v>0</v>
      </c>
      <c r="T306" s="59">
        <f t="shared" si="14"/>
        <v>211335</v>
      </c>
      <c r="U306" s="59">
        <f>'PER TRIWULAN'!X301</f>
        <v>93670000</v>
      </c>
      <c r="V306" s="59">
        <f>'K8 SD_UPTD 2013'!F307</f>
        <v>93670000</v>
      </c>
    </row>
    <row r="307" spans="2:22">
      <c r="B307" s="79">
        <f>'PER TRIWULAN'!A302</f>
        <v>297</v>
      </c>
      <c r="C307" s="90" t="str">
        <f>'PER TRIWULAN'!I302</f>
        <v xml:space="preserve"> Karangrayung </v>
      </c>
      <c r="D307" s="36" t="str">
        <f>'PER TRIWULAN'!B302</f>
        <v>SD NEGERI 6 KARANGRAYUNG</v>
      </c>
      <c r="E307" s="62">
        <f>'K8 SD_UPTD 2013'!G308</f>
        <v>7396250</v>
      </c>
      <c r="F307" s="62">
        <f>'K8 SD_UPTD 2013'!H308</f>
        <v>2425000</v>
      </c>
      <c r="G307" s="62">
        <f>'K8 SD_UPTD 2013'!I308</f>
        <v>12160050</v>
      </c>
      <c r="H307" s="62">
        <f>'K8 SD_UPTD 2013'!J308</f>
        <v>16309800</v>
      </c>
      <c r="I307" s="62">
        <f>'K8 SD_UPTD 2013'!K308</f>
        <v>38811314</v>
      </c>
      <c r="J307" s="62">
        <f>'K8 SD_UPTD 2013'!L308</f>
        <v>13483586</v>
      </c>
      <c r="K307" s="62">
        <f>'K8 SD_UPTD 2013'!M308</f>
        <v>3265000</v>
      </c>
      <c r="L307" s="62">
        <f>'K8 SD_UPTD 2013'!N308</f>
        <v>21150000</v>
      </c>
      <c r="M307" s="62">
        <f>'K8 SD_UPTD 2013'!O308</f>
        <v>5095000</v>
      </c>
      <c r="N307" s="62">
        <f>'K8 SD_UPTD 2013'!P308</f>
        <v>0</v>
      </c>
      <c r="O307" s="62">
        <f>'K8 SD_UPTD 2013'!Q308</f>
        <v>0</v>
      </c>
      <c r="P307" s="62">
        <f>'K8 SD_UPTD 2013'!R308</f>
        <v>4024000</v>
      </c>
      <c r="Q307" s="62">
        <f>'K8 SD_UPTD 2013'!S308</f>
        <v>0</v>
      </c>
      <c r="R307" s="62">
        <f t="shared" si="12"/>
        <v>124120000</v>
      </c>
      <c r="S307" s="59">
        <f t="shared" si="13"/>
        <v>0</v>
      </c>
      <c r="T307" s="59">
        <f t="shared" si="14"/>
        <v>0</v>
      </c>
      <c r="U307" s="59">
        <f>'PER TRIWULAN'!X302</f>
        <v>124120000</v>
      </c>
      <c r="V307" s="59">
        <f>'K8 SD_UPTD 2013'!F308</f>
        <v>124120000</v>
      </c>
    </row>
    <row r="308" spans="2:22">
      <c r="B308" s="79">
        <f>'PER TRIWULAN'!A303</f>
        <v>298</v>
      </c>
      <c r="C308" s="90" t="str">
        <f>'PER TRIWULAN'!I303</f>
        <v xml:space="preserve"> Karangrayung </v>
      </c>
      <c r="D308" s="36" t="str">
        <f>'PER TRIWULAN'!B303</f>
        <v>SD NEGERI 6 NAMPU</v>
      </c>
      <c r="E308" s="62">
        <f>'K8 SD_UPTD 2013'!G309</f>
        <v>5000000</v>
      </c>
      <c r="F308" s="62">
        <f>'K8 SD_UPTD 2013'!H309</f>
        <v>310000</v>
      </c>
      <c r="G308" s="62">
        <f>'K8 SD_UPTD 2013'!I309</f>
        <v>8135400</v>
      </c>
      <c r="H308" s="62">
        <f>'K8 SD_UPTD 2013'!J309</f>
        <v>14213000</v>
      </c>
      <c r="I308" s="62">
        <f>'K8 SD_UPTD 2013'!K309</f>
        <v>12049570</v>
      </c>
      <c r="J308" s="62">
        <f>'K8 SD_UPTD 2013'!L309</f>
        <v>3147030</v>
      </c>
      <c r="K308" s="62">
        <f>'K8 SD_UPTD 2013'!M309</f>
        <v>5652000</v>
      </c>
      <c r="L308" s="62">
        <f>'K8 SD_UPTD 2013'!N309</f>
        <v>15800000</v>
      </c>
      <c r="M308" s="62">
        <f>'K8 SD_UPTD 2013'!O309</f>
        <v>10135000</v>
      </c>
      <c r="N308" s="62">
        <f>'K8 SD_UPTD 2013'!P309</f>
        <v>1113000</v>
      </c>
      <c r="O308" s="62">
        <f>'K8 SD_UPTD 2013'!Q309</f>
        <v>3425000</v>
      </c>
      <c r="P308" s="62">
        <f>'K8 SD_UPTD 2013'!R309</f>
        <v>480000</v>
      </c>
      <c r="Q308" s="62">
        <f>'K8 SD_UPTD 2013'!S309</f>
        <v>0</v>
      </c>
      <c r="R308" s="62">
        <f t="shared" si="12"/>
        <v>79460000</v>
      </c>
      <c r="S308" s="59">
        <f t="shared" si="13"/>
        <v>0</v>
      </c>
      <c r="T308" s="59">
        <f t="shared" si="14"/>
        <v>0</v>
      </c>
      <c r="U308" s="59">
        <f>'PER TRIWULAN'!X303</f>
        <v>79460000</v>
      </c>
      <c r="V308" s="59">
        <f>'K8 SD_UPTD 2013'!F309</f>
        <v>79460000</v>
      </c>
    </row>
    <row r="309" spans="2:22">
      <c r="B309" s="79">
        <f>'PER TRIWULAN'!A304</f>
        <v>299</v>
      </c>
      <c r="C309" s="90" t="str">
        <f>'PER TRIWULAN'!I304</f>
        <v xml:space="preserve"> Karangrayung </v>
      </c>
      <c r="D309" s="36" t="str">
        <f>'PER TRIWULAN'!B304</f>
        <v>SD NEGERI 7 KARANGRAYUNG</v>
      </c>
      <c r="E309" s="62">
        <f>'K8 SD_UPTD 2013'!G310</f>
        <v>1065000</v>
      </c>
      <c r="F309" s="62">
        <f>'K8 SD_UPTD 2013'!H310</f>
        <v>500000</v>
      </c>
      <c r="G309" s="62">
        <f>'K8 SD_UPTD 2013'!I310</f>
        <v>28382600</v>
      </c>
      <c r="H309" s="62">
        <f>'K8 SD_UPTD 2013'!J310</f>
        <v>10467400</v>
      </c>
      <c r="I309" s="62">
        <f>'K8 SD_UPTD 2013'!K310</f>
        <v>11636400</v>
      </c>
      <c r="J309" s="62">
        <f>'K8 SD_UPTD 2013'!L310</f>
        <v>1251600</v>
      </c>
      <c r="K309" s="62">
        <f>'K8 SD_UPTD 2013'!M310</f>
        <v>7482000</v>
      </c>
      <c r="L309" s="62">
        <f>'K8 SD_UPTD 2013'!N310</f>
        <v>14900000</v>
      </c>
      <c r="M309" s="62">
        <f>'K8 SD_UPTD 2013'!O310</f>
        <v>4140000</v>
      </c>
      <c r="N309" s="62">
        <f>'K8 SD_UPTD 2013'!P310</f>
        <v>720000</v>
      </c>
      <c r="O309" s="62">
        <f>'K8 SD_UPTD 2013'!Q310</f>
        <v>900000</v>
      </c>
      <c r="P309" s="62">
        <f>'K8 SD_UPTD 2013'!R310</f>
        <v>625000</v>
      </c>
      <c r="Q309" s="62">
        <f>'K8 SD_UPTD 2013'!S310</f>
        <v>0</v>
      </c>
      <c r="R309" s="62">
        <f t="shared" si="12"/>
        <v>82070000</v>
      </c>
      <c r="S309" s="59">
        <f t="shared" si="13"/>
        <v>0</v>
      </c>
      <c r="T309" s="59">
        <f t="shared" si="14"/>
        <v>0</v>
      </c>
      <c r="U309" s="59">
        <f>'PER TRIWULAN'!X304</f>
        <v>82070000</v>
      </c>
      <c r="V309" s="59">
        <f>'K8 SD_UPTD 2013'!F310</f>
        <v>82070000</v>
      </c>
    </row>
    <row r="310" spans="2:22">
      <c r="B310" s="79">
        <f>'PER TRIWULAN'!A305</f>
        <v>300</v>
      </c>
      <c r="C310" s="90" t="str">
        <f>'PER TRIWULAN'!I305</f>
        <v xml:space="preserve"> Karangrayung </v>
      </c>
      <c r="D310" s="36" t="str">
        <f>'PER TRIWULAN'!B305</f>
        <v>SD NEGERI 1 CEKEL</v>
      </c>
      <c r="E310" s="62">
        <f>'K8 SD_UPTD 2013'!G311</f>
        <v>7990000</v>
      </c>
      <c r="F310" s="62">
        <f>'K8 SD_UPTD 2013'!H311</f>
        <v>960000</v>
      </c>
      <c r="G310" s="62">
        <f>'K8 SD_UPTD 2013'!I311</f>
        <v>12455950</v>
      </c>
      <c r="H310" s="62">
        <f>'K8 SD_UPTD 2013'!J311</f>
        <v>19195000</v>
      </c>
      <c r="I310" s="62">
        <f>'K8 SD_UPTD 2013'!K311</f>
        <v>12533050</v>
      </c>
      <c r="J310" s="62">
        <f>'K8 SD_UPTD 2013'!L311</f>
        <v>3632000</v>
      </c>
      <c r="K310" s="62">
        <f>'K8 SD_UPTD 2013'!M311</f>
        <v>8565000</v>
      </c>
      <c r="L310" s="62">
        <f>'K8 SD_UPTD 2013'!N311</f>
        <v>11400000</v>
      </c>
      <c r="M310" s="62">
        <f>'K8 SD_UPTD 2013'!O311</f>
        <v>2550000</v>
      </c>
      <c r="N310" s="62">
        <f>'K8 SD_UPTD 2013'!P311</f>
        <v>660000</v>
      </c>
      <c r="O310" s="62">
        <f>'K8 SD_UPTD 2013'!Q311</f>
        <v>2300000</v>
      </c>
      <c r="P310" s="62">
        <f>'K8 SD_UPTD 2013'!R311</f>
        <v>350000</v>
      </c>
      <c r="Q310" s="62">
        <f>'K8 SD_UPTD 2013'!S311</f>
        <v>6149000</v>
      </c>
      <c r="R310" s="62">
        <f t="shared" si="12"/>
        <v>88740000</v>
      </c>
      <c r="S310" s="59">
        <f t="shared" si="13"/>
        <v>0</v>
      </c>
      <c r="T310" s="59">
        <f t="shared" si="14"/>
        <v>0</v>
      </c>
      <c r="U310" s="59">
        <f>'PER TRIWULAN'!X305</f>
        <v>88740000</v>
      </c>
      <c r="V310" s="59">
        <f>'K8 SD_UPTD 2013'!F311</f>
        <v>88740000</v>
      </c>
    </row>
    <row r="311" spans="2:22">
      <c r="B311" s="79">
        <f>'PER TRIWULAN'!A306</f>
        <v>301</v>
      </c>
      <c r="C311" s="90" t="str">
        <f>'PER TRIWULAN'!I306</f>
        <v xml:space="preserve"> Karangrayung </v>
      </c>
      <c r="D311" s="36" t="str">
        <f>'PER TRIWULAN'!B306</f>
        <v>SD NEGERI 2 CEKEL</v>
      </c>
      <c r="E311" s="62">
        <f>'K8 SD_UPTD 2013'!G312</f>
        <v>3478800</v>
      </c>
      <c r="F311" s="62">
        <f>'K8 SD_UPTD 2013'!H312</f>
        <v>500000</v>
      </c>
      <c r="G311" s="62">
        <f>'K8 SD_UPTD 2013'!I312</f>
        <v>3690500</v>
      </c>
      <c r="H311" s="62">
        <f>'K8 SD_UPTD 2013'!J312</f>
        <v>8852000</v>
      </c>
      <c r="I311" s="62">
        <f>'K8 SD_UPTD 2013'!K312</f>
        <v>13381850</v>
      </c>
      <c r="J311" s="62">
        <f>'K8 SD_UPTD 2013'!L312</f>
        <v>705494</v>
      </c>
      <c r="K311" s="62">
        <f>'K8 SD_UPTD 2013'!M312</f>
        <v>18684006</v>
      </c>
      <c r="L311" s="62">
        <f>'K8 SD_UPTD 2013'!N312</f>
        <v>11300000</v>
      </c>
      <c r="M311" s="62">
        <f>'K8 SD_UPTD 2013'!O312</f>
        <v>3960000</v>
      </c>
      <c r="N311" s="62">
        <f>'K8 SD_UPTD 2013'!P312</f>
        <v>0</v>
      </c>
      <c r="O311" s="62">
        <f>'K8 SD_UPTD 2013'!Q312</f>
        <v>2777350</v>
      </c>
      <c r="P311" s="62">
        <f>'K8 SD_UPTD 2013'!R312</f>
        <v>1160000</v>
      </c>
      <c r="Q311" s="62">
        <f>'K8 SD_UPTD 2013'!S312</f>
        <v>2850000</v>
      </c>
      <c r="R311" s="62">
        <f t="shared" si="12"/>
        <v>71340000</v>
      </c>
      <c r="S311" s="59">
        <f t="shared" si="13"/>
        <v>0</v>
      </c>
      <c r="T311" s="59">
        <f t="shared" si="14"/>
        <v>0</v>
      </c>
      <c r="U311" s="59">
        <f>'PER TRIWULAN'!X306</f>
        <v>71340000</v>
      </c>
      <c r="V311" s="59">
        <f>'K8 SD_UPTD 2013'!F312</f>
        <v>71340000</v>
      </c>
    </row>
    <row r="312" spans="2:22">
      <c r="B312" s="79">
        <f>'PER TRIWULAN'!A307</f>
        <v>302</v>
      </c>
      <c r="C312" s="90" t="str">
        <f>'PER TRIWULAN'!I307</f>
        <v xml:space="preserve"> Karangrayung </v>
      </c>
      <c r="D312" s="36" t="str">
        <f>'PER TRIWULAN'!B307</f>
        <v>SD NEGERI 1 GUNUNG TUMPENG</v>
      </c>
      <c r="E312" s="62">
        <f>'K8 SD_UPTD 2013'!G313</f>
        <v>6672550</v>
      </c>
      <c r="F312" s="62">
        <f>'K8 SD_UPTD 2013'!H313</f>
        <v>0</v>
      </c>
      <c r="G312" s="62">
        <f>'K8 SD_UPTD 2013'!I313</f>
        <v>2615550</v>
      </c>
      <c r="H312" s="62">
        <f>'K8 SD_UPTD 2013'!J313</f>
        <v>13205000</v>
      </c>
      <c r="I312" s="62">
        <f>'K8 SD_UPTD 2013'!K313</f>
        <v>11263800</v>
      </c>
      <c r="J312" s="62">
        <f>'K8 SD_UPTD 2013'!L313</f>
        <v>1368568</v>
      </c>
      <c r="K312" s="62">
        <f>'K8 SD_UPTD 2013'!M313</f>
        <v>21963000</v>
      </c>
      <c r="L312" s="62">
        <f>'K8 SD_UPTD 2013'!N313</f>
        <v>17550000</v>
      </c>
      <c r="M312" s="62">
        <f>'K8 SD_UPTD 2013'!O313</f>
        <v>6750000</v>
      </c>
      <c r="N312" s="62">
        <f>'K8 SD_UPTD 2013'!P313</f>
        <v>0</v>
      </c>
      <c r="O312" s="62">
        <f>'K8 SD_UPTD 2013'!Q313</f>
        <v>2650000</v>
      </c>
      <c r="P312" s="62">
        <f>'K8 SD_UPTD 2013'!R313</f>
        <v>1117000</v>
      </c>
      <c r="Q312" s="62">
        <f>'K8 SD_UPTD 2013'!S313</f>
        <v>2300000</v>
      </c>
      <c r="R312" s="62">
        <f t="shared" si="12"/>
        <v>87455468</v>
      </c>
      <c r="S312" s="59">
        <f t="shared" si="13"/>
        <v>0</v>
      </c>
      <c r="T312" s="59">
        <f t="shared" si="14"/>
        <v>414532</v>
      </c>
      <c r="U312" s="59">
        <f>'PER TRIWULAN'!X307</f>
        <v>87870000</v>
      </c>
      <c r="V312" s="59">
        <f>'K8 SD_UPTD 2013'!F313</f>
        <v>87870000</v>
      </c>
    </row>
    <row r="313" spans="2:22">
      <c r="B313" s="79">
        <f>'PER TRIWULAN'!A308</f>
        <v>303</v>
      </c>
      <c r="C313" s="90" t="str">
        <f>'PER TRIWULAN'!I308</f>
        <v xml:space="preserve"> Karangrayung </v>
      </c>
      <c r="D313" s="36" t="str">
        <f>'PER TRIWULAN'!B308</f>
        <v>SD NEGERI 2 GUNUNG TUMPENG</v>
      </c>
      <c r="E313" s="62">
        <f>'K8 SD_UPTD 2013'!G314</f>
        <v>3713050</v>
      </c>
      <c r="F313" s="62">
        <f>'K8 SD_UPTD 2013'!H314</f>
        <v>350000</v>
      </c>
      <c r="G313" s="62">
        <f>'K8 SD_UPTD 2013'!I314</f>
        <v>11896000</v>
      </c>
      <c r="H313" s="62">
        <f>'K8 SD_UPTD 2013'!J314</f>
        <v>9103600</v>
      </c>
      <c r="I313" s="62">
        <f>'K8 SD_UPTD 2013'!K314</f>
        <v>15536930</v>
      </c>
      <c r="J313" s="62">
        <f>'K8 SD_UPTD 2013'!L314</f>
        <v>400000</v>
      </c>
      <c r="K313" s="62">
        <f>'K8 SD_UPTD 2013'!M314</f>
        <v>8150000</v>
      </c>
      <c r="L313" s="62">
        <f>'K8 SD_UPTD 2013'!N314</f>
        <v>15350000</v>
      </c>
      <c r="M313" s="62">
        <f>'K8 SD_UPTD 2013'!O314</f>
        <v>7042000</v>
      </c>
      <c r="N313" s="62">
        <f>'K8 SD_UPTD 2013'!P314</f>
        <v>0</v>
      </c>
      <c r="O313" s="62">
        <f>'K8 SD_UPTD 2013'!Q314</f>
        <v>500000</v>
      </c>
      <c r="P313" s="62">
        <f>'K8 SD_UPTD 2013'!R314</f>
        <v>0</v>
      </c>
      <c r="Q313" s="62">
        <f>'K8 SD_UPTD 2013'!S314</f>
        <v>0</v>
      </c>
      <c r="R313" s="62">
        <f t="shared" si="12"/>
        <v>72041580</v>
      </c>
      <c r="S313" s="59">
        <f t="shared" si="13"/>
        <v>0</v>
      </c>
      <c r="T313" s="59">
        <f t="shared" si="14"/>
        <v>1038420</v>
      </c>
      <c r="U313" s="59">
        <f>'PER TRIWULAN'!X308</f>
        <v>73080000</v>
      </c>
      <c r="V313" s="59">
        <f>'K8 SD_UPTD 2013'!F314</f>
        <v>73080000</v>
      </c>
    </row>
    <row r="314" spans="2:22">
      <c r="B314" s="79">
        <f>'PER TRIWULAN'!A309</f>
        <v>304</v>
      </c>
      <c r="C314" s="90" t="str">
        <f>'PER TRIWULAN'!I309</f>
        <v xml:space="preserve"> Karangrayung </v>
      </c>
      <c r="D314" s="36" t="str">
        <f>'PER TRIWULAN'!B309</f>
        <v>SD NEGERI 3 GUNUNGTUNPENG</v>
      </c>
      <c r="E314" s="62">
        <f>'K8 SD_UPTD 2013'!G315</f>
        <v>2662800</v>
      </c>
      <c r="F314" s="62">
        <f>'K8 SD_UPTD 2013'!H315</f>
        <v>180000</v>
      </c>
      <c r="G314" s="62">
        <f>'K8 SD_UPTD 2013'!I315</f>
        <v>8347350</v>
      </c>
      <c r="H314" s="62">
        <f>'K8 SD_UPTD 2013'!J315</f>
        <v>5119400</v>
      </c>
      <c r="I314" s="62">
        <f>'K8 SD_UPTD 2013'!K315</f>
        <v>18166450</v>
      </c>
      <c r="J314" s="62">
        <f>'K8 SD_UPTD 2013'!L315</f>
        <v>250000</v>
      </c>
      <c r="K314" s="62">
        <f>'K8 SD_UPTD 2013'!M315</f>
        <v>3334000</v>
      </c>
      <c r="L314" s="62">
        <f>'K8 SD_UPTD 2013'!N315</f>
        <v>10200000</v>
      </c>
      <c r="M314" s="62">
        <f>'K8 SD_UPTD 2013'!O315</f>
        <v>3225000</v>
      </c>
      <c r="N314" s="62">
        <f>'K8 SD_UPTD 2013'!P315</f>
        <v>0</v>
      </c>
      <c r="O314" s="62">
        <f>'K8 SD_UPTD 2013'!Q315</f>
        <v>1005000</v>
      </c>
      <c r="P314" s="62">
        <f>'K8 SD_UPTD 2013'!R315</f>
        <v>0</v>
      </c>
      <c r="Q314" s="62">
        <f>'K8 SD_UPTD 2013'!S315</f>
        <v>0</v>
      </c>
      <c r="R314" s="62">
        <f t="shared" si="12"/>
        <v>52490000</v>
      </c>
      <c r="S314" s="59">
        <f t="shared" si="13"/>
        <v>0</v>
      </c>
      <c r="T314" s="59">
        <f t="shared" si="14"/>
        <v>0</v>
      </c>
      <c r="U314" s="59">
        <f>'PER TRIWULAN'!X309</f>
        <v>52490000</v>
      </c>
      <c r="V314" s="59">
        <f>'K8 SD_UPTD 2013'!F315</f>
        <v>52490000</v>
      </c>
    </row>
    <row r="315" spans="2:22">
      <c r="B315" s="79">
        <f>'PER TRIWULAN'!A310</f>
        <v>305</v>
      </c>
      <c r="C315" s="90" t="str">
        <f>'PER TRIWULAN'!I310</f>
        <v xml:space="preserve"> Karangrayung </v>
      </c>
      <c r="D315" s="36" t="str">
        <f>'PER TRIWULAN'!B310</f>
        <v>SD NEGERI JETIS</v>
      </c>
      <c r="E315" s="62">
        <f>'K8 SD_UPTD 2013'!G316</f>
        <v>5168880</v>
      </c>
      <c r="F315" s="62">
        <f>'K8 SD_UPTD 2013'!H316</f>
        <v>748000</v>
      </c>
      <c r="G315" s="62">
        <f>'K8 SD_UPTD 2013'!I316</f>
        <v>8770650</v>
      </c>
      <c r="H315" s="62">
        <f>'K8 SD_UPTD 2013'!J316</f>
        <v>9770100</v>
      </c>
      <c r="I315" s="62">
        <f>'K8 SD_UPTD 2013'!K316</f>
        <v>33129350</v>
      </c>
      <c r="J315" s="62">
        <f>'K8 SD_UPTD 2013'!L316</f>
        <v>641306</v>
      </c>
      <c r="K315" s="62">
        <f>'K8 SD_UPTD 2013'!M316</f>
        <v>11551714</v>
      </c>
      <c r="L315" s="62">
        <f>'K8 SD_UPTD 2013'!N316</f>
        <v>21735000</v>
      </c>
      <c r="M315" s="62">
        <f>'K8 SD_UPTD 2013'!O316</f>
        <v>5095000</v>
      </c>
      <c r="N315" s="62">
        <f>'K8 SD_UPTD 2013'!P316</f>
        <v>0</v>
      </c>
      <c r="O315" s="62">
        <f>'K8 SD_UPTD 2013'!Q316</f>
        <v>1800000</v>
      </c>
      <c r="P315" s="62">
        <f>'K8 SD_UPTD 2013'!R316</f>
        <v>1340000</v>
      </c>
      <c r="Q315" s="62">
        <f>'K8 SD_UPTD 2013'!S316</f>
        <v>9000000</v>
      </c>
      <c r="R315" s="62">
        <f t="shared" si="12"/>
        <v>108750000</v>
      </c>
      <c r="S315" s="59">
        <f t="shared" si="13"/>
        <v>0</v>
      </c>
      <c r="T315" s="59">
        <f t="shared" si="14"/>
        <v>0</v>
      </c>
      <c r="U315" s="59">
        <f>'PER TRIWULAN'!X310</f>
        <v>108750000</v>
      </c>
      <c r="V315" s="59">
        <f>'K8 SD_UPTD 2013'!F316</f>
        <v>108750000</v>
      </c>
    </row>
    <row r="316" spans="2:22">
      <c r="B316" s="79">
        <f>'PER TRIWULAN'!A311</f>
        <v>306</v>
      </c>
      <c r="C316" s="90" t="str">
        <f>'PER TRIWULAN'!I311</f>
        <v xml:space="preserve"> Karangrayung </v>
      </c>
      <c r="D316" s="36" t="str">
        <f>'PER TRIWULAN'!B311</f>
        <v>SD NEGERI 1 KARANGANYAR</v>
      </c>
      <c r="E316" s="62">
        <f>'K8 SD_UPTD 2013'!G317</f>
        <v>6401800</v>
      </c>
      <c r="F316" s="62">
        <f>'K8 SD_UPTD 2013'!H317</f>
        <v>1035000</v>
      </c>
      <c r="G316" s="62">
        <f>'K8 SD_UPTD 2013'!I317</f>
        <v>11506650</v>
      </c>
      <c r="H316" s="62">
        <f>'K8 SD_UPTD 2013'!J317</f>
        <v>11414500</v>
      </c>
      <c r="I316" s="62">
        <f>'K8 SD_UPTD 2013'!K317</f>
        <v>26003550</v>
      </c>
      <c r="J316" s="62">
        <f>'K8 SD_UPTD 2013'!L317</f>
        <v>2618500</v>
      </c>
      <c r="K316" s="62">
        <f>'K8 SD_UPTD 2013'!M317</f>
        <v>3710000</v>
      </c>
      <c r="L316" s="62">
        <f>'K8 SD_UPTD 2013'!N317</f>
        <v>15780000</v>
      </c>
      <c r="M316" s="62">
        <f>'K8 SD_UPTD 2013'!O317</f>
        <v>7510000</v>
      </c>
      <c r="N316" s="62">
        <f>'K8 SD_UPTD 2013'!P317</f>
        <v>0</v>
      </c>
      <c r="O316" s="62">
        <f>'K8 SD_UPTD 2013'!Q317</f>
        <v>2600000</v>
      </c>
      <c r="P316" s="62">
        <f>'K8 SD_UPTD 2013'!R317</f>
        <v>160000</v>
      </c>
      <c r="Q316" s="62">
        <f>'K8 SD_UPTD 2013'!S317</f>
        <v>0</v>
      </c>
      <c r="R316" s="62">
        <f t="shared" si="12"/>
        <v>88740000</v>
      </c>
      <c r="S316" s="59">
        <f t="shared" si="13"/>
        <v>0</v>
      </c>
      <c r="T316" s="59">
        <f t="shared" si="14"/>
        <v>0</v>
      </c>
      <c r="U316" s="59">
        <f>'PER TRIWULAN'!X311</f>
        <v>88740000</v>
      </c>
      <c r="V316" s="59">
        <f>'K8 SD_UPTD 2013'!F317</f>
        <v>88740000</v>
      </c>
    </row>
    <row r="317" spans="2:22">
      <c r="B317" s="79">
        <f>'PER TRIWULAN'!A312</f>
        <v>307</v>
      </c>
      <c r="C317" s="90" t="str">
        <f>'PER TRIWULAN'!I312</f>
        <v xml:space="preserve"> Karangrayung </v>
      </c>
      <c r="D317" s="36" t="str">
        <f>'PER TRIWULAN'!B312</f>
        <v>SD NEGERI 2 KARANGANYAR</v>
      </c>
      <c r="E317" s="62">
        <f>'K8 SD_UPTD 2013'!G318</f>
        <v>4677500</v>
      </c>
      <c r="F317" s="62">
        <f>'K8 SD_UPTD 2013'!H318</f>
        <v>927000</v>
      </c>
      <c r="G317" s="62">
        <f>'K8 SD_UPTD 2013'!I318</f>
        <v>13688800</v>
      </c>
      <c r="H317" s="62">
        <f>'K8 SD_UPTD 2013'!J318</f>
        <v>16488400</v>
      </c>
      <c r="I317" s="62">
        <f>'K8 SD_UPTD 2013'!K318</f>
        <v>12544900</v>
      </c>
      <c r="J317" s="62">
        <f>'K8 SD_UPTD 2013'!L318</f>
        <v>697400</v>
      </c>
      <c r="K317" s="62">
        <f>'K8 SD_UPTD 2013'!M318</f>
        <v>8011000</v>
      </c>
      <c r="L317" s="62">
        <f>'K8 SD_UPTD 2013'!N318</f>
        <v>17100000</v>
      </c>
      <c r="M317" s="62">
        <f>'K8 SD_UPTD 2013'!O318</f>
        <v>7695000</v>
      </c>
      <c r="N317" s="62">
        <f>'K8 SD_UPTD 2013'!P318</f>
        <v>0</v>
      </c>
      <c r="O317" s="62">
        <f>'K8 SD_UPTD 2013'!Q318</f>
        <v>2200000</v>
      </c>
      <c r="P317" s="62">
        <f>'K8 SD_UPTD 2013'!R318</f>
        <v>4420000</v>
      </c>
      <c r="Q317" s="62">
        <f>'K8 SD_UPTD 2013'!S318</f>
        <v>0</v>
      </c>
      <c r="R317" s="62">
        <f t="shared" si="12"/>
        <v>88450000</v>
      </c>
      <c r="S317" s="59">
        <f t="shared" si="13"/>
        <v>0</v>
      </c>
      <c r="T317" s="59">
        <f t="shared" si="14"/>
        <v>0</v>
      </c>
      <c r="U317" s="59">
        <f>'PER TRIWULAN'!X312</f>
        <v>88450000</v>
      </c>
      <c r="V317" s="59">
        <f>'K8 SD_UPTD 2013'!F318</f>
        <v>88450000</v>
      </c>
    </row>
    <row r="318" spans="2:22">
      <c r="B318" s="79">
        <f>'PER TRIWULAN'!A313</f>
        <v>308</v>
      </c>
      <c r="C318" s="90" t="str">
        <f>'PER TRIWULAN'!I313</f>
        <v xml:space="preserve"> Karangrayung </v>
      </c>
      <c r="D318" s="36" t="str">
        <f>'PER TRIWULAN'!B313</f>
        <v>SD NEGERI 1 KARANGSONO</v>
      </c>
      <c r="E318" s="62">
        <f>'K8 SD_UPTD 2013'!G319</f>
        <v>6636500</v>
      </c>
      <c r="F318" s="62">
        <f>'K8 SD_UPTD 2013'!H319</f>
        <v>780000</v>
      </c>
      <c r="G318" s="62">
        <f>'K8 SD_UPTD 2013'!I319</f>
        <v>11717550</v>
      </c>
      <c r="H318" s="62">
        <f>'K8 SD_UPTD 2013'!J319</f>
        <v>10849000</v>
      </c>
      <c r="I318" s="62">
        <f>'K8 SD_UPTD 2013'!K319</f>
        <v>15514400</v>
      </c>
      <c r="J318" s="62">
        <f>'K8 SD_UPTD 2013'!L319</f>
        <v>2054500</v>
      </c>
      <c r="K318" s="62">
        <f>'K8 SD_UPTD 2013'!M319</f>
        <v>7249000</v>
      </c>
      <c r="L318" s="62">
        <f>'K8 SD_UPTD 2013'!N319</f>
        <v>16350000</v>
      </c>
      <c r="M318" s="62">
        <f>'K8 SD_UPTD 2013'!O319</f>
        <v>8115000</v>
      </c>
      <c r="N318" s="62">
        <f>'K8 SD_UPTD 2013'!P319</f>
        <v>100000</v>
      </c>
      <c r="O318" s="62">
        <f>'K8 SD_UPTD 2013'!Q319</f>
        <v>2100000</v>
      </c>
      <c r="P318" s="62">
        <f>'K8 SD_UPTD 2013'!R319</f>
        <v>290000</v>
      </c>
      <c r="Q318" s="62">
        <f>'K8 SD_UPTD 2013'!S319</f>
        <v>0</v>
      </c>
      <c r="R318" s="62">
        <f t="shared" si="12"/>
        <v>81755950</v>
      </c>
      <c r="S318" s="59">
        <f t="shared" si="13"/>
        <v>0</v>
      </c>
      <c r="T318" s="59">
        <f t="shared" si="14"/>
        <v>24050</v>
      </c>
      <c r="U318" s="59">
        <f>'PER TRIWULAN'!X313</f>
        <v>81780000</v>
      </c>
      <c r="V318" s="59">
        <f>'K8 SD_UPTD 2013'!F319</f>
        <v>81780000</v>
      </c>
    </row>
    <row r="319" spans="2:22">
      <c r="B319" s="79">
        <f>'PER TRIWULAN'!A314</f>
        <v>309</v>
      </c>
      <c r="C319" s="90" t="str">
        <f>'PER TRIWULAN'!I314</f>
        <v xml:space="preserve"> Karangrayung </v>
      </c>
      <c r="D319" s="36" t="str">
        <f>'PER TRIWULAN'!B314</f>
        <v>SD NEGERI 2 KARANGSONO</v>
      </c>
      <c r="E319" s="62">
        <f>'K8 SD_UPTD 2013'!G320</f>
        <v>1027000</v>
      </c>
      <c r="F319" s="62">
        <f>'K8 SD_UPTD 2013'!H320</f>
        <v>550000</v>
      </c>
      <c r="G319" s="62">
        <f>'K8 SD_UPTD 2013'!I320</f>
        <v>3683650</v>
      </c>
      <c r="H319" s="62">
        <f>'K8 SD_UPTD 2013'!J320</f>
        <v>5426400</v>
      </c>
      <c r="I319" s="62">
        <f>'K8 SD_UPTD 2013'!K320</f>
        <v>20244000</v>
      </c>
      <c r="J319" s="62">
        <f>'K8 SD_UPTD 2013'!L320</f>
        <v>70000</v>
      </c>
      <c r="K319" s="62">
        <f>'K8 SD_UPTD 2013'!M320</f>
        <v>3295000</v>
      </c>
      <c r="L319" s="62">
        <f>'K8 SD_UPTD 2013'!N320</f>
        <v>10350000</v>
      </c>
      <c r="M319" s="62">
        <f>'K8 SD_UPTD 2013'!O320</f>
        <v>3450000</v>
      </c>
      <c r="N319" s="62">
        <f>'K8 SD_UPTD 2013'!P320</f>
        <v>0</v>
      </c>
      <c r="O319" s="62">
        <f>'K8 SD_UPTD 2013'!Q320</f>
        <v>2200000</v>
      </c>
      <c r="P319" s="62">
        <f>'K8 SD_UPTD 2013'!R320</f>
        <v>1260000</v>
      </c>
      <c r="Q319" s="62">
        <f>'K8 SD_UPTD 2013'!S320</f>
        <v>0</v>
      </c>
      <c r="R319" s="62">
        <f t="shared" si="12"/>
        <v>51556050</v>
      </c>
      <c r="S319" s="59">
        <f t="shared" si="13"/>
        <v>0</v>
      </c>
      <c r="T319" s="59">
        <f t="shared" si="14"/>
        <v>63950</v>
      </c>
      <c r="U319" s="59">
        <f>'PER TRIWULAN'!X314</f>
        <v>51620000</v>
      </c>
      <c r="V319" s="59">
        <f>'K8 SD_UPTD 2013'!F320</f>
        <v>51620000</v>
      </c>
    </row>
    <row r="320" spans="2:22">
      <c r="B320" s="79">
        <f>'PER TRIWULAN'!A315</f>
        <v>310</v>
      </c>
      <c r="C320" s="90" t="str">
        <f>'PER TRIWULAN'!I315</f>
        <v xml:space="preserve"> Karangrayung </v>
      </c>
      <c r="D320" s="36" t="str">
        <f>'PER TRIWULAN'!B315</f>
        <v>SD NEGERI 3 KARANGSONO</v>
      </c>
      <c r="E320" s="62">
        <f>'K8 SD_UPTD 2013'!G321</f>
        <v>12036450</v>
      </c>
      <c r="F320" s="62">
        <f>'K8 SD_UPTD 2013'!H321</f>
        <v>670000</v>
      </c>
      <c r="G320" s="62">
        <f>'K8 SD_UPTD 2013'!I321</f>
        <v>17990000</v>
      </c>
      <c r="H320" s="62">
        <f>'K8 SD_UPTD 2013'!J321</f>
        <v>16429250</v>
      </c>
      <c r="I320" s="62">
        <f>'K8 SD_UPTD 2013'!K321</f>
        <v>28106300</v>
      </c>
      <c r="J320" s="62">
        <f>'K8 SD_UPTD 2013'!L321</f>
        <v>778000</v>
      </c>
      <c r="K320" s="62">
        <f>'K8 SD_UPTD 2013'!M321</f>
        <v>10330000</v>
      </c>
      <c r="L320" s="62">
        <f>'K8 SD_UPTD 2013'!N321</f>
        <v>22200000</v>
      </c>
      <c r="M320" s="62">
        <f>'K8 SD_UPTD 2013'!O321</f>
        <v>5740000</v>
      </c>
      <c r="N320" s="62">
        <f>'K8 SD_UPTD 2013'!P321</f>
        <v>0</v>
      </c>
      <c r="O320" s="62">
        <f>'K8 SD_UPTD 2013'!Q321</f>
        <v>920000</v>
      </c>
      <c r="P320" s="62">
        <f>'K8 SD_UPTD 2013'!R321</f>
        <v>510000</v>
      </c>
      <c r="Q320" s="62">
        <f>'K8 SD_UPTD 2013'!S321</f>
        <v>0</v>
      </c>
      <c r="R320" s="62">
        <f t="shared" si="12"/>
        <v>115710000</v>
      </c>
      <c r="S320" s="59">
        <f t="shared" si="13"/>
        <v>0</v>
      </c>
      <c r="T320" s="59">
        <f t="shared" si="14"/>
        <v>0</v>
      </c>
      <c r="U320" s="59">
        <f>'PER TRIWULAN'!X315</f>
        <v>115710000</v>
      </c>
      <c r="V320" s="59">
        <f>'K8 SD_UPTD 2013'!F321</f>
        <v>115710000</v>
      </c>
    </row>
    <row r="321" spans="2:22">
      <c r="B321" s="79">
        <f>'PER TRIWULAN'!A316</f>
        <v>311</v>
      </c>
      <c r="C321" s="90" t="str">
        <f>'PER TRIWULAN'!I316</f>
        <v xml:space="preserve"> Karangrayung </v>
      </c>
      <c r="D321" s="36" t="str">
        <f>'PER TRIWULAN'!B316</f>
        <v>SD NEGERI 4 KARANGSONO</v>
      </c>
      <c r="E321" s="62">
        <f>'K8 SD_UPTD 2013'!G322</f>
        <v>5000000</v>
      </c>
      <c r="F321" s="62">
        <f>'K8 SD_UPTD 2013'!H322</f>
        <v>785000</v>
      </c>
      <c r="G321" s="62">
        <f>'K8 SD_UPTD 2013'!I322</f>
        <v>18130000</v>
      </c>
      <c r="H321" s="62">
        <f>'K8 SD_UPTD 2013'!J322</f>
        <v>10730000</v>
      </c>
      <c r="I321" s="62">
        <f>'K8 SD_UPTD 2013'!K322</f>
        <v>6742000</v>
      </c>
      <c r="J321" s="62">
        <f>'K8 SD_UPTD 2013'!L322</f>
        <v>1256000</v>
      </c>
      <c r="K321" s="62">
        <f>'K8 SD_UPTD 2013'!M322</f>
        <v>7935000</v>
      </c>
      <c r="L321" s="62">
        <f>'K8 SD_UPTD 2013'!N322</f>
        <v>14000000</v>
      </c>
      <c r="M321" s="62">
        <f>'K8 SD_UPTD 2013'!O322</f>
        <v>6516000</v>
      </c>
      <c r="N321" s="62" t="str">
        <f>'K8 SD_UPTD 2013'!P322</f>
        <v>-</v>
      </c>
      <c r="O321" s="62">
        <f>'K8 SD_UPTD 2013'!Q322</f>
        <v>826000</v>
      </c>
      <c r="P321" s="62" t="str">
        <f>'K8 SD_UPTD 2013'!R322</f>
        <v>-</v>
      </c>
      <c r="Q321" s="62" t="str">
        <f>'K8 SD_UPTD 2013'!S322</f>
        <v>-</v>
      </c>
      <c r="R321" s="62">
        <f t="shared" si="12"/>
        <v>71920000</v>
      </c>
      <c r="S321" s="59">
        <f t="shared" si="13"/>
        <v>0</v>
      </c>
      <c r="T321" s="59">
        <f t="shared" si="14"/>
        <v>0</v>
      </c>
      <c r="U321" s="59">
        <f>'PER TRIWULAN'!X316</f>
        <v>71920000</v>
      </c>
      <c r="V321" s="59">
        <f>'K8 SD_UPTD 2013'!F322</f>
        <v>71920000</v>
      </c>
    </row>
    <row r="322" spans="2:22">
      <c r="B322" s="79">
        <f>'PER TRIWULAN'!A317</f>
        <v>312</v>
      </c>
      <c r="C322" s="90" t="str">
        <f>'PER TRIWULAN'!I317</f>
        <v xml:space="preserve"> Karangrayung </v>
      </c>
      <c r="D322" s="36" t="str">
        <f>'PER TRIWULAN'!B317</f>
        <v>SD NEGERI LB MOJOAGUNG</v>
      </c>
      <c r="E322" s="62">
        <f>'K8 SD_UPTD 2013'!G323</f>
        <v>2230000</v>
      </c>
      <c r="F322" s="62">
        <f>'K8 SD_UPTD 2013'!H323</f>
        <v>890000</v>
      </c>
      <c r="G322" s="62">
        <f>'K8 SD_UPTD 2013'!I323</f>
        <v>979000</v>
      </c>
      <c r="H322" s="62">
        <f>'K8 SD_UPTD 2013'!J323</f>
        <v>4226500</v>
      </c>
      <c r="I322" s="62">
        <f>'K8 SD_UPTD 2013'!K323</f>
        <v>6842350</v>
      </c>
      <c r="J322" s="62">
        <f>'K8 SD_UPTD 2013'!L323</f>
        <v>2431950</v>
      </c>
      <c r="K322" s="62">
        <f>'K8 SD_UPTD 2013'!M323</f>
        <v>2776200</v>
      </c>
      <c r="L322" s="62">
        <f>'K8 SD_UPTD 2013'!N323</f>
        <v>6500000</v>
      </c>
      <c r="M322" s="62">
        <f>'K8 SD_UPTD 2013'!O323</f>
        <v>2424000</v>
      </c>
      <c r="N322" s="62">
        <f>'K8 SD_UPTD 2013'!P323</f>
        <v>0</v>
      </c>
      <c r="O322" s="62">
        <f>'K8 SD_UPTD 2013'!Q323</f>
        <v>1600000</v>
      </c>
      <c r="P322" s="62">
        <f>'K8 SD_UPTD 2013'!R323</f>
        <v>3900000</v>
      </c>
      <c r="Q322" s="62">
        <f>'K8 SD_UPTD 2013'!S323</f>
        <v>0</v>
      </c>
      <c r="R322" s="62">
        <f t="shared" si="12"/>
        <v>34800000</v>
      </c>
      <c r="S322" s="59">
        <f t="shared" si="13"/>
        <v>0</v>
      </c>
      <c r="T322" s="59">
        <f t="shared" si="14"/>
        <v>0</v>
      </c>
      <c r="U322" s="59">
        <f>'PER TRIWULAN'!X317</f>
        <v>34800000</v>
      </c>
      <c r="V322" s="59">
        <f>'K8 SD_UPTD 2013'!F323</f>
        <v>34800000</v>
      </c>
    </row>
    <row r="323" spans="2:22">
      <c r="B323" s="79">
        <f>'PER TRIWULAN'!A318</f>
        <v>313</v>
      </c>
      <c r="C323" s="90" t="str">
        <f>'PER TRIWULAN'!I318</f>
        <v xml:space="preserve"> Karangrayung </v>
      </c>
      <c r="D323" s="36" t="str">
        <f>'PER TRIWULAN'!B318</f>
        <v>SD NEGERI 1 NAMPU</v>
      </c>
      <c r="E323" s="62">
        <f>'K8 SD_UPTD 2013'!G324</f>
        <v>6996250</v>
      </c>
      <c r="F323" s="62">
        <f>'K8 SD_UPTD 2013'!H324</f>
        <v>1000000</v>
      </c>
      <c r="G323" s="62">
        <f>'K8 SD_UPTD 2013'!I324</f>
        <v>8643300</v>
      </c>
      <c r="H323" s="62">
        <f>'K8 SD_UPTD 2013'!J324</f>
        <v>10796100</v>
      </c>
      <c r="I323" s="62">
        <f>'K8 SD_UPTD 2013'!K324</f>
        <v>21213050</v>
      </c>
      <c r="J323" s="62">
        <f>'K8 SD_UPTD 2013'!L324</f>
        <v>1147500</v>
      </c>
      <c r="K323" s="62">
        <f>'K8 SD_UPTD 2013'!M324</f>
        <v>12163800</v>
      </c>
      <c r="L323" s="62">
        <f>'K8 SD_UPTD 2013'!N324</f>
        <v>12900000</v>
      </c>
      <c r="M323" s="62">
        <f>'K8 SD_UPTD 2013'!O324</f>
        <v>2835000</v>
      </c>
      <c r="N323" s="62">
        <f>'K8 SD_UPTD 2013'!P324</f>
        <v>0</v>
      </c>
      <c r="O323" s="62">
        <f>'K8 SD_UPTD 2013'!Q324</f>
        <v>2375000</v>
      </c>
      <c r="P323" s="62">
        <f>'K8 SD_UPTD 2013'!R324</f>
        <v>200000</v>
      </c>
      <c r="Q323" s="62">
        <f>'K8 SD_UPTD 2013'!S324</f>
        <v>0</v>
      </c>
      <c r="R323" s="62">
        <f t="shared" si="12"/>
        <v>80270000</v>
      </c>
      <c r="S323" s="59">
        <f t="shared" si="13"/>
        <v>0</v>
      </c>
      <c r="T323" s="59">
        <f t="shared" si="14"/>
        <v>60000</v>
      </c>
      <c r="U323" s="59">
        <f>'PER TRIWULAN'!X318</f>
        <v>80330000</v>
      </c>
      <c r="V323" s="59">
        <f>'K8 SD_UPTD 2013'!F324</f>
        <v>80330000</v>
      </c>
    </row>
    <row r="324" spans="2:22">
      <c r="B324" s="79">
        <f>'PER TRIWULAN'!A319</f>
        <v>314</v>
      </c>
      <c r="C324" s="90" t="str">
        <f>'PER TRIWULAN'!I319</f>
        <v xml:space="preserve"> Karangrayung </v>
      </c>
      <c r="D324" s="36" t="str">
        <f>'PER TRIWULAN'!B319</f>
        <v>SD NEGERI 3 NAMPU</v>
      </c>
      <c r="E324" s="62">
        <f>'K8 SD_UPTD 2013'!G325</f>
        <v>10612250</v>
      </c>
      <c r="F324" s="62">
        <f>'K8 SD_UPTD 2013'!H325</f>
        <v>930500</v>
      </c>
      <c r="G324" s="62">
        <f>'K8 SD_UPTD 2013'!I325</f>
        <v>26891300</v>
      </c>
      <c r="H324" s="62">
        <f>'K8 SD_UPTD 2013'!J325</f>
        <v>24146000</v>
      </c>
      <c r="I324" s="62">
        <f>'K8 SD_UPTD 2013'!K325</f>
        <v>17904703</v>
      </c>
      <c r="J324" s="62">
        <f>'K8 SD_UPTD 2013'!L325</f>
        <v>6213747</v>
      </c>
      <c r="K324" s="62">
        <f>'K8 SD_UPTD 2013'!M325</f>
        <v>13481000</v>
      </c>
      <c r="L324" s="62">
        <f>'K8 SD_UPTD 2013'!N325</f>
        <v>21000000</v>
      </c>
      <c r="M324" s="62">
        <f>'K8 SD_UPTD 2013'!O325</f>
        <v>11958500</v>
      </c>
      <c r="N324" s="62">
        <f>'K8 SD_UPTD 2013'!P325</f>
        <v>250000</v>
      </c>
      <c r="O324" s="62">
        <f>'K8 SD_UPTD 2013'!Q325</f>
        <v>2400000</v>
      </c>
      <c r="P324" s="62">
        <f>'K8 SD_UPTD 2013'!R325</f>
        <v>8632000</v>
      </c>
      <c r="Q324" s="62">
        <f>'K8 SD_UPTD 2013'!S325</f>
        <v>0</v>
      </c>
      <c r="R324" s="62">
        <f t="shared" si="12"/>
        <v>144420000</v>
      </c>
      <c r="S324" s="59">
        <f t="shared" si="13"/>
        <v>0</v>
      </c>
      <c r="T324" s="59">
        <f t="shared" si="14"/>
        <v>0</v>
      </c>
      <c r="U324" s="59">
        <f>'PER TRIWULAN'!X319</f>
        <v>144420000</v>
      </c>
      <c r="V324" s="59">
        <f>'K8 SD_UPTD 2013'!F325</f>
        <v>144420000</v>
      </c>
    </row>
    <row r="325" spans="2:22">
      <c r="B325" s="79">
        <f>'PER TRIWULAN'!A320</f>
        <v>315</v>
      </c>
      <c r="C325" s="90" t="str">
        <f>'PER TRIWULAN'!I320</f>
        <v xml:space="preserve"> Karangrayung </v>
      </c>
      <c r="D325" s="36" t="str">
        <f>'PER TRIWULAN'!B320</f>
        <v>SD NEGERI 4 NAMPU</v>
      </c>
      <c r="E325" s="62">
        <f>'K8 SD_UPTD 2013'!G326</f>
        <v>3005500</v>
      </c>
      <c r="F325" s="62">
        <f>'K8 SD_UPTD 2013'!H326</f>
        <v>785000</v>
      </c>
      <c r="G325" s="62">
        <f>'K8 SD_UPTD 2013'!I326</f>
        <v>4639500</v>
      </c>
      <c r="H325" s="62">
        <f>'K8 SD_UPTD 2013'!J326</f>
        <v>3843200</v>
      </c>
      <c r="I325" s="62">
        <f>'K8 SD_UPTD 2013'!K326</f>
        <v>5931600</v>
      </c>
      <c r="J325" s="62">
        <f>'K8 SD_UPTD 2013'!L326</f>
        <v>400600</v>
      </c>
      <c r="K325" s="62">
        <f>'K8 SD_UPTD 2013'!M326</f>
        <v>2464600</v>
      </c>
      <c r="L325" s="62">
        <f>'K8 SD_UPTD 2013'!N326</f>
        <v>6960000</v>
      </c>
      <c r="M325" s="62">
        <f>'K8 SD_UPTD 2013'!O326</f>
        <v>2687500</v>
      </c>
      <c r="N325" s="62">
        <f>'K8 SD_UPTD 2013'!P326</f>
        <v>525000</v>
      </c>
      <c r="O325" s="62">
        <f>'K8 SD_UPTD 2013'!Q326</f>
        <v>1180000</v>
      </c>
      <c r="P325" s="62">
        <f>'K8 SD_UPTD 2013'!R326</f>
        <v>950000</v>
      </c>
      <c r="Q325" s="62">
        <f>'K8 SD_UPTD 2013'!S326</f>
        <v>1427500</v>
      </c>
      <c r="R325" s="62">
        <f t="shared" si="12"/>
        <v>34800000</v>
      </c>
      <c r="S325" s="59">
        <f t="shared" si="13"/>
        <v>0</v>
      </c>
      <c r="T325" s="59">
        <f t="shared" si="14"/>
        <v>0</v>
      </c>
      <c r="U325" s="59">
        <f>'PER TRIWULAN'!X320</f>
        <v>34800000</v>
      </c>
      <c r="V325" s="59">
        <f>'K8 SD_UPTD 2013'!F326</f>
        <v>34800000</v>
      </c>
    </row>
    <row r="326" spans="2:22">
      <c r="B326" s="79">
        <f>'PER TRIWULAN'!A321</f>
        <v>316</v>
      </c>
      <c r="C326" s="90" t="str">
        <f>'PER TRIWULAN'!I321</f>
        <v xml:space="preserve"> Karangrayung </v>
      </c>
      <c r="D326" s="36" t="str">
        <f>'PER TRIWULAN'!B321</f>
        <v>SD NEGERI 5 NAMPU</v>
      </c>
      <c r="E326" s="62">
        <f>'K8 SD_UPTD 2013'!G327</f>
        <v>2500000</v>
      </c>
      <c r="F326" s="62">
        <f>'K8 SD_UPTD 2013'!H327</f>
        <v>60000</v>
      </c>
      <c r="G326" s="62">
        <f>'K8 SD_UPTD 2013'!I327</f>
        <v>6032842</v>
      </c>
      <c r="H326" s="62">
        <f>'K8 SD_UPTD 2013'!J327</f>
        <v>5957500</v>
      </c>
      <c r="I326" s="62">
        <f>'K8 SD_UPTD 2013'!K327</f>
        <v>3729558</v>
      </c>
      <c r="J326" s="62">
        <f>'K8 SD_UPTD 2013'!L327</f>
        <v>460000</v>
      </c>
      <c r="K326" s="62">
        <f>'K8 SD_UPTD 2013'!M327</f>
        <v>7815100</v>
      </c>
      <c r="L326" s="62">
        <f>'K8 SD_UPTD 2013'!N327</f>
        <v>8500000</v>
      </c>
      <c r="M326" s="62">
        <f>'K8 SD_UPTD 2013'!O327</f>
        <v>4865000</v>
      </c>
      <c r="N326" s="62">
        <f>'K8 SD_UPTD 2013'!P327</f>
        <v>200000</v>
      </c>
      <c r="O326" s="62">
        <f>'K8 SD_UPTD 2013'!Q327</f>
        <v>2210000</v>
      </c>
      <c r="P326" s="62">
        <f>'K8 SD_UPTD 2013'!R327</f>
        <v>0</v>
      </c>
      <c r="Q326" s="62">
        <f>'K8 SD_UPTD 2013'!S327</f>
        <v>300000</v>
      </c>
      <c r="R326" s="62">
        <f t="shared" si="12"/>
        <v>42630000</v>
      </c>
      <c r="S326" s="59">
        <f t="shared" si="13"/>
        <v>0</v>
      </c>
      <c r="T326" s="59">
        <f t="shared" si="14"/>
        <v>0</v>
      </c>
      <c r="U326" s="59">
        <f>'PER TRIWULAN'!X321</f>
        <v>42630000</v>
      </c>
      <c r="V326" s="59">
        <f>'K8 SD_UPTD 2013'!F327</f>
        <v>42630000</v>
      </c>
    </row>
    <row r="327" spans="2:22">
      <c r="B327" s="79">
        <f>'PER TRIWULAN'!A322</f>
        <v>317</v>
      </c>
      <c r="C327" s="90" t="str">
        <f>'PER TRIWULAN'!I322</f>
        <v xml:space="preserve"> Karangrayung </v>
      </c>
      <c r="D327" s="36" t="str">
        <f>'PER TRIWULAN'!B322</f>
        <v>SD NEGERI 7 NAMPU</v>
      </c>
      <c r="E327" s="62">
        <f>'K8 SD_UPTD 2013'!G328</f>
        <v>3826000</v>
      </c>
      <c r="F327" s="62">
        <f>'K8 SD_UPTD 2013'!H328</f>
        <v>170000</v>
      </c>
      <c r="G327" s="62">
        <f>'K8 SD_UPTD 2013'!I328</f>
        <v>4806100</v>
      </c>
      <c r="H327" s="62">
        <f>'K8 SD_UPTD 2013'!J328</f>
        <v>7479000</v>
      </c>
      <c r="I327" s="62">
        <f>'K8 SD_UPTD 2013'!K328</f>
        <v>8389400</v>
      </c>
      <c r="J327" s="62">
        <f>'K8 SD_UPTD 2013'!L328</f>
        <v>1145000</v>
      </c>
      <c r="K327" s="62">
        <f>'K8 SD_UPTD 2013'!M328</f>
        <v>10811500</v>
      </c>
      <c r="L327" s="62">
        <f>'K8 SD_UPTD 2013'!N328</f>
        <v>8800000</v>
      </c>
      <c r="M327" s="62">
        <f>'K8 SD_UPTD 2013'!O328</f>
        <v>3135000</v>
      </c>
      <c r="N327" s="62">
        <f>'K8 SD_UPTD 2013'!P328</f>
        <v>520000</v>
      </c>
      <c r="O327" s="62">
        <f>'K8 SD_UPTD 2013'!Q328</f>
        <v>800000</v>
      </c>
      <c r="P327" s="62">
        <f>'K8 SD_UPTD 2013'!R328</f>
        <v>868000</v>
      </c>
      <c r="Q327" s="62">
        <f>'K8 SD_UPTD 2013'!S328</f>
        <v>0</v>
      </c>
      <c r="R327" s="62">
        <f t="shared" si="12"/>
        <v>50750000</v>
      </c>
      <c r="S327" s="59">
        <f t="shared" si="13"/>
        <v>0</v>
      </c>
      <c r="T327" s="59">
        <f t="shared" si="14"/>
        <v>0</v>
      </c>
      <c r="U327" s="59">
        <f>'PER TRIWULAN'!X322</f>
        <v>50750000</v>
      </c>
      <c r="V327" s="59">
        <f>'K8 SD_UPTD 2013'!F328</f>
        <v>50750000</v>
      </c>
    </row>
    <row r="328" spans="2:22">
      <c r="B328" s="79">
        <f>'PER TRIWULAN'!A323</f>
        <v>318</v>
      </c>
      <c r="C328" s="90" t="str">
        <f>'PER TRIWULAN'!I323</f>
        <v xml:space="preserve"> Karangrayung </v>
      </c>
      <c r="D328" s="36" t="str">
        <f>'PER TRIWULAN'!B323</f>
        <v>SD NEGERI PARAKAN</v>
      </c>
      <c r="E328" s="62">
        <f>'K8 SD_UPTD 2013'!G329</f>
        <v>6412500</v>
      </c>
      <c r="F328" s="62">
        <f>'K8 SD_UPTD 2013'!H329</f>
        <v>981500</v>
      </c>
      <c r="G328" s="62">
        <f>'K8 SD_UPTD 2013'!I329</f>
        <v>12987650</v>
      </c>
      <c r="H328" s="62">
        <f>'K8 SD_UPTD 2013'!J329</f>
        <v>16813950</v>
      </c>
      <c r="I328" s="62">
        <f>'K8 SD_UPTD 2013'!K329</f>
        <v>16160100</v>
      </c>
      <c r="J328" s="62">
        <f>'K8 SD_UPTD 2013'!L329</f>
        <v>0</v>
      </c>
      <c r="K328" s="62">
        <f>'K8 SD_UPTD 2013'!M329</f>
        <v>7401000</v>
      </c>
      <c r="L328" s="62">
        <f>'K8 SD_UPTD 2013'!N329</f>
        <v>22800000</v>
      </c>
      <c r="M328" s="62">
        <f>'K8 SD_UPTD 2013'!O329</f>
        <v>5900800</v>
      </c>
      <c r="N328" s="62">
        <f>'K8 SD_UPTD 2013'!P329</f>
        <v>0</v>
      </c>
      <c r="O328" s="62">
        <f>'K8 SD_UPTD 2013'!Q329</f>
        <v>3000000</v>
      </c>
      <c r="P328" s="62">
        <f>'K8 SD_UPTD 2013'!R329</f>
        <v>25282500</v>
      </c>
      <c r="Q328" s="62">
        <f>'K8 SD_UPTD 2013'!S329</f>
        <v>0</v>
      </c>
      <c r="R328" s="62">
        <f t="shared" si="12"/>
        <v>117740000</v>
      </c>
      <c r="S328" s="59">
        <f t="shared" si="13"/>
        <v>0</v>
      </c>
      <c r="T328" s="59">
        <f t="shared" si="14"/>
        <v>8120000</v>
      </c>
      <c r="U328" s="59">
        <f>'PER TRIWULAN'!X323</f>
        <v>125860000</v>
      </c>
      <c r="V328" s="59">
        <f>'K8 SD_UPTD 2013'!F329</f>
        <v>125860000</v>
      </c>
    </row>
    <row r="329" spans="2:22">
      <c r="B329" s="79">
        <f>'PER TRIWULAN'!A324</f>
        <v>319</v>
      </c>
      <c r="C329" s="90" t="str">
        <f>'PER TRIWULAN'!I324</f>
        <v xml:space="preserve"> Karangrayung </v>
      </c>
      <c r="D329" s="36" t="str">
        <f>'PER TRIWULAN'!B324</f>
        <v>SD NEGERI 5 SENDANGHARJO</v>
      </c>
      <c r="E329" s="62">
        <f>'K8 SD_UPTD 2013'!G330</f>
        <v>2769500</v>
      </c>
      <c r="F329" s="62">
        <f>'K8 SD_UPTD 2013'!H330</f>
        <v>757250</v>
      </c>
      <c r="G329" s="62">
        <f>'K8 SD_UPTD 2013'!I330</f>
        <v>5282300</v>
      </c>
      <c r="H329" s="62">
        <f>'K8 SD_UPTD 2013'!J330</f>
        <v>9258000</v>
      </c>
      <c r="I329" s="62">
        <f>'K8 SD_UPTD 2013'!K330</f>
        <v>14822898</v>
      </c>
      <c r="J329" s="62">
        <f>'K8 SD_UPTD 2013'!L330</f>
        <v>491938</v>
      </c>
      <c r="K329" s="62">
        <f>'K8 SD_UPTD 2013'!M330</f>
        <v>2271500</v>
      </c>
      <c r="L329" s="62">
        <f>'K8 SD_UPTD 2013'!N330</f>
        <v>11172000</v>
      </c>
      <c r="M329" s="62">
        <f>'K8 SD_UPTD 2013'!O330</f>
        <v>5618000</v>
      </c>
      <c r="N329" s="62">
        <f>'K8 SD_UPTD 2013'!P330</f>
        <v>0</v>
      </c>
      <c r="O329" s="62">
        <f>'K8 SD_UPTD 2013'!Q330</f>
        <v>987114</v>
      </c>
      <c r="P329" s="62">
        <f>'K8 SD_UPTD 2013'!R330</f>
        <v>1959500</v>
      </c>
      <c r="Q329" s="62">
        <f>'K8 SD_UPTD 2013'!S330</f>
        <v>0</v>
      </c>
      <c r="R329" s="62">
        <f t="shared" si="12"/>
        <v>55390000</v>
      </c>
      <c r="S329" s="59">
        <f t="shared" si="13"/>
        <v>0</v>
      </c>
      <c r="T329" s="59">
        <f t="shared" si="14"/>
        <v>0</v>
      </c>
      <c r="U329" s="59">
        <f>'PER TRIWULAN'!X324</f>
        <v>55390000</v>
      </c>
      <c r="V329" s="59">
        <f>'K8 SD_UPTD 2013'!F330</f>
        <v>55390000</v>
      </c>
    </row>
    <row r="330" spans="2:22">
      <c r="B330" s="79">
        <f>'PER TRIWULAN'!A325</f>
        <v>320</v>
      </c>
      <c r="C330" s="90" t="str">
        <f>'PER TRIWULAN'!I325</f>
        <v xml:space="preserve"> Karangrayung </v>
      </c>
      <c r="D330" s="36" t="str">
        <f>'PER TRIWULAN'!B325</f>
        <v>SD NEGERI 1 TELAWAH</v>
      </c>
      <c r="E330" s="62">
        <f>'K8 SD_UPTD 2013'!G331</f>
        <v>4898950</v>
      </c>
      <c r="F330" s="62">
        <f>'K8 SD_UPTD 2013'!H331</f>
        <v>250000</v>
      </c>
      <c r="G330" s="62">
        <f>'K8 SD_UPTD 2013'!I331</f>
        <v>17057900</v>
      </c>
      <c r="H330" s="62">
        <f>'K8 SD_UPTD 2013'!J331</f>
        <v>8666300</v>
      </c>
      <c r="I330" s="62">
        <f>'K8 SD_UPTD 2013'!K331</f>
        <v>4704550</v>
      </c>
      <c r="J330" s="62">
        <f>'K8 SD_UPTD 2013'!L331</f>
        <v>581800</v>
      </c>
      <c r="K330" s="62">
        <f>'K8 SD_UPTD 2013'!M331</f>
        <v>4260500</v>
      </c>
      <c r="L330" s="62">
        <f>'K8 SD_UPTD 2013'!N331</f>
        <v>12600000</v>
      </c>
      <c r="M330" s="62">
        <f>'K8 SD_UPTD 2013'!O331</f>
        <v>6100000</v>
      </c>
      <c r="N330" s="62" t="str">
        <f>'K8 SD_UPTD 2013'!P331</f>
        <v>-</v>
      </c>
      <c r="O330" s="62">
        <f>'K8 SD_UPTD 2013'!Q331</f>
        <v>4000000</v>
      </c>
      <c r="P330" s="62">
        <f>'K8 SD_UPTD 2013'!R331</f>
        <v>2170000</v>
      </c>
      <c r="Q330" s="62">
        <f>'K8 SD_UPTD 2013'!S331</f>
        <v>5760000</v>
      </c>
      <c r="R330" s="62">
        <f t="shared" si="12"/>
        <v>71050000</v>
      </c>
      <c r="S330" s="59">
        <f t="shared" si="13"/>
        <v>0</v>
      </c>
      <c r="T330" s="59">
        <f t="shared" si="14"/>
        <v>0</v>
      </c>
      <c r="U330" s="59">
        <f>'PER TRIWULAN'!X325</f>
        <v>71050000</v>
      </c>
      <c r="V330" s="59">
        <f>'K8 SD_UPTD 2013'!F331</f>
        <v>71050000</v>
      </c>
    </row>
    <row r="331" spans="2:22">
      <c r="B331" s="79">
        <f>'PER TRIWULAN'!A326</f>
        <v>321</v>
      </c>
      <c r="C331" s="90" t="str">
        <f>'PER TRIWULAN'!I326</f>
        <v xml:space="preserve"> Karangrayung </v>
      </c>
      <c r="D331" s="36" t="str">
        <f>'PER TRIWULAN'!B326</f>
        <v>SD NEGERI 2 TELAWAH</v>
      </c>
      <c r="E331" s="62">
        <f>'K8 SD_UPTD 2013'!G332</f>
        <v>4650000</v>
      </c>
      <c r="F331" s="62">
        <f>'K8 SD_UPTD 2013'!H332</f>
        <v>212500</v>
      </c>
      <c r="G331" s="62">
        <f>'K8 SD_UPTD 2013'!I332</f>
        <v>7700250</v>
      </c>
      <c r="H331" s="62">
        <f>'K8 SD_UPTD 2013'!J332</f>
        <v>11763000</v>
      </c>
      <c r="I331" s="62">
        <f>'K8 SD_UPTD 2013'!K332</f>
        <v>11827350</v>
      </c>
      <c r="J331" s="62">
        <f>'K8 SD_UPTD 2013'!L332</f>
        <v>719400</v>
      </c>
      <c r="K331" s="62">
        <f>'K8 SD_UPTD 2013'!M332</f>
        <v>24684000</v>
      </c>
      <c r="L331" s="62">
        <f>'K8 SD_UPTD 2013'!N332</f>
        <v>18500000</v>
      </c>
      <c r="M331" s="62">
        <f>'K8 SD_UPTD 2013'!O332</f>
        <v>9173500</v>
      </c>
      <c r="N331" s="62">
        <f>'K8 SD_UPTD 2013'!P332</f>
        <v>0</v>
      </c>
      <c r="O331" s="62">
        <f>'K8 SD_UPTD 2013'!Q332</f>
        <v>2400000</v>
      </c>
      <c r="P331" s="62">
        <f>'K8 SD_UPTD 2013'!R332</f>
        <v>270000</v>
      </c>
      <c r="Q331" s="62">
        <f>'K8 SD_UPTD 2013'!S332</f>
        <v>0</v>
      </c>
      <c r="R331" s="62">
        <f t="shared" si="12"/>
        <v>91900000</v>
      </c>
      <c r="S331" s="59">
        <f t="shared" si="13"/>
        <v>0</v>
      </c>
      <c r="T331" s="59">
        <f t="shared" si="14"/>
        <v>610000</v>
      </c>
      <c r="U331" s="59">
        <f>'PER TRIWULAN'!X326</f>
        <v>92510000</v>
      </c>
      <c r="V331" s="59">
        <f>'K8 SD_UPTD 2013'!F332</f>
        <v>92510000</v>
      </c>
    </row>
    <row r="332" spans="2:22">
      <c r="B332" s="79">
        <f>'PER TRIWULAN'!A327</f>
        <v>322</v>
      </c>
      <c r="C332" s="90" t="str">
        <f>'PER TRIWULAN'!I327</f>
        <v xml:space="preserve"> Karangrayung </v>
      </c>
      <c r="D332" s="36" t="str">
        <f>'PER TRIWULAN'!B327</f>
        <v>SD NEGERI 3 TELAWAH</v>
      </c>
      <c r="E332" s="62">
        <f>'K8 SD_UPTD 2013'!G333</f>
        <v>2169000</v>
      </c>
      <c r="F332" s="62">
        <f>'K8 SD_UPTD 2013'!H333</f>
        <v>1856000</v>
      </c>
      <c r="G332" s="62">
        <f>'K8 SD_UPTD 2013'!I333</f>
        <v>9143250</v>
      </c>
      <c r="H332" s="62">
        <f>'K8 SD_UPTD 2013'!J333</f>
        <v>5072200</v>
      </c>
      <c r="I332" s="62">
        <f>'K8 SD_UPTD 2013'!K333</f>
        <v>8426550</v>
      </c>
      <c r="J332" s="62">
        <f>'K8 SD_UPTD 2013'!L333</f>
        <v>733000</v>
      </c>
      <c r="K332" s="62">
        <f>'K8 SD_UPTD 2013'!M333</f>
        <v>710000</v>
      </c>
      <c r="L332" s="62">
        <f>'K8 SD_UPTD 2013'!N333</f>
        <v>11450000</v>
      </c>
      <c r="M332" s="62">
        <f>'K8 SD_UPTD 2013'!O333</f>
        <v>8410000</v>
      </c>
      <c r="N332" s="62">
        <f>'K8 SD_UPTD 2013'!P333</f>
        <v>0</v>
      </c>
      <c r="O332" s="62">
        <f>'K8 SD_UPTD 2013'!Q333</f>
        <v>2490000</v>
      </c>
      <c r="P332" s="62">
        <f>'K8 SD_UPTD 2013'!R333</f>
        <v>0</v>
      </c>
      <c r="Q332" s="62">
        <f>'K8 SD_UPTD 2013'!S333</f>
        <v>0</v>
      </c>
      <c r="R332" s="62">
        <f t="shared" ref="R332:R395" si="15">SUM(E332:Q332)</f>
        <v>50460000</v>
      </c>
      <c r="S332" s="59">
        <f t="shared" ref="S332:S395" si="16">U332-V332</f>
        <v>0</v>
      </c>
      <c r="T332" s="59">
        <f t="shared" ref="T332:T395" si="17">V332-R332</f>
        <v>0</v>
      </c>
      <c r="U332" s="59">
        <f>'PER TRIWULAN'!X327</f>
        <v>50460000</v>
      </c>
      <c r="V332" s="59">
        <f>'K8 SD_UPTD 2013'!F333</f>
        <v>50460000</v>
      </c>
    </row>
    <row r="333" spans="2:22">
      <c r="B333" s="79">
        <f>'PER TRIWULAN'!A328</f>
        <v>323</v>
      </c>
      <c r="C333" s="90" t="str">
        <f>'PER TRIWULAN'!I328</f>
        <v xml:space="preserve"> Karangrayung </v>
      </c>
      <c r="D333" s="36" t="str">
        <f>'PER TRIWULAN'!B328</f>
        <v>SD NEGERI 2 Dempel</v>
      </c>
      <c r="E333" s="62">
        <f>'K8 SD_UPTD 2013'!G334</f>
        <v>8613000</v>
      </c>
      <c r="F333" s="62">
        <f>'K8 SD_UPTD 2013'!H334</f>
        <v>1310000</v>
      </c>
      <c r="G333" s="62">
        <f>'K8 SD_UPTD 2013'!I334</f>
        <v>30079150</v>
      </c>
      <c r="H333" s="62">
        <f>'K8 SD_UPTD 2013'!J334</f>
        <v>20404800</v>
      </c>
      <c r="I333" s="62">
        <f>'K8 SD_UPTD 2013'!K334</f>
        <v>22759000</v>
      </c>
      <c r="J333" s="62">
        <f>'K8 SD_UPTD 2013'!L334</f>
        <v>3029128</v>
      </c>
      <c r="K333" s="62">
        <f>'K8 SD_UPTD 2013'!M334</f>
        <v>500000</v>
      </c>
      <c r="L333" s="62">
        <f>'K8 SD_UPTD 2013'!N334</f>
        <v>20750000</v>
      </c>
      <c r="M333" s="62">
        <f>'K8 SD_UPTD 2013'!O334</f>
        <v>3642500</v>
      </c>
      <c r="N333" s="62">
        <f>'K8 SD_UPTD 2013'!P334</f>
        <v>0</v>
      </c>
      <c r="O333" s="62">
        <f>'K8 SD_UPTD 2013'!Q334</f>
        <v>4622422</v>
      </c>
      <c r="P333" s="62">
        <f>'K8 SD_UPTD 2013'!R334</f>
        <v>0</v>
      </c>
      <c r="Q333" s="62">
        <f>'K8 SD_UPTD 2013'!S334</f>
        <v>0</v>
      </c>
      <c r="R333" s="62">
        <f t="shared" si="15"/>
        <v>115710000</v>
      </c>
      <c r="S333" s="59">
        <f t="shared" si="16"/>
        <v>0</v>
      </c>
      <c r="T333" s="59">
        <f t="shared" si="17"/>
        <v>0</v>
      </c>
      <c r="U333" s="59">
        <f>'PER TRIWULAN'!X328</f>
        <v>115710000</v>
      </c>
      <c r="V333" s="59">
        <f>'K8 SD_UPTD 2013'!F334</f>
        <v>115710000</v>
      </c>
    </row>
    <row r="334" spans="2:22">
      <c r="B334" s="79">
        <f>'PER TRIWULAN'!A329</f>
        <v>324</v>
      </c>
      <c r="C334" s="90" t="str">
        <f>'PER TRIWULAN'!I329</f>
        <v xml:space="preserve"> Karangrayung </v>
      </c>
      <c r="D334" s="36" t="str">
        <f>'PER TRIWULAN'!B329</f>
        <v>SD NEGERI 3 Putatnganten</v>
      </c>
      <c r="E334" s="62">
        <f>'K8 SD_UPTD 2013'!G335</f>
        <v>7610000</v>
      </c>
      <c r="F334" s="62">
        <f>'K8 SD_UPTD 2013'!H335</f>
        <v>300000</v>
      </c>
      <c r="G334" s="62">
        <f>'K8 SD_UPTD 2013'!I335</f>
        <v>600000</v>
      </c>
      <c r="H334" s="62">
        <f>'K8 SD_UPTD 2013'!J335</f>
        <v>17628375</v>
      </c>
      <c r="I334" s="62">
        <f>'K8 SD_UPTD 2013'!K335</f>
        <v>7162000</v>
      </c>
      <c r="J334" s="62">
        <f>'K8 SD_UPTD 2013'!L335</f>
        <v>7490000</v>
      </c>
      <c r="K334" s="62">
        <f>'K8 SD_UPTD 2013'!M335</f>
        <v>40148000</v>
      </c>
      <c r="L334" s="62">
        <f>'K8 SD_UPTD 2013'!N335</f>
        <v>28800000</v>
      </c>
      <c r="M334" s="62">
        <f>'K8 SD_UPTD 2013'!O335</f>
        <v>5700000</v>
      </c>
      <c r="N334" s="62">
        <f>'K8 SD_UPTD 2013'!P335</f>
        <v>2640000</v>
      </c>
      <c r="O334" s="62">
        <f>'K8 SD_UPTD 2013'!Q335</f>
        <v>2000000</v>
      </c>
      <c r="P334" s="62">
        <f>'K8 SD_UPTD 2013'!R335</f>
        <v>2795000</v>
      </c>
      <c r="Q334" s="62">
        <f>'K8 SD_UPTD 2013'!S335</f>
        <v>24446625</v>
      </c>
      <c r="R334" s="62">
        <f t="shared" si="15"/>
        <v>147320000</v>
      </c>
      <c r="S334" s="59">
        <f t="shared" si="16"/>
        <v>0</v>
      </c>
      <c r="T334" s="59">
        <f t="shared" si="17"/>
        <v>0</v>
      </c>
      <c r="U334" s="59">
        <f>'PER TRIWULAN'!X329</f>
        <v>147320000</v>
      </c>
      <c r="V334" s="59">
        <f>'K8 SD_UPTD 2013'!F335</f>
        <v>147320000</v>
      </c>
    </row>
    <row r="335" spans="2:22">
      <c r="B335" s="79">
        <f>'PER TRIWULAN'!A330</f>
        <v>325</v>
      </c>
      <c r="C335" s="90" t="str">
        <f>'PER TRIWULAN'!I330</f>
        <v xml:space="preserve"> Karangrayung </v>
      </c>
      <c r="D335" s="36" t="str">
        <f>'PER TRIWULAN'!B330</f>
        <v>SD NEGERI 6 Sendangharjo</v>
      </c>
      <c r="E335" s="62">
        <f>'K8 SD_UPTD 2013'!G336</f>
        <v>13383750</v>
      </c>
      <c r="F335" s="62">
        <f>'K8 SD_UPTD 2013'!H336</f>
        <v>2418500</v>
      </c>
      <c r="G335" s="62">
        <f>'K8 SD_UPTD 2013'!I336</f>
        <v>15981500</v>
      </c>
      <c r="H335" s="62">
        <f>'K8 SD_UPTD 2013'!J336</f>
        <v>23335900</v>
      </c>
      <c r="I335" s="62">
        <f>'K8 SD_UPTD 2013'!K336</f>
        <v>15077820</v>
      </c>
      <c r="J335" s="62">
        <f>'K8 SD_UPTD 2013'!L336</f>
        <v>2682530</v>
      </c>
      <c r="K335" s="62">
        <f>'K8 SD_UPTD 2013'!M336</f>
        <v>18250000</v>
      </c>
      <c r="L335" s="62">
        <f>'K8 SD_UPTD 2013'!N336</f>
        <v>22800000</v>
      </c>
      <c r="M335" s="62">
        <f>'K8 SD_UPTD 2013'!O336</f>
        <v>4135000</v>
      </c>
      <c r="N335" s="62">
        <f>'K8 SD_UPTD 2013'!P336</f>
        <v>4900000</v>
      </c>
      <c r="O335" s="62">
        <f>'K8 SD_UPTD 2013'!Q336</f>
        <v>2300000</v>
      </c>
      <c r="P335" s="62">
        <f>'K8 SD_UPTD 2013'!R336</f>
        <v>975000</v>
      </c>
      <c r="Q335" s="62">
        <f>'K8 SD_UPTD 2013'!S336</f>
        <v>6000000</v>
      </c>
      <c r="R335" s="62">
        <f t="shared" si="15"/>
        <v>132240000</v>
      </c>
      <c r="S335" s="59">
        <f t="shared" si="16"/>
        <v>0</v>
      </c>
      <c r="T335" s="59">
        <f t="shared" si="17"/>
        <v>0</v>
      </c>
      <c r="U335" s="59">
        <f>'PER TRIWULAN'!X330</f>
        <v>132240000</v>
      </c>
      <c r="V335" s="59">
        <f>'K8 SD_UPTD 2013'!F336</f>
        <v>132240000</v>
      </c>
    </row>
    <row r="336" spans="2:22">
      <c r="B336" s="79">
        <f>'PER TRIWULAN'!A331</f>
        <v>326</v>
      </c>
      <c r="C336" s="90" t="str">
        <f>'PER TRIWULAN'!I331</f>
        <v xml:space="preserve"> Karangrayung </v>
      </c>
      <c r="D336" s="36" t="str">
        <f>'PER TRIWULAN'!B331</f>
        <v>SD NEGERI 2 Nampu</v>
      </c>
      <c r="E336" s="62">
        <f>'K8 SD_UPTD 2013'!G337</f>
        <v>5000000</v>
      </c>
      <c r="F336" s="62">
        <f>'K8 SD_UPTD 2013'!H337</f>
        <v>500000</v>
      </c>
      <c r="G336" s="62">
        <f>'K8 SD_UPTD 2013'!I337</f>
        <v>14532300</v>
      </c>
      <c r="H336" s="62">
        <f>'K8 SD_UPTD 2013'!J337</f>
        <v>11277900</v>
      </c>
      <c r="I336" s="62">
        <f>'K8 SD_UPTD 2013'!K337</f>
        <v>14864200</v>
      </c>
      <c r="J336" s="62">
        <f>'K8 SD_UPTD 2013'!L337</f>
        <v>1999270</v>
      </c>
      <c r="K336" s="62">
        <f>'K8 SD_UPTD 2013'!M337</f>
        <v>11162330</v>
      </c>
      <c r="L336" s="62">
        <f>'K8 SD_UPTD 2013'!N337</f>
        <v>16370000</v>
      </c>
      <c r="M336" s="62">
        <f>'K8 SD_UPTD 2013'!O337</f>
        <v>3980000</v>
      </c>
      <c r="N336" s="62">
        <f>'K8 SD_UPTD 2013'!P337</f>
        <v>0</v>
      </c>
      <c r="O336" s="62">
        <f>'K8 SD_UPTD 2013'!Q337</f>
        <v>2495000</v>
      </c>
      <c r="P336" s="62">
        <f>'K8 SD_UPTD 2013'!R337</f>
        <v>4819000</v>
      </c>
      <c r="Q336" s="62">
        <f>'K8 SD_UPTD 2013'!S337</f>
        <v>0</v>
      </c>
      <c r="R336" s="62">
        <f t="shared" si="15"/>
        <v>87000000</v>
      </c>
      <c r="S336" s="59">
        <f t="shared" si="16"/>
        <v>0</v>
      </c>
      <c r="T336" s="59">
        <f t="shared" si="17"/>
        <v>0</v>
      </c>
      <c r="U336" s="59">
        <f>'PER TRIWULAN'!X331</f>
        <v>87000000</v>
      </c>
      <c r="V336" s="59">
        <f>'K8 SD_UPTD 2013'!F337</f>
        <v>87000000</v>
      </c>
    </row>
    <row r="337" spans="2:22">
      <c r="B337" s="79">
        <f>'PER TRIWULAN'!A332</f>
        <v>327</v>
      </c>
      <c r="C337" s="90" t="str">
        <f>'PER TRIWULAN'!I332</f>
        <v xml:space="preserve"> Kedungjati </v>
      </c>
      <c r="D337" s="36" t="str">
        <f>'PER TRIWULAN'!B332</f>
        <v>SD NEGERI 1 DERAS</v>
      </c>
      <c r="E337" s="62">
        <f>'K8 SD_UPTD 2013'!G338</f>
        <v>4339500</v>
      </c>
      <c r="F337" s="62">
        <f>'K8 SD_UPTD 2013'!H338</f>
        <v>625000</v>
      </c>
      <c r="G337" s="62">
        <f>'K8 SD_UPTD 2013'!I338</f>
        <v>14587500</v>
      </c>
      <c r="H337" s="62">
        <f>'K8 SD_UPTD 2013'!J338</f>
        <v>10417525</v>
      </c>
      <c r="I337" s="62">
        <f>'K8 SD_UPTD 2013'!K338</f>
        <v>20475850</v>
      </c>
      <c r="J337" s="62">
        <f>'K8 SD_UPTD 2013'!L338</f>
        <v>1540075</v>
      </c>
      <c r="K337" s="62">
        <f>'K8 SD_UPTD 2013'!M338</f>
        <v>5184000</v>
      </c>
      <c r="L337" s="62">
        <f>'K8 SD_UPTD 2013'!N338</f>
        <v>12600000</v>
      </c>
      <c r="M337" s="62">
        <f>'K8 SD_UPTD 2013'!O338</f>
        <v>8085000</v>
      </c>
      <c r="N337" s="62">
        <f>'K8 SD_UPTD 2013'!P338</f>
        <v>9000</v>
      </c>
      <c r="O337" s="62">
        <f>'K8 SD_UPTD 2013'!Q338</f>
        <v>2773400</v>
      </c>
      <c r="P337" s="62">
        <f>'K8 SD_UPTD 2013'!R338</f>
        <v>445000</v>
      </c>
      <c r="Q337" s="62">
        <f>'K8 SD_UPTD 2013'!S338</f>
        <v>1568150</v>
      </c>
      <c r="R337" s="62">
        <f t="shared" si="15"/>
        <v>82650000</v>
      </c>
      <c r="S337" s="59">
        <f t="shared" si="16"/>
        <v>0</v>
      </c>
      <c r="T337" s="59">
        <f t="shared" si="17"/>
        <v>0</v>
      </c>
      <c r="U337" s="59">
        <f>'PER TRIWULAN'!X332</f>
        <v>82650000</v>
      </c>
      <c r="V337" s="59">
        <f>'K8 SD_UPTD 2013'!F338</f>
        <v>82650000</v>
      </c>
    </row>
    <row r="338" spans="2:22">
      <c r="B338" s="79">
        <f>'PER TRIWULAN'!A333</f>
        <v>328</v>
      </c>
      <c r="C338" s="90" t="str">
        <f>'PER TRIWULAN'!I333</f>
        <v xml:space="preserve"> Kedungjati </v>
      </c>
      <c r="D338" s="36" t="str">
        <f>'PER TRIWULAN'!B333</f>
        <v>SD NEGERI 1 KALIMARO</v>
      </c>
      <c r="E338" s="62">
        <f>'K8 SD_UPTD 2013'!G339</f>
        <v>4155000</v>
      </c>
      <c r="F338" s="62">
        <f>'K8 SD_UPTD 2013'!H339</f>
        <v>210000</v>
      </c>
      <c r="G338" s="62">
        <f>'K8 SD_UPTD 2013'!I339</f>
        <v>21161000</v>
      </c>
      <c r="H338" s="62">
        <f>'K8 SD_UPTD 2013'!J339</f>
        <v>10550500</v>
      </c>
      <c r="I338" s="62">
        <f>'K8 SD_UPTD 2013'!K339</f>
        <v>11473916</v>
      </c>
      <c r="J338" s="62">
        <f>'K8 SD_UPTD 2013'!L339</f>
        <v>3178984</v>
      </c>
      <c r="K338" s="62">
        <f>'K8 SD_UPTD 2013'!M339</f>
        <v>907000</v>
      </c>
      <c r="L338" s="62">
        <f>'K8 SD_UPTD 2013'!N339</f>
        <v>10350000</v>
      </c>
      <c r="M338" s="62">
        <f>'K8 SD_UPTD 2013'!O339</f>
        <v>3433600</v>
      </c>
      <c r="N338" s="62">
        <f>'K8 SD_UPTD 2013'!P339</f>
        <v>0</v>
      </c>
      <c r="O338" s="62">
        <f>'K8 SD_UPTD 2013'!Q339</f>
        <v>1400000</v>
      </c>
      <c r="P338" s="62">
        <f>'K8 SD_UPTD 2013'!R339</f>
        <v>750000</v>
      </c>
      <c r="Q338" s="62">
        <f>'K8 SD_UPTD 2013'!S339</f>
        <v>0</v>
      </c>
      <c r="R338" s="62">
        <f t="shared" si="15"/>
        <v>67570000</v>
      </c>
      <c r="S338" s="59">
        <f t="shared" si="16"/>
        <v>0</v>
      </c>
      <c r="T338" s="59">
        <f t="shared" si="17"/>
        <v>0</v>
      </c>
      <c r="U338" s="59">
        <f>'PER TRIWULAN'!X333</f>
        <v>67570000</v>
      </c>
      <c r="V338" s="59">
        <f>'K8 SD_UPTD 2013'!F339</f>
        <v>67570000</v>
      </c>
    </row>
    <row r="339" spans="2:22">
      <c r="B339" s="79">
        <f>'PER TRIWULAN'!A334</f>
        <v>329</v>
      </c>
      <c r="C339" s="90" t="str">
        <f>'PER TRIWULAN'!I334</f>
        <v xml:space="preserve"> Kedungjati </v>
      </c>
      <c r="D339" s="36" t="str">
        <f>'PER TRIWULAN'!B334</f>
        <v>SD NEGERI 1 KARANGLANGU</v>
      </c>
      <c r="E339" s="62">
        <f>'K8 SD_UPTD 2013'!G340</f>
        <v>11378000</v>
      </c>
      <c r="F339" s="62">
        <f>'K8 SD_UPTD 2013'!H340</f>
        <v>977000</v>
      </c>
      <c r="G339" s="62">
        <f>'K8 SD_UPTD 2013'!I340</f>
        <v>20907000</v>
      </c>
      <c r="H339" s="62">
        <f>'K8 SD_UPTD 2013'!J340</f>
        <v>19438750</v>
      </c>
      <c r="I339" s="62">
        <f>'K8 SD_UPTD 2013'!K340</f>
        <v>15875350</v>
      </c>
      <c r="J339" s="62">
        <f>'K8 SD_UPTD 2013'!L340</f>
        <v>1070000</v>
      </c>
      <c r="K339" s="62">
        <f>'K8 SD_UPTD 2013'!M340</f>
        <v>716000</v>
      </c>
      <c r="L339" s="62">
        <f>'K8 SD_UPTD 2013'!N340</f>
        <v>17100000</v>
      </c>
      <c r="M339" s="62">
        <f>'K8 SD_UPTD 2013'!O340</f>
        <v>2475000</v>
      </c>
      <c r="N339" s="62">
        <f>'K8 SD_UPTD 2013'!P340</f>
        <v>0</v>
      </c>
      <c r="O339" s="62">
        <f>'K8 SD_UPTD 2013'!Q340</f>
        <v>1347900</v>
      </c>
      <c r="P339" s="62">
        <f>'K8 SD_UPTD 2013'!R340</f>
        <v>5575000</v>
      </c>
      <c r="Q339" s="62">
        <f>'K8 SD_UPTD 2013'!S340</f>
        <v>0</v>
      </c>
      <c r="R339" s="62">
        <f t="shared" si="15"/>
        <v>96860000</v>
      </c>
      <c r="S339" s="59">
        <f t="shared" si="16"/>
        <v>0</v>
      </c>
      <c r="T339" s="59">
        <f t="shared" si="17"/>
        <v>0</v>
      </c>
      <c r="U339" s="59">
        <f>'PER TRIWULAN'!X334</f>
        <v>96860000</v>
      </c>
      <c r="V339" s="59">
        <f>'K8 SD_UPTD 2013'!F340</f>
        <v>96860000</v>
      </c>
    </row>
    <row r="340" spans="2:22">
      <c r="B340" s="79">
        <f>'PER TRIWULAN'!A335</f>
        <v>330</v>
      </c>
      <c r="C340" s="90" t="str">
        <f>'PER TRIWULAN'!I335</f>
        <v xml:space="preserve"> Kedungjati </v>
      </c>
      <c r="D340" s="36" t="str">
        <f>'PER TRIWULAN'!B335</f>
        <v>SD NEGERI 1 KEDUNGJATI</v>
      </c>
      <c r="E340" s="62">
        <f>'K8 SD_UPTD 2013'!G341</f>
        <v>5075550</v>
      </c>
      <c r="F340" s="62">
        <f>'K8 SD_UPTD 2013'!H341</f>
        <v>435000</v>
      </c>
      <c r="G340" s="62">
        <f>'K8 SD_UPTD 2013'!I341</f>
        <v>15368500</v>
      </c>
      <c r="H340" s="62">
        <f>'K8 SD_UPTD 2013'!J341</f>
        <v>11191400</v>
      </c>
      <c r="I340" s="62">
        <f>'K8 SD_UPTD 2013'!K341</f>
        <v>29976200</v>
      </c>
      <c r="J340" s="62">
        <f>'K8 SD_UPTD 2013'!L341</f>
        <v>3370880</v>
      </c>
      <c r="K340" s="62">
        <f>'K8 SD_UPTD 2013'!M341</f>
        <v>13832250</v>
      </c>
      <c r="L340" s="62">
        <f>'K8 SD_UPTD 2013'!N341</f>
        <v>22800000</v>
      </c>
      <c r="M340" s="62">
        <f>'K8 SD_UPTD 2013'!O341</f>
        <v>7495200</v>
      </c>
      <c r="N340" s="62">
        <f>'K8 SD_UPTD 2013'!P341</f>
        <v>500000</v>
      </c>
      <c r="O340" s="62">
        <f>'K8 SD_UPTD 2013'!Q341</f>
        <v>4505000</v>
      </c>
      <c r="P340" s="62">
        <f>'K8 SD_UPTD 2013'!R341</f>
        <v>0</v>
      </c>
      <c r="Q340" s="62">
        <f>'K8 SD_UPTD 2013'!S341</f>
        <v>0</v>
      </c>
      <c r="R340" s="62">
        <f t="shared" si="15"/>
        <v>114549980</v>
      </c>
      <c r="S340" s="59">
        <f t="shared" si="16"/>
        <v>0</v>
      </c>
      <c r="T340" s="59">
        <f t="shared" si="17"/>
        <v>20</v>
      </c>
      <c r="U340" s="59">
        <f>'PER TRIWULAN'!X335</f>
        <v>114550000</v>
      </c>
      <c r="V340" s="59">
        <f>'K8 SD_UPTD 2013'!F341</f>
        <v>114550000</v>
      </c>
    </row>
    <row r="341" spans="2:22">
      <c r="B341" s="79">
        <f>'PER TRIWULAN'!A336</f>
        <v>331</v>
      </c>
      <c r="C341" s="90" t="str">
        <f>'PER TRIWULAN'!I336</f>
        <v xml:space="preserve"> Kedungjati </v>
      </c>
      <c r="D341" s="36" t="str">
        <f>'PER TRIWULAN'!B336</f>
        <v>SD NEGERI 1 KENTENGSARI</v>
      </c>
      <c r="E341" s="62">
        <f>'K8 SD_UPTD 2013'!G342</f>
        <v>2025000</v>
      </c>
      <c r="F341" s="62">
        <f>'K8 SD_UPTD 2013'!H342</f>
        <v>71600</v>
      </c>
      <c r="G341" s="62">
        <f>'K8 SD_UPTD 2013'!I342</f>
        <v>5432750</v>
      </c>
      <c r="H341" s="62">
        <f>'K8 SD_UPTD 2013'!J342</f>
        <v>5599600</v>
      </c>
      <c r="I341" s="62">
        <f>'K8 SD_UPTD 2013'!K342</f>
        <v>14298800</v>
      </c>
      <c r="J341" s="62">
        <f>'K8 SD_UPTD 2013'!L342</f>
        <v>2448000</v>
      </c>
      <c r="K341" s="62">
        <f>'K8 SD_UPTD 2013'!M342</f>
        <v>2565250</v>
      </c>
      <c r="L341" s="62">
        <f>'K8 SD_UPTD 2013'!N342</f>
        <v>9300000</v>
      </c>
      <c r="M341" s="62">
        <f>'K8 SD_UPTD 2013'!O342</f>
        <v>3189000</v>
      </c>
      <c r="N341" s="62">
        <f>'K8 SD_UPTD 2013'!P342</f>
        <v>0</v>
      </c>
      <c r="O341" s="62">
        <f>'K8 SD_UPTD 2013'!Q342</f>
        <v>1900000</v>
      </c>
      <c r="P341" s="62">
        <f>'K8 SD_UPTD 2013'!R342</f>
        <v>550000</v>
      </c>
      <c r="Q341" s="62">
        <f>'K8 SD_UPTD 2013'!S342</f>
        <v>180000</v>
      </c>
      <c r="R341" s="62">
        <f t="shared" si="15"/>
        <v>47560000</v>
      </c>
      <c r="S341" s="59">
        <f t="shared" si="16"/>
        <v>0</v>
      </c>
      <c r="T341" s="59">
        <f t="shared" si="17"/>
        <v>0</v>
      </c>
      <c r="U341" s="59">
        <f>'PER TRIWULAN'!X336</f>
        <v>47560000</v>
      </c>
      <c r="V341" s="59">
        <f>'K8 SD_UPTD 2013'!F342</f>
        <v>47560000</v>
      </c>
    </row>
    <row r="342" spans="2:22">
      <c r="B342" s="79">
        <f>'PER TRIWULAN'!A337</f>
        <v>332</v>
      </c>
      <c r="C342" s="90" t="str">
        <f>'PER TRIWULAN'!I337</f>
        <v xml:space="preserve"> Kedungjati </v>
      </c>
      <c r="D342" s="36" t="str">
        <f>'PER TRIWULAN'!B337</f>
        <v>SD NEGERI 1 NGOMBAK</v>
      </c>
      <c r="E342" s="62">
        <f>'K8 SD_UPTD 2013'!G343</f>
        <v>5822000</v>
      </c>
      <c r="F342" s="62">
        <f>'K8 SD_UPTD 2013'!H343</f>
        <v>550000</v>
      </c>
      <c r="G342" s="62">
        <f>'K8 SD_UPTD 2013'!I343</f>
        <v>17280450</v>
      </c>
      <c r="H342" s="62">
        <f>'K8 SD_UPTD 2013'!J343</f>
        <v>9929000</v>
      </c>
      <c r="I342" s="62">
        <f>'K8 SD_UPTD 2013'!K343</f>
        <v>19715355</v>
      </c>
      <c r="J342" s="62">
        <f>'K8 SD_UPTD 2013'!L343</f>
        <v>3534695</v>
      </c>
      <c r="K342" s="62">
        <f>'K8 SD_UPTD 2013'!M343</f>
        <v>10699000</v>
      </c>
      <c r="L342" s="62">
        <f>'K8 SD_UPTD 2013'!N343</f>
        <v>19200000</v>
      </c>
      <c r="M342" s="62">
        <f>'K8 SD_UPTD 2013'!O343</f>
        <v>5193500</v>
      </c>
      <c r="N342" s="62">
        <f>'K8 SD_UPTD 2013'!P343</f>
        <v>90000</v>
      </c>
      <c r="O342" s="62">
        <f>'K8 SD_UPTD 2013'!Q343</f>
        <v>5011000</v>
      </c>
      <c r="P342" s="62">
        <f>'K8 SD_UPTD 2013'!R343</f>
        <v>125000</v>
      </c>
      <c r="Q342" s="62">
        <f>'K8 SD_UPTD 2013'!S343</f>
        <v>0</v>
      </c>
      <c r="R342" s="62">
        <f t="shared" si="15"/>
        <v>97150000</v>
      </c>
      <c r="S342" s="59">
        <f t="shared" si="16"/>
        <v>0</v>
      </c>
      <c r="T342" s="59">
        <f t="shared" si="17"/>
        <v>0</v>
      </c>
      <c r="U342" s="59">
        <f>'PER TRIWULAN'!X337</f>
        <v>97150000</v>
      </c>
      <c r="V342" s="59">
        <f>'K8 SD_UPTD 2013'!F343</f>
        <v>97150000</v>
      </c>
    </row>
    <row r="343" spans="2:22">
      <c r="B343" s="79">
        <f>'PER TRIWULAN'!A338</f>
        <v>333</v>
      </c>
      <c r="C343" s="90" t="str">
        <f>'PER TRIWULAN'!I338</f>
        <v xml:space="preserve"> Kedungjati </v>
      </c>
      <c r="D343" s="36" t="str">
        <f>'PER TRIWULAN'!B338</f>
        <v>SD NEGERI 1 PADAS</v>
      </c>
      <c r="E343" s="62">
        <f>'K8 SD_UPTD 2013'!G344</f>
        <v>1529200</v>
      </c>
      <c r="F343" s="62">
        <f>'K8 SD_UPTD 2013'!H344</f>
        <v>0</v>
      </c>
      <c r="G343" s="62">
        <f>'K8 SD_UPTD 2013'!I344</f>
        <v>10285800</v>
      </c>
      <c r="H343" s="62">
        <f>'K8 SD_UPTD 2013'!J344</f>
        <v>10362500</v>
      </c>
      <c r="I343" s="62">
        <f>'K8 SD_UPTD 2013'!K344</f>
        <v>7241250</v>
      </c>
      <c r="J343" s="62">
        <f>'K8 SD_UPTD 2013'!L344</f>
        <v>1309500</v>
      </c>
      <c r="K343" s="62">
        <f>'K8 SD_UPTD 2013'!M344</f>
        <v>4814200</v>
      </c>
      <c r="L343" s="62">
        <f>'K8 SD_UPTD 2013'!N344</f>
        <v>12876000</v>
      </c>
      <c r="M343" s="62">
        <f>'K8 SD_UPTD 2013'!O344</f>
        <v>3093850</v>
      </c>
      <c r="N343" s="62">
        <f>'K8 SD_UPTD 2013'!P344</f>
        <v>2088000</v>
      </c>
      <c r="O343" s="62">
        <f>'K8 SD_UPTD 2013'!Q344</f>
        <v>7119100</v>
      </c>
      <c r="P343" s="62">
        <f>'K8 SD_UPTD 2013'!R344</f>
        <v>161000</v>
      </c>
      <c r="Q343" s="62">
        <f>'K8 SD_UPTD 2013'!S344</f>
        <v>3499600</v>
      </c>
      <c r="R343" s="62">
        <f t="shared" si="15"/>
        <v>64380000</v>
      </c>
      <c r="S343" s="59">
        <f t="shared" si="16"/>
        <v>0</v>
      </c>
      <c r="T343" s="59">
        <f t="shared" si="17"/>
        <v>0</v>
      </c>
      <c r="U343" s="59">
        <f>'PER TRIWULAN'!X338</f>
        <v>64380000</v>
      </c>
      <c r="V343" s="59">
        <f>'K8 SD_UPTD 2013'!F344</f>
        <v>64380000</v>
      </c>
    </row>
    <row r="344" spans="2:22">
      <c r="B344" s="79">
        <f>'PER TRIWULAN'!A339</f>
        <v>334</v>
      </c>
      <c r="C344" s="90" t="str">
        <f>'PER TRIWULAN'!I339</f>
        <v xml:space="preserve"> Kedungjati </v>
      </c>
      <c r="D344" s="36" t="str">
        <f>'PER TRIWULAN'!B339</f>
        <v>SD NEGERI 1 PANIMBO</v>
      </c>
      <c r="E344" s="62">
        <f>'K8 SD_UPTD 2013'!G345</f>
        <v>3865000</v>
      </c>
      <c r="F344" s="62">
        <f>'K8 SD_UPTD 2013'!H345</f>
        <v>750000</v>
      </c>
      <c r="G344" s="62">
        <f>'K8 SD_UPTD 2013'!I345</f>
        <v>13538000</v>
      </c>
      <c r="H344" s="62">
        <f>'K8 SD_UPTD 2013'!J345</f>
        <v>13421500</v>
      </c>
      <c r="I344" s="62">
        <f>'K8 SD_UPTD 2013'!K345</f>
        <v>23480650</v>
      </c>
      <c r="J344" s="62">
        <f>'K8 SD_UPTD 2013'!L345</f>
        <v>1428145</v>
      </c>
      <c r="K344" s="62">
        <f>'K8 SD_UPTD 2013'!M345</f>
        <v>1100000</v>
      </c>
      <c r="L344" s="62">
        <f>'K8 SD_UPTD 2013'!N345</f>
        <v>18000000</v>
      </c>
      <c r="M344" s="62">
        <f>'K8 SD_UPTD 2013'!O345</f>
        <v>8092600</v>
      </c>
      <c r="N344" s="62">
        <f>'K8 SD_UPTD 2013'!P345</f>
        <v>750000</v>
      </c>
      <c r="O344" s="62">
        <f>'K8 SD_UPTD 2013'!Q345</f>
        <v>1240000</v>
      </c>
      <c r="P344" s="62">
        <f>'K8 SD_UPTD 2013'!R345</f>
        <v>6269000</v>
      </c>
      <c r="Q344" s="62">
        <f>'K8 SD_UPTD 2013'!S345</f>
        <v>575000</v>
      </c>
      <c r="R344" s="62">
        <f t="shared" si="15"/>
        <v>92509895</v>
      </c>
      <c r="S344" s="59">
        <f t="shared" si="16"/>
        <v>0</v>
      </c>
      <c r="T344" s="59">
        <f t="shared" si="17"/>
        <v>105</v>
      </c>
      <c r="U344" s="59">
        <f>'PER TRIWULAN'!X339</f>
        <v>92510000</v>
      </c>
      <c r="V344" s="59">
        <f>'K8 SD_UPTD 2013'!F345</f>
        <v>92510000</v>
      </c>
    </row>
    <row r="345" spans="2:22">
      <c r="B345" s="79">
        <f>'PER TRIWULAN'!A340</f>
        <v>335</v>
      </c>
      <c r="C345" s="90" t="str">
        <f>'PER TRIWULAN'!I340</f>
        <v xml:space="preserve"> Kedungjati </v>
      </c>
      <c r="D345" s="36" t="str">
        <f>'PER TRIWULAN'!B340</f>
        <v>SD NEGERI 1 PRIGI</v>
      </c>
      <c r="E345" s="62">
        <f>'K8 SD_UPTD 2013'!G346</f>
        <v>2738000</v>
      </c>
      <c r="F345" s="62">
        <f>'K8 SD_UPTD 2013'!H346</f>
        <v>1075600</v>
      </c>
      <c r="G345" s="62">
        <f>'K8 SD_UPTD 2013'!I346</f>
        <v>10216050</v>
      </c>
      <c r="H345" s="62">
        <f>'K8 SD_UPTD 2013'!J346</f>
        <v>7965639</v>
      </c>
      <c r="I345" s="62">
        <f>'K8 SD_UPTD 2013'!K346</f>
        <v>7222900</v>
      </c>
      <c r="J345" s="62">
        <f>'K8 SD_UPTD 2013'!L346</f>
        <v>1558761</v>
      </c>
      <c r="K345" s="62">
        <f>'K8 SD_UPTD 2013'!M346</f>
        <v>4463050</v>
      </c>
      <c r="L345" s="62">
        <f>'K8 SD_UPTD 2013'!N346</f>
        <v>12876000</v>
      </c>
      <c r="M345" s="62">
        <f>'K8 SD_UPTD 2013'!O346</f>
        <v>5585000</v>
      </c>
      <c r="N345" s="62">
        <f>'K8 SD_UPTD 2013'!P346</f>
        <v>0</v>
      </c>
      <c r="O345" s="62">
        <f>'K8 SD_UPTD 2013'!Q346</f>
        <v>2809000</v>
      </c>
      <c r="P345" s="62">
        <f>'K8 SD_UPTD 2013'!R346</f>
        <v>870000</v>
      </c>
      <c r="Q345" s="62">
        <f>'K8 SD_UPTD 2013'!S346</f>
        <v>3520000</v>
      </c>
      <c r="R345" s="62">
        <f t="shared" si="15"/>
        <v>60900000</v>
      </c>
      <c r="S345" s="59">
        <f t="shared" si="16"/>
        <v>0</v>
      </c>
      <c r="T345" s="59">
        <f t="shared" si="17"/>
        <v>3480000</v>
      </c>
      <c r="U345" s="59">
        <f>'PER TRIWULAN'!X340</f>
        <v>64380000</v>
      </c>
      <c r="V345" s="59">
        <f>'K8 SD_UPTD 2013'!F346</f>
        <v>64380000</v>
      </c>
    </row>
    <row r="346" spans="2:22">
      <c r="B346" s="79">
        <f>'PER TRIWULAN'!A341</f>
        <v>336</v>
      </c>
      <c r="C346" s="90" t="str">
        <f>'PER TRIWULAN'!I341</f>
        <v xml:space="preserve"> Kedungjati </v>
      </c>
      <c r="D346" s="36" t="str">
        <f>'PER TRIWULAN'!B341</f>
        <v>SD NEGERI 1 WATES</v>
      </c>
      <c r="E346" s="62">
        <f>'K8 SD_UPTD 2013'!G347</f>
        <v>2895000</v>
      </c>
      <c r="F346" s="62">
        <f>'K8 SD_UPTD 2013'!H347</f>
        <v>631000</v>
      </c>
      <c r="G346" s="62">
        <f>'K8 SD_UPTD 2013'!I347</f>
        <v>12317150</v>
      </c>
      <c r="H346" s="62">
        <f>'K8 SD_UPTD 2013'!J347</f>
        <v>10776600</v>
      </c>
      <c r="I346" s="62">
        <f>'K8 SD_UPTD 2013'!K347</f>
        <v>39349250</v>
      </c>
      <c r="J346" s="62">
        <f>'K8 SD_UPTD 2013'!L347</f>
        <v>1935700</v>
      </c>
      <c r="K346" s="62">
        <f>'K8 SD_UPTD 2013'!M347</f>
        <v>3946000</v>
      </c>
      <c r="L346" s="62">
        <f>'K8 SD_UPTD 2013'!N347</f>
        <v>19172000</v>
      </c>
      <c r="M346" s="62">
        <f>'K8 SD_UPTD 2013'!O347</f>
        <v>1160000</v>
      </c>
      <c r="N346" s="62">
        <f>'K8 SD_UPTD 2013'!P347</f>
        <v>0</v>
      </c>
      <c r="O346" s="62">
        <f>'K8 SD_UPTD 2013'!Q347</f>
        <v>4004300</v>
      </c>
      <c r="P346" s="62">
        <f>'K8 SD_UPTD 2013'!R347</f>
        <v>673000</v>
      </c>
      <c r="Q346" s="62">
        <f>'K8 SD_UPTD 2013'!S347</f>
        <v>0</v>
      </c>
      <c r="R346" s="62">
        <f t="shared" si="15"/>
        <v>96860000</v>
      </c>
      <c r="S346" s="59">
        <f t="shared" si="16"/>
        <v>0</v>
      </c>
      <c r="T346" s="59">
        <f t="shared" si="17"/>
        <v>0</v>
      </c>
      <c r="U346" s="59">
        <f>'PER TRIWULAN'!X341</f>
        <v>96860000</v>
      </c>
      <c r="V346" s="59">
        <f>'K8 SD_UPTD 2013'!F347</f>
        <v>96860000</v>
      </c>
    </row>
    <row r="347" spans="2:22">
      <c r="B347" s="79">
        <f>'PER TRIWULAN'!A342</f>
        <v>337</v>
      </c>
      <c r="C347" s="90" t="str">
        <f>'PER TRIWULAN'!I342</f>
        <v xml:space="preserve"> Kedungjati </v>
      </c>
      <c r="D347" s="36" t="str">
        <f>'PER TRIWULAN'!B342</f>
        <v>SD NEGERI 2 DERAS</v>
      </c>
      <c r="E347" s="62">
        <f>'K8 SD_UPTD 2013'!G348</f>
        <v>5198000</v>
      </c>
      <c r="F347" s="62">
        <f>'K8 SD_UPTD 2013'!H348</f>
        <v>850000</v>
      </c>
      <c r="G347" s="62">
        <f>'K8 SD_UPTD 2013'!I348</f>
        <v>16622900</v>
      </c>
      <c r="H347" s="62">
        <f>'K8 SD_UPTD 2013'!J348</f>
        <v>6471600</v>
      </c>
      <c r="I347" s="62">
        <f>'K8 SD_UPTD 2013'!K348</f>
        <v>14505000</v>
      </c>
      <c r="J347" s="62">
        <f>'K8 SD_UPTD 2013'!L348</f>
        <v>1334500</v>
      </c>
      <c r="K347" s="62">
        <f>'K8 SD_UPTD 2013'!M348</f>
        <v>14986000</v>
      </c>
      <c r="L347" s="62">
        <f>'K8 SD_UPTD 2013'!N348</f>
        <v>14971000</v>
      </c>
      <c r="M347" s="62">
        <f>'K8 SD_UPTD 2013'!O348</f>
        <v>3588000</v>
      </c>
      <c r="N347" s="62">
        <f>'K8 SD_UPTD 2013'!P348</f>
        <v>3118000</v>
      </c>
      <c r="O347" s="62">
        <f>'K8 SD_UPTD 2013'!Q348</f>
        <v>988000</v>
      </c>
      <c r="P347" s="62">
        <f>'K8 SD_UPTD 2013'!R348</f>
        <v>7165000</v>
      </c>
      <c r="Q347" s="62">
        <f>'K8 SD_UPTD 2013'!S348</f>
        <v>3582000</v>
      </c>
      <c r="R347" s="62">
        <f t="shared" si="15"/>
        <v>93380000</v>
      </c>
      <c r="S347" s="59">
        <f t="shared" si="16"/>
        <v>0</v>
      </c>
      <c r="T347" s="59">
        <f t="shared" si="17"/>
        <v>0</v>
      </c>
      <c r="U347" s="59">
        <f>'PER TRIWULAN'!X342</f>
        <v>93380000</v>
      </c>
      <c r="V347" s="59">
        <f>'K8 SD_UPTD 2013'!F348</f>
        <v>93380000</v>
      </c>
    </row>
    <row r="348" spans="2:22">
      <c r="B348" s="79">
        <f>'PER TRIWULAN'!A343</f>
        <v>338</v>
      </c>
      <c r="C348" s="90" t="str">
        <f>'PER TRIWULAN'!I343</f>
        <v xml:space="preserve"> Kedungjati </v>
      </c>
      <c r="D348" s="36" t="str">
        <f>'PER TRIWULAN'!B343</f>
        <v>SD NEGERI 2 JUMO</v>
      </c>
      <c r="E348" s="62">
        <f>'K8 SD_UPTD 2013'!G349</f>
        <v>3942700</v>
      </c>
      <c r="F348" s="62">
        <f>'K8 SD_UPTD 2013'!H349</f>
        <v>250000</v>
      </c>
      <c r="G348" s="62">
        <f>'K8 SD_UPTD 2013'!I349</f>
        <v>13193000</v>
      </c>
      <c r="H348" s="62">
        <f>'K8 SD_UPTD 2013'!J349</f>
        <v>13552225</v>
      </c>
      <c r="I348" s="62">
        <f>'K8 SD_UPTD 2013'!K349</f>
        <v>29223300</v>
      </c>
      <c r="J348" s="62">
        <f>'K8 SD_UPTD 2013'!L349</f>
        <v>2978775</v>
      </c>
      <c r="K348" s="62">
        <f>'K8 SD_UPTD 2013'!M349</f>
        <v>3960000</v>
      </c>
      <c r="L348" s="62">
        <f>'K8 SD_UPTD 2013'!N349</f>
        <v>18600000</v>
      </c>
      <c r="M348" s="62">
        <f>'K8 SD_UPTD 2013'!O349</f>
        <v>3120000</v>
      </c>
      <c r="N348" s="62">
        <f>'K8 SD_UPTD 2013'!P349</f>
        <v>0</v>
      </c>
      <c r="O348" s="62">
        <f>'K8 SD_UPTD 2013'!Q349</f>
        <v>2450000</v>
      </c>
      <c r="P348" s="62">
        <f>'K8 SD_UPTD 2013'!R349</f>
        <v>2400000</v>
      </c>
      <c r="Q348" s="62">
        <f>'K8 SD_UPTD 2013'!S349</f>
        <v>0</v>
      </c>
      <c r="R348" s="62">
        <f t="shared" si="15"/>
        <v>93670000</v>
      </c>
      <c r="S348" s="59">
        <f t="shared" si="16"/>
        <v>0</v>
      </c>
      <c r="T348" s="59">
        <f t="shared" si="17"/>
        <v>0</v>
      </c>
      <c r="U348" s="59">
        <f>'PER TRIWULAN'!X343</f>
        <v>93670000</v>
      </c>
      <c r="V348" s="59">
        <f>'K8 SD_UPTD 2013'!F349</f>
        <v>93670000</v>
      </c>
    </row>
    <row r="349" spans="2:22">
      <c r="B349" s="79">
        <f>'PER TRIWULAN'!A344</f>
        <v>339</v>
      </c>
      <c r="C349" s="90" t="str">
        <f>'PER TRIWULAN'!I344</f>
        <v xml:space="preserve"> Kedungjati </v>
      </c>
      <c r="D349" s="36" t="str">
        <f>'PER TRIWULAN'!B344</f>
        <v>SD NEGERI 2 KALIMORO</v>
      </c>
      <c r="E349" s="62">
        <f>'K8 SD_UPTD 2013'!G350</f>
        <v>5872690</v>
      </c>
      <c r="F349" s="62">
        <f>'K8 SD_UPTD 2013'!H350</f>
        <v>774000</v>
      </c>
      <c r="G349" s="62">
        <f>'K8 SD_UPTD 2013'!I350</f>
        <v>23198800</v>
      </c>
      <c r="H349" s="62">
        <f>'K8 SD_UPTD 2013'!J350</f>
        <v>6255210</v>
      </c>
      <c r="I349" s="62">
        <f>'K8 SD_UPTD 2013'!K350</f>
        <v>13638550</v>
      </c>
      <c r="J349" s="62">
        <f>'K8 SD_UPTD 2013'!L350</f>
        <v>8809500</v>
      </c>
      <c r="K349" s="62">
        <f>'K8 SD_UPTD 2013'!M350</f>
        <v>4930000</v>
      </c>
      <c r="L349" s="62">
        <f>'K8 SD_UPTD 2013'!N350</f>
        <v>12000000</v>
      </c>
      <c r="M349" s="62">
        <f>'K8 SD_UPTD 2013'!O350</f>
        <v>3390000</v>
      </c>
      <c r="N349" s="62">
        <f>'K8 SD_UPTD 2013'!P350</f>
        <v>0</v>
      </c>
      <c r="O349" s="62">
        <f>'K8 SD_UPTD 2013'!Q350</f>
        <v>2828050</v>
      </c>
      <c r="P349" s="62">
        <f>'K8 SD_UPTD 2013'!R350</f>
        <v>0</v>
      </c>
      <c r="Q349" s="62">
        <f>'K8 SD_UPTD 2013'!S350</f>
        <v>7913200</v>
      </c>
      <c r="R349" s="62">
        <f t="shared" si="15"/>
        <v>89610000</v>
      </c>
      <c r="S349" s="59">
        <f t="shared" si="16"/>
        <v>0</v>
      </c>
      <c r="T349" s="59">
        <f t="shared" si="17"/>
        <v>0</v>
      </c>
      <c r="U349" s="59">
        <f>'PER TRIWULAN'!X344</f>
        <v>89610000</v>
      </c>
      <c r="V349" s="59">
        <f>'K8 SD_UPTD 2013'!F350</f>
        <v>89610000</v>
      </c>
    </row>
    <row r="350" spans="2:22">
      <c r="B350" s="79">
        <f>'PER TRIWULAN'!A345</f>
        <v>340</v>
      </c>
      <c r="C350" s="90" t="str">
        <f>'PER TRIWULAN'!I345</f>
        <v xml:space="preserve"> Kedungjati </v>
      </c>
      <c r="D350" s="36" t="str">
        <f>'PER TRIWULAN'!B345</f>
        <v>SD NEGERI 2 KARANGLANGU</v>
      </c>
      <c r="E350" s="62">
        <f>'K8 SD_UPTD 2013'!G351</f>
        <v>4143000</v>
      </c>
      <c r="F350" s="62">
        <f>'K8 SD_UPTD 2013'!H351</f>
        <v>300000</v>
      </c>
      <c r="G350" s="62">
        <f>'K8 SD_UPTD 2013'!I351</f>
        <v>22441429</v>
      </c>
      <c r="H350" s="62">
        <f>'K8 SD_UPTD 2013'!J351</f>
        <v>7567000</v>
      </c>
      <c r="I350" s="62">
        <f>'K8 SD_UPTD 2013'!K351</f>
        <v>6085500</v>
      </c>
      <c r="J350" s="62">
        <f>'K8 SD_UPTD 2013'!L351</f>
        <v>4481071</v>
      </c>
      <c r="K350" s="62">
        <f>'K8 SD_UPTD 2013'!M351</f>
        <v>1080000</v>
      </c>
      <c r="L350" s="62">
        <f>'K8 SD_UPTD 2013'!N351</f>
        <v>9600000</v>
      </c>
      <c r="M350" s="62">
        <f>'K8 SD_UPTD 2013'!O351</f>
        <v>4697000</v>
      </c>
      <c r="N350" s="62">
        <f>'K8 SD_UPTD 2013'!P351</f>
        <v>0</v>
      </c>
      <c r="O350" s="62">
        <f>'K8 SD_UPTD 2013'!Q351</f>
        <v>2000000</v>
      </c>
      <c r="P350" s="62">
        <f>'K8 SD_UPTD 2013'!R351</f>
        <v>1100000</v>
      </c>
      <c r="Q350" s="62">
        <f>'K8 SD_UPTD 2013'!S351</f>
        <v>0</v>
      </c>
      <c r="R350" s="62">
        <f t="shared" si="15"/>
        <v>63495000</v>
      </c>
      <c r="S350" s="59">
        <f t="shared" si="16"/>
        <v>0</v>
      </c>
      <c r="T350" s="59">
        <f t="shared" si="17"/>
        <v>15000</v>
      </c>
      <c r="U350" s="59">
        <f>'PER TRIWULAN'!X345</f>
        <v>63510000</v>
      </c>
      <c r="V350" s="59">
        <f>'K8 SD_UPTD 2013'!F351</f>
        <v>63510000</v>
      </c>
    </row>
    <row r="351" spans="2:22">
      <c r="B351" s="79">
        <f>'PER TRIWULAN'!A346</f>
        <v>341</v>
      </c>
      <c r="C351" s="90" t="str">
        <f>'PER TRIWULAN'!I346</f>
        <v xml:space="preserve"> Kedungjati </v>
      </c>
      <c r="D351" s="36" t="str">
        <f>'PER TRIWULAN'!B346</f>
        <v>SD NEGERI 2 KEDUNGJATI</v>
      </c>
      <c r="E351" s="62">
        <f>'K8 SD_UPTD 2013'!G352</f>
        <v>4463000</v>
      </c>
      <c r="F351" s="62">
        <f>'K8 SD_UPTD 2013'!H352</f>
        <v>579500</v>
      </c>
      <c r="G351" s="62">
        <f>'K8 SD_UPTD 2013'!I352</f>
        <v>32320000</v>
      </c>
      <c r="H351" s="62">
        <f>'K8 SD_UPTD 2013'!J352</f>
        <v>19694300</v>
      </c>
      <c r="I351" s="62">
        <f>'K8 SD_UPTD 2013'!K352</f>
        <v>22432450</v>
      </c>
      <c r="J351" s="62">
        <f>'K8 SD_UPTD 2013'!L352</f>
        <v>2354780</v>
      </c>
      <c r="K351" s="62">
        <f>'K8 SD_UPTD 2013'!M352</f>
        <v>1336415</v>
      </c>
      <c r="L351" s="62">
        <f>'K8 SD_UPTD 2013'!N352</f>
        <v>25900000</v>
      </c>
      <c r="M351" s="62">
        <f>'K8 SD_UPTD 2013'!O352</f>
        <v>3020000</v>
      </c>
      <c r="N351" s="62">
        <f>'K8 SD_UPTD 2013'!P352</f>
        <v>3380500</v>
      </c>
      <c r="O351" s="62">
        <f>'K8 SD_UPTD 2013'!Q352</f>
        <v>3949000</v>
      </c>
      <c r="P351" s="62">
        <f>'K8 SD_UPTD 2013'!R352</f>
        <v>8550000</v>
      </c>
      <c r="Q351" s="62">
        <f>'K8 SD_UPTD 2013'!S352</f>
        <v>1650000</v>
      </c>
      <c r="R351" s="62">
        <f t="shared" si="15"/>
        <v>129629945</v>
      </c>
      <c r="S351" s="59">
        <f t="shared" si="16"/>
        <v>0</v>
      </c>
      <c r="T351" s="59">
        <f t="shared" si="17"/>
        <v>55</v>
      </c>
      <c r="U351" s="59">
        <f>'PER TRIWULAN'!X346</f>
        <v>129630000</v>
      </c>
      <c r="V351" s="59">
        <f>'K8 SD_UPTD 2013'!F352</f>
        <v>129630000</v>
      </c>
    </row>
    <row r="352" spans="2:22">
      <c r="B352" s="79">
        <f>'PER TRIWULAN'!A347</f>
        <v>342</v>
      </c>
      <c r="C352" s="90" t="str">
        <f>'PER TRIWULAN'!I347</f>
        <v xml:space="preserve"> Kedungjati </v>
      </c>
      <c r="D352" s="36" t="str">
        <f>'PER TRIWULAN'!B347</f>
        <v>SD NEGERI 2 NGOMBAK</v>
      </c>
      <c r="E352" s="62">
        <f>'K8 SD_UPTD 2013'!G353</f>
        <v>2363500</v>
      </c>
      <c r="F352" s="62">
        <f>'K8 SD_UPTD 2013'!H353</f>
        <v>952324</v>
      </c>
      <c r="G352" s="62">
        <f>'K8 SD_UPTD 2013'!I353</f>
        <v>12449000</v>
      </c>
      <c r="H352" s="62">
        <f>'K8 SD_UPTD 2013'!J353</f>
        <v>12055701</v>
      </c>
      <c r="I352" s="62">
        <f>'K8 SD_UPTD 2013'!K353</f>
        <v>14248975</v>
      </c>
      <c r="J352" s="62">
        <f>'K8 SD_UPTD 2013'!L353</f>
        <v>3677250</v>
      </c>
      <c r="K352" s="62">
        <f>'K8 SD_UPTD 2013'!M353</f>
        <v>7391500</v>
      </c>
      <c r="L352" s="62">
        <f>'K8 SD_UPTD 2013'!N353</f>
        <v>13200000</v>
      </c>
      <c r="M352" s="62">
        <f>'K8 SD_UPTD 2013'!O353</f>
        <v>3574800</v>
      </c>
      <c r="N352" s="62">
        <f>'K8 SD_UPTD 2013'!P353</f>
        <v>0</v>
      </c>
      <c r="O352" s="62">
        <f>'K8 SD_UPTD 2013'!Q353</f>
        <v>3166950</v>
      </c>
      <c r="P352" s="62">
        <f>'K8 SD_UPTD 2013'!R353</f>
        <v>0</v>
      </c>
      <c r="Q352" s="62">
        <f>'K8 SD_UPTD 2013'!S353</f>
        <v>0</v>
      </c>
      <c r="R352" s="62">
        <f t="shared" si="15"/>
        <v>73080000</v>
      </c>
      <c r="S352" s="59">
        <f t="shared" si="16"/>
        <v>0</v>
      </c>
      <c r="T352" s="59">
        <f t="shared" si="17"/>
        <v>0</v>
      </c>
      <c r="U352" s="59">
        <f>'PER TRIWULAN'!X347</f>
        <v>73080000</v>
      </c>
      <c r="V352" s="59">
        <f>'K8 SD_UPTD 2013'!F353</f>
        <v>73080000</v>
      </c>
    </row>
    <row r="353" spans="2:22">
      <c r="B353" s="79">
        <f>'PER TRIWULAN'!A348</f>
        <v>343</v>
      </c>
      <c r="C353" s="90" t="str">
        <f>'PER TRIWULAN'!I348</f>
        <v xml:space="preserve"> Kedungjati </v>
      </c>
      <c r="D353" s="36" t="str">
        <f>'PER TRIWULAN'!B348</f>
        <v>SD NEGERI 2 PADAS</v>
      </c>
      <c r="E353" s="62">
        <f>'K8 SD_UPTD 2013'!G354</f>
        <v>2788000</v>
      </c>
      <c r="F353" s="62">
        <f>'K8 SD_UPTD 2013'!H354</f>
        <v>855000</v>
      </c>
      <c r="G353" s="62">
        <f>'K8 SD_UPTD 2013'!I354</f>
        <v>8159500</v>
      </c>
      <c r="H353" s="62">
        <f>'K8 SD_UPTD 2013'!J354</f>
        <v>14886300</v>
      </c>
      <c r="I353" s="62">
        <f>'K8 SD_UPTD 2013'!K354</f>
        <v>19580850</v>
      </c>
      <c r="J353" s="62">
        <f>'K8 SD_UPTD 2013'!L354</f>
        <v>4252350</v>
      </c>
      <c r="K353" s="62">
        <f>'K8 SD_UPTD 2013'!M354</f>
        <v>5963000</v>
      </c>
      <c r="L353" s="62">
        <f>'K8 SD_UPTD 2013'!N354</f>
        <v>12000000</v>
      </c>
      <c r="M353" s="62">
        <f>'K8 SD_UPTD 2013'!O354</f>
        <v>1100000</v>
      </c>
      <c r="N353" s="62">
        <f>'K8 SD_UPTD 2013'!P354</f>
        <v>0</v>
      </c>
      <c r="O353" s="62">
        <f>'K8 SD_UPTD 2013'!Q354</f>
        <v>2300000</v>
      </c>
      <c r="P353" s="62">
        <f>'K8 SD_UPTD 2013'!R354</f>
        <v>2355000</v>
      </c>
      <c r="Q353" s="62">
        <f>'K8 SD_UPTD 2013'!S354</f>
        <v>0</v>
      </c>
      <c r="R353" s="62">
        <f t="shared" si="15"/>
        <v>74240000</v>
      </c>
      <c r="S353" s="59">
        <f t="shared" si="16"/>
        <v>0</v>
      </c>
      <c r="T353" s="59">
        <f t="shared" si="17"/>
        <v>0</v>
      </c>
      <c r="U353" s="59">
        <f>'PER TRIWULAN'!X348</f>
        <v>74240000</v>
      </c>
      <c r="V353" s="59">
        <f>'K8 SD_UPTD 2013'!F354</f>
        <v>74240000</v>
      </c>
    </row>
    <row r="354" spans="2:22">
      <c r="B354" s="79">
        <f>'PER TRIWULAN'!A349</f>
        <v>344</v>
      </c>
      <c r="C354" s="90" t="str">
        <f>'PER TRIWULAN'!I349</f>
        <v xml:space="preserve"> Kedungjati </v>
      </c>
      <c r="D354" s="36" t="str">
        <f>'PER TRIWULAN'!B349</f>
        <v>SD NEGERI 2 PANIMBO</v>
      </c>
      <c r="E354" s="62">
        <f>'K8 SD_UPTD 2013'!G355</f>
        <v>3823000</v>
      </c>
      <c r="F354" s="62">
        <f>'K8 SD_UPTD 2013'!H355</f>
        <v>1550000</v>
      </c>
      <c r="G354" s="62">
        <f>'K8 SD_UPTD 2013'!I355</f>
        <v>12233050</v>
      </c>
      <c r="H354" s="62">
        <f>'K8 SD_UPTD 2013'!J355</f>
        <v>17955900</v>
      </c>
      <c r="I354" s="62">
        <f>'K8 SD_UPTD 2013'!K355</f>
        <v>6272500</v>
      </c>
      <c r="J354" s="62">
        <f>'K8 SD_UPTD 2013'!L355</f>
        <v>317500</v>
      </c>
      <c r="K354" s="62">
        <f>'K8 SD_UPTD 2013'!M355</f>
        <v>5606000</v>
      </c>
      <c r="L354" s="62">
        <f>'K8 SD_UPTD 2013'!N355</f>
        <v>16200000</v>
      </c>
      <c r="M354" s="62">
        <f>'K8 SD_UPTD 2013'!O355</f>
        <v>5238000</v>
      </c>
      <c r="N354" s="62">
        <f>'K8 SD_UPTD 2013'!P355</f>
        <v>0</v>
      </c>
      <c r="O354" s="62">
        <f>'K8 SD_UPTD 2013'!Q355</f>
        <v>3900000</v>
      </c>
      <c r="P354" s="62">
        <f>'K8 SD_UPTD 2013'!R355</f>
        <v>613000</v>
      </c>
      <c r="Q354" s="62">
        <f>'K8 SD_UPTD 2013'!S355</f>
        <v>7200000</v>
      </c>
      <c r="R354" s="62">
        <f t="shared" si="15"/>
        <v>80908950</v>
      </c>
      <c r="S354" s="59">
        <f t="shared" si="16"/>
        <v>0</v>
      </c>
      <c r="T354" s="59">
        <f t="shared" si="17"/>
        <v>1050</v>
      </c>
      <c r="U354" s="59">
        <f>'PER TRIWULAN'!X349</f>
        <v>80910000</v>
      </c>
      <c r="V354" s="59">
        <f>'K8 SD_UPTD 2013'!F355</f>
        <v>80910000</v>
      </c>
    </row>
    <row r="355" spans="2:22">
      <c r="B355" s="79">
        <f>'PER TRIWULAN'!A350</f>
        <v>345</v>
      </c>
      <c r="C355" s="90" t="str">
        <f>'PER TRIWULAN'!I350</f>
        <v xml:space="preserve"> Kedungjati </v>
      </c>
      <c r="D355" s="36" t="str">
        <f>'PER TRIWULAN'!B350</f>
        <v>SD NEGERI 2 PRIGI</v>
      </c>
      <c r="E355" s="62">
        <f>'K8 SD_UPTD 2013'!G356</f>
        <v>0</v>
      </c>
      <c r="F355" s="62">
        <f>'K8 SD_UPTD 2013'!H356</f>
        <v>0</v>
      </c>
      <c r="G355" s="62">
        <f>'K8 SD_UPTD 2013'!I356</f>
        <v>1317000</v>
      </c>
      <c r="H355" s="62">
        <f>'K8 SD_UPTD 2013'!J356</f>
        <v>1798105</v>
      </c>
      <c r="I355" s="62">
        <f>'K8 SD_UPTD 2013'!K356</f>
        <v>3309300</v>
      </c>
      <c r="J355" s="62">
        <f>'K8 SD_UPTD 2013'!L356</f>
        <v>169045</v>
      </c>
      <c r="K355" s="62">
        <f>'K8 SD_UPTD 2013'!M356</f>
        <v>0</v>
      </c>
      <c r="L355" s="62">
        <f>'K8 SD_UPTD 2013'!N356</f>
        <v>3200000</v>
      </c>
      <c r="M355" s="62">
        <f>'K8 SD_UPTD 2013'!O356</f>
        <v>2200000</v>
      </c>
      <c r="N355" s="62">
        <f>'K8 SD_UPTD 2013'!P356</f>
        <v>0</v>
      </c>
      <c r="O355" s="62">
        <f>'K8 SD_UPTD 2013'!Q356</f>
        <v>1693800</v>
      </c>
      <c r="P355" s="62">
        <f>'K8 SD_UPTD 2013'!R356</f>
        <v>675000</v>
      </c>
      <c r="Q355" s="62">
        <f>'K8 SD_UPTD 2013'!S356</f>
        <v>2602750</v>
      </c>
      <c r="R355" s="62">
        <f t="shared" si="15"/>
        <v>16965000</v>
      </c>
      <c r="S355" s="59">
        <f t="shared" si="16"/>
        <v>0</v>
      </c>
      <c r="T355" s="59">
        <f t="shared" si="17"/>
        <v>0</v>
      </c>
      <c r="U355" s="59">
        <f>'PER TRIWULAN'!X350</f>
        <v>16965000</v>
      </c>
      <c r="V355" s="59">
        <f>'K8 SD_UPTD 2013'!F356</f>
        <v>16965000</v>
      </c>
    </row>
    <row r="356" spans="2:22">
      <c r="B356" s="79">
        <f>'PER TRIWULAN'!A351</f>
        <v>346</v>
      </c>
      <c r="C356" s="90" t="str">
        <f>'PER TRIWULAN'!I351</f>
        <v xml:space="preserve"> Kedungjati </v>
      </c>
      <c r="D356" s="36" t="str">
        <f>'PER TRIWULAN'!B351</f>
        <v>SD NEGERI 2 WATES</v>
      </c>
      <c r="E356" s="62">
        <f>'K8 SD_UPTD 2013'!G357</f>
        <v>4350000</v>
      </c>
      <c r="F356" s="62">
        <f>'K8 SD_UPTD 2013'!H357</f>
        <v>3175000</v>
      </c>
      <c r="G356" s="62">
        <f>'K8 SD_UPTD 2013'!I357</f>
        <v>13151000</v>
      </c>
      <c r="H356" s="62">
        <f>'K8 SD_UPTD 2013'!J357</f>
        <v>22492900</v>
      </c>
      <c r="I356" s="62">
        <f>'K8 SD_UPTD 2013'!K357</f>
        <v>14497450</v>
      </c>
      <c r="J356" s="62">
        <f>'K8 SD_UPTD 2013'!L357</f>
        <v>1346300</v>
      </c>
      <c r="K356" s="62">
        <f>'K8 SD_UPTD 2013'!M357</f>
        <v>2463750</v>
      </c>
      <c r="L356" s="62">
        <f>'K8 SD_UPTD 2013'!N357</f>
        <v>21365000</v>
      </c>
      <c r="M356" s="62">
        <f>'K8 SD_UPTD 2013'!O357</f>
        <v>9003600</v>
      </c>
      <c r="N356" s="62">
        <f>'K8 SD_UPTD 2013'!P357</f>
        <v>30000</v>
      </c>
      <c r="O356" s="62">
        <f>'K8 SD_UPTD 2013'!Q357</f>
        <v>4791000</v>
      </c>
      <c r="P356" s="62">
        <f>'K8 SD_UPTD 2013'!R357</f>
        <v>970000</v>
      </c>
      <c r="Q356" s="62">
        <f>'K8 SD_UPTD 2013'!S357</f>
        <v>12564000</v>
      </c>
      <c r="R356" s="62">
        <f t="shared" si="15"/>
        <v>110200000</v>
      </c>
      <c r="S356" s="59">
        <f t="shared" si="16"/>
        <v>0</v>
      </c>
      <c r="T356" s="59">
        <f t="shared" si="17"/>
        <v>0</v>
      </c>
      <c r="U356" s="59">
        <f>'PER TRIWULAN'!X351</f>
        <v>110200000</v>
      </c>
      <c r="V356" s="59">
        <f>'K8 SD_UPTD 2013'!F357</f>
        <v>110200000</v>
      </c>
    </row>
    <row r="357" spans="2:22">
      <c r="B357" s="79">
        <f>'PER TRIWULAN'!A352</f>
        <v>347</v>
      </c>
      <c r="C357" s="90" t="str">
        <f>'PER TRIWULAN'!I352</f>
        <v xml:space="preserve"> Kedungjati </v>
      </c>
      <c r="D357" s="36" t="str">
        <f>'PER TRIWULAN'!B352</f>
        <v>SD NEGERI 3 JUMO</v>
      </c>
      <c r="E357" s="62">
        <f>'K8 SD_UPTD 2013'!G358</f>
        <v>2553500</v>
      </c>
      <c r="F357" s="62">
        <f>'K8 SD_UPTD 2013'!H358</f>
        <v>164500</v>
      </c>
      <c r="G357" s="62">
        <f>'K8 SD_UPTD 2013'!I358</f>
        <v>6382450</v>
      </c>
      <c r="H357" s="62">
        <f>'K8 SD_UPTD 2013'!J358</f>
        <v>6398750</v>
      </c>
      <c r="I357" s="62">
        <f>'K8 SD_UPTD 2013'!K358</f>
        <v>12776600</v>
      </c>
      <c r="J357" s="62">
        <f>'K8 SD_UPTD 2013'!L358</f>
        <v>3249359</v>
      </c>
      <c r="K357" s="62">
        <f>'K8 SD_UPTD 2013'!M358</f>
        <v>1578000</v>
      </c>
      <c r="L357" s="62">
        <f>'K8 SD_UPTD 2013'!N358</f>
        <v>11060000</v>
      </c>
      <c r="M357" s="62">
        <f>'K8 SD_UPTD 2013'!O358</f>
        <v>5671100</v>
      </c>
      <c r="N357" s="62">
        <f>'K8 SD_UPTD 2013'!P358</f>
        <v>250000</v>
      </c>
      <c r="O357" s="62">
        <f>'K8 SD_UPTD 2013'!Q358</f>
        <v>3185000</v>
      </c>
      <c r="P357" s="62">
        <f>'K8 SD_UPTD 2013'!R358</f>
        <v>0</v>
      </c>
      <c r="Q357" s="62">
        <f>'K8 SD_UPTD 2013'!S358</f>
        <v>2700700</v>
      </c>
      <c r="R357" s="62">
        <f t="shared" si="15"/>
        <v>55969959</v>
      </c>
      <c r="S357" s="59">
        <f t="shared" si="16"/>
        <v>0</v>
      </c>
      <c r="T357" s="59">
        <f t="shared" si="17"/>
        <v>41</v>
      </c>
      <c r="U357" s="59">
        <f>'PER TRIWULAN'!X352</f>
        <v>55970000</v>
      </c>
      <c r="V357" s="59">
        <f>'K8 SD_UPTD 2013'!F358</f>
        <v>55970000</v>
      </c>
    </row>
    <row r="358" spans="2:22">
      <c r="B358" s="79">
        <f>'PER TRIWULAN'!A353</f>
        <v>348</v>
      </c>
      <c r="C358" s="90" t="str">
        <f>'PER TRIWULAN'!I353</f>
        <v xml:space="preserve"> Kedungjati </v>
      </c>
      <c r="D358" s="36" t="str">
        <f>'PER TRIWULAN'!B353</f>
        <v>SD NEGERI 3 KALIMORO</v>
      </c>
      <c r="E358" s="62">
        <f>'K8 SD_UPTD 2013'!G359</f>
        <v>3582000</v>
      </c>
      <c r="F358" s="62">
        <f>'K8 SD_UPTD 2013'!H359</f>
        <v>300000</v>
      </c>
      <c r="G358" s="62">
        <f>'K8 SD_UPTD 2013'!I359</f>
        <v>13493250</v>
      </c>
      <c r="H358" s="62">
        <f>'K8 SD_UPTD 2013'!J359</f>
        <v>12184500</v>
      </c>
      <c r="I358" s="62">
        <f>'K8 SD_UPTD 2013'!K359</f>
        <v>14415550</v>
      </c>
      <c r="J358" s="62">
        <f>'K8 SD_UPTD 2013'!L359</f>
        <v>493000</v>
      </c>
      <c r="K358" s="62">
        <f>'K8 SD_UPTD 2013'!M359</f>
        <v>1818000</v>
      </c>
      <c r="L358" s="62">
        <f>'K8 SD_UPTD 2013'!N359</f>
        <v>14400000</v>
      </c>
      <c r="M358" s="62">
        <f>'K8 SD_UPTD 2013'!O359</f>
        <v>7103700</v>
      </c>
      <c r="N358" s="62">
        <f>'K8 SD_UPTD 2013'!P359</f>
        <v>0</v>
      </c>
      <c r="O358" s="62">
        <f>'K8 SD_UPTD 2013'!Q359</f>
        <v>2200000</v>
      </c>
      <c r="P358" s="62">
        <f>'K8 SD_UPTD 2013'!R359</f>
        <v>3380000</v>
      </c>
      <c r="Q358" s="62">
        <f>'K8 SD_UPTD 2013'!S359</f>
        <v>0</v>
      </c>
      <c r="R358" s="62">
        <f t="shared" si="15"/>
        <v>73370000</v>
      </c>
      <c r="S358" s="59">
        <f t="shared" si="16"/>
        <v>0</v>
      </c>
      <c r="T358" s="59">
        <f t="shared" si="17"/>
        <v>0</v>
      </c>
      <c r="U358" s="59">
        <f>'PER TRIWULAN'!X353</f>
        <v>73370000</v>
      </c>
      <c r="V358" s="59">
        <f>'K8 SD_UPTD 2013'!F359</f>
        <v>73370000</v>
      </c>
    </row>
    <row r="359" spans="2:22">
      <c r="B359" s="79">
        <f>'PER TRIWULAN'!A354</f>
        <v>349</v>
      </c>
      <c r="C359" s="90" t="str">
        <f>'PER TRIWULAN'!I354</f>
        <v xml:space="preserve"> Kedungjati </v>
      </c>
      <c r="D359" s="36" t="str">
        <f>'PER TRIWULAN'!B354</f>
        <v>SD NEGERI 3 KARANGLANGU</v>
      </c>
      <c r="E359" s="62">
        <f>'K8 SD_UPTD 2013'!G360</f>
        <v>1711250</v>
      </c>
      <c r="F359" s="62">
        <f>'K8 SD_UPTD 2013'!H360</f>
        <v>493000</v>
      </c>
      <c r="G359" s="62">
        <f>'K8 SD_UPTD 2013'!I360</f>
        <v>15752000</v>
      </c>
      <c r="H359" s="62">
        <f>'K8 SD_UPTD 2013'!J360</f>
        <v>20623000</v>
      </c>
      <c r="I359" s="62">
        <f>'K8 SD_UPTD 2013'!K360</f>
        <v>18511250</v>
      </c>
      <c r="J359" s="62">
        <f>'K8 SD_UPTD 2013'!L360</f>
        <v>1131500</v>
      </c>
      <c r="K359" s="62">
        <f>'K8 SD_UPTD 2013'!M360</f>
        <v>3325000</v>
      </c>
      <c r="L359" s="62">
        <f>'K8 SD_UPTD 2013'!N360</f>
        <v>15810000</v>
      </c>
      <c r="M359" s="62">
        <f>'K8 SD_UPTD 2013'!O360</f>
        <v>4610000</v>
      </c>
      <c r="N359" s="62">
        <f>'K8 SD_UPTD 2013'!P360</f>
        <v>2370000</v>
      </c>
      <c r="O359" s="62">
        <f>'K8 SD_UPTD 2013'!Q360</f>
        <v>4358000</v>
      </c>
      <c r="P359" s="62">
        <f>'K8 SD_UPTD 2013'!R360</f>
        <v>2155000</v>
      </c>
      <c r="Q359" s="62">
        <f>'K8 SD_UPTD 2013'!S360</f>
        <v>500000</v>
      </c>
      <c r="R359" s="62">
        <f t="shared" si="15"/>
        <v>91350000</v>
      </c>
      <c r="S359" s="59">
        <f t="shared" si="16"/>
        <v>0</v>
      </c>
      <c r="T359" s="59">
        <f t="shared" si="17"/>
        <v>0</v>
      </c>
      <c r="U359" s="59">
        <f>'PER TRIWULAN'!X354</f>
        <v>91350000</v>
      </c>
      <c r="V359" s="59">
        <f>'K8 SD_UPTD 2013'!F360</f>
        <v>91350000</v>
      </c>
    </row>
    <row r="360" spans="2:22">
      <c r="B360" s="79">
        <f>'PER TRIWULAN'!A355</f>
        <v>350</v>
      </c>
      <c r="C360" s="90" t="str">
        <f>'PER TRIWULAN'!I355</f>
        <v xml:space="preserve"> Kedungjati </v>
      </c>
      <c r="D360" s="36" t="str">
        <f>'PER TRIWULAN'!B355</f>
        <v>SD NEGERI 3 KEDUNGJATI</v>
      </c>
      <c r="E360" s="62">
        <f>'K8 SD_UPTD 2013'!G361</f>
        <v>1868000</v>
      </c>
      <c r="F360" s="62">
        <f>'K8 SD_UPTD 2013'!H361</f>
        <v>450000</v>
      </c>
      <c r="G360" s="62">
        <f>'K8 SD_UPTD 2013'!I361</f>
        <v>9732800</v>
      </c>
      <c r="H360" s="62">
        <f>'K8 SD_UPTD 2013'!J361</f>
        <v>10042350</v>
      </c>
      <c r="I360" s="62">
        <f>'K8 SD_UPTD 2013'!K361</f>
        <v>14284150</v>
      </c>
      <c r="J360" s="62">
        <f>'K8 SD_UPTD 2013'!L361</f>
        <v>847626</v>
      </c>
      <c r="K360" s="62">
        <f>'K8 SD_UPTD 2013'!M361</f>
        <v>4523600</v>
      </c>
      <c r="L360" s="62">
        <f>'K8 SD_UPTD 2013'!N361</f>
        <v>11540000</v>
      </c>
      <c r="M360" s="62">
        <f>'K8 SD_UPTD 2013'!O361</f>
        <v>3150000</v>
      </c>
      <c r="N360" s="62">
        <f>'K8 SD_UPTD 2013'!P361</f>
        <v>0</v>
      </c>
      <c r="O360" s="62">
        <f>'K8 SD_UPTD 2013'!Q361</f>
        <v>1690950</v>
      </c>
      <c r="P360" s="62">
        <f>'K8 SD_UPTD 2013'!R361</f>
        <v>450000</v>
      </c>
      <c r="Q360" s="62">
        <f>'K8 SD_UPTD 2013'!S361</f>
        <v>0</v>
      </c>
      <c r="R360" s="62">
        <f t="shared" si="15"/>
        <v>58579476</v>
      </c>
      <c r="S360" s="59">
        <f t="shared" si="16"/>
        <v>0</v>
      </c>
      <c r="T360" s="59">
        <f t="shared" si="17"/>
        <v>524</v>
      </c>
      <c r="U360" s="59">
        <f>'PER TRIWULAN'!X355</f>
        <v>58580000</v>
      </c>
      <c r="V360" s="59">
        <f>'K8 SD_UPTD 2013'!F361</f>
        <v>58580000</v>
      </c>
    </row>
    <row r="361" spans="2:22">
      <c r="B361" s="79">
        <f>'PER TRIWULAN'!A356</f>
        <v>351</v>
      </c>
      <c r="C361" s="90" t="str">
        <f>'PER TRIWULAN'!I356</f>
        <v xml:space="preserve"> Kedungjati </v>
      </c>
      <c r="D361" s="36" t="str">
        <f>'PER TRIWULAN'!B356</f>
        <v>SD NEGERI 3 KENTENGSARI</v>
      </c>
      <c r="E361" s="62">
        <f>'K8 SD_UPTD 2013'!G362</f>
        <v>417500</v>
      </c>
      <c r="F361" s="62">
        <f>'K8 SD_UPTD 2013'!H362</f>
        <v>300000</v>
      </c>
      <c r="G361" s="62">
        <f>'K8 SD_UPTD 2013'!I362</f>
        <v>2851600</v>
      </c>
      <c r="H361" s="62">
        <f>'K8 SD_UPTD 2013'!J362</f>
        <v>5473350</v>
      </c>
      <c r="I361" s="62">
        <f>'K8 SD_UPTD 2013'!K362</f>
        <v>9414100</v>
      </c>
      <c r="J361" s="62">
        <f>'K8 SD_UPTD 2013'!L362</f>
        <v>1140655</v>
      </c>
      <c r="K361" s="62">
        <f>'K8 SD_UPTD 2013'!M362</f>
        <v>2639895</v>
      </c>
      <c r="L361" s="62">
        <f>'K8 SD_UPTD 2013'!N362</f>
        <v>8874000</v>
      </c>
      <c r="M361" s="62">
        <f>'K8 SD_UPTD 2013'!O362</f>
        <v>4130700</v>
      </c>
      <c r="N361" s="62">
        <f>'K8 SD_UPTD 2013'!P362</f>
        <v>0</v>
      </c>
      <c r="O361" s="62">
        <f>'K8 SD_UPTD 2013'!Q362</f>
        <v>1040000</v>
      </c>
      <c r="P361" s="62">
        <f>'K8 SD_UPTD 2013'!R362</f>
        <v>4745000</v>
      </c>
      <c r="Q361" s="62">
        <f>'K8 SD_UPTD 2013'!S362</f>
        <v>3343200</v>
      </c>
      <c r="R361" s="62">
        <f t="shared" si="15"/>
        <v>44370000</v>
      </c>
      <c r="S361" s="59">
        <f t="shared" si="16"/>
        <v>0</v>
      </c>
      <c r="T361" s="59">
        <f t="shared" si="17"/>
        <v>0</v>
      </c>
      <c r="U361" s="59">
        <f>'PER TRIWULAN'!X356</f>
        <v>44370000</v>
      </c>
      <c r="V361" s="59">
        <f>'K8 SD_UPTD 2013'!F362</f>
        <v>44370000</v>
      </c>
    </row>
    <row r="362" spans="2:22">
      <c r="B362" s="79">
        <f>'PER TRIWULAN'!A357</f>
        <v>352</v>
      </c>
      <c r="C362" s="90" t="str">
        <f>'PER TRIWULAN'!I357</f>
        <v xml:space="preserve"> Kedungjati </v>
      </c>
      <c r="D362" s="36" t="str">
        <f>'PER TRIWULAN'!B357</f>
        <v>SD NEGERI 3 PADAS</v>
      </c>
      <c r="E362" s="62">
        <f>'K8 SD_UPTD 2013'!G363</f>
        <v>0</v>
      </c>
      <c r="F362" s="62">
        <f>'K8 SD_UPTD 2013'!H363</f>
        <v>0</v>
      </c>
      <c r="G362" s="62">
        <f>'K8 SD_UPTD 2013'!I363</f>
        <v>648000</v>
      </c>
      <c r="H362" s="62">
        <f>'K8 SD_UPTD 2013'!J363</f>
        <v>1466400</v>
      </c>
      <c r="I362" s="62">
        <f>'K8 SD_UPTD 2013'!K363</f>
        <v>2139600</v>
      </c>
      <c r="J362" s="62">
        <f>'K8 SD_UPTD 2013'!L363</f>
        <v>986000</v>
      </c>
      <c r="K362" s="62">
        <f>'K8 SD_UPTD 2013'!M363</f>
        <v>0</v>
      </c>
      <c r="L362" s="62">
        <f>'K8 SD_UPTD 2013'!N363</f>
        <v>2000000</v>
      </c>
      <c r="M362" s="62">
        <f>'K8 SD_UPTD 2013'!O363</f>
        <v>150000</v>
      </c>
      <c r="N362" s="62">
        <f>'K8 SD_UPTD 2013'!P363</f>
        <v>0</v>
      </c>
      <c r="O362" s="62">
        <f>'K8 SD_UPTD 2013'!Q363</f>
        <v>500000</v>
      </c>
      <c r="P362" s="62">
        <f>'K8 SD_UPTD 2013'!R363</f>
        <v>2550000</v>
      </c>
      <c r="Q362" s="62">
        <f>'K8 SD_UPTD 2013'!S363</f>
        <v>0</v>
      </c>
      <c r="R362" s="62">
        <f t="shared" si="15"/>
        <v>10440000</v>
      </c>
      <c r="S362" s="59">
        <f t="shared" si="16"/>
        <v>0</v>
      </c>
      <c r="T362" s="59">
        <f t="shared" si="17"/>
        <v>0</v>
      </c>
      <c r="U362" s="59">
        <f>'PER TRIWULAN'!X357</f>
        <v>10440000</v>
      </c>
      <c r="V362" s="59">
        <f>'K8 SD_UPTD 2013'!F363</f>
        <v>10440000</v>
      </c>
    </row>
    <row r="363" spans="2:22">
      <c r="B363" s="79">
        <f>'PER TRIWULAN'!A358</f>
        <v>353</v>
      </c>
      <c r="C363" s="90" t="str">
        <f>'PER TRIWULAN'!I358</f>
        <v xml:space="preserve"> Kedungjati </v>
      </c>
      <c r="D363" s="36" t="str">
        <f>'PER TRIWULAN'!B358</f>
        <v>SD NEGERI 3 PRIGI</v>
      </c>
      <c r="E363" s="62">
        <f>'K8 SD_UPTD 2013'!G364</f>
        <v>1985250</v>
      </c>
      <c r="F363" s="62">
        <f>'K8 SD_UPTD 2013'!H364</f>
        <v>119200</v>
      </c>
      <c r="G363" s="62">
        <f>'K8 SD_UPTD 2013'!I364</f>
        <v>829500</v>
      </c>
      <c r="H363" s="62">
        <f>'K8 SD_UPTD 2013'!J364</f>
        <v>3594250</v>
      </c>
      <c r="I363" s="62">
        <f>'K8 SD_UPTD 2013'!K364</f>
        <v>6016300</v>
      </c>
      <c r="J363" s="62">
        <f>'K8 SD_UPTD 2013'!L364</f>
        <v>778193</v>
      </c>
      <c r="K363" s="62">
        <f>'K8 SD_UPTD 2013'!M364</f>
        <v>1065000</v>
      </c>
      <c r="L363" s="62">
        <f>'K8 SD_UPTD 2013'!N364</f>
        <v>4300000</v>
      </c>
      <c r="M363" s="62">
        <f>'K8 SD_UPTD 2013'!O364</f>
        <v>1675000</v>
      </c>
      <c r="N363" s="62">
        <f>'K8 SD_UPTD 2013'!P364</f>
        <v>0</v>
      </c>
      <c r="O363" s="62">
        <f>'K8 SD_UPTD 2013'!Q364</f>
        <v>1097250</v>
      </c>
      <c r="P363" s="62">
        <f>'K8 SD_UPTD 2013'!R364</f>
        <v>0</v>
      </c>
      <c r="Q363" s="62">
        <f>'K8 SD_UPTD 2013'!S364</f>
        <v>0</v>
      </c>
      <c r="R363" s="62">
        <f t="shared" si="15"/>
        <v>21459943</v>
      </c>
      <c r="S363" s="59">
        <f t="shared" si="16"/>
        <v>0</v>
      </c>
      <c r="T363" s="59">
        <f t="shared" si="17"/>
        <v>57</v>
      </c>
      <c r="U363" s="59">
        <f>'PER TRIWULAN'!X358</f>
        <v>21460000</v>
      </c>
      <c r="V363" s="59">
        <f>'K8 SD_UPTD 2013'!F364</f>
        <v>21460000</v>
      </c>
    </row>
    <row r="364" spans="2:22">
      <c r="B364" s="79">
        <f>'PER TRIWULAN'!A359</f>
        <v>354</v>
      </c>
      <c r="C364" s="90" t="str">
        <f>'PER TRIWULAN'!I359</f>
        <v xml:space="preserve"> Kedungjati </v>
      </c>
      <c r="D364" s="36" t="str">
        <f>'PER TRIWULAN'!B359</f>
        <v>SD NEGERI 4 PADAS</v>
      </c>
      <c r="E364" s="62">
        <f>'K8 SD_UPTD 2013'!G365</f>
        <v>3078000</v>
      </c>
      <c r="F364" s="62">
        <f>'K8 SD_UPTD 2013'!H365</f>
        <v>91000</v>
      </c>
      <c r="G364" s="62">
        <f>'K8 SD_UPTD 2013'!I365</f>
        <v>9149050</v>
      </c>
      <c r="H364" s="62">
        <f>'K8 SD_UPTD 2013'!J365</f>
        <v>8017950</v>
      </c>
      <c r="I364" s="62">
        <f>'K8 SD_UPTD 2013'!K365</f>
        <v>13713756</v>
      </c>
      <c r="J364" s="62">
        <f>'K8 SD_UPTD 2013'!L365</f>
        <v>2392085</v>
      </c>
      <c r="K364" s="62">
        <f>'K8 SD_UPTD 2013'!M365</f>
        <v>1979659</v>
      </c>
      <c r="L364" s="62">
        <f>'K8 SD_UPTD 2013'!N365</f>
        <v>11320000</v>
      </c>
      <c r="M364" s="62">
        <f>'K8 SD_UPTD 2013'!O365</f>
        <v>2100000</v>
      </c>
      <c r="N364" s="62">
        <f>'K8 SD_UPTD 2013'!P365</f>
        <v>0</v>
      </c>
      <c r="O364" s="62">
        <f>'K8 SD_UPTD 2013'!Q365</f>
        <v>2633500</v>
      </c>
      <c r="P364" s="62">
        <f>'K8 SD_UPTD 2013'!R365</f>
        <v>4105000</v>
      </c>
      <c r="Q364" s="62">
        <f>'K8 SD_UPTD 2013'!S365</f>
        <v>0</v>
      </c>
      <c r="R364" s="62">
        <f t="shared" si="15"/>
        <v>58580000</v>
      </c>
      <c r="S364" s="59">
        <f t="shared" si="16"/>
        <v>0</v>
      </c>
      <c r="T364" s="59">
        <f t="shared" si="17"/>
        <v>0</v>
      </c>
      <c r="U364" s="59">
        <f>'PER TRIWULAN'!X359</f>
        <v>58580000</v>
      </c>
      <c r="V364" s="59">
        <f>'K8 SD_UPTD 2013'!F365</f>
        <v>58580000</v>
      </c>
    </row>
    <row r="365" spans="2:22">
      <c r="B365" s="79">
        <f>'PER TRIWULAN'!A360</f>
        <v>355</v>
      </c>
      <c r="C365" s="90" t="str">
        <f>'PER TRIWULAN'!I360</f>
        <v xml:space="preserve"> Kedungjati </v>
      </c>
      <c r="D365" s="36" t="str">
        <f>'PER TRIWULAN'!B360</f>
        <v>SD NEGERI 5 KEDUNGJATI</v>
      </c>
      <c r="E365" s="62">
        <f>'K8 SD_UPTD 2013'!G366</f>
        <v>2694000</v>
      </c>
      <c r="F365" s="62">
        <f>'K8 SD_UPTD 2013'!H366</f>
        <v>466000</v>
      </c>
      <c r="G365" s="62">
        <f>'K8 SD_UPTD 2013'!I366</f>
        <v>5566000</v>
      </c>
      <c r="H365" s="62">
        <f>'K8 SD_UPTD 2013'!J366</f>
        <v>6781900</v>
      </c>
      <c r="I365" s="62">
        <f>'K8 SD_UPTD 2013'!K366</f>
        <v>12692600</v>
      </c>
      <c r="J365" s="62">
        <f>'K8 SD_UPTD 2013'!L366</f>
        <v>1927500</v>
      </c>
      <c r="K365" s="62">
        <f>'K8 SD_UPTD 2013'!M366</f>
        <v>3981000</v>
      </c>
      <c r="L365" s="62">
        <f>'K8 SD_UPTD 2013'!N366</f>
        <v>9900000</v>
      </c>
      <c r="M365" s="62">
        <f>'K8 SD_UPTD 2013'!O366</f>
        <v>1758000</v>
      </c>
      <c r="N365" s="62">
        <f>'K8 SD_UPTD 2013'!P366</f>
        <v>0</v>
      </c>
      <c r="O365" s="62">
        <f>'K8 SD_UPTD 2013'!Q366</f>
        <v>4273000</v>
      </c>
      <c r="P365" s="62">
        <f>'K8 SD_UPTD 2013'!R366</f>
        <v>1000000</v>
      </c>
      <c r="Q365" s="62">
        <f>'K8 SD_UPTD 2013'!S366</f>
        <v>0</v>
      </c>
      <c r="R365" s="62">
        <f t="shared" si="15"/>
        <v>51040000</v>
      </c>
      <c r="S365" s="59">
        <f t="shared" si="16"/>
        <v>0</v>
      </c>
      <c r="T365" s="59">
        <f t="shared" si="17"/>
        <v>0</v>
      </c>
      <c r="U365" s="59">
        <f>'PER TRIWULAN'!X360</f>
        <v>51040000</v>
      </c>
      <c r="V365" s="59">
        <f>'K8 SD_UPTD 2013'!F366</f>
        <v>51040000</v>
      </c>
    </row>
    <row r="366" spans="2:22">
      <c r="B366" s="79">
        <f>'PER TRIWULAN'!A361</f>
        <v>356</v>
      </c>
      <c r="C366" s="90" t="str">
        <f>'PER TRIWULAN'!I361</f>
        <v xml:space="preserve"> Kedungjati </v>
      </c>
      <c r="D366" s="36" t="str">
        <f>'PER TRIWULAN'!B361</f>
        <v>SD NEGERI KLITIKAN</v>
      </c>
      <c r="E366" s="62">
        <f>'K8 SD_UPTD 2013'!G367</f>
        <v>2345000</v>
      </c>
      <c r="F366" s="62">
        <f>'K8 SD_UPTD 2013'!H367</f>
        <v>180000</v>
      </c>
      <c r="G366" s="62">
        <f>'K8 SD_UPTD 2013'!I367</f>
        <v>3585000</v>
      </c>
      <c r="H366" s="62">
        <f>'K8 SD_UPTD 2013'!J367</f>
        <v>3660350</v>
      </c>
      <c r="I366" s="62">
        <f>'K8 SD_UPTD 2013'!K367</f>
        <v>20161550</v>
      </c>
      <c r="J366" s="62">
        <f>'K8 SD_UPTD 2013'!L367</f>
        <v>543700</v>
      </c>
      <c r="K366" s="62">
        <f>'K8 SD_UPTD 2013'!M367</f>
        <v>3114400</v>
      </c>
      <c r="L366" s="62">
        <f>'K8 SD_UPTD 2013'!N367</f>
        <v>8775000</v>
      </c>
      <c r="M366" s="62">
        <f>'K8 SD_UPTD 2013'!O367</f>
        <v>1165000</v>
      </c>
      <c r="N366" s="62">
        <f>'K8 SD_UPTD 2013'!P367</f>
        <v>0</v>
      </c>
      <c r="O366" s="62">
        <f>'K8 SD_UPTD 2013'!Q367</f>
        <v>550000</v>
      </c>
      <c r="P366" s="62">
        <f>'K8 SD_UPTD 2013'!R367</f>
        <v>0</v>
      </c>
      <c r="Q366" s="62">
        <f>'K8 SD_UPTD 2013'!S367</f>
        <v>0</v>
      </c>
      <c r="R366" s="62">
        <f t="shared" si="15"/>
        <v>44080000</v>
      </c>
      <c r="S366" s="59">
        <f t="shared" si="16"/>
        <v>0</v>
      </c>
      <c r="T366" s="59">
        <f t="shared" si="17"/>
        <v>0</v>
      </c>
      <c r="U366" s="59">
        <f>'PER TRIWULAN'!X361</f>
        <v>44080000</v>
      </c>
      <c r="V366" s="59">
        <f>'K8 SD_UPTD 2013'!F367</f>
        <v>44080000</v>
      </c>
    </row>
    <row r="367" spans="2:22">
      <c r="B367" s="79">
        <f>'PER TRIWULAN'!A362</f>
        <v>357</v>
      </c>
      <c r="C367" s="90" t="str">
        <f>'PER TRIWULAN'!I362</f>
        <v xml:space="preserve"> Kedungjati </v>
      </c>
      <c r="D367" s="36" t="str">
        <f>'PER TRIWULAN'!B362</f>
        <v>SD NEGERI 1 JUMO</v>
      </c>
      <c r="E367" s="62">
        <f>'K8 SD_UPTD 2013'!G368</f>
        <v>5073000</v>
      </c>
      <c r="F367" s="62">
        <f>'K8 SD_UPTD 2013'!H368</f>
        <v>289000</v>
      </c>
      <c r="G367" s="62">
        <f>'K8 SD_UPTD 2013'!I368</f>
        <v>20448300</v>
      </c>
      <c r="H367" s="62">
        <f>'K8 SD_UPTD 2013'!J368</f>
        <v>23261650</v>
      </c>
      <c r="I367" s="62">
        <f>'K8 SD_UPTD 2013'!K368</f>
        <v>14849650</v>
      </c>
      <c r="J367" s="62">
        <f>'K8 SD_UPTD 2013'!L368</f>
        <v>15363800</v>
      </c>
      <c r="K367" s="62">
        <f>'K8 SD_UPTD 2013'!M368</f>
        <v>2095000</v>
      </c>
      <c r="L367" s="62">
        <f>'K8 SD_UPTD 2013'!N368</f>
        <v>19430000</v>
      </c>
      <c r="M367" s="62">
        <f>'K8 SD_UPTD 2013'!O368</f>
        <v>3245000</v>
      </c>
      <c r="N367" s="62">
        <f>'K8 SD_UPTD 2013'!P368</f>
        <v>1570000</v>
      </c>
      <c r="O367" s="62">
        <f>'K8 SD_UPTD 2013'!Q368</f>
        <v>5247600</v>
      </c>
      <c r="P367" s="62">
        <f>'K8 SD_UPTD 2013'!R368</f>
        <v>0</v>
      </c>
      <c r="Q367" s="62">
        <f>'K8 SD_UPTD 2013'!S368</f>
        <v>6287000</v>
      </c>
      <c r="R367" s="62">
        <f t="shared" si="15"/>
        <v>117160000</v>
      </c>
      <c r="S367" s="59">
        <f t="shared" si="16"/>
        <v>0</v>
      </c>
      <c r="T367" s="59">
        <f t="shared" si="17"/>
        <v>0</v>
      </c>
      <c r="U367" s="59">
        <f>'PER TRIWULAN'!X362</f>
        <v>117160000</v>
      </c>
      <c r="V367" s="59">
        <f>'K8 SD_UPTD 2013'!F368</f>
        <v>117160000</v>
      </c>
    </row>
    <row r="368" spans="2:22">
      <c r="B368" s="79">
        <f>'PER TRIWULAN'!A363</f>
        <v>358</v>
      </c>
      <c r="C368" s="90" t="str">
        <f>'PER TRIWULAN'!I363</f>
        <v xml:space="preserve"> Klambu </v>
      </c>
      <c r="D368" s="36" t="str">
        <f>'PER TRIWULAN'!B363</f>
        <v>SD NEGERI 1 KLAMBU</v>
      </c>
      <c r="E368" s="62">
        <f>'K8 SD_UPTD 2013'!G369</f>
        <v>651000</v>
      </c>
      <c r="F368" s="62">
        <f>'K8 SD_UPTD 2013'!H369</f>
        <v>305000</v>
      </c>
      <c r="G368" s="62">
        <f>'K8 SD_UPTD 2013'!I369</f>
        <v>13441500</v>
      </c>
      <c r="H368" s="62">
        <f>'K8 SD_UPTD 2013'!J369</f>
        <v>21160575</v>
      </c>
      <c r="I368" s="62">
        <f>'K8 SD_UPTD 2013'!K369</f>
        <v>52614007</v>
      </c>
      <c r="J368" s="62">
        <f>'K8 SD_UPTD 2013'!L369</f>
        <v>2278493</v>
      </c>
      <c r="K368" s="62">
        <f>'K8 SD_UPTD 2013'!M369</f>
        <v>11979425</v>
      </c>
      <c r="L368" s="62">
        <f>'K8 SD_UPTD 2013'!N369</f>
        <v>25200000</v>
      </c>
      <c r="M368" s="62">
        <f>'K8 SD_UPTD 2013'!O369</f>
        <v>5630000</v>
      </c>
      <c r="N368" s="62">
        <f>'K8 SD_UPTD 2013'!P369</f>
        <v>0</v>
      </c>
      <c r="O368" s="62">
        <f>'K8 SD_UPTD 2013'!Q369</f>
        <v>2750000</v>
      </c>
      <c r="P368" s="62">
        <f>'K8 SD_UPTD 2013'!R369</f>
        <v>0</v>
      </c>
      <c r="Q368" s="62">
        <f>'K8 SD_UPTD 2013'!S369</f>
        <v>0</v>
      </c>
      <c r="R368" s="62">
        <f t="shared" si="15"/>
        <v>136010000</v>
      </c>
      <c r="S368" s="59">
        <f t="shared" si="16"/>
        <v>0</v>
      </c>
      <c r="T368" s="59">
        <f t="shared" si="17"/>
        <v>0</v>
      </c>
      <c r="U368" s="59">
        <f>'PER TRIWULAN'!X363</f>
        <v>136010000</v>
      </c>
      <c r="V368" s="59">
        <f>'K8 SD_UPTD 2013'!F369</f>
        <v>136010000</v>
      </c>
    </row>
    <row r="369" spans="2:22">
      <c r="B369" s="79">
        <f>'PER TRIWULAN'!A364</f>
        <v>359</v>
      </c>
      <c r="C369" s="90" t="str">
        <f>'PER TRIWULAN'!I364</f>
        <v xml:space="preserve"> Klambu </v>
      </c>
      <c r="D369" s="36" t="str">
        <f>'PER TRIWULAN'!B364</f>
        <v>SD NEGERI 1 MENAWAN</v>
      </c>
      <c r="E369" s="62">
        <f>'K8 SD_UPTD 2013'!G370</f>
        <v>2553700</v>
      </c>
      <c r="F369" s="62">
        <f>'K8 SD_UPTD 2013'!H370</f>
        <v>0</v>
      </c>
      <c r="G369" s="62">
        <f>'K8 SD_UPTD 2013'!I370</f>
        <v>5915900</v>
      </c>
      <c r="H369" s="62">
        <f>'K8 SD_UPTD 2013'!J370</f>
        <v>6801000</v>
      </c>
      <c r="I369" s="62">
        <f>'K8 SD_UPTD 2013'!K370</f>
        <v>33082162</v>
      </c>
      <c r="J369" s="62">
        <f>'K8 SD_UPTD 2013'!L370</f>
        <v>1585738</v>
      </c>
      <c r="K369" s="62">
        <f>'K8 SD_UPTD 2013'!M370</f>
        <v>3245500</v>
      </c>
      <c r="L369" s="62">
        <f>'K8 SD_UPTD 2013'!N370</f>
        <v>16380000</v>
      </c>
      <c r="M369" s="62">
        <f>'K8 SD_UPTD 2013'!O370</f>
        <v>3355000</v>
      </c>
      <c r="N369" s="62">
        <f>'K8 SD_UPTD 2013'!P370</f>
        <v>500000</v>
      </c>
      <c r="O369" s="62">
        <f>'K8 SD_UPTD 2013'!Q370</f>
        <v>1800000</v>
      </c>
      <c r="P369" s="62">
        <f>'K8 SD_UPTD 2013'!R370</f>
        <v>1471000</v>
      </c>
      <c r="Q369" s="62">
        <f>'K8 SD_UPTD 2013'!S370</f>
        <v>6250000</v>
      </c>
      <c r="R369" s="62">
        <f t="shared" si="15"/>
        <v>82940000</v>
      </c>
      <c r="S369" s="59">
        <f t="shared" si="16"/>
        <v>0</v>
      </c>
      <c r="T369" s="59">
        <f t="shared" si="17"/>
        <v>0</v>
      </c>
      <c r="U369" s="59">
        <f>'PER TRIWULAN'!X364</f>
        <v>82940000</v>
      </c>
      <c r="V369" s="59">
        <f>'K8 SD_UPTD 2013'!F370</f>
        <v>82940000</v>
      </c>
    </row>
    <row r="370" spans="2:22">
      <c r="B370" s="79">
        <f>'PER TRIWULAN'!A365</f>
        <v>360</v>
      </c>
      <c r="C370" s="90" t="str">
        <f>'PER TRIWULAN'!I365</f>
        <v xml:space="preserve"> Klambu </v>
      </c>
      <c r="D370" s="36" t="str">
        <f>'PER TRIWULAN'!B365</f>
        <v>SD NEGERI 1 PENGANTEN</v>
      </c>
      <c r="E370" s="62">
        <f>'K8 SD_UPTD 2013'!G371</f>
        <v>1304500</v>
      </c>
      <c r="F370" s="62">
        <f>'K8 SD_UPTD 2013'!H371</f>
        <v>1180000</v>
      </c>
      <c r="G370" s="62">
        <f>'K8 SD_UPTD 2013'!I371</f>
        <v>17733000</v>
      </c>
      <c r="H370" s="62">
        <f>'K8 SD_UPTD 2013'!J371</f>
        <v>10658800</v>
      </c>
      <c r="I370" s="62">
        <f>'K8 SD_UPTD 2013'!K371</f>
        <v>15911756</v>
      </c>
      <c r="J370" s="62">
        <f>'K8 SD_UPTD 2013'!L371</f>
        <v>5927944</v>
      </c>
      <c r="K370" s="62">
        <f>'K8 SD_UPTD 2013'!M371</f>
        <v>8857500</v>
      </c>
      <c r="L370" s="62">
        <f>'K8 SD_UPTD 2013'!N371</f>
        <v>14100000</v>
      </c>
      <c r="M370" s="62">
        <f>'K8 SD_UPTD 2013'!O371</f>
        <v>10111500</v>
      </c>
      <c r="N370" s="62">
        <f>'K8 SD_UPTD 2013'!P371</f>
        <v>1460000</v>
      </c>
      <c r="O370" s="62">
        <f>'K8 SD_UPTD 2013'!Q371</f>
        <v>2000000</v>
      </c>
      <c r="P370" s="62">
        <f>'K8 SD_UPTD 2013'!R371</f>
        <v>75000</v>
      </c>
      <c r="Q370" s="62">
        <f>'K8 SD_UPTD 2013'!S371</f>
        <v>0</v>
      </c>
      <c r="R370" s="62">
        <f t="shared" si="15"/>
        <v>89320000</v>
      </c>
      <c r="S370" s="59">
        <f t="shared" si="16"/>
        <v>0</v>
      </c>
      <c r="T370" s="59">
        <f t="shared" si="17"/>
        <v>0</v>
      </c>
      <c r="U370" s="59">
        <f>'PER TRIWULAN'!X365</f>
        <v>89320000</v>
      </c>
      <c r="V370" s="59">
        <f>'K8 SD_UPTD 2013'!F371</f>
        <v>89320000</v>
      </c>
    </row>
    <row r="371" spans="2:22">
      <c r="B371" s="79">
        <f>'PER TRIWULAN'!A366</f>
        <v>361</v>
      </c>
      <c r="C371" s="90" t="str">
        <f>'PER TRIWULAN'!I366</f>
        <v xml:space="preserve"> Klambu </v>
      </c>
      <c r="D371" s="36" t="str">
        <f>'PER TRIWULAN'!B366</f>
        <v>SD NEGERI 1 TARUMAN</v>
      </c>
      <c r="E371" s="62">
        <f>'K8 SD_UPTD 2013'!G372</f>
        <v>110000</v>
      </c>
      <c r="F371" s="62">
        <f>'K8 SD_UPTD 2013'!H372</f>
        <v>400000</v>
      </c>
      <c r="G371" s="62">
        <f>'K8 SD_UPTD 2013'!I372</f>
        <v>6882350</v>
      </c>
      <c r="H371" s="62">
        <f>'K8 SD_UPTD 2013'!J372</f>
        <v>1913500</v>
      </c>
      <c r="I371" s="62">
        <f>'K8 SD_UPTD 2013'!K372</f>
        <v>24368200</v>
      </c>
      <c r="J371" s="62">
        <f>'K8 SD_UPTD 2013'!L372</f>
        <v>5602750</v>
      </c>
      <c r="K371" s="62">
        <f>'K8 SD_UPTD 2013'!M372</f>
        <v>4679500</v>
      </c>
      <c r="L371" s="62">
        <f>'K8 SD_UPTD 2013'!N372</f>
        <v>12300000</v>
      </c>
      <c r="M371" s="62">
        <f>'K8 SD_UPTD 2013'!O372</f>
        <v>6349000</v>
      </c>
      <c r="N371" s="62">
        <f>'K8 SD_UPTD 2013'!P372</f>
        <v>0</v>
      </c>
      <c r="O371" s="62">
        <f>'K8 SD_UPTD 2013'!Q372</f>
        <v>1016500</v>
      </c>
      <c r="P371" s="62">
        <f>'K8 SD_UPTD 2013'!R372</f>
        <v>3948200</v>
      </c>
      <c r="Q371" s="62">
        <f>'K8 SD_UPTD 2013'!S372</f>
        <v>0</v>
      </c>
      <c r="R371" s="62">
        <f t="shared" si="15"/>
        <v>67570000</v>
      </c>
      <c r="S371" s="59">
        <f t="shared" si="16"/>
        <v>0</v>
      </c>
      <c r="T371" s="59">
        <f t="shared" si="17"/>
        <v>0</v>
      </c>
      <c r="U371" s="59">
        <f>'PER TRIWULAN'!X366</f>
        <v>67570000</v>
      </c>
      <c r="V371" s="59">
        <f>'K8 SD_UPTD 2013'!F372</f>
        <v>67570000</v>
      </c>
    </row>
    <row r="372" spans="2:22">
      <c r="B372" s="79">
        <f>'PER TRIWULAN'!A367</f>
        <v>362</v>
      </c>
      <c r="C372" s="90" t="str">
        <f>'PER TRIWULAN'!I367</f>
        <v xml:space="preserve"> Klambu </v>
      </c>
      <c r="D372" s="36" t="str">
        <f>'PER TRIWULAN'!B367</f>
        <v>SD NEGERI 1 TERKESI</v>
      </c>
      <c r="E372" s="62">
        <f>'K8 SD_UPTD 2013'!G373</f>
        <v>0</v>
      </c>
      <c r="F372" s="62">
        <f>'K8 SD_UPTD 2013'!H373</f>
        <v>1000000</v>
      </c>
      <c r="G372" s="62">
        <f>'K8 SD_UPTD 2013'!I373</f>
        <v>24024600</v>
      </c>
      <c r="H372" s="62">
        <f>'K8 SD_UPTD 2013'!J373</f>
        <v>9727900</v>
      </c>
      <c r="I372" s="62">
        <f>'K8 SD_UPTD 2013'!K373</f>
        <v>12918500</v>
      </c>
      <c r="J372" s="62">
        <f>'K8 SD_UPTD 2013'!L373</f>
        <v>2771500</v>
      </c>
      <c r="K372" s="62">
        <f>'K8 SD_UPTD 2013'!M373</f>
        <v>3315000</v>
      </c>
      <c r="L372" s="62">
        <f>'K8 SD_UPTD 2013'!N373</f>
        <v>16200000</v>
      </c>
      <c r="M372" s="62">
        <f>'K8 SD_UPTD 2013'!O373</f>
        <v>5267500</v>
      </c>
      <c r="N372" s="62">
        <f>'K8 SD_UPTD 2013'!P373</f>
        <v>0</v>
      </c>
      <c r="O372" s="62">
        <f>'K8 SD_UPTD 2013'!Q373</f>
        <v>2400000</v>
      </c>
      <c r="P372" s="62">
        <f>'K8 SD_UPTD 2013'!R373</f>
        <v>5605000</v>
      </c>
      <c r="Q372" s="62">
        <f>'K8 SD_UPTD 2013'!S373</f>
        <v>0</v>
      </c>
      <c r="R372" s="62">
        <f t="shared" si="15"/>
        <v>83230000</v>
      </c>
      <c r="S372" s="59">
        <f t="shared" si="16"/>
        <v>0</v>
      </c>
      <c r="T372" s="59">
        <f t="shared" si="17"/>
        <v>0</v>
      </c>
      <c r="U372" s="59">
        <f>'PER TRIWULAN'!X367</f>
        <v>83230000</v>
      </c>
      <c r="V372" s="59">
        <f>'K8 SD_UPTD 2013'!F373</f>
        <v>83230000</v>
      </c>
    </row>
    <row r="373" spans="2:22">
      <c r="B373" s="79">
        <f>'PER TRIWULAN'!A368</f>
        <v>363</v>
      </c>
      <c r="C373" s="90" t="str">
        <f>'PER TRIWULAN'!I368</f>
        <v xml:space="preserve"> Klambu </v>
      </c>
      <c r="D373" s="36" t="str">
        <f>'PER TRIWULAN'!B368</f>
        <v>SD NEGERI 2 KANDANGREJO</v>
      </c>
      <c r="E373" s="62">
        <f>'K8 SD_UPTD 2013'!G374</f>
        <v>1319000</v>
      </c>
      <c r="F373" s="62">
        <f>'K8 SD_UPTD 2013'!H374</f>
        <v>660000</v>
      </c>
      <c r="G373" s="62">
        <f>'K8 SD_UPTD 2013'!I374</f>
        <v>19985500</v>
      </c>
      <c r="H373" s="62">
        <f>'K8 SD_UPTD 2013'!J374</f>
        <v>16571200</v>
      </c>
      <c r="I373" s="62">
        <f>'K8 SD_UPTD 2013'!K374</f>
        <v>5498800</v>
      </c>
      <c r="J373" s="62">
        <f>'K8 SD_UPTD 2013'!L374</f>
        <v>1023500</v>
      </c>
      <c r="K373" s="62">
        <f>'K8 SD_UPTD 2013'!M374</f>
        <v>817000</v>
      </c>
      <c r="L373" s="62">
        <f>'K8 SD_UPTD 2013'!N374</f>
        <v>12450000</v>
      </c>
      <c r="M373" s="62">
        <f>'K8 SD_UPTD 2013'!O374</f>
        <v>3205000</v>
      </c>
      <c r="N373" s="62">
        <f>'K8 SD_UPTD 2013'!P374</f>
        <v>0</v>
      </c>
      <c r="O373" s="62">
        <f>'K8 SD_UPTD 2013'!Q374</f>
        <v>2270000</v>
      </c>
      <c r="P373" s="62">
        <f>'K8 SD_UPTD 2013'!R374</f>
        <v>0</v>
      </c>
      <c r="Q373" s="62">
        <f>'K8 SD_UPTD 2013'!S374</f>
        <v>0</v>
      </c>
      <c r="R373" s="62">
        <f t="shared" si="15"/>
        <v>63800000</v>
      </c>
      <c r="S373" s="59">
        <f t="shared" si="16"/>
        <v>0</v>
      </c>
      <c r="T373" s="59">
        <f t="shared" si="17"/>
        <v>0</v>
      </c>
      <c r="U373" s="59">
        <f>'PER TRIWULAN'!X368</f>
        <v>63800000</v>
      </c>
      <c r="V373" s="59">
        <f>'K8 SD_UPTD 2013'!F374</f>
        <v>63800000</v>
      </c>
    </row>
    <row r="374" spans="2:22">
      <c r="B374" s="79">
        <f>'PER TRIWULAN'!A369</f>
        <v>364</v>
      </c>
      <c r="C374" s="90" t="str">
        <f>'PER TRIWULAN'!I369</f>
        <v xml:space="preserve"> Klambu </v>
      </c>
      <c r="D374" s="36" t="str">
        <f>'PER TRIWULAN'!B369</f>
        <v>SD NEGERI 2 KLAMBU</v>
      </c>
      <c r="E374" s="62">
        <f>'K8 SD_UPTD 2013'!G375</f>
        <v>1006000</v>
      </c>
      <c r="F374" s="62">
        <f>'K8 SD_UPTD 2013'!H375</f>
        <v>0</v>
      </c>
      <c r="G374" s="62">
        <f>'K8 SD_UPTD 2013'!I375</f>
        <v>23864250</v>
      </c>
      <c r="H374" s="62">
        <f>'K8 SD_UPTD 2013'!J375</f>
        <v>14689700</v>
      </c>
      <c r="I374" s="62">
        <f>'K8 SD_UPTD 2013'!K375</f>
        <v>28494942</v>
      </c>
      <c r="J374" s="62">
        <f>'K8 SD_UPTD 2013'!L375</f>
        <v>1644308</v>
      </c>
      <c r="K374" s="62">
        <f>'K8 SD_UPTD 2013'!M375</f>
        <v>320000</v>
      </c>
      <c r="L374" s="62">
        <f>'K8 SD_UPTD 2013'!N375</f>
        <v>17700000</v>
      </c>
      <c r="M374" s="62">
        <f>'K8 SD_UPTD 2013'!O375</f>
        <v>7050800</v>
      </c>
      <c r="N374" s="62">
        <f>'K8 SD_UPTD 2013'!P375</f>
        <v>840000</v>
      </c>
      <c r="O374" s="62">
        <f>'K8 SD_UPTD 2013'!Q375</f>
        <v>2400000</v>
      </c>
      <c r="P374" s="62">
        <f>'K8 SD_UPTD 2013'!R375</f>
        <v>0</v>
      </c>
      <c r="Q374" s="62">
        <f>'K8 SD_UPTD 2013'!S375</f>
        <v>4650000</v>
      </c>
      <c r="R374" s="62">
        <f t="shared" si="15"/>
        <v>102660000</v>
      </c>
      <c r="S374" s="59">
        <f t="shared" si="16"/>
        <v>0</v>
      </c>
      <c r="T374" s="59">
        <f t="shared" si="17"/>
        <v>0</v>
      </c>
      <c r="U374" s="59">
        <f>'PER TRIWULAN'!X369</f>
        <v>102660000</v>
      </c>
      <c r="V374" s="59">
        <f>'K8 SD_UPTD 2013'!F375</f>
        <v>102660000</v>
      </c>
    </row>
    <row r="375" spans="2:22">
      <c r="B375" s="79">
        <f>'PER TRIWULAN'!A370</f>
        <v>365</v>
      </c>
      <c r="C375" s="90" t="str">
        <f>'PER TRIWULAN'!I370</f>
        <v xml:space="preserve"> Klambu </v>
      </c>
      <c r="D375" s="36" t="str">
        <f>'PER TRIWULAN'!B370</f>
        <v>SD NEGERI 2 MENAWAN</v>
      </c>
      <c r="E375" s="62">
        <f>'K8 SD_UPTD 2013'!G376</f>
        <v>2742000</v>
      </c>
      <c r="F375" s="62">
        <f>'K8 SD_UPTD 2013'!H376</f>
        <v>156000</v>
      </c>
      <c r="G375" s="62">
        <f>'K8 SD_UPTD 2013'!I376</f>
        <v>14640537</v>
      </c>
      <c r="H375" s="62">
        <f>'K8 SD_UPTD 2013'!J376</f>
        <v>9977300</v>
      </c>
      <c r="I375" s="62">
        <f>'K8 SD_UPTD 2013'!K376</f>
        <v>24022150</v>
      </c>
      <c r="J375" s="62">
        <f>'K8 SD_UPTD 2013'!L376</f>
        <v>1886613</v>
      </c>
      <c r="K375" s="62">
        <f>'K8 SD_UPTD 2013'!M376</f>
        <v>12075900</v>
      </c>
      <c r="L375" s="62">
        <f>'K8 SD_UPTD 2013'!N376</f>
        <v>19180000</v>
      </c>
      <c r="M375" s="62">
        <f>'K8 SD_UPTD 2013'!O376</f>
        <v>7844500</v>
      </c>
      <c r="N375" s="62">
        <f>'K8 SD_UPTD 2013'!P376</f>
        <v>0</v>
      </c>
      <c r="O375" s="62">
        <f>'K8 SD_UPTD 2013'!Q376</f>
        <v>850000</v>
      </c>
      <c r="P375" s="62">
        <f>'K8 SD_UPTD 2013'!R376</f>
        <v>0</v>
      </c>
      <c r="Q375" s="62">
        <f>'K8 SD_UPTD 2013'!S376</f>
        <v>3775000</v>
      </c>
      <c r="R375" s="62">
        <f t="shared" si="15"/>
        <v>97150000</v>
      </c>
      <c r="S375" s="59">
        <f t="shared" si="16"/>
        <v>0</v>
      </c>
      <c r="T375" s="59">
        <f t="shared" si="17"/>
        <v>0</v>
      </c>
      <c r="U375" s="59">
        <f>'PER TRIWULAN'!X370</f>
        <v>97150000</v>
      </c>
      <c r="V375" s="59">
        <f>'K8 SD_UPTD 2013'!F376</f>
        <v>97150000</v>
      </c>
    </row>
    <row r="376" spans="2:22">
      <c r="B376" s="79">
        <f>'PER TRIWULAN'!A371</f>
        <v>366</v>
      </c>
      <c r="C376" s="90" t="str">
        <f>'PER TRIWULAN'!I371</f>
        <v xml:space="preserve"> Klambu </v>
      </c>
      <c r="D376" s="36" t="str">
        <f>'PER TRIWULAN'!B371</f>
        <v>SD NEGERI 2 PENGANTEN</v>
      </c>
      <c r="E376" s="62">
        <f>'K8 SD_UPTD 2013'!G377</f>
        <v>1175200</v>
      </c>
      <c r="F376" s="62">
        <f>'K8 SD_UPTD 2013'!H377</f>
        <v>350000</v>
      </c>
      <c r="G376" s="62">
        <f>'K8 SD_UPTD 2013'!I377</f>
        <v>9392500</v>
      </c>
      <c r="H376" s="62">
        <f>'K8 SD_UPTD 2013'!J377</f>
        <v>5667050</v>
      </c>
      <c r="I376" s="62">
        <f>'K8 SD_UPTD 2013'!K377</f>
        <v>16730300</v>
      </c>
      <c r="J376" s="62">
        <f>'K8 SD_UPTD 2013'!L377</f>
        <v>2030700</v>
      </c>
      <c r="K376" s="62">
        <f>'K8 SD_UPTD 2013'!M377</f>
        <v>2875500</v>
      </c>
      <c r="L376" s="62">
        <f>'K8 SD_UPTD 2013'!N377</f>
        <v>12450000</v>
      </c>
      <c r="M376" s="62">
        <f>'K8 SD_UPTD 2013'!O377</f>
        <v>7482050</v>
      </c>
      <c r="N376" s="62">
        <f>'K8 SD_UPTD 2013'!P377</f>
        <v>0</v>
      </c>
      <c r="O376" s="62">
        <f>'K8 SD_UPTD 2013'!Q377</f>
        <v>3726700</v>
      </c>
      <c r="P376" s="62">
        <f>'K8 SD_UPTD 2013'!R377</f>
        <v>470000</v>
      </c>
      <c r="Q376" s="62">
        <f>'K8 SD_UPTD 2013'!S377</f>
        <v>0</v>
      </c>
      <c r="R376" s="62">
        <f t="shared" si="15"/>
        <v>62350000</v>
      </c>
      <c r="S376" s="59">
        <f t="shared" si="16"/>
        <v>0</v>
      </c>
      <c r="T376" s="59">
        <f t="shared" si="17"/>
        <v>0</v>
      </c>
      <c r="U376" s="59">
        <f>'PER TRIWULAN'!X371</f>
        <v>62350000</v>
      </c>
      <c r="V376" s="59">
        <f>'K8 SD_UPTD 2013'!F377</f>
        <v>62350000</v>
      </c>
    </row>
    <row r="377" spans="2:22">
      <c r="B377" s="79">
        <f>'PER TRIWULAN'!A372</f>
        <v>367</v>
      </c>
      <c r="C377" s="90" t="str">
        <f>'PER TRIWULAN'!I372</f>
        <v xml:space="preserve"> Klambu </v>
      </c>
      <c r="D377" s="36" t="str">
        <f>'PER TRIWULAN'!B372</f>
        <v>SD NEGERI 2 SELOJARI</v>
      </c>
      <c r="E377" s="62">
        <f>'K8 SD_UPTD 2013'!G378</f>
        <v>151000</v>
      </c>
      <c r="F377" s="62">
        <f>'K8 SD_UPTD 2013'!H378</f>
        <v>0</v>
      </c>
      <c r="G377" s="62">
        <f>'K8 SD_UPTD 2013'!I378</f>
        <v>13864950</v>
      </c>
      <c r="H377" s="62">
        <f>'K8 SD_UPTD 2013'!J378</f>
        <v>6078700</v>
      </c>
      <c r="I377" s="62">
        <f>'K8 SD_UPTD 2013'!K378</f>
        <v>17614093</v>
      </c>
      <c r="J377" s="62">
        <f>'K8 SD_UPTD 2013'!L378</f>
        <v>2619757</v>
      </c>
      <c r="K377" s="62">
        <f>'K8 SD_UPTD 2013'!M378</f>
        <v>1461500</v>
      </c>
      <c r="L377" s="62">
        <f>'K8 SD_UPTD 2013'!N378</f>
        <v>11400000</v>
      </c>
      <c r="M377" s="62">
        <f>'K8 SD_UPTD 2013'!O378</f>
        <v>3450000</v>
      </c>
      <c r="N377" s="62">
        <f>'K8 SD_UPTD 2013'!P378</f>
        <v>150000</v>
      </c>
      <c r="O377" s="62">
        <f>'K8 SD_UPTD 2013'!Q378</f>
        <v>750000</v>
      </c>
      <c r="P377" s="62">
        <f>'K8 SD_UPTD 2013'!R378</f>
        <v>5100000</v>
      </c>
      <c r="Q377" s="62">
        <f>'K8 SD_UPTD 2013'!S378</f>
        <v>0</v>
      </c>
      <c r="R377" s="62">
        <f t="shared" si="15"/>
        <v>62640000</v>
      </c>
      <c r="S377" s="59">
        <f t="shared" si="16"/>
        <v>0</v>
      </c>
      <c r="T377" s="59">
        <f t="shared" si="17"/>
        <v>0</v>
      </c>
      <c r="U377" s="59">
        <f>'PER TRIWULAN'!X372</f>
        <v>62640000</v>
      </c>
      <c r="V377" s="59">
        <f>'K8 SD_UPTD 2013'!F378</f>
        <v>62640000</v>
      </c>
    </row>
    <row r="378" spans="2:22">
      <c r="B378" s="79">
        <f>'PER TRIWULAN'!A373</f>
        <v>368</v>
      </c>
      <c r="C378" s="90" t="str">
        <f>'PER TRIWULAN'!I373</f>
        <v xml:space="preserve"> Klambu </v>
      </c>
      <c r="D378" s="36" t="str">
        <f>'PER TRIWULAN'!B373</f>
        <v>SD NEGERI 2 TARUMAN</v>
      </c>
      <c r="E378" s="62">
        <f>'K8 SD_UPTD 2013'!G379</f>
        <v>300000</v>
      </c>
      <c r="F378" s="62">
        <f>'K8 SD_UPTD 2013'!H379</f>
        <v>0</v>
      </c>
      <c r="G378" s="62">
        <f>'K8 SD_UPTD 2013'!I379</f>
        <v>13810500</v>
      </c>
      <c r="H378" s="62">
        <f>'K8 SD_UPTD 2013'!J379</f>
        <v>4607250</v>
      </c>
      <c r="I378" s="62">
        <f>'K8 SD_UPTD 2013'!K379</f>
        <v>25897250</v>
      </c>
      <c r="J378" s="62">
        <f>'K8 SD_UPTD 2013'!L379</f>
        <v>855000</v>
      </c>
      <c r="K378" s="62">
        <f>'K8 SD_UPTD 2013'!M379</f>
        <v>300000</v>
      </c>
      <c r="L378" s="62">
        <f>'K8 SD_UPTD 2013'!N379</f>
        <v>12800000</v>
      </c>
      <c r="M378" s="62">
        <f>'K8 SD_UPTD 2013'!O379</f>
        <v>2610000</v>
      </c>
      <c r="N378" s="62">
        <f>'K8 SD_UPTD 2013'!P379</f>
        <v>0</v>
      </c>
      <c r="O378" s="62">
        <f>'K8 SD_UPTD 2013'!Q379</f>
        <v>2400000</v>
      </c>
      <c r="P378" s="62">
        <f>'K8 SD_UPTD 2013'!R379</f>
        <v>800000</v>
      </c>
      <c r="Q378" s="62">
        <f>'K8 SD_UPTD 2013'!S379</f>
        <v>0</v>
      </c>
      <c r="R378" s="62">
        <f t="shared" si="15"/>
        <v>64380000</v>
      </c>
      <c r="S378" s="59">
        <f t="shared" si="16"/>
        <v>0</v>
      </c>
      <c r="T378" s="59">
        <f t="shared" si="17"/>
        <v>0</v>
      </c>
      <c r="U378" s="59">
        <f>'PER TRIWULAN'!X373</f>
        <v>64380000</v>
      </c>
      <c r="V378" s="59">
        <f>'K8 SD_UPTD 2013'!F379</f>
        <v>64380000</v>
      </c>
    </row>
    <row r="379" spans="2:22">
      <c r="B379" s="79">
        <f>'PER TRIWULAN'!A374</f>
        <v>369</v>
      </c>
      <c r="C379" s="90" t="str">
        <f>'PER TRIWULAN'!I374</f>
        <v xml:space="preserve"> Klambu </v>
      </c>
      <c r="D379" s="36" t="str">
        <f>'PER TRIWULAN'!B374</f>
        <v>SD NEGERI 3 KANDANGREJO</v>
      </c>
      <c r="E379" s="62">
        <f>'K8 SD_UPTD 2013'!G380</f>
        <v>3899500</v>
      </c>
      <c r="F379" s="62">
        <f>'K8 SD_UPTD 2013'!H380</f>
        <v>497500</v>
      </c>
      <c r="G379" s="62">
        <f>'K8 SD_UPTD 2013'!I380</f>
        <v>8221150</v>
      </c>
      <c r="H379" s="62">
        <f>'K8 SD_UPTD 2013'!J380</f>
        <v>10368000</v>
      </c>
      <c r="I379" s="62">
        <f>'K8 SD_UPTD 2013'!K380</f>
        <v>15233590</v>
      </c>
      <c r="J379" s="62">
        <f>'K8 SD_UPTD 2013'!L380</f>
        <v>702760</v>
      </c>
      <c r="K379" s="62">
        <f>'K8 SD_UPTD 2013'!M380</f>
        <v>9964700</v>
      </c>
      <c r="L379" s="62">
        <f>'K8 SD_UPTD 2013'!N380</f>
        <v>13800000</v>
      </c>
      <c r="M379" s="62">
        <f>'K8 SD_UPTD 2013'!O380</f>
        <v>4615300</v>
      </c>
      <c r="N379" s="62">
        <f>'K8 SD_UPTD 2013'!P380</f>
        <v>419000</v>
      </c>
      <c r="O379" s="62">
        <f>'K8 SD_UPTD 2013'!Q380</f>
        <v>1073500</v>
      </c>
      <c r="P379" s="62">
        <f>'K8 SD_UPTD 2013'!R380</f>
        <v>1135000</v>
      </c>
      <c r="Q379" s="62">
        <f>'K8 SD_UPTD 2013'!S380</f>
        <v>250000</v>
      </c>
      <c r="R379" s="62">
        <f t="shared" si="15"/>
        <v>70180000</v>
      </c>
      <c r="S379" s="59">
        <f t="shared" si="16"/>
        <v>0</v>
      </c>
      <c r="T379" s="59">
        <f t="shared" si="17"/>
        <v>0</v>
      </c>
      <c r="U379" s="59">
        <f>'PER TRIWULAN'!X374</f>
        <v>70180000</v>
      </c>
      <c r="V379" s="59">
        <f>'K8 SD_UPTD 2013'!F380</f>
        <v>70180000</v>
      </c>
    </row>
    <row r="380" spans="2:22">
      <c r="B380" s="79">
        <f>'PER TRIWULAN'!A375</f>
        <v>370</v>
      </c>
      <c r="C380" s="90" t="str">
        <f>'PER TRIWULAN'!I375</f>
        <v xml:space="preserve"> Klambu </v>
      </c>
      <c r="D380" s="36" t="str">
        <f>'PER TRIWULAN'!B375</f>
        <v>SD NEGERI 3 KLAMBU</v>
      </c>
      <c r="E380" s="62">
        <f>'K8 SD_UPTD 2013'!G381</f>
        <v>481000</v>
      </c>
      <c r="F380" s="62">
        <f>'K8 SD_UPTD 2013'!H381</f>
        <v>622800</v>
      </c>
      <c r="G380" s="62">
        <f>'K8 SD_UPTD 2013'!I381</f>
        <v>9169100</v>
      </c>
      <c r="H380" s="62">
        <f>'K8 SD_UPTD 2013'!J381</f>
        <v>6655500</v>
      </c>
      <c r="I380" s="62">
        <f>'K8 SD_UPTD 2013'!K381</f>
        <v>19092800</v>
      </c>
      <c r="J380" s="62">
        <f>'K8 SD_UPTD 2013'!L381</f>
        <v>3018800</v>
      </c>
      <c r="K380" s="62">
        <f>'K8 SD_UPTD 2013'!M381</f>
        <v>1680000</v>
      </c>
      <c r="L380" s="62">
        <f>'K8 SD_UPTD 2013'!N381</f>
        <v>12000000</v>
      </c>
      <c r="M380" s="62">
        <f>'K8 SD_UPTD 2013'!O381</f>
        <v>4700000</v>
      </c>
      <c r="N380" s="62">
        <f>'K8 SD_UPTD 2013'!P381</f>
        <v>0</v>
      </c>
      <c r="O380" s="62">
        <f>'K8 SD_UPTD 2013'!Q381</f>
        <v>1600000</v>
      </c>
      <c r="P380" s="62">
        <f>'K8 SD_UPTD 2013'!R381</f>
        <v>750000</v>
      </c>
      <c r="Q380" s="62">
        <f>'K8 SD_UPTD 2013'!S381</f>
        <v>2000000</v>
      </c>
      <c r="R380" s="62">
        <f t="shared" si="15"/>
        <v>61770000</v>
      </c>
      <c r="S380" s="59">
        <f t="shared" si="16"/>
        <v>0</v>
      </c>
      <c r="T380" s="59">
        <f t="shared" si="17"/>
        <v>0</v>
      </c>
      <c r="U380" s="59">
        <f>'PER TRIWULAN'!X375</f>
        <v>61770000</v>
      </c>
      <c r="V380" s="59">
        <f>'K8 SD_UPTD 2013'!F381</f>
        <v>61770000</v>
      </c>
    </row>
    <row r="381" spans="2:22">
      <c r="B381" s="79">
        <f>'PER TRIWULAN'!A376</f>
        <v>371</v>
      </c>
      <c r="C381" s="90" t="str">
        <f>'PER TRIWULAN'!I376</f>
        <v xml:space="preserve"> Klambu </v>
      </c>
      <c r="D381" s="36" t="str">
        <f>'PER TRIWULAN'!B376</f>
        <v>SD NEGERI 3 PENGANTEN</v>
      </c>
      <c r="E381" s="62">
        <f>'K8 SD_UPTD 2013'!G382</f>
        <v>151000</v>
      </c>
      <c r="F381" s="62">
        <f>'K8 SD_UPTD 2013'!H382</f>
        <v>1100000</v>
      </c>
      <c r="G381" s="62">
        <f>'K8 SD_UPTD 2013'!I382</f>
        <v>25692400</v>
      </c>
      <c r="H381" s="62">
        <f>'K8 SD_UPTD 2013'!J382</f>
        <v>12032450</v>
      </c>
      <c r="I381" s="62">
        <f>'K8 SD_UPTD 2013'!K382</f>
        <v>15569150</v>
      </c>
      <c r="J381" s="62">
        <f>'K8 SD_UPTD 2013'!L382</f>
        <v>2418000</v>
      </c>
      <c r="K381" s="62">
        <f>'K8 SD_UPTD 2013'!M382</f>
        <v>6543000</v>
      </c>
      <c r="L381" s="62">
        <f>'K8 SD_UPTD 2013'!N382</f>
        <v>14400000</v>
      </c>
      <c r="M381" s="62">
        <f>'K8 SD_UPTD 2013'!O382</f>
        <v>1740000</v>
      </c>
      <c r="N381" s="62">
        <f>'K8 SD_UPTD 2013'!P382</f>
        <v>3344000</v>
      </c>
      <c r="O381" s="62">
        <f>'K8 SD_UPTD 2013'!Q382</f>
        <v>5150000</v>
      </c>
      <c r="P381" s="62">
        <f>'K8 SD_UPTD 2013'!R382</f>
        <v>440000</v>
      </c>
      <c r="Q381" s="62">
        <f>'K8 SD_UPTD 2013'!S382</f>
        <v>3350000</v>
      </c>
      <c r="R381" s="62">
        <f t="shared" si="15"/>
        <v>91930000</v>
      </c>
      <c r="S381" s="59">
        <f t="shared" si="16"/>
        <v>0</v>
      </c>
      <c r="T381" s="59">
        <f t="shared" si="17"/>
        <v>0</v>
      </c>
      <c r="U381" s="59">
        <f>'PER TRIWULAN'!X376</f>
        <v>91930000</v>
      </c>
      <c r="V381" s="59">
        <f>'K8 SD_UPTD 2013'!F382</f>
        <v>91930000</v>
      </c>
    </row>
    <row r="382" spans="2:22">
      <c r="B382" s="79">
        <f>'PER TRIWULAN'!A377</f>
        <v>372</v>
      </c>
      <c r="C382" s="90" t="str">
        <f>'PER TRIWULAN'!I377</f>
        <v xml:space="preserve"> Klambu </v>
      </c>
      <c r="D382" s="36" t="str">
        <f>'PER TRIWULAN'!B377</f>
        <v>SD NEGERI 3 TARUMAN</v>
      </c>
      <c r="E382" s="62">
        <f>'K8 SD_UPTD 2013'!G383</f>
        <v>1021000</v>
      </c>
      <c r="F382" s="62">
        <f>'K8 SD_UPTD 2013'!H383</f>
        <v>455000</v>
      </c>
      <c r="G382" s="62">
        <f>'K8 SD_UPTD 2013'!I383</f>
        <v>11011000</v>
      </c>
      <c r="H382" s="62">
        <f>'K8 SD_UPTD 2013'!J383</f>
        <v>10864750</v>
      </c>
      <c r="I382" s="62">
        <f>'K8 SD_UPTD 2013'!K383</f>
        <v>14653800</v>
      </c>
      <c r="J382" s="62">
        <f>'K8 SD_UPTD 2013'!L383</f>
        <v>1941800</v>
      </c>
      <c r="K382" s="62">
        <f>'K8 SD_UPTD 2013'!M383</f>
        <v>3676000</v>
      </c>
      <c r="L382" s="62">
        <f>'K8 SD_UPTD 2013'!N383</f>
        <v>12000000</v>
      </c>
      <c r="M382" s="62">
        <f>'K8 SD_UPTD 2013'!O383</f>
        <v>4035000</v>
      </c>
      <c r="N382" s="62">
        <f>'K8 SD_UPTD 2013'!P383</f>
        <v>0</v>
      </c>
      <c r="O382" s="62">
        <f>'K8 SD_UPTD 2013'!Q383</f>
        <v>3451650</v>
      </c>
      <c r="P382" s="62">
        <f>'K8 SD_UPTD 2013'!R383</f>
        <v>400000</v>
      </c>
      <c r="Q382" s="62">
        <f>'K8 SD_UPTD 2013'!S383</f>
        <v>0</v>
      </c>
      <c r="R382" s="62">
        <f t="shared" si="15"/>
        <v>63510000</v>
      </c>
      <c r="S382" s="59">
        <f t="shared" si="16"/>
        <v>0</v>
      </c>
      <c r="T382" s="59">
        <f t="shared" si="17"/>
        <v>0</v>
      </c>
      <c r="U382" s="59">
        <f>'PER TRIWULAN'!X377</f>
        <v>63510000</v>
      </c>
      <c r="V382" s="59">
        <f>'K8 SD_UPTD 2013'!F383</f>
        <v>63510000</v>
      </c>
    </row>
    <row r="383" spans="2:22">
      <c r="B383" s="79">
        <f>'PER TRIWULAN'!A378</f>
        <v>373</v>
      </c>
      <c r="C383" s="90" t="str">
        <f>'PER TRIWULAN'!I378</f>
        <v xml:space="preserve"> Klambu </v>
      </c>
      <c r="D383" s="36" t="str">
        <f>'PER TRIWULAN'!B378</f>
        <v>SD NEGERI 3 TERKESI</v>
      </c>
      <c r="E383" s="62">
        <f>'K8 SD_UPTD 2013'!G384</f>
        <v>985000</v>
      </c>
      <c r="F383" s="62">
        <f>'K8 SD_UPTD 2013'!H384</f>
        <v>325000</v>
      </c>
      <c r="G383" s="62">
        <f>'K8 SD_UPTD 2013'!I384</f>
        <v>3079250</v>
      </c>
      <c r="H383" s="62">
        <f>'K8 SD_UPTD 2013'!J384</f>
        <v>10894100</v>
      </c>
      <c r="I383" s="62">
        <f>'K8 SD_UPTD 2013'!K384</f>
        <v>63942519</v>
      </c>
      <c r="J383" s="62">
        <f>'K8 SD_UPTD 2013'!L384</f>
        <v>860782</v>
      </c>
      <c r="K383" s="62">
        <f>'K8 SD_UPTD 2013'!M384</f>
        <v>2825000</v>
      </c>
      <c r="L383" s="62">
        <f>'K8 SD_UPTD 2013'!N384</f>
        <v>19800000</v>
      </c>
      <c r="M383" s="62">
        <f>'K8 SD_UPTD 2013'!O384</f>
        <v>1955000</v>
      </c>
      <c r="N383" s="62">
        <f>'K8 SD_UPTD 2013'!P384</f>
        <v>700000</v>
      </c>
      <c r="O383" s="62">
        <f>'K8 SD_UPTD 2013'!Q384</f>
        <v>1953349</v>
      </c>
      <c r="P383" s="62">
        <f>'K8 SD_UPTD 2013'!R384</f>
        <v>0</v>
      </c>
      <c r="Q383" s="62">
        <f>'K8 SD_UPTD 2013'!S384</f>
        <v>3750000</v>
      </c>
      <c r="R383" s="62">
        <f t="shared" si="15"/>
        <v>111070000</v>
      </c>
      <c r="S383" s="59">
        <f t="shared" si="16"/>
        <v>0</v>
      </c>
      <c r="T383" s="59">
        <f t="shared" si="17"/>
        <v>0</v>
      </c>
      <c r="U383" s="59">
        <f>'PER TRIWULAN'!X378</f>
        <v>111070000</v>
      </c>
      <c r="V383" s="59">
        <f>'K8 SD_UPTD 2013'!F384</f>
        <v>111070000</v>
      </c>
    </row>
    <row r="384" spans="2:22">
      <c r="B384" s="79">
        <f>'PER TRIWULAN'!A379</f>
        <v>374</v>
      </c>
      <c r="C384" s="90" t="str">
        <f>'PER TRIWULAN'!I379</f>
        <v xml:space="preserve"> Klambu </v>
      </c>
      <c r="D384" s="36" t="str">
        <f>'PER TRIWULAN'!B379</f>
        <v>SD NEGERI 4 KLAMBU</v>
      </c>
      <c r="E384" s="62">
        <f>'K8 SD_UPTD 2013'!G385</f>
        <v>3973300</v>
      </c>
      <c r="F384" s="62">
        <f>'K8 SD_UPTD 2013'!H385</f>
        <v>250000</v>
      </c>
      <c r="G384" s="62">
        <f>'K8 SD_UPTD 2013'!I385</f>
        <v>9433650</v>
      </c>
      <c r="H384" s="62">
        <f>'K8 SD_UPTD 2013'!J385</f>
        <v>6657800</v>
      </c>
      <c r="I384" s="62">
        <f>'K8 SD_UPTD 2013'!K385</f>
        <v>25122400</v>
      </c>
      <c r="J384" s="62">
        <f>'K8 SD_UPTD 2013'!L385</f>
        <v>1659000</v>
      </c>
      <c r="K384" s="62">
        <f>'K8 SD_UPTD 2013'!M385</f>
        <v>1280750</v>
      </c>
      <c r="L384" s="62">
        <f>'K8 SD_UPTD 2013'!N385</f>
        <v>19364600</v>
      </c>
      <c r="M384" s="62">
        <f>'K8 SD_UPTD 2013'!O385</f>
        <v>5973750</v>
      </c>
      <c r="N384" s="62">
        <f>'K8 SD_UPTD 2013'!P385</f>
        <v>0</v>
      </c>
      <c r="O384" s="62">
        <f>'K8 SD_UPTD 2013'!Q385</f>
        <v>3754750</v>
      </c>
      <c r="P384" s="62">
        <f>'K8 SD_UPTD 2013'!R385</f>
        <v>1700000</v>
      </c>
      <c r="Q384" s="62">
        <f>'K8 SD_UPTD 2013'!S385</f>
        <v>0</v>
      </c>
      <c r="R384" s="62">
        <f t="shared" si="15"/>
        <v>79170000</v>
      </c>
      <c r="S384" s="59">
        <f t="shared" si="16"/>
        <v>0</v>
      </c>
      <c r="T384" s="59">
        <f t="shared" si="17"/>
        <v>0</v>
      </c>
      <c r="U384" s="59">
        <f>'PER TRIWULAN'!X379</f>
        <v>79170000</v>
      </c>
      <c r="V384" s="59">
        <f>'K8 SD_UPTD 2013'!F385</f>
        <v>79170000</v>
      </c>
    </row>
    <row r="385" spans="2:22">
      <c r="B385" s="79">
        <f>'PER TRIWULAN'!A380</f>
        <v>375</v>
      </c>
      <c r="C385" s="90" t="str">
        <f>'PER TRIWULAN'!I380</f>
        <v xml:space="preserve"> Klambu </v>
      </c>
      <c r="D385" s="36" t="str">
        <f>'PER TRIWULAN'!B380</f>
        <v>SD NEGERI 4 TARUMAN</v>
      </c>
      <c r="E385" s="62">
        <f>'K8 SD_UPTD 2013'!G386</f>
        <v>0</v>
      </c>
      <c r="F385" s="62">
        <f>'K8 SD_UPTD 2013'!H386</f>
        <v>960000</v>
      </c>
      <c r="G385" s="62">
        <f>'K8 SD_UPTD 2013'!I386</f>
        <v>9094800</v>
      </c>
      <c r="H385" s="62">
        <f>'K8 SD_UPTD 2013'!J386</f>
        <v>12733100</v>
      </c>
      <c r="I385" s="62">
        <f>'K8 SD_UPTD 2013'!K386</f>
        <v>10015900</v>
      </c>
      <c r="J385" s="62">
        <f>'K8 SD_UPTD 2013'!L386</f>
        <v>2983200</v>
      </c>
      <c r="K385" s="62">
        <f>'K8 SD_UPTD 2013'!M386</f>
        <v>923000</v>
      </c>
      <c r="L385" s="62">
        <f>'K8 SD_UPTD 2013'!N386</f>
        <v>10800000</v>
      </c>
      <c r="M385" s="62">
        <f>'K8 SD_UPTD 2013'!O386</f>
        <v>6220000</v>
      </c>
      <c r="N385" s="62">
        <f>'K8 SD_UPTD 2013'!P386</f>
        <v>0</v>
      </c>
      <c r="O385" s="62">
        <f>'K8 SD_UPTD 2013'!Q386</f>
        <v>3400000</v>
      </c>
      <c r="P385" s="62">
        <f>'K8 SD_UPTD 2013'!R386</f>
        <v>0</v>
      </c>
      <c r="Q385" s="62">
        <f>'K8 SD_UPTD 2013'!S386</f>
        <v>0</v>
      </c>
      <c r="R385" s="62">
        <f t="shared" si="15"/>
        <v>57130000</v>
      </c>
      <c r="S385" s="59">
        <f t="shared" si="16"/>
        <v>0</v>
      </c>
      <c r="T385" s="59">
        <f t="shared" si="17"/>
        <v>0</v>
      </c>
      <c r="U385" s="59">
        <f>'PER TRIWULAN'!X380</f>
        <v>57130000</v>
      </c>
      <c r="V385" s="59">
        <f>'K8 SD_UPTD 2013'!F386</f>
        <v>57130000</v>
      </c>
    </row>
    <row r="386" spans="2:22">
      <c r="B386" s="79">
        <f>'PER TRIWULAN'!A381</f>
        <v>376</v>
      </c>
      <c r="C386" s="90" t="str">
        <f>'PER TRIWULAN'!I381</f>
        <v xml:space="preserve"> Klambu </v>
      </c>
      <c r="D386" s="36" t="str">
        <f>'PER TRIWULAN'!B381</f>
        <v>SD NEGERI WANDANKEMIRI</v>
      </c>
      <c r="E386" s="62">
        <f>'K8 SD_UPTD 2013'!G387</f>
        <v>12714750</v>
      </c>
      <c r="F386" s="62">
        <f>'K8 SD_UPTD 2013'!H387</f>
        <v>777500</v>
      </c>
      <c r="G386" s="62">
        <f>'K8 SD_UPTD 2013'!I387</f>
        <v>24058050</v>
      </c>
      <c r="H386" s="62">
        <f>'K8 SD_UPTD 2013'!J387</f>
        <v>25253300</v>
      </c>
      <c r="I386" s="62">
        <f>'K8 SD_UPTD 2013'!K387</f>
        <v>8108700</v>
      </c>
      <c r="J386" s="62">
        <f>'K8 SD_UPTD 2013'!L387</f>
        <v>13138700</v>
      </c>
      <c r="K386" s="62">
        <f>'K8 SD_UPTD 2013'!M387</f>
        <v>11464500</v>
      </c>
      <c r="L386" s="62">
        <f>'K8 SD_UPTD 2013'!N387</f>
        <v>27600000</v>
      </c>
      <c r="M386" s="62">
        <f>'K8 SD_UPTD 2013'!O387</f>
        <v>5767500</v>
      </c>
      <c r="N386" s="62">
        <f>'K8 SD_UPTD 2013'!P387</f>
        <v>0</v>
      </c>
      <c r="O386" s="62">
        <f>'K8 SD_UPTD 2013'!Q387</f>
        <v>3000000</v>
      </c>
      <c r="P386" s="62">
        <f>'K8 SD_UPTD 2013'!R387</f>
        <v>2057000</v>
      </c>
      <c r="Q386" s="62">
        <f>'K8 SD_UPTD 2013'!S387</f>
        <v>5550000</v>
      </c>
      <c r="R386" s="62">
        <f t="shared" si="15"/>
        <v>139490000</v>
      </c>
      <c r="S386" s="59">
        <f t="shared" si="16"/>
        <v>0</v>
      </c>
      <c r="T386" s="59">
        <f t="shared" si="17"/>
        <v>0</v>
      </c>
      <c r="U386" s="59">
        <f>'PER TRIWULAN'!X381</f>
        <v>139490000</v>
      </c>
      <c r="V386" s="59">
        <f>'K8 SD_UPTD 2013'!F387</f>
        <v>139490000</v>
      </c>
    </row>
    <row r="387" spans="2:22">
      <c r="B387" s="79">
        <f>'PER TRIWULAN'!A382</f>
        <v>377</v>
      </c>
      <c r="C387" s="90" t="str">
        <f>'PER TRIWULAN'!I382</f>
        <v xml:space="preserve"> Klambu </v>
      </c>
      <c r="D387" s="36" t="str">
        <f>'PER TRIWULAN'!B382</f>
        <v>SD NEGERI 1 SELOJARI</v>
      </c>
      <c r="E387" s="62">
        <f>'K8 SD_UPTD 2013'!G388</f>
        <v>2465900</v>
      </c>
      <c r="F387" s="62">
        <f>'K8 SD_UPTD 2013'!H388</f>
        <v>0</v>
      </c>
      <c r="G387" s="62">
        <f>'K8 SD_UPTD 2013'!I388</f>
        <v>12623950</v>
      </c>
      <c r="H387" s="62">
        <f>'K8 SD_UPTD 2013'!J388</f>
        <v>6137100</v>
      </c>
      <c r="I387" s="62">
        <f>'K8 SD_UPTD 2013'!K388</f>
        <v>28958716</v>
      </c>
      <c r="J387" s="62">
        <f>'K8 SD_UPTD 2013'!L388</f>
        <v>1614356</v>
      </c>
      <c r="K387" s="62">
        <f>'K8 SD_UPTD 2013'!M388</f>
        <v>7112000</v>
      </c>
      <c r="L387" s="62">
        <f>'K8 SD_UPTD 2013'!N388</f>
        <v>14400000</v>
      </c>
      <c r="M387" s="62">
        <f>'K8 SD_UPTD 2013'!O388</f>
        <v>435000</v>
      </c>
      <c r="N387" s="62">
        <f>'K8 SD_UPTD 2013'!P388</f>
        <v>0</v>
      </c>
      <c r="O387" s="62">
        <f>'K8 SD_UPTD 2013'!Q388</f>
        <v>1450000</v>
      </c>
      <c r="P387" s="62">
        <f>'K8 SD_UPTD 2013'!R388</f>
        <v>2232978</v>
      </c>
      <c r="Q387" s="62">
        <f>'K8 SD_UPTD 2013'!S388</f>
        <v>0</v>
      </c>
      <c r="R387" s="62">
        <f t="shared" si="15"/>
        <v>77430000</v>
      </c>
      <c r="S387" s="59">
        <f t="shared" si="16"/>
        <v>0</v>
      </c>
      <c r="T387" s="59">
        <f t="shared" si="17"/>
        <v>0</v>
      </c>
      <c r="U387" s="59">
        <f>'PER TRIWULAN'!X382</f>
        <v>77430000</v>
      </c>
      <c r="V387" s="59">
        <f>'K8 SD_UPTD 2013'!F388</f>
        <v>77430000</v>
      </c>
    </row>
    <row r="388" spans="2:22">
      <c r="B388" s="79">
        <f>'PER TRIWULAN'!A383</f>
        <v>378</v>
      </c>
      <c r="C388" s="90" t="str">
        <f>'PER TRIWULAN'!I383</f>
        <v xml:space="preserve"> Klambu </v>
      </c>
      <c r="D388" s="36" t="str">
        <f>'PER TRIWULAN'!B383</f>
        <v>SD NEGERI 1 KANDANGREJO</v>
      </c>
      <c r="E388" s="62">
        <f>'K8 SD_UPTD 2013'!G389</f>
        <v>800226</v>
      </c>
      <c r="F388" s="62">
        <f>'K8 SD_UPTD 2013'!H389</f>
        <v>1350000</v>
      </c>
      <c r="G388" s="62">
        <f>'K8 SD_UPTD 2013'!I389</f>
        <v>8540570</v>
      </c>
      <c r="H388" s="62">
        <f>'K8 SD_UPTD 2013'!J389</f>
        <v>9195900</v>
      </c>
      <c r="I388" s="62">
        <f>'K8 SD_UPTD 2013'!K389</f>
        <v>31232617</v>
      </c>
      <c r="J388" s="62">
        <f>'K8 SD_UPTD 2013'!L389</f>
        <v>1280687</v>
      </c>
      <c r="K388" s="62">
        <f>'K8 SD_UPTD 2013'!M389</f>
        <v>0</v>
      </c>
      <c r="L388" s="62">
        <f>'K8 SD_UPTD 2013'!N389</f>
        <v>13800000</v>
      </c>
      <c r="M388" s="62">
        <f>'K8 SD_UPTD 2013'!O389</f>
        <v>1960000</v>
      </c>
      <c r="N388" s="62">
        <f>'K8 SD_UPTD 2013'!P389</f>
        <v>0</v>
      </c>
      <c r="O388" s="62">
        <f>'K8 SD_UPTD 2013'!Q389</f>
        <v>2600000</v>
      </c>
      <c r="P388" s="62">
        <f>'K8 SD_UPTD 2013'!R389</f>
        <v>0</v>
      </c>
      <c r="Q388" s="62">
        <f>'K8 SD_UPTD 2013'!S389</f>
        <v>0</v>
      </c>
      <c r="R388" s="62">
        <f t="shared" si="15"/>
        <v>70760000</v>
      </c>
      <c r="S388" s="59">
        <f t="shared" si="16"/>
        <v>0</v>
      </c>
      <c r="T388" s="59">
        <f t="shared" si="17"/>
        <v>0</v>
      </c>
      <c r="U388" s="59">
        <f>'PER TRIWULAN'!X383</f>
        <v>70760000</v>
      </c>
      <c r="V388" s="59">
        <f>'K8 SD_UPTD 2013'!F389</f>
        <v>70760000</v>
      </c>
    </row>
    <row r="389" spans="2:22">
      <c r="B389" s="79">
        <f>'PER TRIWULAN'!A384</f>
        <v>379</v>
      </c>
      <c r="C389" s="90" t="str">
        <f>'PER TRIWULAN'!I384</f>
        <v xml:space="preserve"> Klambu </v>
      </c>
      <c r="D389" s="36" t="str">
        <f>'PER TRIWULAN'!B384</f>
        <v>SD NEGERI 4 KANDANGREJO</v>
      </c>
      <c r="E389" s="62">
        <f>'K8 SD_UPTD 2013'!G390</f>
        <v>0</v>
      </c>
      <c r="F389" s="62">
        <f>'K8 SD_UPTD 2013'!H390</f>
        <v>936000</v>
      </c>
      <c r="G389" s="62">
        <f>'K8 SD_UPTD 2013'!I390</f>
        <v>21760850</v>
      </c>
      <c r="H389" s="62">
        <f>'K8 SD_UPTD 2013'!J390</f>
        <v>7159200</v>
      </c>
      <c r="I389" s="62">
        <f>'K8 SD_UPTD 2013'!K390</f>
        <v>17453000</v>
      </c>
      <c r="J389" s="62">
        <f>'K8 SD_UPTD 2013'!L390</f>
        <v>0</v>
      </c>
      <c r="K389" s="62">
        <f>'K8 SD_UPTD 2013'!M390</f>
        <v>0</v>
      </c>
      <c r="L389" s="62">
        <f>'K8 SD_UPTD 2013'!N390</f>
        <v>12600000</v>
      </c>
      <c r="M389" s="62">
        <f>'K8 SD_UPTD 2013'!O390</f>
        <v>3245000</v>
      </c>
      <c r="N389" s="62">
        <f>'K8 SD_UPTD 2013'!P390</f>
        <v>0</v>
      </c>
      <c r="O389" s="62">
        <f>'K8 SD_UPTD 2013'!Q390</f>
        <v>2675950</v>
      </c>
      <c r="P389" s="62">
        <f>'K8 SD_UPTD 2013'!R390</f>
        <v>0</v>
      </c>
      <c r="Q389" s="62">
        <f>'K8 SD_UPTD 2013'!S390</f>
        <v>0</v>
      </c>
      <c r="R389" s="62">
        <f t="shared" si="15"/>
        <v>65830000</v>
      </c>
      <c r="S389" s="59">
        <f t="shared" si="16"/>
        <v>0</v>
      </c>
      <c r="T389" s="59">
        <f t="shared" si="17"/>
        <v>0</v>
      </c>
      <c r="U389" s="59">
        <f>'PER TRIWULAN'!X384</f>
        <v>65830000</v>
      </c>
      <c r="V389" s="59">
        <f>'K8 SD_UPTD 2013'!F390</f>
        <v>65830000</v>
      </c>
    </row>
    <row r="390" spans="2:22">
      <c r="B390" s="79">
        <f>'PER TRIWULAN'!A385</f>
        <v>380</v>
      </c>
      <c r="C390" s="90" t="str">
        <f>'PER TRIWULAN'!I385</f>
        <v xml:space="preserve"> Klambu </v>
      </c>
      <c r="D390" s="36" t="str">
        <f>'PER TRIWULAN'!B385</f>
        <v>SD NEGERI 3 MENAWAN</v>
      </c>
      <c r="E390" s="62">
        <f>'K8 SD_UPTD 2013'!G391</f>
        <v>0</v>
      </c>
      <c r="F390" s="62">
        <f>'K8 SD_UPTD 2013'!H391</f>
        <v>750000</v>
      </c>
      <c r="G390" s="62">
        <f>'K8 SD_UPTD 2013'!I391</f>
        <v>20711500</v>
      </c>
      <c r="H390" s="62">
        <f>'K8 SD_UPTD 2013'!J391</f>
        <v>9177000</v>
      </c>
      <c r="I390" s="62">
        <f>'K8 SD_UPTD 2013'!K391</f>
        <v>24989157</v>
      </c>
      <c r="J390" s="62">
        <f>'K8 SD_UPTD 2013'!L391</f>
        <v>311950</v>
      </c>
      <c r="K390" s="62">
        <f>'K8 SD_UPTD 2013'!M391</f>
        <v>6206793</v>
      </c>
      <c r="L390" s="62">
        <f>'K8 SD_UPTD 2013'!N391</f>
        <v>14700000</v>
      </c>
      <c r="M390" s="62">
        <f>'K8 SD_UPTD 2013'!O391</f>
        <v>10583600</v>
      </c>
      <c r="N390" s="62">
        <f>'K8 SD_UPTD 2013'!P391</f>
        <v>0</v>
      </c>
      <c r="O390" s="62">
        <f>'K8 SD_UPTD 2013'!Q391</f>
        <v>2250000</v>
      </c>
      <c r="P390" s="62">
        <f>'K8 SD_UPTD 2013'!R391</f>
        <v>5560000</v>
      </c>
      <c r="Q390" s="62">
        <f>'K8 SD_UPTD 2013'!S391</f>
        <v>750000</v>
      </c>
      <c r="R390" s="62">
        <f t="shared" si="15"/>
        <v>95990000</v>
      </c>
      <c r="S390" s="59">
        <f t="shared" si="16"/>
        <v>0</v>
      </c>
      <c r="T390" s="59">
        <f t="shared" si="17"/>
        <v>0</v>
      </c>
      <c r="U390" s="59">
        <f>'PER TRIWULAN'!X385</f>
        <v>95990000</v>
      </c>
      <c r="V390" s="59">
        <f>'K8 SD_UPTD 2013'!F391</f>
        <v>95990000</v>
      </c>
    </row>
    <row r="391" spans="2:22">
      <c r="B391" s="79">
        <f>'PER TRIWULAN'!A386</f>
        <v>381</v>
      </c>
      <c r="C391" s="90" t="str">
        <f>'PER TRIWULAN'!I386</f>
        <v xml:space="preserve"> Klambu </v>
      </c>
      <c r="D391" s="36" t="str">
        <f>'PER TRIWULAN'!B386</f>
        <v>SD NEGERI 2 TERKESI</v>
      </c>
      <c r="E391" s="62">
        <f>'K8 SD_UPTD 2013'!G392</f>
        <v>0</v>
      </c>
      <c r="F391" s="62">
        <f>'K8 SD_UPTD 2013'!H392</f>
        <v>160000</v>
      </c>
      <c r="G391" s="62">
        <f>'K8 SD_UPTD 2013'!I392</f>
        <v>16897325</v>
      </c>
      <c r="H391" s="62">
        <f>'K8 SD_UPTD 2013'!J392</f>
        <v>16523200</v>
      </c>
      <c r="I391" s="62">
        <f>'K8 SD_UPTD 2013'!K392</f>
        <v>31496946</v>
      </c>
      <c r="J391" s="62">
        <f>'K8 SD_UPTD 2013'!L392</f>
        <v>6232380</v>
      </c>
      <c r="K391" s="62">
        <f>'K8 SD_UPTD 2013'!M392</f>
        <v>27117500</v>
      </c>
      <c r="L391" s="62">
        <f>'K8 SD_UPTD 2013'!N392</f>
        <v>29058000</v>
      </c>
      <c r="M391" s="62">
        <f>'K8 SD_UPTD 2013'!O392</f>
        <v>5800500</v>
      </c>
      <c r="N391" s="62">
        <f>'K8 SD_UPTD 2013'!P392</f>
        <v>0</v>
      </c>
      <c r="O391" s="62">
        <f>'K8 SD_UPTD 2013'!Q392</f>
        <v>2093349</v>
      </c>
      <c r="P391" s="62">
        <f>'K8 SD_UPTD 2013'!R392</f>
        <v>9910800</v>
      </c>
      <c r="Q391" s="62">
        <f>'K8 SD_UPTD 2013'!S392</f>
        <v>0</v>
      </c>
      <c r="R391" s="62">
        <f t="shared" si="15"/>
        <v>145290000</v>
      </c>
      <c r="S391" s="59">
        <f t="shared" si="16"/>
        <v>0</v>
      </c>
      <c r="T391" s="59">
        <f t="shared" si="17"/>
        <v>0</v>
      </c>
      <c r="U391" s="59">
        <f>'PER TRIWULAN'!X386</f>
        <v>145290000</v>
      </c>
      <c r="V391" s="59">
        <f>'K8 SD_UPTD 2013'!F392</f>
        <v>145290000</v>
      </c>
    </row>
    <row r="392" spans="2:22">
      <c r="B392" s="79">
        <f>'PER TRIWULAN'!A387</f>
        <v>382</v>
      </c>
      <c r="C392" s="90" t="str">
        <f>'PER TRIWULAN'!I387</f>
        <v xml:space="preserve"> Klambu </v>
      </c>
      <c r="D392" s="36" t="str">
        <f>'PER TRIWULAN'!B387</f>
        <v>SD NEGERI 1 JENENGAN</v>
      </c>
      <c r="E392" s="62">
        <f>'K8 SD_UPTD 2013'!G393</f>
        <v>2487550</v>
      </c>
      <c r="F392" s="62">
        <f>'K8 SD_UPTD 2013'!H393</f>
        <v>220000</v>
      </c>
      <c r="G392" s="62">
        <f>'K8 SD_UPTD 2013'!I393</f>
        <v>10020000</v>
      </c>
      <c r="H392" s="62">
        <f>'K8 SD_UPTD 2013'!J393</f>
        <v>12799751</v>
      </c>
      <c r="I392" s="62">
        <f>'K8 SD_UPTD 2013'!K393</f>
        <v>16132196</v>
      </c>
      <c r="J392" s="62">
        <f>'K8 SD_UPTD 2013'!L393</f>
        <v>11444703</v>
      </c>
      <c r="K392" s="62">
        <f>'K8 SD_UPTD 2013'!M393</f>
        <v>7766800</v>
      </c>
      <c r="L392" s="62">
        <f>'K8 SD_UPTD 2013'!N393</f>
        <v>19200000</v>
      </c>
      <c r="M392" s="62">
        <f>'K8 SD_UPTD 2013'!O393</f>
        <v>4072500</v>
      </c>
      <c r="N392" s="62">
        <f>'K8 SD_UPTD 2013'!P393</f>
        <v>867500</v>
      </c>
      <c r="O392" s="62">
        <f>'K8 SD_UPTD 2013'!Q393</f>
        <v>2400000</v>
      </c>
      <c r="P392" s="62">
        <f>'K8 SD_UPTD 2013'!R393</f>
        <v>3617000</v>
      </c>
      <c r="Q392" s="62">
        <f>'K8 SD_UPTD 2013'!S393</f>
        <v>12792000</v>
      </c>
      <c r="R392" s="62">
        <f t="shared" si="15"/>
        <v>103820000</v>
      </c>
      <c r="S392" s="59">
        <f t="shared" si="16"/>
        <v>0</v>
      </c>
      <c r="T392" s="59">
        <f t="shared" si="17"/>
        <v>0</v>
      </c>
      <c r="U392" s="59">
        <f>'PER TRIWULAN'!X387</f>
        <v>103820000</v>
      </c>
      <c r="V392" s="59">
        <f>'K8 SD_UPTD 2013'!F393</f>
        <v>103820000</v>
      </c>
    </row>
    <row r="393" spans="2:22">
      <c r="B393" s="79">
        <f>'PER TRIWULAN'!A388</f>
        <v>383</v>
      </c>
      <c r="C393" s="90" t="str">
        <f>'PER TRIWULAN'!I388</f>
        <v xml:space="preserve"> Klambu </v>
      </c>
      <c r="D393" s="36" t="str">
        <f>'PER TRIWULAN'!B388</f>
        <v>SD NEGERI 2 JENENGAN</v>
      </c>
      <c r="E393" s="62">
        <f>'K8 SD_UPTD 2013'!G394</f>
        <v>151000</v>
      </c>
      <c r="F393" s="62">
        <f>'K8 SD_UPTD 2013'!H394</f>
        <v>300000</v>
      </c>
      <c r="G393" s="62">
        <f>'K8 SD_UPTD 2013'!I394</f>
        <v>6622700</v>
      </c>
      <c r="H393" s="62">
        <f>'K8 SD_UPTD 2013'!J394</f>
        <v>5309600</v>
      </c>
      <c r="I393" s="62">
        <f>'K8 SD_UPTD 2013'!K394</f>
        <v>25195450</v>
      </c>
      <c r="J393" s="62">
        <f>'K8 SD_UPTD 2013'!L394</f>
        <v>2497950</v>
      </c>
      <c r="K393" s="62">
        <f>'K8 SD_UPTD 2013'!M394</f>
        <v>125000</v>
      </c>
      <c r="L393" s="62">
        <f>'K8 SD_UPTD 2013'!N394</f>
        <v>11550000</v>
      </c>
      <c r="M393" s="62">
        <f>'K8 SD_UPTD 2013'!O394</f>
        <v>3365000</v>
      </c>
      <c r="N393" s="62">
        <f>'K8 SD_UPTD 2013'!P394</f>
        <v>0</v>
      </c>
      <c r="O393" s="62">
        <f>'K8 SD_UPTD 2013'!Q394</f>
        <v>2873300</v>
      </c>
      <c r="P393" s="62">
        <f>'K8 SD_UPTD 2013'!R394</f>
        <v>590000</v>
      </c>
      <c r="Q393" s="62">
        <f>'K8 SD_UPTD 2013'!S394</f>
        <v>0</v>
      </c>
      <c r="R393" s="62">
        <f t="shared" si="15"/>
        <v>58580000</v>
      </c>
      <c r="S393" s="59">
        <f t="shared" si="16"/>
        <v>0</v>
      </c>
      <c r="T393" s="59">
        <f t="shared" si="17"/>
        <v>0</v>
      </c>
      <c r="U393" s="59">
        <f>'PER TRIWULAN'!X388</f>
        <v>58580000</v>
      </c>
      <c r="V393" s="59">
        <f>'K8 SD_UPTD 2013'!F394</f>
        <v>58580000</v>
      </c>
    </row>
    <row r="394" spans="2:22">
      <c r="B394" s="79">
        <f>'PER TRIWULAN'!A389</f>
        <v>384</v>
      </c>
      <c r="C394" s="90" t="str">
        <f>'PER TRIWULAN'!I389</f>
        <v xml:space="preserve"> Kradenan </v>
      </c>
      <c r="D394" s="36" t="str">
        <f>'PER TRIWULAN'!B389</f>
        <v>SD NEGERI 1 BAGO</v>
      </c>
      <c r="E394" s="62">
        <f>'K8 SD_UPTD 2013'!G395</f>
        <v>40442626</v>
      </c>
      <c r="F394" s="62">
        <f>'K8 SD_UPTD 2013'!H395</f>
        <v>12754800</v>
      </c>
      <c r="G394" s="62">
        <f>'K8 SD_UPTD 2013'!I395</f>
        <v>360491882</v>
      </c>
      <c r="H394" s="62">
        <f>'K8 SD_UPTD 2013'!J395</f>
        <v>269613726</v>
      </c>
      <c r="I394" s="62">
        <f>'K8 SD_UPTD 2013'!K395</f>
        <v>600149101</v>
      </c>
      <c r="J394" s="62">
        <f>'K8 SD_UPTD 2013'!L395</f>
        <v>78331371</v>
      </c>
      <c r="K394" s="62">
        <f>'K8 SD_UPTD 2013'!M395</f>
        <v>136611868</v>
      </c>
      <c r="L394" s="62">
        <f>'K8 SD_UPTD 2013'!N395</f>
        <v>419432600</v>
      </c>
      <c r="M394" s="62">
        <f>'K8 SD_UPTD 2013'!O395</f>
        <v>126823500</v>
      </c>
      <c r="N394" s="62">
        <f>'K8 SD_UPTD 2013'!P395</f>
        <v>8280500</v>
      </c>
      <c r="O394" s="62">
        <f>'K8 SD_UPTD 2013'!Q395</f>
        <v>62089048</v>
      </c>
      <c r="P394" s="62">
        <f>'K8 SD_UPTD 2013'!R395</f>
        <v>45861978</v>
      </c>
      <c r="Q394" s="62">
        <f>'K8 SD_UPTD 2013'!S395</f>
        <v>43117000</v>
      </c>
      <c r="R394" s="62">
        <f t="shared" si="15"/>
        <v>2204000000</v>
      </c>
      <c r="S394" s="59">
        <f t="shared" si="16"/>
        <v>-2081620000</v>
      </c>
      <c r="T394" s="59">
        <f t="shared" si="17"/>
        <v>0</v>
      </c>
      <c r="U394" s="59">
        <f>'PER TRIWULAN'!X389</f>
        <v>122380000</v>
      </c>
      <c r="V394" s="59">
        <f>'K8 SD_UPTD 2013'!F395</f>
        <v>2204000000</v>
      </c>
    </row>
    <row r="395" spans="2:22">
      <c r="B395" s="79">
        <f>'PER TRIWULAN'!A390</f>
        <v>385</v>
      </c>
      <c r="C395" s="90" t="str">
        <f>'PER TRIWULAN'!I390</f>
        <v xml:space="preserve"> Kradenan </v>
      </c>
      <c r="D395" s="36" t="str">
        <f>'PER TRIWULAN'!B390</f>
        <v>SD NEGERI 1 BANJARDOWO</v>
      </c>
      <c r="E395" s="62">
        <f>'K8 SD_UPTD 2013'!G396</f>
        <v>12610249</v>
      </c>
      <c r="F395" s="62">
        <f>'K8 SD_UPTD 2013'!H396</f>
        <v>1389500</v>
      </c>
      <c r="G395" s="62">
        <f>'K8 SD_UPTD 2013'!I396</f>
        <v>18699750</v>
      </c>
      <c r="H395" s="62">
        <f>'K8 SD_UPTD 2013'!J396</f>
        <v>14738410</v>
      </c>
      <c r="I395" s="62">
        <f>'K8 SD_UPTD 2013'!K396</f>
        <v>24790350</v>
      </c>
      <c r="J395" s="62">
        <f>'K8 SD_UPTD 2013'!L396</f>
        <v>4358401</v>
      </c>
      <c r="K395" s="62">
        <f>'K8 SD_UPTD 2013'!M396</f>
        <v>15737500</v>
      </c>
      <c r="L395" s="62">
        <f>'K8 SD_UPTD 2013'!N396</f>
        <v>46236000</v>
      </c>
      <c r="M395" s="62">
        <f>'K8 SD_UPTD 2013'!O396</f>
        <v>15209840</v>
      </c>
      <c r="N395" s="62">
        <f>'K8 SD_UPTD 2013'!P396</f>
        <v>0</v>
      </c>
      <c r="O395" s="62">
        <f>'K8 SD_UPTD 2013'!Q396</f>
        <v>800000</v>
      </c>
      <c r="P395" s="62">
        <f>'K8 SD_UPTD 2013'!R396</f>
        <v>0</v>
      </c>
      <c r="Q395" s="62">
        <f>'K8 SD_UPTD 2013'!S396</f>
        <v>0</v>
      </c>
      <c r="R395" s="62">
        <f t="shared" si="15"/>
        <v>154570000</v>
      </c>
      <c r="S395" s="59">
        <f t="shared" si="16"/>
        <v>0</v>
      </c>
      <c r="T395" s="59">
        <f t="shared" si="17"/>
        <v>0</v>
      </c>
      <c r="U395" s="59">
        <f>'PER TRIWULAN'!X390</f>
        <v>154570000</v>
      </c>
      <c r="V395" s="59">
        <f>'K8 SD_UPTD 2013'!F396</f>
        <v>154570000</v>
      </c>
    </row>
    <row r="396" spans="2:22">
      <c r="B396" s="79">
        <f>'PER TRIWULAN'!A391</f>
        <v>386</v>
      </c>
      <c r="C396" s="90" t="str">
        <f>'PER TRIWULAN'!I391</f>
        <v xml:space="preserve"> Kradenan </v>
      </c>
      <c r="D396" s="36" t="str">
        <f>'PER TRIWULAN'!B391</f>
        <v>SD NEGERI 1 BANJARSARI</v>
      </c>
      <c r="E396" s="62">
        <f>'K8 SD_UPTD 2013'!G397</f>
        <v>5420500</v>
      </c>
      <c r="F396" s="62">
        <f>'K8 SD_UPTD 2013'!H397</f>
        <v>0</v>
      </c>
      <c r="G396" s="62">
        <f>'K8 SD_UPTD 2013'!I397</f>
        <v>22869800</v>
      </c>
      <c r="H396" s="62">
        <f>'K8 SD_UPTD 2013'!J397</f>
        <v>15669100</v>
      </c>
      <c r="I396" s="62">
        <f>'K8 SD_UPTD 2013'!K397</f>
        <v>18385700</v>
      </c>
      <c r="J396" s="62">
        <f>'K8 SD_UPTD 2013'!L397</f>
        <v>1130349</v>
      </c>
      <c r="K396" s="62">
        <f>'K8 SD_UPTD 2013'!M397</f>
        <v>7254500</v>
      </c>
      <c r="L396" s="62">
        <f>'K8 SD_UPTD 2013'!N397</f>
        <v>26125000</v>
      </c>
      <c r="M396" s="62">
        <f>'K8 SD_UPTD 2013'!O397</f>
        <v>7052800</v>
      </c>
      <c r="N396" s="62">
        <f>'K8 SD_UPTD 2013'!P397</f>
        <v>780000</v>
      </c>
      <c r="O396" s="62">
        <f>'K8 SD_UPTD 2013'!Q397</f>
        <v>3442251</v>
      </c>
      <c r="P396" s="62">
        <f>'K8 SD_UPTD 2013'!R397</f>
        <v>330000</v>
      </c>
      <c r="Q396" s="62">
        <f>'K8 SD_UPTD 2013'!S397</f>
        <v>0</v>
      </c>
      <c r="R396" s="62">
        <f t="shared" ref="R396:R459" si="18">SUM(E396:Q396)</f>
        <v>108460000</v>
      </c>
      <c r="S396" s="59">
        <f t="shared" ref="S396:S459" si="19">U396-V396</f>
        <v>0</v>
      </c>
      <c r="T396" s="59">
        <f t="shared" ref="T396:T459" si="20">V396-R396</f>
        <v>0</v>
      </c>
      <c r="U396" s="59">
        <f>'PER TRIWULAN'!X391</f>
        <v>108460000</v>
      </c>
      <c r="V396" s="59">
        <f>'K8 SD_UPTD 2013'!F397</f>
        <v>108460000</v>
      </c>
    </row>
    <row r="397" spans="2:22">
      <c r="B397" s="79">
        <f>'PER TRIWULAN'!A392</f>
        <v>387</v>
      </c>
      <c r="C397" s="90" t="str">
        <f>'PER TRIWULAN'!I392</f>
        <v xml:space="preserve"> Kradenan </v>
      </c>
      <c r="D397" s="36" t="str">
        <f>'PER TRIWULAN'!B392</f>
        <v>SD NEGERI 1 GRABAGAN</v>
      </c>
      <c r="E397" s="62">
        <f>'K8 SD_UPTD 2013'!G398</f>
        <v>6730300</v>
      </c>
      <c r="F397" s="62">
        <f>'K8 SD_UPTD 2013'!H398</f>
        <v>1075000</v>
      </c>
      <c r="G397" s="62">
        <f>'K8 SD_UPTD 2013'!I398</f>
        <v>10904400</v>
      </c>
      <c r="H397" s="62">
        <f>'K8 SD_UPTD 2013'!J398</f>
        <v>10926100</v>
      </c>
      <c r="I397" s="62">
        <f>'K8 SD_UPTD 2013'!K398</f>
        <v>8960564</v>
      </c>
      <c r="J397" s="62">
        <f>'K8 SD_UPTD 2013'!L398</f>
        <v>1315836</v>
      </c>
      <c r="K397" s="62">
        <f>'K8 SD_UPTD 2013'!M398</f>
        <v>4481000</v>
      </c>
      <c r="L397" s="62">
        <f>'K8 SD_UPTD 2013'!N398</f>
        <v>23625000</v>
      </c>
      <c r="M397" s="62">
        <f>'K8 SD_UPTD 2013'!O398</f>
        <v>12062900</v>
      </c>
      <c r="N397" s="62">
        <f>'K8 SD_UPTD 2013'!P398</f>
        <v>0</v>
      </c>
      <c r="O397" s="62">
        <f>'K8 SD_UPTD 2013'!Q398</f>
        <v>5060000</v>
      </c>
      <c r="P397" s="62">
        <f>'K8 SD_UPTD 2013'!R398</f>
        <v>2343000</v>
      </c>
      <c r="Q397" s="62">
        <f>'K8 SD_UPTD 2013'!S398</f>
        <v>5895900</v>
      </c>
      <c r="R397" s="62">
        <f t="shared" si="18"/>
        <v>93380000</v>
      </c>
      <c r="S397" s="59">
        <f t="shared" si="19"/>
        <v>0</v>
      </c>
      <c r="T397" s="59">
        <f t="shared" si="20"/>
        <v>0</v>
      </c>
      <c r="U397" s="59">
        <f>'PER TRIWULAN'!X392</f>
        <v>93380000</v>
      </c>
      <c r="V397" s="59">
        <f>'K8 SD_UPTD 2013'!F398</f>
        <v>93380000</v>
      </c>
    </row>
    <row r="398" spans="2:22">
      <c r="B398" s="79">
        <f>'PER TRIWULAN'!A393</f>
        <v>388</v>
      </c>
      <c r="C398" s="90" t="str">
        <f>'PER TRIWULAN'!I393</f>
        <v xml:space="preserve"> Kradenan </v>
      </c>
      <c r="D398" s="36" t="str">
        <f>'PER TRIWULAN'!B393</f>
        <v>SD NEGERI 1 KALISARI</v>
      </c>
      <c r="E398" s="62">
        <f>'K8 SD_UPTD 2013'!G399</f>
        <v>550000</v>
      </c>
      <c r="F398" s="62">
        <f>'K8 SD_UPTD 2013'!H399</f>
        <v>0</v>
      </c>
      <c r="G398" s="62">
        <f>'K8 SD_UPTD 2013'!I399</f>
        <v>23007700</v>
      </c>
      <c r="H398" s="62">
        <f>'K8 SD_UPTD 2013'!J399</f>
        <v>7696138</v>
      </c>
      <c r="I398" s="62">
        <f>'K8 SD_UPTD 2013'!K399</f>
        <v>20629377</v>
      </c>
      <c r="J398" s="62">
        <f>'K8 SD_UPTD 2013'!L399</f>
        <v>259571</v>
      </c>
      <c r="K398" s="62">
        <f>'K8 SD_UPTD 2013'!M399</f>
        <v>8224000</v>
      </c>
      <c r="L398" s="62">
        <f>'K8 SD_UPTD 2013'!N399</f>
        <v>22050000</v>
      </c>
      <c r="M398" s="62">
        <f>'K8 SD_UPTD 2013'!O399</f>
        <v>4665600</v>
      </c>
      <c r="N398" s="62">
        <f>'K8 SD_UPTD 2013'!P399</f>
        <v>0</v>
      </c>
      <c r="O398" s="62">
        <f>'K8 SD_UPTD 2013'!Q399</f>
        <v>3135114</v>
      </c>
      <c r="P398" s="62">
        <f>'K8 SD_UPTD 2013'!R399</f>
        <v>0</v>
      </c>
      <c r="Q398" s="62">
        <f>'K8 SD_UPTD 2013'!S399</f>
        <v>842500</v>
      </c>
      <c r="R398" s="62">
        <f t="shared" si="18"/>
        <v>91060000</v>
      </c>
      <c r="S398" s="59">
        <f t="shared" si="19"/>
        <v>0</v>
      </c>
      <c r="T398" s="59">
        <f t="shared" si="20"/>
        <v>0</v>
      </c>
      <c r="U398" s="59">
        <f>'PER TRIWULAN'!X393</f>
        <v>91060000</v>
      </c>
      <c r="V398" s="59">
        <f>'K8 SD_UPTD 2013'!F399</f>
        <v>91060000</v>
      </c>
    </row>
    <row r="399" spans="2:22">
      <c r="B399" s="79">
        <f>'PER TRIWULAN'!A394</f>
        <v>389</v>
      </c>
      <c r="C399" s="90" t="str">
        <f>'PER TRIWULAN'!I394</f>
        <v xml:space="preserve"> Kradenan </v>
      </c>
      <c r="D399" s="36" t="str">
        <f>'PER TRIWULAN'!B394</f>
        <v>SD NEGERI 1 KRADENAN</v>
      </c>
      <c r="E399" s="62">
        <f>'K8 SD_UPTD 2013'!G400</f>
        <v>258000</v>
      </c>
      <c r="F399" s="62">
        <f>'K8 SD_UPTD 2013'!H400</f>
        <v>1950000</v>
      </c>
      <c r="G399" s="62">
        <f>'K8 SD_UPTD 2013'!I400</f>
        <v>14163500</v>
      </c>
      <c r="H399" s="62">
        <f>'K8 SD_UPTD 2013'!J400</f>
        <v>27340150</v>
      </c>
      <c r="I399" s="62">
        <f>'K8 SD_UPTD 2013'!K400</f>
        <v>27145103</v>
      </c>
      <c r="J399" s="62">
        <f>'K8 SD_UPTD 2013'!L400</f>
        <v>3180247</v>
      </c>
      <c r="K399" s="62">
        <f>'K8 SD_UPTD 2013'!M400</f>
        <v>16091000</v>
      </c>
      <c r="L399" s="62">
        <f>'K8 SD_UPTD 2013'!N400</f>
        <v>24780000</v>
      </c>
      <c r="M399" s="62">
        <f>'K8 SD_UPTD 2013'!O400</f>
        <v>13381000</v>
      </c>
      <c r="N399" s="62">
        <f>'K8 SD_UPTD 2013'!P400</f>
        <v>440000</v>
      </c>
      <c r="O399" s="62">
        <f>'K8 SD_UPTD 2013'!Q400</f>
        <v>600000</v>
      </c>
      <c r="P399" s="62">
        <f>'K8 SD_UPTD 2013'!R400</f>
        <v>0</v>
      </c>
      <c r="Q399" s="62">
        <f>'K8 SD_UPTD 2013'!S400</f>
        <v>9001000</v>
      </c>
      <c r="R399" s="62">
        <f t="shared" si="18"/>
        <v>138330000</v>
      </c>
      <c r="S399" s="59">
        <f t="shared" si="19"/>
        <v>0</v>
      </c>
      <c r="T399" s="59">
        <f t="shared" si="20"/>
        <v>0</v>
      </c>
      <c r="U399" s="59">
        <f>'PER TRIWULAN'!X394</f>
        <v>138330000</v>
      </c>
      <c r="V399" s="59">
        <f>'K8 SD_UPTD 2013'!F400</f>
        <v>138330000</v>
      </c>
    </row>
    <row r="400" spans="2:22">
      <c r="B400" s="79">
        <f>'PER TRIWULAN'!A395</f>
        <v>390</v>
      </c>
      <c r="C400" s="90" t="str">
        <f>'PER TRIWULAN'!I395</f>
        <v xml:space="preserve"> Kradenan </v>
      </c>
      <c r="D400" s="36" t="str">
        <f>'PER TRIWULAN'!B395</f>
        <v>SD NEGERI 1 KUWU</v>
      </c>
      <c r="E400" s="62">
        <f>'K8 SD_UPTD 2013'!G401</f>
        <v>0</v>
      </c>
      <c r="F400" s="62">
        <f>'K8 SD_UPTD 2013'!H401</f>
        <v>0</v>
      </c>
      <c r="G400" s="62">
        <f>'K8 SD_UPTD 2013'!I401</f>
        <v>20168380</v>
      </c>
      <c r="H400" s="62">
        <f>'K8 SD_UPTD 2013'!J401</f>
        <v>16040300</v>
      </c>
      <c r="I400" s="62">
        <f>'K8 SD_UPTD 2013'!K401</f>
        <v>22351600</v>
      </c>
      <c r="J400" s="62">
        <f>'K8 SD_UPTD 2013'!L401</f>
        <v>4371750</v>
      </c>
      <c r="K400" s="62">
        <f>'K8 SD_UPTD 2013'!M401</f>
        <v>18122500</v>
      </c>
      <c r="L400" s="62">
        <f>'K8 SD_UPTD 2013'!N401</f>
        <v>19250000</v>
      </c>
      <c r="M400" s="62">
        <f>'K8 SD_UPTD 2013'!O401</f>
        <v>22994000</v>
      </c>
      <c r="N400" s="62">
        <f>'K8 SD_UPTD 2013'!P401</f>
        <v>0</v>
      </c>
      <c r="O400" s="62">
        <f>'K8 SD_UPTD 2013'!Q401</f>
        <v>3930000</v>
      </c>
      <c r="P400" s="62">
        <f>'K8 SD_UPTD 2013'!R401</f>
        <v>837500</v>
      </c>
      <c r="Q400" s="62">
        <f>'K8 SD_UPTD 2013'!S401</f>
        <v>2143970</v>
      </c>
      <c r="R400" s="62">
        <f t="shared" si="18"/>
        <v>130210000</v>
      </c>
      <c r="S400" s="59">
        <f t="shared" si="19"/>
        <v>0</v>
      </c>
      <c r="T400" s="59">
        <f t="shared" si="20"/>
        <v>0</v>
      </c>
      <c r="U400" s="59">
        <f>'PER TRIWULAN'!X395</f>
        <v>130210000</v>
      </c>
      <c r="V400" s="59">
        <f>'K8 SD_UPTD 2013'!F401</f>
        <v>130210000</v>
      </c>
    </row>
    <row r="401" spans="2:22">
      <c r="B401" s="79">
        <f>'PER TRIWULAN'!A396</f>
        <v>391</v>
      </c>
      <c r="C401" s="90" t="str">
        <f>'PER TRIWULAN'!I396</f>
        <v xml:space="preserve"> Kradenan </v>
      </c>
      <c r="D401" s="36" t="str">
        <f>'PER TRIWULAN'!B396</f>
        <v>SD NEGERI 1 PAKIS</v>
      </c>
      <c r="E401" s="62">
        <f>'K8 SD_UPTD 2013'!G402</f>
        <v>8799500</v>
      </c>
      <c r="F401" s="62">
        <f>'K8 SD_UPTD 2013'!H402</f>
        <v>1400000</v>
      </c>
      <c r="G401" s="62">
        <f>'K8 SD_UPTD 2013'!I402</f>
        <v>18537800</v>
      </c>
      <c r="H401" s="62">
        <f>'K8 SD_UPTD 2013'!J402</f>
        <v>16394500</v>
      </c>
      <c r="I401" s="62">
        <f>'K8 SD_UPTD 2013'!K402</f>
        <v>20009100</v>
      </c>
      <c r="J401" s="62">
        <f>'K8 SD_UPTD 2013'!L402</f>
        <v>1505400</v>
      </c>
      <c r="K401" s="62">
        <f>'K8 SD_UPTD 2013'!M402</f>
        <v>10038500</v>
      </c>
      <c r="L401" s="62">
        <f>'K8 SD_UPTD 2013'!N402</f>
        <v>23260000</v>
      </c>
      <c r="M401" s="62">
        <f>'K8 SD_UPTD 2013'!O402</f>
        <v>12335200</v>
      </c>
      <c r="N401" s="62" t="str">
        <f>'K8 SD_UPTD 2013'!P402</f>
        <v>-</v>
      </c>
      <c r="O401" s="62">
        <f>'K8 SD_UPTD 2013'!Q402</f>
        <v>4810000</v>
      </c>
      <c r="P401" s="62">
        <f>'K8 SD_UPTD 2013'!R402</f>
        <v>4575000</v>
      </c>
      <c r="Q401" s="62">
        <f>'K8 SD_UPTD 2013'!S402</f>
        <v>1875000</v>
      </c>
      <c r="R401" s="62">
        <f t="shared" si="18"/>
        <v>123540000</v>
      </c>
      <c r="S401" s="59">
        <f t="shared" si="19"/>
        <v>0</v>
      </c>
      <c r="T401" s="59">
        <f t="shared" si="20"/>
        <v>0</v>
      </c>
      <c r="U401" s="59">
        <f>'PER TRIWULAN'!X396</f>
        <v>123540000</v>
      </c>
      <c r="V401" s="59">
        <f>'K8 SD_UPTD 2013'!F402</f>
        <v>123540000</v>
      </c>
    </row>
    <row r="402" spans="2:22">
      <c r="B402" s="79">
        <f>'PER TRIWULAN'!A397</f>
        <v>392</v>
      </c>
      <c r="C402" s="90" t="str">
        <f>'PER TRIWULAN'!I397</f>
        <v xml:space="preserve"> Kradenan </v>
      </c>
      <c r="D402" s="36" t="str">
        <f>'PER TRIWULAN'!B397</f>
        <v>SD NEGERI 1 SAMBONG BANGI</v>
      </c>
      <c r="E402" s="62">
        <f>'K8 SD_UPTD 2013'!G403</f>
        <v>856250</v>
      </c>
      <c r="F402" s="62">
        <f>'K8 SD_UPTD 2013'!H403</f>
        <v>240000</v>
      </c>
      <c r="G402" s="62">
        <f>'K8 SD_UPTD 2013'!I403</f>
        <v>12104000</v>
      </c>
      <c r="H402" s="62">
        <f>'K8 SD_UPTD 2013'!J403</f>
        <v>14054000</v>
      </c>
      <c r="I402" s="62">
        <f>'K8 SD_UPTD 2013'!K403</f>
        <v>15295538</v>
      </c>
      <c r="J402" s="62">
        <f>'K8 SD_UPTD 2013'!L403</f>
        <v>567609</v>
      </c>
      <c r="K402" s="62">
        <f>'K8 SD_UPTD 2013'!M403</f>
        <v>0</v>
      </c>
      <c r="L402" s="62">
        <f>'K8 SD_UPTD 2013'!N403</f>
        <v>19790000</v>
      </c>
      <c r="M402" s="62">
        <f>'K8 SD_UPTD 2013'!O403</f>
        <v>8481800</v>
      </c>
      <c r="N402" s="62">
        <f>'K8 SD_UPTD 2013'!P403</f>
        <v>0</v>
      </c>
      <c r="O402" s="62">
        <f>'K8 SD_UPTD 2013'!Q403</f>
        <v>3080803</v>
      </c>
      <c r="P402" s="62">
        <f>'K8 SD_UPTD 2013'!R403</f>
        <v>0</v>
      </c>
      <c r="Q402" s="62">
        <f>'K8 SD_UPTD 2013'!S403</f>
        <v>1800000</v>
      </c>
      <c r="R402" s="62">
        <f t="shared" si="18"/>
        <v>76270000</v>
      </c>
      <c r="S402" s="59">
        <f t="shared" si="19"/>
        <v>0</v>
      </c>
      <c r="T402" s="59">
        <f t="shared" si="20"/>
        <v>0</v>
      </c>
      <c r="U402" s="59">
        <f>'PER TRIWULAN'!X397</f>
        <v>76270000</v>
      </c>
      <c r="V402" s="59">
        <f>'K8 SD_UPTD 2013'!F403</f>
        <v>76270000</v>
      </c>
    </row>
    <row r="403" spans="2:22">
      <c r="B403" s="79">
        <f>'PER TRIWULAN'!A398</f>
        <v>393</v>
      </c>
      <c r="C403" s="90" t="str">
        <f>'PER TRIWULAN'!I398</f>
        <v xml:space="preserve"> Kradenan </v>
      </c>
      <c r="D403" s="36" t="str">
        <f>'PER TRIWULAN'!B398</f>
        <v>SD NEGERI 1 SIMO</v>
      </c>
      <c r="E403" s="62">
        <f>'K8 SD_UPTD 2013'!G404</f>
        <v>6980500</v>
      </c>
      <c r="F403" s="62">
        <f>'K8 SD_UPTD 2013'!H404</f>
        <v>1211800</v>
      </c>
      <c r="G403" s="62">
        <f>'K8 SD_UPTD 2013'!I404</f>
        <v>12702200</v>
      </c>
      <c r="H403" s="62">
        <f>'K8 SD_UPTD 2013'!J404</f>
        <v>20773800</v>
      </c>
      <c r="I403" s="62">
        <f>'K8 SD_UPTD 2013'!K404</f>
        <v>16324200</v>
      </c>
      <c r="J403" s="62">
        <f>'K8 SD_UPTD 2013'!L404</f>
        <v>727700</v>
      </c>
      <c r="K403" s="62">
        <f>'K8 SD_UPTD 2013'!M404</f>
        <v>8058000</v>
      </c>
      <c r="L403" s="62">
        <f>'K8 SD_UPTD 2013'!N404</f>
        <v>26030000</v>
      </c>
      <c r="M403" s="62">
        <f>'K8 SD_UPTD 2013'!O404</f>
        <v>10336800</v>
      </c>
      <c r="N403" s="62">
        <f>'K8 SD_UPTD 2013'!P404</f>
        <v>0</v>
      </c>
      <c r="O403" s="62">
        <f>'K8 SD_UPTD 2013'!Q404</f>
        <v>5368000</v>
      </c>
      <c r="P403" s="62">
        <f>'K8 SD_UPTD 2013'!R404</f>
        <v>2075000</v>
      </c>
      <c r="Q403" s="62">
        <f>'K8 SD_UPTD 2013'!S404</f>
        <v>4832000</v>
      </c>
      <c r="R403" s="62">
        <f t="shared" si="18"/>
        <v>115420000</v>
      </c>
      <c r="S403" s="59">
        <f t="shared" si="19"/>
        <v>0</v>
      </c>
      <c r="T403" s="59">
        <f t="shared" si="20"/>
        <v>0</v>
      </c>
      <c r="U403" s="59">
        <f>'PER TRIWULAN'!X398</f>
        <v>115420000</v>
      </c>
      <c r="V403" s="59">
        <f>'K8 SD_UPTD 2013'!F404</f>
        <v>115420000</v>
      </c>
    </row>
    <row r="404" spans="2:22">
      <c r="B404" s="79">
        <f>'PER TRIWULAN'!A399</f>
        <v>394</v>
      </c>
      <c r="C404" s="90" t="str">
        <f>'PER TRIWULAN'!I399</f>
        <v xml:space="preserve"> Kradenan </v>
      </c>
      <c r="D404" s="36" t="str">
        <f>'PER TRIWULAN'!B399</f>
        <v>SD NEGERI 1 TANJUNGSARI</v>
      </c>
      <c r="E404" s="62">
        <f>'K8 SD_UPTD 2013'!G405</f>
        <v>3459500</v>
      </c>
      <c r="F404" s="62">
        <f>'K8 SD_UPTD 2013'!H405</f>
        <v>200000</v>
      </c>
      <c r="G404" s="62">
        <f>'K8 SD_UPTD 2013'!I405</f>
        <v>13016500</v>
      </c>
      <c r="H404" s="62">
        <f>'K8 SD_UPTD 2013'!J405</f>
        <v>14893400</v>
      </c>
      <c r="I404" s="62">
        <f>'K8 SD_UPTD 2013'!K405</f>
        <v>20240991</v>
      </c>
      <c r="J404" s="62">
        <f>'K8 SD_UPTD 2013'!L405</f>
        <v>1633924</v>
      </c>
      <c r="K404" s="62">
        <f>'K8 SD_UPTD 2013'!M405</f>
        <v>10716000</v>
      </c>
      <c r="L404" s="62">
        <f>'K8 SD_UPTD 2013'!N405</f>
        <v>22283000</v>
      </c>
      <c r="M404" s="62">
        <f>'K8 SD_UPTD 2013'!O405</f>
        <v>13402600</v>
      </c>
      <c r="N404" s="62">
        <f>'K8 SD_UPTD 2013'!P405</f>
        <v>0</v>
      </c>
      <c r="O404" s="62">
        <f>'K8 SD_UPTD 2013'!Q405</f>
        <v>4220035</v>
      </c>
      <c r="P404" s="62">
        <f>'K8 SD_UPTD 2013'!R405</f>
        <v>950000</v>
      </c>
      <c r="Q404" s="62">
        <f>'K8 SD_UPTD 2013'!S405</f>
        <v>6054050</v>
      </c>
      <c r="R404" s="62">
        <f t="shared" si="18"/>
        <v>111070000</v>
      </c>
      <c r="S404" s="59">
        <f t="shared" si="19"/>
        <v>0</v>
      </c>
      <c r="T404" s="59">
        <f t="shared" si="20"/>
        <v>0</v>
      </c>
      <c r="U404" s="59">
        <f>'PER TRIWULAN'!X399</f>
        <v>111070000</v>
      </c>
      <c r="V404" s="59">
        <f>'K8 SD_UPTD 2013'!F405</f>
        <v>111070000</v>
      </c>
    </row>
    <row r="405" spans="2:22">
      <c r="B405" s="79">
        <f>'PER TRIWULAN'!A400</f>
        <v>395</v>
      </c>
      <c r="C405" s="90" t="str">
        <f>'PER TRIWULAN'!I400</f>
        <v xml:space="preserve"> Kradenan </v>
      </c>
      <c r="D405" s="36" t="str">
        <f>'PER TRIWULAN'!B400</f>
        <v>SD NEGERI 2 BAGO</v>
      </c>
      <c r="E405" s="62">
        <f>'K8 SD_UPTD 2013'!G406</f>
        <v>3197000</v>
      </c>
      <c r="F405" s="62">
        <f>'K8 SD_UPTD 2013'!H406</f>
        <v>0</v>
      </c>
      <c r="G405" s="62">
        <f>'K8 SD_UPTD 2013'!I406</f>
        <v>10927050</v>
      </c>
      <c r="H405" s="62">
        <f>'K8 SD_UPTD 2013'!J406</f>
        <v>15635200</v>
      </c>
      <c r="I405" s="62">
        <f>'K8 SD_UPTD 2013'!K406</f>
        <v>10490650</v>
      </c>
      <c r="J405" s="62">
        <f>'K8 SD_UPTD 2013'!L406</f>
        <v>8282500</v>
      </c>
      <c r="K405" s="62">
        <f>'K8 SD_UPTD 2013'!M406</f>
        <v>10427000</v>
      </c>
      <c r="L405" s="62">
        <f>'K8 SD_UPTD 2013'!N406</f>
        <v>15400000</v>
      </c>
      <c r="M405" s="62">
        <f>'K8 SD_UPTD 2013'!O406</f>
        <v>14131100</v>
      </c>
      <c r="N405" s="62">
        <f>'K8 SD_UPTD 2013'!P406</f>
        <v>0</v>
      </c>
      <c r="O405" s="62">
        <f>'K8 SD_UPTD 2013'!Q406</f>
        <v>2570000</v>
      </c>
      <c r="P405" s="62">
        <f>'K8 SD_UPTD 2013'!R406</f>
        <v>530500</v>
      </c>
      <c r="Q405" s="62">
        <f>'K8 SD_UPTD 2013'!S406</f>
        <v>8749000</v>
      </c>
      <c r="R405" s="62">
        <f t="shared" si="18"/>
        <v>100340000</v>
      </c>
      <c r="S405" s="59">
        <f t="shared" si="19"/>
        <v>0</v>
      </c>
      <c r="T405" s="59">
        <f t="shared" si="20"/>
        <v>0</v>
      </c>
      <c r="U405" s="59">
        <f>'PER TRIWULAN'!X400</f>
        <v>100340000</v>
      </c>
      <c r="V405" s="59">
        <f>'K8 SD_UPTD 2013'!F406</f>
        <v>100340000</v>
      </c>
    </row>
    <row r="406" spans="2:22">
      <c r="B406" s="79">
        <f>'PER TRIWULAN'!A401</f>
        <v>396</v>
      </c>
      <c r="C406" s="90" t="str">
        <f>'PER TRIWULAN'!I401</f>
        <v xml:space="preserve"> Kradenan </v>
      </c>
      <c r="D406" s="36" t="str">
        <f>'PER TRIWULAN'!B401</f>
        <v>SD NEGERI 2 BANJARSARI</v>
      </c>
      <c r="E406" s="62">
        <f>'K8 SD_UPTD 2013'!G407</f>
        <v>12168750</v>
      </c>
      <c r="F406" s="62">
        <f>'K8 SD_UPTD 2013'!H407</f>
        <v>425000</v>
      </c>
      <c r="G406" s="62">
        <f>'K8 SD_UPTD 2013'!I407</f>
        <v>4826000</v>
      </c>
      <c r="H406" s="62">
        <f>'K8 SD_UPTD 2013'!J407</f>
        <v>15492300</v>
      </c>
      <c r="I406" s="62">
        <f>'K8 SD_UPTD 2013'!K407</f>
        <v>16665050</v>
      </c>
      <c r="J406" s="62">
        <f>'K8 SD_UPTD 2013'!L407</f>
        <v>7023050</v>
      </c>
      <c r="K406" s="62">
        <f>'K8 SD_UPTD 2013'!M407</f>
        <v>2822500</v>
      </c>
      <c r="L406" s="62">
        <f>'K8 SD_UPTD 2013'!N407</f>
        <v>25200000</v>
      </c>
      <c r="M406" s="62">
        <f>'K8 SD_UPTD 2013'!O407</f>
        <v>8406400</v>
      </c>
      <c r="N406" s="62">
        <f>'K8 SD_UPTD 2013'!P407</f>
        <v>0</v>
      </c>
      <c r="O406" s="62">
        <f>'K8 SD_UPTD 2013'!Q407</f>
        <v>2986000</v>
      </c>
      <c r="P406" s="62">
        <f>'K8 SD_UPTD 2013'!R407</f>
        <v>1975000</v>
      </c>
      <c r="Q406" s="62">
        <f>'K8 SD_UPTD 2013'!S407</f>
        <v>30479950</v>
      </c>
      <c r="R406" s="62">
        <f t="shared" si="18"/>
        <v>128470000</v>
      </c>
      <c r="S406" s="59">
        <f t="shared" si="19"/>
        <v>0</v>
      </c>
      <c r="T406" s="59">
        <f t="shared" si="20"/>
        <v>0</v>
      </c>
      <c r="U406" s="59">
        <f>'PER TRIWULAN'!X401</f>
        <v>128470000</v>
      </c>
      <c r="V406" s="59">
        <f>'K8 SD_UPTD 2013'!F407</f>
        <v>128470000</v>
      </c>
    </row>
    <row r="407" spans="2:22">
      <c r="B407" s="79">
        <f>'PER TRIWULAN'!A402</f>
        <v>397</v>
      </c>
      <c r="C407" s="90" t="str">
        <f>'PER TRIWULAN'!I402</f>
        <v xml:space="preserve"> Kradenan </v>
      </c>
      <c r="D407" s="36" t="str">
        <f>'PER TRIWULAN'!B402</f>
        <v>SD NEGERI 2 CREWEK</v>
      </c>
      <c r="E407" s="62">
        <f>'K8 SD_UPTD 2013'!G408</f>
        <v>3799000</v>
      </c>
      <c r="F407" s="62">
        <f>'K8 SD_UPTD 2013'!H408</f>
        <v>775000</v>
      </c>
      <c r="G407" s="62">
        <f>'K8 SD_UPTD 2013'!I408</f>
        <v>10411750</v>
      </c>
      <c r="H407" s="62">
        <f>'K8 SD_UPTD 2013'!J408</f>
        <v>10254400</v>
      </c>
      <c r="I407" s="62">
        <f>'K8 SD_UPTD 2013'!K408</f>
        <v>9874400</v>
      </c>
      <c r="J407" s="62">
        <f>'K8 SD_UPTD 2013'!L408</f>
        <v>100000</v>
      </c>
      <c r="K407" s="62">
        <f>'K8 SD_UPTD 2013'!M408</f>
        <v>647000</v>
      </c>
      <c r="L407" s="62">
        <f>'K8 SD_UPTD 2013'!N408</f>
        <v>19200000</v>
      </c>
      <c r="M407" s="62">
        <f>'K8 SD_UPTD 2013'!O408</f>
        <v>12393400</v>
      </c>
      <c r="N407" s="62">
        <f>'K8 SD_UPTD 2013'!P408</f>
        <v>0</v>
      </c>
      <c r="O407" s="62">
        <f>'K8 SD_UPTD 2013'!Q408</f>
        <v>3600000</v>
      </c>
      <c r="P407" s="62">
        <f>'K8 SD_UPTD 2013'!R408</f>
        <v>5495000</v>
      </c>
      <c r="Q407" s="62">
        <f>'K8 SD_UPTD 2013'!S408</f>
        <v>2330050</v>
      </c>
      <c r="R407" s="62">
        <f t="shared" si="18"/>
        <v>78880000</v>
      </c>
      <c r="S407" s="59">
        <f t="shared" si="19"/>
        <v>0</v>
      </c>
      <c r="T407" s="59">
        <f t="shared" si="20"/>
        <v>0</v>
      </c>
      <c r="U407" s="59">
        <f>'PER TRIWULAN'!X402</f>
        <v>78880000</v>
      </c>
      <c r="V407" s="59">
        <f>'K8 SD_UPTD 2013'!F408</f>
        <v>78880000</v>
      </c>
    </row>
    <row r="408" spans="2:22">
      <c r="B408" s="79">
        <f>'PER TRIWULAN'!A403</f>
        <v>398</v>
      </c>
      <c r="C408" s="90" t="str">
        <f>'PER TRIWULAN'!I403</f>
        <v xml:space="preserve"> Kradenan </v>
      </c>
      <c r="D408" s="36" t="str">
        <f>'PER TRIWULAN'!B403</f>
        <v>SD NEGERI 2 GRABAGAN</v>
      </c>
      <c r="E408" s="62">
        <f>'K8 SD_UPTD 2013'!G409</f>
        <v>3436000</v>
      </c>
      <c r="F408" s="62">
        <f>'K8 SD_UPTD 2013'!H409</f>
        <v>725000</v>
      </c>
      <c r="G408" s="62">
        <f>'K8 SD_UPTD 2013'!I409</f>
        <v>8290300</v>
      </c>
      <c r="H408" s="62">
        <f>'K8 SD_UPTD 2013'!J409</f>
        <v>13200200</v>
      </c>
      <c r="I408" s="62">
        <f>'K8 SD_UPTD 2013'!K409</f>
        <v>6919848</v>
      </c>
      <c r="J408" s="62">
        <f>'K8 SD_UPTD 2013'!L409</f>
        <v>1049052</v>
      </c>
      <c r="K408" s="62">
        <f>'K8 SD_UPTD 2013'!M409</f>
        <v>2372000</v>
      </c>
      <c r="L408" s="62">
        <f>'K8 SD_UPTD 2013'!N409</f>
        <v>21000000</v>
      </c>
      <c r="M408" s="62">
        <f>'K8 SD_UPTD 2013'!O409</f>
        <v>10227600</v>
      </c>
      <c r="N408" s="62">
        <f>'K8 SD_UPTD 2013'!P409</f>
        <v>0</v>
      </c>
      <c r="O408" s="62">
        <f>'K8 SD_UPTD 2013'!Q409</f>
        <v>1950000</v>
      </c>
      <c r="P408" s="62">
        <f>'K8 SD_UPTD 2013'!R409</f>
        <v>0</v>
      </c>
      <c r="Q408" s="62">
        <f>'K8 SD_UPTD 2013'!S409</f>
        <v>5650000</v>
      </c>
      <c r="R408" s="62">
        <f t="shared" si="18"/>
        <v>74820000</v>
      </c>
      <c r="S408" s="59">
        <f t="shared" si="19"/>
        <v>0</v>
      </c>
      <c r="T408" s="59">
        <f t="shared" si="20"/>
        <v>0</v>
      </c>
      <c r="U408" s="59">
        <f>'PER TRIWULAN'!X403</f>
        <v>74820000</v>
      </c>
      <c r="V408" s="59">
        <f>'K8 SD_UPTD 2013'!F409</f>
        <v>74820000</v>
      </c>
    </row>
    <row r="409" spans="2:22">
      <c r="B409" s="79">
        <f>'PER TRIWULAN'!A404</f>
        <v>399</v>
      </c>
      <c r="C409" s="90" t="str">
        <f>'PER TRIWULAN'!I404</f>
        <v xml:space="preserve"> Kradenan </v>
      </c>
      <c r="D409" s="36" t="str">
        <f>'PER TRIWULAN'!B404</f>
        <v>SD NEGERI 2 KALISARI</v>
      </c>
      <c r="E409" s="62">
        <f>'K8 SD_UPTD 2013'!G410</f>
        <v>3004000</v>
      </c>
      <c r="F409" s="62">
        <f>'K8 SD_UPTD 2013'!H410</f>
        <v>199500</v>
      </c>
      <c r="G409" s="62">
        <f>'K8 SD_UPTD 2013'!I410</f>
        <v>12417300</v>
      </c>
      <c r="H409" s="62">
        <f>'K8 SD_UPTD 2013'!J410</f>
        <v>12564550</v>
      </c>
      <c r="I409" s="62">
        <f>'K8 SD_UPTD 2013'!K410</f>
        <v>13334350</v>
      </c>
      <c r="J409" s="62">
        <f>'K8 SD_UPTD 2013'!L410</f>
        <v>747600</v>
      </c>
      <c r="K409" s="62">
        <f>'K8 SD_UPTD 2013'!M410</f>
        <v>0</v>
      </c>
      <c r="L409" s="62">
        <f>'K8 SD_UPTD 2013'!N410</f>
        <v>18750000</v>
      </c>
      <c r="M409" s="62">
        <f>'K8 SD_UPTD 2013'!O410</f>
        <v>8516700</v>
      </c>
      <c r="N409" s="62">
        <f>'K8 SD_UPTD 2013'!P410</f>
        <v>0</v>
      </c>
      <c r="O409" s="62">
        <f>'K8 SD_UPTD 2013'!Q410</f>
        <v>2000000</v>
      </c>
      <c r="P409" s="62">
        <f>'K8 SD_UPTD 2013'!R410</f>
        <v>4156000</v>
      </c>
      <c r="Q409" s="62">
        <f>'K8 SD_UPTD 2013'!S410</f>
        <v>0</v>
      </c>
      <c r="R409" s="62">
        <f t="shared" si="18"/>
        <v>75690000</v>
      </c>
      <c r="S409" s="59">
        <f t="shared" si="19"/>
        <v>0</v>
      </c>
      <c r="T409" s="59">
        <f t="shared" si="20"/>
        <v>0</v>
      </c>
      <c r="U409" s="59">
        <f>'PER TRIWULAN'!X404</f>
        <v>75690000</v>
      </c>
      <c r="V409" s="59">
        <f>'K8 SD_UPTD 2013'!F410</f>
        <v>75690000</v>
      </c>
    </row>
    <row r="410" spans="2:22">
      <c r="B410" s="79">
        <f>'PER TRIWULAN'!A405</f>
        <v>400</v>
      </c>
      <c r="C410" s="90" t="str">
        <f>'PER TRIWULAN'!I405</f>
        <v xml:space="preserve"> Kradenan </v>
      </c>
      <c r="D410" s="36" t="str">
        <f>'PER TRIWULAN'!B405</f>
        <v>SD NEGERI 2 KRADENAN</v>
      </c>
      <c r="E410" s="62">
        <f>'K8 SD_UPTD 2013'!G411</f>
        <v>3388000</v>
      </c>
      <c r="F410" s="62">
        <f>'K8 SD_UPTD 2013'!H411</f>
        <v>784000</v>
      </c>
      <c r="G410" s="62">
        <f>'K8 SD_UPTD 2013'!I411</f>
        <v>15241050</v>
      </c>
      <c r="H410" s="62">
        <f>'K8 SD_UPTD 2013'!J411</f>
        <v>13258550</v>
      </c>
      <c r="I410" s="62">
        <f>'K8 SD_UPTD 2013'!K411</f>
        <v>16798000</v>
      </c>
      <c r="J410" s="62">
        <f>'K8 SD_UPTD 2013'!L411</f>
        <v>2681787</v>
      </c>
      <c r="K410" s="62">
        <f>'K8 SD_UPTD 2013'!M411</f>
        <v>8089500</v>
      </c>
      <c r="L410" s="62">
        <f>'K8 SD_UPTD 2013'!N411</f>
        <v>19580600</v>
      </c>
      <c r="M410" s="62">
        <f>'K8 SD_UPTD 2013'!O411</f>
        <v>9324000</v>
      </c>
      <c r="N410" s="62">
        <f>'K8 SD_UPTD 2013'!P411</f>
        <v>0</v>
      </c>
      <c r="O410" s="62">
        <f>'K8 SD_UPTD 2013'!Q411</f>
        <v>4822513</v>
      </c>
      <c r="P410" s="62">
        <f>'K8 SD_UPTD 2013'!R411</f>
        <v>295000</v>
      </c>
      <c r="Q410" s="62">
        <f>'K8 SD_UPTD 2013'!S411</f>
        <v>10137000</v>
      </c>
      <c r="R410" s="62">
        <f t="shared" si="18"/>
        <v>104400000</v>
      </c>
      <c r="S410" s="59">
        <f t="shared" si="19"/>
        <v>0</v>
      </c>
      <c r="T410" s="59">
        <f t="shared" si="20"/>
        <v>0</v>
      </c>
      <c r="U410" s="59">
        <f>'PER TRIWULAN'!X405</f>
        <v>104400000</v>
      </c>
      <c r="V410" s="59">
        <f>'K8 SD_UPTD 2013'!F411</f>
        <v>104400000</v>
      </c>
    </row>
    <row r="411" spans="2:22">
      <c r="B411" s="79">
        <f>'PER TRIWULAN'!A406</f>
        <v>401</v>
      </c>
      <c r="C411" s="90" t="str">
        <f>'PER TRIWULAN'!I406</f>
        <v xml:space="preserve"> Kradenan </v>
      </c>
      <c r="D411" s="36" t="str">
        <f>'PER TRIWULAN'!B406</f>
        <v>SD NEGERI 2 PAKIS</v>
      </c>
      <c r="E411" s="62">
        <f>'K8 SD_UPTD 2013'!G412</f>
        <v>3939550</v>
      </c>
      <c r="F411" s="62">
        <f>'K8 SD_UPTD 2013'!H412</f>
        <v>750000</v>
      </c>
      <c r="G411" s="62">
        <f>'K8 SD_UPTD 2013'!I412</f>
        <v>14975550</v>
      </c>
      <c r="H411" s="62">
        <f>'K8 SD_UPTD 2013'!J412</f>
        <v>17614300</v>
      </c>
      <c r="I411" s="62">
        <f>'K8 SD_UPTD 2013'!K412</f>
        <v>22988142</v>
      </c>
      <c r="J411" s="62">
        <f>'K8 SD_UPTD 2013'!L412</f>
        <v>4677558</v>
      </c>
      <c r="K411" s="62">
        <f>'K8 SD_UPTD 2013'!M412</f>
        <v>3112000</v>
      </c>
      <c r="L411" s="62">
        <f>'K8 SD_UPTD 2013'!N412</f>
        <v>24050000</v>
      </c>
      <c r="M411" s="62">
        <f>'K8 SD_UPTD 2013'!O412</f>
        <v>16092900</v>
      </c>
      <c r="N411" s="62">
        <f>'K8 SD_UPTD 2013'!P412</f>
        <v>0</v>
      </c>
      <c r="O411" s="62">
        <f>'K8 SD_UPTD 2013'!Q412</f>
        <v>2140000</v>
      </c>
      <c r="P411" s="62">
        <f>'K8 SD_UPTD 2013'!R412</f>
        <v>580000</v>
      </c>
      <c r="Q411" s="62">
        <f>'K8 SD_UPTD 2013'!S412</f>
        <v>150000</v>
      </c>
      <c r="R411" s="62">
        <f t="shared" si="18"/>
        <v>111070000</v>
      </c>
      <c r="S411" s="59">
        <f t="shared" si="19"/>
        <v>0</v>
      </c>
      <c r="T411" s="59">
        <f t="shared" si="20"/>
        <v>0</v>
      </c>
      <c r="U411" s="59">
        <f>'PER TRIWULAN'!X406</f>
        <v>111070000</v>
      </c>
      <c r="V411" s="59">
        <f>'K8 SD_UPTD 2013'!F412</f>
        <v>111070000</v>
      </c>
    </row>
    <row r="412" spans="2:22">
      <c r="B412" s="79">
        <f>'PER TRIWULAN'!A407</f>
        <v>402</v>
      </c>
      <c r="C412" s="90" t="str">
        <f>'PER TRIWULAN'!I407</f>
        <v xml:space="preserve"> Kradenan </v>
      </c>
      <c r="D412" s="36" t="str">
        <f>'PER TRIWULAN'!B407</f>
        <v>SD NEGERI 2 SAMBONGBANGI</v>
      </c>
      <c r="E412" s="62">
        <f>'K8 SD_UPTD 2013'!G413</f>
        <v>7398400</v>
      </c>
      <c r="F412" s="62">
        <f>'K8 SD_UPTD 2013'!H413</f>
        <v>3554050</v>
      </c>
      <c r="G412" s="62">
        <f>'K8 SD_UPTD 2013'!I413</f>
        <v>15601250</v>
      </c>
      <c r="H412" s="62">
        <f>'K8 SD_UPTD 2013'!J413</f>
        <v>22438300</v>
      </c>
      <c r="I412" s="62">
        <f>'K8 SD_UPTD 2013'!K413</f>
        <v>14056700</v>
      </c>
      <c r="J412" s="62">
        <f>'K8 SD_UPTD 2013'!L413</f>
        <v>5227300</v>
      </c>
      <c r="K412" s="62">
        <f>'K8 SD_UPTD 2013'!M413</f>
        <v>4115000</v>
      </c>
      <c r="L412" s="62">
        <f>'K8 SD_UPTD 2013'!N413</f>
        <v>30338000</v>
      </c>
      <c r="M412" s="62">
        <f>'K8 SD_UPTD 2013'!O413</f>
        <v>5577000</v>
      </c>
      <c r="N412" s="62" t="str">
        <f>'K8 SD_UPTD 2013'!P413</f>
        <v xml:space="preserve"> -</v>
      </c>
      <c r="O412" s="62">
        <f>'K8 SD_UPTD 2013'!Q413</f>
        <v>6904000</v>
      </c>
      <c r="P412" s="62">
        <f>'K8 SD_UPTD 2013'!R413</f>
        <v>210000</v>
      </c>
      <c r="Q412" s="62" t="str">
        <f>'K8 SD_UPTD 2013'!S413</f>
        <v xml:space="preserve"> </v>
      </c>
      <c r="R412" s="62">
        <f t="shared" si="18"/>
        <v>115420000</v>
      </c>
      <c r="S412" s="59">
        <f t="shared" si="19"/>
        <v>0</v>
      </c>
      <c r="T412" s="59">
        <f t="shared" si="20"/>
        <v>0</v>
      </c>
      <c r="U412" s="59">
        <f>'PER TRIWULAN'!X407</f>
        <v>115420000</v>
      </c>
      <c r="V412" s="59">
        <f>'K8 SD_UPTD 2013'!F413</f>
        <v>115420000</v>
      </c>
    </row>
    <row r="413" spans="2:22">
      <c r="B413" s="79">
        <f>'PER TRIWULAN'!A408</f>
        <v>403</v>
      </c>
      <c r="C413" s="90" t="str">
        <f>'PER TRIWULAN'!I408</f>
        <v xml:space="preserve"> Kradenan </v>
      </c>
      <c r="D413" s="36" t="str">
        <f>'PER TRIWULAN'!B408</f>
        <v>SD NEGERI 2 SENGON WETAN</v>
      </c>
      <c r="E413" s="62">
        <f>'K8 SD_UPTD 2013'!G414</f>
        <v>1300000</v>
      </c>
      <c r="F413" s="62">
        <f>'K8 SD_UPTD 2013'!H414</f>
        <v>300000</v>
      </c>
      <c r="G413" s="62">
        <f>'K8 SD_UPTD 2013'!I414</f>
        <v>1650000</v>
      </c>
      <c r="H413" s="62">
        <f>'K8 SD_UPTD 2013'!J414</f>
        <v>17540600</v>
      </c>
      <c r="I413" s="62">
        <f>'K8 SD_UPTD 2013'!K414</f>
        <v>38678823</v>
      </c>
      <c r="J413" s="62">
        <f>'K8 SD_UPTD 2013'!L414</f>
        <v>154208</v>
      </c>
      <c r="K413" s="62">
        <f>'K8 SD_UPTD 2013'!M414</f>
        <v>4753500</v>
      </c>
      <c r="L413" s="62">
        <f>'K8 SD_UPTD 2013'!N414</f>
        <v>10800000</v>
      </c>
      <c r="M413" s="62">
        <f>'K8 SD_UPTD 2013'!O414</f>
        <v>8300900</v>
      </c>
      <c r="N413" s="62">
        <f>'K8 SD_UPTD 2013'!P414</f>
        <v>0</v>
      </c>
      <c r="O413" s="62">
        <f>'K8 SD_UPTD 2013'!Q414</f>
        <v>1491969</v>
      </c>
      <c r="P413" s="62">
        <f>'K8 SD_UPTD 2013'!R414</f>
        <v>0</v>
      </c>
      <c r="Q413" s="62">
        <f>'K8 SD_UPTD 2013'!S414</f>
        <v>0</v>
      </c>
      <c r="R413" s="62">
        <f t="shared" si="18"/>
        <v>84970000</v>
      </c>
      <c r="S413" s="59">
        <f t="shared" si="19"/>
        <v>0</v>
      </c>
      <c r="T413" s="59">
        <f t="shared" si="20"/>
        <v>0</v>
      </c>
      <c r="U413" s="59">
        <f>'PER TRIWULAN'!X408</f>
        <v>84970000</v>
      </c>
      <c r="V413" s="59">
        <f>'K8 SD_UPTD 2013'!F414</f>
        <v>84970000</v>
      </c>
    </row>
    <row r="414" spans="2:22">
      <c r="B414" s="79">
        <f>'PER TRIWULAN'!A409</f>
        <v>404</v>
      </c>
      <c r="C414" s="90" t="str">
        <f>'PER TRIWULAN'!I409</f>
        <v xml:space="preserve"> Kradenan </v>
      </c>
      <c r="D414" s="36" t="str">
        <f>'PER TRIWULAN'!B409</f>
        <v>SD NEGERI 2 TANJUNGSARI</v>
      </c>
      <c r="E414" s="62">
        <f>'K8 SD_UPTD 2013'!G415</f>
        <v>5470700</v>
      </c>
      <c r="F414" s="62">
        <f>'K8 SD_UPTD 2013'!H415</f>
        <v>3850000</v>
      </c>
      <c r="G414" s="62">
        <f>'K8 SD_UPTD 2013'!I415</f>
        <v>12262000</v>
      </c>
      <c r="H414" s="62">
        <f>'K8 SD_UPTD 2013'!J415</f>
        <v>7110000</v>
      </c>
      <c r="I414" s="62">
        <f>'K8 SD_UPTD 2013'!K415</f>
        <v>27191300</v>
      </c>
      <c r="J414" s="62">
        <f>'K8 SD_UPTD 2013'!L415</f>
        <v>4529300</v>
      </c>
      <c r="K414" s="62">
        <f>'K8 SD_UPTD 2013'!M415</f>
        <v>5251700</v>
      </c>
      <c r="L414" s="62">
        <f>'K8 SD_UPTD 2013'!N415</f>
        <v>19650000</v>
      </c>
      <c r="M414" s="62">
        <f>'K8 SD_UPTD 2013'!O415</f>
        <v>7555000</v>
      </c>
      <c r="N414" s="62">
        <f>'K8 SD_UPTD 2013'!P415</f>
        <v>0</v>
      </c>
      <c r="O414" s="62">
        <f>'K8 SD_UPTD 2013'!Q415</f>
        <v>3650000</v>
      </c>
      <c r="P414" s="62">
        <f>'K8 SD_UPTD 2013'!R415</f>
        <v>1500000</v>
      </c>
      <c r="Q414" s="62">
        <f>'K8 SD_UPTD 2013'!S415</f>
        <v>0</v>
      </c>
      <c r="R414" s="62">
        <f t="shared" si="18"/>
        <v>98020000</v>
      </c>
      <c r="S414" s="59">
        <f t="shared" si="19"/>
        <v>0</v>
      </c>
      <c r="T414" s="59">
        <f t="shared" si="20"/>
        <v>0</v>
      </c>
      <c r="U414" s="59">
        <f>'PER TRIWULAN'!X409</f>
        <v>98020000</v>
      </c>
      <c r="V414" s="59">
        <f>'K8 SD_UPTD 2013'!F415</f>
        <v>98020000</v>
      </c>
    </row>
    <row r="415" spans="2:22">
      <c r="B415" s="79">
        <f>'PER TRIWULAN'!A410</f>
        <v>405</v>
      </c>
      <c r="C415" s="90" t="str">
        <f>'PER TRIWULAN'!I410</f>
        <v xml:space="preserve"> Kradenan </v>
      </c>
      <c r="D415" s="36" t="str">
        <f>'PER TRIWULAN'!B410</f>
        <v>SD NEGERI 3 BANJARDOWO</v>
      </c>
      <c r="E415" s="62">
        <f>'K8 SD_UPTD 2013'!G416</f>
        <v>7591039</v>
      </c>
      <c r="F415" s="62">
        <f>'K8 SD_UPTD 2013'!H416</f>
        <v>450000</v>
      </c>
      <c r="G415" s="62">
        <f>'K8 SD_UPTD 2013'!I416</f>
        <v>5632200</v>
      </c>
      <c r="H415" s="62">
        <f>'K8 SD_UPTD 2013'!J416</f>
        <v>5005425</v>
      </c>
      <c r="I415" s="62">
        <f>'K8 SD_UPTD 2013'!K416</f>
        <v>6556496</v>
      </c>
      <c r="J415" s="62">
        <f>'K8 SD_UPTD 2013'!L416</f>
        <v>1795738</v>
      </c>
      <c r="K415" s="62">
        <f>'K8 SD_UPTD 2013'!M416</f>
        <v>17263042</v>
      </c>
      <c r="L415" s="62">
        <f>'K8 SD_UPTD 2013'!N416</f>
        <v>21600000</v>
      </c>
      <c r="M415" s="62">
        <f>'K8 SD_UPTD 2013'!O416</f>
        <v>11684100</v>
      </c>
      <c r="N415" s="62" t="str">
        <f>'K8 SD_UPTD 2013'!P416</f>
        <v>-</v>
      </c>
      <c r="O415" s="62">
        <f>'K8 SD_UPTD 2013'!Q416</f>
        <v>2400000</v>
      </c>
      <c r="P415" s="62" t="str">
        <f>'K8 SD_UPTD 2013'!R416</f>
        <v>-</v>
      </c>
      <c r="Q415" s="62">
        <f>'K8 SD_UPTD 2013'!S416</f>
        <v>24711960</v>
      </c>
      <c r="R415" s="62">
        <f t="shared" si="18"/>
        <v>104690000</v>
      </c>
      <c r="S415" s="59">
        <f t="shared" si="19"/>
        <v>0</v>
      </c>
      <c r="T415" s="59">
        <f t="shared" si="20"/>
        <v>0</v>
      </c>
      <c r="U415" s="59">
        <f>'PER TRIWULAN'!X410</f>
        <v>104690000</v>
      </c>
      <c r="V415" s="59">
        <f>'K8 SD_UPTD 2013'!F416</f>
        <v>104690000</v>
      </c>
    </row>
    <row r="416" spans="2:22">
      <c r="B416" s="79">
        <f>'PER TRIWULAN'!A411</f>
        <v>406</v>
      </c>
      <c r="C416" s="90" t="str">
        <f>'PER TRIWULAN'!I411</f>
        <v xml:space="preserve"> Kradenan </v>
      </c>
      <c r="D416" s="36" t="str">
        <f>'PER TRIWULAN'!B411</f>
        <v>SD NEGERI 3 BANJARSARI</v>
      </c>
      <c r="E416" s="62">
        <f>'K8 SD_UPTD 2013'!G417</f>
        <v>5000000</v>
      </c>
      <c r="F416" s="62">
        <f>'K8 SD_UPTD 2013'!H417</f>
        <v>1914400</v>
      </c>
      <c r="G416" s="62">
        <f>'K8 SD_UPTD 2013'!I417</f>
        <v>10753300</v>
      </c>
      <c r="H416" s="62">
        <f>'K8 SD_UPTD 2013'!J417</f>
        <v>16426250</v>
      </c>
      <c r="I416" s="62">
        <f>'K8 SD_UPTD 2013'!K417</f>
        <v>14446850</v>
      </c>
      <c r="J416" s="62">
        <f>'K8 SD_UPTD 2013'!L417</f>
        <v>2323225</v>
      </c>
      <c r="K416" s="62">
        <f>'K8 SD_UPTD 2013'!M417</f>
        <v>10547500</v>
      </c>
      <c r="L416" s="62">
        <f>'K8 SD_UPTD 2013'!N417</f>
        <v>25225000</v>
      </c>
      <c r="M416" s="62">
        <f>'K8 SD_UPTD 2013'!O417</f>
        <v>10750800</v>
      </c>
      <c r="N416" s="62">
        <f>'K8 SD_UPTD 2013'!P417</f>
        <v>1597500</v>
      </c>
      <c r="O416" s="62">
        <f>'K8 SD_UPTD 2013'!Q417</f>
        <v>5125175</v>
      </c>
      <c r="P416" s="62">
        <f>'K8 SD_UPTD 2013'!R417</f>
        <v>0</v>
      </c>
      <c r="Q416" s="62">
        <f>'K8 SD_UPTD 2013'!S417</f>
        <v>0</v>
      </c>
      <c r="R416" s="62">
        <f t="shared" si="18"/>
        <v>104110000</v>
      </c>
      <c r="S416" s="59">
        <f t="shared" si="19"/>
        <v>0</v>
      </c>
      <c r="T416" s="59">
        <f t="shared" si="20"/>
        <v>0</v>
      </c>
      <c r="U416" s="59">
        <f>'PER TRIWULAN'!X411</f>
        <v>104110000</v>
      </c>
      <c r="V416" s="59">
        <f>'K8 SD_UPTD 2013'!F417</f>
        <v>104110000</v>
      </c>
    </row>
    <row r="417" spans="2:22">
      <c r="B417" s="79">
        <f>'PER TRIWULAN'!A412</f>
        <v>407</v>
      </c>
      <c r="C417" s="90" t="str">
        <f>'PER TRIWULAN'!I412</f>
        <v xml:space="preserve"> Kradenan </v>
      </c>
      <c r="D417" s="36" t="str">
        <f>'PER TRIWULAN'!B412</f>
        <v>SD NEGERI 3 CREWEK</v>
      </c>
      <c r="E417" s="62">
        <f>'K8 SD_UPTD 2013'!G418</f>
        <v>0</v>
      </c>
      <c r="F417" s="62">
        <f>'K8 SD_UPTD 2013'!H418</f>
        <v>450000</v>
      </c>
      <c r="G417" s="62">
        <f>'K8 SD_UPTD 2013'!I418</f>
        <v>4533200</v>
      </c>
      <c r="H417" s="62">
        <f>'K8 SD_UPTD 2013'!J418</f>
        <v>6934638</v>
      </c>
      <c r="I417" s="62">
        <f>'K8 SD_UPTD 2013'!K418</f>
        <v>13139900</v>
      </c>
      <c r="J417" s="62">
        <f>'K8 SD_UPTD 2013'!L418</f>
        <v>345562</v>
      </c>
      <c r="K417" s="62">
        <f>'K8 SD_UPTD 2013'!M418</f>
        <v>1118100</v>
      </c>
      <c r="L417" s="62">
        <f>'K8 SD_UPTD 2013'!N418</f>
        <v>10830000</v>
      </c>
      <c r="M417" s="62">
        <f>'K8 SD_UPTD 2013'!O418</f>
        <v>9983600</v>
      </c>
      <c r="N417" s="62">
        <f>'K8 SD_UPTD 2013'!P418</f>
        <v>0</v>
      </c>
      <c r="O417" s="62">
        <f>'K8 SD_UPTD 2013'!Q418</f>
        <v>1800000</v>
      </c>
      <c r="P417" s="62">
        <f>'K8 SD_UPTD 2013'!R418</f>
        <v>1035000</v>
      </c>
      <c r="Q417" s="62">
        <f>'K8 SD_UPTD 2013'!S418</f>
        <v>0</v>
      </c>
      <c r="R417" s="62">
        <f t="shared" si="18"/>
        <v>50170000</v>
      </c>
      <c r="S417" s="59">
        <f t="shared" si="19"/>
        <v>0</v>
      </c>
      <c r="T417" s="59">
        <f t="shared" si="20"/>
        <v>0</v>
      </c>
      <c r="U417" s="59">
        <f>'PER TRIWULAN'!X412</f>
        <v>50170000</v>
      </c>
      <c r="V417" s="59">
        <f>'K8 SD_UPTD 2013'!F418</f>
        <v>50170000</v>
      </c>
    </row>
    <row r="418" spans="2:22">
      <c r="B418" s="79">
        <f>'PER TRIWULAN'!A413</f>
        <v>408</v>
      </c>
      <c r="C418" s="90" t="str">
        <f>'PER TRIWULAN'!I413</f>
        <v xml:space="preserve"> Kradenan </v>
      </c>
      <c r="D418" s="36" t="str">
        <f>'PER TRIWULAN'!B413</f>
        <v>SD NEGERI 3 GRABAGAN</v>
      </c>
      <c r="E418" s="62">
        <f>'K8 SD_UPTD 2013'!G419</f>
        <v>555000</v>
      </c>
      <c r="F418" s="62">
        <f>'K8 SD_UPTD 2013'!H419</f>
        <v>250000</v>
      </c>
      <c r="G418" s="62">
        <f>'K8 SD_UPTD 2013'!I419</f>
        <v>9673000</v>
      </c>
      <c r="H418" s="62">
        <f>'K8 SD_UPTD 2013'!J419</f>
        <v>13038800</v>
      </c>
      <c r="I418" s="62">
        <f>'K8 SD_UPTD 2013'!K419</f>
        <v>11019800</v>
      </c>
      <c r="J418" s="62">
        <f>'K8 SD_UPTD 2013'!L419</f>
        <v>2177000</v>
      </c>
      <c r="K418" s="62">
        <f>'K8 SD_UPTD 2013'!M419</f>
        <v>4191800</v>
      </c>
      <c r="L418" s="62">
        <f>'K8 SD_UPTD 2013'!N419</f>
        <v>18400000</v>
      </c>
      <c r="M418" s="62">
        <f>'K8 SD_UPTD 2013'!O419</f>
        <v>10296800</v>
      </c>
      <c r="N418" s="62">
        <f>'K8 SD_UPTD 2013'!P419</f>
        <v>1302000</v>
      </c>
      <c r="O418" s="62">
        <f>'K8 SD_UPTD 2013'!Q419</f>
        <v>8319800</v>
      </c>
      <c r="P418" s="62">
        <f>'K8 SD_UPTD 2013'!R419</f>
        <v>271000</v>
      </c>
      <c r="Q418" s="62">
        <f>'K8 SD_UPTD 2013'!S419</f>
        <v>255000</v>
      </c>
      <c r="R418" s="62">
        <f t="shared" si="18"/>
        <v>79750000</v>
      </c>
      <c r="S418" s="59">
        <f t="shared" si="19"/>
        <v>0</v>
      </c>
      <c r="T418" s="59">
        <f t="shared" si="20"/>
        <v>0</v>
      </c>
      <c r="U418" s="59">
        <f>'PER TRIWULAN'!X413</f>
        <v>79750000</v>
      </c>
      <c r="V418" s="59">
        <f>'K8 SD_UPTD 2013'!F419</f>
        <v>79750000</v>
      </c>
    </row>
    <row r="419" spans="2:22">
      <c r="B419" s="79">
        <f>'PER TRIWULAN'!A414</f>
        <v>409</v>
      </c>
      <c r="C419" s="90" t="str">
        <f>'PER TRIWULAN'!I414</f>
        <v xml:space="preserve"> Kradenan </v>
      </c>
      <c r="D419" s="36" t="str">
        <f>'PER TRIWULAN'!B414</f>
        <v>SD NEGERI 3 KALISARI</v>
      </c>
      <c r="E419" s="62">
        <f>'K8 SD_UPTD 2013'!G420</f>
        <v>14075250</v>
      </c>
      <c r="F419" s="62">
        <f>'K8 SD_UPTD 2013'!H420</f>
        <v>325000</v>
      </c>
      <c r="G419" s="62">
        <f>'K8 SD_UPTD 2013'!I420</f>
        <v>15873800</v>
      </c>
      <c r="H419" s="62">
        <f>'K8 SD_UPTD 2013'!J420</f>
        <v>23548250</v>
      </c>
      <c r="I419" s="62">
        <f>'K8 SD_UPTD 2013'!K420</f>
        <v>18298598</v>
      </c>
      <c r="J419" s="62">
        <f>'K8 SD_UPTD 2013'!L420</f>
        <v>1596702</v>
      </c>
      <c r="K419" s="62">
        <f>'K8 SD_UPTD 2013'!M420</f>
        <v>922700</v>
      </c>
      <c r="L419" s="62">
        <f>'K8 SD_UPTD 2013'!N420</f>
        <v>24500000</v>
      </c>
      <c r="M419" s="62">
        <f>'K8 SD_UPTD 2013'!O420</f>
        <v>8499700</v>
      </c>
      <c r="N419" s="62">
        <f>'K8 SD_UPTD 2013'!P420</f>
        <v>0</v>
      </c>
      <c r="O419" s="62">
        <f>'K8 SD_UPTD 2013'!Q420</f>
        <v>1950000</v>
      </c>
      <c r="P419" s="62">
        <f>'K8 SD_UPTD 2013'!R420</f>
        <v>150000</v>
      </c>
      <c r="Q419" s="62">
        <f>'K8 SD_UPTD 2013'!S420</f>
        <v>8000000</v>
      </c>
      <c r="R419" s="62">
        <f t="shared" si="18"/>
        <v>117740000</v>
      </c>
      <c r="S419" s="59">
        <f t="shared" si="19"/>
        <v>0</v>
      </c>
      <c r="T419" s="59">
        <f t="shared" si="20"/>
        <v>0</v>
      </c>
      <c r="U419" s="59">
        <f>'PER TRIWULAN'!X414</f>
        <v>117740000</v>
      </c>
      <c r="V419" s="59">
        <f>'K8 SD_UPTD 2013'!F420</f>
        <v>117740000</v>
      </c>
    </row>
    <row r="420" spans="2:22">
      <c r="B420" s="79">
        <f>'PER TRIWULAN'!A415</f>
        <v>410</v>
      </c>
      <c r="C420" s="90" t="str">
        <f>'PER TRIWULAN'!I415</f>
        <v xml:space="preserve"> Kradenan </v>
      </c>
      <c r="D420" s="36" t="str">
        <f>'PER TRIWULAN'!B415</f>
        <v>SD NEGERI 3 KRADENAN</v>
      </c>
      <c r="E420" s="62">
        <f>'K8 SD_UPTD 2013'!G421</f>
        <v>7727000</v>
      </c>
      <c r="F420" s="62">
        <f>'K8 SD_UPTD 2013'!H421</f>
        <v>300000</v>
      </c>
      <c r="G420" s="62">
        <f>'K8 SD_UPTD 2013'!I421</f>
        <v>10275100</v>
      </c>
      <c r="H420" s="62">
        <f>'K8 SD_UPTD 2013'!J421</f>
        <v>22023000</v>
      </c>
      <c r="I420" s="62">
        <f>'K8 SD_UPTD 2013'!K421</f>
        <v>20769699</v>
      </c>
      <c r="J420" s="62">
        <f>'K8 SD_UPTD 2013'!L421</f>
        <v>2268901</v>
      </c>
      <c r="K420" s="62">
        <f>'K8 SD_UPTD 2013'!M421</f>
        <v>4965000</v>
      </c>
      <c r="L420" s="62">
        <f>'K8 SD_UPTD 2013'!N421</f>
        <v>27400000</v>
      </c>
      <c r="M420" s="62">
        <f>'K8 SD_UPTD 2013'!O421</f>
        <v>13637800</v>
      </c>
      <c r="N420" s="62">
        <f>'K8 SD_UPTD 2013'!P421</f>
        <v>0</v>
      </c>
      <c r="O420" s="62">
        <f>'K8 SD_UPTD 2013'!Q421</f>
        <v>2700000</v>
      </c>
      <c r="P420" s="62">
        <f>'K8 SD_UPTD 2013'!R421</f>
        <v>630000</v>
      </c>
      <c r="Q420" s="62">
        <f>'K8 SD_UPTD 2013'!S421</f>
        <v>9973500</v>
      </c>
      <c r="R420" s="62">
        <f t="shared" si="18"/>
        <v>122670000</v>
      </c>
      <c r="S420" s="59">
        <f t="shared" si="19"/>
        <v>0</v>
      </c>
      <c r="T420" s="59">
        <f t="shared" si="20"/>
        <v>0</v>
      </c>
      <c r="U420" s="59">
        <f>'PER TRIWULAN'!X415</f>
        <v>122670000</v>
      </c>
      <c r="V420" s="59">
        <f>'K8 SD_UPTD 2013'!F421</f>
        <v>122670000</v>
      </c>
    </row>
    <row r="421" spans="2:22">
      <c r="B421" s="79">
        <f>'PER TRIWULAN'!A416</f>
        <v>411</v>
      </c>
      <c r="C421" s="90" t="str">
        <f>'PER TRIWULAN'!I416</f>
        <v xml:space="preserve"> Kradenan </v>
      </c>
      <c r="D421" s="36" t="str">
        <f>'PER TRIWULAN'!B416</f>
        <v>SD NEGERI 3 KUWU</v>
      </c>
      <c r="E421" s="62">
        <f>'K8 SD_UPTD 2013'!G422</f>
        <v>7234000</v>
      </c>
      <c r="F421" s="62">
        <f>'K8 SD_UPTD 2013'!H422</f>
        <v>873000</v>
      </c>
      <c r="G421" s="62">
        <f>'K8 SD_UPTD 2013'!I422</f>
        <v>19329150</v>
      </c>
      <c r="H421" s="62">
        <f>'K8 SD_UPTD 2013'!J422</f>
        <v>23360350</v>
      </c>
      <c r="I421" s="62">
        <f>'K8 SD_UPTD 2013'!K422</f>
        <v>32944208</v>
      </c>
      <c r="J421" s="62">
        <f>'K8 SD_UPTD 2013'!L422</f>
        <v>1273492</v>
      </c>
      <c r="K421" s="62">
        <f>'K8 SD_UPTD 2013'!M422</f>
        <v>3180200</v>
      </c>
      <c r="L421" s="62">
        <f>'K8 SD_UPTD 2013'!N422</f>
        <v>21600000</v>
      </c>
      <c r="M421" s="62">
        <f>'K8 SD_UPTD 2013'!O422</f>
        <v>11033600</v>
      </c>
      <c r="N421" s="62">
        <f>'K8 SD_UPTD 2013'!P422</f>
        <v>0</v>
      </c>
      <c r="O421" s="62">
        <f>'K8 SD_UPTD 2013'!Q422</f>
        <v>4892000</v>
      </c>
      <c r="P421" s="62">
        <f>'K8 SD_UPTD 2013'!R422</f>
        <v>1400000</v>
      </c>
      <c r="Q421" s="62">
        <f>'K8 SD_UPTD 2013'!S422</f>
        <v>480000</v>
      </c>
      <c r="R421" s="62">
        <f t="shared" si="18"/>
        <v>127600000</v>
      </c>
      <c r="S421" s="59">
        <f t="shared" si="19"/>
        <v>0</v>
      </c>
      <c r="T421" s="59">
        <f t="shared" si="20"/>
        <v>0</v>
      </c>
      <c r="U421" s="59">
        <f>'PER TRIWULAN'!X416</f>
        <v>127600000</v>
      </c>
      <c r="V421" s="59">
        <f>'K8 SD_UPTD 2013'!F422</f>
        <v>127600000</v>
      </c>
    </row>
    <row r="422" spans="2:22">
      <c r="B422" s="79">
        <f>'PER TRIWULAN'!A417</f>
        <v>412</v>
      </c>
      <c r="C422" s="90" t="str">
        <f>'PER TRIWULAN'!I417</f>
        <v xml:space="preserve"> Kradenan </v>
      </c>
      <c r="D422" s="36" t="str">
        <f>'PER TRIWULAN'!B417</f>
        <v>SD NEGERI 3 PAKIS</v>
      </c>
      <c r="E422" s="62">
        <f>'K8 SD_UPTD 2013'!G423</f>
        <v>7914800</v>
      </c>
      <c r="F422" s="62">
        <f>'K8 SD_UPTD 2013'!H423</f>
        <v>2835000</v>
      </c>
      <c r="G422" s="62">
        <f>'K8 SD_UPTD 2013'!I423</f>
        <v>37044700</v>
      </c>
      <c r="H422" s="62">
        <f>'K8 SD_UPTD 2013'!J423</f>
        <v>23088500</v>
      </c>
      <c r="I422" s="62">
        <f>'K8 SD_UPTD 2013'!K423</f>
        <v>18131650</v>
      </c>
      <c r="J422" s="62">
        <f>'K8 SD_UPTD 2013'!L423</f>
        <v>2951500</v>
      </c>
      <c r="K422" s="62">
        <f>'K8 SD_UPTD 2013'!M423</f>
        <v>2325000</v>
      </c>
      <c r="L422" s="62">
        <f>'K8 SD_UPTD 2013'!N423</f>
        <v>31100000</v>
      </c>
      <c r="M422" s="62">
        <f>'K8 SD_UPTD 2013'!O423</f>
        <v>12480000</v>
      </c>
      <c r="N422" s="62">
        <f>'K8 SD_UPTD 2013'!P423</f>
        <v>300000</v>
      </c>
      <c r="O422" s="62">
        <f>'K8 SD_UPTD 2013'!Q423</f>
        <v>4495000</v>
      </c>
      <c r="P422" s="62">
        <f>'K8 SD_UPTD 2013'!R423</f>
        <v>250000</v>
      </c>
      <c r="Q422" s="62">
        <f>'K8 SD_UPTD 2013'!S423</f>
        <v>20063850</v>
      </c>
      <c r="R422" s="62">
        <f t="shared" si="18"/>
        <v>162980000</v>
      </c>
      <c r="S422" s="59">
        <f t="shared" si="19"/>
        <v>0</v>
      </c>
      <c r="T422" s="59">
        <f t="shared" si="20"/>
        <v>0</v>
      </c>
      <c r="U422" s="59">
        <f>'PER TRIWULAN'!X417</f>
        <v>162980000</v>
      </c>
      <c r="V422" s="59">
        <f>'K8 SD_UPTD 2013'!F423</f>
        <v>162980000</v>
      </c>
    </row>
    <row r="423" spans="2:22">
      <c r="B423" s="79">
        <f>'PER TRIWULAN'!A418</f>
        <v>413</v>
      </c>
      <c r="C423" s="90" t="str">
        <f>'PER TRIWULAN'!I418</f>
        <v xml:space="preserve"> Kradenan </v>
      </c>
      <c r="D423" s="36" t="str">
        <f>'PER TRIWULAN'!B418</f>
        <v>SD NEGERI 3 SAMBONGBANGI</v>
      </c>
      <c r="E423" s="62">
        <f>'K8 SD_UPTD 2013'!G424</f>
        <v>787500</v>
      </c>
      <c r="F423" s="62">
        <f>'K8 SD_UPTD 2013'!H424</f>
        <v>220000</v>
      </c>
      <c r="G423" s="62">
        <f>'K8 SD_UPTD 2013'!I424</f>
        <v>12320300</v>
      </c>
      <c r="H423" s="62">
        <f>'K8 SD_UPTD 2013'!J424</f>
        <v>14026500</v>
      </c>
      <c r="I423" s="62">
        <f>'K8 SD_UPTD 2013'!K424</f>
        <v>11411600</v>
      </c>
      <c r="J423" s="62">
        <f>'K8 SD_UPTD 2013'!L424</f>
        <v>1535000</v>
      </c>
      <c r="K423" s="62">
        <f>'K8 SD_UPTD 2013'!M424</f>
        <v>800000</v>
      </c>
      <c r="L423" s="62">
        <f>'K8 SD_UPTD 2013'!N424</f>
        <v>15000000</v>
      </c>
      <c r="M423" s="62">
        <f>'K8 SD_UPTD 2013'!O424</f>
        <v>6549900</v>
      </c>
      <c r="N423" s="62">
        <f>'K8 SD_UPTD 2013'!P424</f>
        <v>0</v>
      </c>
      <c r="O423" s="62">
        <f>'K8 SD_UPTD 2013'!Q424</f>
        <v>5889200</v>
      </c>
      <c r="P423" s="62">
        <f>'K8 SD_UPTD 2013'!R424</f>
        <v>190000</v>
      </c>
      <c r="Q423" s="62">
        <f>'K8 SD_UPTD 2013'!S424</f>
        <v>0</v>
      </c>
      <c r="R423" s="62">
        <f t="shared" si="18"/>
        <v>68730000</v>
      </c>
      <c r="S423" s="59">
        <f t="shared" si="19"/>
        <v>0</v>
      </c>
      <c r="T423" s="59">
        <f t="shared" si="20"/>
        <v>0</v>
      </c>
      <c r="U423" s="59">
        <f>'PER TRIWULAN'!X418</f>
        <v>68730000</v>
      </c>
      <c r="V423" s="59">
        <f>'K8 SD_UPTD 2013'!F424</f>
        <v>68730000</v>
      </c>
    </row>
    <row r="424" spans="2:22">
      <c r="B424" s="79">
        <f>'PER TRIWULAN'!A419</f>
        <v>414</v>
      </c>
      <c r="C424" s="90" t="str">
        <f>'PER TRIWULAN'!I419</f>
        <v xml:space="preserve"> Kradenan </v>
      </c>
      <c r="D424" s="36" t="str">
        <f>'PER TRIWULAN'!B419</f>
        <v>SD NEGERI 3 SIMO</v>
      </c>
      <c r="E424" s="62">
        <f>'K8 SD_UPTD 2013'!G425</f>
        <v>6054250</v>
      </c>
      <c r="F424" s="62">
        <f>'K8 SD_UPTD 2013'!H425</f>
        <v>0</v>
      </c>
      <c r="G424" s="62">
        <f>'K8 SD_UPTD 2013'!I425</f>
        <v>14720100</v>
      </c>
      <c r="H424" s="62">
        <f>'K8 SD_UPTD 2013'!J425</f>
        <v>16834900</v>
      </c>
      <c r="I424" s="62">
        <f>'K8 SD_UPTD 2013'!K425</f>
        <v>11277400</v>
      </c>
      <c r="J424" s="62">
        <f>'K8 SD_UPTD 2013'!L425</f>
        <v>2068200</v>
      </c>
      <c r="K424" s="62">
        <f>'K8 SD_UPTD 2013'!M425</f>
        <v>4161600</v>
      </c>
      <c r="L424" s="62">
        <f>'K8 SD_UPTD 2013'!N425</f>
        <v>22950000</v>
      </c>
      <c r="M424" s="62">
        <f>'K8 SD_UPTD 2013'!O425</f>
        <v>11873800</v>
      </c>
      <c r="N424" s="62">
        <f>'K8 SD_UPTD 2013'!P425</f>
        <v>600000</v>
      </c>
      <c r="O424" s="62">
        <f>'K8 SD_UPTD 2013'!Q425</f>
        <v>2766000</v>
      </c>
      <c r="P424" s="62">
        <f>'K8 SD_UPTD 2013'!R425</f>
        <v>441000</v>
      </c>
      <c r="Q424" s="62">
        <f>'K8 SD_UPTD 2013'!S425</f>
        <v>4562750</v>
      </c>
      <c r="R424" s="62">
        <f t="shared" si="18"/>
        <v>98310000</v>
      </c>
      <c r="S424" s="59">
        <f t="shared" si="19"/>
        <v>0</v>
      </c>
      <c r="T424" s="59">
        <f t="shared" si="20"/>
        <v>0</v>
      </c>
      <c r="U424" s="59">
        <f>'PER TRIWULAN'!X419</f>
        <v>98310000</v>
      </c>
      <c r="V424" s="59">
        <f>'K8 SD_UPTD 2013'!F425</f>
        <v>98310000</v>
      </c>
    </row>
    <row r="425" spans="2:22">
      <c r="B425" s="79">
        <f>'PER TRIWULAN'!A420</f>
        <v>415</v>
      </c>
      <c r="C425" s="90" t="str">
        <f>'PER TRIWULAN'!I420</f>
        <v xml:space="preserve"> Kradenan </v>
      </c>
      <c r="D425" s="36" t="str">
        <f>'PER TRIWULAN'!B420</f>
        <v>SD NEGERI 4 KALISARI</v>
      </c>
      <c r="E425" s="62">
        <f>'K8 SD_UPTD 2013'!G426</f>
        <v>25000</v>
      </c>
      <c r="F425" s="62">
        <f>'K8 SD_UPTD 2013'!H426</f>
        <v>0</v>
      </c>
      <c r="G425" s="62">
        <f>'K8 SD_UPTD 2013'!I426</f>
        <v>11811150</v>
      </c>
      <c r="H425" s="62">
        <f>'K8 SD_UPTD 2013'!J426</f>
        <v>5635000</v>
      </c>
      <c r="I425" s="62">
        <f>'K8 SD_UPTD 2013'!K426</f>
        <v>38882750</v>
      </c>
      <c r="J425" s="62">
        <f>'K8 SD_UPTD 2013'!L426</f>
        <v>1370200</v>
      </c>
      <c r="K425" s="62">
        <f>'K8 SD_UPTD 2013'!M426</f>
        <v>5742250</v>
      </c>
      <c r="L425" s="62">
        <f>'K8 SD_UPTD 2013'!N426</f>
        <v>12175000</v>
      </c>
      <c r="M425" s="62">
        <f>'K8 SD_UPTD 2013'!O426</f>
        <v>8339000</v>
      </c>
      <c r="N425" s="62">
        <f>'K8 SD_UPTD 2013'!P426</f>
        <v>0</v>
      </c>
      <c r="O425" s="62">
        <f>'K8 SD_UPTD 2013'!Q426</f>
        <v>3559650</v>
      </c>
      <c r="P425" s="62">
        <f>'K8 SD_UPTD 2013'!R426</f>
        <v>0</v>
      </c>
      <c r="Q425" s="62">
        <f>'K8 SD_UPTD 2013'!S426</f>
        <v>5550000</v>
      </c>
      <c r="R425" s="62">
        <f t="shared" si="18"/>
        <v>93090000</v>
      </c>
      <c r="S425" s="59">
        <f t="shared" si="19"/>
        <v>0</v>
      </c>
      <c r="T425" s="59">
        <f t="shared" si="20"/>
        <v>0</v>
      </c>
      <c r="U425" s="59">
        <f>'PER TRIWULAN'!X420</f>
        <v>93090000</v>
      </c>
      <c r="V425" s="59">
        <f>'K8 SD_UPTD 2013'!F426</f>
        <v>93090000</v>
      </c>
    </row>
    <row r="426" spans="2:22">
      <c r="B426" s="79">
        <f>'PER TRIWULAN'!A421</f>
        <v>416</v>
      </c>
      <c r="C426" s="90" t="str">
        <f>'PER TRIWULAN'!I421</f>
        <v xml:space="preserve"> Kradenan </v>
      </c>
      <c r="D426" s="36" t="str">
        <f>'PER TRIWULAN'!B421</f>
        <v>SD NEGERI 4 KRADENAN</v>
      </c>
      <c r="E426" s="62">
        <f>'K8 SD_UPTD 2013'!G427</f>
        <v>433000</v>
      </c>
      <c r="F426" s="62">
        <f>'K8 SD_UPTD 2013'!H427</f>
        <v>374000</v>
      </c>
      <c r="G426" s="62">
        <f>'K8 SD_UPTD 2013'!I427</f>
        <v>19108600</v>
      </c>
      <c r="H426" s="62">
        <f>'K8 SD_UPTD 2013'!J427</f>
        <v>5796000</v>
      </c>
      <c r="I426" s="62">
        <f>'K8 SD_UPTD 2013'!K427</f>
        <v>26338301</v>
      </c>
      <c r="J426" s="62">
        <f>'K8 SD_UPTD 2013'!L427</f>
        <v>2933949</v>
      </c>
      <c r="K426" s="62">
        <f>'K8 SD_UPTD 2013'!M427</f>
        <v>9222200</v>
      </c>
      <c r="L426" s="62">
        <f>'K8 SD_UPTD 2013'!N427</f>
        <v>20550000</v>
      </c>
      <c r="M426" s="62">
        <f>'K8 SD_UPTD 2013'!O427</f>
        <v>12926950</v>
      </c>
      <c r="N426" s="62">
        <f>'K8 SD_UPTD 2013'!P427</f>
        <v>0</v>
      </c>
      <c r="O426" s="62">
        <f>'K8 SD_UPTD 2013'!Q427</f>
        <v>787000</v>
      </c>
      <c r="P426" s="62">
        <f>'K8 SD_UPTD 2013'!R427</f>
        <v>1000000</v>
      </c>
      <c r="Q426" s="62">
        <f>'K8 SD_UPTD 2013'!S427</f>
        <v>0</v>
      </c>
      <c r="R426" s="62">
        <f t="shared" si="18"/>
        <v>99470000</v>
      </c>
      <c r="S426" s="59">
        <f t="shared" si="19"/>
        <v>0</v>
      </c>
      <c r="T426" s="59">
        <f t="shared" si="20"/>
        <v>0</v>
      </c>
      <c r="U426" s="59">
        <f>'PER TRIWULAN'!X421</f>
        <v>99470000</v>
      </c>
      <c r="V426" s="59">
        <f>'K8 SD_UPTD 2013'!F427</f>
        <v>99470000</v>
      </c>
    </row>
    <row r="427" spans="2:22">
      <c r="B427" s="79">
        <f>'PER TRIWULAN'!A422</f>
        <v>417</v>
      </c>
      <c r="C427" s="90" t="str">
        <f>'PER TRIWULAN'!I422</f>
        <v xml:space="preserve"> Kradenan </v>
      </c>
      <c r="D427" s="36" t="str">
        <f>'PER TRIWULAN'!B422</f>
        <v>SD NEGERI 4 PAKIS</v>
      </c>
      <c r="E427" s="62">
        <f>'K8 SD_UPTD 2013'!G428</f>
        <v>3509382</v>
      </c>
      <c r="F427" s="62">
        <f>'K8 SD_UPTD 2013'!H428</f>
        <v>1500000</v>
      </c>
      <c r="G427" s="62">
        <f>'K8 SD_UPTD 2013'!I428</f>
        <v>11292606</v>
      </c>
      <c r="H427" s="62">
        <f>'K8 SD_UPTD 2013'!J428</f>
        <v>4981128</v>
      </c>
      <c r="I427" s="62">
        <f>'K8 SD_UPTD 2013'!K428</f>
        <v>13390800</v>
      </c>
      <c r="J427" s="62">
        <f>'K8 SD_UPTD 2013'!L428</f>
        <v>197684</v>
      </c>
      <c r="K427" s="62">
        <f>'K8 SD_UPTD 2013'!M428</f>
        <v>0</v>
      </c>
      <c r="L427" s="62">
        <f>'K8 SD_UPTD 2013'!N428</f>
        <v>15600000</v>
      </c>
      <c r="M427" s="62">
        <f>'K8 SD_UPTD 2013'!O428</f>
        <v>8673400</v>
      </c>
      <c r="N427" s="62">
        <f>'K8 SD_UPTD 2013'!P428</f>
        <v>0</v>
      </c>
      <c r="O427" s="62">
        <f>'K8 SD_UPTD 2013'!Q428</f>
        <v>4200000</v>
      </c>
      <c r="P427" s="62">
        <f>'K8 SD_UPTD 2013'!R428</f>
        <v>625000</v>
      </c>
      <c r="Q427" s="62">
        <f>'K8 SD_UPTD 2013'!S428</f>
        <v>120000</v>
      </c>
      <c r="R427" s="62">
        <f t="shared" si="18"/>
        <v>64090000</v>
      </c>
      <c r="S427" s="59">
        <f t="shared" si="19"/>
        <v>0</v>
      </c>
      <c r="T427" s="59">
        <f t="shared" si="20"/>
        <v>0</v>
      </c>
      <c r="U427" s="59">
        <f>'PER TRIWULAN'!X422</f>
        <v>64090000</v>
      </c>
      <c r="V427" s="59">
        <f>'K8 SD_UPTD 2013'!F428</f>
        <v>64090000</v>
      </c>
    </row>
    <row r="428" spans="2:22">
      <c r="B428" s="79">
        <f>'PER TRIWULAN'!A423</f>
        <v>418</v>
      </c>
      <c r="C428" s="90" t="str">
        <f>'PER TRIWULAN'!I423</f>
        <v xml:space="preserve"> Kradenan </v>
      </c>
      <c r="D428" s="36" t="str">
        <f>'PER TRIWULAN'!B423</f>
        <v>SD NEGERI 4 REJOSARI</v>
      </c>
      <c r="E428" s="62">
        <f>'K8 SD_UPTD 2013'!G429</f>
        <v>1877550</v>
      </c>
      <c r="F428" s="62">
        <f>'K8 SD_UPTD 2013'!H429</f>
        <v>0</v>
      </c>
      <c r="G428" s="62">
        <f>'K8 SD_UPTD 2013'!I429</f>
        <v>8433250</v>
      </c>
      <c r="H428" s="62">
        <f>'K8 SD_UPTD 2013'!J429</f>
        <v>8172900</v>
      </c>
      <c r="I428" s="62">
        <f>'K8 SD_UPTD 2013'!K429</f>
        <v>18380200</v>
      </c>
      <c r="J428" s="62">
        <f>'K8 SD_UPTD 2013'!L429</f>
        <v>1262400</v>
      </c>
      <c r="K428" s="62">
        <f>'K8 SD_UPTD 2013'!M429</f>
        <v>1468000</v>
      </c>
      <c r="L428" s="62">
        <f>'K8 SD_UPTD 2013'!N429</f>
        <v>17895000</v>
      </c>
      <c r="M428" s="62">
        <f>'K8 SD_UPTD 2013'!O429</f>
        <v>8088200</v>
      </c>
      <c r="N428" s="62">
        <f>'K8 SD_UPTD 2013'!P429</f>
        <v>0</v>
      </c>
      <c r="O428" s="62">
        <f>'K8 SD_UPTD 2013'!Q429</f>
        <v>2050000</v>
      </c>
      <c r="P428" s="62">
        <f>'K8 SD_UPTD 2013'!R429</f>
        <v>593000</v>
      </c>
      <c r="Q428" s="62">
        <f>'K8 SD_UPTD 2013'!S429</f>
        <v>509500</v>
      </c>
      <c r="R428" s="62">
        <f t="shared" si="18"/>
        <v>68730000</v>
      </c>
      <c r="S428" s="59">
        <f t="shared" si="19"/>
        <v>0</v>
      </c>
      <c r="T428" s="59">
        <f t="shared" si="20"/>
        <v>0</v>
      </c>
      <c r="U428" s="59">
        <f>'PER TRIWULAN'!X423</f>
        <v>68730000</v>
      </c>
      <c r="V428" s="59">
        <f>'K8 SD_UPTD 2013'!F429</f>
        <v>68730000</v>
      </c>
    </row>
    <row r="429" spans="2:22">
      <c r="B429" s="79">
        <f>'PER TRIWULAN'!A424</f>
        <v>419</v>
      </c>
      <c r="C429" s="90" t="str">
        <f>'PER TRIWULAN'!I424</f>
        <v xml:space="preserve"> Kradenan </v>
      </c>
      <c r="D429" s="36" t="str">
        <f>'PER TRIWULAN'!B424</f>
        <v>SD NEGERI 4 SAMBONGBANGI</v>
      </c>
      <c r="E429" s="62">
        <f>'K8 SD_UPTD 2013'!G430</f>
        <v>1155600</v>
      </c>
      <c r="F429" s="62">
        <f>'K8 SD_UPTD 2013'!H430</f>
        <v>576500</v>
      </c>
      <c r="G429" s="62">
        <f>'K8 SD_UPTD 2013'!I430</f>
        <v>10188200</v>
      </c>
      <c r="H429" s="62">
        <f>'K8 SD_UPTD 2013'!J430</f>
        <v>8171800</v>
      </c>
      <c r="I429" s="62">
        <f>'K8 SD_UPTD 2013'!K430</f>
        <v>9231150</v>
      </c>
      <c r="J429" s="62">
        <f>'K8 SD_UPTD 2013'!L430</f>
        <v>630050</v>
      </c>
      <c r="K429" s="62">
        <f>'K8 SD_UPTD 2013'!M430</f>
        <v>1105000</v>
      </c>
      <c r="L429" s="62">
        <f>'K8 SD_UPTD 2013'!N430</f>
        <v>11400000</v>
      </c>
      <c r="M429" s="62">
        <f>'K8 SD_UPTD 2013'!O430</f>
        <v>9539500</v>
      </c>
      <c r="N429" s="62">
        <f>'K8 SD_UPTD 2013'!P430</f>
        <v>0</v>
      </c>
      <c r="O429" s="62">
        <f>'K8 SD_UPTD 2013'!Q430</f>
        <v>2844700</v>
      </c>
      <c r="P429" s="62">
        <f>'K8 SD_UPTD 2013'!R430</f>
        <v>3447500</v>
      </c>
      <c r="Q429" s="62">
        <f>'K8 SD_UPTD 2013'!S430</f>
        <v>0</v>
      </c>
      <c r="R429" s="62">
        <f t="shared" si="18"/>
        <v>58290000</v>
      </c>
      <c r="S429" s="59">
        <f t="shared" si="19"/>
        <v>0</v>
      </c>
      <c r="T429" s="59">
        <f t="shared" si="20"/>
        <v>0</v>
      </c>
      <c r="U429" s="59">
        <f>'PER TRIWULAN'!X424</f>
        <v>58290000</v>
      </c>
      <c r="V429" s="59">
        <f>'K8 SD_UPTD 2013'!F430</f>
        <v>58290000</v>
      </c>
    </row>
    <row r="430" spans="2:22">
      <c r="B430" s="79">
        <f>'PER TRIWULAN'!A425</f>
        <v>420</v>
      </c>
      <c r="C430" s="90" t="str">
        <f>'PER TRIWULAN'!I425</f>
        <v xml:space="preserve"> Kradenan </v>
      </c>
      <c r="D430" s="36" t="str">
        <f>'PER TRIWULAN'!B425</f>
        <v>SD NEGERI 5 BANJARDOWO</v>
      </c>
      <c r="E430" s="62">
        <f>'K8 SD_UPTD 2013'!G431</f>
        <v>1314000</v>
      </c>
      <c r="F430" s="62">
        <f>'K8 SD_UPTD 2013'!H431</f>
        <v>0</v>
      </c>
      <c r="G430" s="62">
        <f>'K8 SD_UPTD 2013'!I431</f>
        <v>10335012</v>
      </c>
      <c r="H430" s="62">
        <f>'K8 SD_UPTD 2013'!J431</f>
        <v>3751300</v>
      </c>
      <c r="I430" s="62">
        <f>'K8 SD_UPTD 2013'!K431</f>
        <v>3985369</v>
      </c>
      <c r="J430" s="62">
        <f>'K8 SD_UPTD 2013'!L431</f>
        <v>326719</v>
      </c>
      <c r="K430" s="62">
        <f>'K8 SD_UPTD 2013'!M431</f>
        <v>280000</v>
      </c>
      <c r="L430" s="62">
        <f>'K8 SD_UPTD 2013'!N431</f>
        <v>11535000</v>
      </c>
      <c r="M430" s="62">
        <f>'K8 SD_UPTD 2013'!O431</f>
        <v>8632600</v>
      </c>
      <c r="N430" s="62">
        <f>'K8 SD_UPTD 2013'!P431</f>
        <v>0</v>
      </c>
      <c r="O430" s="62">
        <f>'K8 SD_UPTD 2013'!Q431</f>
        <v>150000</v>
      </c>
      <c r="P430" s="62">
        <f>'K8 SD_UPTD 2013'!R431</f>
        <v>0</v>
      </c>
      <c r="Q430" s="62">
        <f>'K8 SD_UPTD 2013'!S431</f>
        <v>0</v>
      </c>
      <c r="R430" s="62">
        <f t="shared" si="18"/>
        <v>40310000</v>
      </c>
      <c r="S430" s="59">
        <f t="shared" si="19"/>
        <v>0</v>
      </c>
      <c r="T430" s="59">
        <f t="shared" si="20"/>
        <v>0</v>
      </c>
      <c r="U430" s="59">
        <f>'PER TRIWULAN'!X425</f>
        <v>40310000</v>
      </c>
      <c r="V430" s="59">
        <f>'K8 SD_UPTD 2013'!F431</f>
        <v>40310000</v>
      </c>
    </row>
    <row r="431" spans="2:22">
      <c r="B431" s="79">
        <f>'PER TRIWULAN'!A426</f>
        <v>421</v>
      </c>
      <c r="C431" s="90" t="str">
        <f>'PER TRIWULAN'!I426</f>
        <v xml:space="preserve"> Kradenan </v>
      </c>
      <c r="D431" s="36" t="str">
        <f>'PER TRIWULAN'!B426</f>
        <v>SD NEGERI 2 KUWU</v>
      </c>
      <c r="E431" s="62">
        <f>'K8 SD_UPTD 2013'!G432</f>
        <v>3897258</v>
      </c>
      <c r="F431" s="62">
        <f>'K8 SD_UPTD 2013'!H432</f>
        <v>0</v>
      </c>
      <c r="G431" s="62">
        <f>'K8 SD_UPTD 2013'!I432</f>
        <v>19197000</v>
      </c>
      <c r="H431" s="62">
        <f>'K8 SD_UPTD 2013'!J432</f>
        <v>15169800</v>
      </c>
      <c r="I431" s="62">
        <f>'K8 SD_UPTD 2013'!K432</f>
        <v>12768106</v>
      </c>
      <c r="J431" s="62">
        <f>'K8 SD_UPTD 2013'!L432</f>
        <v>3144034</v>
      </c>
      <c r="K431" s="62">
        <f>'K8 SD_UPTD 2013'!M432</f>
        <v>5948000</v>
      </c>
      <c r="L431" s="62">
        <f>'K8 SD_UPTD 2013'!N432</f>
        <v>15000000</v>
      </c>
      <c r="M431" s="62">
        <f>'K8 SD_UPTD 2013'!O432</f>
        <v>8975802</v>
      </c>
      <c r="N431" s="62">
        <f>'K8 SD_UPTD 2013'!P432</f>
        <v>0</v>
      </c>
      <c r="O431" s="62">
        <f>'K8 SD_UPTD 2013'!Q432</f>
        <v>0</v>
      </c>
      <c r="P431" s="62">
        <f>'K8 SD_UPTD 2013'!R432</f>
        <v>0</v>
      </c>
      <c r="Q431" s="62">
        <f>'K8 SD_UPTD 2013'!S432</f>
        <v>0</v>
      </c>
      <c r="R431" s="62">
        <f t="shared" si="18"/>
        <v>84100000</v>
      </c>
      <c r="S431" s="59">
        <f t="shared" si="19"/>
        <v>0</v>
      </c>
      <c r="T431" s="59">
        <f t="shared" si="20"/>
        <v>0</v>
      </c>
      <c r="U431" s="59">
        <f>'PER TRIWULAN'!X426</f>
        <v>84100000</v>
      </c>
      <c r="V431" s="59">
        <f>'K8 SD_UPTD 2013'!F432</f>
        <v>84100000</v>
      </c>
    </row>
    <row r="432" spans="2:22">
      <c r="B432" s="79">
        <f>'PER TRIWULAN'!A427</f>
        <v>422</v>
      </c>
      <c r="C432" s="90" t="str">
        <f>'PER TRIWULAN'!I427</f>
        <v xml:space="preserve"> Kradenan </v>
      </c>
      <c r="D432" s="36" t="str">
        <f>'PER TRIWULAN'!B427</f>
        <v>SD NEGERI 1 CREWEK</v>
      </c>
      <c r="E432" s="62">
        <f>'K8 SD_UPTD 2013'!G433</f>
        <v>8878000</v>
      </c>
      <c r="F432" s="62">
        <f>'K8 SD_UPTD 2013'!H433</f>
        <v>3208000</v>
      </c>
      <c r="G432" s="62">
        <f>'K8 SD_UPTD 2013'!I433</f>
        <v>13203750</v>
      </c>
      <c r="H432" s="62">
        <f>'K8 SD_UPTD 2013'!J433</f>
        <v>15289000</v>
      </c>
      <c r="I432" s="62">
        <f>'K8 SD_UPTD 2013'!K433</f>
        <v>10026000</v>
      </c>
      <c r="J432" s="62">
        <f>'K8 SD_UPTD 2013'!L433</f>
        <v>1395200</v>
      </c>
      <c r="K432" s="62">
        <f>'K8 SD_UPTD 2013'!M433</f>
        <v>4410500</v>
      </c>
      <c r="L432" s="62">
        <f>'K8 SD_UPTD 2013'!N433</f>
        <v>26100000</v>
      </c>
      <c r="M432" s="62">
        <f>'K8 SD_UPTD 2013'!O433</f>
        <v>10001000</v>
      </c>
      <c r="N432" s="62">
        <f>'K8 SD_UPTD 2013'!P433</f>
        <v>0</v>
      </c>
      <c r="O432" s="62">
        <f>'K8 SD_UPTD 2013'!Q433</f>
        <v>2780000</v>
      </c>
      <c r="P432" s="62">
        <f>'K8 SD_UPTD 2013'!R433</f>
        <v>792500</v>
      </c>
      <c r="Q432" s="62">
        <f>'K8 SD_UPTD 2013'!S433</f>
        <v>1066050</v>
      </c>
      <c r="R432" s="62">
        <f t="shared" si="18"/>
        <v>97150000</v>
      </c>
      <c r="S432" s="59">
        <f t="shared" si="19"/>
        <v>0</v>
      </c>
      <c r="T432" s="59">
        <f t="shared" si="20"/>
        <v>0</v>
      </c>
      <c r="U432" s="59">
        <f>'PER TRIWULAN'!X427</f>
        <v>97150000</v>
      </c>
      <c r="V432" s="59">
        <f>'K8 SD_UPTD 2013'!F433</f>
        <v>97150000</v>
      </c>
    </row>
    <row r="433" spans="2:22">
      <c r="B433" s="79">
        <f>'PER TRIWULAN'!A428</f>
        <v>423</v>
      </c>
      <c r="C433" s="90" t="str">
        <f>'PER TRIWULAN'!I428</f>
        <v xml:space="preserve"> Kradenan </v>
      </c>
      <c r="D433" s="36" t="str">
        <f>'PER TRIWULAN'!B428</f>
        <v>SD NEGERI 2 BANJARDOWO</v>
      </c>
      <c r="E433" s="62">
        <f>'K8 SD_UPTD 2013'!G434</f>
        <v>7952750</v>
      </c>
      <c r="F433" s="62">
        <f>'K8 SD_UPTD 2013'!H434</f>
        <v>0</v>
      </c>
      <c r="G433" s="62">
        <f>'K8 SD_UPTD 2013'!I434</f>
        <v>21889200</v>
      </c>
      <c r="H433" s="62">
        <f>'K8 SD_UPTD 2013'!J434</f>
        <v>30785750</v>
      </c>
      <c r="I433" s="62">
        <f>'K8 SD_UPTD 2013'!K434</f>
        <v>21320400</v>
      </c>
      <c r="J433" s="62">
        <f>'K8 SD_UPTD 2013'!L434</f>
        <v>7292200</v>
      </c>
      <c r="K433" s="62">
        <f>'K8 SD_UPTD 2013'!M434</f>
        <v>8347000</v>
      </c>
      <c r="L433" s="62">
        <f>'K8 SD_UPTD 2013'!N434</f>
        <v>23850000</v>
      </c>
      <c r="M433" s="62">
        <f>'K8 SD_UPTD 2013'!O434</f>
        <v>9017700</v>
      </c>
      <c r="N433" s="62">
        <f>'K8 SD_UPTD 2013'!P434</f>
        <v>0</v>
      </c>
      <c r="O433" s="62">
        <f>'K8 SD_UPTD 2013'!Q434</f>
        <v>2365000</v>
      </c>
      <c r="P433" s="62">
        <f>'K8 SD_UPTD 2013'!R434</f>
        <v>0</v>
      </c>
      <c r="Q433" s="62">
        <f>'K8 SD_UPTD 2013'!S434</f>
        <v>0</v>
      </c>
      <c r="R433" s="62">
        <f t="shared" si="18"/>
        <v>132820000</v>
      </c>
      <c r="S433" s="59">
        <f t="shared" si="19"/>
        <v>0</v>
      </c>
      <c r="T433" s="59">
        <f t="shared" si="20"/>
        <v>0</v>
      </c>
      <c r="U433" s="59">
        <f>'PER TRIWULAN'!X428</f>
        <v>132820000</v>
      </c>
      <c r="V433" s="59">
        <f>'K8 SD_UPTD 2013'!F434</f>
        <v>132820000</v>
      </c>
    </row>
    <row r="434" spans="2:22">
      <c r="B434" s="79">
        <f>'PER TRIWULAN'!A429</f>
        <v>424</v>
      </c>
      <c r="C434" s="90" t="str">
        <f>'PER TRIWULAN'!I429</f>
        <v xml:space="preserve"> Kradenan </v>
      </c>
      <c r="D434" s="36" t="str">
        <f>'PER TRIWULAN'!B429</f>
        <v>SD NEGERI 2 SIMO</v>
      </c>
      <c r="E434" s="62">
        <f>'K8 SD_UPTD 2013'!G435</f>
        <v>4546000</v>
      </c>
      <c r="F434" s="62">
        <f>'K8 SD_UPTD 2013'!H435</f>
        <v>335000</v>
      </c>
      <c r="G434" s="62">
        <f>'K8 SD_UPTD 2013'!I435</f>
        <v>23455400</v>
      </c>
      <c r="H434" s="62">
        <f>'K8 SD_UPTD 2013'!J435</f>
        <v>20870700</v>
      </c>
      <c r="I434" s="62">
        <f>'K8 SD_UPTD 2013'!K435</f>
        <v>12974250</v>
      </c>
      <c r="J434" s="62">
        <f>'K8 SD_UPTD 2013'!L435</f>
        <v>345700</v>
      </c>
      <c r="K434" s="62">
        <f>'K8 SD_UPTD 2013'!M435</f>
        <v>5291250</v>
      </c>
      <c r="L434" s="62">
        <f>'K8 SD_UPTD 2013'!N435</f>
        <v>18850000</v>
      </c>
      <c r="M434" s="62">
        <f>'K8 SD_UPTD 2013'!O435</f>
        <v>11530000</v>
      </c>
      <c r="N434" s="62">
        <f>'K8 SD_UPTD 2013'!P435</f>
        <v>0</v>
      </c>
      <c r="O434" s="62">
        <f>'K8 SD_UPTD 2013'!Q435</f>
        <v>2450700</v>
      </c>
      <c r="P434" s="62">
        <f>'K8 SD_UPTD 2013'!R435</f>
        <v>1045000</v>
      </c>
      <c r="Q434" s="62">
        <f>'K8 SD_UPTD 2013'!S435</f>
        <v>96000</v>
      </c>
      <c r="R434" s="62">
        <f t="shared" si="18"/>
        <v>101790000</v>
      </c>
      <c r="S434" s="59">
        <f t="shared" si="19"/>
        <v>0</v>
      </c>
      <c r="T434" s="59">
        <f t="shared" si="20"/>
        <v>0</v>
      </c>
      <c r="U434" s="59">
        <f>'PER TRIWULAN'!X429</f>
        <v>101790000</v>
      </c>
      <c r="V434" s="59">
        <f>'K8 SD_UPTD 2013'!F435</f>
        <v>101790000</v>
      </c>
    </row>
    <row r="435" spans="2:22">
      <c r="B435" s="79">
        <f>'PER TRIWULAN'!A430</f>
        <v>425</v>
      </c>
      <c r="C435" s="90" t="str">
        <f>'PER TRIWULAN'!I430</f>
        <v xml:space="preserve"> Kradenan </v>
      </c>
      <c r="D435" s="36" t="str">
        <f>'PER TRIWULAN'!B430</f>
        <v>SD NEGERI 1 REJOSARI</v>
      </c>
      <c r="E435" s="62">
        <f>'K8 SD_UPTD 2013'!G436</f>
        <v>5661250</v>
      </c>
      <c r="F435" s="62">
        <f>'K8 SD_UPTD 2013'!H436</f>
        <v>720000</v>
      </c>
      <c r="G435" s="62">
        <f>'K8 SD_UPTD 2013'!I436</f>
        <v>5318000</v>
      </c>
      <c r="H435" s="62">
        <f>'K8 SD_UPTD 2013'!J436</f>
        <v>27907883</v>
      </c>
      <c r="I435" s="62">
        <f>'K8 SD_UPTD 2013'!K436</f>
        <v>43975434</v>
      </c>
      <c r="J435" s="62">
        <f>'K8 SD_UPTD 2013'!L436</f>
        <v>149233</v>
      </c>
      <c r="K435" s="62">
        <f>'K8 SD_UPTD 2013'!M436</f>
        <v>3042000</v>
      </c>
      <c r="L435" s="62">
        <f>'K8 SD_UPTD 2013'!N436</f>
        <v>17250000</v>
      </c>
      <c r="M435" s="62">
        <f>'K8 SD_UPTD 2013'!O436</f>
        <v>10136200</v>
      </c>
      <c r="N435" s="62">
        <f>'K8 SD_UPTD 2013'!P436</f>
        <v>0</v>
      </c>
      <c r="O435" s="62">
        <f>'K8 SD_UPTD 2013'!Q436</f>
        <v>3000000</v>
      </c>
      <c r="P435" s="62">
        <f>'K8 SD_UPTD 2013'!R436</f>
        <v>0</v>
      </c>
      <c r="Q435" s="62">
        <f>'K8 SD_UPTD 2013'!S436</f>
        <v>0</v>
      </c>
      <c r="R435" s="62">
        <f t="shared" si="18"/>
        <v>117160000</v>
      </c>
      <c r="S435" s="59">
        <f t="shared" si="19"/>
        <v>-1160000</v>
      </c>
      <c r="T435" s="59">
        <f t="shared" si="20"/>
        <v>0</v>
      </c>
      <c r="U435" s="59">
        <f>'PER TRIWULAN'!X430</f>
        <v>116000000</v>
      </c>
      <c r="V435" s="59">
        <f>'K8 SD_UPTD 2013'!F436</f>
        <v>117160000</v>
      </c>
    </row>
    <row r="436" spans="2:22">
      <c r="B436" s="79">
        <f>'PER TRIWULAN'!A431</f>
        <v>426</v>
      </c>
      <c r="C436" s="90" t="str">
        <f>'PER TRIWULAN'!I431</f>
        <v xml:space="preserve"> Kradenan </v>
      </c>
      <c r="D436" s="36" t="str">
        <f>'PER TRIWULAN'!B431</f>
        <v>SD NEGERI 2 REJOSARI</v>
      </c>
      <c r="E436" s="62">
        <f>'K8 SD_UPTD 2013'!G437</f>
        <v>645000</v>
      </c>
      <c r="F436" s="62">
        <f>'K8 SD_UPTD 2013'!H437</f>
        <v>500000</v>
      </c>
      <c r="G436" s="62">
        <f>'K8 SD_UPTD 2013'!I437</f>
        <v>9267500</v>
      </c>
      <c r="H436" s="62">
        <f>'K8 SD_UPTD 2013'!J437</f>
        <v>16734750</v>
      </c>
      <c r="I436" s="62">
        <f>'K8 SD_UPTD 2013'!K437</f>
        <v>2370450</v>
      </c>
      <c r="J436" s="62">
        <f>'K8 SD_UPTD 2013'!L437</f>
        <v>672000</v>
      </c>
      <c r="K436" s="62">
        <f>'K8 SD_UPTD 2013'!M437</f>
        <v>3257500</v>
      </c>
      <c r="L436" s="62">
        <f>'K8 SD_UPTD 2013'!N437</f>
        <v>25370000</v>
      </c>
      <c r="M436" s="62">
        <f>'K8 SD_UPTD 2013'!O437</f>
        <v>9133400</v>
      </c>
      <c r="N436" s="62">
        <f>'K8 SD_UPTD 2013'!P437</f>
        <v>0</v>
      </c>
      <c r="O436" s="62">
        <f>'K8 SD_UPTD 2013'!Q437</f>
        <v>2450000</v>
      </c>
      <c r="P436" s="62">
        <f>'K8 SD_UPTD 2013'!R437</f>
        <v>4640000</v>
      </c>
      <c r="Q436" s="62">
        <f>'K8 SD_UPTD 2013'!S437</f>
        <v>13409400</v>
      </c>
      <c r="R436" s="62">
        <f t="shared" si="18"/>
        <v>88450000</v>
      </c>
      <c r="S436" s="59">
        <f t="shared" si="19"/>
        <v>0</v>
      </c>
      <c r="T436" s="59">
        <f t="shared" si="20"/>
        <v>0</v>
      </c>
      <c r="U436" s="59">
        <f>'PER TRIWULAN'!X431</f>
        <v>88450000</v>
      </c>
      <c r="V436" s="59">
        <f>'K8 SD_UPTD 2013'!F437</f>
        <v>88450000</v>
      </c>
    </row>
    <row r="437" spans="2:22">
      <c r="B437" s="79">
        <f>'PER TRIWULAN'!A432</f>
        <v>427</v>
      </c>
      <c r="C437" s="90" t="str">
        <f>'PER TRIWULAN'!I432</f>
        <v xml:space="preserve"> Kradenan </v>
      </c>
      <c r="D437" s="36" t="str">
        <f>'PER TRIWULAN'!B432</f>
        <v>SD NEGERI3 REJOSARI</v>
      </c>
      <c r="E437" s="62">
        <f>'K8 SD_UPTD 2013'!G438</f>
        <v>12401500</v>
      </c>
      <c r="F437" s="62">
        <f>'K8 SD_UPTD 2013'!H438</f>
        <v>0</v>
      </c>
      <c r="G437" s="62">
        <f>'K8 SD_UPTD 2013'!I438</f>
        <v>9618350</v>
      </c>
      <c r="H437" s="62">
        <f>'K8 SD_UPTD 2013'!J438</f>
        <v>19613300</v>
      </c>
      <c r="I437" s="62">
        <f>'K8 SD_UPTD 2013'!K438</f>
        <v>4568550</v>
      </c>
      <c r="J437" s="62">
        <f>'K8 SD_UPTD 2013'!L438</f>
        <v>200000</v>
      </c>
      <c r="K437" s="62">
        <f>'K8 SD_UPTD 2013'!M438</f>
        <v>6794000</v>
      </c>
      <c r="L437" s="62">
        <f>'K8 SD_UPTD 2013'!N438</f>
        <v>23650000</v>
      </c>
      <c r="M437" s="62">
        <f>'K8 SD_UPTD 2013'!O438</f>
        <v>9964300</v>
      </c>
      <c r="N437" s="62">
        <f>'K8 SD_UPTD 2013'!P438</f>
        <v>0</v>
      </c>
      <c r="O437" s="62">
        <f>'K8 SD_UPTD 2013'!Q438</f>
        <v>2400000</v>
      </c>
      <c r="P437" s="62">
        <f>'K8 SD_UPTD 2013'!R438</f>
        <v>0</v>
      </c>
      <c r="Q437" s="62">
        <f>'K8 SD_UPTD 2013'!S438</f>
        <v>2720000</v>
      </c>
      <c r="R437" s="62">
        <f t="shared" si="18"/>
        <v>91930000</v>
      </c>
      <c r="S437" s="59">
        <f t="shared" si="19"/>
        <v>0</v>
      </c>
      <c r="T437" s="59">
        <f t="shared" si="20"/>
        <v>0</v>
      </c>
      <c r="U437" s="59">
        <f>'PER TRIWULAN'!X432</f>
        <v>91930000</v>
      </c>
      <c r="V437" s="59">
        <f>'K8 SD_UPTD 2013'!F438</f>
        <v>91930000</v>
      </c>
    </row>
    <row r="438" spans="2:22">
      <c r="B438" s="79">
        <f>'PER TRIWULAN'!A433</f>
        <v>428</v>
      </c>
      <c r="C438" s="90" t="str">
        <f>'PER TRIWULAN'!I433</f>
        <v xml:space="preserve"> Kradenan </v>
      </c>
      <c r="D438" s="36" t="str">
        <f>'PER TRIWULAN'!B433</f>
        <v>SD NEGERI 3 SENGONWETAN</v>
      </c>
      <c r="E438" s="62">
        <f>'K8 SD_UPTD 2013'!G439</f>
        <v>510000</v>
      </c>
      <c r="F438" s="62">
        <f>'K8 SD_UPTD 2013'!H439</f>
        <v>0</v>
      </c>
      <c r="G438" s="62">
        <f>'K8 SD_UPTD 2013'!I439</f>
        <v>14620050</v>
      </c>
      <c r="H438" s="62">
        <f>'K8 SD_UPTD 2013'!J439</f>
        <v>21661950</v>
      </c>
      <c r="I438" s="62">
        <f>'K8 SD_UPTD 2013'!K439</f>
        <v>29749800</v>
      </c>
      <c r="J438" s="62">
        <f>'K8 SD_UPTD 2013'!L439</f>
        <v>327000</v>
      </c>
      <c r="K438" s="62">
        <f>'K8 SD_UPTD 2013'!M439</f>
        <v>6940000</v>
      </c>
      <c r="L438" s="62">
        <f>'K8 SD_UPTD 2013'!N439</f>
        <v>26400000</v>
      </c>
      <c r="M438" s="62">
        <f>'K8 SD_UPTD 2013'!O439</f>
        <v>11176200</v>
      </c>
      <c r="N438" s="62">
        <f>'K8 SD_UPTD 2013'!P439</f>
        <v>915000</v>
      </c>
      <c r="O438" s="62">
        <f>'K8 SD_UPTD 2013'!Q439</f>
        <v>800000</v>
      </c>
      <c r="P438" s="62">
        <f>'K8 SD_UPTD 2013'!R439</f>
        <v>0</v>
      </c>
      <c r="Q438" s="62">
        <f>'K8 SD_UPTD 2013'!S439</f>
        <v>0</v>
      </c>
      <c r="R438" s="62">
        <f t="shared" si="18"/>
        <v>113100000</v>
      </c>
      <c r="S438" s="59">
        <f t="shared" si="19"/>
        <v>0</v>
      </c>
      <c r="T438" s="59">
        <f t="shared" si="20"/>
        <v>0</v>
      </c>
      <c r="U438" s="59">
        <f>'PER TRIWULAN'!X433</f>
        <v>113100000</v>
      </c>
      <c r="V438" s="59">
        <f>'K8 SD_UPTD 2013'!F439</f>
        <v>113100000</v>
      </c>
    </row>
    <row r="439" spans="2:22">
      <c r="B439" s="79">
        <f>'PER TRIWULAN'!A434</f>
        <v>429</v>
      </c>
      <c r="C439" s="90" t="str">
        <f>'PER TRIWULAN'!I434</f>
        <v xml:space="preserve"> Ngaringan </v>
      </c>
      <c r="D439" s="36" t="str">
        <f>'PER TRIWULAN'!B434</f>
        <v>SD NEGERI 2 SUMBERAGUNG</v>
      </c>
      <c r="E439" s="62">
        <f>'K8 SD_UPTD 2013'!G440</f>
        <v>6944000</v>
      </c>
      <c r="F439" s="62">
        <f>'K8 SD_UPTD 2013'!H440</f>
        <v>500000</v>
      </c>
      <c r="G439" s="62">
        <f>'K8 SD_UPTD 2013'!I440</f>
        <v>12142950</v>
      </c>
      <c r="H439" s="62">
        <f>'K8 SD_UPTD 2013'!J440</f>
        <v>14446368</v>
      </c>
      <c r="I439" s="62">
        <f>'K8 SD_UPTD 2013'!K440</f>
        <v>4867000</v>
      </c>
      <c r="J439" s="62">
        <f>'K8 SD_UPTD 2013'!L440</f>
        <v>4515000</v>
      </c>
      <c r="K439" s="62">
        <f>'K8 SD_UPTD 2013'!M440</f>
        <v>13150000</v>
      </c>
      <c r="L439" s="62">
        <f>'K8 SD_UPTD 2013'!N440</f>
        <v>19800000</v>
      </c>
      <c r="M439" s="62">
        <f>'K8 SD_UPTD 2013'!O440</f>
        <v>5774500</v>
      </c>
      <c r="N439" s="62">
        <f>'K8 SD_UPTD 2013'!P440</f>
        <v>0</v>
      </c>
      <c r="O439" s="62">
        <f>'K8 SD_UPTD 2013'!Q440</f>
        <v>800000</v>
      </c>
      <c r="P439" s="62">
        <f>'K8 SD_UPTD 2013'!R440</f>
        <v>0</v>
      </c>
      <c r="Q439" s="62">
        <f>'K8 SD_UPTD 2013'!S440</f>
        <v>0</v>
      </c>
      <c r="R439" s="62">
        <f t="shared" si="18"/>
        <v>82939818</v>
      </c>
      <c r="S439" s="59">
        <f t="shared" si="19"/>
        <v>0</v>
      </c>
      <c r="T439" s="59">
        <f t="shared" si="20"/>
        <v>182</v>
      </c>
      <c r="U439" s="59">
        <f>'PER TRIWULAN'!X434</f>
        <v>82940000</v>
      </c>
      <c r="V439" s="59">
        <f>'K8 SD_UPTD 2013'!F440</f>
        <v>82940000</v>
      </c>
    </row>
    <row r="440" spans="2:22">
      <c r="B440" s="79">
        <f>'PER TRIWULAN'!A435</f>
        <v>430</v>
      </c>
      <c r="C440" s="90" t="str">
        <f>'PER TRIWULAN'!I435</f>
        <v xml:space="preserve"> Ngaringan </v>
      </c>
      <c r="D440" s="36" t="str">
        <f>'PER TRIWULAN'!B435</f>
        <v>SD NEGERI 2 TRUWOLU</v>
      </c>
      <c r="E440" s="62">
        <f>'K8 SD_UPTD 2013'!G441</f>
        <v>13784350</v>
      </c>
      <c r="F440" s="62">
        <f>'K8 SD_UPTD 2013'!H441</f>
        <v>3075500</v>
      </c>
      <c r="G440" s="62">
        <f>'K8 SD_UPTD 2013'!I441</f>
        <v>27446400</v>
      </c>
      <c r="H440" s="62">
        <f>'K8 SD_UPTD 2013'!J441</f>
        <v>15087600</v>
      </c>
      <c r="I440" s="62">
        <f>'K8 SD_UPTD 2013'!K441</f>
        <v>13861876</v>
      </c>
      <c r="J440" s="62">
        <f>'K8 SD_UPTD 2013'!L441</f>
        <v>2386274</v>
      </c>
      <c r="K440" s="62">
        <f>'K8 SD_UPTD 2013'!M441</f>
        <v>9040500</v>
      </c>
      <c r="L440" s="62">
        <f>'K8 SD_UPTD 2013'!N441</f>
        <v>21920000</v>
      </c>
      <c r="M440" s="62">
        <f>'K8 SD_UPTD 2013'!O441</f>
        <v>6787500</v>
      </c>
      <c r="N440" s="62">
        <f>'K8 SD_UPTD 2013'!P441</f>
        <v>925000</v>
      </c>
      <c r="O440" s="62">
        <f>'K8 SD_UPTD 2013'!Q441</f>
        <v>1830000</v>
      </c>
      <c r="P440" s="62">
        <f>'K8 SD_UPTD 2013'!R441</f>
        <v>435000</v>
      </c>
      <c r="Q440" s="62">
        <f>'K8 SD_UPTD 2013'!S441</f>
        <v>0</v>
      </c>
      <c r="R440" s="62">
        <f t="shared" si="18"/>
        <v>116580000</v>
      </c>
      <c r="S440" s="59">
        <f t="shared" si="19"/>
        <v>0</v>
      </c>
      <c r="T440" s="59">
        <f t="shared" si="20"/>
        <v>0</v>
      </c>
      <c r="U440" s="59">
        <f>'PER TRIWULAN'!X435</f>
        <v>116580000</v>
      </c>
      <c r="V440" s="59">
        <f>'K8 SD_UPTD 2013'!F441</f>
        <v>116580000</v>
      </c>
    </row>
    <row r="441" spans="2:22">
      <c r="B441" s="79">
        <f>'PER TRIWULAN'!A436</f>
        <v>431</v>
      </c>
      <c r="C441" s="90" t="str">
        <f>'PER TRIWULAN'!I436</f>
        <v xml:space="preserve"> Ngaringan </v>
      </c>
      <c r="D441" s="36" t="str">
        <f>'PER TRIWULAN'!B436</f>
        <v>SD NEGERI 1 BANDUNGSARI</v>
      </c>
      <c r="E441" s="62">
        <f>'K8 SD_UPTD 2013'!G442</f>
        <v>14201290</v>
      </c>
      <c r="F441" s="62">
        <f>'K8 SD_UPTD 2013'!H442</f>
        <v>350000</v>
      </c>
      <c r="G441" s="62">
        <f>'K8 SD_UPTD 2013'!I442</f>
        <v>2886500</v>
      </c>
      <c r="H441" s="62">
        <f>'K8 SD_UPTD 2013'!J442</f>
        <v>2904635</v>
      </c>
      <c r="I441" s="62">
        <f>'K8 SD_UPTD 2013'!K442</f>
        <v>7760934</v>
      </c>
      <c r="J441" s="62">
        <f>'K8 SD_UPTD 2013'!L442</f>
        <v>3231053</v>
      </c>
      <c r="K441" s="62">
        <f>'K8 SD_UPTD 2013'!M442</f>
        <v>335000</v>
      </c>
      <c r="L441" s="62">
        <f>'K8 SD_UPTD 2013'!N442</f>
        <v>13800000</v>
      </c>
      <c r="M441" s="62">
        <f>'K8 SD_UPTD 2013'!O442</f>
        <v>1574500</v>
      </c>
      <c r="N441" s="62">
        <f>'K8 SD_UPTD 2013'!P442</f>
        <v>0</v>
      </c>
      <c r="O441" s="62">
        <f>'K8 SD_UPTD 2013'!Q442</f>
        <v>2840850</v>
      </c>
      <c r="P441" s="62">
        <f>'K8 SD_UPTD 2013'!R442</f>
        <v>0</v>
      </c>
      <c r="Q441" s="62">
        <f>'K8 SD_UPTD 2013'!S442</f>
        <v>27255238</v>
      </c>
      <c r="R441" s="62">
        <f t="shared" si="18"/>
        <v>77140000</v>
      </c>
      <c r="S441" s="59">
        <f t="shared" si="19"/>
        <v>0</v>
      </c>
      <c r="T441" s="59">
        <f t="shared" si="20"/>
        <v>0</v>
      </c>
      <c r="U441" s="59">
        <f>'PER TRIWULAN'!X436</f>
        <v>77140000</v>
      </c>
      <c r="V441" s="59">
        <f>'K8 SD_UPTD 2013'!F442</f>
        <v>77140000</v>
      </c>
    </row>
    <row r="442" spans="2:22">
      <c r="B442" s="79">
        <f>'PER TRIWULAN'!A437</f>
        <v>432</v>
      </c>
      <c r="C442" s="90" t="str">
        <f>'PER TRIWULAN'!I437</f>
        <v xml:space="preserve"> Ngaringan </v>
      </c>
      <c r="D442" s="36" t="str">
        <f>'PER TRIWULAN'!B437</f>
        <v>SD NEGERI 1 BELOR</v>
      </c>
      <c r="E442" s="62">
        <f>'K8 SD_UPTD 2013'!G443</f>
        <v>13629250</v>
      </c>
      <c r="F442" s="62">
        <f>'K8 SD_UPTD 2013'!H443</f>
        <v>0</v>
      </c>
      <c r="G442" s="62">
        <f>'K8 SD_UPTD 2013'!I443</f>
        <v>14559850</v>
      </c>
      <c r="H442" s="62">
        <f>'K8 SD_UPTD 2013'!J443</f>
        <v>14035050</v>
      </c>
      <c r="I442" s="62">
        <f>'K8 SD_UPTD 2013'!K443</f>
        <v>10779750</v>
      </c>
      <c r="J442" s="62">
        <f>'K8 SD_UPTD 2013'!L443</f>
        <v>4108500</v>
      </c>
      <c r="K442" s="62">
        <f>'K8 SD_UPTD 2013'!M443</f>
        <v>7116500</v>
      </c>
      <c r="L442" s="62">
        <f>'K8 SD_UPTD 2013'!N443</f>
        <v>15850000</v>
      </c>
      <c r="M442" s="62">
        <f>'K8 SD_UPTD 2013'!O443</f>
        <v>3210000</v>
      </c>
      <c r="N442" s="62">
        <f>'K8 SD_UPTD 2013'!P443</f>
        <v>0</v>
      </c>
      <c r="O442" s="62">
        <f>'K8 SD_UPTD 2013'!Q443</f>
        <v>2651100</v>
      </c>
      <c r="P442" s="62">
        <f>'K8 SD_UPTD 2013'!R443</f>
        <v>4250000</v>
      </c>
      <c r="Q442" s="62">
        <f>'K8 SD_UPTD 2013'!S443</f>
        <v>0</v>
      </c>
      <c r="R442" s="62">
        <f t="shared" si="18"/>
        <v>90190000</v>
      </c>
      <c r="S442" s="59">
        <f t="shared" si="19"/>
        <v>0</v>
      </c>
      <c r="T442" s="59">
        <f t="shared" si="20"/>
        <v>0</v>
      </c>
      <c r="U442" s="59">
        <f>'PER TRIWULAN'!X437</f>
        <v>90190000</v>
      </c>
      <c r="V442" s="59">
        <f>'K8 SD_UPTD 2013'!F443</f>
        <v>90190000</v>
      </c>
    </row>
    <row r="443" spans="2:22">
      <c r="B443" s="79">
        <f>'PER TRIWULAN'!A438</f>
        <v>433</v>
      </c>
      <c r="C443" s="90" t="str">
        <f>'PER TRIWULAN'!I438</f>
        <v xml:space="preserve"> Ngaringan </v>
      </c>
      <c r="D443" s="36" t="str">
        <f>'PER TRIWULAN'!B438</f>
        <v>SD NEGERI 1 KALANGLUNDO</v>
      </c>
      <c r="E443" s="62">
        <f>'K8 SD_UPTD 2013'!G444</f>
        <v>9123000</v>
      </c>
      <c r="F443" s="62">
        <f>'K8 SD_UPTD 2013'!H444</f>
        <v>745000</v>
      </c>
      <c r="G443" s="62">
        <f>'K8 SD_UPTD 2013'!I444</f>
        <v>22448100</v>
      </c>
      <c r="H443" s="62">
        <f>'K8 SD_UPTD 2013'!J444</f>
        <v>12218750</v>
      </c>
      <c r="I443" s="62">
        <f>'K8 SD_UPTD 2013'!K444</f>
        <v>11013850</v>
      </c>
      <c r="J443" s="62">
        <f>'K8 SD_UPTD 2013'!L444</f>
        <v>2182000</v>
      </c>
      <c r="K443" s="62">
        <f>'K8 SD_UPTD 2013'!M444</f>
        <v>346000</v>
      </c>
      <c r="L443" s="62">
        <f>'K8 SD_UPTD 2013'!N444</f>
        <v>19200000</v>
      </c>
      <c r="M443" s="62">
        <f>'K8 SD_UPTD 2013'!O444</f>
        <v>3883300</v>
      </c>
      <c r="N443" s="62">
        <f>'K8 SD_UPTD 2013'!P444</f>
        <v>0</v>
      </c>
      <c r="O443" s="62">
        <f>'K8 SD_UPTD 2013'!Q444</f>
        <v>3600000</v>
      </c>
      <c r="P443" s="62">
        <f>'K8 SD_UPTD 2013'!R444</f>
        <v>500000</v>
      </c>
      <c r="Q443" s="62">
        <f>'K8 SD_UPTD 2013'!S444</f>
        <v>0</v>
      </c>
      <c r="R443" s="62">
        <f t="shared" si="18"/>
        <v>85260000</v>
      </c>
      <c r="S443" s="59">
        <f t="shared" si="19"/>
        <v>0</v>
      </c>
      <c r="T443" s="59">
        <f t="shared" si="20"/>
        <v>0</v>
      </c>
      <c r="U443" s="59">
        <f>'PER TRIWULAN'!X438</f>
        <v>85260000</v>
      </c>
      <c r="V443" s="59">
        <f>'K8 SD_UPTD 2013'!F444</f>
        <v>85260000</v>
      </c>
    </row>
    <row r="444" spans="2:22">
      <c r="B444" s="79">
        <f>'PER TRIWULAN'!A439</f>
        <v>434</v>
      </c>
      <c r="C444" s="90" t="str">
        <f>'PER TRIWULAN'!I439</f>
        <v xml:space="preserve"> Ngaringan </v>
      </c>
      <c r="D444" s="36" t="str">
        <f>'PER TRIWULAN'!B439</f>
        <v>SD NEGERI 1 NGARAP-ARAP</v>
      </c>
      <c r="E444" s="62">
        <f>'K8 SD_UPTD 2013'!G445</f>
        <v>2695000</v>
      </c>
      <c r="F444" s="62">
        <f>'K8 SD_UPTD 2013'!H445</f>
        <v>777000</v>
      </c>
      <c r="G444" s="62">
        <f>'K8 SD_UPTD 2013'!I445</f>
        <v>23181750</v>
      </c>
      <c r="H444" s="62">
        <f>'K8 SD_UPTD 2013'!J445</f>
        <v>12917800</v>
      </c>
      <c r="I444" s="62">
        <f>'K8 SD_UPTD 2013'!K445</f>
        <v>5602000</v>
      </c>
      <c r="J444" s="62">
        <f>'K8 SD_UPTD 2013'!L445</f>
        <v>6751660</v>
      </c>
      <c r="K444" s="62">
        <f>'K8 SD_UPTD 2013'!M445</f>
        <v>4052500</v>
      </c>
      <c r="L444" s="62">
        <f>'K8 SD_UPTD 2013'!N445</f>
        <v>20265000</v>
      </c>
      <c r="M444" s="62">
        <f>'K8 SD_UPTD 2013'!O445</f>
        <v>7007750</v>
      </c>
      <c r="N444" s="62">
        <f>'K8 SD_UPTD 2013'!P445</f>
        <v>0</v>
      </c>
      <c r="O444" s="62">
        <f>'K8 SD_UPTD 2013'!Q445</f>
        <v>3917600</v>
      </c>
      <c r="P444" s="62">
        <f>'K8 SD_UPTD 2013'!R445</f>
        <v>1795000</v>
      </c>
      <c r="Q444" s="62">
        <f>'K8 SD_UPTD 2013'!S445</f>
        <v>17756940</v>
      </c>
      <c r="R444" s="62">
        <f t="shared" si="18"/>
        <v>106720000</v>
      </c>
      <c r="S444" s="59">
        <f t="shared" si="19"/>
        <v>0</v>
      </c>
      <c r="T444" s="59">
        <f t="shared" si="20"/>
        <v>0</v>
      </c>
      <c r="U444" s="59">
        <f>'PER TRIWULAN'!X439</f>
        <v>106720000</v>
      </c>
      <c r="V444" s="59">
        <f>'K8 SD_UPTD 2013'!F445</f>
        <v>106720000</v>
      </c>
    </row>
    <row r="445" spans="2:22">
      <c r="B445" s="79">
        <f>'PER TRIWULAN'!A440</f>
        <v>435</v>
      </c>
      <c r="C445" s="90" t="str">
        <f>'PER TRIWULAN'!I440</f>
        <v xml:space="preserve"> Ngaringan </v>
      </c>
      <c r="D445" s="36" t="str">
        <f>'PER TRIWULAN'!B440</f>
        <v>SD NEGERI 1 NGARINGAN</v>
      </c>
      <c r="E445" s="62">
        <f>'K8 SD_UPTD 2013'!G446</f>
        <v>10254000</v>
      </c>
      <c r="F445" s="62">
        <f>'K8 SD_UPTD 2013'!H446</f>
        <v>750000</v>
      </c>
      <c r="G445" s="62">
        <f>'K8 SD_UPTD 2013'!I446</f>
        <v>16051400</v>
      </c>
      <c r="H445" s="62">
        <f>'K8 SD_UPTD 2013'!J446</f>
        <v>33826606</v>
      </c>
      <c r="I445" s="62">
        <f>'K8 SD_UPTD 2013'!K446</f>
        <v>14594728</v>
      </c>
      <c r="J445" s="62">
        <f>'K8 SD_UPTD 2013'!L446</f>
        <v>2663329</v>
      </c>
      <c r="K445" s="62">
        <f>'K8 SD_UPTD 2013'!M446</f>
        <v>5338500</v>
      </c>
      <c r="L445" s="62">
        <f>'K8 SD_UPTD 2013'!N446</f>
        <v>25600000</v>
      </c>
      <c r="M445" s="62">
        <f>'K8 SD_UPTD 2013'!O446</f>
        <v>7494500</v>
      </c>
      <c r="N445" s="62">
        <f>'K8 SD_UPTD 2013'!P446</f>
        <v>0</v>
      </c>
      <c r="O445" s="62">
        <f>'K8 SD_UPTD 2013'!Q446</f>
        <v>3306700</v>
      </c>
      <c r="P445" s="62">
        <f>'K8 SD_UPTD 2013'!R446</f>
        <v>650000</v>
      </c>
      <c r="Q445" s="62">
        <f>'K8 SD_UPTD 2013'!S446</f>
        <v>9680237</v>
      </c>
      <c r="R445" s="62">
        <f t="shared" si="18"/>
        <v>130210000</v>
      </c>
      <c r="S445" s="59">
        <f t="shared" si="19"/>
        <v>0</v>
      </c>
      <c r="T445" s="59">
        <f t="shared" si="20"/>
        <v>0</v>
      </c>
      <c r="U445" s="59">
        <f>'PER TRIWULAN'!X440</f>
        <v>130210000</v>
      </c>
      <c r="V445" s="59">
        <f>'K8 SD_UPTD 2013'!F446</f>
        <v>130210000</v>
      </c>
    </row>
    <row r="446" spans="2:22">
      <c r="B446" s="79">
        <f>'PER TRIWULAN'!A441</f>
        <v>436</v>
      </c>
      <c r="C446" s="90" t="str">
        <f>'PER TRIWULAN'!I441</f>
        <v xml:space="preserve"> Ngaringan </v>
      </c>
      <c r="D446" s="36" t="str">
        <f>'PER TRIWULAN'!B441</f>
        <v>SD NEGERI 1 SARIREJO</v>
      </c>
      <c r="E446" s="62">
        <f>'K8 SD_UPTD 2013'!G447</f>
        <v>9966500</v>
      </c>
      <c r="F446" s="62">
        <f>'K8 SD_UPTD 2013'!H447</f>
        <v>5649000</v>
      </c>
      <c r="G446" s="62">
        <f>'K8 SD_UPTD 2013'!I447</f>
        <v>20782700</v>
      </c>
      <c r="H446" s="62">
        <f>'K8 SD_UPTD 2013'!J447</f>
        <v>21449565</v>
      </c>
      <c r="I446" s="62">
        <f>'K8 SD_UPTD 2013'!K447</f>
        <v>6859980</v>
      </c>
      <c r="J446" s="62">
        <f>'K8 SD_UPTD 2013'!L447</f>
        <v>3213000</v>
      </c>
      <c r="K446" s="62">
        <f>'K8 SD_UPTD 2013'!M447</f>
        <v>3981500</v>
      </c>
      <c r="L446" s="62">
        <f>'K8 SD_UPTD 2013'!N447</f>
        <v>13770000</v>
      </c>
      <c r="M446" s="62">
        <f>'K8 SD_UPTD 2013'!O447</f>
        <v>0</v>
      </c>
      <c r="N446" s="62">
        <f>'K8 SD_UPTD 2013'!P447</f>
        <v>0</v>
      </c>
      <c r="O446" s="62">
        <f>'K8 SD_UPTD 2013'!Q447</f>
        <v>1750000</v>
      </c>
      <c r="P446" s="62">
        <f>'K8 SD_UPTD 2013'!R447</f>
        <v>695000</v>
      </c>
      <c r="Q446" s="62">
        <f>'K8 SD_UPTD 2013'!S447</f>
        <v>12222755</v>
      </c>
      <c r="R446" s="62">
        <f t="shared" si="18"/>
        <v>100340000</v>
      </c>
      <c r="S446" s="59">
        <f t="shared" si="19"/>
        <v>0</v>
      </c>
      <c r="T446" s="59">
        <f t="shared" si="20"/>
        <v>0</v>
      </c>
      <c r="U446" s="59">
        <f>'PER TRIWULAN'!X441</f>
        <v>100340000</v>
      </c>
      <c r="V446" s="59">
        <f>'K8 SD_UPTD 2013'!F447</f>
        <v>100340000</v>
      </c>
    </row>
    <row r="447" spans="2:22">
      <c r="B447" s="79">
        <f>'PER TRIWULAN'!A442</f>
        <v>437</v>
      </c>
      <c r="C447" s="90" t="str">
        <f>'PER TRIWULAN'!I442</f>
        <v xml:space="preserve"> Ngaringan </v>
      </c>
      <c r="D447" s="36" t="str">
        <f>'PER TRIWULAN'!B442</f>
        <v>SD NEGERI 1 SENDANGREJO</v>
      </c>
      <c r="E447" s="62">
        <f>'K8 SD_UPTD 2013'!G448</f>
        <v>7557500</v>
      </c>
      <c r="F447" s="62">
        <f>'K8 SD_UPTD 2013'!H448</f>
        <v>22000</v>
      </c>
      <c r="G447" s="62">
        <f>'K8 SD_UPTD 2013'!I448</f>
        <v>35868600</v>
      </c>
      <c r="H447" s="62">
        <f>'K8 SD_UPTD 2013'!J448</f>
        <v>20215400</v>
      </c>
      <c r="I447" s="62">
        <f>'K8 SD_UPTD 2013'!K448</f>
        <v>18894850</v>
      </c>
      <c r="J447" s="62">
        <f>'K8 SD_UPTD 2013'!L448</f>
        <v>545300</v>
      </c>
      <c r="K447" s="62">
        <f>'K8 SD_UPTD 2013'!M448</f>
        <v>18073000</v>
      </c>
      <c r="L447" s="62">
        <f>'K8 SD_UPTD 2013'!N448</f>
        <v>33600000</v>
      </c>
      <c r="M447" s="62">
        <f>'K8 SD_UPTD 2013'!O448</f>
        <v>7003750</v>
      </c>
      <c r="N447" s="62">
        <f>'K8 SD_UPTD 2013'!P448</f>
        <v>0</v>
      </c>
      <c r="O447" s="62">
        <f>'K8 SD_UPTD 2013'!Q448</f>
        <v>4709600</v>
      </c>
      <c r="P447" s="62">
        <f>'K8 SD_UPTD 2013'!R448</f>
        <v>7600000</v>
      </c>
      <c r="Q447" s="62">
        <f>'K8 SD_UPTD 2013'!S448</f>
        <v>2800000</v>
      </c>
      <c r="R447" s="62">
        <f t="shared" si="18"/>
        <v>156890000</v>
      </c>
      <c r="S447" s="59">
        <f t="shared" si="19"/>
        <v>0</v>
      </c>
      <c r="T447" s="59">
        <f t="shared" si="20"/>
        <v>0</v>
      </c>
      <c r="U447" s="59">
        <f>'PER TRIWULAN'!X442</f>
        <v>156890000</v>
      </c>
      <c r="V447" s="59">
        <f>'K8 SD_UPTD 2013'!F448</f>
        <v>156890000</v>
      </c>
    </row>
    <row r="448" spans="2:22">
      <c r="B448" s="79">
        <f>'PER TRIWULAN'!A443</f>
        <v>438</v>
      </c>
      <c r="C448" s="90" t="str">
        <f>'PER TRIWULAN'!I443</f>
        <v xml:space="preserve"> Ngaringan </v>
      </c>
      <c r="D448" s="36" t="str">
        <f>'PER TRIWULAN'!B443</f>
        <v>SD NEGERI 1 SUMBERAGUNG</v>
      </c>
      <c r="E448" s="62">
        <f>'K8 SD_UPTD 2013'!G449</f>
        <v>7537000</v>
      </c>
      <c r="F448" s="62">
        <f>'K8 SD_UPTD 2013'!H449</f>
        <v>2730000</v>
      </c>
      <c r="G448" s="62">
        <f>'K8 SD_UPTD 2013'!I449</f>
        <v>32396250</v>
      </c>
      <c r="H448" s="62">
        <f>'K8 SD_UPTD 2013'!J449</f>
        <v>17011850</v>
      </c>
      <c r="I448" s="62">
        <f>'K8 SD_UPTD 2013'!K449</f>
        <v>11805050</v>
      </c>
      <c r="J448" s="62">
        <f>'K8 SD_UPTD 2013'!L449</f>
        <v>4877550</v>
      </c>
      <c r="K448" s="62">
        <f>'K8 SD_UPTD 2013'!M449</f>
        <v>5750000</v>
      </c>
      <c r="L448" s="62">
        <f>'K8 SD_UPTD 2013'!N449</f>
        <v>27780000</v>
      </c>
      <c r="M448" s="62">
        <f>'K8 SD_UPTD 2013'!O449</f>
        <v>550000</v>
      </c>
      <c r="N448" s="62">
        <f>'K8 SD_UPTD 2013'!P449</f>
        <v>1320800</v>
      </c>
      <c r="O448" s="62">
        <f>'K8 SD_UPTD 2013'!Q449</f>
        <v>3536500</v>
      </c>
      <c r="P448" s="62">
        <f>'K8 SD_UPTD 2013'!R449</f>
        <v>680000</v>
      </c>
      <c r="Q448" s="62">
        <f>'K8 SD_UPTD 2013'!S449</f>
        <v>1475000</v>
      </c>
      <c r="R448" s="62">
        <f t="shared" si="18"/>
        <v>117450000</v>
      </c>
      <c r="S448" s="59">
        <f t="shared" si="19"/>
        <v>0</v>
      </c>
      <c r="T448" s="59">
        <f t="shared" si="20"/>
        <v>0</v>
      </c>
      <c r="U448" s="59">
        <f>'PER TRIWULAN'!X443</f>
        <v>117450000</v>
      </c>
      <c r="V448" s="59">
        <f>'K8 SD_UPTD 2013'!F449</f>
        <v>117450000</v>
      </c>
    </row>
    <row r="449" spans="2:22">
      <c r="B449" s="79">
        <f>'PER TRIWULAN'!A444</f>
        <v>439</v>
      </c>
      <c r="C449" s="90" t="str">
        <f>'PER TRIWULAN'!I444</f>
        <v xml:space="preserve"> Ngaringan </v>
      </c>
      <c r="D449" s="36" t="str">
        <f>'PER TRIWULAN'!B444</f>
        <v>SD NEGERI 1 TANJUNGHARJO</v>
      </c>
      <c r="E449" s="62">
        <f>'K8 SD_UPTD 2013'!G450</f>
        <v>1034000</v>
      </c>
      <c r="F449" s="62">
        <f>'K8 SD_UPTD 2013'!H450</f>
        <v>765000</v>
      </c>
      <c r="G449" s="62">
        <f>'K8 SD_UPTD 2013'!I450</f>
        <v>14926250</v>
      </c>
      <c r="H449" s="62">
        <f>'K8 SD_UPTD 2013'!J450</f>
        <v>9993600</v>
      </c>
      <c r="I449" s="62">
        <f>'K8 SD_UPTD 2013'!K450</f>
        <v>12349700</v>
      </c>
      <c r="J449" s="62">
        <f>'K8 SD_UPTD 2013'!L450</f>
        <v>250978</v>
      </c>
      <c r="K449" s="62">
        <f>'K8 SD_UPTD 2013'!M450</f>
        <v>275000</v>
      </c>
      <c r="L449" s="62">
        <f>'K8 SD_UPTD 2013'!N450</f>
        <v>18381500</v>
      </c>
      <c r="M449" s="62">
        <f>'K8 SD_UPTD 2013'!O450</f>
        <v>3001972</v>
      </c>
      <c r="N449" s="62">
        <f>'K8 SD_UPTD 2013'!P450</f>
        <v>0</v>
      </c>
      <c r="O449" s="62">
        <f>'K8 SD_UPTD 2013'!Q450</f>
        <v>3447000</v>
      </c>
      <c r="P449" s="62">
        <f>'K8 SD_UPTD 2013'!R450</f>
        <v>0</v>
      </c>
      <c r="Q449" s="62">
        <f>'K8 SD_UPTD 2013'!S450</f>
        <v>1115000</v>
      </c>
      <c r="R449" s="62">
        <f t="shared" si="18"/>
        <v>65540000</v>
      </c>
      <c r="S449" s="59">
        <f t="shared" si="19"/>
        <v>0</v>
      </c>
      <c r="T449" s="59">
        <f t="shared" si="20"/>
        <v>0</v>
      </c>
      <c r="U449" s="59">
        <f>'PER TRIWULAN'!X444</f>
        <v>65540000</v>
      </c>
      <c r="V449" s="59" t="str">
        <f>'K8 SD_UPTD 2013'!F450</f>
        <v>65.540.000</v>
      </c>
    </row>
    <row r="450" spans="2:22">
      <c r="B450" s="79">
        <f>'PER TRIWULAN'!A445</f>
        <v>440</v>
      </c>
      <c r="C450" s="90" t="str">
        <f>'PER TRIWULAN'!I445</f>
        <v xml:space="preserve"> Ngaringan </v>
      </c>
      <c r="D450" s="36" t="str">
        <f>'PER TRIWULAN'!B445</f>
        <v>SD NEGERI 1 TRUWOLU</v>
      </c>
      <c r="E450" s="62">
        <f>'K8 SD_UPTD 2013'!G451</f>
        <v>33724278</v>
      </c>
      <c r="F450" s="62">
        <f>'K8 SD_UPTD 2013'!H451</f>
        <v>500000</v>
      </c>
      <c r="G450" s="62">
        <f>'K8 SD_UPTD 2013'!I451</f>
        <v>24960000</v>
      </c>
      <c r="H450" s="62">
        <f>'K8 SD_UPTD 2013'!J451</f>
        <v>21616648</v>
      </c>
      <c r="I450" s="62">
        <f>'K8 SD_UPTD 2013'!K451</f>
        <v>7045296</v>
      </c>
      <c r="J450" s="62">
        <f>'K8 SD_UPTD 2013'!L451</f>
        <v>3626000</v>
      </c>
      <c r="K450" s="62">
        <f>'K8 SD_UPTD 2013'!M451</f>
        <v>4871500</v>
      </c>
      <c r="L450" s="62">
        <f>'K8 SD_UPTD 2013'!N451</f>
        <v>36150000</v>
      </c>
      <c r="M450" s="62">
        <f>'K8 SD_UPTD 2013'!O451</f>
        <v>16530000</v>
      </c>
      <c r="N450" s="62">
        <f>'K8 SD_UPTD 2013'!P451</f>
        <v>3600000</v>
      </c>
      <c r="O450" s="62">
        <f>'K8 SD_UPTD 2013'!Q451</f>
        <v>3560000</v>
      </c>
      <c r="P450" s="62">
        <f>'K8 SD_UPTD 2013'!R451</f>
        <v>0</v>
      </c>
      <c r="Q450" s="62">
        <f>'K8 SD_UPTD 2013'!S451</f>
        <v>4560000</v>
      </c>
      <c r="R450" s="62">
        <f t="shared" si="18"/>
        <v>160743722</v>
      </c>
      <c r="S450" s="59">
        <f t="shared" si="19"/>
        <v>0</v>
      </c>
      <c r="T450" s="59">
        <f t="shared" si="20"/>
        <v>496278</v>
      </c>
      <c r="U450" s="59">
        <f>'PER TRIWULAN'!X445</f>
        <v>161240000</v>
      </c>
      <c r="V450" s="59">
        <f>'K8 SD_UPTD 2013'!F451</f>
        <v>161240000</v>
      </c>
    </row>
    <row r="451" spans="2:22">
      <c r="B451" s="79">
        <f>'PER TRIWULAN'!A446</f>
        <v>441</v>
      </c>
      <c r="C451" s="90" t="str">
        <f>'PER TRIWULAN'!I446</f>
        <v xml:space="preserve"> Ngaringan </v>
      </c>
      <c r="D451" s="36" t="str">
        <f>'PER TRIWULAN'!B446</f>
        <v>SD NEGERI 2 BELOR</v>
      </c>
      <c r="E451" s="62">
        <f>'K8 SD_UPTD 2013'!G452</f>
        <v>2199000</v>
      </c>
      <c r="F451" s="62">
        <f>'K8 SD_UPTD 2013'!H452</f>
        <v>776000</v>
      </c>
      <c r="G451" s="62">
        <f>'K8 SD_UPTD 2013'!I452</f>
        <v>22101300</v>
      </c>
      <c r="H451" s="62">
        <f>'K8 SD_UPTD 2013'!J452</f>
        <v>17189850</v>
      </c>
      <c r="I451" s="62">
        <f>'K8 SD_UPTD 2013'!K452</f>
        <v>4441400</v>
      </c>
      <c r="J451" s="62">
        <f>'K8 SD_UPTD 2013'!L452</f>
        <v>2918882</v>
      </c>
      <c r="K451" s="62">
        <f>'K8 SD_UPTD 2013'!M452</f>
        <v>9445000</v>
      </c>
      <c r="L451" s="62">
        <f>'K8 SD_UPTD 2013'!N452</f>
        <v>29025000</v>
      </c>
      <c r="M451" s="62">
        <f>'K8 SD_UPTD 2013'!O452</f>
        <v>5962000</v>
      </c>
      <c r="N451" s="62">
        <f>'K8 SD_UPTD 2013'!P452</f>
        <v>0</v>
      </c>
      <c r="O451" s="62">
        <f>'K8 SD_UPTD 2013'!Q452</f>
        <v>2582000</v>
      </c>
      <c r="P451" s="62">
        <f>'K8 SD_UPTD 2013'!R452</f>
        <v>1325000</v>
      </c>
      <c r="Q451" s="62">
        <f>'K8 SD_UPTD 2013'!S452</f>
        <v>21224568</v>
      </c>
      <c r="R451" s="62">
        <f t="shared" si="18"/>
        <v>119190000</v>
      </c>
      <c r="S451" s="59">
        <f t="shared" si="19"/>
        <v>0</v>
      </c>
      <c r="T451" s="59">
        <f t="shared" si="20"/>
        <v>0</v>
      </c>
      <c r="U451" s="59">
        <f>'PER TRIWULAN'!X446</f>
        <v>119190000</v>
      </c>
      <c r="V451" s="59">
        <f>'K8 SD_UPTD 2013'!F452</f>
        <v>119190000</v>
      </c>
    </row>
    <row r="452" spans="2:22">
      <c r="B452" s="79">
        <f>'PER TRIWULAN'!A447</f>
        <v>442</v>
      </c>
      <c r="C452" s="90" t="str">
        <f>'PER TRIWULAN'!I447</f>
        <v xml:space="preserve"> Ngaringan </v>
      </c>
      <c r="D452" s="36" t="str">
        <f>'PER TRIWULAN'!B447</f>
        <v>SD NEGERI 2 KALANGDOSARI</v>
      </c>
      <c r="E452" s="62">
        <f>'K8 SD_UPTD 2013'!G453</f>
        <v>7026000</v>
      </c>
      <c r="F452" s="62">
        <f>'K8 SD_UPTD 2013'!H453</f>
        <v>0</v>
      </c>
      <c r="G452" s="62">
        <f>'K8 SD_UPTD 2013'!I453</f>
        <v>17619200</v>
      </c>
      <c r="H452" s="62">
        <f>'K8 SD_UPTD 2013'!J453</f>
        <v>13635600</v>
      </c>
      <c r="I452" s="62">
        <f>'K8 SD_UPTD 2013'!K453</f>
        <v>7422700</v>
      </c>
      <c r="J452" s="62">
        <f>'K8 SD_UPTD 2013'!L453</f>
        <v>2036409</v>
      </c>
      <c r="K452" s="62">
        <f>'K8 SD_UPTD 2013'!M453</f>
        <v>8663841</v>
      </c>
      <c r="L452" s="62">
        <f>'K8 SD_UPTD 2013'!N453</f>
        <v>26900000</v>
      </c>
      <c r="M452" s="62">
        <f>'K8 SD_UPTD 2013'!O453</f>
        <v>2561250</v>
      </c>
      <c r="N452" s="62">
        <f>'K8 SD_UPTD 2013'!P453</f>
        <v>0</v>
      </c>
      <c r="O452" s="62">
        <f>'K8 SD_UPTD 2013'!Q453</f>
        <v>450000</v>
      </c>
      <c r="P452" s="62">
        <f>'K8 SD_UPTD 2013'!R453</f>
        <v>4975000</v>
      </c>
      <c r="Q452" s="62">
        <f>'K8 SD_UPTD 2013'!S453</f>
        <v>350000</v>
      </c>
      <c r="R452" s="62">
        <f t="shared" si="18"/>
        <v>91640000</v>
      </c>
      <c r="S452" s="59">
        <f t="shared" si="19"/>
        <v>0</v>
      </c>
      <c r="T452" s="59">
        <f t="shared" si="20"/>
        <v>0</v>
      </c>
      <c r="U452" s="59">
        <f>'PER TRIWULAN'!X447</f>
        <v>91640000</v>
      </c>
      <c r="V452" s="59">
        <f>'K8 SD_UPTD 2013'!F453</f>
        <v>91640000</v>
      </c>
    </row>
    <row r="453" spans="2:22">
      <c r="B453" s="79">
        <f>'PER TRIWULAN'!A448</f>
        <v>443</v>
      </c>
      <c r="C453" s="90" t="str">
        <f>'PER TRIWULAN'!I448</f>
        <v xml:space="preserve"> Ngaringan </v>
      </c>
      <c r="D453" s="36" t="str">
        <f>'PER TRIWULAN'!B448</f>
        <v>SD NEGERI 2 KALANGLUNDO</v>
      </c>
      <c r="E453" s="62">
        <f>'K8 SD_UPTD 2013'!G454</f>
        <v>5972100</v>
      </c>
      <c r="F453" s="62">
        <f>'K8 SD_UPTD 2013'!H454</f>
        <v>0</v>
      </c>
      <c r="G453" s="62">
        <f>'K8 SD_UPTD 2013'!I454</f>
        <v>14005050</v>
      </c>
      <c r="H453" s="62">
        <f>'K8 SD_UPTD 2013'!J454</f>
        <v>10684900</v>
      </c>
      <c r="I453" s="62">
        <f>'K8 SD_UPTD 2013'!K454</f>
        <v>12192300</v>
      </c>
      <c r="J453" s="62">
        <f>'K8 SD_UPTD 2013'!L454</f>
        <v>711750</v>
      </c>
      <c r="K453" s="62">
        <f>'K8 SD_UPTD 2013'!M454</f>
        <v>607000</v>
      </c>
      <c r="L453" s="62">
        <f>'K8 SD_UPTD 2013'!N454</f>
        <v>19850000</v>
      </c>
      <c r="M453" s="62">
        <f>'K8 SD_UPTD 2013'!O454</f>
        <v>5744000</v>
      </c>
      <c r="N453" s="62">
        <f>'K8 SD_UPTD 2013'!P454</f>
        <v>11000</v>
      </c>
      <c r="O453" s="62">
        <f>'K8 SD_UPTD 2013'!Q454</f>
        <v>2431900</v>
      </c>
      <c r="P453" s="62">
        <f>'K8 SD_UPTD 2013'!R454</f>
        <v>0</v>
      </c>
      <c r="Q453" s="62">
        <f>'K8 SD_UPTD 2013'!S454</f>
        <v>0</v>
      </c>
      <c r="R453" s="62">
        <f t="shared" si="18"/>
        <v>72210000</v>
      </c>
      <c r="S453" s="59">
        <f t="shared" si="19"/>
        <v>18850000</v>
      </c>
      <c r="T453" s="59">
        <f t="shared" si="20"/>
        <v>0</v>
      </c>
      <c r="U453" s="59">
        <f>'PER TRIWULAN'!X448</f>
        <v>91060000</v>
      </c>
      <c r="V453" s="59">
        <f>'K8 SD_UPTD 2013'!F454</f>
        <v>72210000</v>
      </c>
    </row>
    <row r="454" spans="2:22">
      <c r="B454" s="79">
        <f>'PER TRIWULAN'!A449</f>
        <v>444</v>
      </c>
      <c r="C454" s="90" t="str">
        <f>'PER TRIWULAN'!I449</f>
        <v xml:space="preserve"> Ngaringan </v>
      </c>
      <c r="D454" s="36" t="str">
        <f>'PER TRIWULAN'!B449</f>
        <v>SD NEGERI 2 NGARAP ARAP</v>
      </c>
      <c r="E454" s="62">
        <f>'K8 SD_UPTD 2013'!G455</f>
        <v>2575000</v>
      </c>
      <c r="F454" s="62">
        <f>'K8 SD_UPTD 2013'!H455</f>
        <v>450000</v>
      </c>
      <c r="G454" s="62">
        <f>'K8 SD_UPTD 2013'!I455</f>
        <v>46552250</v>
      </c>
      <c r="H454" s="62">
        <f>'K8 SD_UPTD 2013'!J455</f>
        <v>19463600</v>
      </c>
      <c r="I454" s="62">
        <f>'K8 SD_UPTD 2013'!K455</f>
        <v>3257000</v>
      </c>
      <c r="J454" s="62">
        <f>'K8 SD_UPTD 2013'!L455</f>
        <v>8610750</v>
      </c>
      <c r="K454" s="62">
        <f>'K8 SD_UPTD 2013'!M455</f>
        <v>14536100</v>
      </c>
      <c r="L454" s="62">
        <f>'K8 SD_UPTD 2013'!N455</f>
        <v>29150000</v>
      </c>
      <c r="M454" s="62">
        <f>'K8 SD_UPTD 2013'!O455</f>
        <v>2061250</v>
      </c>
      <c r="N454" s="62">
        <f>'K8 SD_UPTD 2013'!P455</f>
        <v>0</v>
      </c>
      <c r="O454" s="62">
        <f>'K8 SD_UPTD 2013'!Q455</f>
        <v>2704050</v>
      </c>
      <c r="P454" s="62">
        <f>'K8 SD_UPTD 2013'!R455</f>
        <v>850000</v>
      </c>
      <c r="Q454" s="62">
        <f>'K8 SD_UPTD 2013'!S455</f>
        <v>0</v>
      </c>
      <c r="R454" s="62">
        <f t="shared" si="18"/>
        <v>130210000</v>
      </c>
      <c r="S454" s="59">
        <f t="shared" si="19"/>
        <v>0</v>
      </c>
      <c r="T454" s="59">
        <f t="shared" si="20"/>
        <v>0</v>
      </c>
      <c r="U454" s="59">
        <f>'PER TRIWULAN'!X449</f>
        <v>130210000</v>
      </c>
      <c r="V454" s="59">
        <f>'K8 SD_UPTD 2013'!F455</f>
        <v>130210000</v>
      </c>
    </row>
    <row r="455" spans="2:22">
      <c r="B455" s="79">
        <f>'PER TRIWULAN'!A450</f>
        <v>445</v>
      </c>
      <c r="C455" s="90" t="str">
        <f>'PER TRIWULAN'!I450</f>
        <v xml:space="preserve"> Ngaringan </v>
      </c>
      <c r="D455" s="36" t="str">
        <f>'PER TRIWULAN'!B450</f>
        <v>SD NEGERI 2 NGARINGAN</v>
      </c>
      <c r="E455" s="62">
        <f>'K8 SD_UPTD 2013'!G456</f>
        <v>7130750</v>
      </c>
      <c r="F455" s="62">
        <f>'K8 SD_UPTD 2013'!H456</f>
        <v>717500</v>
      </c>
      <c r="G455" s="62">
        <f>'K8 SD_UPTD 2013'!I456</f>
        <v>19899150</v>
      </c>
      <c r="H455" s="62">
        <f>'K8 SD_UPTD 2013'!J456</f>
        <v>14811700</v>
      </c>
      <c r="I455" s="62">
        <f>'K8 SD_UPTD 2013'!K456</f>
        <v>12994105</v>
      </c>
      <c r="J455" s="62">
        <f>'K8 SD_UPTD 2013'!L456</f>
        <v>5015906</v>
      </c>
      <c r="K455" s="62">
        <f>'K8 SD_UPTD 2013'!M456</f>
        <v>7112500</v>
      </c>
      <c r="L455" s="62">
        <f>'K8 SD_UPTD 2013'!N456</f>
        <v>23400000</v>
      </c>
      <c r="M455" s="62">
        <f>'K8 SD_UPTD 2013'!O456</f>
        <v>4980750</v>
      </c>
      <c r="N455" s="62">
        <f>'K8 SD_UPTD 2013'!P456</f>
        <v>0</v>
      </c>
      <c r="O455" s="62">
        <f>'K8 SD_UPTD 2013'!Q456</f>
        <v>1972244</v>
      </c>
      <c r="P455" s="62">
        <f>'K8 SD_UPTD 2013'!R456</f>
        <v>680000</v>
      </c>
      <c r="Q455" s="62">
        <f>'K8 SD_UPTD 2013'!S456</f>
        <v>1044995</v>
      </c>
      <c r="R455" s="62">
        <f t="shared" si="18"/>
        <v>99759600</v>
      </c>
      <c r="S455" s="59">
        <f t="shared" si="19"/>
        <v>0</v>
      </c>
      <c r="T455" s="59">
        <f t="shared" si="20"/>
        <v>400</v>
      </c>
      <c r="U455" s="59">
        <f>'PER TRIWULAN'!X450</f>
        <v>99760000</v>
      </c>
      <c r="V455" s="59">
        <f>'K8 SD_UPTD 2013'!F456</f>
        <v>99760000</v>
      </c>
    </row>
    <row r="456" spans="2:22">
      <c r="B456" s="79">
        <f>'PER TRIWULAN'!A451</f>
        <v>446</v>
      </c>
      <c r="C456" s="90" t="str">
        <f>'PER TRIWULAN'!I451</f>
        <v xml:space="preserve"> Ngaringan </v>
      </c>
      <c r="D456" s="36" t="str">
        <f>'PER TRIWULAN'!B451</f>
        <v>SD NEGERI 2 SARIREJO</v>
      </c>
      <c r="E456" s="62">
        <f>'K8 SD_UPTD 2013'!G457</f>
        <v>2082000</v>
      </c>
      <c r="F456" s="62">
        <f>'K8 SD_UPTD 2013'!H457</f>
        <v>624500</v>
      </c>
      <c r="G456" s="62">
        <f>'K8 SD_UPTD 2013'!I457</f>
        <v>25907800</v>
      </c>
      <c r="H456" s="62">
        <f>'K8 SD_UPTD 2013'!J457</f>
        <v>22989425</v>
      </c>
      <c r="I456" s="62">
        <f>'K8 SD_UPTD 2013'!K457</f>
        <v>17928500</v>
      </c>
      <c r="J456" s="62">
        <f>'K8 SD_UPTD 2013'!L457</f>
        <v>1023275</v>
      </c>
      <c r="K456" s="62">
        <f>'K8 SD_UPTD 2013'!M457</f>
        <v>4818000</v>
      </c>
      <c r="L456" s="62">
        <f>'K8 SD_UPTD 2013'!N457</f>
        <v>27260000</v>
      </c>
      <c r="M456" s="62">
        <f>'K8 SD_UPTD 2013'!O457</f>
        <v>7731500</v>
      </c>
      <c r="N456" s="62">
        <f>'K8 SD_UPTD 2013'!P457</f>
        <v>0</v>
      </c>
      <c r="O456" s="62">
        <f>'K8 SD_UPTD 2013'!Q457</f>
        <v>4115000</v>
      </c>
      <c r="P456" s="62">
        <f>'K8 SD_UPTD 2013'!R457</f>
        <v>360000</v>
      </c>
      <c r="Q456" s="62">
        <f>'K8 SD_UPTD 2013'!S457</f>
        <v>0</v>
      </c>
      <c r="R456" s="62">
        <f t="shared" si="18"/>
        <v>114840000</v>
      </c>
      <c r="S456" s="59">
        <f t="shared" si="19"/>
        <v>0</v>
      </c>
      <c r="T456" s="59">
        <f t="shared" si="20"/>
        <v>0</v>
      </c>
      <c r="U456" s="59">
        <f>'PER TRIWULAN'!X451</f>
        <v>114840000</v>
      </c>
      <c r="V456" s="59">
        <f>'K8 SD_UPTD 2013'!F457</f>
        <v>114840000</v>
      </c>
    </row>
    <row r="457" spans="2:22">
      <c r="B457" s="79">
        <f>'PER TRIWULAN'!A452</f>
        <v>447</v>
      </c>
      <c r="C457" s="90" t="str">
        <f>'PER TRIWULAN'!I452</f>
        <v xml:space="preserve"> Ngaringan </v>
      </c>
      <c r="D457" s="36" t="str">
        <f>'PER TRIWULAN'!B452</f>
        <v>SD NEGERI 2 TANJUNGHARJO</v>
      </c>
      <c r="E457" s="62">
        <f>'K8 SD_UPTD 2013'!G458</f>
        <v>8251500</v>
      </c>
      <c r="F457" s="62">
        <f>'K8 SD_UPTD 2013'!H458</f>
        <v>995000</v>
      </c>
      <c r="G457" s="62">
        <f>'K8 SD_UPTD 2013'!I458</f>
        <v>29300484</v>
      </c>
      <c r="H457" s="62">
        <f>'K8 SD_UPTD 2013'!J458</f>
        <v>26206650</v>
      </c>
      <c r="I457" s="62">
        <f>'K8 SD_UPTD 2013'!K458</f>
        <v>24508028</v>
      </c>
      <c r="J457" s="62">
        <f>'K8 SD_UPTD 2013'!L458</f>
        <v>5257161</v>
      </c>
      <c r="K457" s="62">
        <f>'K8 SD_UPTD 2013'!M458</f>
        <v>6403750</v>
      </c>
      <c r="L457" s="62">
        <f>'K8 SD_UPTD 2013'!N458</f>
        <v>34200000</v>
      </c>
      <c r="M457" s="62">
        <f>'K8 SD_UPTD 2013'!O458</f>
        <v>5725000</v>
      </c>
      <c r="N457" s="62">
        <f>'K8 SD_UPTD 2013'!P458</f>
        <v>226000</v>
      </c>
      <c r="O457" s="62">
        <f>'K8 SD_UPTD 2013'!Q458</f>
        <v>2996427</v>
      </c>
      <c r="P457" s="62">
        <f>'K8 SD_UPTD 2013'!R458</f>
        <v>850000</v>
      </c>
      <c r="Q457" s="62">
        <f>'K8 SD_UPTD 2013'!S458</f>
        <v>10520000</v>
      </c>
      <c r="R457" s="62">
        <f t="shared" si="18"/>
        <v>155440000</v>
      </c>
      <c r="S457" s="59">
        <f t="shared" si="19"/>
        <v>0</v>
      </c>
      <c r="T457" s="59">
        <f t="shared" si="20"/>
        <v>0</v>
      </c>
      <c r="U457" s="59">
        <f>'PER TRIWULAN'!X452</f>
        <v>155440000</v>
      </c>
      <c r="V457" s="59">
        <f>'K8 SD_UPTD 2013'!F458</f>
        <v>155440000</v>
      </c>
    </row>
    <row r="458" spans="2:22">
      <c r="B458" s="79">
        <f>'PER TRIWULAN'!A453</f>
        <v>448</v>
      </c>
      <c r="C458" s="90" t="str">
        <f>'PER TRIWULAN'!I453</f>
        <v xml:space="preserve"> Ngaringan </v>
      </c>
      <c r="D458" s="36" t="str">
        <f>'PER TRIWULAN'!B453</f>
        <v>SD NEGERI 3 BANDUNGSARI</v>
      </c>
      <c r="E458" s="62">
        <f>'K8 SD_UPTD 2013'!G459</f>
        <v>5018600</v>
      </c>
      <c r="F458" s="62">
        <f>'K8 SD_UPTD 2013'!H459</f>
        <v>750000</v>
      </c>
      <c r="G458" s="62">
        <f>'K8 SD_UPTD 2013'!I459</f>
        <v>10729000</v>
      </c>
      <c r="H458" s="62">
        <f>'K8 SD_UPTD 2013'!J459</f>
        <v>23267300</v>
      </c>
      <c r="I458" s="62">
        <f>'K8 SD_UPTD 2013'!K459</f>
        <v>38276994</v>
      </c>
      <c r="J458" s="62">
        <f>'K8 SD_UPTD 2013'!L459</f>
        <v>6848606</v>
      </c>
      <c r="K458" s="62">
        <f>'K8 SD_UPTD 2013'!M459</f>
        <v>8663000</v>
      </c>
      <c r="L458" s="62">
        <f>'K8 SD_UPTD 2013'!N459</f>
        <v>31300000</v>
      </c>
      <c r="M458" s="62">
        <f>'K8 SD_UPTD 2013'!O459</f>
        <v>12144500</v>
      </c>
      <c r="N458" s="62">
        <f>'K8 SD_UPTD 2013'!P459</f>
        <v>0</v>
      </c>
      <c r="O458" s="62">
        <f>'K8 SD_UPTD 2013'!Q459</f>
        <v>3650000</v>
      </c>
      <c r="P458" s="62">
        <f>'K8 SD_UPTD 2013'!R459</f>
        <v>1023000</v>
      </c>
      <c r="Q458" s="62">
        <f>'K8 SD_UPTD 2013'!S459</f>
        <v>23049000</v>
      </c>
      <c r="R458" s="62">
        <f t="shared" si="18"/>
        <v>164720000</v>
      </c>
      <c r="S458" s="59">
        <f t="shared" si="19"/>
        <v>0</v>
      </c>
      <c r="T458" s="59">
        <f t="shared" si="20"/>
        <v>0</v>
      </c>
      <c r="U458" s="59">
        <f>'PER TRIWULAN'!X453</f>
        <v>164720000</v>
      </c>
      <c r="V458" s="59">
        <f>'K8 SD_UPTD 2013'!F459</f>
        <v>164720000</v>
      </c>
    </row>
    <row r="459" spans="2:22">
      <c r="B459" s="79">
        <f>'PER TRIWULAN'!A454</f>
        <v>449</v>
      </c>
      <c r="C459" s="90" t="str">
        <f>'PER TRIWULAN'!I454</f>
        <v xml:space="preserve"> Ngaringan </v>
      </c>
      <c r="D459" s="36" t="str">
        <f>'PER TRIWULAN'!B454</f>
        <v>SD NEGERI 3 BELOR</v>
      </c>
      <c r="E459" s="62">
        <f>'K8 SD_UPTD 2013'!G460</f>
        <v>10538050</v>
      </c>
      <c r="F459" s="62">
        <f>'K8 SD_UPTD 2013'!H460</f>
        <v>250000</v>
      </c>
      <c r="G459" s="62">
        <f>'K8 SD_UPTD 2013'!I460</f>
        <v>20224450</v>
      </c>
      <c r="H459" s="62">
        <f>'K8 SD_UPTD 2013'!J460</f>
        <v>15752850</v>
      </c>
      <c r="I459" s="62">
        <f>'K8 SD_UPTD 2013'!K460</f>
        <v>10535400</v>
      </c>
      <c r="J459" s="62">
        <f>'K8 SD_UPTD 2013'!L460</f>
        <v>2775000</v>
      </c>
      <c r="K459" s="62">
        <f>'K8 SD_UPTD 2013'!M460</f>
        <v>2719750</v>
      </c>
      <c r="L459" s="62">
        <f>'K8 SD_UPTD 2013'!N460</f>
        <v>19900000</v>
      </c>
      <c r="M459" s="62">
        <f>'K8 SD_UPTD 2013'!O460</f>
        <v>4031000</v>
      </c>
      <c r="N459" s="62">
        <f>'K8 SD_UPTD 2013'!P460</f>
        <v>0</v>
      </c>
      <c r="O459" s="62">
        <f>'K8 SD_UPTD 2013'!Q460</f>
        <v>3254000</v>
      </c>
      <c r="P459" s="62">
        <f>'K8 SD_UPTD 2013'!R460</f>
        <v>87500</v>
      </c>
      <c r="Q459" s="62">
        <f>'K8 SD_UPTD 2013'!S460</f>
        <v>2442000</v>
      </c>
      <c r="R459" s="62">
        <f t="shared" si="18"/>
        <v>92510000</v>
      </c>
      <c r="S459" s="59">
        <f t="shared" si="19"/>
        <v>0</v>
      </c>
      <c r="T459" s="59">
        <f t="shared" si="20"/>
        <v>0</v>
      </c>
      <c r="U459" s="59">
        <f>'PER TRIWULAN'!X454</f>
        <v>92510000</v>
      </c>
      <c r="V459" s="59">
        <f>'K8 SD_UPTD 2013'!F460</f>
        <v>92510000</v>
      </c>
    </row>
    <row r="460" spans="2:22">
      <c r="B460" s="79">
        <f>'PER TRIWULAN'!A455</f>
        <v>450</v>
      </c>
      <c r="C460" s="90" t="str">
        <f>'PER TRIWULAN'!I455</f>
        <v xml:space="preserve"> Ngaringan </v>
      </c>
      <c r="D460" s="36" t="str">
        <f>'PER TRIWULAN'!B455</f>
        <v>SD NEGERI 3 KALANG LUNDO</v>
      </c>
      <c r="E460" s="62">
        <f>'K8 SD_UPTD 2013'!G461</f>
        <v>4968000</v>
      </c>
      <c r="F460" s="62">
        <f>'K8 SD_UPTD 2013'!H461</f>
        <v>850000</v>
      </c>
      <c r="G460" s="62">
        <f>'K8 SD_UPTD 2013'!I461</f>
        <v>35941250</v>
      </c>
      <c r="H460" s="62">
        <f>'K8 SD_UPTD 2013'!J461</f>
        <v>13541800</v>
      </c>
      <c r="I460" s="62">
        <f>'K8 SD_UPTD 2013'!K461</f>
        <v>27858946</v>
      </c>
      <c r="J460" s="62">
        <f>'K8 SD_UPTD 2013'!L461</f>
        <v>1853504</v>
      </c>
      <c r="K460" s="62">
        <f>'K8 SD_UPTD 2013'!M461</f>
        <v>6305500</v>
      </c>
      <c r="L460" s="62">
        <f>'K8 SD_UPTD 2013'!N461</f>
        <v>20700000</v>
      </c>
      <c r="M460" s="62">
        <f>'K8 SD_UPTD 2013'!O461</f>
        <v>5079000</v>
      </c>
      <c r="N460" s="62">
        <f>'K8 SD_UPTD 2013'!P461</f>
        <v>0</v>
      </c>
      <c r="O460" s="62">
        <f>'K8 SD_UPTD 2013'!Q461</f>
        <v>1512000</v>
      </c>
      <c r="P460" s="62">
        <f>'K8 SD_UPTD 2013'!R461</f>
        <v>0</v>
      </c>
      <c r="Q460" s="62">
        <f>'K8 SD_UPTD 2013'!S461</f>
        <v>0</v>
      </c>
      <c r="R460" s="62">
        <f t="shared" ref="R460:R523" si="21">SUM(E460:Q460)</f>
        <v>118610000</v>
      </c>
      <c r="S460" s="59">
        <f t="shared" ref="S460:S523" si="22">U460-V460</f>
        <v>0</v>
      </c>
      <c r="T460" s="59">
        <f t="shared" ref="T460:T523" si="23">V460-R460</f>
        <v>0</v>
      </c>
      <c r="U460" s="59">
        <f>'PER TRIWULAN'!X455</f>
        <v>118610000</v>
      </c>
      <c r="V460" s="59">
        <f>'K8 SD_UPTD 2013'!F461</f>
        <v>118610000</v>
      </c>
    </row>
    <row r="461" spans="2:22">
      <c r="B461" s="79">
        <f>'PER TRIWULAN'!A456</f>
        <v>451</v>
      </c>
      <c r="C461" s="90" t="str">
        <f>'PER TRIWULAN'!I456</f>
        <v xml:space="preserve"> Ngaringan </v>
      </c>
      <c r="D461" s="36" t="str">
        <f>'PER TRIWULAN'!B456</f>
        <v>SD NEGERI 3 KALANGDOSARI</v>
      </c>
      <c r="E461" s="62">
        <f>'K8 SD_UPTD 2013'!G462</f>
        <v>9281000</v>
      </c>
      <c r="F461" s="62">
        <f>'K8 SD_UPTD 2013'!H462</f>
        <v>1988700</v>
      </c>
      <c r="G461" s="62">
        <f>'K8 SD_UPTD 2013'!I462</f>
        <v>8000700</v>
      </c>
      <c r="H461" s="62">
        <f>'K8 SD_UPTD 2013'!J462</f>
        <v>4587600</v>
      </c>
      <c r="I461" s="62">
        <f>'K8 SD_UPTD 2013'!K462</f>
        <v>3239700</v>
      </c>
      <c r="J461" s="62">
        <f>'K8 SD_UPTD 2013'!L462</f>
        <v>121000</v>
      </c>
      <c r="K461" s="62">
        <f>'K8 SD_UPTD 2013'!M462</f>
        <v>2756000</v>
      </c>
      <c r="L461" s="62">
        <f>'K8 SD_UPTD 2013'!N462</f>
        <v>36972300</v>
      </c>
      <c r="M461" s="62">
        <f>'K8 SD_UPTD 2013'!O462</f>
        <v>3770750</v>
      </c>
      <c r="N461" s="62">
        <f>'K8 SD_UPTD 2013'!P462</f>
        <v>6000</v>
      </c>
      <c r="O461" s="62">
        <f>'K8 SD_UPTD 2013'!Q462</f>
        <v>200000</v>
      </c>
      <c r="P461" s="62">
        <f>'K8 SD_UPTD 2013'!R462</f>
        <v>1235000</v>
      </c>
      <c r="Q461" s="62">
        <f>'K8 SD_UPTD 2013'!S462</f>
        <v>5461250</v>
      </c>
      <c r="R461" s="62">
        <f t="shared" si="21"/>
        <v>77620000</v>
      </c>
      <c r="S461" s="59">
        <f t="shared" si="22"/>
        <v>0</v>
      </c>
      <c r="T461" s="59">
        <f t="shared" si="23"/>
        <v>100000</v>
      </c>
      <c r="U461" s="59">
        <f>'PER TRIWULAN'!X456</f>
        <v>77720000</v>
      </c>
      <c r="V461" s="59">
        <f>'K8 SD_UPTD 2013'!F462</f>
        <v>77720000</v>
      </c>
    </row>
    <row r="462" spans="2:22">
      <c r="B462" s="79">
        <f>'PER TRIWULAN'!A457</f>
        <v>452</v>
      </c>
      <c r="C462" s="90" t="str">
        <f>'PER TRIWULAN'!I457</f>
        <v xml:space="preserve"> Ngaringan </v>
      </c>
      <c r="D462" s="36" t="str">
        <f>'PER TRIWULAN'!B457</f>
        <v>SD NEGERI 3 NGARAP-ARAP</v>
      </c>
      <c r="E462" s="62">
        <f>'K8 SD_UPTD 2013'!G463</f>
        <v>2336000</v>
      </c>
      <c r="F462" s="62">
        <f>'K8 SD_UPTD 2013'!H463</f>
        <v>300000</v>
      </c>
      <c r="G462" s="62">
        <f>'K8 SD_UPTD 2013'!I463</f>
        <v>6874000</v>
      </c>
      <c r="H462" s="62">
        <f>'K8 SD_UPTD 2013'!J463</f>
        <v>4456600</v>
      </c>
      <c r="I462" s="62">
        <f>'K8 SD_UPTD 2013'!K463</f>
        <v>12063400</v>
      </c>
      <c r="J462" s="62">
        <f>'K8 SD_UPTD 2013'!L463</f>
        <v>2530000</v>
      </c>
      <c r="K462" s="62">
        <f>'K8 SD_UPTD 2013'!M463</f>
        <v>200000</v>
      </c>
      <c r="L462" s="62">
        <f>'K8 SD_UPTD 2013'!N463</f>
        <v>19200000</v>
      </c>
      <c r="M462" s="62">
        <f>'K8 SD_UPTD 2013'!O463</f>
        <v>650000</v>
      </c>
      <c r="N462" s="62">
        <f>'K8 SD_UPTD 2013'!P463</f>
        <v>0</v>
      </c>
      <c r="O462" s="62">
        <f>'K8 SD_UPTD 2013'!Q463</f>
        <v>1200000</v>
      </c>
      <c r="P462" s="62">
        <f>'K8 SD_UPTD 2013'!R463</f>
        <v>1520000</v>
      </c>
      <c r="Q462" s="62">
        <f>'K8 SD_UPTD 2013'!S463</f>
        <v>0</v>
      </c>
      <c r="R462" s="62">
        <f t="shared" si="21"/>
        <v>51330000</v>
      </c>
      <c r="S462" s="59">
        <f t="shared" si="22"/>
        <v>0</v>
      </c>
      <c r="T462" s="59">
        <f t="shared" si="23"/>
        <v>0</v>
      </c>
      <c r="U462" s="59">
        <f>'PER TRIWULAN'!X457</f>
        <v>51330000</v>
      </c>
      <c r="V462" s="59">
        <f>'K8 SD_UPTD 2013'!F463</f>
        <v>51330000</v>
      </c>
    </row>
    <row r="463" spans="2:22">
      <c r="B463" s="79">
        <f>'PER TRIWULAN'!A458</f>
        <v>453</v>
      </c>
      <c r="C463" s="90" t="str">
        <f>'PER TRIWULAN'!I458</f>
        <v xml:space="preserve"> Ngaringan </v>
      </c>
      <c r="D463" s="36" t="str">
        <f>'PER TRIWULAN'!B458</f>
        <v>SD NEGERI 3 NGARINGAN</v>
      </c>
      <c r="E463" s="62">
        <f>'K8 SD_UPTD 2013'!G464</f>
        <v>12623300</v>
      </c>
      <c r="F463" s="62">
        <f>'K8 SD_UPTD 2013'!H464</f>
        <v>350000</v>
      </c>
      <c r="G463" s="62">
        <f>'K8 SD_UPTD 2013'!I464</f>
        <v>6926300</v>
      </c>
      <c r="H463" s="62">
        <f>'K8 SD_UPTD 2013'!J464</f>
        <v>13515900</v>
      </c>
      <c r="I463" s="62">
        <f>'K8 SD_UPTD 2013'!K464</f>
        <v>3432500</v>
      </c>
      <c r="J463" s="62">
        <f>'K8 SD_UPTD 2013'!L464</f>
        <v>2465914</v>
      </c>
      <c r="K463" s="62">
        <f>'K8 SD_UPTD 2013'!M464</f>
        <v>0</v>
      </c>
      <c r="L463" s="62">
        <f>'K8 SD_UPTD 2013'!N464</f>
        <v>18000000</v>
      </c>
      <c r="M463" s="62">
        <f>'K8 SD_UPTD 2013'!O464</f>
        <v>5016000</v>
      </c>
      <c r="N463" s="62">
        <f>'K8 SD_UPTD 2013'!P464</f>
        <v>0</v>
      </c>
      <c r="O463" s="62">
        <f>'K8 SD_UPTD 2013'!Q464</f>
        <v>1109386</v>
      </c>
      <c r="P463" s="62">
        <f>'K8 SD_UPTD 2013'!R464</f>
        <v>1920000</v>
      </c>
      <c r="Q463" s="62">
        <f>'K8 SD_UPTD 2013'!S464</f>
        <v>21930700</v>
      </c>
      <c r="R463" s="62">
        <f t="shared" si="21"/>
        <v>87290000</v>
      </c>
      <c r="S463" s="59">
        <f t="shared" si="22"/>
        <v>0</v>
      </c>
      <c r="T463" s="59">
        <f t="shared" si="23"/>
        <v>0</v>
      </c>
      <c r="U463" s="59">
        <f>'PER TRIWULAN'!X458</f>
        <v>87290000</v>
      </c>
      <c r="V463" s="59">
        <f>'K8 SD_UPTD 2013'!F464</f>
        <v>87290000</v>
      </c>
    </row>
    <row r="464" spans="2:22">
      <c r="B464" s="79">
        <f>'PER TRIWULAN'!A459</f>
        <v>454</v>
      </c>
      <c r="C464" s="90" t="str">
        <f>'PER TRIWULAN'!I459</f>
        <v xml:space="preserve"> Ngaringan </v>
      </c>
      <c r="D464" s="36" t="str">
        <f>'PER TRIWULAN'!B459</f>
        <v>SD NEGERI 3 TANJUNGHARJO</v>
      </c>
      <c r="E464" s="62">
        <f>'K8 SD_UPTD 2013'!G465</f>
        <v>9571300</v>
      </c>
      <c r="F464" s="62">
        <f>'K8 SD_UPTD 2013'!H465</f>
        <v>750000</v>
      </c>
      <c r="G464" s="62">
        <f>'K8 SD_UPTD 2013'!I465</f>
        <v>13511600</v>
      </c>
      <c r="H464" s="62">
        <f>'K8 SD_UPTD 2013'!J465</f>
        <v>9929200</v>
      </c>
      <c r="I464" s="62">
        <f>'K8 SD_UPTD 2013'!K465</f>
        <v>12539910</v>
      </c>
      <c r="J464" s="62">
        <f>'K8 SD_UPTD 2013'!L465</f>
        <v>1832990</v>
      </c>
      <c r="K464" s="62">
        <f>'K8 SD_UPTD 2013'!M465</f>
        <v>9243500</v>
      </c>
      <c r="L464" s="62">
        <f>'K8 SD_UPTD 2013'!N465</f>
        <v>12466500</v>
      </c>
      <c r="M464" s="62">
        <f>'K8 SD_UPTD 2013'!O465</f>
        <v>4649500</v>
      </c>
      <c r="N464" s="62">
        <f>'K8 SD_UPTD 2013'!P465</f>
        <v>0</v>
      </c>
      <c r="O464" s="62">
        <f>'K8 SD_UPTD 2013'!Q465</f>
        <v>2925500</v>
      </c>
      <c r="P464" s="62">
        <f>'K8 SD_UPTD 2013'!R465</f>
        <v>0</v>
      </c>
      <c r="Q464" s="62">
        <f>'K8 SD_UPTD 2013'!S465</f>
        <v>300000</v>
      </c>
      <c r="R464" s="62">
        <f t="shared" si="21"/>
        <v>77720000</v>
      </c>
      <c r="S464" s="59">
        <f t="shared" si="22"/>
        <v>0</v>
      </c>
      <c r="T464" s="59">
        <f t="shared" si="23"/>
        <v>0</v>
      </c>
      <c r="U464" s="59">
        <f>'PER TRIWULAN'!X459</f>
        <v>77720000</v>
      </c>
      <c r="V464" s="59">
        <f>'K8 SD_UPTD 2013'!F465</f>
        <v>77720000</v>
      </c>
    </row>
    <row r="465" spans="2:22">
      <c r="B465" s="79">
        <f>'PER TRIWULAN'!A460</f>
        <v>455</v>
      </c>
      <c r="C465" s="90" t="str">
        <f>'PER TRIWULAN'!I460</f>
        <v xml:space="preserve"> Ngaringan </v>
      </c>
      <c r="D465" s="36" t="str">
        <f>'PER TRIWULAN'!B460</f>
        <v>SD NEGERI 4 BANDUNGSARI</v>
      </c>
      <c r="E465" s="62">
        <f>'K8 SD_UPTD 2013'!G466</f>
        <v>13764000</v>
      </c>
      <c r="F465" s="62">
        <f>'K8 SD_UPTD 2013'!H466</f>
        <v>500000</v>
      </c>
      <c r="G465" s="62">
        <f>'K8 SD_UPTD 2013'!I466</f>
        <v>28735100</v>
      </c>
      <c r="H465" s="62">
        <f>'K8 SD_UPTD 2013'!J466</f>
        <v>30538600</v>
      </c>
      <c r="I465" s="62">
        <f>'K8 SD_UPTD 2013'!K466</f>
        <v>36450800</v>
      </c>
      <c r="J465" s="62">
        <f>'K8 SD_UPTD 2013'!L466</f>
        <v>4133000</v>
      </c>
      <c r="K465" s="62">
        <f>'K8 SD_UPTD 2013'!M466</f>
        <v>8305000</v>
      </c>
      <c r="L465" s="62">
        <f>'K8 SD_UPTD 2013'!N466</f>
        <v>18900000</v>
      </c>
      <c r="M465" s="62">
        <f>'K8 SD_UPTD 2013'!O466</f>
        <v>9452500</v>
      </c>
      <c r="N465" s="62">
        <f>'K8 SD_UPTD 2013'!P466</f>
        <v>1370000</v>
      </c>
      <c r="O465" s="62">
        <f>'K8 SD_UPTD 2013'!Q466</f>
        <v>3600000</v>
      </c>
      <c r="P465" s="62">
        <f>'K8 SD_UPTD 2013'!R466</f>
        <v>1860000</v>
      </c>
      <c r="Q465" s="62">
        <f>'K8 SD_UPTD 2013'!S466</f>
        <v>4791000</v>
      </c>
      <c r="R465" s="62">
        <f t="shared" si="21"/>
        <v>162400000</v>
      </c>
      <c r="S465" s="59">
        <f t="shared" si="22"/>
        <v>0</v>
      </c>
      <c r="T465" s="59">
        <f t="shared" si="23"/>
        <v>0</v>
      </c>
      <c r="U465" s="59">
        <f>'PER TRIWULAN'!X460</f>
        <v>162400000</v>
      </c>
      <c r="V465" s="59">
        <f>'K8 SD_UPTD 2013'!F466</f>
        <v>162400000</v>
      </c>
    </row>
    <row r="466" spans="2:22">
      <c r="B466" s="79">
        <f>'PER TRIWULAN'!A461</f>
        <v>456</v>
      </c>
      <c r="C466" s="90" t="str">
        <f>'PER TRIWULAN'!I461</f>
        <v xml:space="preserve"> Ngaringan </v>
      </c>
      <c r="D466" s="36" t="str">
        <f>'PER TRIWULAN'!B461</f>
        <v>SD NEGERI 4 KALANGLUNDO</v>
      </c>
      <c r="E466" s="62">
        <f>'K8 SD_UPTD 2013'!G467</f>
        <v>1769000</v>
      </c>
      <c r="F466" s="62">
        <f>'K8 SD_UPTD 2013'!H467</f>
        <v>600000</v>
      </c>
      <c r="G466" s="62">
        <f>'K8 SD_UPTD 2013'!I467</f>
        <v>11625450</v>
      </c>
      <c r="H466" s="62">
        <f>'K8 SD_UPTD 2013'!J467</f>
        <v>8143600</v>
      </c>
      <c r="I466" s="62">
        <f>'K8 SD_UPTD 2013'!K467</f>
        <v>7377900</v>
      </c>
      <c r="J466" s="62">
        <f>'K8 SD_UPTD 2013'!L467</f>
        <v>997450</v>
      </c>
      <c r="K466" s="62">
        <f>'K8 SD_UPTD 2013'!M467</f>
        <v>1121000</v>
      </c>
      <c r="L466" s="62">
        <f>'K8 SD_UPTD 2013'!N467</f>
        <v>16717500</v>
      </c>
      <c r="M466" s="62">
        <f>'K8 SD_UPTD 2013'!O467</f>
        <v>4807000</v>
      </c>
      <c r="N466" s="62">
        <f>'K8 SD_UPTD 2013'!P467</f>
        <v>345000</v>
      </c>
      <c r="O466" s="62">
        <f>'K8 SD_UPTD 2013'!Q467</f>
        <v>2176100</v>
      </c>
      <c r="P466" s="62">
        <f>'K8 SD_UPTD 2013'!R467</f>
        <v>0</v>
      </c>
      <c r="Q466" s="62">
        <f>'K8 SD_UPTD 2013'!S467</f>
        <v>0</v>
      </c>
      <c r="R466" s="62">
        <f t="shared" si="21"/>
        <v>55680000</v>
      </c>
      <c r="S466" s="59">
        <f t="shared" si="22"/>
        <v>0</v>
      </c>
      <c r="T466" s="59">
        <f t="shared" si="23"/>
        <v>0</v>
      </c>
      <c r="U466" s="59">
        <f>'PER TRIWULAN'!X461</f>
        <v>55680000</v>
      </c>
      <c r="V466" s="59">
        <f>'K8 SD_UPTD 2013'!F467</f>
        <v>55680000</v>
      </c>
    </row>
    <row r="467" spans="2:22">
      <c r="B467" s="79">
        <f>'PER TRIWULAN'!A462</f>
        <v>457</v>
      </c>
      <c r="C467" s="90" t="str">
        <f>'PER TRIWULAN'!I462</f>
        <v xml:space="preserve"> Ngaringan </v>
      </c>
      <c r="D467" s="36" t="str">
        <f>'PER TRIWULAN'!B462</f>
        <v>SD NEGERI 4 SUMBERAGUNG</v>
      </c>
      <c r="E467" s="62">
        <f>'K8 SD_UPTD 2013'!G468</f>
        <v>7755000</v>
      </c>
      <c r="F467" s="62">
        <f>'K8 SD_UPTD 2013'!H468</f>
        <v>2550500</v>
      </c>
      <c r="G467" s="62">
        <f>'K8 SD_UPTD 2013'!I468</f>
        <v>4700000</v>
      </c>
      <c r="H467" s="62">
        <f>'K8 SD_UPTD 2013'!J468</f>
        <v>22470000</v>
      </c>
      <c r="I467" s="62">
        <f>'K8 SD_UPTD 2013'!K468</f>
        <v>27728544</v>
      </c>
      <c r="J467" s="62">
        <f>'K8 SD_UPTD 2013'!L468</f>
        <v>6525000</v>
      </c>
      <c r="K467" s="62">
        <f>'K8 SD_UPTD 2013'!M468</f>
        <v>10575000</v>
      </c>
      <c r="L467" s="62">
        <f>'K8 SD_UPTD 2013'!N468</f>
        <v>27000000</v>
      </c>
      <c r="M467" s="62">
        <f>'K8 SD_UPTD 2013'!O468</f>
        <v>7305000</v>
      </c>
      <c r="N467" s="62">
        <f>'K8 SD_UPTD 2013'!P468</f>
        <v>0</v>
      </c>
      <c r="O467" s="62">
        <f>'K8 SD_UPTD 2013'!Q468</f>
        <v>1200000</v>
      </c>
      <c r="P467" s="62">
        <f>'K8 SD_UPTD 2013'!R468</f>
        <v>5700000</v>
      </c>
      <c r="Q467" s="62">
        <f>'K8 SD_UPTD 2013'!S468</f>
        <v>0</v>
      </c>
      <c r="R467" s="62">
        <f t="shared" si="21"/>
        <v>123509044</v>
      </c>
      <c r="S467" s="59">
        <f t="shared" si="22"/>
        <v>0</v>
      </c>
      <c r="T467" s="59">
        <f t="shared" si="23"/>
        <v>30956</v>
      </c>
      <c r="U467" s="59">
        <f>'PER TRIWULAN'!X462</f>
        <v>123540000</v>
      </c>
      <c r="V467" s="59">
        <f>'K8 SD_UPTD 2013'!F468</f>
        <v>123540000</v>
      </c>
    </row>
    <row r="468" spans="2:22">
      <c r="B468" s="79">
        <f>'PER TRIWULAN'!A463</f>
        <v>458</v>
      </c>
      <c r="C468" s="90" t="str">
        <f>'PER TRIWULAN'!I463</f>
        <v xml:space="preserve"> Ngaringan </v>
      </c>
      <c r="D468" s="36" t="str">
        <f>'PER TRIWULAN'!B463</f>
        <v>SD NEGERI 5 SUMBERAGUNG</v>
      </c>
      <c r="E468" s="62">
        <f>'K8 SD_UPTD 2013'!G469</f>
        <v>3862138</v>
      </c>
      <c r="F468" s="62">
        <f>'K8 SD_UPTD 2013'!H469</f>
        <v>300000</v>
      </c>
      <c r="G468" s="62">
        <f>'K8 SD_UPTD 2013'!I469</f>
        <v>9630500</v>
      </c>
      <c r="H468" s="62">
        <f>'K8 SD_UPTD 2013'!J469</f>
        <v>5930450</v>
      </c>
      <c r="I468" s="62">
        <f>'K8 SD_UPTD 2013'!K469</f>
        <v>2693500</v>
      </c>
      <c r="J468" s="62">
        <f>'K8 SD_UPTD 2013'!L469</f>
        <v>6729412</v>
      </c>
      <c r="K468" s="62">
        <f>'K8 SD_UPTD 2013'!M469</f>
        <v>2402500</v>
      </c>
      <c r="L468" s="62">
        <f>'K8 SD_UPTD 2013'!N469</f>
        <v>19750000</v>
      </c>
      <c r="M468" s="62">
        <f>'K8 SD_UPTD 2013'!O469</f>
        <v>1726500</v>
      </c>
      <c r="N468" s="62">
        <f>'K8 SD_UPTD 2013'!P469</f>
        <v>0</v>
      </c>
      <c r="O468" s="62">
        <f>'K8 SD_UPTD 2013'!Q469</f>
        <v>450000</v>
      </c>
      <c r="P468" s="62">
        <f>'K8 SD_UPTD 2013'!R469</f>
        <v>2155000</v>
      </c>
      <c r="Q468" s="62">
        <f>'K8 SD_UPTD 2013'!S469</f>
        <v>4400000</v>
      </c>
      <c r="R468" s="62">
        <f t="shared" si="21"/>
        <v>60030000</v>
      </c>
      <c r="S468" s="59">
        <f t="shared" si="22"/>
        <v>0</v>
      </c>
      <c r="T468" s="59">
        <f t="shared" si="23"/>
        <v>0</v>
      </c>
      <c r="U468" s="59">
        <f>'PER TRIWULAN'!X463</f>
        <v>60030000</v>
      </c>
      <c r="V468" s="59">
        <f>'K8 SD_UPTD 2013'!F469</f>
        <v>60030000</v>
      </c>
    </row>
    <row r="469" spans="2:22">
      <c r="B469" s="79">
        <f>'PER TRIWULAN'!A464</f>
        <v>459</v>
      </c>
      <c r="C469" s="90" t="str">
        <f>'PER TRIWULAN'!I464</f>
        <v xml:space="preserve"> Ngaringan </v>
      </c>
      <c r="D469" s="36" t="str">
        <f>'PER TRIWULAN'!B464</f>
        <v>SD NEGERI 1 KALANGDOSARI</v>
      </c>
      <c r="E469" s="62">
        <f>'K8 SD_UPTD 2013'!G470</f>
        <v>10343500</v>
      </c>
      <c r="F469" s="62">
        <f>'K8 SD_UPTD 2013'!H470</f>
        <v>700000</v>
      </c>
      <c r="G469" s="62">
        <f>'K8 SD_UPTD 2013'!I470</f>
        <v>9887000</v>
      </c>
      <c r="H469" s="62">
        <f>'K8 SD_UPTD 2013'!J470</f>
        <v>31336000</v>
      </c>
      <c r="I469" s="62">
        <f>'K8 SD_UPTD 2013'!K470</f>
        <v>8221500</v>
      </c>
      <c r="J469" s="62">
        <f>'K8 SD_UPTD 2013'!L470</f>
        <v>3617500</v>
      </c>
      <c r="K469" s="62">
        <f>'K8 SD_UPTD 2013'!M470</f>
        <v>8648500</v>
      </c>
      <c r="L469" s="62">
        <f>'K8 SD_UPTD 2013'!N470</f>
        <v>25450000</v>
      </c>
      <c r="M469" s="62">
        <f>'K8 SD_UPTD 2013'!O470</f>
        <v>5311000</v>
      </c>
      <c r="N469" s="62">
        <f>'K8 SD_UPTD 2013'!P470</f>
        <v>0</v>
      </c>
      <c r="O469" s="62">
        <f>'K8 SD_UPTD 2013'!Q470</f>
        <v>3365000</v>
      </c>
      <c r="P469" s="62">
        <f>'K8 SD_UPTD 2013'!R470</f>
        <v>1000000</v>
      </c>
      <c r="Q469" s="62">
        <f>'K8 SD_UPTD 2013'!S470</f>
        <v>0</v>
      </c>
      <c r="R469" s="62">
        <f t="shared" si="21"/>
        <v>107880000</v>
      </c>
      <c r="S469" s="59">
        <f t="shared" si="22"/>
        <v>0</v>
      </c>
      <c r="T469" s="59">
        <f t="shared" si="23"/>
        <v>0</v>
      </c>
      <c r="U469" s="59">
        <f>'PER TRIWULAN'!X464</f>
        <v>107880000</v>
      </c>
      <c r="V469" s="59">
        <f>'K8 SD_UPTD 2013'!F470</f>
        <v>107880000</v>
      </c>
    </row>
    <row r="470" spans="2:22">
      <c r="B470" s="79">
        <f>'PER TRIWULAN'!A465</f>
        <v>460</v>
      </c>
      <c r="C470" s="90" t="str">
        <f>'PER TRIWULAN'!I465</f>
        <v xml:space="preserve"> Ngaringan </v>
      </c>
      <c r="D470" s="36" t="str">
        <f>'PER TRIWULAN'!B465</f>
        <v>SD NEGERI 3 TRUWOLU</v>
      </c>
      <c r="E470" s="62">
        <f>'K8 SD_UPTD 2013'!G471</f>
        <v>13376550</v>
      </c>
      <c r="F470" s="62">
        <f>'K8 SD_UPTD 2013'!H471</f>
        <v>250000</v>
      </c>
      <c r="G470" s="62">
        <f>'K8 SD_UPTD 2013'!I471</f>
        <v>12079400</v>
      </c>
      <c r="H470" s="62">
        <f>'K8 SD_UPTD 2013'!J471</f>
        <v>11350700</v>
      </c>
      <c r="I470" s="62">
        <f>'K8 SD_UPTD 2013'!K471</f>
        <v>13269252</v>
      </c>
      <c r="J470" s="62">
        <f>'K8 SD_UPTD 2013'!L471</f>
        <v>688598</v>
      </c>
      <c r="K470" s="62">
        <f>'K8 SD_UPTD 2013'!M471</f>
        <v>6736000</v>
      </c>
      <c r="L470" s="62">
        <f>'K8 SD_UPTD 2013'!N471</f>
        <v>22350000</v>
      </c>
      <c r="M470" s="62">
        <f>'K8 SD_UPTD 2013'!O471</f>
        <v>6529500</v>
      </c>
      <c r="N470" s="62">
        <f>'K8 SD_UPTD 2013'!P471</f>
        <v>1700000</v>
      </c>
      <c r="O470" s="62">
        <f>'K8 SD_UPTD 2013'!Q471</f>
        <v>700000</v>
      </c>
      <c r="P470" s="62">
        <f>'K8 SD_UPTD 2013'!R471</f>
        <v>0</v>
      </c>
      <c r="Q470" s="62">
        <f>'K8 SD_UPTD 2013'!S471</f>
        <v>0</v>
      </c>
      <c r="R470" s="62">
        <f t="shared" si="21"/>
        <v>89030000</v>
      </c>
      <c r="S470" s="59">
        <f t="shared" si="22"/>
        <v>0</v>
      </c>
      <c r="T470" s="59">
        <f t="shared" si="23"/>
        <v>0</v>
      </c>
      <c r="U470" s="59">
        <f>'PER TRIWULAN'!X465</f>
        <v>89030000</v>
      </c>
      <c r="V470" s="59">
        <f>'K8 SD_UPTD 2013'!F471</f>
        <v>89030000</v>
      </c>
    </row>
    <row r="471" spans="2:22">
      <c r="B471" s="79">
        <f>'PER TRIWULAN'!A466</f>
        <v>461</v>
      </c>
      <c r="C471" s="90" t="str">
        <f>'PER TRIWULAN'!I466</f>
        <v xml:space="preserve"> Ngaringan </v>
      </c>
      <c r="D471" s="36" t="str">
        <f>'PER TRIWULAN'!B466</f>
        <v>SD NEGERI 4 TRUWOLU</v>
      </c>
      <c r="E471" s="62">
        <f>'K8 SD_UPTD 2013'!G472</f>
        <v>9324000</v>
      </c>
      <c r="F471" s="62">
        <f>'K8 SD_UPTD 2013'!H472</f>
        <v>200000</v>
      </c>
      <c r="G471" s="62">
        <f>'K8 SD_UPTD 2013'!I472</f>
        <v>13941720</v>
      </c>
      <c r="H471" s="62">
        <f>'K8 SD_UPTD 2013'!J472</f>
        <v>13412200</v>
      </c>
      <c r="I471" s="62">
        <f>'K8 SD_UPTD 2013'!K472</f>
        <v>11979675</v>
      </c>
      <c r="J471" s="62">
        <f>'K8 SD_UPTD 2013'!L472</f>
        <v>2977699</v>
      </c>
      <c r="K471" s="62">
        <f>'K8 SD_UPTD 2013'!M472</f>
        <v>6067500</v>
      </c>
      <c r="L471" s="62">
        <f>'K8 SD_UPTD 2013'!N472</f>
        <v>23800000</v>
      </c>
      <c r="M471" s="62">
        <f>'K8 SD_UPTD 2013'!O472</f>
        <v>6051500</v>
      </c>
      <c r="N471" s="62">
        <f>'K8 SD_UPTD 2013'!P472</f>
        <v>500000</v>
      </c>
      <c r="O471" s="62">
        <f>'K8 SD_UPTD 2013'!Q472</f>
        <v>1620000</v>
      </c>
      <c r="P471" s="62">
        <f>'K8 SD_UPTD 2013'!R472</f>
        <v>3750000</v>
      </c>
      <c r="Q471" s="62">
        <f>'K8 SD_UPTD 2013'!S472</f>
        <v>7295706</v>
      </c>
      <c r="R471" s="62">
        <f t="shared" si="21"/>
        <v>100920000</v>
      </c>
      <c r="S471" s="59">
        <f t="shared" si="22"/>
        <v>0</v>
      </c>
      <c r="T471" s="59">
        <f t="shared" si="23"/>
        <v>0</v>
      </c>
      <c r="U471" s="59">
        <f>'PER TRIWULAN'!X466</f>
        <v>100920000</v>
      </c>
      <c r="V471" s="59">
        <f>'K8 SD_UPTD 2013'!F472</f>
        <v>100920000</v>
      </c>
    </row>
    <row r="472" spans="2:22">
      <c r="B472" s="79">
        <f>'PER TRIWULAN'!A467</f>
        <v>462</v>
      </c>
      <c r="C472" s="90" t="str">
        <f>'PER TRIWULAN'!I467</f>
        <v xml:space="preserve"> Ngaringan </v>
      </c>
      <c r="D472" s="36" t="str">
        <f>'PER TRIWULAN'!B467</f>
        <v>SD NEGERI 1 PENDEM</v>
      </c>
      <c r="E472" s="62">
        <f>'K8 SD_UPTD 2013'!G473</f>
        <v>11936800</v>
      </c>
      <c r="F472" s="62">
        <f>'K8 SD_UPTD 2013'!H473</f>
        <v>455000</v>
      </c>
      <c r="G472" s="62">
        <f>'K8 SD_UPTD 2013'!I473</f>
        <v>17777800</v>
      </c>
      <c r="H472" s="62">
        <f>'K8 SD_UPTD 2013'!J473</f>
        <v>12122000</v>
      </c>
      <c r="I472" s="62">
        <f>'K8 SD_UPTD 2013'!K473</f>
        <v>8957400</v>
      </c>
      <c r="J472" s="62">
        <f>'K8 SD_UPTD 2013'!L473</f>
        <v>5243500</v>
      </c>
      <c r="K472" s="62">
        <f>'K8 SD_UPTD 2013'!M473</f>
        <v>6299800</v>
      </c>
      <c r="L472" s="62">
        <f>'K8 SD_UPTD 2013'!N473</f>
        <v>22500000</v>
      </c>
      <c r="M472" s="62">
        <f>'K8 SD_UPTD 2013'!O473</f>
        <v>4750000</v>
      </c>
      <c r="N472" s="62">
        <f>'K8 SD_UPTD 2013'!P473</f>
        <v>0</v>
      </c>
      <c r="O472" s="62">
        <f>'K8 SD_UPTD 2013'!Q473</f>
        <v>3200000</v>
      </c>
      <c r="P472" s="62">
        <f>'K8 SD_UPTD 2013'!R473</f>
        <v>0</v>
      </c>
      <c r="Q472" s="62">
        <f>'K8 SD_UPTD 2013'!S473</f>
        <v>13187700</v>
      </c>
      <c r="R472" s="62">
        <f t="shared" si="21"/>
        <v>106430000</v>
      </c>
      <c r="S472" s="59">
        <f t="shared" si="22"/>
        <v>0</v>
      </c>
      <c r="T472" s="59">
        <f t="shared" si="23"/>
        <v>0</v>
      </c>
      <c r="U472" s="59">
        <f>'PER TRIWULAN'!X467</f>
        <v>106430000</v>
      </c>
      <c r="V472" s="59">
        <f>'K8 SD_UPTD 2013'!F473</f>
        <v>106430000</v>
      </c>
    </row>
    <row r="473" spans="2:22">
      <c r="B473" s="79">
        <f>'PER TRIWULAN'!A468</f>
        <v>463</v>
      </c>
      <c r="C473" s="90" t="str">
        <f>'PER TRIWULAN'!I468</f>
        <v xml:space="preserve"> Ngaringan </v>
      </c>
      <c r="D473" s="36" t="str">
        <f>'PER TRIWULAN'!B468</f>
        <v>SD NEGERI 2 PENDEM</v>
      </c>
      <c r="E473" s="62">
        <f>'K8 SD_UPTD 2013'!G474</f>
        <v>19686000</v>
      </c>
      <c r="F473" s="62">
        <f>'K8 SD_UPTD 2013'!H474</f>
        <v>750000</v>
      </c>
      <c r="G473" s="62">
        <f>'K8 SD_UPTD 2013'!I474</f>
        <v>15928100</v>
      </c>
      <c r="H473" s="62">
        <f>'K8 SD_UPTD 2013'!J474</f>
        <v>14984671</v>
      </c>
      <c r="I473" s="62">
        <f>'K8 SD_UPTD 2013'!K474</f>
        <v>36787600</v>
      </c>
      <c r="J473" s="62">
        <f>'K8 SD_UPTD 2013'!L474</f>
        <v>2060879</v>
      </c>
      <c r="K473" s="62">
        <f>'K8 SD_UPTD 2013'!M474</f>
        <v>15537000</v>
      </c>
      <c r="L473" s="62">
        <f>'K8 SD_UPTD 2013'!N474</f>
        <v>30150000</v>
      </c>
      <c r="M473" s="62">
        <f>'K8 SD_UPTD 2013'!O474</f>
        <v>6758750</v>
      </c>
      <c r="N473" s="62">
        <f>'K8 SD_UPTD 2013'!P474</f>
        <v>0</v>
      </c>
      <c r="O473" s="62">
        <f>'K8 SD_UPTD 2013'!Q474</f>
        <v>1365000</v>
      </c>
      <c r="P473" s="62">
        <f>'K8 SD_UPTD 2013'!R474</f>
        <v>272000</v>
      </c>
      <c r="Q473" s="62">
        <f>'K8 SD_UPTD 2013'!S474</f>
        <v>12320000</v>
      </c>
      <c r="R473" s="62">
        <f t="shared" si="21"/>
        <v>156600000</v>
      </c>
      <c r="S473" s="59">
        <f t="shared" si="22"/>
        <v>0</v>
      </c>
      <c r="T473" s="59">
        <f t="shared" si="23"/>
        <v>0</v>
      </c>
      <c r="U473" s="59">
        <f>'PER TRIWULAN'!X468</f>
        <v>156600000</v>
      </c>
      <c r="V473" s="59">
        <f>'K8 SD_UPTD 2013'!F474</f>
        <v>156600000</v>
      </c>
    </row>
    <row r="474" spans="2:22">
      <c r="B474" s="79">
        <f>'PER TRIWULAN'!A469</f>
        <v>464</v>
      </c>
      <c r="C474" s="90" t="str">
        <f>'PER TRIWULAN'!I469</f>
        <v xml:space="preserve"> Ngaringan </v>
      </c>
      <c r="D474" s="36" t="str">
        <f>'PER TRIWULAN'!B469</f>
        <v>SD NEGERI2 BANDUNGSARI</v>
      </c>
      <c r="E474" s="62">
        <f>'K8 SD_UPTD 2013'!G475</f>
        <v>12112250</v>
      </c>
      <c r="F474" s="62">
        <f>'K8 SD_UPTD 2013'!H475</f>
        <v>365000</v>
      </c>
      <c r="G474" s="62">
        <f>'K8 SD_UPTD 2013'!I475</f>
        <v>43033550</v>
      </c>
      <c r="H474" s="62">
        <f>'K8 SD_UPTD 2013'!J475</f>
        <v>19451500</v>
      </c>
      <c r="I474" s="62">
        <f>'K8 SD_UPTD 2013'!K475</f>
        <v>7938685</v>
      </c>
      <c r="J474" s="62">
        <f>'K8 SD_UPTD 2013'!L475</f>
        <v>1643508</v>
      </c>
      <c r="K474" s="62">
        <f>'K8 SD_UPTD 2013'!M475</f>
        <v>210000</v>
      </c>
      <c r="L474" s="62">
        <f>'K8 SD_UPTD 2013'!N475</f>
        <v>27000000</v>
      </c>
      <c r="M474" s="62">
        <f>'K8 SD_UPTD 2013'!O475</f>
        <v>4326250</v>
      </c>
      <c r="N474" s="62" t="str">
        <f>'K8 SD_UPTD 2013'!P475</f>
        <v>-</v>
      </c>
      <c r="O474" s="62">
        <f>'K8 SD_UPTD 2013'!Q475</f>
        <v>16826757</v>
      </c>
      <c r="P474" s="62">
        <f>'K8 SD_UPTD 2013'!R475</f>
        <v>4552500</v>
      </c>
      <c r="Q474" s="62" t="str">
        <f>'K8 SD_UPTD 2013'!S475</f>
        <v>-</v>
      </c>
      <c r="R474" s="62">
        <f t="shared" si="21"/>
        <v>137460000</v>
      </c>
      <c r="S474" s="59">
        <f t="shared" si="22"/>
        <v>0</v>
      </c>
      <c r="T474" s="59">
        <f t="shared" si="23"/>
        <v>0</v>
      </c>
      <c r="U474" s="59">
        <f>'PER TRIWULAN'!X469</f>
        <v>137460000</v>
      </c>
      <c r="V474" s="59">
        <f>'K8 SD_UPTD 2013'!F475</f>
        <v>137460000</v>
      </c>
    </row>
    <row r="475" spans="2:22">
      <c r="B475" s="79">
        <f>'PER TRIWULAN'!A470</f>
        <v>465</v>
      </c>
      <c r="C475" s="90" t="str">
        <f>'PER TRIWULAN'!I470</f>
        <v xml:space="preserve"> Ngaringan </v>
      </c>
      <c r="D475" s="36" t="str">
        <f>'PER TRIWULAN'!B470</f>
        <v>SD NEGERI 3 SUMBERAGUNG</v>
      </c>
      <c r="E475" s="62">
        <f>'K8 SD_UPTD 2013'!G476</f>
        <v>4750000</v>
      </c>
      <c r="F475" s="62">
        <f>'K8 SD_UPTD 2013'!H476</f>
        <v>350000</v>
      </c>
      <c r="G475" s="62">
        <f>'K8 SD_UPTD 2013'!I476</f>
        <v>1500000</v>
      </c>
      <c r="H475" s="62">
        <f>'K8 SD_UPTD 2013'!J476</f>
        <v>8100000</v>
      </c>
      <c r="I475" s="62">
        <f>'K8 SD_UPTD 2013'!K476</f>
        <v>8814846</v>
      </c>
      <c r="J475" s="62">
        <f>'K8 SD_UPTD 2013'!L476</f>
        <v>3600000</v>
      </c>
      <c r="K475" s="62">
        <f>'K8 SD_UPTD 2013'!M476</f>
        <v>1550000</v>
      </c>
      <c r="L475" s="62">
        <f>'K8 SD_UPTD 2013'!N476</f>
        <v>18000000</v>
      </c>
      <c r="M475" s="62">
        <f>'K8 SD_UPTD 2013'!O476</f>
        <v>7200000</v>
      </c>
      <c r="N475" s="62">
        <f>'K8 SD_UPTD 2013'!P476</f>
        <v>0</v>
      </c>
      <c r="O475" s="62">
        <f>'K8 SD_UPTD 2013'!Q476</f>
        <v>1200000</v>
      </c>
      <c r="P475" s="62">
        <f>'K8 SD_UPTD 2013'!R476</f>
        <v>1750000</v>
      </c>
      <c r="Q475" s="62">
        <f>'K8 SD_UPTD 2013'!S476</f>
        <v>0</v>
      </c>
      <c r="R475" s="62">
        <f t="shared" si="21"/>
        <v>56814846</v>
      </c>
      <c r="S475" s="59">
        <f t="shared" si="22"/>
        <v>0</v>
      </c>
      <c r="T475" s="59">
        <f t="shared" si="23"/>
        <v>25154</v>
      </c>
      <c r="U475" s="59">
        <f>'PER TRIWULAN'!X470</f>
        <v>56840000</v>
      </c>
      <c r="V475" s="59">
        <f>'K8 SD_UPTD 2013'!F476</f>
        <v>56840000</v>
      </c>
    </row>
    <row r="476" spans="2:22">
      <c r="B476" s="79">
        <f>'PER TRIWULAN'!A471</f>
        <v>466</v>
      </c>
      <c r="C476" s="90" t="str">
        <f>'PER TRIWULAN'!I471</f>
        <v xml:space="preserve"> Ngaringan </v>
      </c>
      <c r="D476" s="36" t="str">
        <f>'PER TRIWULAN'!B471</f>
        <v>SD NEGERI 2 SENDANGREJO</v>
      </c>
      <c r="E476" s="62">
        <f>'K8 SD_UPTD 2013'!G477</f>
        <v>9439500</v>
      </c>
      <c r="F476" s="62">
        <f>'K8 SD_UPTD 2013'!H477</f>
        <v>675000</v>
      </c>
      <c r="G476" s="62">
        <f>'K8 SD_UPTD 2013'!I477</f>
        <v>17617650</v>
      </c>
      <c r="H476" s="62">
        <f>'K8 SD_UPTD 2013'!J477</f>
        <v>20415350</v>
      </c>
      <c r="I476" s="62">
        <f>'K8 SD_UPTD 2013'!K477</f>
        <v>16310550</v>
      </c>
      <c r="J476" s="62">
        <f>'K8 SD_UPTD 2013'!L477</f>
        <v>551150</v>
      </c>
      <c r="K476" s="62">
        <f>'K8 SD_UPTD 2013'!M477</f>
        <v>8488000</v>
      </c>
      <c r="L476" s="62">
        <f>'K8 SD_UPTD 2013'!N477</f>
        <v>21970000</v>
      </c>
      <c r="M476" s="62">
        <f>'K8 SD_UPTD 2013'!O477</f>
        <v>5498300</v>
      </c>
      <c r="N476" s="62">
        <f>'K8 SD_UPTD 2013'!P477</f>
        <v>0</v>
      </c>
      <c r="O476" s="62">
        <f>'K8 SD_UPTD 2013'!Q477</f>
        <v>4261000</v>
      </c>
      <c r="P476" s="62">
        <f>'K8 SD_UPTD 2013'!R477</f>
        <v>1493500</v>
      </c>
      <c r="Q476" s="62">
        <f>'K8 SD_UPTD 2013'!S477</f>
        <v>0</v>
      </c>
      <c r="R476" s="62">
        <f t="shared" si="21"/>
        <v>106720000</v>
      </c>
      <c r="S476" s="59">
        <f t="shared" si="22"/>
        <v>0</v>
      </c>
      <c r="T476" s="59">
        <f t="shared" si="23"/>
        <v>0</v>
      </c>
      <c r="U476" s="59">
        <f>'PER TRIWULAN'!X471</f>
        <v>106720000</v>
      </c>
      <c r="V476" s="59">
        <f>'K8 SD_UPTD 2013'!F477</f>
        <v>106720000</v>
      </c>
    </row>
    <row r="477" spans="2:22">
      <c r="B477" s="79">
        <f>'PER TRIWULAN'!A472</f>
        <v>467</v>
      </c>
      <c r="C477" s="90" t="str">
        <f>'PER TRIWULAN'!I472</f>
        <v xml:space="preserve"> Penawangan </v>
      </c>
      <c r="D477" s="36" t="str">
        <f>'PER TRIWULAN'!B472</f>
        <v>SD NEGERI 1 BOLOGARANG</v>
      </c>
      <c r="E477" s="62">
        <f>'K8 SD_UPTD 2013'!G478</f>
        <v>15431750</v>
      </c>
      <c r="F477" s="62">
        <f>'K8 SD_UPTD 2013'!H478</f>
        <v>300000</v>
      </c>
      <c r="G477" s="62">
        <f>'K8 SD_UPTD 2013'!I478</f>
        <v>12506500</v>
      </c>
      <c r="H477" s="62">
        <f>'K8 SD_UPTD 2013'!J478</f>
        <v>16353200</v>
      </c>
      <c r="I477" s="62">
        <f>'K8 SD_UPTD 2013'!K478</f>
        <v>26987100</v>
      </c>
      <c r="J477" s="62">
        <f>'K8 SD_UPTD 2013'!L478</f>
        <v>2851125</v>
      </c>
      <c r="K477" s="62">
        <f>'K8 SD_UPTD 2013'!M478</f>
        <v>11660000</v>
      </c>
      <c r="L477" s="62">
        <f>'K8 SD_UPTD 2013'!N478</f>
        <v>19500000</v>
      </c>
      <c r="M477" s="62">
        <f>'K8 SD_UPTD 2013'!O478</f>
        <v>6715000</v>
      </c>
      <c r="N477" s="62">
        <f>'K8 SD_UPTD 2013'!P478</f>
        <v>0</v>
      </c>
      <c r="O477" s="62">
        <f>'K8 SD_UPTD 2013'!Q478</f>
        <v>4925000</v>
      </c>
      <c r="P477" s="62">
        <f>'K8 SD_UPTD 2013'!R478</f>
        <v>800000</v>
      </c>
      <c r="Q477" s="62">
        <f>'K8 SD_UPTD 2013'!S478</f>
        <v>200000</v>
      </c>
      <c r="R477" s="62">
        <f t="shared" si="21"/>
        <v>118229675</v>
      </c>
      <c r="S477" s="59">
        <f t="shared" si="22"/>
        <v>0</v>
      </c>
      <c r="T477" s="59">
        <f t="shared" si="23"/>
        <v>90325</v>
      </c>
      <c r="U477" s="59">
        <f>'PER TRIWULAN'!X472</f>
        <v>118320000</v>
      </c>
      <c r="V477" s="59">
        <f>'K8 SD_UPTD 2013'!F478</f>
        <v>118320000</v>
      </c>
    </row>
    <row r="478" spans="2:22">
      <c r="B478" s="79">
        <f>'PER TRIWULAN'!A473</f>
        <v>468</v>
      </c>
      <c r="C478" s="90" t="str">
        <f>'PER TRIWULAN'!I473</f>
        <v xml:space="preserve"> Penawangan </v>
      </c>
      <c r="D478" s="36" t="str">
        <f>'PER TRIWULAN'!B473</f>
        <v>SD NEGERI 1 CURUT</v>
      </c>
      <c r="E478" s="62">
        <f>'K8 SD_UPTD 2013'!G479</f>
        <v>2515000</v>
      </c>
      <c r="F478" s="62">
        <f>'K8 SD_UPTD 2013'!H479</f>
        <v>208000</v>
      </c>
      <c r="G478" s="62">
        <f>'K8 SD_UPTD 2013'!I479</f>
        <v>11443450</v>
      </c>
      <c r="H478" s="62">
        <f>'K8 SD_UPTD 2013'!J479</f>
        <v>16993700</v>
      </c>
      <c r="I478" s="62">
        <f>'K8 SD_UPTD 2013'!K479</f>
        <v>8843500</v>
      </c>
      <c r="J478" s="62">
        <f>'K8 SD_UPTD 2013'!L479</f>
        <v>3687850</v>
      </c>
      <c r="K478" s="62">
        <f>'K8 SD_UPTD 2013'!M479</f>
        <v>2738000</v>
      </c>
      <c r="L478" s="62">
        <f>'K8 SD_UPTD 2013'!N479</f>
        <v>15000000</v>
      </c>
      <c r="M478" s="62">
        <f>'K8 SD_UPTD 2013'!O479</f>
        <v>9130500</v>
      </c>
      <c r="N478" s="62">
        <f>'K8 SD_UPTD 2013'!P479</f>
        <v>0</v>
      </c>
      <c r="O478" s="62">
        <f>'K8 SD_UPTD 2013'!Q479</f>
        <v>4950000</v>
      </c>
      <c r="P478" s="62">
        <f>'K8 SD_UPTD 2013'!R479</f>
        <v>0</v>
      </c>
      <c r="Q478" s="62">
        <f>'K8 SD_UPTD 2013'!S479</f>
        <v>180000</v>
      </c>
      <c r="R478" s="62">
        <f t="shared" si="21"/>
        <v>75690000</v>
      </c>
      <c r="S478" s="59">
        <f t="shared" si="22"/>
        <v>0</v>
      </c>
      <c r="T478" s="59">
        <f t="shared" si="23"/>
        <v>0</v>
      </c>
      <c r="U478" s="59">
        <f>'PER TRIWULAN'!X473</f>
        <v>75690000</v>
      </c>
      <c r="V478" s="59">
        <f>'K8 SD_UPTD 2013'!F479</f>
        <v>75690000</v>
      </c>
    </row>
    <row r="479" spans="2:22">
      <c r="B479" s="79">
        <f>'PER TRIWULAN'!A474</f>
        <v>469</v>
      </c>
      <c r="C479" s="90" t="str">
        <f>'PER TRIWULAN'!I474</f>
        <v xml:space="preserve"> Penawangan </v>
      </c>
      <c r="D479" s="36" t="str">
        <f>'PER TRIWULAN'!B474</f>
        <v>SD NEGERI 1 JIPANG</v>
      </c>
      <c r="E479" s="62">
        <f>'K8 SD_UPTD 2013'!G480</f>
        <v>470000</v>
      </c>
      <c r="F479" s="62">
        <f>'K8 SD_UPTD 2013'!H480</f>
        <v>0</v>
      </c>
      <c r="G479" s="62">
        <f>'K8 SD_UPTD 2013'!I480</f>
        <v>11939000</v>
      </c>
      <c r="H479" s="62">
        <f>'K8 SD_UPTD 2013'!J480</f>
        <v>8453900</v>
      </c>
      <c r="I479" s="62">
        <f>'K8 SD_UPTD 2013'!K480</f>
        <v>18891220</v>
      </c>
      <c r="J479" s="62">
        <f>'K8 SD_UPTD 2013'!L480</f>
        <v>1744880</v>
      </c>
      <c r="K479" s="62">
        <f>'K8 SD_UPTD 2013'!M480</f>
        <v>9268500</v>
      </c>
      <c r="L479" s="62">
        <f>'K8 SD_UPTD 2013'!N480</f>
        <v>10075000</v>
      </c>
      <c r="M479" s="62">
        <f>'K8 SD_UPTD 2013'!O480</f>
        <v>3417500</v>
      </c>
      <c r="N479" s="62">
        <f>'K8 SD_UPTD 2013'!P480</f>
        <v>0</v>
      </c>
      <c r="O479" s="62">
        <f>'K8 SD_UPTD 2013'!Q480</f>
        <v>700000</v>
      </c>
      <c r="P479" s="62">
        <f>'K8 SD_UPTD 2013'!R480</f>
        <v>0</v>
      </c>
      <c r="Q479" s="62">
        <f>'K8 SD_UPTD 2013'!S480</f>
        <v>0</v>
      </c>
      <c r="R479" s="62">
        <f t="shared" si="21"/>
        <v>64960000</v>
      </c>
      <c r="S479" s="59">
        <f t="shared" si="22"/>
        <v>0</v>
      </c>
      <c r="T479" s="59">
        <f t="shared" si="23"/>
        <v>23200000</v>
      </c>
      <c r="U479" s="59">
        <f>'PER TRIWULAN'!X474</f>
        <v>88160000</v>
      </c>
      <c r="V479" s="59">
        <f>'K8 SD_UPTD 2013'!F480</f>
        <v>88160000</v>
      </c>
    </row>
    <row r="480" spans="2:22">
      <c r="B480" s="79">
        <f>'PER TRIWULAN'!A475</f>
        <v>470</v>
      </c>
      <c r="C480" s="90" t="str">
        <f>'PER TRIWULAN'!I475</f>
        <v xml:space="preserve"> Penawangan </v>
      </c>
      <c r="D480" s="36" t="str">
        <f>'PER TRIWULAN'!B475</f>
        <v>SD NEGERI 1 KARANGWADER</v>
      </c>
      <c r="E480" s="62">
        <f>'K8 SD_UPTD 2013'!G481</f>
        <v>3364250</v>
      </c>
      <c r="F480" s="62">
        <f>'K8 SD_UPTD 2013'!H481</f>
        <v>374000</v>
      </c>
      <c r="G480" s="62">
        <f>'K8 SD_UPTD 2013'!I481</f>
        <v>25911050</v>
      </c>
      <c r="H480" s="62">
        <f>'K8 SD_UPTD 2013'!J481</f>
        <v>19303000</v>
      </c>
      <c r="I480" s="62">
        <f>'K8 SD_UPTD 2013'!K481</f>
        <v>10279650</v>
      </c>
      <c r="J480" s="62">
        <f>'K8 SD_UPTD 2013'!L481</f>
        <v>2622000</v>
      </c>
      <c r="K480" s="62">
        <f>'K8 SD_UPTD 2013'!M481</f>
        <v>2384000</v>
      </c>
      <c r="L480" s="62">
        <f>'K8 SD_UPTD 2013'!N481</f>
        <v>14400000</v>
      </c>
      <c r="M480" s="62">
        <f>'K8 SD_UPTD 2013'!O481</f>
        <v>10331450</v>
      </c>
      <c r="N480" s="62">
        <f>'K8 SD_UPTD 2013'!P481</f>
        <v>0</v>
      </c>
      <c r="O480" s="62">
        <f>'K8 SD_UPTD 2013'!Q481</f>
        <v>5500000</v>
      </c>
      <c r="P480" s="62">
        <f>'K8 SD_UPTD 2013'!R481</f>
        <v>995600</v>
      </c>
      <c r="Q480" s="62">
        <f>'K8 SD_UPTD 2013'!S481</f>
        <v>5455000</v>
      </c>
      <c r="R480" s="62">
        <f t="shared" si="21"/>
        <v>100920000</v>
      </c>
      <c r="S480" s="59">
        <f t="shared" si="22"/>
        <v>0</v>
      </c>
      <c r="T480" s="59">
        <f t="shared" si="23"/>
        <v>0</v>
      </c>
      <c r="U480" s="59">
        <f>'PER TRIWULAN'!X475</f>
        <v>100920000</v>
      </c>
      <c r="V480" s="59">
        <f>'K8 SD_UPTD 2013'!F481</f>
        <v>100920000</v>
      </c>
    </row>
    <row r="481" spans="2:22">
      <c r="B481" s="79">
        <f>'PER TRIWULAN'!A476</f>
        <v>471</v>
      </c>
      <c r="C481" s="90" t="str">
        <f>'PER TRIWULAN'!I476</f>
        <v xml:space="preserve"> Penawangan </v>
      </c>
      <c r="D481" s="36" t="str">
        <f>'PER TRIWULAN'!B476</f>
        <v>SD NEGERI 1 KLUWAN</v>
      </c>
      <c r="E481" s="62">
        <f>'K8 SD_UPTD 2013'!G482</f>
        <v>1500000</v>
      </c>
      <c r="F481" s="62">
        <f>'K8 SD_UPTD 2013'!H482</f>
        <v>545000</v>
      </c>
      <c r="G481" s="62">
        <f>'K8 SD_UPTD 2013'!I482</f>
        <v>16844900</v>
      </c>
      <c r="H481" s="62">
        <f>'K8 SD_UPTD 2013'!J482</f>
        <v>9483500</v>
      </c>
      <c r="I481" s="62">
        <f>'K8 SD_UPTD 2013'!K482</f>
        <v>3198941</v>
      </c>
      <c r="J481" s="62">
        <f>'K8 SD_UPTD 2013'!L482</f>
        <v>1401408</v>
      </c>
      <c r="K481" s="62">
        <f>'K8 SD_UPTD 2013'!M482</f>
        <v>6680500</v>
      </c>
      <c r="L481" s="62">
        <f>'K8 SD_UPTD 2013'!N482</f>
        <v>14400000</v>
      </c>
      <c r="M481" s="62">
        <f>'K8 SD_UPTD 2013'!O482</f>
        <v>3220620</v>
      </c>
      <c r="N481" s="62">
        <f>'K8 SD_UPTD 2013'!P482</f>
        <v>0</v>
      </c>
      <c r="O481" s="62">
        <f>'K8 SD_UPTD 2013'!Q482</f>
        <v>2650000</v>
      </c>
      <c r="P481" s="62">
        <f>'K8 SD_UPTD 2013'!R482</f>
        <v>554000</v>
      </c>
      <c r="Q481" s="62">
        <f>'K8 SD_UPTD 2013'!S482</f>
        <v>17159550</v>
      </c>
      <c r="R481" s="62">
        <f t="shared" si="21"/>
        <v>77638419</v>
      </c>
      <c r="S481" s="59">
        <f t="shared" si="22"/>
        <v>0</v>
      </c>
      <c r="T481" s="59">
        <f t="shared" si="23"/>
        <v>81581</v>
      </c>
      <c r="U481" s="59">
        <f>'PER TRIWULAN'!X476</f>
        <v>77720000</v>
      </c>
      <c r="V481" s="59">
        <f>'K8 SD_UPTD 2013'!F482</f>
        <v>77720000</v>
      </c>
    </row>
    <row r="482" spans="2:22">
      <c r="B482" s="79">
        <f>'PER TRIWULAN'!A477</f>
        <v>472</v>
      </c>
      <c r="C482" s="90" t="str">
        <f>'PER TRIWULAN'!I477</f>
        <v xml:space="preserve"> Penawangan </v>
      </c>
      <c r="D482" s="36" t="str">
        <f>'PER TRIWULAN'!B477</f>
        <v>SD NEGERI 1 KRAMAT</v>
      </c>
      <c r="E482" s="62">
        <f>'K8 SD_UPTD 2013'!G483</f>
        <v>2101500</v>
      </c>
      <c r="F482" s="62">
        <f>'K8 SD_UPTD 2013'!H483</f>
        <v>324000</v>
      </c>
      <c r="G482" s="62">
        <f>'K8 SD_UPTD 2013'!I483</f>
        <v>19905550</v>
      </c>
      <c r="H482" s="62">
        <f>'K8 SD_UPTD 2013'!J483</f>
        <v>17900750</v>
      </c>
      <c r="I482" s="62">
        <f>'K8 SD_UPTD 2013'!K483</f>
        <v>10342700</v>
      </c>
      <c r="J482" s="62">
        <f>'K8 SD_UPTD 2013'!L483</f>
        <v>905500</v>
      </c>
      <c r="K482" s="62">
        <f>'K8 SD_UPTD 2013'!M483</f>
        <v>620000</v>
      </c>
      <c r="L482" s="62">
        <f>'K8 SD_UPTD 2013'!N483</f>
        <v>15300000</v>
      </c>
      <c r="M482" s="62">
        <f>'K8 SD_UPTD 2013'!O483</f>
        <v>7940000</v>
      </c>
      <c r="N482" s="62">
        <f>'K8 SD_UPTD 2013'!P483</f>
        <v>0</v>
      </c>
      <c r="O482" s="62">
        <f>'K8 SD_UPTD 2013'!Q483</f>
        <v>5600000</v>
      </c>
      <c r="P482" s="62">
        <f>'K8 SD_UPTD 2013'!R483</f>
        <v>740000</v>
      </c>
      <c r="Q482" s="62">
        <f>'K8 SD_UPTD 2013'!S483</f>
        <v>600000</v>
      </c>
      <c r="R482" s="62">
        <f t="shared" si="21"/>
        <v>82280000</v>
      </c>
      <c r="S482" s="59">
        <f t="shared" si="22"/>
        <v>0</v>
      </c>
      <c r="T482" s="59">
        <f t="shared" si="23"/>
        <v>80000</v>
      </c>
      <c r="U482" s="59">
        <f>'PER TRIWULAN'!X477</f>
        <v>82360000</v>
      </c>
      <c r="V482" s="59">
        <f>'K8 SD_UPTD 2013'!F483</f>
        <v>82360000</v>
      </c>
    </row>
    <row r="483" spans="2:22">
      <c r="B483" s="79">
        <f>'PER TRIWULAN'!A478</f>
        <v>473</v>
      </c>
      <c r="C483" s="90" t="str">
        <f>'PER TRIWULAN'!I478</f>
        <v xml:space="preserve"> Penawangan </v>
      </c>
      <c r="D483" s="36" t="str">
        <f>'PER TRIWULAN'!B478</f>
        <v>SD NEGERI 1 LAJER</v>
      </c>
      <c r="E483" s="62">
        <f>'K8 SD_UPTD 2013'!G484</f>
        <v>11694000</v>
      </c>
      <c r="F483" s="62">
        <f>'K8 SD_UPTD 2013'!H484</f>
        <v>454000</v>
      </c>
      <c r="G483" s="62">
        <f>'K8 SD_UPTD 2013'!I484</f>
        <v>26709550</v>
      </c>
      <c r="H483" s="62">
        <f>'K8 SD_UPTD 2013'!J484</f>
        <v>22240800</v>
      </c>
      <c r="I483" s="62">
        <f>'K8 SD_UPTD 2013'!K484</f>
        <v>9132400</v>
      </c>
      <c r="J483" s="62">
        <f>'K8 SD_UPTD 2013'!L484</f>
        <v>4072750</v>
      </c>
      <c r="K483" s="62">
        <f>'K8 SD_UPTD 2013'!M484</f>
        <v>1478000</v>
      </c>
      <c r="L483" s="62">
        <f>'K8 SD_UPTD 2013'!N484</f>
        <v>23400000</v>
      </c>
      <c r="M483" s="62">
        <f>'K8 SD_UPTD 2013'!O484</f>
        <v>12106000</v>
      </c>
      <c r="N483" s="62">
        <f>'K8 SD_UPTD 2013'!P484</f>
        <v>0</v>
      </c>
      <c r="O483" s="62">
        <f>'K8 SD_UPTD 2013'!Q484</f>
        <v>4900000</v>
      </c>
      <c r="P483" s="62">
        <f>'K8 SD_UPTD 2013'!R484</f>
        <v>650000</v>
      </c>
      <c r="Q483" s="62">
        <f>'K8 SD_UPTD 2013'!S484</f>
        <v>10022500</v>
      </c>
      <c r="R483" s="62">
        <f t="shared" si="21"/>
        <v>126860000</v>
      </c>
      <c r="S483" s="59">
        <f t="shared" si="22"/>
        <v>0</v>
      </c>
      <c r="T483" s="59">
        <f t="shared" si="23"/>
        <v>160000</v>
      </c>
      <c r="U483" s="59">
        <f>'PER TRIWULAN'!X478</f>
        <v>127020000</v>
      </c>
      <c r="V483" s="59">
        <f>'K8 SD_UPTD 2013'!F484</f>
        <v>127020000</v>
      </c>
    </row>
    <row r="484" spans="2:22">
      <c r="B484" s="79">
        <f>'PER TRIWULAN'!A479</f>
        <v>474</v>
      </c>
      <c r="C484" s="90" t="str">
        <f>'PER TRIWULAN'!I479</f>
        <v xml:space="preserve"> Penawangan </v>
      </c>
      <c r="D484" s="36" t="str">
        <f>'PER TRIWULAN'!B479</f>
        <v>SD NEGERI 1 LEYANGAN</v>
      </c>
      <c r="E484" s="62">
        <f>'K8 SD_UPTD 2013'!G485</f>
        <v>5265250</v>
      </c>
      <c r="F484" s="62">
        <f>'K8 SD_UPTD 2013'!H485</f>
        <v>419000</v>
      </c>
      <c r="G484" s="62">
        <f>'K8 SD_UPTD 2013'!I485</f>
        <v>11626000</v>
      </c>
      <c r="H484" s="62">
        <f>'K8 SD_UPTD 2013'!J485</f>
        <v>14878300</v>
      </c>
      <c r="I484" s="62">
        <f>'K8 SD_UPTD 2013'!K485</f>
        <v>23817150</v>
      </c>
      <c r="J484" s="62">
        <f>'K8 SD_UPTD 2013'!L485</f>
        <v>1175000</v>
      </c>
      <c r="K484" s="62">
        <f>'K8 SD_UPTD 2013'!M485</f>
        <v>3207700</v>
      </c>
      <c r="L484" s="62">
        <f>'K8 SD_UPTD 2013'!N485</f>
        <v>8850000</v>
      </c>
      <c r="M484" s="62">
        <f>'K8 SD_UPTD 2013'!O485</f>
        <v>6405000</v>
      </c>
      <c r="N484" s="62">
        <f>'K8 SD_UPTD 2013'!P485</f>
        <v>30000</v>
      </c>
      <c r="O484" s="62">
        <f>'K8 SD_UPTD 2013'!Q485</f>
        <v>2930000</v>
      </c>
      <c r="P484" s="62">
        <f>'K8 SD_UPTD 2013'!R485</f>
        <v>600000</v>
      </c>
      <c r="Q484" s="62">
        <f>'K8 SD_UPTD 2013'!S485</f>
        <v>1996600</v>
      </c>
      <c r="R484" s="62">
        <f t="shared" si="21"/>
        <v>81200000</v>
      </c>
      <c r="S484" s="59">
        <f t="shared" si="22"/>
        <v>0</v>
      </c>
      <c r="T484" s="59">
        <f t="shared" si="23"/>
        <v>0</v>
      </c>
      <c r="U484" s="59">
        <f>'PER TRIWULAN'!X479</f>
        <v>81200000</v>
      </c>
      <c r="V484" s="59">
        <f>'K8 SD_UPTD 2013'!F485</f>
        <v>81200000</v>
      </c>
    </row>
    <row r="485" spans="2:22">
      <c r="B485" s="79">
        <f>'PER TRIWULAN'!A480</f>
        <v>475</v>
      </c>
      <c r="C485" s="90" t="str">
        <f>'PER TRIWULAN'!I480</f>
        <v xml:space="preserve"> Penawangan </v>
      </c>
      <c r="D485" s="36" t="str">
        <f>'PER TRIWULAN'!B480</f>
        <v>SD NEGERI 1 NGELUK</v>
      </c>
      <c r="E485" s="62">
        <f>'K8 SD_UPTD 2013'!G486</f>
        <v>5600500</v>
      </c>
      <c r="F485" s="62">
        <f>'K8 SD_UPTD 2013'!H486</f>
        <v>0</v>
      </c>
      <c r="G485" s="62">
        <f>'K8 SD_UPTD 2013'!I486</f>
        <v>19600040</v>
      </c>
      <c r="H485" s="62">
        <f>'K8 SD_UPTD 2013'!J486</f>
        <v>10214600</v>
      </c>
      <c r="I485" s="62">
        <f>'K8 SD_UPTD 2013'!K486</f>
        <v>11505414</v>
      </c>
      <c r="J485" s="62">
        <f>'K8 SD_UPTD 2013'!L486</f>
        <v>3457446</v>
      </c>
      <c r="K485" s="62">
        <f>'K8 SD_UPTD 2013'!M486</f>
        <v>11170000</v>
      </c>
      <c r="L485" s="62">
        <f>'K8 SD_UPTD 2013'!N486</f>
        <v>8300000</v>
      </c>
      <c r="M485" s="62">
        <f>'K8 SD_UPTD 2013'!O486</f>
        <v>2755000</v>
      </c>
      <c r="N485" s="62">
        <f>'K8 SD_UPTD 2013'!P486</f>
        <v>0</v>
      </c>
      <c r="O485" s="62">
        <f>'K8 SD_UPTD 2013'!Q486</f>
        <v>1687000</v>
      </c>
      <c r="P485" s="62">
        <f>'K8 SD_UPTD 2013'!R486</f>
        <v>4825000</v>
      </c>
      <c r="Q485" s="62">
        <f>'K8 SD_UPTD 2013'!S486</f>
        <v>635000</v>
      </c>
      <c r="R485" s="62">
        <f t="shared" si="21"/>
        <v>79750000</v>
      </c>
      <c r="S485" s="59">
        <f t="shared" si="22"/>
        <v>0</v>
      </c>
      <c r="T485" s="59">
        <f t="shared" si="23"/>
        <v>0</v>
      </c>
      <c r="U485" s="59">
        <f>'PER TRIWULAN'!X480</f>
        <v>79750000</v>
      </c>
      <c r="V485" s="59">
        <f>'K8 SD_UPTD 2013'!F486</f>
        <v>79750000</v>
      </c>
    </row>
    <row r="486" spans="2:22">
      <c r="B486" s="79">
        <f>'PER TRIWULAN'!A481</f>
        <v>476</v>
      </c>
      <c r="C486" s="90" t="str">
        <f>'PER TRIWULAN'!I481</f>
        <v xml:space="preserve"> Penawangan </v>
      </c>
      <c r="D486" s="36" t="str">
        <f>'PER TRIWULAN'!B481</f>
        <v>SD NEGERI 1 PENAWANGAN</v>
      </c>
      <c r="E486" s="62">
        <f>'K8 SD_UPTD 2013'!G487</f>
        <v>13346053</v>
      </c>
      <c r="F486" s="62">
        <f>'K8 SD_UPTD 2013'!H487</f>
        <v>792000</v>
      </c>
      <c r="G486" s="62">
        <f>'K8 SD_UPTD 2013'!I487</f>
        <v>7067400</v>
      </c>
      <c r="H486" s="62">
        <f>'K8 SD_UPTD 2013'!J487</f>
        <v>19629500</v>
      </c>
      <c r="I486" s="62">
        <f>'K8 SD_UPTD 2013'!K487</f>
        <v>15367250</v>
      </c>
      <c r="J486" s="62">
        <f>'K8 SD_UPTD 2013'!L487</f>
        <v>4234385</v>
      </c>
      <c r="K486" s="62">
        <f>'K8 SD_UPTD 2013'!M487</f>
        <v>13413512</v>
      </c>
      <c r="L486" s="62">
        <f>'K8 SD_UPTD 2013'!N487</f>
        <v>21600000</v>
      </c>
      <c r="M486" s="62">
        <f>'K8 SD_UPTD 2013'!O487</f>
        <v>5210000</v>
      </c>
      <c r="N486" s="62">
        <f>'K8 SD_UPTD 2013'!P487</f>
        <v>0</v>
      </c>
      <c r="O486" s="62">
        <f>'K8 SD_UPTD 2013'!Q487</f>
        <v>2944900</v>
      </c>
      <c r="P486" s="62">
        <f>'K8 SD_UPTD 2013'!R487</f>
        <v>1665000</v>
      </c>
      <c r="Q486" s="62">
        <f>'K8 SD_UPTD 2013'!S487</f>
        <v>0</v>
      </c>
      <c r="R486" s="62">
        <f t="shared" si="21"/>
        <v>105270000</v>
      </c>
      <c r="S486" s="59">
        <f t="shared" si="22"/>
        <v>0</v>
      </c>
      <c r="T486" s="59">
        <f t="shared" si="23"/>
        <v>0</v>
      </c>
      <c r="U486" s="59">
        <f>'PER TRIWULAN'!X481</f>
        <v>105270000</v>
      </c>
      <c r="V486" s="59">
        <f>'K8 SD_UPTD 2013'!F487</f>
        <v>105270000</v>
      </c>
    </row>
    <row r="487" spans="2:22">
      <c r="B487" s="79">
        <f>'PER TRIWULAN'!A482</f>
        <v>477</v>
      </c>
      <c r="C487" s="90" t="str">
        <f>'PER TRIWULAN'!I482</f>
        <v xml:space="preserve"> Penawangan </v>
      </c>
      <c r="D487" s="36" t="str">
        <f>'PER TRIWULAN'!B482</f>
        <v>SD NEGERI 1 PENGKOL</v>
      </c>
      <c r="E487" s="62">
        <f>'K8 SD_UPTD 2013'!G488</f>
        <v>3761250</v>
      </c>
      <c r="F487" s="62">
        <f>'K8 SD_UPTD 2013'!H488</f>
        <v>700000</v>
      </c>
      <c r="G487" s="62">
        <f>'K8 SD_UPTD 2013'!I488</f>
        <v>14679400</v>
      </c>
      <c r="H487" s="62">
        <f>'K8 SD_UPTD 2013'!J488</f>
        <v>16854400</v>
      </c>
      <c r="I487" s="62">
        <f>'K8 SD_UPTD 2013'!K488</f>
        <v>7919713</v>
      </c>
      <c r="J487" s="62">
        <f>'K8 SD_UPTD 2013'!L488</f>
        <v>3261737</v>
      </c>
      <c r="K487" s="62">
        <f>'K8 SD_UPTD 2013'!M488</f>
        <v>7207000</v>
      </c>
      <c r="L487" s="62">
        <f>'K8 SD_UPTD 2013'!N488</f>
        <v>18000000</v>
      </c>
      <c r="M487" s="62">
        <f>'K8 SD_UPTD 2013'!O488</f>
        <v>4765000</v>
      </c>
      <c r="N487" s="62">
        <f>'K8 SD_UPTD 2013'!P488</f>
        <v>0</v>
      </c>
      <c r="O487" s="62">
        <f>'K8 SD_UPTD 2013'!Q488</f>
        <v>1800000</v>
      </c>
      <c r="P487" s="62">
        <f>'K8 SD_UPTD 2013'!R488</f>
        <v>6375000</v>
      </c>
      <c r="Q487" s="62">
        <f>'K8 SD_UPTD 2013'!S488</f>
        <v>22846500</v>
      </c>
      <c r="R487" s="62">
        <f t="shared" si="21"/>
        <v>108170000</v>
      </c>
      <c r="S487" s="59">
        <f t="shared" si="22"/>
        <v>0</v>
      </c>
      <c r="T487" s="59">
        <f t="shared" si="23"/>
        <v>0</v>
      </c>
      <c r="U487" s="59">
        <f>'PER TRIWULAN'!X482</f>
        <v>108170000</v>
      </c>
      <c r="V487" s="59">
        <f>'K8 SD_UPTD 2013'!F488</f>
        <v>108170000</v>
      </c>
    </row>
    <row r="488" spans="2:22">
      <c r="B488" s="79">
        <f>'PER TRIWULAN'!A483</f>
        <v>478</v>
      </c>
      <c r="C488" s="90" t="str">
        <f>'PER TRIWULAN'!I483</f>
        <v xml:space="preserve"> Penawangan </v>
      </c>
      <c r="D488" s="36" t="str">
        <f>'PER TRIWULAN'!B483</f>
        <v>SD NEGERI 1 PULUTAN</v>
      </c>
      <c r="E488" s="62">
        <f>'K8 SD_UPTD 2013'!G489</f>
        <v>4982420</v>
      </c>
      <c r="F488" s="62">
        <f>'K8 SD_UPTD 2013'!H489</f>
        <v>300000</v>
      </c>
      <c r="G488" s="62">
        <f>'K8 SD_UPTD 2013'!I489</f>
        <v>10332000</v>
      </c>
      <c r="H488" s="62">
        <f>'K8 SD_UPTD 2013'!J489</f>
        <v>18416400</v>
      </c>
      <c r="I488" s="62">
        <f>'K8 SD_UPTD 2013'!K489</f>
        <v>29429000</v>
      </c>
      <c r="J488" s="62">
        <f>'K8 SD_UPTD 2013'!L489</f>
        <v>1993500</v>
      </c>
      <c r="K488" s="62">
        <f>'K8 SD_UPTD 2013'!M489</f>
        <v>14229725</v>
      </c>
      <c r="L488" s="62">
        <f>'K8 SD_UPTD 2013'!N489</f>
        <v>15000000</v>
      </c>
      <c r="M488" s="62">
        <f>'K8 SD_UPTD 2013'!O489</f>
        <v>2855000</v>
      </c>
      <c r="N488" s="62">
        <f>'K8 SD_UPTD 2013'!P489</f>
        <v>0</v>
      </c>
      <c r="O488" s="62">
        <f>'K8 SD_UPTD 2013'!Q489</f>
        <v>2851300</v>
      </c>
      <c r="P488" s="62">
        <f>'K8 SD_UPTD 2013'!R489</f>
        <v>4220000</v>
      </c>
      <c r="Q488" s="62">
        <f>'K8 SD_UPTD 2013'!S489</f>
        <v>4093000</v>
      </c>
      <c r="R488" s="62">
        <f t="shared" si="21"/>
        <v>108702345</v>
      </c>
      <c r="S488" s="59">
        <f t="shared" si="22"/>
        <v>0</v>
      </c>
      <c r="T488" s="59">
        <f t="shared" si="23"/>
        <v>47655</v>
      </c>
      <c r="U488" s="59">
        <f>'PER TRIWULAN'!X483</f>
        <v>108750000</v>
      </c>
      <c r="V488" s="59">
        <f>'K8 SD_UPTD 2013'!F489</f>
        <v>108750000</v>
      </c>
    </row>
    <row r="489" spans="2:22">
      <c r="B489" s="79">
        <f>'PER TRIWULAN'!A484</f>
        <v>479</v>
      </c>
      <c r="C489" s="90" t="str">
        <f>'PER TRIWULAN'!I484</f>
        <v xml:space="preserve"> Penawangan </v>
      </c>
      <c r="D489" s="36" t="str">
        <f>'PER TRIWULAN'!B484</f>
        <v>SD NEGERI 1 SEDADI</v>
      </c>
      <c r="E489" s="62">
        <f>'K8 SD_UPTD 2013'!G490</f>
        <v>4581200</v>
      </c>
      <c r="F489" s="62">
        <f>'K8 SD_UPTD 2013'!H490</f>
        <v>300000</v>
      </c>
      <c r="G489" s="62">
        <f>'K8 SD_UPTD 2013'!I490</f>
        <v>2048650</v>
      </c>
      <c r="H489" s="62">
        <f>'K8 SD_UPTD 2013'!J490</f>
        <v>10081050</v>
      </c>
      <c r="I489" s="62">
        <f>'K8 SD_UPTD 2013'!K490</f>
        <v>9953600</v>
      </c>
      <c r="J489" s="62">
        <f>'K8 SD_UPTD 2013'!L490</f>
        <v>2946274</v>
      </c>
      <c r="K489" s="62">
        <f>'K8 SD_UPTD 2013'!M490</f>
        <v>11019300</v>
      </c>
      <c r="L489" s="62">
        <f>'K8 SD_UPTD 2013'!N490</f>
        <v>21949000</v>
      </c>
      <c r="M489" s="62">
        <f>'K8 SD_UPTD 2013'!O490</f>
        <v>5353000</v>
      </c>
      <c r="N489" s="62">
        <f>'K8 SD_UPTD 2013'!P490</f>
        <v>600000</v>
      </c>
      <c r="O489" s="62">
        <f>'K8 SD_UPTD 2013'!Q490</f>
        <v>2675000</v>
      </c>
      <c r="P489" s="62">
        <f>'K8 SD_UPTD 2013'!R490</f>
        <v>1613000</v>
      </c>
      <c r="Q489" s="62">
        <f>'K8 SD_UPTD 2013'!S490</f>
        <v>16969242</v>
      </c>
      <c r="R489" s="62">
        <f t="shared" si="21"/>
        <v>90089316</v>
      </c>
      <c r="S489" s="59">
        <f t="shared" si="22"/>
        <v>0</v>
      </c>
      <c r="T489" s="59">
        <f t="shared" si="23"/>
        <v>100684</v>
      </c>
      <c r="U489" s="59">
        <f>'PER TRIWULAN'!X484</f>
        <v>90190000</v>
      </c>
      <c r="V489" s="59">
        <f>'K8 SD_UPTD 2013'!F490</f>
        <v>90190000</v>
      </c>
    </row>
    <row r="490" spans="2:22">
      <c r="B490" s="79">
        <f>'PER TRIWULAN'!A485</f>
        <v>480</v>
      </c>
      <c r="C490" s="90" t="str">
        <f>'PER TRIWULAN'!I485</f>
        <v xml:space="preserve"> Penawangan </v>
      </c>
      <c r="D490" s="36" t="str">
        <f>'PER TRIWULAN'!B485</f>
        <v>SD NEGERI 1 TOKO</v>
      </c>
      <c r="E490" s="62">
        <f>'K8 SD_UPTD 2013'!G491</f>
        <v>2567500</v>
      </c>
      <c r="F490" s="62">
        <f>'K8 SD_UPTD 2013'!H491</f>
        <v>282000</v>
      </c>
      <c r="G490" s="62">
        <f>'K8 SD_UPTD 2013'!I491</f>
        <v>21432550</v>
      </c>
      <c r="H490" s="62">
        <f>'K8 SD_UPTD 2013'!J491</f>
        <v>21981500</v>
      </c>
      <c r="I490" s="62">
        <f>'K8 SD_UPTD 2013'!K491</f>
        <v>9799150</v>
      </c>
      <c r="J490" s="62">
        <f>'K8 SD_UPTD 2013'!L491</f>
        <v>2872800</v>
      </c>
      <c r="K490" s="62">
        <f>'K8 SD_UPTD 2013'!M491</f>
        <v>1433000</v>
      </c>
      <c r="L490" s="62">
        <f>'K8 SD_UPTD 2013'!N491</f>
        <v>15000000</v>
      </c>
      <c r="M490" s="62">
        <f>'K8 SD_UPTD 2013'!O491</f>
        <v>9990500</v>
      </c>
      <c r="N490" s="62">
        <f>'K8 SD_UPTD 2013'!P491</f>
        <v>0</v>
      </c>
      <c r="O490" s="62">
        <f>'K8 SD_UPTD 2013'!Q491</f>
        <v>4950000</v>
      </c>
      <c r="P490" s="62">
        <f>'K8 SD_UPTD 2013'!R491</f>
        <v>12591000</v>
      </c>
      <c r="Q490" s="62">
        <f>'K8 SD_UPTD 2013'!S491</f>
        <v>1500000</v>
      </c>
      <c r="R490" s="62">
        <f t="shared" si="21"/>
        <v>104400000</v>
      </c>
      <c r="S490" s="59">
        <f t="shared" si="22"/>
        <v>0</v>
      </c>
      <c r="T490" s="59">
        <f t="shared" si="23"/>
        <v>0</v>
      </c>
      <c r="U490" s="59">
        <f>'PER TRIWULAN'!X485</f>
        <v>104400000</v>
      </c>
      <c r="V490" s="59">
        <f>'K8 SD_UPTD 2013'!F491</f>
        <v>104400000</v>
      </c>
    </row>
    <row r="491" spans="2:22">
      <c r="B491" s="79">
        <f>'PER TRIWULAN'!A486</f>
        <v>481</v>
      </c>
      <c r="C491" s="90" t="str">
        <f>'PER TRIWULAN'!I486</f>
        <v xml:space="preserve"> Penawangan </v>
      </c>
      <c r="D491" s="36" t="str">
        <f>'PER TRIWULAN'!B486</f>
        <v>SD NEGERI 1 WOLO</v>
      </c>
      <c r="E491" s="62">
        <f>'K8 SD_UPTD 2013'!G492</f>
        <v>3245000</v>
      </c>
      <c r="F491" s="62">
        <f>'K8 SD_UPTD 2013'!H492</f>
        <v>287000</v>
      </c>
      <c r="G491" s="62">
        <f>'K8 SD_UPTD 2013'!I492</f>
        <v>29472250</v>
      </c>
      <c r="H491" s="62">
        <f>'K8 SD_UPTD 2013'!J492</f>
        <v>20037400</v>
      </c>
      <c r="I491" s="62">
        <f>'K8 SD_UPTD 2013'!K492</f>
        <v>16033000</v>
      </c>
      <c r="J491" s="62">
        <f>'K8 SD_UPTD 2013'!L492</f>
        <v>2080918</v>
      </c>
      <c r="K491" s="62">
        <f>'K8 SD_UPTD 2013'!M492</f>
        <v>5885800</v>
      </c>
      <c r="L491" s="62">
        <f>'K8 SD_UPTD 2013'!N492</f>
        <v>18600000</v>
      </c>
      <c r="M491" s="62">
        <f>'K8 SD_UPTD 2013'!O492</f>
        <v>12542500</v>
      </c>
      <c r="N491" s="62">
        <f>'K8 SD_UPTD 2013'!P492</f>
        <v>0</v>
      </c>
      <c r="O491" s="62">
        <f>'K8 SD_UPTD 2013'!Q492</f>
        <v>6650000</v>
      </c>
      <c r="P491" s="62">
        <f>'K8 SD_UPTD 2013'!R492</f>
        <v>0</v>
      </c>
      <c r="Q491" s="62">
        <f>'K8 SD_UPTD 2013'!S492</f>
        <v>2775000</v>
      </c>
      <c r="R491" s="62">
        <f t="shared" si="21"/>
        <v>117608868</v>
      </c>
      <c r="S491" s="59">
        <f t="shared" si="22"/>
        <v>0</v>
      </c>
      <c r="T491" s="59">
        <f t="shared" si="23"/>
        <v>131132</v>
      </c>
      <c r="U491" s="59">
        <f>'PER TRIWULAN'!X486</f>
        <v>117740000</v>
      </c>
      <c r="V491" s="59">
        <f>'K8 SD_UPTD 2013'!F492</f>
        <v>117740000</v>
      </c>
    </row>
    <row r="492" spans="2:22">
      <c r="B492" s="79">
        <f>'PER TRIWULAN'!A487</f>
        <v>482</v>
      </c>
      <c r="C492" s="90" t="str">
        <f>'PER TRIWULAN'!I487</f>
        <v xml:space="preserve"> Penawangan </v>
      </c>
      <c r="D492" s="36" t="str">
        <f>'PER TRIWULAN'!B487</f>
        <v>SD NEGERI 2 BOLOGARANG</v>
      </c>
      <c r="E492" s="62">
        <f>'K8 SD_UPTD 2013'!G493</f>
        <v>3595500</v>
      </c>
      <c r="F492" s="62">
        <f>'K8 SD_UPTD 2013'!H493</f>
        <v>176000</v>
      </c>
      <c r="G492" s="62">
        <f>'K8 SD_UPTD 2013'!I493</f>
        <v>19727550</v>
      </c>
      <c r="H492" s="62">
        <f>'K8 SD_UPTD 2013'!J493</f>
        <v>18740400</v>
      </c>
      <c r="I492" s="62">
        <f>'K8 SD_UPTD 2013'!K493</f>
        <v>9459100</v>
      </c>
      <c r="J492" s="62">
        <f>'K8 SD_UPTD 2013'!L493</f>
        <v>939650</v>
      </c>
      <c r="K492" s="62">
        <f>'K8 SD_UPTD 2013'!M493</f>
        <v>753000</v>
      </c>
      <c r="L492" s="62">
        <f>'K8 SD_UPTD 2013'!N493</f>
        <v>16650000</v>
      </c>
      <c r="M492" s="62">
        <f>'K8 SD_UPTD 2013'!O493</f>
        <v>8088800</v>
      </c>
      <c r="N492" s="62">
        <f>'K8 SD_UPTD 2013'!P493</f>
        <v>0</v>
      </c>
      <c r="O492" s="62">
        <f>'K8 SD_UPTD 2013'!Q493</f>
        <v>4900000</v>
      </c>
      <c r="P492" s="62">
        <f>'K8 SD_UPTD 2013'!R493</f>
        <v>0</v>
      </c>
      <c r="Q492" s="62">
        <f>'K8 SD_UPTD 2013'!S493</f>
        <v>200000</v>
      </c>
      <c r="R492" s="62">
        <f t="shared" si="21"/>
        <v>83230000</v>
      </c>
      <c r="S492" s="59">
        <f t="shared" si="22"/>
        <v>0</v>
      </c>
      <c r="T492" s="59">
        <f t="shared" si="23"/>
        <v>0</v>
      </c>
      <c r="U492" s="59">
        <f>'PER TRIWULAN'!X487</f>
        <v>83230000</v>
      </c>
      <c r="V492" s="59">
        <f>'K8 SD_UPTD 2013'!F493</f>
        <v>83230000</v>
      </c>
    </row>
    <row r="493" spans="2:22">
      <c r="B493" s="79">
        <f>'PER TRIWULAN'!A488</f>
        <v>483</v>
      </c>
      <c r="C493" s="90" t="str">
        <f>'PER TRIWULAN'!I488</f>
        <v xml:space="preserve"> Penawangan </v>
      </c>
      <c r="D493" s="36" t="str">
        <f>'PER TRIWULAN'!B488</f>
        <v>SD NEGERI 2 JIPANG</v>
      </c>
      <c r="E493" s="62">
        <f>'K8 SD_UPTD 2013'!G494</f>
        <v>1000000</v>
      </c>
      <c r="F493" s="62">
        <f>'K8 SD_UPTD 2013'!H494</f>
        <v>356000</v>
      </c>
      <c r="G493" s="62">
        <f>'K8 SD_UPTD 2013'!I494</f>
        <v>3700150</v>
      </c>
      <c r="H493" s="62">
        <f>'K8 SD_UPTD 2013'!J494</f>
        <v>17534950</v>
      </c>
      <c r="I493" s="62">
        <f>'K8 SD_UPTD 2013'!K494</f>
        <v>25889741</v>
      </c>
      <c r="J493" s="62">
        <f>'K8 SD_UPTD 2013'!L494</f>
        <v>1136176</v>
      </c>
      <c r="K493" s="62">
        <f>'K8 SD_UPTD 2013'!M494</f>
        <v>6262983</v>
      </c>
      <c r="L493" s="62">
        <f>'K8 SD_UPTD 2013'!N494</f>
        <v>13025000</v>
      </c>
      <c r="M493" s="62">
        <f>'K8 SD_UPTD 2013'!O494</f>
        <v>4095000</v>
      </c>
      <c r="N493" s="62">
        <f>'K8 SD_UPTD 2013'!P494</f>
        <v>0</v>
      </c>
      <c r="O493" s="62">
        <f>'K8 SD_UPTD 2013'!Q494</f>
        <v>950000</v>
      </c>
      <c r="P493" s="62">
        <f>'K8 SD_UPTD 2013'!R494</f>
        <v>0</v>
      </c>
      <c r="Q493" s="62">
        <f>'K8 SD_UPTD 2013'!S494</f>
        <v>0</v>
      </c>
      <c r="R493" s="62">
        <f t="shared" si="21"/>
        <v>73950000</v>
      </c>
      <c r="S493" s="59">
        <f t="shared" si="22"/>
        <v>0</v>
      </c>
      <c r="T493" s="59">
        <f t="shared" si="23"/>
        <v>0</v>
      </c>
      <c r="U493" s="59">
        <f>'PER TRIWULAN'!X488</f>
        <v>73950000</v>
      </c>
      <c r="V493" s="59">
        <f>'K8 SD_UPTD 2013'!F494</f>
        <v>73950000</v>
      </c>
    </row>
    <row r="494" spans="2:22">
      <c r="B494" s="79">
        <f>'PER TRIWULAN'!A489</f>
        <v>484</v>
      </c>
      <c r="C494" s="90" t="str">
        <f>'PER TRIWULAN'!I489</f>
        <v xml:space="preserve"> Penawangan </v>
      </c>
      <c r="D494" s="36" t="str">
        <f>'PER TRIWULAN'!B489</f>
        <v>SD NEGERI 2 KARANGWADER</v>
      </c>
      <c r="E494" s="62">
        <f>'K8 SD_UPTD 2013'!G495</f>
        <v>6731000</v>
      </c>
      <c r="F494" s="62">
        <f>'K8 SD_UPTD 2013'!H495</f>
        <v>327000</v>
      </c>
      <c r="G494" s="62">
        <f>'K8 SD_UPTD 2013'!I495</f>
        <v>23120050</v>
      </c>
      <c r="H494" s="62">
        <f>'K8 SD_UPTD 2013'!J495</f>
        <v>18583200</v>
      </c>
      <c r="I494" s="62">
        <f>'K8 SD_UPTD 2013'!K495</f>
        <v>14375950</v>
      </c>
      <c r="J494" s="62">
        <f>'K8 SD_UPTD 2013'!L495</f>
        <v>2922000</v>
      </c>
      <c r="K494" s="62">
        <f>'K8 SD_UPTD 2013'!M495</f>
        <v>5505000</v>
      </c>
      <c r="L494" s="62">
        <f>'K8 SD_UPTD 2013'!N495</f>
        <v>15600000</v>
      </c>
      <c r="M494" s="62">
        <f>'K8 SD_UPTD 2013'!O495</f>
        <v>10405800</v>
      </c>
      <c r="N494" s="62">
        <f>'K8 SD_UPTD 2013'!P495</f>
        <v>0</v>
      </c>
      <c r="O494" s="62">
        <f>'K8 SD_UPTD 2013'!Q495</f>
        <v>5325000</v>
      </c>
      <c r="P494" s="62">
        <f>'K8 SD_UPTD 2013'!R495</f>
        <v>1215000</v>
      </c>
      <c r="Q494" s="62">
        <f>'K8 SD_UPTD 2013'!S495</f>
        <v>1450000</v>
      </c>
      <c r="R494" s="62">
        <f t="shared" si="21"/>
        <v>105560000</v>
      </c>
      <c r="S494" s="59">
        <f t="shared" si="22"/>
        <v>0</v>
      </c>
      <c r="T494" s="59">
        <f t="shared" si="23"/>
        <v>0</v>
      </c>
      <c r="U494" s="59">
        <f>'PER TRIWULAN'!X489</f>
        <v>105560000</v>
      </c>
      <c r="V494" s="59">
        <f>'K8 SD_UPTD 2013'!F495</f>
        <v>105560000</v>
      </c>
    </row>
    <row r="495" spans="2:22">
      <c r="B495" s="79">
        <f>'PER TRIWULAN'!A490</f>
        <v>485</v>
      </c>
      <c r="C495" s="90" t="str">
        <f>'PER TRIWULAN'!I490</f>
        <v xml:space="preserve"> Penawangan </v>
      </c>
      <c r="D495" s="36" t="str">
        <f>'PER TRIWULAN'!B490</f>
        <v>SD NEGERI 2 KLUWAN</v>
      </c>
      <c r="E495" s="62">
        <f>'K8 SD_UPTD 2013'!G496</f>
        <v>2600000</v>
      </c>
      <c r="F495" s="62">
        <f>'K8 SD_UPTD 2013'!H496</f>
        <v>0</v>
      </c>
      <c r="G495" s="62">
        <f>'K8 SD_UPTD 2013'!I496</f>
        <v>5777500</v>
      </c>
      <c r="H495" s="62">
        <f>'K8 SD_UPTD 2013'!J496</f>
        <v>27253500</v>
      </c>
      <c r="I495" s="62">
        <f>'K8 SD_UPTD 2013'!K496</f>
        <v>11602750</v>
      </c>
      <c r="J495" s="62">
        <f>'K8 SD_UPTD 2013'!L496</f>
        <v>1229000</v>
      </c>
      <c r="K495" s="62">
        <f>'K8 SD_UPTD 2013'!M496</f>
        <v>8248950</v>
      </c>
      <c r="L495" s="62">
        <f>'K8 SD_UPTD 2013'!N496</f>
        <v>19950000</v>
      </c>
      <c r="M495" s="62">
        <f>'K8 SD_UPTD 2013'!O496</f>
        <v>6390000</v>
      </c>
      <c r="N495" s="62">
        <f>'K8 SD_UPTD 2013'!P496</f>
        <v>0</v>
      </c>
      <c r="O495" s="62">
        <f>'K8 SD_UPTD 2013'!Q496</f>
        <v>3934800</v>
      </c>
      <c r="P495" s="62">
        <f>'K8 SD_UPTD 2013'!R496</f>
        <v>7880000</v>
      </c>
      <c r="Q495" s="62">
        <f>'K8 SD_UPTD 2013'!S496</f>
        <v>1123500</v>
      </c>
      <c r="R495" s="62">
        <f t="shared" si="21"/>
        <v>95990000</v>
      </c>
      <c r="S495" s="59">
        <f t="shared" si="22"/>
        <v>0</v>
      </c>
      <c r="T495" s="59">
        <f t="shared" si="23"/>
        <v>0</v>
      </c>
      <c r="U495" s="59">
        <f>'PER TRIWULAN'!X490</f>
        <v>95990000</v>
      </c>
      <c r="V495" s="59">
        <f>'K8 SD_UPTD 2013'!F496</f>
        <v>95990000</v>
      </c>
    </row>
    <row r="496" spans="2:22">
      <c r="B496" s="79">
        <f>'PER TRIWULAN'!A491</f>
        <v>486</v>
      </c>
      <c r="C496" s="90" t="str">
        <f>'PER TRIWULAN'!I491</f>
        <v xml:space="preserve"> Penawangan </v>
      </c>
      <c r="D496" s="36" t="str">
        <f>'PER TRIWULAN'!B491</f>
        <v>SD NEGERI 2 KRAMAT</v>
      </c>
      <c r="E496" s="62">
        <f>'K8 SD_UPTD 2013'!G497</f>
        <v>6169000</v>
      </c>
      <c r="F496" s="62">
        <f>'K8 SD_UPTD 2013'!H497</f>
        <v>0</v>
      </c>
      <c r="G496" s="62">
        <f>'K8 SD_UPTD 2013'!I497</f>
        <v>3498500</v>
      </c>
      <c r="H496" s="62">
        <f>'K8 SD_UPTD 2013'!J497</f>
        <v>8304500</v>
      </c>
      <c r="I496" s="62">
        <f>'K8 SD_UPTD 2013'!K497</f>
        <v>14302875</v>
      </c>
      <c r="J496" s="62">
        <f>'K8 SD_UPTD 2013'!L497</f>
        <v>7707718</v>
      </c>
      <c r="K496" s="62">
        <f>'K8 SD_UPTD 2013'!M497</f>
        <v>16563589</v>
      </c>
      <c r="L496" s="62">
        <f>'K8 SD_UPTD 2013'!N497</f>
        <v>17000000</v>
      </c>
      <c r="M496" s="62">
        <f>'K8 SD_UPTD 2013'!O497</f>
        <v>7510000</v>
      </c>
      <c r="N496" s="62">
        <f>'K8 SD_UPTD 2013'!P497</f>
        <v>0</v>
      </c>
      <c r="O496" s="62">
        <f>'K8 SD_UPTD 2013'!Q497</f>
        <v>2812000</v>
      </c>
      <c r="P496" s="62">
        <f>'K8 SD_UPTD 2013'!R497</f>
        <v>4581818</v>
      </c>
      <c r="Q496" s="62">
        <f>'K8 SD_UPTD 2013'!S497</f>
        <v>0</v>
      </c>
      <c r="R496" s="62">
        <f t="shared" si="21"/>
        <v>88450000</v>
      </c>
      <c r="S496" s="59">
        <f t="shared" si="22"/>
        <v>0</v>
      </c>
      <c r="T496" s="59">
        <f t="shared" si="23"/>
        <v>0</v>
      </c>
      <c r="U496" s="59">
        <f>'PER TRIWULAN'!X491</f>
        <v>88450000</v>
      </c>
      <c r="V496" s="59">
        <f>'K8 SD_UPTD 2013'!F497</f>
        <v>88450000</v>
      </c>
    </row>
    <row r="497" spans="2:22">
      <c r="B497" s="79">
        <f>'PER TRIWULAN'!A492</f>
        <v>487</v>
      </c>
      <c r="C497" s="90" t="str">
        <f>'PER TRIWULAN'!I492</f>
        <v xml:space="preserve"> Penawangan </v>
      </c>
      <c r="D497" s="36" t="str">
        <f>'PER TRIWULAN'!B492</f>
        <v>SD NEGERI 2 LAJER</v>
      </c>
      <c r="E497" s="62">
        <f>'K8 SD_UPTD 2013'!G498</f>
        <v>2587500</v>
      </c>
      <c r="F497" s="62">
        <f>'K8 SD_UPTD 2013'!H498</f>
        <v>271000</v>
      </c>
      <c r="G497" s="62">
        <f>'K8 SD_UPTD 2013'!I498</f>
        <v>23907550</v>
      </c>
      <c r="H497" s="62">
        <f>'K8 SD_UPTD 2013'!J498</f>
        <v>20221000</v>
      </c>
      <c r="I497" s="62">
        <f>'K8 SD_UPTD 2013'!K498</f>
        <v>13506600</v>
      </c>
      <c r="J497" s="62">
        <f>'K8 SD_UPTD 2013'!L498</f>
        <v>3357300</v>
      </c>
      <c r="K497" s="62">
        <f>'K8 SD_UPTD 2013'!M498</f>
        <v>650550</v>
      </c>
      <c r="L497" s="62">
        <f>'K8 SD_UPTD 2013'!N498</f>
        <v>18000000</v>
      </c>
      <c r="M497" s="62">
        <f>'K8 SD_UPTD 2013'!O498</f>
        <v>12283500</v>
      </c>
      <c r="N497" s="62">
        <f>'K8 SD_UPTD 2013'!P498</f>
        <v>0</v>
      </c>
      <c r="O497" s="62">
        <f>'K8 SD_UPTD 2013'!Q498</f>
        <v>6360000</v>
      </c>
      <c r="P497" s="62">
        <f>'K8 SD_UPTD 2013'!R498</f>
        <v>0</v>
      </c>
      <c r="Q497" s="62">
        <f>'K8 SD_UPTD 2013'!S498</f>
        <v>355000</v>
      </c>
      <c r="R497" s="62">
        <f t="shared" si="21"/>
        <v>101500000</v>
      </c>
      <c r="S497" s="59">
        <f t="shared" si="22"/>
        <v>0</v>
      </c>
      <c r="T497" s="59">
        <f t="shared" si="23"/>
        <v>0</v>
      </c>
      <c r="U497" s="59">
        <f>'PER TRIWULAN'!X492</f>
        <v>101500000</v>
      </c>
      <c r="V497" s="59">
        <f>'K8 SD_UPTD 2013'!F498</f>
        <v>101500000</v>
      </c>
    </row>
    <row r="498" spans="2:22">
      <c r="B498" s="79">
        <f>'PER TRIWULAN'!A493</f>
        <v>488</v>
      </c>
      <c r="C498" s="90" t="str">
        <f>'PER TRIWULAN'!I493</f>
        <v xml:space="preserve"> Penawangan </v>
      </c>
      <c r="D498" s="36" t="str">
        <f>'PER TRIWULAN'!B493</f>
        <v>SD NEGERI 2 LEYANGAN</v>
      </c>
      <c r="E498" s="62">
        <f>'K8 SD_UPTD 2013'!G499</f>
        <v>6634000</v>
      </c>
      <c r="F498" s="62">
        <f>'K8 SD_UPTD 2013'!H499</f>
        <v>165000</v>
      </c>
      <c r="G498" s="62">
        <f>'K8 SD_UPTD 2013'!I499</f>
        <v>6988000</v>
      </c>
      <c r="H498" s="62">
        <f>'K8 SD_UPTD 2013'!J499</f>
        <v>15993100</v>
      </c>
      <c r="I498" s="62">
        <f>'K8 SD_UPTD 2013'!K499</f>
        <v>22169700</v>
      </c>
      <c r="J498" s="62">
        <f>'K8 SD_UPTD 2013'!L499</f>
        <v>2705200</v>
      </c>
      <c r="K498" s="62">
        <f>'K8 SD_UPTD 2013'!M499</f>
        <v>5311500</v>
      </c>
      <c r="L498" s="62">
        <f>'K8 SD_UPTD 2013'!N499</f>
        <v>14400000</v>
      </c>
      <c r="M498" s="62">
        <f>'K8 SD_UPTD 2013'!O499</f>
        <v>2340000</v>
      </c>
      <c r="N498" s="62">
        <f>'K8 SD_UPTD 2013'!P499</f>
        <v>0</v>
      </c>
      <c r="O498" s="62">
        <f>'K8 SD_UPTD 2013'!Q499</f>
        <v>2000000</v>
      </c>
      <c r="P498" s="62">
        <f>'K8 SD_UPTD 2013'!R499</f>
        <v>400000</v>
      </c>
      <c r="Q498" s="62">
        <f>'K8 SD_UPTD 2013'!S499</f>
        <v>3543500</v>
      </c>
      <c r="R498" s="62">
        <f t="shared" si="21"/>
        <v>82650000</v>
      </c>
      <c r="S498" s="59">
        <f t="shared" si="22"/>
        <v>0</v>
      </c>
      <c r="T498" s="59">
        <f t="shared" si="23"/>
        <v>0</v>
      </c>
      <c r="U498" s="59">
        <f>'PER TRIWULAN'!X493</f>
        <v>82650000</v>
      </c>
      <c r="V498" s="59">
        <f>'K8 SD_UPTD 2013'!F499</f>
        <v>82650000</v>
      </c>
    </row>
    <row r="499" spans="2:22">
      <c r="B499" s="79">
        <f>'PER TRIWULAN'!A494</f>
        <v>489</v>
      </c>
      <c r="C499" s="90" t="str">
        <f>'PER TRIWULAN'!I494</f>
        <v xml:space="preserve"> Penawangan </v>
      </c>
      <c r="D499" s="36" t="str">
        <f>'PER TRIWULAN'!B494</f>
        <v>SD NEGERI 2 NGELUK</v>
      </c>
      <c r="E499" s="62">
        <f>'K8 SD_UPTD 2013'!G500</f>
        <v>4129450</v>
      </c>
      <c r="F499" s="62">
        <f>'K8 SD_UPTD 2013'!H500</f>
        <v>122000</v>
      </c>
      <c r="G499" s="62">
        <f>'K8 SD_UPTD 2013'!I500</f>
        <v>100000</v>
      </c>
      <c r="H499" s="62">
        <f>'K8 SD_UPTD 2013'!J500</f>
        <v>4300500</v>
      </c>
      <c r="I499" s="62">
        <f>'K8 SD_UPTD 2013'!K500</f>
        <v>18419200</v>
      </c>
      <c r="J499" s="62">
        <f>'K8 SD_UPTD 2013'!L500</f>
        <v>3540578</v>
      </c>
      <c r="K499" s="62">
        <f>'K8 SD_UPTD 2013'!M500</f>
        <v>350500</v>
      </c>
      <c r="L499" s="62">
        <f>'K8 SD_UPTD 2013'!N500</f>
        <v>13360000</v>
      </c>
      <c r="M499" s="62">
        <f>'K8 SD_UPTD 2013'!O500</f>
        <v>2410000</v>
      </c>
      <c r="N499" s="62">
        <f>'K8 SD_UPTD 2013'!P500</f>
        <v>0</v>
      </c>
      <c r="O499" s="62">
        <f>'K8 SD_UPTD 2013'!Q500</f>
        <v>1850000</v>
      </c>
      <c r="P499" s="62">
        <f>'K8 SD_UPTD 2013'!R500</f>
        <v>4909091</v>
      </c>
      <c r="Q499" s="62">
        <f>'K8 SD_UPTD 2013'!S500</f>
        <v>16398600</v>
      </c>
      <c r="R499" s="62">
        <f t="shared" si="21"/>
        <v>69889919</v>
      </c>
      <c r="S499" s="59">
        <f t="shared" si="22"/>
        <v>0</v>
      </c>
      <c r="T499" s="59">
        <f t="shared" si="23"/>
        <v>81</v>
      </c>
      <c r="U499" s="59">
        <f>'PER TRIWULAN'!X494</f>
        <v>69890000</v>
      </c>
      <c r="V499" s="59">
        <f>'K8 SD_UPTD 2013'!F500</f>
        <v>69890000</v>
      </c>
    </row>
    <row r="500" spans="2:22">
      <c r="B500" s="79">
        <f>'PER TRIWULAN'!A495</f>
        <v>490</v>
      </c>
      <c r="C500" s="90" t="str">
        <f>'PER TRIWULAN'!I495</f>
        <v xml:space="preserve"> Penawangan </v>
      </c>
      <c r="D500" s="36" t="str">
        <f>'PER TRIWULAN'!B495</f>
        <v>SD NEGERI 2 PENAWANGAN</v>
      </c>
      <c r="E500" s="62">
        <f>'K8 SD_UPTD 2013'!G501</f>
        <v>11386250</v>
      </c>
      <c r="F500" s="62">
        <f>'K8 SD_UPTD 2013'!H501</f>
        <v>0</v>
      </c>
      <c r="G500" s="62">
        <f>'K8 SD_UPTD 2013'!I501</f>
        <v>10062000</v>
      </c>
      <c r="H500" s="62">
        <f>'K8 SD_UPTD 2013'!J501</f>
        <v>12371000</v>
      </c>
      <c r="I500" s="62">
        <f>'K8 SD_UPTD 2013'!K501</f>
        <v>24656309</v>
      </c>
      <c r="J500" s="62">
        <f>'K8 SD_UPTD 2013'!L501</f>
        <v>1418941</v>
      </c>
      <c r="K500" s="62">
        <f>'K8 SD_UPTD 2013'!M501</f>
        <v>3313000</v>
      </c>
      <c r="L500" s="62">
        <f>'K8 SD_UPTD 2013'!N501</f>
        <v>17925500</v>
      </c>
      <c r="M500" s="62">
        <f>'K8 SD_UPTD 2013'!O501</f>
        <v>4410000</v>
      </c>
      <c r="N500" s="62">
        <f>'K8 SD_UPTD 2013'!P501</f>
        <v>0</v>
      </c>
      <c r="O500" s="62">
        <f>'K8 SD_UPTD 2013'!Q501</f>
        <v>3080000</v>
      </c>
      <c r="P500" s="62">
        <f>'K8 SD_UPTD 2013'!R501</f>
        <v>0</v>
      </c>
      <c r="Q500" s="62">
        <f>'K8 SD_UPTD 2013'!S501</f>
        <v>697000</v>
      </c>
      <c r="R500" s="62">
        <f t="shared" si="21"/>
        <v>89320000</v>
      </c>
      <c r="S500" s="59">
        <f t="shared" si="22"/>
        <v>0</v>
      </c>
      <c r="T500" s="59">
        <f t="shared" si="23"/>
        <v>0</v>
      </c>
      <c r="U500" s="59">
        <f>'PER TRIWULAN'!X495</f>
        <v>89320000</v>
      </c>
      <c r="V500" s="59">
        <f>'K8 SD_UPTD 2013'!F501</f>
        <v>89320000</v>
      </c>
    </row>
    <row r="501" spans="2:22">
      <c r="B501" s="79">
        <f>'PER TRIWULAN'!A496</f>
        <v>491</v>
      </c>
      <c r="C501" s="90" t="str">
        <f>'PER TRIWULAN'!I496</f>
        <v xml:space="preserve"> Penawangan </v>
      </c>
      <c r="D501" s="36" t="str">
        <f>'PER TRIWULAN'!B496</f>
        <v>SD NEGERI 2 PENGKOL</v>
      </c>
      <c r="E501" s="62">
        <f>'K8 SD_UPTD 2013'!G502</f>
        <v>9025800</v>
      </c>
      <c r="F501" s="62">
        <f>'K8 SD_UPTD 2013'!H502</f>
        <v>450000</v>
      </c>
      <c r="G501" s="62">
        <f>'K8 SD_UPTD 2013'!I502</f>
        <v>12482050</v>
      </c>
      <c r="H501" s="62">
        <f>'K8 SD_UPTD 2013'!J502</f>
        <v>21092100</v>
      </c>
      <c r="I501" s="62">
        <f>'K8 SD_UPTD 2013'!K502</f>
        <v>6596850</v>
      </c>
      <c r="J501" s="62">
        <f>'K8 SD_UPTD 2013'!L502</f>
        <v>3552000</v>
      </c>
      <c r="K501" s="62">
        <f>'K8 SD_UPTD 2013'!M502</f>
        <v>12275500</v>
      </c>
      <c r="L501" s="62">
        <f>'K8 SD_UPTD 2013'!N502</f>
        <v>21600000</v>
      </c>
      <c r="M501" s="62">
        <f>'K8 SD_UPTD 2013'!O502</f>
        <v>4946000</v>
      </c>
      <c r="N501" s="62">
        <f>'K8 SD_UPTD 2013'!P502</f>
        <v>0</v>
      </c>
      <c r="O501" s="62">
        <f>'K8 SD_UPTD 2013'!Q502</f>
        <v>2000000</v>
      </c>
      <c r="P501" s="62">
        <f>'K8 SD_UPTD 2013'!R502</f>
        <v>135000</v>
      </c>
      <c r="Q501" s="62">
        <f>'K8 SD_UPTD 2013'!S502</f>
        <v>4650000</v>
      </c>
      <c r="R501" s="62">
        <f t="shared" si="21"/>
        <v>98805300</v>
      </c>
      <c r="S501" s="59">
        <f t="shared" si="22"/>
        <v>0</v>
      </c>
      <c r="T501" s="59">
        <f t="shared" si="23"/>
        <v>954700</v>
      </c>
      <c r="U501" s="59">
        <f>'PER TRIWULAN'!X496</f>
        <v>99760000</v>
      </c>
      <c r="V501" s="59">
        <f>'K8 SD_UPTD 2013'!F502</f>
        <v>99760000</v>
      </c>
    </row>
    <row r="502" spans="2:22">
      <c r="B502" s="79">
        <f>'PER TRIWULAN'!A497</f>
        <v>492</v>
      </c>
      <c r="C502" s="90" t="str">
        <f>'PER TRIWULAN'!I497</f>
        <v xml:space="preserve"> Penawangan </v>
      </c>
      <c r="D502" s="36" t="str">
        <f>'PER TRIWULAN'!B497</f>
        <v>SD NEGERI 2 PULUTAN</v>
      </c>
      <c r="E502" s="62">
        <f>'K8 SD_UPTD 2013'!G503</f>
        <v>2575000</v>
      </c>
      <c r="F502" s="62">
        <f>'K8 SD_UPTD 2013'!H503</f>
        <v>130000</v>
      </c>
      <c r="G502" s="62">
        <f>'K8 SD_UPTD 2013'!I503</f>
        <v>9110848</v>
      </c>
      <c r="H502" s="62">
        <f>'K8 SD_UPTD 2013'!J503</f>
        <v>19282500</v>
      </c>
      <c r="I502" s="62">
        <f>'K8 SD_UPTD 2013'!K503</f>
        <v>7874155</v>
      </c>
      <c r="J502" s="62">
        <f>'K8 SD_UPTD 2013'!L503</f>
        <v>0</v>
      </c>
      <c r="K502" s="62">
        <f>'K8 SD_UPTD 2013'!M503</f>
        <v>622500</v>
      </c>
      <c r="L502" s="62">
        <f>'K8 SD_UPTD 2013'!N503</f>
        <v>10800000</v>
      </c>
      <c r="M502" s="62">
        <f>'K8 SD_UPTD 2013'!O503</f>
        <v>5102500</v>
      </c>
      <c r="N502" s="62">
        <f>'K8 SD_UPTD 2013'!P503</f>
        <v>0</v>
      </c>
      <c r="O502" s="62">
        <f>'K8 SD_UPTD 2013'!Q503</f>
        <v>1200000</v>
      </c>
      <c r="P502" s="62">
        <f>'K8 SD_UPTD 2013'!R503</f>
        <v>1175000</v>
      </c>
      <c r="Q502" s="62">
        <f>'K8 SD_UPTD 2013'!S503</f>
        <v>12017497</v>
      </c>
      <c r="R502" s="62">
        <f t="shared" si="21"/>
        <v>69890000</v>
      </c>
      <c r="S502" s="59">
        <f t="shared" si="22"/>
        <v>0</v>
      </c>
      <c r="T502" s="59">
        <f t="shared" si="23"/>
        <v>0</v>
      </c>
      <c r="U502" s="59">
        <f>'PER TRIWULAN'!X497</f>
        <v>69890000</v>
      </c>
      <c r="V502" s="59">
        <f>'K8 SD_UPTD 2013'!F503</f>
        <v>69890000</v>
      </c>
    </row>
    <row r="503" spans="2:22">
      <c r="B503" s="79">
        <f>'PER TRIWULAN'!A498</f>
        <v>493</v>
      </c>
      <c r="C503" s="90" t="str">
        <f>'PER TRIWULAN'!I498</f>
        <v xml:space="preserve"> Penawangan </v>
      </c>
      <c r="D503" s="36" t="str">
        <f>'PER TRIWULAN'!B498</f>
        <v>SD NEGERI 2 SEDADI</v>
      </c>
      <c r="E503" s="62">
        <f>'K8 SD_UPTD 2013'!G504</f>
        <v>6974300</v>
      </c>
      <c r="F503" s="62">
        <f>'K8 SD_UPTD 2013'!H504</f>
        <v>1991000</v>
      </c>
      <c r="G503" s="62">
        <f>'K8 SD_UPTD 2013'!I504</f>
        <v>14199250</v>
      </c>
      <c r="H503" s="62">
        <f>'K8 SD_UPTD 2013'!J504</f>
        <v>19746100</v>
      </c>
      <c r="I503" s="62">
        <f>'K8 SD_UPTD 2013'!K504</f>
        <v>17446728</v>
      </c>
      <c r="J503" s="62">
        <f>'K8 SD_UPTD 2013'!L504</f>
        <v>5348522</v>
      </c>
      <c r="K503" s="62">
        <f>'K8 SD_UPTD 2013'!M504</f>
        <v>1161600</v>
      </c>
      <c r="L503" s="62">
        <f>'K8 SD_UPTD 2013'!N504</f>
        <v>14800000</v>
      </c>
      <c r="M503" s="62">
        <f>'K8 SD_UPTD 2013'!O504</f>
        <v>6407500</v>
      </c>
      <c r="N503" s="62">
        <f>'K8 SD_UPTD 2013'!P504</f>
        <v>0</v>
      </c>
      <c r="O503" s="62">
        <f>'K8 SD_UPTD 2013'!Q504</f>
        <v>4025000</v>
      </c>
      <c r="P503" s="62">
        <f>'K8 SD_UPTD 2013'!R504</f>
        <v>0</v>
      </c>
      <c r="Q503" s="62">
        <f>'K8 SD_UPTD 2013'!S504</f>
        <v>700000</v>
      </c>
      <c r="R503" s="62">
        <f t="shared" si="21"/>
        <v>92800000</v>
      </c>
      <c r="S503" s="59">
        <f t="shared" si="22"/>
        <v>0</v>
      </c>
      <c r="T503" s="59">
        <f t="shared" si="23"/>
        <v>0</v>
      </c>
      <c r="U503" s="59">
        <f>'PER TRIWULAN'!X498</f>
        <v>92800000</v>
      </c>
      <c r="V503" s="59">
        <f>'K8 SD_UPTD 2013'!F504</f>
        <v>92800000</v>
      </c>
    </row>
    <row r="504" spans="2:22">
      <c r="B504" s="79">
        <f>'PER TRIWULAN'!A499</f>
        <v>494</v>
      </c>
      <c r="C504" s="90" t="str">
        <f>'PER TRIWULAN'!I499</f>
        <v xml:space="preserve"> Penawangan </v>
      </c>
      <c r="D504" s="36" t="str">
        <f>'PER TRIWULAN'!B499</f>
        <v>SD NEGERI 2 WOLO</v>
      </c>
      <c r="E504" s="62">
        <f>'K8 SD_UPTD 2013'!G505</f>
        <v>3032000</v>
      </c>
      <c r="F504" s="62">
        <f>'K8 SD_UPTD 2013'!H505</f>
        <v>343500</v>
      </c>
      <c r="G504" s="62">
        <f>'K8 SD_UPTD 2013'!I505</f>
        <v>10248400</v>
      </c>
      <c r="H504" s="62">
        <f>'K8 SD_UPTD 2013'!J505</f>
        <v>5893000</v>
      </c>
      <c r="I504" s="62">
        <f>'K8 SD_UPTD 2013'!K505</f>
        <v>11199902</v>
      </c>
      <c r="J504" s="62">
        <f>'K8 SD_UPTD 2013'!L505</f>
        <v>1664109</v>
      </c>
      <c r="K504" s="62">
        <f>'K8 SD_UPTD 2013'!M505</f>
        <v>5496755</v>
      </c>
      <c r="L504" s="62">
        <f>'K8 SD_UPTD 2013'!N505</f>
        <v>13600000</v>
      </c>
      <c r="M504" s="62">
        <f>'K8 SD_UPTD 2013'!O505</f>
        <v>9505000</v>
      </c>
      <c r="N504" s="62">
        <f>'K8 SD_UPTD 2013'!P505</f>
        <v>0</v>
      </c>
      <c r="O504" s="62">
        <f>'K8 SD_UPTD 2013'!Q505</f>
        <v>3281334</v>
      </c>
      <c r="P504" s="62">
        <f>'K8 SD_UPTD 2013'!R505</f>
        <v>2100000</v>
      </c>
      <c r="Q504" s="62">
        <f>'K8 SD_UPTD 2013'!S505</f>
        <v>4396000</v>
      </c>
      <c r="R504" s="62">
        <f t="shared" si="21"/>
        <v>70760000</v>
      </c>
      <c r="S504" s="59">
        <f t="shared" si="22"/>
        <v>0</v>
      </c>
      <c r="T504" s="59">
        <f t="shared" si="23"/>
        <v>0</v>
      </c>
      <c r="U504" s="59">
        <f>'PER TRIWULAN'!X499</f>
        <v>70760000</v>
      </c>
      <c r="V504" s="59">
        <f>'K8 SD_UPTD 2013'!F505</f>
        <v>70760000</v>
      </c>
    </row>
    <row r="505" spans="2:22">
      <c r="B505" s="79">
        <f>'PER TRIWULAN'!A500</f>
        <v>495</v>
      </c>
      <c r="C505" s="90" t="str">
        <f>'PER TRIWULAN'!I500</f>
        <v xml:space="preserve"> Penawangan </v>
      </c>
      <c r="D505" s="36" t="str">
        <f>'PER TRIWULAN'!B500</f>
        <v>SD NEGERI 3 LAJER</v>
      </c>
      <c r="E505" s="62">
        <f>'K8 SD_UPTD 2013'!G506</f>
        <v>3322250</v>
      </c>
      <c r="F505" s="62">
        <f>'K8 SD_UPTD 2013'!H506</f>
        <v>1500000</v>
      </c>
      <c r="G505" s="62">
        <f>'K8 SD_UPTD 2013'!I506</f>
        <v>40098500</v>
      </c>
      <c r="H505" s="62">
        <f>'K8 SD_UPTD 2013'!J506</f>
        <v>40220600</v>
      </c>
      <c r="I505" s="62">
        <f>'K8 SD_UPTD 2013'!K506</f>
        <v>23931500</v>
      </c>
      <c r="J505" s="62">
        <f>'K8 SD_UPTD 2013'!L506</f>
        <v>4453000</v>
      </c>
      <c r="K505" s="62">
        <f>'K8 SD_UPTD 2013'!M506</f>
        <v>12030000</v>
      </c>
      <c r="L505" s="62">
        <f>'K8 SD_UPTD 2013'!N506</f>
        <v>39300000</v>
      </c>
      <c r="M505" s="62">
        <f>'K8 SD_UPTD 2013'!O506</f>
        <v>3775000</v>
      </c>
      <c r="N505" s="62">
        <f>'K8 SD_UPTD 2013'!P506</f>
        <v>13191000</v>
      </c>
      <c r="O505" s="62">
        <f>'K8 SD_UPTD 2013'!Q506</f>
        <v>600000</v>
      </c>
      <c r="P505" s="62">
        <f>'K8 SD_UPTD 2013'!R506</f>
        <v>3800000</v>
      </c>
      <c r="Q505" s="62">
        <f>'K8 SD_UPTD 2013'!S506</f>
        <v>8948150</v>
      </c>
      <c r="R505" s="62">
        <f t="shared" si="21"/>
        <v>195170000</v>
      </c>
      <c r="S505" s="59">
        <f t="shared" si="22"/>
        <v>0</v>
      </c>
      <c r="T505" s="59">
        <f t="shared" si="23"/>
        <v>0</v>
      </c>
      <c r="U505" s="59">
        <f>'PER TRIWULAN'!X500</f>
        <v>195170000</v>
      </c>
      <c r="V505" s="59">
        <f>'K8 SD_UPTD 2013'!F506</f>
        <v>195170000</v>
      </c>
    </row>
    <row r="506" spans="2:22">
      <c r="B506" s="79">
        <f>'PER TRIWULAN'!A501</f>
        <v>496</v>
      </c>
      <c r="C506" s="90" t="str">
        <f>'PER TRIWULAN'!I501</f>
        <v xml:space="preserve"> Penawangan </v>
      </c>
      <c r="D506" s="36" t="str">
        <f>'PER TRIWULAN'!B501</f>
        <v>SD NEGERI 3 PENGKOL</v>
      </c>
      <c r="E506" s="62">
        <f>'K8 SD_UPTD 2013'!G507</f>
        <v>5496000</v>
      </c>
      <c r="F506" s="62">
        <f>'K8 SD_UPTD 2013'!H507</f>
        <v>313500</v>
      </c>
      <c r="G506" s="62">
        <f>'K8 SD_UPTD 2013'!I507</f>
        <v>15107850</v>
      </c>
      <c r="H506" s="62">
        <f>'K8 SD_UPTD 2013'!J507</f>
        <v>7538100</v>
      </c>
      <c r="I506" s="62">
        <f>'K8 SD_UPTD 2013'!K507</f>
        <v>4444906</v>
      </c>
      <c r="J506" s="62">
        <f>'K8 SD_UPTD 2013'!L507</f>
        <v>2820604</v>
      </c>
      <c r="K506" s="62">
        <f>'K8 SD_UPTD 2013'!M507</f>
        <v>8744000</v>
      </c>
      <c r="L506" s="62">
        <f>'K8 SD_UPTD 2013'!N507</f>
        <v>13650000</v>
      </c>
      <c r="M506" s="62">
        <f>'K8 SD_UPTD 2013'!O507</f>
        <v>8035040</v>
      </c>
      <c r="N506" s="62">
        <f>'K8 SD_UPTD 2013'!P507</f>
        <v>0</v>
      </c>
      <c r="O506" s="62">
        <f>'K8 SD_UPTD 2013'!Q507</f>
        <v>810000</v>
      </c>
      <c r="P506" s="62">
        <f>'K8 SD_UPTD 2013'!R507</f>
        <v>30000</v>
      </c>
      <c r="Q506" s="62">
        <f>'K8 SD_UPTD 2013'!S507</f>
        <v>0</v>
      </c>
      <c r="R506" s="62">
        <f t="shared" si="21"/>
        <v>66990000</v>
      </c>
      <c r="S506" s="59">
        <f t="shared" si="22"/>
        <v>0</v>
      </c>
      <c r="T506" s="59">
        <f t="shared" si="23"/>
        <v>0</v>
      </c>
      <c r="U506" s="59">
        <f>'PER TRIWULAN'!X501</f>
        <v>66990000</v>
      </c>
      <c r="V506" s="59">
        <f>'K8 SD_UPTD 2013'!F507</f>
        <v>66990000</v>
      </c>
    </row>
    <row r="507" spans="2:22">
      <c r="B507" s="79">
        <f>'PER TRIWULAN'!A502</f>
        <v>497</v>
      </c>
      <c r="C507" s="90" t="str">
        <f>'PER TRIWULAN'!I502</f>
        <v xml:space="preserve"> Penawangan </v>
      </c>
      <c r="D507" s="36" t="str">
        <f>'PER TRIWULAN'!B502</f>
        <v>SD NEGERI 3 SEDADI</v>
      </c>
      <c r="E507" s="62">
        <f>'K8 SD_UPTD 2013'!G508</f>
        <v>10725000</v>
      </c>
      <c r="F507" s="62">
        <f>'K8 SD_UPTD 2013'!H508</f>
        <v>120500</v>
      </c>
      <c r="G507" s="62">
        <f>'K8 SD_UPTD 2013'!I508</f>
        <v>13424350</v>
      </c>
      <c r="H507" s="62">
        <f>'K8 SD_UPTD 2013'!J508</f>
        <v>14582000</v>
      </c>
      <c r="I507" s="62">
        <f>'K8 SD_UPTD 2013'!K508</f>
        <v>5480300</v>
      </c>
      <c r="J507" s="62">
        <f>'K8 SD_UPTD 2013'!L508</f>
        <v>2649350</v>
      </c>
      <c r="K507" s="62">
        <f>'K8 SD_UPTD 2013'!M508</f>
        <v>164500</v>
      </c>
      <c r="L507" s="62">
        <f>'K8 SD_UPTD 2013'!N508</f>
        <v>13500000</v>
      </c>
      <c r="M507" s="62">
        <f>'K8 SD_UPTD 2013'!O508</f>
        <v>6101000</v>
      </c>
      <c r="N507" s="62">
        <f>'K8 SD_UPTD 2013'!P508</f>
        <v>0</v>
      </c>
      <c r="O507" s="62">
        <f>'K8 SD_UPTD 2013'!Q508</f>
        <v>4850000</v>
      </c>
      <c r="P507" s="62">
        <f>'K8 SD_UPTD 2013'!R508</f>
        <v>0</v>
      </c>
      <c r="Q507" s="62">
        <f>'K8 SD_UPTD 2013'!S508</f>
        <v>393000</v>
      </c>
      <c r="R507" s="62">
        <f t="shared" si="21"/>
        <v>71990000</v>
      </c>
      <c r="S507" s="59">
        <f t="shared" si="22"/>
        <v>0</v>
      </c>
      <c r="T507" s="59">
        <f t="shared" si="23"/>
        <v>220000</v>
      </c>
      <c r="U507" s="59">
        <f>'PER TRIWULAN'!X502</f>
        <v>72210000</v>
      </c>
      <c r="V507" s="59">
        <f>'K8 SD_UPTD 2013'!F508</f>
        <v>72210000</v>
      </c>
    </row>
    <row r="508" spans="2:22">
      <c r="B508" s="79">
        <f>'PER TRIWULAN'!A503</f>
        <v>498</v>
      </c>
      <c r="C508" s="90" t="str">
        <f>'PER TRIWULAN'!I503</f>
        <v xml:space="preserve"> Penawangan </v>
      </c>
      <c r="D508" s="36" t="str">
        <f>'PER TRIWULAN'!B503</f>
        <v>SD NEGERI 4 LAJER</v>
      </c>
      <c r="E508" s="62">
        <f>'K8 SD_UPTD 2013'!G509</f>
        <v>733500</v>
      </c>
      <c r="F508" s="62">
        <f>'K8 SD_UPTD 2013'!H509</f>
        <v>82500</v>
      </c>
      <c r="G508" s="62">
        <f>'K8 SD_UPTD 2013'!I509</f>
        <v>821000</v>
      </c>
      <c r="H508" s="62">
        <f>'K8 SD_UPTD 2013'!J509</f>
        <v>5445600</v>
      </c>
      <c r="I508" s="62">
        <f>'K8 SD_UPTD 2013'!K509</f>
        <v>1180000</v>
      </c>
      <c r="J508" s="62">
        <f>'K8 SD_UPTD 2013'!L509</f>
        <v>0</v>
      </c>
      <c r="K508" s="62">
        <f>'K8 SD_UPTD 2013'!M509</f>
        <v>0</v>
      </c>
      <c r="L508" s="62">
        <f>'K8 SD_UPTD 2013'!N509</f>
        <v>2250000</v>
      </c>
      <c r="M508" s="62">
        <f>'K8 SD_UPTD 2013'!O509</f>
        <v>697400</v>
      </c>
      <c r="N508" s="62">
        <f>'K8 SD_UPTD 2013'!P509</f>
        <v>0</v>
      </c>
      <c r="O508" s="62">
        <f>'K8 SD_UPTD 2013'!Q509</f>
        <v>1500000</v>
      </c>
      <c r="P508" s="62">
        <f>'K8 SD_UPTD 2013'!R509</f>
        <v>0</v>
      </c>
      <c r="Q508" s="62">
        <f>'K8 SD_UPTD 2013'!S509</f>
        <v>340000</v>
      </c>
      <c r="R508" s="62">
        <f t="shared" si="21"/>
        <v>13050000</v>
      </c>
      <c r="S508" s="59">
        <f t="shared" si="22"/>
        <v>0</v>
      </c>
      <c r="T508" s="59">
        <f t="shared" si="23"/>
        <v>0</v>
      </c>
      <c r="U508" s="59">
        <f>'PER TRIWULAN'!X503</f>
        <v>13050000</v>
      </c>
      <c r="V508" s="59">
        <f>'K8 SD_UPTD 2013'!F509</f>
        <v>13050000</v>
      </c>
    </row>
    <row r="509" spans="2:22">
      <c r="B509" s="79">
        <f>'PER TRIWULAN'!A504</f>
        <v>499</v>
      </c>
      <c r="C509" s="90" t="str">
        <f>'PER TRIWULAN'!I504</f>
        <v xml:space="preserve"> Penawangan </v>
      </c>
      <c r="D509" s="36" t="str">
        <f>'PER TRIWULAN'!B504</f>
        <v>SD NEGERI KARANGPAING</v>
      </c>
      <c r="E509" s="62">
        <f>'K8 SD_UPTD 2013'!G510</f>
        <v>6125000</v>
      </c>
      <c r="F509" s="62">
        <f>'K8 SD_UPTD 2013'!H510</f>
        <v>578000</v>
      </c>
      <c r="G509" s="62">
        <f>'K8 SD_UPTD 2013'!I510</f>
        <v>12384700</v>
      </c>
      <c r="H509" s="62">
        <f>'K8 SD_UPTD 2013'!J510</f>
        <v>12725300</v>
      </c>
      <c r="I509" s="62">
        <f>'K8 SD_UPTD 2013'!K510</f>
        <v>9595100</v>
      </c>
      <c r="J509" s="62">
        <f>'K8 SD_UPTD 2013'!L510</f>
        <v>2308236</v>
      </c>
      <c r="K509" s="62">
        <f>'K8 SD_UPTD 2013'!M510</f>
        <v>2907500</v>
      </c>
      <c r="L509" s="62">
        <f>'K8 SD_UPTD 2013'!N510</f>
        <v>12750000</v>
      </c>
      <c r="M509" s="62">
        <f>'K8 SD_UPTD 2013'!O510</f>
        <v>4961550</v>
      </c>
      <c r="N509" s="62">
        <f>'K8 SD_UPTD 2013'!P510</f>
        <v>0</v>
      </c>
      <c r="O509" s="62">
        <f>'K8 SD_UPTD 2013'!Q510</f>
        <v>600000</v>
      </c>
      <c r="P509" s="62">
        <f>'K8 SD_UPTD 2013'!R510</f>
        <v>380000</v>
      </c>
      <c r="Q509" s="62">
        <f>'K8 SD_UPTD 2013'!S510</f>
        <v>0</v>
      </c>
      <c r="R509" s="62">
        <f t="shared" si="21"/>
        <v>65315386</v>
      </c>
      <c r="S509" s="59">
        <f t="shared" si="22"/>
        <v>0</v>
      </c>
      <c r="T509" s="59">
        <f t="shared" si="23"/>
        <v>1094614</v>
      </c>
      <c r="U509" s="59">
        <f>'PER TRIWULAN'!X504</f>
        <v>66410000</v>
      </c>
      <c r="V509" s="59">
        <f>'K8 SD_UPTD 2013'!F510</f>
        <v>66410000</v>
      </c>
    </row>
    <row r="510" spans="2:22">
      <c r="B510" s="79">
        <f>'PER TRIWULAN'!A505</f>
        <v>500</v>
      </c>
      <c r="C510" s="90" t="str">
        <f>'PER TRIWULAN'!I505</f>
        <v xml:space="preserve"> Penawangan </v>
      </c>
      <c r="D510" s="36" t="str">
        <f>'PER TRIWULAN'!B505</f>
        <v>SD NEGERI TUNGGU</v>
      </c>
      <c r="E510" s="62">
        <f>'K8 SD_UPTD 2013'!G511</f>
        <v>4540750</v>
      </c>
      <c r="F510" s="62">
        <f>'K8 SD_UPTD 2013'!H511</f>
        <v>291000</v>
      </c>
      <c r="G510" s="62">
        <f>'K8 SD_UPTD 2013'!I511</f>
        <v>25989550</v>
      </c>
      <c r="H510" s="62">
        <f>'K8 SD_UPTD 2013'!J511</f>
        <v>19096400</v>
      </c>
      <c r="I510" s="62">
        <f>'K8 SD_UPTD 2013'!K511</f>
        <v>8910800</v>
      </c>
      <c r="J510" s="62">
        <f>'K8 SD_UPTD 2013'!L511</f>
        <v>2481500</v>
      </c>
      <c r="K510" s="62">
        <f>'K8 SD_UPTD 2013'!M511</f>
        <v>1520000</v>
      </c>
      <c r="L510" s="62">
        <f>'K8 SD_UPTD 2013'!N511</f>
        <v>12000000</v>
      </c>
      <c r="M510" s="62">
        <f>'K8 SD_UPTD 2013'!O511</f>
        <v>8827600</v>
      </c>
      <c r="N510" s="62">
        <f>'K8 SD_UPTD 2013'!P511</f>
        <v>0</v>
      </c>
      <c r="O510" s="62">
        <f>'K8 SD_UPTD 2013'!Q511</f>
        <v>4800400</v>
      </c>
      <c r="P510" s="62">
        <f>'K8 SD_UPTD 2013'!R511</f>
        <v>6767000</v>
      </c>
      <c r="Q510" s="62">
        <f>'K8 SD_UPTD 2013'!S511</f>
        <v>475000</v>
      </c>
      <c r="R510" s="62">
        <f t="shared" si="21"/>
        <v>95700000</v>
      </c>
      <c r="S510" s="59">
        <f t="shared" si="22"/>
        <v>0</v>
      </c>
      <c r="T510" s="59">
        <f t="shared" si="23"/>
        <v>0</v>
      </c>
      <c r="U510" s="59">
        <f>'PER TRIWULAN'!X505</f>
        <v>95700000</v>
      </c>
      <c r="V510" s="59">
        <f>'K8 SD_UPTD 2013'!F511</f>
        <v>95700000</v>
      </c>
    </row>
    <row r="511" spans="2:22">
      <c r="B511" s="79">
        <f>'PER TRIWULAN'!A506</f>
        <v>501</v>
      </c>
      <c r="C511" s="90" t="str">
        <f>'PER TRIWULAN'!I506</f>
        <v xml:space="preserve"> Penawangan </v>
      </c>
      <c r="D511" s="36" t="str">
        <f>'PER TRIWULAN'!B506</f>
        <v>SD NEGERI WATUPAWON</v>
      </c>
      <c r="E511" s="62">
        <f>'K8 SD_UPTD 2013'!G512</f>
        <v>3046250</v>
      </c>
      <c r="F511" s="62">
        <f>'K8 SD_UPTD 2013'!H512</f>
        <v>331000</v>
      </c>
      <c r="G511" s="62">
        <f>'K8 SD_UPTD 2013'!I512</f>
        <v>25438550</v>
      </c>
      <c r="H511" s="62">
        <f>'K8 SD_UPTD 2013'!J512</f>
        <v>20021100</v>
      </c>
      <c r="I511" s="62">
        <f>'K8 SD_UPTD 2013'!K512</f>
        <v>9649400</v>
      </c>
      <c r="J511" s="62">
        <f>'K8 SD_UPTD 2013'!L512</f>
        <v>2197000</v>
      </c>
      <c r="K511" s="62">
        <f>'K8 SD_UPTD 2013'!M512</f>
        <v>3448000</v>
      </c>
      <c r="L511" s="62">
        <f>'K8 SD_UPTD 2013'!N512</f>
        <v>15000000</v>
      </c>
      <c r="M511" s="62">
        <f>'K8 SD_UPTD 2013'!O512</f>
        <v>12745950</v>
      </c>
      <c r="N511" s="62">
        <f>'K8 SD_UPTD 2013'!P512</f>
        <v>0</v>
      </c>
      <c r="O511" s="62">
        <f>'K8 SD_UPTD 2013'!Q512</f>
        <v>5300000</v>
      </c>
      <c r="P511" s="62">
        <f>'K8 SD_UPTD 2013'!R512</f>
        <v>1000000</v>
      </c>
      <c r="Q511" s="62">
        <f>'K8 SD_UPTD 2013'!S512</f>
        <v>625000</v>
      </c>
      <c r="R511" s="62">
        <f t="shared" si="21"/>
        <v>98802250</v>
      </c>
      <c r="S511" s="59">
        <f t="shared" si="22"/>
        <v>0</v>
      </c>
      <c r="T511" s="59">
        <f t="shared" si="23"/>
        <v>87750</v>
      </c>
      <c r="U511" s="59">
        <f>'PER TRIWULAN'!X506</f>
        <v>98890000</v>
      </c>
      <c r="V511" s="59">
        <f>'K8 SD_UPTD 2013'!F512</f>
        <v>98890000</v>
      </c>
    </row>
    <row r="512" spans="2:22">
      <c r="B512" s="79">
        <f>'PER TRIWULAN'!A507</f>
        <v>502</v>
      </c>
      <c r="C512" s="90" t="str">
        <f>'PER TRIWULAN'!I507</f>
        <v xml:space="preserve"> Penawangan </v>
      </c>
      <c r="D512" s="36" t="str">
        <f>'PER TRIWULAN'!B507</f>
        <v>SD NEGERI WEDORO</v>
      </c>
      <c r="E512" s="62">
        <f>'K8 SD_UPTD 2013'!G513</f>
        <v>4083250</v>
      </c>
      <c r="F512" s="62">
        <f>'K8 SD_UPTD 2013'!H513</f>
        <v>960000</v>
      </c>
      <c r="G512" s="62">
        <f>'K8 SD_UPTD 2013'!I513</f>
        <v>17246000</v>
      </c>
      <c r="H512" s="62">
        <f>'K8 SD_UPTD 2013'!J513</f>
        <v>18097200</v>
      </c>
      <c r="I512" s="62">
        <f>'K8 SD_UPTD 2013'!K513</f>
        <v>15763750</v>
      </c>
      <c r="J512" s="62">
        <f>'K8 SD_UPTD 2013'!L513</f>
        <v>3323500</v>
      </c>
      <c r="K512" s="62">
        <f>'K8 SD_UPTD 2013'!M513</f>
        <v>2237240</v>
      </c>
      <c r="L512" s="62">
        <f>'K8 SD_UPTD 2013'!N513</f>
        <v>15600010</v>
      </c>
      <c r="M512" s="62">
        <f>'K8 SD_UPTD 2013'!O513</f>
        <v>2405000</v>
      </c>
      <c r="N512" s="62">
        <f>'K8 SD_UPTD 2013'!P513</f>
        <v>0</v>
      </c>
      <c r="O512" s="62">
        <f>'K8 SD_UPTD 2013'!Q513</f>
        <v>1895050</v>
      </c>
      <c r="P512" s="62">
        <f>'K8 SD_UPTD 2013'!R513</f>
        <v>11881000</v>
      </c>
      <c r="Q512" s="62">
        <f>'K8 SD_UPTD 2013'!S513</f>
        <v>14388000</v>
      </c>
      <c r="R512" s="62">
        <f t="shared" si="21"/>
        <v>107880000</v>
      </c>
      <c r="S512" s="59">
        <f t="shared" si="22"/>
        <v>0</v>
      </c>
      <c r="T512" s="59">
        <f t="shared" si="23"/>
        <v>0</v>
      </c>
      <c r="U512" s="59">
        <f>'PER TRIWULAN'!X507</f>
        <v>107880000</v>
      </c>
      <c r="V512" s="59">
        <f>'K8 SD_UPTD 2013'!F513</f>
        <v>107880000</v>
      </c>
    </row>
    <row r="513" spans="2:22">
      <c r="B513" s="79">
        <f>'PER TRIWULAN'!A508</f>
        <v>503</v>
      </c>
      <c r="C513" s="90" t="str">
        <f>'PER TRIWULAN'!I508</f>
        <v xml:space="preserve"> Penawangan </v>
      </c>
      <c r="D513" s="36" t="str">
        <f>'PER TRIWULAN'!B508</f>
        <v>SD NEGERI WINONG</v>
      </c>
      <c r="E513" s="62">
        <f>'K8 SD_UPTD 2013'!G514</f>
        <v>7972000</v>
      </c>
      <c r="F513" s="62">
        <f>'K8 SD_UPTD 2013'!H514</f>
        <v>520000</v>
      </c>
      <c r="G513" s="62">
        <f>'K8 SD_UPTD 2013'!I514</f>
        <v>10249400</v>
      </c>
      <c r="H513" s="62">
        <f>'K8 SD_UPTD 2013'!J514</f>
        <v>25458300</v>
      </c>
      <c r="I513" s="62">
        <f>'K8 SD_UPTD 2013'!K514</f>
        <v>7905750</v>
      </c>
      <c r="J513" s="62">
        <f>'K8 SD_UPTD 2013'!L514</f>
        <v>3172300</v>
      </c>
      <c r="K513" s="62">
        <f>'K8 SD_UPTD 2013'!M514</f>
        <v>9362680</v>
      </c>
      <c r="L513" s="62">
        <f>'K8 SD_UPTD 2013'!N514</f>
        <v>25225000</v>
      </c>
      <c r="M513" s="62">
        <f>'K8 SD_UPTD 2013'!O514</f>
        <v>5700500</v>
      </c>
      <c r="N513" s="62" t="str">
        <f>'K8 SD_UPTD 2013'!P514</f>
        <v>_</v>
      </c>
      <c r="O513" s="62">
        <f>'K8 SD_UPTD 2013'!Q514</f>
        <v>3267500</v>
      </c>
      <c r="P513" s="62">
        <f>'K8 SD_UPTD 2013'!R514</f>
        <v>7208000</v>
      </c>
      <c r="Q513" s="62">
        <f>'K8 SD_UPTD 2013'!S514</f>
        <v>7488258</v>
      </c>
      <c r="R513" s="62">
        <f t="shared" si="21"/>
        <v>113529688</v>
      </c>
      <c r="S513" s="59">
        <f t="shared" si="22"/>
        <v>0</v>
      </c>
      <c r="T513" s="59">
        <f t="shared" si="23"/>
        <v>150312</v>
      </c>
      <c r="U513" s="59">
        <f>'PER TRIWULAN'!X508</f>
        <v>113680000</v>
      </c>
      <c r="V513" s="59">
        <f>'K8 SD_UPTD 2013'!F514</f>
        <v>113680000</v>
      </c>
    </row>
    <row r="514" spans="2:22">
      <c r="B514" s="79">
        <f>'PER TRIWULAN'!A509</f>
        <v>504</v>
      </c>
      <c r="C514" s="90" t="str">
        <f>'PER TRIWULAN'!I509</f>
        <v xml:space="preserve"> Pulokulon </v>
      </c>
      <c r="D514" s="36" t="str">
        <f>'PER TRIWULAN'!B509</f>
        <v>SD NEGERI 1 JAMBON</v>
      </c>
      <c r="E514" s="62">
        <f>'K8 SD_UPTD 2013'!G515</f>
        <v>0</v>
      </c>
      <c r="F514" s="62">
        <f>'K8 SD_UPTD 2013'!H515</f>
        <v>555500</v>
      </c>
      <c r="G514" s="62">
        <f>'K8 SD_UPTD 2013'!I515</f>
        <v>8006900</v>
      </c>
      <c r="H514" s="62">
        <f>'K8 SD_UPTD 2013'!J515</f>
        <v>28910100</v>
      </c>
      <c r="I514" s="62">
        <f>'K8 SD_UPTD 2013'!K515</f>
        <v>60732800</v>
      </c>
      <c r="J514" s="62">
        <f>'K8 SD_UPTD 2013'!L515</f>
        <v>1512400</v>
      </c>
      <c r="K514" s="62">
        <f>'K8 SD_UPTD 2013'!M515</f>
        <v>6560000</v>
      </c>
      <c r="L514" s="62">
        <f>'K8 SD_UPTD 2013'!N515</f>
        <v>29100000</v>
      </c>
      <c r="M514" s="62">
        <f>'K8 SD_UPTD 2013'!O515</f>
        <v>5192000</v>
      </c>
      <c r="N514" s="62">
        <f>'K8 SD_UPTD 2013'!P515</f>
        <v>0</v>
      </c>
      <c r="O514" s="62">
        <f>'K8 SD_UPTD 2013'!Q515</f>
        <v>1950000</v>
      </c>
      <c r="P514" s="62">
        <f>'K8 SD_UPTD 2013'!R515</f>
        <v>0</v>
      </c>
      <c r="Q514" s="62">
        <f>'K8 SD_UPTD 2013'!S515</f>
        <v>2480300</v>
      </c>
      <c r="R514" s="62">
        <f t="shared" si="21"/>
        <v>145000000</v>
      </c>
      <c r="S514" s="59">
        <f t="shared" si="22"/>
        <v>0</v>
      </c>
      <c r="T514" s="59">
        <f t="shared" si="23"/>
        <v>20300000</v>
      </c>
      <c r="U514" s="59">
        <f>'PER TRIWULAN'!X509</f>
        <v>165300000</v>
      </c>
      <c r="V514" s="59">
        <f>'K8 SD_UPTD 2013'!F515</f>
        <v>165300000</v>
      </c>
    </row>
    <row r="515" spans="2:22">
      <c r="B515" s="79">
        <f>'PER TRIWULAN'!A510</f>
        <v>505</v>
      </c>
      <c r="C515" s="90" t="str">
        <f>'PER TRIWULAN'!I510</f>
        <v xml:space="preserve"> Pulokulon </v>
      </c>
      <c r="D515" s="36" t="str">
        <f>'PER TRIWULAN'!B510</f>
        <v>SD NEGERI 1 JATIHARJO</v>
      </c>
      <c r="E515" s="62">
        <f>'K8 SD_UPTD 2013'!G516</f>
        <v>8071000</v>
      </c>
      <c r="F515" s="62">
        <f>'K8 SD_UPTD 2013'!H516</f>
        <v>460000</v>
      </c>
      <c r="G515" s="62">
        <f>'K8 SD_UPTD 2013'!I516</f>
        <v>19867650</v>
      </c>
      <c r="H515" s="62">
        <f>'K8 SD_UPTD 2013'!J516</f>
        <v>19976450</v>
      </c>
      <c r="I515" s="62">
        <f>'K8 SD_UPTD 2013'!K516</f>
        <v>24063500</v>
      </c>
      <c r="J515" s="62">
        <f>'K8 SD_UPTD 2013'!L516</f>
        <v>4074071</v>
      </c>
      <c r="K515" s="62">
        <f>'K8 SD_UPTD 2013'!M516</f>
        <v>28685500</v>
      </c>
      <c r="L515" s="62">
        <f>'K8 SD_UPTD 2013'!N516</f>
        <v>51400000</v>
      </c>
      <c r="M515" s="62">
        <f>'K8 SD_UPTD 2013'!O516</f>
        <v>4214000</v>
      </c>
      <c r="N515" s="62">
        <f>'K8 SD_UPTD 2013'!P516</f>
        <v>0</v>
      </c>
      <c r="O515" s="62">
        <f>'K8 SD_UPTD 2013'!Q516</f>
        <v>5150000</v>
      </c>
      <c r="P515" s="62">
        <f>'K8 SD_UPTD 2013'!R516</f>
        <v>0</v>
      </c>
      <c r="Q515" s="62">
        <f>'K8 SD_UPTD 2013'!S516</f>
        <v>32397829</v>
      </c>
      <c r="R515" s="62">
        <f t="shared" si="21"/>
        <v>198360000</v>
      </c>
      <c r="S515" s="59">
        <f t="shared" si="22"/>
        <v>0</v>
      </c>
      <c r="T515" s="59">
        <f t="shared" si="23"/>
        <v>0</v>
      </c>
      <c r="U515" s="59">
        <f>'PER TRIWULAN'!X510</f>
        <v>198360000</v>
      </c>
      <c r="V515" s="59">
        <f>'K8 SD_UPTD 2013'!F516</f>
        <v>198360000</v>
      </c>
    </row>
    <row r="516" spans="2:22">
      <c r="B516" s="79">
        <f>'PER TRIWULAN'!A511</f>
        <v>506</v>
      </c>
      <c r="C516" s="90" t="str">
        <f>'PER TRIWULAN'!I511</f>
        <v xml:space="preserve"> Pulokulon </v>
      </c>
      <c r="D516" s="36" t="str">
        <f>'PER TRIWULAN'!B511</f>
        <v>SD NEGERI 1 JETAKSARI</v>
      </c>
      <c r="E516" s="62">
        <f>'K8 SD_UPTD 2013'!G517</f>
        <v>3360000</v>
      </c>
      <c r="F516" s="62">
        <f>'K8 SD_UPTD 2013'!H517</f>
        <v>790250</v>
      </c>
      <c r="G516" s="62">
        <f>'K8 SD_UPTD 2013'!I517</f>
        <v>11960700</v>
      </c>
      <c r="H516" s="62">
        <f>'K8 SD_UPTD 2013'!J517</f>
        <v>17011138</v>
      </c>
      <c r="I516" s="62">
        <f>'K8 SD_UPTD 2013'!K517</f>
        <v>17263609</v>
      </c>
      <c r="J516" s="62">
        <f>'K8 SD_UPTD 2013'!L517</f>
        <v>2435303</v>
      </c>
      <c r="K516" s="62">
        <f>'K8 SD_UPTD 2013'!M517</f>
        <v>4771500</v>
      </c>
      <c r="L516" s="62">
        <f>'K8 SD_UPTD 2013'!N517</f>
        <v>17050000</v>
      </c>
      <c r="M516" s="62">
        <f>'K8 SD_UPTD 2013'!O517</f>
        <v>4998500</v>
      </c>
      <c r="N516" s="62">
        <f>'K8 SD_UPTD 2013'!P517</f>
        <v>0</v>
      </c>
      <c r="O516" s="62">
        <f>'K8 SD_UPTD 2013'!Q517</f>
        <v>4749000</v>
      </c>
      <c r="P516" s="62">
        <f>'K8 SD_UPTD 2013'!R517</f>
        <v>0</v>
      </c>
      <c r="Q516" s="62">
        <f>'K8 SD_UPTD 2013'!S517</f>
        <v>0</v>
      </c>
      <c r="R516" s="62">
        <f t="shared" si="21"/>
        <v>84390000</v>
      </c>
      <c r="S516" s="59">
        <f t="shared" si="22"/>
        <v>0</v>
      </c>
      <c r="T516" s="59">
        <f t="shared" si="23"/>
        <v>0</v>
      </c>
      <c r="U516" s="59">
        <f>'PER TRIWULAN'!X511</f>
        <v>84390000</v>
      </c>
      <c r="V516" s="59">
        <f>'K8 SD_UPTD 2013'!F517</f>
        <v>84390000</v>
      </c>
    </row>
    <row r="517" spans="2:22">
      <c r="B517" s="79">
        <f>'PER TRIWULAN'!A512</f>
        <v>507</v>
      </c>
      <c r="C517" s="90" t="str">
        <f>'PER TRIWULAN'!I512</f>
        <v xml:space="preserve"> Pulokulon </v>
      </c>
      <c r="D517" s="36" t="str">
        <f>'PER TRIWULAN'!B512</f>
        <v>SD NEGERI 1 KARANGHARJO</v>
      </c>
      <c r="E517" s="62">
        <f>'K8 SD_UPTD 2013'!G518</f>
        <v>2973000</v>
      </c>
      <c r="F517" s="62">
        <f>'K8 SD_UPTD 2013'!H518</f>
        <v>500000</v>
      </c>
      <c r="G517" s="62">
        <f>'K8 SD_UPTD 2013'!I518</f>
        <v>8043350</v>
      </c>
      <c r="H517" s="62">
        <f>'K8 SD_UPTD 2013'!J518</f>
        <v>19563700</v>
      </c>
      <c r="I517" s="62">
        <f>'K8 SD_UPTD 2013'!K518</f>
        <v>15408529</v>
      </c>
      <c r="J517" s="62">
        <f>'K8 SD_UPTD 2013'!L518</f>
        <v>1641699</v>
      </c>
      <c r="K517" s="62">
        <f>'K8 SD_UPTD 2013'!M518</f>
        <v>12088222</v>
      </c>
      <c r="L517" s="62">
        <f>'K8 SD_UPTD 2013'!N518</f>
        <v>18000000</v>
      </c>
      <c r="M517" s="62">
        <f>'K8 SD_UPTD 2013'!O518</f>
        <v>12851500</v>
      </c>
      <c r="N517" s="62">
        <f>'K8 SD_UPTD 2013'!P518</f>
        <v>0</v>
      </c>
      <c r="O517" s="62">
        <f>'K8 SD_UPTD 2013'!Q518</f>
        <v>3180000</v>
      </c>
      <c r="P517" s="62">
        <f>'K8 SD_UPTD 2013'!R518</f>
        <v>0</v>
      </c>
      <c r="Q517" s="62">
        <f>'K8 SD_UPTD 2013'!S518</f>
        <v>0</v>
      </c>
      <c r="R517" s="62">
        <f t="shared" si="21"/>
        <v>94250000</v>
      </c>
      <c r="S517" s="59">
        <f t="shared" si="22"/>
        <v>0</v>
      </c>
      <c r="T517" s="59">
        <f t="shared" si="23"/>
        <v>0</v>
      </c>
      <c r="U517" s="59">
        <f>'PER TRIWULAN'!X512</f>
        <v>94250000</v>
      </c>
      <c r="V517" s="59">
        <f>'K8 SD_UPTD 2013'!F518</f>
        <v>94250000</v>
      </c>
    </row>
    <row r="518" spans="2:22">
      <c r="B518" s="79">
        <f>'PER TRIWULAN'!A513</f>
        <v>508</v>
      </c>
      <c r="C518" s="90" t="str">
        <f>'PER TRIWULAN'!I513</f>
        <v xml:space="preserve"> Pulokulon </v>
      </c>
      <c r="D518" s="36" t="str">
        <f>'PER TRIWULAN'!B513</f>
        <v>SD NEGERI 1 MLOWO KARANGTALUN</v>
      </c>
      <c r="E518" s="62">
        <f>'K8 SD_UPTD 2013'!G519</f>
        <v>64500</v>
      </c>
      <c r="F518" s="62">
        <f>'K8 SD_UPTD 2013'!H519</f>
        <v>500000</v>
      </c>
      <c r="G518" s="62">
        <f>'K8 SD_UPTD 2013'!I519</f>
        <v>7438450</v>
      </c>
      <c r="H518" s="62">
        <f>'K8 SD_UPTD 2013'!J519</f>
        <v>15141600</v>
      </c>
      <c r="I518" s="62">
        <f>'K8 SD_UPTD 2013'!K519</f>
        <v>8319350</v>
      </c>
      <c r="J518" s="62">
        <f>'K8 SD_UPTD 2013'!L519</f>
        <v>557773</v>
      </c>
      <c r="K518" s="62">
        <f>'K8 SD_UPTD 2013'!M519</f>
        <v>15129000</v>
      </c>
      <c r="L518" s="62">
        <f>'K8 SD_UPTD 2013'!N519</f>
        <v>22200000</v>
      </c>
      <c r="M518" s="62">
        <f>'K8 SD_UPTD 2013'!O519</f>
        <v>11216250</v>
      </c>
      <c r="N518" s="62">
        <f>'K8 SD_UPTD 2013'!P519</f>
        <v>0</v>
      </c>
      <c r="O518" s="62">
        <f>'K8 SD_UPTD 2013'!Q519</f>
        <v>3118500</v>
      </c>
      <c r="P518" s="62">
        <f>'K8 SD_UPTD 2013'!R519</f>
        <v>1275000</v>
      </c>
      <c r="Q518" s="62">
        <f>'K8 SD_UPTD 2013'!S519</f>
        <v>495000</v>
      </c>
      <c r="R518" s="62">
        <f t="shared" si="21"/>
        <v>85455423</v>
      </c>
      <c r="S518" s="59">
        <f t="shared" si="22"/>
        <v>0</v>
      </c>
      <c r="T518" s="59">
        <f t="shared" si="23"/>
        <v>1544577</v>
      </c>
      <c r="U518" s="59">
        <f>'PER TRIWULAN'!X513</f>
        <v>87000000</v>
      </c>
      <c r="V518" s="59">
        <f>'K8 SD_UPTD 2013'!F519</f>
        <v>87000000</v>
      </c>
    </row>
    <row r="519" spans="2:22">
      <c r="B519" s="79">
        <f>'PER TRIWULAN'!A514</f>
        <v>509</v>
      </c>
      <c r="C519" s="90" t="str">
        <f>'PER TRIWULAN'!I514</f>
        <v xml:space="preserve"> Pulokulon </v>
      </c>
      <c r="D519" s="36" t="str">
        <f>'PER TRIWULAN'!B514</f>
        <v>SD NEGERI 1 PANUNGGALAN</v>
      </c>
      <c r="E519" s="62">
        <f>'K8 SD_UPTD 2013'!G520</f>
        <v>12710000</v>
      </c>
      <c r="F519" s="62">
        <f>'K8 SD_UPTD 2013'!H520</f>
        <v>1400000</v>
      </c>
      <c r="G519" s="62">
        <f>'K8 SD_UPTD 2013'!I520</f>
        <v>22319200</v>
      </c>
      <c r="H519" s="62">
        <f>'K8 SD_UPTD 2013'!J520</f>
        <v>26787700</v>
      </c>
      <c r="I519" s="62">
        <f>'K8 SD_UPTD 2013'!K520</f>
        <v>14339090</v>
      </c>
      <c r="J519" s="62">
        <f>'K8 SD_UPTD 2013'!L520</f>
        <v>5146743</v>
      </c>
      <c r="K519" s="62">
        <f>'K8 SD_UPTD 2013'!M520</f>
        <v>34712000</v>
      </c>
      <c r="L519" s="62">
        <f>'K8 SD_UPTD 2013'!N520</f>
        <v>33000000</v>
      </c>
      <c r="M519" s="62">
        <f>'K8 SD_UPTD 2013'!O520</f>
        <v>9721017</v>
      </c>
      <c r="N519" s="62">
        <f>'K8 SD_UPTD 2013'!P520</f>
        <v>2750000</v>
      </c>
      <c r="O519" s="62">
        <f>'K8 SD_UPTD 2013'!Q520</f>
        <v>2850000</v>
      </c>
      <c r="P519" s="62">
        <f>'K8 SD_UPTD 2013'!R520</f>
        <v>2896000</v>
      </c>
      <c r="Q519" s="62">
        <f>'K8 SD_UPTD 2013'!S520</f>
        <v>25378250</v>
      </c>
      <c r="R519" s="62">
        <f t="shared" si="21"/>
        <v>194010000</v>
      </c>
      <c r="S519" s="59">
        <f t="shared" si="22"/>
        <v>0</v>
      </c>
      <c r="T519" s="59">
        <f t="shared" si="23"/>
        <v>0</v>
      </c>
      <c r="U519" s="59">
        <f>'PER TRIWULAN'!X514</f>
        <v>194010000</v>
      </c>
      <c r="V519" s="59">
        <f>'K8 SD_UPTD 2013'!F520</f>
        <v>194010000</v>
      </c>
    </row>
    <row r="520" spans="2:22">
      <c r="B520" s="79">
        <f>'PER TRIWULAN'!A515</f>
        <v>510</v>
      </c>
      <c r="C520" s="90" t="str">
        <f>'PER TRIWULAN'!I515</f>
        <v xml:space="preserve"> Pulokulon </v>
      </c>
      <c r="D520" s="36" t="str">
        <f>'PER TRIWULAN'!B515</f>
        <v>SD NEGERI 1 POJOK</v>
      </c>
      <c r="E520" s="62">
        <f>'K8 SD_UPTD 2013'!G521</f>
        <v>5258500</v>
      </c>
      <c r="F520" s="62">
        <f>'K8 SD_UPTD 2013'!H521</f>
        <v>900000</v>
      </c>
      <c r="G520" s="62">
        <f>'K8 SD_UPTD 2013'!I521</f>
        <v>20010100</v>
      </c>
      <c r="H520" s="62">
        <f>'K8 SD_UPTD 2013'!J521</f>
        <v>28783700</v>
      </c>
      <c r="I520" s="62">
        <f>'K8 SD_UPTD 2013'!K521</f>
        <v>20810800</v>
      </c>
      <c r="J520" s="62">
        <f>'K8 SD_UPTD 2013'!L521</f>
        <v>1173000</v>
      </c>
      <c r="K520" s="62">
        <f>'K8 SD_UPTD 2013'!M521</f>
        <v>17503000</v>
      </c>
      <c r="L520" s="62">
        <f>'K8 SD_UPTD 2013'!N521</f>
        <v>22800000</v>
      </c>
      <c r="M520" s="62">
        <f>'K8 SD_UPTD 2013'!O521</f>
        <v>5104000</v>
      </c>
      <c r="N520" s="62">
        <f>'K8 SD_UPTD 2013'!P521</f>
        <v>0</v>
      </c>
      <c r="O520" s="62">
        <f>'K8 SD_UPTD 2013'!Q521</f>
        <v>1800000</v>
      </c>
      <c r="P520" s="62">
        <f>'K8 SD_UPTD 2013'!R521</f>
        <v>450000</v>
      </c>
      <c r="Q520" s="62">
        <f>'K8 SD_UPTD 2013'!S521</f>
        <v>0</v>
      </c>
      <c r="R520" s="62">
        <f t="shared" si="21"/>
        <v>124593100</v>
      </c>
      <c r="S520" s="59">
        <f t="shared" si="22"/>
        <v>0</v>
      </c>
      <c r="T520" s="59">
        <f t="shared" si="23"/>
        <v>106900</v>
      </c>
      <c r="U520" s="59">
        <f>'PER TRIWULAN'!X515</f>
        <v>124700000</v>
      </c>
      <c r="V520" s="59">
        <f>'K8 SD_UPTD 2013'!F521</f>
        <v>124700000</v>
      </c>
    </row>
    <row r="521" spans="2:22">
      <c r="B521" s="79">
        <f>'PER TRIWULAN'!A516</f>
        <v>511</v>
      </c>
      <c r="C521" s="90" t="str">
        <f>'PER TRIWULAN'!I516</f>
        <v xml:space="preserve"> Pulokulon </v>
      </c>
      <c r="D521" s="36" t="str">
        <f>'PER TRIWULAN'!B516</f>
        <v>SD NEGERI 1 RANDUREJO</v>
      </c>
      <c r="E521" s="62">
        <f>'K8 SD_UPTD 2013'!G522</f>
        <v>95000</v>
      </c>
      <c r="F521" s="62">
        <f>'K8 SD_UPTD 2013'!H522</f>
        <v>1025000</v>
      </c>
      <c r="G521" s="62">
        <f>'K8 SD_UPTD 2013'!I522</f>
        <v>32578650</v>
      </c>
      <c r="H521" s="62">
        <f>'K8 SD_UPTD 2013'!J522</f>
        <v>25048750</v>
      </c>
      <c r="I521" s="62">
        <f>'K8 SD_UPTD 2013'!K522</f>
        <v>17353400</v>
      </c>
      <c r="J521" s="62">
        <f>'K8 SD_UPTD 2013'!L522</f>
        <v>21449000</v>
      </c>
      <c r="K521" s="62">
        <f>'K8 SD_UPTD 2013'!M522</f>
        <v>15400200</v>
      </c>
      <c r="L521" s="62">
        <f>'K8 SD_UPTD 2013'!N522</f>
        <v>21600000</v>
      </c>
      <c r="M521" s="62">
        <f>'K8 SD_UPTD 2013'!O522</f>
        <v>3051000</v>
      </c>
      <c r="N521" s="62">
        <f>'K8 SD_UPTD 2013'!P522</f>
        <v>1230000</v>
      </c>
      <c r="O521" s="62">
        <f>'K8 SD_UPTD 2013'!Q522</f>
        <v>6760000</v>
      </c>
      <c r="P521" s="62">
        <f>'K8 SD_UPTD 2013'!R522</f>
        <v>1205000</v>
      </c>
      <c r="Q521" s="62">
        <f>'K8 SD_UPTD 2013'!S522</f>
        <v>1974000</v>
      </c>
      <c r="R521" s="62">
        <f t="shared" si="21"/>
        <v>148770000</v>
      </c>
      <c r="S521" s="59">
        <f t="shared" si="22"/>
        <v>0</v>
      </c>
      <c r="T521" s="59">
        <f t="shared" si="23"/>
        <v>0</v>
      </c>
      <c r="U521" s="59">
        <f>'PER TRIWULAN'!X516</f>
        <v>148770000</v>
      </c>
      <c r="V521" s="59">
        <f>'K8 SD_UPTD 2013'!F522</f>
        <v>148770000</v>
      </c>
    </row>
    <row r="522" spans="2:22">
      <c r="B522" s="79">
        <f>'PER TRIWULAN'!A517</f>
        <v>512</v>
      </c>
      <c r="C522" s="90" t="str">
        <f>'PER TRIWULAN'!I517</f>
        <v xml:space="preserve"> Pulokulon </v>
      </c>
      <c r="D522" s="36" t="str">
        <f>'PER TRIWULAN'!B517</f>
        <v>SD NEGERI 1 TUKO</v>
      </c>
      <c r="E522" s="62">
        <f>'K8 SD_UPTD 2013'!G523</f>
        <v>2125000</v>
      </c>
      <c r="F522" s="62">
        <f>'K8 SD_UPTD 2013'!H523</f>
        <v>370000</v>
      </c>
      <c r="G522" s="62">
        <f>'K8 SD_UPTD 2013'!I523</f>
        <v>26056400</v>
      </c>
      <c r="H522" s="62">
        <f>'K8 SD_UPTD 2013'!J523</f>
        <v>17061850</v>
      </c>
      <c r="I522" s="62">
        <f>'K8 SD_UPTD 2013'!K523</f>
        <v>24939900</v>
      </c>
      <c r="J522" s="62">
        <f>'K8 SD_UPTD 2013'!L523</f>
        <v>2575674</v>
      </c>
      <c r="K522" s="62">
        <f>'K8 SD_UPTD 2013'!M523</f>
        <v>14379000</v>
      </c>
      <c r="L522" s="62">
        <f>'K8 SD_UPTD 2013'!N523</f>
        <v>24000000</v>
      </c>
      <c r="M522" s="62">
        <f>'K8 SD_UPTD 2013'!O523</f>
        <v>4344400</v>
      </c>
      <c r="N522" s="62">
        <f>'K8 SD_UPTD 2013'!P523</f>
        <v>0</v>
      </c>
      <c r="O522" s="62">
        <f>'K8 SD_UPTD 2013'!Q523</f>
        <v>1377200</v>
      </c>
      <c r="P522" s="62">
        <f>'K8 SD_UPTD 2013'!R523</f>
        <v>1921000</v>
      </c>
      <c r="Q522" s="62">
        <f>'K8 SD_UPTD 2013'!S523</f>
        <v>0</v>
      </c>
      <c r="R522" s="62">
        <f t="shared" si="21"/>
        <v>119150424</v>
      </c>
      <c r="S522" s="59">
        <f t="shared" si="22"/>
        <v>0</v>
      </c>
      <c r="T522" s="59">
        <f t="shared" si="23"/>
        <v>619576</v>
      </c>
      <c r="U522" s="59">
        <f>'PER TRIWULAN'!X517</f>
        <v>119770000</v>
      </c>
      <c r="V522" s="59">
        <f>'K8 SD_UPTD 2013'!F523</f>
        <v>119770000</v>
      </c>
    </row>
    <row r="523" spans="2:22">
      <c r="B523" s="79">
        <f>'PER TRIWULAN'!A518</f>
        <v>513</v>
      </c>
      <c r="C523" s="90" t="str">
        <f>'PER TRIWULAN'!I518</f>
        <v xml:space="preserve"> Pulokulon </v>
      </c>
      <c r="D523" s="36" t="str">
        <f>'PER TRIWULAN'!B518</f>
        <v>SD NEGERI 2 JAMBON</v>
      </c>
      <c r="E523" s="62">
        <f>'K8 SD_UPTD 2013'!G524</f>
        <v>0</v>
      </c>
      <c r="F523" s="62">
        <f>'K8 SD_UPTD 2013'!H524</f>
        <v>0</v>
      </c>
      <c r="G523" s="62">
        <f>'K8 SD_UPTD 2013'!I524</f>
        <v>5866700</v>
      </c>
      <c r="H523" s="62">
        <f>'K8 SD_UPTD 2013'!J524</f>
        <v>18272400</v>
      </c>
      <c r="I523" s="62">
        <f>'K8 SD_UPTD 2013'!K524</f>
        <v>15288650</v>
      </c>
      <c r="J523" s="62">
        <f>'K8 SD_UPTD 2013'!L524</f>
        <v>103500</v>
      </c>
      <c r="K523" s="62">
        <f>'K8 SD_UPTD 2013'!M524</f>
        <v>0</v>
      </c>
      <c r="L523" s="62">
        <f>'K8 SD_UPTD 2013'!N524</f>
        <v>16800000</v>
      </c>
      <c r="M523" s="62">
        <f>'K8 SD_UPTD 2013'!O524</f>
        <v>3964000</v>
      </c>
      <c r="N523" s="62">
        <f>'K8 SD_UPTD 2013'!P524</f>
        <v>0</v>
      </c>
      <c r="O523" s="62">
        <f>'K8 SD_UPTD 2013'!Q524</f>
        <v>2143150</v>
      </c>
      <c r="P523" s="62">
        <f>'K8 SD_UPTD 2013'!R524</f>
        <v>0</v>
      </c>
      <c r="Q523" s="62">
        <f>'K8 SD_UPTD 2013'!S524</f>
        <v>3601600</v>
      </c>
      <c r="R523" s="62">
        <f t="shared" si="21"/>
        <v>66040000</v>
      </c>
      <c r="S523" s="59">
        <f t="shared" si="22"/>
        <v>0</v>
      </c>
      <c r="T523" s="59">
        <f t="shared" si="23"/>
        <v>80000</v>
      </c>
      <c r="U523" s="59">
        <f>'PER TRIWULAN'!X518</f>
        <v>66120000</v>
      </c>
      <c r="V523" s="59">
        <f>'K8 SD_UPTD 2013'!F524</f>
        <v>66120000</v>
      </c>
    </row>
    <row r="524" spans="2:22">
      <c r="B524" s="79">
        <f>'PER TRIWULAN'!A519</f>
        <v>514</v>
      </c>
      <c r="C524" s="90" t="str">
        <f>'PER TRIWULAN'!I519</f>
        <v xml:space="preserve"> Pulokulon </v>
      </c>
      <c r="D524" s="36" t="str">
        <f>'PER TRIWULAN'!B519</f>
        <v>SD NEGERI 2 JATI HARJO</v>
      </c>
      <c r="E524" s="62">
        <f>'K8 SD_UPTD 2013'!G525</f>
        <v>5962500</v>
      </c>
      <c r="F524" s="62">
        <f>'K8 SD_UPTD 2013'!H525</f>
        <v>1100000</v>
      </c>
      <c r="G524" s="62">
        <f>'K8 SD_UPTD 2013'!I525</f>
        <v>6859050</v>
      </c>
      <c r="H524" s="62">
        <f>'K8 SD_UPTD 2013'!J525</f>
        <v>8016500</v>
      </c>
      <c r="I524" s="62">
        <f>'K8 SD_UPTD 2013'!K525</f>
        <v>14773628</v>
      </c>
      <c r="J524" s="62">
        <f>'K8 SD_UPTD 2013'!L525</f>
        <v>831722</v>
      </c>
      <c r="K524" s="62">
        <f>'K8 SD_UPTD 2013'!M525</f>
        <v>1870000</v>
      </c>
      <c r="L524" s="62">
        <f>'K8 SD_UPTD 2013'!N525</f>
        <v>22500000</v>
      </c>
      <c r="M524" s="62">
        <f>'K8 SD_UPTD 2013'!O525</f>
        <v>5426600</v>
      </c>
      <c r="N524" s="62">
        <f>'K8 SD_UPTD 2013'!P525</f>
        <v>0</v>
      </c>
      <c r="O524" s="62">
        <f>'K8 SD_UPTD 2013'!Q525</f>
        <v>4000000</v>
      </c>
      <c r="P524" s="62">
        <f>'K8 SD_UPTD 2013'!R525</f>
        <v>0</v>
      </c>
      <c r="Q524" s="62">
        <f>'K8 SD_UPTD 2013'!S525</f>
        <v>0</v>
      </c>
      <c r="R524" s="62">
        <f t="shared" ref="R524:R587" si="24">SUM(E524:Q524)</f>
        <v>71340000</v>
      </c>
      <c r="S524" s="59">
        <f t="shared" ref="S524:S587" si="25">U524-V524</f>
        <v>0</v>
      </c>
      <c r="T524" s="59">
        <f t="shared" ref="T524:T587" si="26">V524-R524</f>
        <v>0</v>
      </c>
      <c r="U524" s="59">
        <f>'PER TRIWULAN'!X519</f>
        <v>71340000</v>
      </c>
      <c r="V524" s="59">
        <f>'K8 SD_UPTD 2013'!F525</f>
        <v>71340000</v>
      </c>
    </row>
    <row r="525" spans="2:22">
      <c r="B525" s="79">
        <f>'PER TRIWULAN'!A520</f>
        <v>515</v>
      </c>
      <c r="C525" s="90" t="str">
        <f>'PER TRIWULAN'!I520</f>
        <v xml:space="preserve"> Pulokulon </v>
      </c>
      <c r="D525" s="36" t="str">
        <f>'PER TRIWULAN'!B520</f>
        <v>SD NEGERI 2 KARANGHARJO</v>
      </c>
      <c r="E525" s="62">
        <f>'K8 SD_UPTD 2013'!G526</f>
        <v>5386000</v>
      </c>
      <c r="F525" s="62">
        <f>'K8 SD_UPTD 2013'!H526</f>
        <v>625000</v>
      </c>
      <c r="G525" s="62">
        <f>'K8 SD_UPTD 2013'!I526</f>
        <v>24953700</v>
      </c>
      <c r="H525" s="62">
        <f>'K8 SD_UPTD 2013'!J526</f>
        <v>25130750</v>
      </c>
      <c r="I525" s="62">
        <f>'K8 SD_UPTD 2013'!K526</f>
        <v>6019500</v>
      </c>
      <c r="J525" s="62">
        <f>'K8 SD_UPTD 2013'!L526</f>
        <v>108600</v>
      </c>
      <c r="K525" s="62">
        <f>'K8 SD_UPTD 2013'!M526</f>
        <v>11726000</v>
      </c>
      <c r="L525" s="62">
        <f>'K8 SD_UPTD 2013'!N526</f>
        <v>19650000</v>
      </c>
      <c r="M525" s="62">
        <f>'K8 SD_UPTD 2013'!O526</f>
        <v>3718500</v>
      </c>
      <c r="N525" s="62">
        <f>'K8 SD_UPTD 2013'!P526</f>
        <v>550000</v>
      </c>
      <c r="O525" s="62">
        <f>'K8 SD_UPTD 2013'!Q526</f>
        <v>3700000</v>
      </c>
      <c r="P525" s="62">
        <f>'K8 SD_UPTD 2013'!R526</f>
        <v>5000000</v>
      </c>
      <c r="Q525" s="62">
        <f>'K8 SD_UPTD 2013'!S526</f>
        <v>9141950</v>
      </c>
      <c r="R525" s="62">
        <f t="shared" si="24"/>
        <v>115710000</v>
      </c>
      <c r="S525" s="59">
        <f t="shared" si="25"/>
        <v>0</v>
      </c>
      <c r="T525" s="59">
        <f t="shared" si="26"/>
        <v>0</v>
      </c>
      <c r="U525" s="59">
        <f>'PER TRIWULAN'!X520</f>
        <v>115710000</v>
      </c>
      <c r="V525" s="59">
        <f>'K8 SD_UPTD 2013'!F526</f>
        <v>115710000</v>
      </c>
    </row>
    <row r="526" spans="2:22">
      <c r="B526" s="79">
        <f>'PER TRIWULAN'!A521</f>
        <v>516</v>
      </c>
      <c r="C526" s="90" t="str">
        <f>'PER TRIWULAN'!I521</f>
        <v xml:space="preserve"> Pulokulon </v>
      </c>
      <c r="D526" s="36" t="str">
        <f>'PER TRIWULAN'!B521</f>
        <v>SD NEGERI 2 MLOWO KARANGTALUN</v>
      </c>
      <c r="E526" s="62">
        <f>'K8 SD_UPTD 2013'!G527</f>
        <v>60000</v>
      </c>
      <c r="F526" s="62">
        <f>'K8 SD_UPTD 2013'!H527</f>
        <v>14737150</v>
      </c>
      <c r="G526" s="62">
        <f>'K8 SD_UPTD 2013'!I527</f>
        <v>16625450</v>
      </c>
      <c r="H526" s="62">
        <f>'K8 SD_UPTD 2013'!J527</f>
        <v>8356400</v>
      </c>
      <c r="I526" s="62">
        <f>'K8 SD_UPTD 2013'!K527</f>
        <v>880000</v>
      </c>
      <c r="J526" s="62">
        <f>'K8 SD_UPTD 2013'!L527</f>
        <v>5321000</v>
      </c>
      <c r="K526" s="62">
        <f>'K8 SD_UPTD 2013'!M527</f>
        <v>18000000</v>
      </c>
      <c r="L526" s="62">
        <f>'K8 SD_UPTD 2013'!N527</f>
        <v>0</v>
      </c>
      <c r="M526" s="62">
        <f>'K8 SD_UPTD 2013'!O527</f>
        <v>0</v>
      </c>
      <c r="N526" s="62">
        <f>'K8 SD_UPTD 2013'!P527</f>
        <v>3480000</v>
      </c>
      <c r="O526" s="62">
        <f>'K8 SD_UPTD 2013'!Q527</f>
        <v>1240000</v>
      </c>
      <c r="P526" s="62">
        <f>'K8 SD_UPTD 2013'!R527</f>
        <v>0</v>
      </c>
      <c r="Q526" s="62">
        <f>'K8 SD_UPTD 2013'!S527</f>
        <v>0</v>
      </c>
      <c r="R526" s="62">
        <f t="shared" si="24"/>
        <v>68700000</v>
      </c>
      <c r="S526" s="59">
        <f t="shared" si="25"/>
        <v>0</v>
      </c>
      <c r="T526" s="59">
        <f t="shared" si="26"/>
        <v>30000</v>
      </c>
      <c r="U526" s="59">
        <f>'PER TRIWULAN'!X521</f>
        <v>68730000</v>
      </c>
      <c r="V526" s="59">
        <f>'K8 SD_UPTD 2013'!F527</f>
        <v>68730000</v>
      </c>
    </row>
    <row r="527" spans="2:22">
      <c r="B527" s="79">
        <f>'PER TRIWULAN'!A522</f>
        <v>517</v>
      </c>
      <c r="C527" s="90" t="str">
        <f>'PER TRIWULAN'!I522</f>
        <v xml:space="preserve"> Pulokulon </v>
      </c>
      <c r="D527" s="36" t="str">
        <f>'PER TRIWULAN'!B522</f>
        <v>SD NEGERI 2 PANUNGGALAN</v>
      </c>
      <c r="E527" s="62">
        <f>'K8 SD_UPTD 2013'!G528</f>
        <v>1625000</v>
      </c>
      <c r="F527" s="62">
        <f>'K8 SD_UPTD 2013'!H528</f>
        <v>500000</v>
      </c>
      <c r="G527" s="62">
        <f>'K8 SD_UPTD 2013'!I528</f>
        <v>24610800</v>
      </c>
      <c r="H527" s="62">
        <f>'K8 SD_UPTD 2013'!J528</f>
        <v>21172600</v>
      </c>
      <c r="I527" s="62">
        <f>'K8 SD_UPTD 2013'!K528</f>
        <v>12440350</v>
      </c>
      <c r="J527" s="62">
        <f>'K8 SD_UPTD 2013'!L528</f>
        <v>5258140</v>
      </c>
      <c r="K527" s="62">
        <f>'K8 SD_UPTD 2013'!M528</f>
        <v>5441600</v>
      </c>
      <c r="L527" s="62">
        <f>'K8 SD_UPTD 2013'!N528</f>
        <v>16800000</v>
      </c>
      <c r="M527" s="62">
        <f>'K8 SD_UPTD 2013'!O528</f>
        <v>8466500</v>
      </c>
      <c r="N527" s="62">
        <f>'K8 SD_UPTD 2013'!P528</f>
        <v>0</v>
      </c>
      <c r="O527" s="62">
        <f>'K8 SD_UPTD 2013'!Q528</f>
        <v>1440000</v>
      </c>
      <c r="P527" s="62">
        <f>'K8 SD_UPTD 2013'!R528</f>
        <v>7515000</v>
      </c>
      <c r="Q527" s="62">
        <f>'K8 SD_UPTD 2013'!S528</f>
        <v>0</v>
      </c>
      <c r="R527" s="62">
        <f t="shared" si="24"/>
        <v>105269990</v>
      </c>
      <c r="S527" s="59">
        <f t="shared" si="25"/>
        <v>0</v>
      </c>
      <c r="T527" s="59">
        <f t="shared" si="26"/>
        <v>10</v>
      </c>
      <c r="U527" s="59">
        <f>'PER TRIWULAN'!X522</f>
        <v>105270000</v>
      </c>
      <c r="V527" s="59">
        <f>'K8 SD_UPTD 2013'!F528</f>
        <v>105270000</v>
      </c>
    </row>
    <row r="528" spans="2:22">
      <c r="B528" s="79">
        <f>'PER TRIWULAN'!A523</f>
        <v>518</v>
      </c>
      <c r="C528" s="90" t="str">
        <f>'PER TRIWULAN'!I523</f>
        <v xml:space="preserve"> Pulokulon </v>
      </c>
      <c r="D528" s="36" t="str">
        <f>'PER TRIWULAN'!B523</f>
        <v>SD NEGERI 2 PULOKULON</v>
      </c>
      <c r="E528" s="62">
        <f>'K8 SD_UPTD 2013'!G529</f>
        <v>728000</v>
      </c>
      <c r="F528" s="62">
        <f>'K8 SD_UPTD 2013'!H529</f>
        <v>380000</v>
      </c>
      <c r="G528" s="62">
        <f>'K8 SD_UPTD 2013'!I529</f>
        <v>12966150</v>
      </c>
      <c r="H528" s="62">
        <f>'K8 SD_UPTD 2013'!J529</f>
        <v>23765200</v>
      </c>
      <c r="I528" s="62">
        <f>'K8 SD_UPTD 2013'!K529</f>
        <v>3664500</v>
      </c>
      <c r="J528" s="62">
        <f>'K8 SD_UPTD 2013'!L529</f>
        <v>1859000</v>
      </c>
      <c r="K528" s="62">
        <f>'K8 SD_UPTD 2013'!M529</f>
        <v>15298600</v>
      </c>
      <c r="L528" s="62">
        <f>'K8 SD_UPTD 2013'!N529</f>
        <v>21900000</v>
      </c>
      <c r="M528" s="62">
        <f>'K8 SD_UPTD 2013'!O529</f>
        <v>7945500</v>
      </c>
      <c r="N528" s="62">
        <f>'K8 SD_UPTD 2013'!P529</f>
        <v>824000</v>
      </c>
      <c r="O528" s="62">
        <f>'K8 SD_UPTD 2013'!Q529</f>
        <v>4101400</v>
      </c>
      <c r="P528" s="62">
        <f>'K8 SD_UPTD 2013'!R529</f>
        <v>8005000</v>
      </c>
      <c r="Q528" s="62">
        <f>'K8 SD_UPTD 2013'!S529</f>
        <v>18442819</v>
      </c>
      <c r="R528" s="62">
        <f t="shared" si="24"/>
        <v>119880169</v>
      </c>
      <c r="S528" s="59">
        <f t="shared" si="25"/>
        <v>0</v>
      </c>
      <c r="T528" s="59">
        <f t="shared" si="26"/>
        <v>469831</v>
      </c>
      <c r="U528" s="59">
        <f>'PER TRIWULAN'!X523</f>
        <v>120350000</v>
      </c>
      <c r="V528" s="59">
        <f>'K8 SD_UPTD 2013'!F529</f>
        <v>120350000</v>
      </c>
    </row>
    <row r="529" spans="2:22">
      <c r="B529" s="79">
        <f>'PER TRIWULAN'!A524</f>
        <v>519</v>
      </c>
      <c r="C529" s="90" t="str">
        <f>'PER TRIWULAN'!I524</f>
        <v xml:space="preserve"> Pulokulon </v>
      </c>
      <c r="D529" s="36" t="str">
        <f>'PER TRIWULAN'!B524</f>
        <v>SD NEGERI 2 RANDUREJO</v>
      </c>
      <c r="E529" s="62">
        <f>'K8 SD_UPTD 2013'!G530</f>
        <v>1651800</v>
      </c>
      <c r="F529" s="62">
        <f>'K8 SD_UPTD 2013'!H530</f>
        <v>400000</v>
      </c>
      <c r="G529" s="62">
        <f>'K8 SD_UPTD 2013'!I530</f>
        <v>9080350</v>
      </c>
      <c r="H529" s="62">
        <f>'K8 SD_UPTD 2013'!J530</f>
        <v>10418550</v>
      </c>
      <c r="I529" s="62">
        <f>'K8 SD_UPTD 2013'!K530</f>
        <v>8863900</v>
      </c>
      <c r="J529" s="62">
        <f>'K8 SD_UPTD 2013'!L530</f>
        <v>3893400</v>
      </c>
      <c r="K529" s="62">
        <f>'K8 SD_UPTD 2013'!M530</f>
        <v>2213500</v>
      </c>
      <c r="L529" s="62">
        <f>'K8 SD_UPTD 2013'!N530</f>
        <v>13450000</v>
      </c>
      <c r="M529" s="62">
        <f>'K8 SD_UPTD 2013'!O530</f>
        <v>9907500</v>
      </c>
      <c r="N529" s="62">
        <f>'K8 SD_UPTD 2013'!P530</f>
        <v>0</v>
      </c>
      <c r="O529" s="62">
        <f>'K8 SD_UPTD 2013'!Q530</f>
        <v>6066000</v>
      </c>
      <c r="P529" s="62">
        <f>'K8 SD_UPTD 2013'!R530</f>
        <v>0</v>
      </c>
      <c r="Q529" s="62">
        <f>'K8 SD_UPTD 2013'!S530</f>
        <v>950000</v>
      </c>
      <c r="R529" s="62">
        <f t="shared" si="24"/>
        <v>66895000</v>
      </c>
      <c r="S529" s="59">
        <f t="shared" si="25"/>
        <v>0</v>
      </c>
      <c r="T529" s="59">
        <f t="shared" si="26"/>
        <v>965000</v>
      </c>
      <c r="U529" s="59">
        <f>'PER TRIWULAN'!X524</f>
        <v>67860000</v>
      </c>
      <c r="V529" s="59">
        <f>'K8 SD_UPTD 2013'!F530</f>
        <v>67860000</v>
      </c>
    </row>
    <row r="530" spans="2:22">
      <c r="B530" s="79">
        <f>'PER TRIWULAN'!A525</f>
        <v>520</v>
      </c>
      <c r="C530" s="90" t="str">
        <f>'PER TRIWULAN'!I525</f>
        <v xml:space="preserve"> Pulokulon </v>
      </c>
      <c r="D530" s="36" t="str">
        <f>'PER TRIWULAN'!B525</f>
        <v>SD NEGERI 2 SIDOREJO</v>
      </c>
      <c r="E530" s="62">
        <f>'K8 SD_UPTD 2013'!G531</f>
        <v>0</v>
      </c>
      <c r="F530" s="62">
        <f>'K8 SD_UPTD 2013'!H531</f>
        <v>1500000</v>
      </c>
      <c r="G530" s="62">
        <f>'K8 SD_UPTD 2013'!I531</f>
        <v>39626300</v>
      </c>
      <c r="H530" s="62">
        <f>'K8 SD_UPTD 2013'!J531</f>
        <v>9140300</v>
      </c>
      <c r="I530" s="62">
        <f>'K8 SD_UPTD 2013'!K531</f>
        <v>14594550</v>
      </c>
      <c r="J530" s="62">
        <f>'K8 SD_UPTD 2013'!L531</f>
        <v>2548503</v>
      </c>
      <c r="K530" s="62">
        <f>'K8 SD_UPTD 2013'!M531</f>
        <v>13688500</v>
      </c>
      <c r="L530" s="62">
        <f>'K8 SD_UPTD 2013'!N531</f>
        <v>24000000</v>
      </c>
      <c r="M530" s="62">
        <f>'K8 SD_UPTD 2013'!O531</f>
        <v>3296500</v>
      </c>
      <c r="N530" s="62">
        <f>'K8 SD_UPTD 2013'!P531</f>
        <v>0</v>
      </c>
      <c r="O530" s="62">
        <f>'K8 SD_UPTD 2013'!Q531</f>
        <v>8659000</v>
      </c>
      <c r="P530" s="62">
        <f>'K8 SD_UPTD 2013'!R531</f>
        <v>885000</v>
      </c>
      <c r="Q530" s="62">
        <f>'K8 SD_UPTD 2013'!S531</f>
        <v>4730000</v>
      </c>
      <c r="R530" s="62">
        <f t="shared" si="24"/>
        <v>122668653</v>
      </c>
      <c r="S530" s="59">
        <f t="shared" si="25"/>
        <v>0</v>
      </c>
      <c r="T530" s="59">
        <f t="shared" si="26"/>
        <v>1347</v>
      </c>
      <c r="U530" s="59">
        <f>'PER TRIWULAN'!X525</f>
        <v>122670000</v>
      </c>
      <c r="V530" s="59">
        <f>'K8 SD_UPTD 2013'!F531</f>
        <v>122670000</v>
      </c>
    </row>
    <row r="531" spans="2:22">
      <c r="B531" s="79">
        <f>'PER TRIWULAN'!A526</f>
        <v>521</v>
      </c>
      <c r="C531" s="90" t="str">
        <f>'PER TRIWULAN'!I526</f>
        <v xml:space="preserve"> Pulokulon </v>
      </c>
      <c r="D531" s="36" t="str">
        <f>'PER TRIWULAN'!B526</f>
        <v>SD NEGERI 2 TUKO</v>
      </c>
      <c r="E531" s="62">
        <f>'K8 SD_UPTD 2013'!G532</f>
        <v>19139150</v>
      </c>
      <c r="F531" s="62">
        <f>'K8 SD_UPTD 2013'!H532</f>
        <v>1100000</v>
      </c>
      <c r="G531" s="62">
        <f>'K8 SD_UPTD 2013'!I532</f>
        <v>8610350</v>
      </c>
      <c r="H531" s="62">
        <f>'K8 SD_UPTD 2013'!J532</f>
        <v>25153700</v>
      </c>
      <c r="I531" s="62">
        <f>'K8 SD_UPTD 2013'!K532</f>
        <v>6193500</v>
      </c>
      <c r="J531" s="62">
        <f>'K8 SD_UPTD 2013'!L532</f>
        <v>2781386</v>
      </c>
      <c r="K531" s="62">
        <f>'K8 SD_UPTD 2013'!M532</f>
        <v>17185112</v>
      </c>
      <c r="L531" s="62">
        <f>'K8 SD_UPTD 2013'!N532</f>
        <v>20610000</v>
      </c>
      <c r="M531" s="62">
        <f>'K8 SD_UPTD 2013'!O532</f>
        <v>6087800</v>
      </c>
      <c r="N531" s="62">
        <f>'K8 SD_UPTD 2013'!P532</f>
        <v>0</v>
      </c>
      <c r="O531" s="62">
        <f>'K8 SD_UPTD 2013'!Q532</f>
        <v>2598000</v>
      </c>
      <c r="P531" s="62">
        <f>'K8 SD_UPTD 2013'!R532</f>
        <v>550000</v>
      </c>
      <c r="Q531" s="62">
        <f>'K8 SD_UPTD 2013'!S532</f>
        <v>16094200</v>
      </c>
      <c r="R531" s="62">
        <f t="shared" si="24"/>
        <v>126103198</v>
      </c>
      <c r="S531" s="59">
        <f t="shared" si="25"/>
        <v>0</v>
      </c>
      <c r="T531" s="59">
        <f t="shared" si="26"/>
        <v>46802</v>
      </c>
      <c r="U531" s="59">
        <f>'PER TRIWULAN'!X526</f>
        <v>126150000</v>
      </c>
      <c r="V531" s="59">
        <f>'K8 SD_UPTD 2013'!F532</f>
        <v>126150000</v>
      </c>
    </row>
    <row r="532" spans="2:22">
      <c r="B532" s="79">
        <f>'PER TRIWULAN'!A527</f>
        <v>522</v>
      </c>
      <c r="C532" s="90" t="str">
        <f>'PER TRIWULAN'!I527</f>
        <v xml:space="preserve"> Pulokulon </v>
      </c>
      <c r="D532" s="36" t="str">
        <f>'PER TRIWULAN'!B527</f>
        <v>SD NEGERI 3 JATIHARJO</v>
      </c>
      <c r="E532" s="62">
        <f>'K8 SD_UPTD 2013'!G533</f>
        <v>7772500</v>
      </c>
      <c r="F532" s="62">
        <f>'K8 SD_UPTD 2013'!H533</f>
        <v>480000</v>
      </c>
      <c r="G532" s="62">
        <f>'K8 SD_UPTD 2013'!I533</f>
        <v>15391769</v>
      </c>
      <c r="H532" s="62">
        <f>'K8 SD_UPTD 2013'!J533</f>
        <v>15006000</v>
      </c>
      <c r="I532" s="62">
        <f>'K8 SD_UPTD 2013'!K533</f>
        <v>13818400</v>
      </c>
      <c r="J532" s="62">
        <f>'K8 SD_UPTD 2013'!L533</f>
        <v>3020331</v>
      </c>
      <c r="K532" s="62">
        <f>'K8 SD_UPTD 2013'!M533</f>
        <v>3000000</v>
      </c>
      <c r="L532" s="62">
        <f>'K8 SD_UPTD 2013'!N533</f>
        <v>15750000</v>
      </c>
      <c r="M532" s="62">
        <f>'K8 SD_UPTD 2013'!O533</f>
        <v>6617000</v>
      </c>
      <c r="N532" s="62">
        <f>'K8 SD_UPTD 2013'!P533</f>
        <v>0</v>
      </c>
      <c r="O532" s="62">
        <f>'K8 SD_UPTD 2013'!Q533</f>
        <v>1045000</v>
      </c>
      <c r="P532" s="62">
        <f>'K8 SD_UPTD 2013'!R533</f>
        <v>0</v>
      </c>
      <c r="Q532" s="62">
        <f>'K8 SD_UPTD 2013'!S533</f>
        <v>1329000</v>
      </c>
      <c r="R532" s="62">
        <f t="shared" si="24"/>
        <v>83230000</v>
      </c>
      <c r="S532" s="59">
        <f t="shared" si="25"/>
        <v>0</v>
      </c>
      <c r="T532" s="59">
        <f t="shared" si="26"/>
        <v>0</v>
      </c>
      <c r="U532" s="59">
        <f>'PER TRIWULAN'!X527</f>
        <v>83230000</v>
      </c>
      <c r="V532" s="59">
        <f>'K8 SD_UPTD 2013'!F533</f>
        <v>83230000</v>
      </c>
    </row>
    <row r="533" spans="2:22">
      <c r="B533" s="79">
        <f>'PER TRIWULAN'!A528</f>
        <v>523</v>
      </c>
      <c r="C533" s="90" t="str">
        <f>'PER TRIWULAN'!I528</f>
        <v xml:space="preserve"> Pulokulon </v>
      </c>
      <c r="D533" s="36" t="str">
        <f>'PER TRIWULAN'!B528</f>
        <v>SD NEGERI 3 JETAKSARI</v>
      </c>
      <c r="E533" s="62">
        <f>'K8 SD_UPTD 2013'!G534</f>
        <v>180500</v>
      </c>
      <c r="F533" s="62">
        <f>'K8 SD_UPTD 2013'!H534</f>
        <v>0</v>
      </c>
      <c r="G533" s="62">
        <f>'K8 SD_UPTD 2013'!I534</f>
        <v>3491300</v>
      </c>
      <c r="H533" s="62">
        <f>'K8 SD_UPTD 2013'!J534</f>
        <v>4952800</v>
      </c>
      <c r="I533" s="62">
        <f>'K8 SD_UPTD 2013'!K534</f>
        <v>4224750</v>
      </c>
      <c r="J533" s="62">
        <f>'K8 SD_UPTD 2013'!L534</f>
        <v>274642</v>
      </c>
      <c r="K533" s="62">
        <f>'K8 SD_UPTD 2013'!M534</f>
        <v>0</v>
      </c>
      <c r="L533" s="62">
        <f>'K8 SD_UPTD 2013'!N534</f>
        <v>7100000</v>
      </c>
      <c r="M533" s="62">
        <f>'K8 SD_UPTD 2013'!O534</f>
        <v>2653000</v>
      </c>
      <c r="N533" s="62">
        <f>'K8 SD_UPTD 2013'!P534</f>
        <v>0</v>
      </c>
      <c r="O533" s="62">
        <f>'K8 SD_UPTD 2013'!Q534</f>
        <v>2632000</v>
      </c>
      <c r="P533" s="62">
        <f>'K8 SD_UPTD 2013'!R534</f>
        <v>4651000</v>
      </c>
      <c r="Q533" s="62">
        <f>'K8 SD_UPTD 2013'!S534</f>
        <v>0</v>
      </c>
      <c r="R533" s="62">
        <f t="shared" si="24"/>
        <v>30159992</v>
      </c>
      <c r="S533" s="59">
        <f t="shared" si="25"/>
        <v>0</v>
      </c>
      <c r="T533" s="59">
        <f t="shared" si="26"/>
        <v>8</v>
      </c>
      <c r="U533" s="59">
        <f>'PER TRIWULAN'!X528</f>
        <v>30160000</v>
      </c>
      <c r="V533" s="59">
        <f>'K8 SD_UPTD 2013'!F534</f>
        <v>30160000</v>
      </c>
    </row>
    <row r="534" spans="2:22">
      <c r="B534" s="79">
        <f>'PER TRIWULAN'!A529</f>
        <v>524</v>
      </c>
      <c r="C534" s="90" t="str">
        <f>'PER TRIWULAN'!I529</f>
        <v xml:space="preserve"> Pulokulon </v>
      </c>
      <c r="D534" s="36" t="str">
        <f>'PER TRIWULAN'!B529</f>
        <v>SD NEGERI 3 KARANG HARJO</v>
      </c>
      <c r="E534" s="62">
        <f>'K8 SD_UPTD 2013'!G535</f>
        <v>1345000</v>
      </c>
      <c r="F534" s="62">
        <f>'K8 SD_UPTD 2013'!H535</f>
        <v>1200000</v>
      </c>
      <c r="G534" s="62">
        <f>'K8 SD_UPTD 2013'!I535</f>
        <v>20103650</v>
      </c>
      <c r="H534" s="62">
        <f>'K8 SD_UPTD 2013'!J535</f>
        <v>15817000</v>
      </c>
      <c r="I534" s="62">
        <f>'K8 SD_UPTD 2013'!K535</f>
        <v>16622200</v>
      </c>
      <c r="J534" s="62">
        <f>'K8 SD_UPTD 2013'!L535</f>
        <v>1403000</v>
      </c>
      <c r="K534" s="62">
        <f>'K8 SD_UPTD 2013'!M535</f>
        <v>0</v>
      </c>
      <c r="L534" s="62">
        <f>'K8 SD_UPTD 2013'!N535</f>
        <v>21650000</v>
      </c>
      <c r="M534" s="62">
        <f>'K8 SD_UPTD 2013'!O535</f>
        <v>1239000</v>
      </c>
      <c r="N534" s="62">
        <f>'K8 SD_UPTD 2013'!P535</f>
        <v>0</v>
      </c>
      <c r="O534" s="62">
        <f>'K8 SD_UPTD 2013'!Q535</f>
        <v>6624900</v>
      </c>
      <c r="P534" s="62">
        <f>'K8 SD_UPTD 2013'!R535</f>
        <v>1940000</v>
      </c>
      <c r="Q534" s="62">
        <f>'K8 SD_UPTD 2013'!S535</f>
        <v>7175250</v>
      </c>
      <c r="R534" s="62">
        <f t="shared" si="24"/>
        <v>95120000</v>
      </c>
      <c r="S534" s="59">
        <f t="shared" si="25"/>
        <v>0</v>
      </c>
      <c r="T534" s="59">
        <f t="shared" si="26"/>
        <v>0</v>
      </c>
      <c r="U534" s="59">
        <f>'PER TRIWULAN'!X529</f>
        <v>95120000</v>
      </c>
      <c r="V534" s="59">
        <f>'K8 SD_UPTD 2013'!F535</f>
        <v>95120000</v>
      </c>
    </row>
    <row r="535" spans="2:22">
      <c r="B535" s="79">
        <f>'PER TRIWULAN'!A530</f>
        <v>525</v>
      </c>
      <c r="C535" s="90" t="str">
        <f>'PER TRIWULAN'!I530</f>
        <v xml:space="preserve"> Pulokulon </v>
      </c>
      <c r="D535" s="36" t="str">
        <f>'PER TRIWULAN'!B530</f>
        <v>SD NEGERI 3 MANGUNREJO</v>
      </c>
      <c r="E535" s="62">
        <f>'K8 SD_UPTD 2013'!G536</f>
        <v>0</v>
      </c>
      <c r="F535" s="62">
        <f>'K8 SD_UPTD 2013'!H536</f>
        <v>1050000</v>
      </c>
      <c r="G535" s="62">
        <f>'K8 SD_UPTD 2013'!I536</f>
        <v>7781900</v>
      </c>
      <c r="H535" s="62">
        <f>'K8 SD_UPTD 2013'!J536</f>
        <v>18430350</v>
      </c>
      <c r="I535" s="62">
        <f>'K8 SD_UPTD 2013'!K536</f>
        <v>23841750</v>
      </c>
      <c r="J535" s="62">
        <f>'K8 SD_UPTD 2013'!L536</f>
        <v>2312000</v>
      </c>
      <c r="K535" s="62">
        <f>'K8 SD_UPTD 2013'!M536</f>
        <v>6131000</v>
      </c>
      <c r="L535" s="62">
        <f>'K8 SD_UPTD 2013'!N536</f>
        <v>10200000</v>
      </c>
      <c r="M535" s="62">
        <f>'K8 SD_UPTD 2013'!O536</f>
        <v>5183000</v>
      </c>
      <c r="N535" s="62">
        <f>'K8 SD_UPTD 2013'!P536</f>
        <v>0</v>
      </c>
      <c r="O535" s="62">
        <f>'K8 SD_UPTD 2013'!Q536</f>
        <v>2500000</v>
      </c>
      <c r="P535" s="62">
        <f>'K8 SD_UPTD 2013'!R536</f>
        <v>0</v>
      </c>
      <c r="Q535" s="62">
        <f>'K8 SD_UPTD 2013'!S536</f>
        <v>0</v>
      </c>
      <c r="R535" s="62">
        <f t="shared" si="24"/>
        <v>77430000</v>
      </c>
      <c r="S535" s="59">
        <f t="shared" si="25"/>
        <v>0</v>
      </c>
      <c r="T535" s="59">
        <f t="shared" si="26"/>
        <v>0</v>
      </c>
      <c r="U535" s="59">
        <f>'PER TRIWULAN'!X530</f>
        <v>77430000</v>
      </c>
      <c r="V535" s="59">
        <f>'K8 SD_UPTD 2013'!F536</f>
        <v>77430000</v>
      </c>
    </row>
    <row r="536" spans="2:22">
      <c r="B536" s="79">
        <f>'PER TRIWULAN'!A531</f>
        <v>526</v>
      </c>
      <c r="C536" s="90" t="str">
        <f>'PER TRIWULAN'!I531</f>
        <v xml:space="preserve"> Pulokulon </v>
      </c>
      <c r="D536" s="36" t="str">
        <f>'PER TRIWULAN'!B531</f>
        <v>SD NEGERI 3 PANUNGGALAN</v>
      </c>
      <c r="E536" s="62">
        <f>'K8 SD_UPTD 2013'!G537</f>
        <v>128000</v>
      </c>
      <c r="F536" s="62">
        <f>'K8 SD_UPTD 2013'!H537</f>
        <v>750000</v>
      </c>
      <c r="G536" s="62">
        <f>'K8 SD_UPTD 2013'!I537</f>
        <v>7687950</v>
      </c>
      <c r="H536" s="62">
        <f>'K8 SD_UPTD 2013'!J537</f>
        <v>13843200</v>
      </c>
      <c r="I536" s="62">
        <f>'K8 SD_UPTD 2013'!K537</f>
        <v>21554000</v>
      </c>
      <c r="J536" s="62">
        <f>'K8 SD_UPTD 2013'!L537</f>
        <v>3298950</v>
      </c>
      <c r="K536" s="62">
        <f>'K8 SD_UPTD 2013'!M537</f>
        <v>11590000</v>
      </c>
      <c r="L536" s="62">
        <f>'K8 SD_UPTD 2013'!N537</f>
        <v>16200000</v>
      </c>
      <c r="M536" s="62">
        <f>'K8 SD_UPTD 2013'!O537</f>
        <v>3387900</v>
      </c>
      <c r="N536" s="62">
        <f>'K8 SD_UPTD 2013'!P537</f>
        <v>0</v>
      </c>
      <c r="O536" s="62">
        <f>'K8 SD_UPTD 2013'!Q537</f>
        <v>3050000</v>
      </c>
      <c r="P536" s="62">
        <f>'K8 SD_UPTD 2013'!R537</f>
        <v>0</v>
      </c>
      <c r="Q536" s="62">
        <f>'K8 SD_UPTD 2013'!S537</f>
        <v>0</v>
      </c>
      <c r="R536" s="62">
        <f t="shared" si="24"/>
        <v>81490000</v>
      </c>
      <c r="S536" s="59">
        <f t="shared" si="25"/>
        <v>0</v>
      </c>
      <c r="T536" s="59">
        <f t="shared" si="26"/>
        <v>0</v>
      </c>
      <c r="U536" s="59">
        <f>'PER TRIWULAN'!X531</f>
        <v>81490000</v>
      </c>
      <c r="V536" s="59">
        <f>'K8 SD_UPTD 2013'!F537</f>
        <v>81490000</v>
      </c>
    </row>
    <row r="537" spans="2:22">
      <c r="B537" s="79">
        <f>'PER TRIWULAN'!A532</f>
        <v>527</v>
      </c>
      <c r="C537" s="90" t="str">
        <f>'PER TRIWULAN'!I532</f>
        <v xml:space="preserve"> Pulokulon </v>
      </c>
      <c r="D537" s="36" t="str">
        <f>'PER TRIWULAN'!B532</f>
        <v>SD NEGERI 3 PULO KULON</v>
      </c>
      <c r="E537" s="62">
        <f>'K8 SD_UPTD 2013'!G538</f>
        <v>9779750</v>
      </c>
      <c r="F537" s="62">
        <f>'K8 SD_UPTD 2013'!H538</f>
        <v>1458000</v>
      </c>
      <c r="G537" s="62">
        <f>'K8 SD_UPTD 2013'!I538</f>
        <v>10257500</v>
      </c>
      <c r="H537" s="62">
        <f>'K8 SD_UPTD 2013'!J538</f>
        <v>33519250</v>
      </c>
      <c r="I537" s="62">
        <f>'K8 SD_UPTD 2013'!K538</f>
        <v>29490800</v>
      </c>
      <c r="J537" s="62">
        <f>'K8 SD_UPTD 2013'!L538</f>
        <v>2235700</v>
      </c>
      <c r="K537" s="62">
        <f>'K8 SD_UPTD 2013'!M538</f>
        <v>20491000</v>
      </c>
      <c r="L537" s="62">
        <f>'K8 SD_UPTD 2013'!N538</f>
        <v>28650000</v>
      </c>
      <c r="M537" s="62">
        <f>'K8 SD_UPTD 2013'!O538</f>
        <v>12833000</v>
      </c>
      <c r="N537" s="62">
        <f>'K8 SD_UPTD 2013'!P538</f>
        <v>0</v>
      </c>
      <c r="O537" s="62">
        <f>'K8 SD_UPTD 2013'!Q538</f>
        <v>2300000</v>
      </c>
      <c r="P537" s="62">
        <f>'K8 SD_UPTD 2013'!R538</f>
        <v>625000</v>
      </c>
      <c r="Q537" s="62">
        <f>'K8 SD_UPTD 2013'!S538</f>
        <v>900000</v>
      </c>
      <c r="R537" s="62">
        <f t="shared" si="24"/>
        <v>152540000</v>
      </c>
      <c r="S537" s="59">
        <f t="shared" si="25"/>
        <v>0</v>
      </c>
      <c r="T537" s="59">
        <f t="shared" si="26"/>
        <v>0</v>
      </c>
      <c r="U537" s="59">
        <f>'PER TRIWULAN'!X532</f>
        <v>152540000</v>
      </c>
      <c r="V537" s="59">
        <f>'K8 SD_UPTD 2013'!F538</f>
        <v>152540000</v>
      </c>
    </row>
    <row r="538" spans="2:22">
      <c r="B538" s="79">
        <f>'PER TRIWULAN'!A533</f>
        <v>528</v>
      </c>
      <c r="C538" s="90" t="str">
        <f>'PER TRIWULAN'!I533</f>
        <v xml:space="preserve"> Pulokulon </v>
      </c>
      <c r="D538" s="36" t="str">
        <f>'PER TRIWULAN'!B533</f>
        <v>SD NEGERI 3 RANDUREJO</v>
      </c>
      <c r="E538" s="62">
        <f>'K8 SD_UPTD 2013'!G539</f>
        <v>450000</v>
      </c>
      <c r="F538" s="62">
        <f>'K8 SD_UPTD 2013'!H539</f>
        <v>500000</v>
      </c>
      <c r="G538" s="62">
        <f>'K8 SD_UPTD 2013'!I539</f>
        <v>3292450</v>
      </c>
      <c r="H538" s="62">
        <f>'K8 SD_UPTD 2013'!J539</f>
        <v>7362800</v>
      </c>
      <c r="I538" s="62">
        <f>'K8 SD_UPTD 2013'!K539</f>
        <v>17339150</v>
      </c>
      <c r="J538" s="62">
        <f>'K8 SD_UPTD 2013'!L539</f>
        <v>713500</v>
      </c>
      <c r="K538" s="62">
        <f>'K8 SD_UPTD 2013'!M539</f>
        <v>2130000</v>
      </c>
      <c r="L538" s="62">
        <f>'K8 SD_UPTD 2013'!N539</f>
        <v>15300000</v>
      </c>
      <c r="M538" s="62">
        <f>'K8 SD_UPTD 2013'!O539</f>
        <v>3805500</v>
      </c>
      <c r="N538" s="62">
        <f>'K8 SD_UPTD 2013'!P539</f>
        <v>0</v>
      </c>
      <c r="O538" s="62">
        <f>'K8 SD_UPTD 2013'!Q539</f>
        <v>3100000</v>
      </c>
      <c r="P538" s="62">
        <f>'K8 SD_UPTD 2013'!R539</f>
        <v>0</v>
      </c>
      <c r="Q538" s="62">
        <f>'K8 SD_UPTD 2013'!S539</f>
        <v>0</v>
      </c>
      <c r="R538" s="62">
        <f t="shared" si="24"/>
        <v>53993400</v>
      </c>
      <c r="S538" s="59">
        <f t="shared" si="25"/>
        <v>0</v>
      </c>
      <c r="T538" s="59">
        <f t="shared" si="26"/>
        <v>816600</v>
      </c>
      <c r="U538" s="59">
        <f>'PER TRIWULAN'!X533</f>
        <v>54810000</v>
      </c>
      <c r="V538" s="59">
        <f>'K8 SD_UPTD 2013'!F539</f>
        <v>54810000</v>
      </c>
    </row>
    <row r="539" spans="2:22">
      <c r="B539" s="79">
        <f>'PER TRIWULAN'!A534</f>
        <v>529</v>
      </c>
      <c r="C539" s="90" t="str">
        <f>'PER TRIWULAN'!I534</f>
        <v xml:space="preserve"> Pulokulon </v>
      </c>
      <c r="D539" s="36" t="str">
        <f>'PER TRIWULAN'!B534</f>
        <v>SD NEGERI 3 SIDOREJO</v>
      </c>
      <c r="E539" s="62">
        <f>'K8 SD_UPTD 2013'!G540</f>
        <v>0</v>
      </c>
      <c r="F539" s="62">
        <f>'K8 SD_UPTD 2013'!H540</f>
        <v>0</v>
      </c>
      <c r="G539" s="62">
        <f>'K8 SD_UPTD 2013'!I540</f>
        <v>9786400</v>
      </c>
      <c r="H539" s="62">
        <f>'K8 SD_UPTD 2013'!J540</f>
        <v>9549200</v>
      </c>
      <c r="I539" s="62">
        <f>'K8 SD_UPTD 2013'!K540</f>
        <v>14631550</v>
      </c>
      <c r="J539" s="62">
        <f>'K8 SD_UPTD 2013'!L540</f>
        <v>7224000</v>
      </c>
      <c r="K539" s="62">
        <f>'K8 SD_UPTD 2013'!M540</f>
        <v>3019000</v>
      </c>
      <c r="L539" s="62">
        <f>'K8 SD_UPTD 2013'!N540</f>
        <v>14400000</v>
      </c>
      <c r="M539" s="62">
        <f>'K8 SD_UPTD 2013'!O540</f>
        <v>2328000</v>
      </c>
      <c r="N539" s="62">
        <f>'K8 SD_UPTD 2013'!P540</f>
        <v>0</v>
      </c>
      <c r="O539" s="62">
        <f>'K8 SD_UPTD 2013'!Q540</f>
        <v>6114650</v>
      </c>
      <c r="P539" s="62">
        <f>'K8 SD_UPTD 2013'!R540</f>
        <v>5765000</v>
      </c>
      <c r="Q539" s="62">
        <f>'K8 SD_UPTD 2013'!S540</f>
        <v>0</v>
      </c>
      <c r="R539" s="62">
        <f t="shared" si="24"/>
        <v>72817800</v>
      </c>
      <c r="S539" s="59">
        <f t="shared" si="25"/>
        <v>0</v>
      </c>
      <c r="T539" s="59">
        <f t="shared" si="26"/>
        <v>552200</v>
      </c>
      <c r="U539" s="59">
        <f>'PER TRIWULAN'!X534</f>
        <v>73370000</v>
      </c>
      <c r="V539" s="59">
        <f>'K8 SD_UPTD 2013'!F540</f>
        <v>73370000</v>
      </c>
    </row>
    <row r="540" spans="2:22">
      <c r="B540" s="79">
        <f>'PER TRIWULAN'!A535</f>
        <v>530</v>
      </c>
      <c r="C540" s="90" t="str">
        <f>'PER TRIWULAN'!I535</f>
        <v xml:space="preserve"> Pulokulon </v>
      </c>
      <c r="D540" s="36" t="str">
        <f>'PER TRIWULAN'!B535</f>
        <v>SD NEGERI 3 TUKO</v>
      </c>
      <c r="E540" s="62">
        <f>'K8 SD_UPTD 2013'!G541</f>
        <v>5920350</v>
      </c>
      <c r="F540" s="62">
        <f>'K8 SD_UPTD 2013'!H541</f>
        <v>958000</v>
      </c>
      <c r="G540" s="62">
        <f>'K8 SD_UPTD 2013'!I541</f>
        <v>17683950</v>
      </c>
      <c r="H540" s="62">
        <f>'K8 SD_UPTD 2013'!J541</f>
        <v>16505500</v>
      </c>
      <c r="I540" s="62">
        <f>'K8 SD_UPTD 2013'!K541</f>
        <v>9130500</v>
      </c>
      <c r="J540" s="62">
        <f>'K8 SD_UPTD 2013'!L541</f>
        <v>6150700</v>
      </c>
      <c r="K540" s="62">
        <f>'K8 SD_UPTD 2013'!M541</f>
        <v>16800000</v>
      </c>
      <c r="L540" s="62">
        <f>'K8 SD_UPTD 2013'!N541</f>
        <v>14700000</v>
      </c>
      <c r="M540" s="62">
        <f>'K8 SD_UPTD 2013'!O541</f>
        <v>3886000</v>
      </c>
      <c r="N540" s="62">
        <f>'K8 SD_UPTD 2013'!P541</f>
        <v>450000</v>
      </c>
      <c r="O540" s="62">
        <f>'K8 SD_UPTD 2013'!Q541</f>
        <v>3195000</v>
      </c>
      <c r="P540" s="62">
        <f>'K8 SD_UPTD 2013'!R541</f>
        <v>2380000</v>
      </c>
      <c r="Q540" s="62">
        <f>'K8 SD_UPTD 2013'!S541</f>
        <v>1130000</v>
      </c>
      <c r="R540" s="62">
        <f t="shared" si="24"/>
        <v>98890000</v>
      </c>
      <c r="S540" s="59">
        <f t="shared" si="25"/>
        <v>0</v>
      </c>
      <c r="T540" s="59">
        <f t="shared" si="26"/>
        <v>0</v>
      </c>
      <c r="U540" s="59">
        <f>'PER TRIWULAN'!X535</f>
        <v>98890000</v>
      </c>
      <c r="V540" s="59">
        <f>'K8 SD_UPTD 2013'!F541</f>
        <v>98890000</v>
      </c>
    </row>
    <row r="541" spans="2:22">
      <c r="B541" s="79">
        <f>'PER TRIWULAN'!A536</f>
        <v>531</v>
      </c>
      <c r="C541" s="90" t="str">
        <f>'PER TRIWULAN'!I536</f>
        <v xml:space="preserve"> Pulokulon </v>
      </c>
      <c r="D541" s="36" t="str">
        <f>'PER TRIWULAN'!B536</f>
        <v>SD NEGERI 4 JAMBON</v>
      </c>
      <c r="E541" s="62">
        <f>'K8 SD_UPTD 2013'!G542</f>
        <v>3266250</v>
      </c>
      <c r="F541" s="62">
        <f>'K8 SD_UPTD 2013'!H542</f>
        <v>1002000</v>
      </c>
      <c r="G541" s="62">
        <f>'K8 SD_UPTD 2013'!I542</f>
        <v>12198750</v>
      </c>
      <c r="H541" s="62">
        <f>'K8 SD_UPTD 2013'!J542</f>
        <v>23771100</v>
      </c>
      <c r="I541" s="62">
        <f>'K8 SD_UPTD 2013'!K542</f>
        <v>9416050</v>
      </c>
      <c r="J541" s="62">
        <f>'K8 SD_UPTD 2013'!L542</f>
        <v>1206850</v>
      </c>
      <c r="K541" s="62">
        <f>'K8 SD_UPTD 2013'!M542</f>
        <v>4480000</v>
      </c>
      <c r="L541" s="62">
        <f>'K8 SD_UPTD 2013'!N542</f>
        <v>22800000</v>
      </c>
      <c r="M541" s="62">
        <f>'K8 SD_UPTD 2013'!O542</f>
        <v>5259000</v>
      </c>
      <c r="N541" s="62">
        <f>'K8 SD_UPTD 2013'!P542</f>
        <v>0</v>
      </c>
      <c r="O541" s="62">
        <f>'K8 SD_UPTD 2013'!Q542</f>
        <v>3600000</v>
      </c>
      <c r="P541" s="62">
        <f>'K8 SD_UPTD 2013'!R542</f>
        <v>0</v>
      </c>
      <c r="Q541" s="62">
        <f>'K8 SD_UPTD 2013'!S542</f>
        <v>0</v>
      </c>
      <c r="R541" s="62">
        <f t="shared" si="24"/>
        <v>87000000</v>
      </c>
      <c r="S541" s="59">
        <f t="shared" si="25"/>
        <v>0</v>
      </c>
      <c r="T541" s="59">
        <f t="shared" si="26"/>
        <v>0</v>
      </c>
      <c r="U541" s="59">
        <f>'PER TRIWULAN'!X536</f>
        <v>87000000</v>
      </c>
      <c r="V541" s="59">
        <f>'K8 SD_UPTD 2013'!F542</f>
        <v>87000000</v>
      </c>
    </row>
    <row r="542" spans="2:22">
      <c r="B542" s="79">
        <f>'PER TRIWULAN'!A537</f>
        <v>532</v>
      </c>
      <c r="C542" s="90" t="str">
        <f>'PER TRIWULAN'!I537</f>
        <v xml:space="preserve"> Pulokulon </v>
      </c>
      <c r="D542" s="36" t="str">
        <f>'PER TRIWULAN'!B537</f>
        <v>SD NEGERI 4 JATIHARJO</v>
      </c>
      <c r="E542" s="62">
        <f>'K8 SD_UPTD 2013'!G543</f>
        <v>1835500</v>
      </c>
      <c r="F542" s="62">
        <f>'K8 SD_UPTD 2013'!H543</f>
        <v>0</v>
      </c>
      <c r="G542" s="62">
        <f>'K8 SD_UPTD 2013'!I543</f>
        <v>5313550</v>
      </c>
      <c r="H542" s="62">
        <f>'K8 SD_UPTD 2013'!J543</f>
        <v>6620600</v>
      </c>
      <c r="I542" s="62">
        <f>'K8 SD_UPTD 2013'!K543</f>
        <v>9964121</v>
      </c>
      <c r="J542" s="62">
        <f>'K8 SD_UPTD 2013'!L543</f>
        <v>884729</v>
      </c>
      <c r="K542" s="62">
        <f>'K8 SD_UPTD 2013'!M543</f>
        <v>795000</v>
      </c>
      <c r="L542" s="62">
        <f>'K8 SD_UPTD 2013'!N543</f>
        <v>17550000</v>
      </c>
      <c r="M542" s="62">
        <f>'K8 SD_UPTD 2013'!O543</f>
        <v>1081500</v>
      </c>
      <c r="N542" s="62">
        <f>'K8 SD_UPTD 2013'!P543</f>
        <v>0</v>
      </c>
      <c r="O542" s="62">
        <f>'K8 SD_UPTD 2013'!Q543</f>
        <v>2500000</v>
      </c>
      <c r="P542" s="62">
        <f>'K8 SD_UPTD 2013'!R543</f>
        <v>0</v>
      </c>
      <c r="Q542" s="62">
        <f>'K8 SD_UPTD 2013'!S543</f>
        <v>0</v>
      </c>
      <c r="R542" s="62">
        <f t="shared" si="24"/>
        <v>46545000</v>
      </c>
      <c r="S542" s="59">
        <f t="shared" si="25"/>
        <v>0</v>
      </c>
      <c r="T542" s="59">
        <f t="shared" si="26"/>
        <v>0</v>
      </c>
      <c r="U542" s="59">
        <f>'PER TRIWULAN'!X537</f>
        <v>46545000</v>
      </c>
      <c r="V542" s="59">
        <f>'K8 SD_UPTD 2013'!F543</f>
        <v>46545000</v>
      </c>
    </row>
    <row r="543" spans="2:22">
      <c r="B543" s="79">
        <f>'PER TRIWULAN'!A538</f>
        <v>533</v>
      </c>
      <c r="C543" s="90" t="str">
        <f>'PER TRIWULAN'!I538</f>
        <v xml:space="preserve"> Pulokulon </v>
      </c>
      <c r="D543" s="36" t="str">
        <f>'PER TRIWULAN'!B538</f>
        <v>SD NEGERI 4 KARANG HARJO</v>
      </c>
      <c r="E543" s="62">
        <f>'K8 SD_UPTD 2013'!G544</f>
        <v>2677050</v>
      </c>
      <c r="F543" s="62">
        <f>'K8 SD_UPTD 2013'!H544</f>
        <v>1106000</v>
      </c>
      <c r="G543" s="62">
        <f>'K8 SD_UPTD 2013'!I544</f>
        <v>8503700</v>
      </c>
      <c r="H543" s="62">
        <f>'K8 SD_UPTD 2013'!J544</f>
        <v>17379900</v>
      </c>
      <c r="I543" s="62">
        <f>'K8 SD_UPTD 2013'!K544</f>
        <v>19269014</v>
      </c>
      <c r="J543" s="62">
        <f>'K8 SD_UPTD 2013'!L544</f>
        <v>3300736</v>
      </c>
      <c r="K543" s="62">
        <f>'K8 SD_UPTD 2013'!M544</f>
        <v>5725500</v>
      </c>
      <c r="L543" s="62">
        <f>'K8 SD_UPTD 2013'!N544</f>
        <v>23850000</v>
      </c>
      <c r="M543" s="62">
        <f>'K8 SD_UPTD 2013'!O544</f>
        <v>11797000</v>
      </c>
      <c r="N543" s="62">
        <f>'K8 SD_UPTD 2013'!P544</f>
        <v>1049600</v>
      </c>
      <c r="O543" s="62">
        <f>'K8 SD_UPTD 2013'!Q544</f>
        <v>2400000</v>
      </c>
      <c r="P543" s="62">
        <f>'K8 SD_UPTD 2013'!R544</f>
        <v>3050000</v>
      </c>
      <c r="Q543" s="62">
        <f>'K8 SD_UPTD 2013'!S544</f>
        <v>4781500</v>
      </c>
      <c r="R543" s="62">
        <f t="shared" si="24"/>
        <v>104890000</v>
      </c>
      <c r="S543" s="59">
        <f t="shared" si="25"/>
        <v>0</v>
      </c>
      <c r="T543" s="59">
        <f t="shared" si="26"/>
        <v>90000</v>
      </c>
      <c r="U543" s="59">
        <f>'PER TRIWULAN'!X538</f>
        <v>104980000</v>
      </c>
      <c r="V543" s="59">
        <f>'K8 SD_UPTD 2013'!F544</f>
        <v>104980000</v>
      </c>
    </row>
    <row r="544" spans="2:22">
      <c r="B544" s="79">
        <f>'PER TRIWULAN'!A539</f>
        <v>534</v>
      </c>
      <c r="C544" s="90" t="str">
        <f>'PER TRIWULAN'!I539</f>
        <v xml:space="preserve"> Pulokulon </v>
      </c>
      <c r="D544" s="36" t="str">
        <f>'PER TRIWULAN'!B539</f>
        <v>SD NEGERI 4 MANGUN REJO</v>
      </c>
      <c r="E544" s="62">
        <f>'K8 SD_UPTD 2013'!G545</f>
        <v>0</v>
      </c>
      <c r="F544" s="62">
        <f>'K8 SD_UPTD 2013'!H545</f>
        <v>0</v>
      </c>
      <c r="G544" s="62">
        <f>'K8 SD_UPTD 2013'!I545</f>
        <v>8522400</v>
      </c>
      <c r="H544" s="62">
        <f>'K8 SD_UPTD 2013'!J545</f>
        <v>14263200</v>
      </c>
      <c r="I544" s="62">
        <f>'K8 SD_UPTD 2013'!K545</f>
        <v>23607701</v>
      </c>
      <c r="J544" s="62">
        <f>'K8 SD_UPTD 2013'!L545</f>
        <v>447199</v>
      </c>
      <c r="K544" s="62">
        <f>'K8 SD_UPTD 2013'!M545</f>
        <v>1910000</v>
      </c>
      <c r="L544" s="62">
        <f>'K8 SD_UPTD 2013'!N545</f>
        <v>12500000</v>
      </c>
      <c r="M544" s="62">
        <f>'K8 SD_UPTD 2013'!O545</f>
        <v>2949500</v>
      </c>
      <c r="N544" s="62">
        <f>'K8 SD_UPTD 2013'!P545</f>
        <v>0</v>
      </c>
      <c r="O544" s="62">
        <f>'K8 SD_UPTD 2013'!Q545</f>
        <v>2500000</v>
      </c>
      <c r="P544" s="62">
        <f>'K8 SD_UPTD 2013'!R545</f>
        <v>0</v>
      </c>
      <c r="Q544" s="62">
        <f>'K8 SD_UPTD 2013'!S545</f>
        <v>0</v>
      </c>
      <c r="R544" s="62">
        <f t="shared" si="24"/>
        <v>66700000</v>
      </c>
      <c r="S544" s="59">
        <f t="shared" si="25"/>
        <v>0</v>
      </c>
      <c r="T544" s="59">
        <f t="shared" si="26"/>
        <v>0</v>
      </c>
      <c r="U544" s="59">
        <f>'PER TRIWULAN'!X539</f>
        <v>66700000</v>
      </c>
      <c r="V544" s="59">
        <f>'K8 SD_UPTD 2013'!F545</f>
        <v>66700000</v>
      </c>
    </row>
    <row r="545" spans="2:22">
      <c r="B545" s="79">
        <f>'PER TRIWULAN'!A540</f>
        <v>535</v>
      </c>
      <c r="C545" s="90" t="str">
        <f>'PER TRIWULAN'!I540</f>
        <v xml:space="preserve"> Pulokulon </v>
      </c>
      <c r="D545" s="36" t="str">
        <f>'PER TRIWULAN'!B540</f>
        <v>SD NEGERI 4 MLOWO KARANGTALUN</v>
      </c>
      <c r="E545" s="62">
        <f>'K8 SD_UPTD 2013'!G546</f>
        <v>983000</v>
      </c>
      <c r="F545" s="62">
        <f>'K8 SD_UPTD 2013'!H546</f>
        <v>900000</v>
      </c>
      <c r="G545" s="62">
        <f>'K8 SD_UPTD 2013'!I546</f>
        <v>4459050</v>
      </c>
      <c r="H545" s="62">
        <f>'K8 SD_UPTD 2013'!J546</f>
        <v>9838250</v>
      </c>
      <c r="I545" s="62">
        <f>'K8 SD_UPTD 2013'!K546</f>
        <v>5083200</v>
      </c>
      <c r="J545" s="62">
        <f>'K8 SD_UPTD 2013'!L546</f>
        <v>8941500</v>
      </c>
      <c r="K545" s="62">
        <f>'K8 SD_UPTD 2013'!M546</f>
        <v>1285000</v>
      </c>
      <c r="L545" s="62">
        <f>'K8 SD_UPTD 2013'!N546</f>
        <v>8700000</v>
      </c>
      <c r="M545" s="62">
        <f>'K8 SD_UPTD 2013'!O546</f>
        <v>2150000</v>
      </c>
      <c r="N545" s="62">
        <f>'K8 SD_UPTD 2013'!P546</f>
        <v>0</v>
      </c>
      <c r="O545" s="62">
        <f>'K8 SD_UPTD 2013'!Q546</f>
        <v>1650000</v>
      </c>
      <c r="P545" s="62">
        <f>'K8 SD_UPTD 2013'!R546</f>
        <v>0</v>
      </c>
      <c r="Q545" s="62">
        <f>'K8 SD_UPTD 2013'!S546</f>
        <v>0</v>
      </c>
      <c r="R545" s="62">
        <f t="shared" si="24"/>
        <v>43990000</v>
      </c>
      <c r="S545" s="59">
        <f t="shared" si="25"/>
        <v>0</v>
      </c>
      <c r="T545" s="59">
        <f t="shared" si="26"/>
        <v>90000</v>
      </c>
      <c r="U545" s="59">
        <f>'PER TRIWULAN'!X540</f>
        <v>44080000</v>
      </c>
      <c r="V545" s="59">
        <f>'K8 SD_UPTD 2013'!F546</f>
        <v>44080000</v>
      </c>
    </row>
    <row r="546" spans="2:22">
      <c r="B546" s="79">
        <f>'PER TRIWULAN'!A541</f>
        <v>536</v>
      </c>
      <c r="C546" s="90" t="str">
        <f>'PER TRIWULAN'!I541</f>
        <v xml:space="preserve"> Pulokulon </v>
      </c>
      <c r="D546" s="36" t="str">
        <f>'PER TRIWULAN'!B541</f>
        <v>SD NEGERI 4 PANUNGGALAN</v>
      </c>
      <c r="E546" s="62">
        <f>'K8 SD_UPTD 2013'!G547</f>
        <v>9313500</v>
      </c>
      <c r="F546" s="62">
        <f>'K8 SD_UPTD 2013'!H547</f>
        <v>1032000</v>
      </c>
      <c r="G546" s="62">
        <f>'K8 SD_UPTD 2013'!I547</f>
        <v>10200900</v>
      </c>
      <c r="H546" s="62">
        <f>'K8 SD_UPTD 2013'!J547</f>
        <v>14847050</v>
      </c>
      <c r="I546" s="62">
        <f>'K8 SD_UPTD 2013'!K547</f>
        <v>8480400</v>
      </c>
      <c r="J546" s="62">
        <f>'K8 SD_UPTD 2013'!L547</f>
        <v>5223020</v>
      </c>
      <c r="K546" s="62">
        <f>'K8 SD_UPTD 2013'!M547</f>
        <v>1989700</v>
      </c>
      <c r="L546" s="62">
        <f>'K8 SD_UPTD 2013'!N547</f>
        <v>15600000</v>
      </c>
      <c r="M546" s="62">
        <f>'K8 SD_UPTD 2013'!O547</f>
        <v>3832600</v>
      </c>
      <c r="N546" s="62">
        <f>'K8 SD_UPTD 2013'!P547</f>
        <v>2380000</v>
      </c>
      <c r="O546" s="62">
        <f>'K8 SD_UPTD 2013'!Q547</f>
        <v>2500000</v>
      </c>
      <c r="P546" s="62">
        <f>'K8 SD_UPTD 2013'!R547</f>
        <v>4757500</v>
      </c>
      <c r="Q546" s="62">
        <f>'K8 SD_UPTD 2013'!S547</f>
        <v>5651500</v>
      </c>
      <c r="R546" s="62">
        <f t="shared" si="24"/>
        <v>85808170</v>
      </c>
      <c r="S546" s="59">
        <f t="shared" si="25"/>
        <v>0</v>
      </c>
      <c r="T546" s="59">
        <f t="shared" si="26"/>
        <v>31830</v>
      </c>
      <c r="U546" s="59">
        <f>'PER TRIWULAN'!X541</f>
        <v>85840000</v>
      </c>
      <c r="V546" s="59">
        <f>'K8 SD_UPTD 2013'!F547</f>
        <v>85840000</v>
      </c>
    </row>
    <row r="547" spans="2:22">
      <c r="B547" s="79">
        <f>'PER TRIWULAN'!A542</f>
        <v>537</v>
      </c>
      <c r="C547" s="90" t="str">
        <f>'PER TRIWULAN'!I542</f>
        <v xml:space="preserve"> Pulokulon </v>
      </c>
      <c r="D547" s="36" t="str">
        <f>'PER TRIWULAN'!B542</f>
        <v>SD NEGERI 4 PULOKULON</v>
      </c>
      <c r="E547" s="62">
        <f>'K8 SD_UPTD 2013'!G548</f>
        <v>9450750</v>
      </c>
      <c r="F547" s="62">
        <f>'K8 SD_UPTD 2013'!H548</f>
        <v>1800000</v>
      </c>
      <c r="G547" s="62">
        <f>'K8 SD_UPTD 2013'!I548</f>
        <v>14118700</v>
      </c>
      <c r="H547" s="62">
        <f>'K8 SD_UPTD 2013'!J548</f>
        <v>30920600</v>
      </c>
      <c r="I547" s="62">
        <f>'K8 SD_UPTD 2013'!K548</f>
        <v>19274700</v>
      </c>
      <c r="J547" s="62">
        <f>'K8 SD_UPTD 2013'!L548</f>
        <v>628000</v>
      </c>
      <c r="K547" s="62">
        <f>'K8 SD_UPTD 2013'!M548</f>
        <v>17180000</v>
      </c>
      <c r="L547" s="62">
        <f>'K8 SD_UPTD 2013'!N548</f>
        <v>33600000</v>
      </c>
      <c r="M547" s="62">
        <f>'K8 SD_UPTD 2013'!O548</f>
        <v>12072000</v>
      </c>
      <c r="N547" s="62">
        <f>'K8 SD_UPTD 2013'!P548</f>
        <v>0</v>
      </c>
      <c r="O547" s="62">
        <f>'K8 SD_UPTD 2013'!Q548</f>
        <v>2250000</v>
      </c>
      <c r="P547" s="62">
        <f>'K8 SD_UPTD 2013'!R548</f>
        <v>685000</v>
      </c>
      <c r="Q547" s="62">
        <f>'K8 SD_UPTD 2013'!S548</f>
        <v>7080250</v>
      </c>
      <c r="R547" s="62">
        <f t="shared" si="24"/>
        <v>149060000</v>
      </c>
      <c r="S547" s="59">
        <f t="shared" si="25"/>
        <v>0</v>
      </c>
      <c r="T547" s="59">
        <f t="shared" si="26"/>
        <v>0</v>
      </c>
      <c r="U547" s="59">
        <f>'PER TRIWULAN'!X542</f>
        <v>149060000</v>
      </c>
      <c r="V547" s="59">
        <f>'K8 SD_UPTD 2013'!F548</f>
        <v>149060000</v>
      </c>
    </row>
    <row r="548" spans="2:22">
      <c r="B548" s="79">
        <f>'PER TRIWULAN'!A543</f>
        <v>538</v>
      </c>
      <c r="C548" s="90" t="str">
        <f>'PER TRIWULAN'!I543</f>
        <v xml:space="preserve"> Pulokulon </v>
      </c>
      <c r="D548" s="36" t="str">
        <f>'PER TRIWULAN'!B543</f>
        <v>SD NEGERI 4 RANDUREJO</v>
      </c>
      <c r="E548" s="62">
        <f>'K8 SD_UPTD 2013'!G549</f>
        <v>0</v>
      </c>
      <c r="F548" s="62">
        <f>'K8 SD_UPTD 2013'!H549</f>
        <v>0</v>
      </c>
      <c r="G548" s="62">
        <f>'K8 SD_UPTD 2013'!I549</f>
        <v>2408700</v>
      </c>
      <c r="H548" s="62">
        <f>'K8 SD_UPTD 2013'!J549</f>
        <v>8223600</v>
      </c>
      <c r="I548" s="62">
        <f>'K8 SD_UPTD 2013'!K549</f>
        <v>19722050</v>
      </c>
      <c r="J548" s="62">
        <f>'K8 SD_UPTD 2013'!L549</f>
        <v>2708370</v>
      </c>
      <c r="K548" s="62">
        <f>'K8 SD_UPTD 2013'!M549</f>
        <v>3177000</v>
      </c>
      <c r="L548" s="62">
        <f>'K8 SD_UPTD 2013'!N549</f>
        <v>15200000</v>
      </c>
      <c r="M548" s="62">
        <f>'K8 SD_UPTD 2013'!O549</f>
        <v>6549000</v>
      </c>
      <c r="N548" s="62">
        <f>'K8 SD_UPTD 2013'!P549</f>
        <v>0</v>
      </c>
      <c r="O548" s="62">
        <f>'K8 SD_UPTD 2013'!Q549</f>
        <v>1170000</v>
      </c>
      <c r="P548" s="62">
        <f>'K8 SD_UPTD 2013'!R549</f>
        <v>0</v>
      </c>
      <c r="Q548" s="62">
        <f>'K8 SD_UPTD 2013'!S549</f>
        <v>0</v>
      </c>
      <c r="R548" s="62">
        <f t="shared" si="24"/>
        <v>59158720</v>
      </c>
      <c r="S548" s="59">
        <f t="shared" si="25"/>
        <v>0</v>
      </c>
      <c r="T548" s="59">
        <f t="shared" si="26"/>
        <v>1280</v>
      </c>
      <c r="U548" s="59">
        <f>'PER TRIWULAN'!X543</f>
        <v>59160000</v>
      </c>
      <c r="V548" s="59">
        <f>'K8 SD_UPTD 2013'!F549</f>
        <v>59160000</v>
      </c>
    </row>
    <row r="549" spans="2:22">
      <c r="B549" s="79">
        <f>'PER TRIWULAN'!A544</f>
        <v>539</v>
      </c>
      <c r="C549" s="90" t="str">
        <f>'PER TRIWULAN'!I544</f>
        <v xml:space="preserve"> Pulokulon </v>
      </c>
      <c r="D549" s="36" t="str">
        <f>'PER TRIWULAN'!B544</f>
        <v>SD NEGERI 4 SEMBUNG HARJO</v>
      </c>
      <c r="E549" s="62">
        <f>'K8 SD_UPTD 2013'!G550</f>
        <v>5454618</v>
      </c>
      <c r="F549" s="62">
        <f>'K8 SD_UPTD 2013'!H550</f>
        <v>5682800</v>
      </c>
      <c r="G549" s="62">
        <f>'K8 SD_UPTD 2013'!I550</f>
        <v>24189146</v>
      </c>
      <c r="H549" s="62">
        <f>'K8 SD_UPTD 2013'!J550</f>
        <v>31474400</v>
      </c>
      <c r="I549" s="62">
        <f>'K8 SD_UPTD 2013'!K550</f>
        <v>13366373</v>
      </c>
      <c r="J549" s="62">
        <f>'K8 SD_UPTD 2013'!L550</f>
        <v>5645598</v>
      </c>
      <c r="K549" s="62">
        <f>'K8 SD_UPTD 2013'!M550</f>
        <v>15112361</v>
      </c>
      <c r="L549" s="62">
        <f>'K8 SD_UPTD 2013'!N550</f>
        <v>28600000</v>
      </c>
      <c r="M549" s="62">
        <f>'K8 SD_UPTD 2013'!O550</f>
        <v>14057000</v>
      </c>
      <c r="N549" s="62">
        <f>'K8 SD_UPTD 2013'!P550</f>
        <v>0</v>
      </c>
      <c r="O549" s="62">
        <f>'K8 SD_UPTD 2013'!Q550</f>
        <v>4147704</v>
      </c>
      <c r="P549" s="62">
        <f>'K8 SD_UPTD 2013'!R550</f>
        <v>750000</v>
      </c>
      <c r="Q549" s="62">
        <f>'K8 SD_UPTD 2013'!S550</f>
        <v>0</v>
      </c>
      <c r="R549" s="62">
        <f t="shared" si="24"/>
        <v>148480000</v>
      </c>
      <c r="S549" s="59">
        <f t="shared" si="25"/>
        <v>0</v>
      </c>
      <c r="T549" s="59">
        <f t="shared" si="26"/>
        <v>0</v>
      </c>
      <c r="U549" s="59">
        <f>'PER TRIWULAN'!X544</f>
        <v>148480000</v>
      </c>
      <c r="V549" s="59">
        <f>'K8 SD_UPTD 2013'!F550</f>
        <v>148480000</v>
      </c>
    </row>
    <row r="550" spans="2:22">
      <c r="B550" s="79">
        <f>'PER TRIWULAN'!A545</f>
        <v>540</v>
      </c>
      <c r="C550" s="90" t="str">
        <f>'PER TRIWULAN'!I545</f>
        <v xml:space="preserve"> Pulokulon </v>
      </c>
      <c r="D550" s="36" t="str">
        <f>'PER TRIWULAN'!B545</f>
        <v>SD NEGERI 4 SIDOREJO</v>
      </c>
      <c r="E550" s="62">
        <f>'K8 SD_UPTD 2013'!G551</f>
        <v>1106037</v>
      </c>
      <c r="F550" s="62">
        <f>'K8 SD_UPTD 2013'!H551</f>
        <v>885000</v>
      </c>
      <c r="G550" s="62">
        <f>'K8 SD_UPTD 2013'!I551</f>
        <v>7109850</v>
      </c>
      <c r="H550" s="62">
        <f>'K8 SD_UPTD 2013'!J551</f>
        <v>17924000</v>
      </c>
      <c r="I550" s="62">
        <f>'K8 SD_UPTD 2013'!K551</f>
        <v>14797167</v>
      </c>
      <c r="J550" s="62">
        <f>'K8 SD_UPTD 2013'!L551</f>
        <v>3420446</v>
      </c>
      <c r="K550" s="62">
        <f>'K8 SD_UPTD 2013'!M551</f>
        <v>6187000</v>
      </c>
      <c r="L550" s="62">
        <f>'K8 SD_UPTD 2013'!N551</f>
        <v>13200000</v>
      </c>
      <c r="M550" s="62">
        <f>'K8 SD_UPTD 2013'!O551</f>
        <v>3125500</v>
      </c>
      <c r="N550" s="62">
        <f>'K8 SD_UPTD 2013'!P551</f>
        <v>0</v>
      </c>
      <c r="O550" s="62">
        <f>'K8 SD_UPTD 2013'!Q551</f>
        <v>3250000</v>
      </c>
      <c r="P550" s="62">
        <f>'K8 SD_UPTD 2013'!R551</f>
        <v>825000</v>
      </c>
      <c r="Q550" s="62">
        <f>'K8 SD_UPTD 2013'!S551</f>
        <v>1500000</v>
      </c>
      <c r="R550" s="62">
        <f t="shared" si="24"/>
        <v>73330000</v>
      </c>
      <c r="S550" s="59">
        <f t="shared" si="25"/>
        <v>0</v>
      </c>
      <c r="T550" s="59">
        <f t="shared" si="26"/>
        <v>40000</v>
      </c>
      <c r="U550" s="59">
        <f>'PER TRIWULAN'!X545</f>
        <v>73370000</v>
      </c>
      <c r="V550" s="59">
        <f>'K8 SD_UPTD 2013'!F551</f>
        <v>73370000</v>
      </c>
    </row>
    <row r="551" spans="2:22">
      <c r="B551" s="79">
        <f>'PER TRIWULAN'!A546</f>
        <v>541</v>
      </c>
      <c r="C551" s="90" t="str">
        <f>'PER TRIWULAN'!I546</f>
        <v xml:space="preserve"> Pulokulon </v>
      </c>
      <c r="D551" s="36" t="str">
        <f>'PER TRIWULAN'!B546</f>
        <v>SD NEGERI 4 TUKO</v>
      </c>
      <c r="E551" s="62">
        <f>'K8 SD_UPTD 2013'!G552</f>
        <v>0</v>
      </c>
      <c r="F551" s="62">
        <f>'K8 SD_UPTD 2013'!H552</f>
        <v>640000</v>
      </c>
      <c r="G551" s="62">
        <f>'K8 SD_UPTD 2013'!I552</f>
        <v>8619300</v>
      </c>
      <c r="H551" s="62">
        <f>'K8 SD_UPTD 2013'!J552</f>
        <v>30033400</v>
      </c>
      <c r="I551" s="62">
        <f>'K8 SD_UPTD 2013'!K552</f>
        <v>11208000</v>
      </c>
      <c r="J551" s="62">
        <f>'K8 SD_UPTD 2013'!L552</f>
        <v>944500</v>
      </c>
      <c r="K551" s="62">
        <f>'K8 SD_UPTD 2013'!M552</f>
        <v>2300000</v>
      </c>
      <c r="L551" s="62">
        <f>'K8 SD_UPTD 2013'!N552</f>
        <v>18000000</v>
      </c>
      <c r="M551" s="62">
        <f>'K8 SD_UPTD 2013'!O552</f>
        <v>2625800</v>
      </c>
      <c r="N551" s="62">
        <f>'K8 SD_UPTD 2013'!P552</f>
        <v>0</v>
      </c>
      <c r="O551" s="62">
        <f>'K8 SD_UPTD 2013'!Q552</f>
        <v>8200000</v>
      </c>
      <c r="P551" s="62">
        <f>'K8 SD_UPTD 2013'!R552</f>
        <v>369000</v>
      </c>
      <c r="Q551" s="62">
        <f>'K8 SD_UPTD 2013'!S552</f>
        <v>0</v>
      </c>
      <c r="R551" s="62">
        <f t="shared" si="24"/>
        <v>82940000</v>
      </c>
      <c r="S551" s="59">
        <f t="shared" si="25"/>
        <v>0</v>
      </c>
      <c r="T551" s="59">
        <f t="shared" si="26"/>
        <v>0</v>
      </c>
      <c r="U551" s="59">
        <f>'PER TRIWULAN'!X546</f>
        <v>82940000</v>
      </c>
      <c r="V551" s="59">
        <f>'K8 SD_UPTD 2013'!F552</f>
        <v>82940000</v>
      </c>
    </row>
    <row r="552" spans="2:22">
      <c r="B552" s="79">
        <f>'PER TRIWULAN'!A547</f>
        <v>542</v>
      </c>
      <c r="C552" s="90" t="str">
        <f>'PER TRIWULAN'!I547</f>
        <v xml:space="preserve"> Pulokulon </v>
      </c>
      <c r="D552" s="36" t="str">
        <f>'PER TRIWULAN'!B547</f>
        <v>SD NEGERI 5 PANUNGGALAN</v>
      </c>
      <c r="E552" s="62">
        <f>'K8 SD_UPTD 2013'!G553</f>
        <v>2351000</v>
      </c>
      <c r="F552" s="62">
        <f>'K8 SD_UPTD 2013'!H553</f>
        <v>372000</v>
      </c>
      <c r="G552" s="62">
        <f>'K8 SD_UPTD 2013'!I553</f>
        <v>9103850</v>
      </c>
      <c r="H552" s="62">
        <f>'K8 SD_UPTD 2013'!J553</f>
        <v>12477900</v>
      </c>
      <c r="I552" s="62">
        <f>'K8 SD_UPTD 2013'!K553</f>
        <v>15357050</v>
      </c>
      <c r="J552" s="62">
        <f>'K8 SD_UPTD 2013'!L553</f>
        <v>2275221</v>
      </c>
      <c r="K552" s="62">
        <f>'K8 SD_UPTD 2013'!M553</f>
        <v>2220000</v>
      </c>
      <c r="L552" s="62">
        <f>'K8 SD_UPTD 2013'!N553</f>
        <v>9800000</v>
      </c>
      <c r="M552" s="62">
        <f>'K8 SD_UPTD 2013'!O553</f>
        <v>5529900</v>
      </c>
      <c r="N552" s="62">
        <f>'K8 SD_UPTD 2013'!P553</f>
        <v>0</v>
      </c>
      <c r="O552" s="62">
        <f>'K8 SD_UPTD 2013'!Q553</f>
        <v>2800000</v>
      </c>
      <c r="P552" s="62">
        <f>'K8 SD_UPTD 2013'!R553</f>
        <v>1745000</v>
      </c>
      <c r="Q552" s="62">
        <f>'K8 SD_UPTD 2013'!S553</f>
        <v>0</v>
      </c>
      <c r="R552" s="62">
        <f t="shared" si="24"/>
        <v>64031921</v>
      </c>
      <c r="S552" s="59">
        <f t="shared" si="25"/>
        <v>0</v>
      </c>
      <c r="T552" s="59">
        <f t="shared" si="26"/>
        <v>58079</v>
      </c>
      <c r="U552" s="59">
        <f>'PER TRIWULAN'!X547</f>
        <v>64090000</v>
      </c>
      <c r="V552" s="59">
        <f>'K8 SD_UPTD 2013'!F553</f>
        <v>64090000</v>
      </c>
    </row>
    <row r="553" spans="2:22">
      <c r="B553" s="79">
        <f>'PER TRIWULAN'!A548</f>
        <v>543</v>
      </c>
      <c r="C553" s="90" t="str">
        <f>'PER TRIWULAN'!I548</f>
        <v xml:space="preserve"> Pulokulon </v>
      </c>
      <c r="D553" s="36" t="str">
        <f>'PER TRIWULAN'!B548</f>
        <v>SD NEGERI 5 POJOK</v>
      </c>
      <c r="E553" s="62">
        <f>'K8 SD_UPTD 2013'!G554</f>
        <v>0</v>
      </c>
      <c r="F553" s="62">
        <f>'K8 SD_UPTD 2013'!H554</f>
        <v>630000</v>
      </c>
      <c r="G553" s="62">
        <f>'K8 SD_UPTD 2013'!I554</f>
        <v>4719650</v>
      </c>
      <c r="H553" s="62">
        <f>'K8 SD_UPTD 2013'!J554</f>
        <v>19177100</v>
      </c>
      <c r="I553" s="62">
        <f>'K8 SD_UPTD 2013'!K554</f>
        <v>33666150</v>
      </c>
      <c r="J553" s="62">
        <f>'K8 SD_UPTD 2013'!L554</f>
        <v>1156100</v>
      </c>
      <c r="K553" s="62">
        <f>'K8 SD_UPTD 2013'!M554</f>
        <v>5520000</v>
      </c>
      <c r="L553" s="62">
        <f>'K8 SD_UPTD 2013'!N554</f>
        <v>18600000</v>
      </c>
      <c r="M553" s="62">
        <f>'K8 SD_UPTD 2013'!O554</f>
        <v>5211000</v>
      </c>
      <c r="N553" s="62">
        <f>'K8 SD_UPTD 2013'!P554</f>
        <v>0</v>
      </c>
      <c r="O553" s="62">
        <f>'K8 SD_UPTD 2013'!Q554</f>
        <v>1200000</v>
      </c>
      <c r="P553" s="62">
        <f>'K8 SD_UPTD 2013'!R554</f>
        <v>3500000</v>
      </c>
      <c r="Q553" s="62">
        <f>'K8 SD_UPTD 2013'!S554</f>
        <v>0</v>
      </c>
      <c r="R553" s="62">
        <f t="shared" si="24"/>
        <v>93380000</v>
      </c>
      <c r="S553" s="59">
        <f t="shared" si="25"/>
        <v>0</v>
      </c>
      <c r="T553" s="59">
        <f t="shared" si="26"/>
        <v>0</v>
      </c>
      <c r="U553" s="59">
        <f>'PER TRIWULAN'!X548</f>
        <v>93380000</v>
      </c>
      <c r="V553" s="59">
        <f>'K8 SD_UPTD 2013'!F554</f>
        <v>93380000</v>
      </c>
    </row>
    <row r="554" spans="2:22">
      <c r="B554" s="79">
        <f>'PER TRIWULAN'!A549</f>
        <v>544</v>
      </c>
      <c r="C554" s="90" t="str">
        <f>'PER TRIWULAN'!I549</f>
        <v xml:space="preserve"> Pulokulon </v>
      </c>
      <c r="D554" s="36" t="str">
        <f>'PER TRIWULAN'!B549</f>
        <v>SD NEGERI 5 PULOKULON</v>
      </c>
      <c r="E554" s="62">
        <f>'K8 SD_UPTD 2013'!G555</f>
        <v>3076250</v>
      </c>
      <c r="F554" s="62">
        <f>'K8 SD_UPTD 2013'!H555</f>
        <v>900000</v>
      </c>
      <c r="G554" s="62">
        <f>'K8 SD_UPTD 2013'!I555</f>
        <v>13014250</v>
      </c>
      <c r="H554" s="62">
        <f>'K8 SD_UPTD 2013'!J555</f>
        <v>32738650</v>
      </c>
      <c r="I554" s="62">
        <f>'K8 SD_UPTD 2013'!K555</f>
        <v>19355450</v>
      </c>
      <c r="J554" s="62">
        <f>'K8 SD_UPTD 2013'!L555</f>
        <v>762900</v>
      </c>
      <c r="K554" s="62">
        <f>'K8 SD_UPTD 2013'!M555</f>
        <v>16984000</v>
      </c>
      <c r="L554" s="62">
        <f>'K8 SD_UPTD 2013'!N555</f>
        <v>33680000</v>
      </c>
      <c r="M554" s="62">
        <f>'K8 SD_UPTD 2013'!O555</f>
        <v>8178500</v>
      </c>
      <c r="N554" s="62">
        <f>'K8 SD_UPTD 2013'!P555</f>
        <v>0</v>
      </c>
      <c r="O554" s="62">
        <f>'K8 SD_UPTD 2013'!Q555</f>
        <v>5075000</v>
      </c>
      <c r="P554" s="62">
        <f>'K8 SD_UPTD 2013'!R555</f>
        <v>4185000</v>
      </c>
      <c r="Q554" s="62">
        <f>'K8 SD_UPTD 2013'!S555</f>
        <v>0</v>
      </c>
      <c r="R554" s="62">
        <f t="shared" si="24"/>
        <v>137950000</v>
      </c>
      <c r="S554" s="59">
        <f t="shared" si="25"/>
        <v>0</v>
      </c>
      <c r="T554" s="59">
        <f t="shared" si="26"/>
        <v>380000</v>
      </c>
      <c r="U554" s="59">
        <f>'PER TRIWULAN'!X549</f>
        <v>138330000</v>
      </c>
      <c r="V554" s="59">
        <f>'K8 SD_UPTD 2013'!F555</f>
        <v>138330000</v>
      </c>
    </row>
    <row r="555" spans="2:22">
      <c r="B555" s="79">
        <f>'PER TRIWULAN'!A550</f>
        <v>545</v>
      </c>
      <c r="C555" s="90" t="str">
        <f>'PER TRIWULAN'!I550</f>
        <v xml:space="preserve"> Pulokulon </v>
      </c>
      <c r="D555" s="36" t="str">
        <f>'PER TRIWULAN'!B550</f>
        <v>SD NEGERI 5 SEMBUNGHARJO</v>
      </c>
      <c r="E555" s="62">
        <f>'K8 SD_UPTD 2013'!G556</f>
        <v>900000</v>
      </c>
      <c r="F555" s="62">
        <f>'K8 SD_UPTD 2013'!H556</f>
        <v>125000</v>
      </c>
      <c r="G555" s="62">
        <f>'K8 SD_UPTD 2013'!I556</f>
        <v>6717950</v>
      </c>
      <c r="H555" s="62">
        <f>'K8 SD_UPTD 2013'!J556</f>
        <v>11145450</v>
      </c>
      <c r="I555" s="62">
        <f>'K8 SD_UPTD 2013'!K556</f>
        <v>9890500</v>
      </c>
      <c r="J555" s="62">
        <f>'K8 SD_UPTD 2013'!L556</f>
        <v>3283000</v>
      </c>
      <c r="K555" s="62">
        <f>'K8 SD_UPTD 2013'!M556</f>
        <v>21114000</v>
      </c>
      <c r="L555" s="62">
        <f>'K8 SD_UPTD 2013'!N556</f>
        <v>15400000</v>
      </c>
      <c r="M555" s="62">
        <f>'K8 SD_UPTD 2013'!O556</f>
        <v>9501100</v>
      </c>
      <c r="N555" s="62">
        <f>'K8 SD_UPTD 2013'!P556</f>
        <v>0</v>
      </c>
      <c r="O555" s="62">
        <f>'K8 SD_UPTD 2013'!Q556</f>
        <v>2543000</v>
      </c>
      <c r="P555" s="62">
        <f>'K8 SD_UPTD 2013'!R556</f>
        <v>0</v>
      </c>
      <c r="Q555" s="62">
        <f>'K8 SD_UPTD 2013'!S556</f>
        <v>0</v>
      </c>
      <c r="R555" s="62">
        <f t="shared" si="24"/>
        <v>80620000</v>
      </c>
      <c r="S555" s="59">
        <f t="shared" si="25"/>
        <v>0</v>
      </c>
      <c r="T555" s="59">
        <f t="shared" si="26"/>
        <v>0</v>
      </c>
      <c r="U555" s="59">
        <f>'PER TRIWULAN'!X550</f>
        <v>80620000</v>
      </c>
      <c r="V555" s="59">
        <f>'K8 SD_UPTD 2013'!F556</f>
        <v>80620000</v>
      </c>
    </row>
    <row r="556" spans="2:22">
      <c r="B556" s="79">
        <f>'PER TRIWULAN'!A551</f>
        <v>546</v>
      </c>
      <c r="C556" s="90" t="str">
        <f>'PER TRIWULAN'!I551</f>
        <v xml:space="preserve"> Pulokulon </v>
      </c>
      <c r="D556" s="36" t="str">
        <f>'PER TRIWULAN'!B551</f>
        <v>SD NEGERI KECIL KARANGHARJO</v>
      </c>
      <c r="E556" s="62">
        <f>'K8 SD_UPTD 2013'!G557</f>
        <v>0</v>
      </c>
      <c r="F556" s="62">
        <f>'K8 SD_UPTD 2013'!H557</f>
        <v>950000</v>
      </c>
      <c r="G556" s="62">
        <f>'K8 SD_UPTD 2013'!I557</f>
        <v>360000</v>
      </c>
      <c r="H556" s="62">
        <f>'K8 SD_UPTD 2013'!J557</f>
        <v>4693400</v>
      </c>
      <c r="I556" s="62">
        <f>'K8 SD_UPTD 2013'!K557</f>
        <v>14460600</v>
      </c>
      <c r="J556" s="62">
        <f>'K8 SD_UPTD 2013'!L557</f>
        <v>1173000</v>
      </c>
      <c r="K556" s="62">
        <f>'K8 SD_UPTD 2013'!M557</f>
        <v>0</v>
      </c>
      <c r="L556" s="62">
        <f>'K8 SD_UPTD 2013'!N557</f>
        <v>14100000</v>
      </c>
      <c r="M556" s="62">
        <f>'K8 SD_UPTD 2013'!O557</f>
        <v>4644000</v>
      </c>
      <c r="N556" s="62">
        <f>'K8 SD_UPTD 2013'!P557</f>
        <v>0</v>
      </c>
      <c r="O556" s="62">
        <f>'K8 SD_UPTD 2013'!Q557</f>
        <v>400000</v>
      </c>
      <c r="P556" s="62">
        <f>'K8 SD_UPTD 2013'!R557</f>
        <v>3299000</v>
      </c>
      <c r="Q556" s="62">
        <f>'K8 SD_UPTD 2013'!S557</f>
        <v>0</v>
      </c>
      <c r="R556" s="62">
        <f t="shared" si="24"/>
        <v>44080000</v>
      </c>
      <c r="S556" s="59">
        <f t="shared" si="25"/>
        <v>0</v>
      </c>
      <c r="T556" s="59">
        <f t="shared" si="26"/>
        <v>0</v>
      </c>
      <c r="U556" s="59">
        <f>'PER TRIWULAN'!X551</f>
        <v>44080000</v>
      </c>
      <c r="V556" s="59">
        <f>'K8 SD_UPTD 2013'!F557</f>
        <v>44080000</v>
      </c>
    </row>
    <row r="557" spans="2:22">
      <c r="B557" s="79">
        <f>'PER TRIWULAN'!A552</f>
        <v>547</v>
      </c>
      <c r="C557" s="90" t="str">
        <f>'PER TRIWULAN'!I552</f>
        <v xml:space="preserve"> Pulokulon </v>
      </c>
      <c r="D557" s="36" t="str">
        <f>'PER TRIWULAN'!B552</f>
        <v>SD NEGERI KECIL POJOK</v>
      </c>
      <c r="E557" s="62">
        <f>'K8 SD_UPTD 2013'!G558</f>
        <v>284500</v>
      </c>
      <c r="F557" s="62">
        <f>'K8 SD_UPTD 2013'!H558</f>
        <v>400000</v>
      </c>
      <c r="G557" s="62">
        <f>'K8 SD_UPTD 2013'!I558</f>
        <v>2132700</v>
      </c>
      <c r="H557" s="62">
        <f>'K8 SD_UPTD 2013'!J558</f>
        <v>1783500</v>
      </c>
      <c r="I557" s="62">
        <f>'K8 SD_UPTD 2013'!K558</f>
        <v>7808300</v>
      </c>
      <c r="J557" s="62">
        <f>'K8 SD_UPTD 2013'!L558</f>
        <v>509000</v>
      </c>
      <c r="K557" s="62">
        <f>'K8 SD_UPTD 2013'!M558</f>
        <v>748000</v>
      </c>
      <c r="L557" s="62">
        <f>'K8 SD_UPTD 2013'!N558</f>
        <v>6290000</v>
      </c>
      <c r="M557" s="62">
        <f>'K8 SD_UPTD 2013'!O558</f>
        <v>1876000</v>
      </c>
      <c r="N557" s="62">
        <f>'K8 SD_UPTD 2013'!P558</f>
        <v>0</v>
      </c>
      <c r="O557" s="62">
        <f>'K8 SD_UPTD 2013'!Q558</f>
        <v>2650000</v>
      </c>
      <c r="P557" s="62">
        <f>'K8 SD_UPTD 2013'!R558</f>
        <v>0</v>
      </c>
      <c r="Q557" s="62">
        <f>'K8 SD_UPTD 2013'!S558</f>
        <v>458000</v>
      </c>
      <c r="R557" s="62">
        <f t="shared" si="24"/>
        <v>24940000</v>
      </c>
      <c r="S557" s="59">
        <f t="shared" si="25"/>
        <v>0</v>
      </c>
      <c r="T557" s="59">
        <f t="shared" si="26"/>
        <v>0</v>
      </c>
      <c r="U557" s="59">
        <f>'PER TRIWULAN'!X552</f>
        <v>24940000</v>
      </c>
      <c r="V557" s="59">
        <f>'K8 SD_UPTD 2013'!F558</f>
        <v>24940000</v>
      </c>
    </row>
    <row r="558" spans="2:22">
      <c r="B558" s="79">
        <f>'PER TRIWULAN'!A553</f>
        <v>548</v>
      </c>
      <c r="C558" s="90" t="str">
        <f>'PER TRIWULAN'!I553</f>
        <v xml:space="preserve"> Pulokulon </v>
      </c>
      <c r="D558" s="36" t="str">
        <f>'PER TRIWULAN'!B553</f>
        <v>SD NEGERI KECIL TUKO</v>
      </c>
      <c r="E558" s="62">
        <f>'K8 SD_UPTD 2013'!G559</f>
        <v>70000</v>
      </c>
      <c r="F558" s="62">
        <f>'K8 SD_UPTD 2013'!H559</f>
        <v>0</v>
      </c>
      <c r="G558" s="62">
        <f>'K8 SD_UPTD 2013'!I559</f>
        <v>2880150</v>
      </c>
      <c r="H558" s="62">
        <f>'K8 SD_UPTD 2013'!J559</f>
        <v>5501000</v>
      </c>
      <c r="I558" s="62">
        <f>'K8 SD_UPTD 2013'!K559</f>
        <v>7430050</v>
      </c>
      <c r="J558" s="62">
        <f>'K8 SD_UPTD 2013'!L559</f>
        <v>0</v>
      </c>
      <c r="K558" s="62">
        <f>'K8 SD_UPTD 2013'!M559</f>
        <v>800000</v>
      </c>
      <c r="L558" s="62">
        <f>'K8 SD_UPTD 2013'!N559</f>
        <v>6000000</v>
      </c>
      <c r="M558" s="62">
        <f>'K8 SD_UPTD 2013'!O559</f>
        <v>4758800</v>
      </c>
      <c r="N558" s="62">
        <f>'K8 SD_UPTD 2013'!P559</f>
        <v>0</v>
      </c>
      <c r="O558" s="62">
        <f>'K8 SD_UPTD 2013'!Q559</f>
        <v>1500000</v>
      </c>
      <c r="P558" s="62">
        <f>'K8 SD_UPTD 2013'!R559</f>
        <v>640000</v>
      </c>
      <c r="Q558" s="62">
        <f>'K8 SD_UPTD 2013'!S559</f>
        <v>0</v>
      </c>
      <c r="R558" s="62">
        <f t="shared" si="24"/>
        <v>29580000</v>
      </c>
      <c r="S558" s="59">
        <f t="shared" si="25"/>
        <v>0</v>
      </c>
      <c r="T558" s="59">
        <f t="shared" si="26"/>
        <v>0</v>
      </c>
      <c r="U558" s="59">
        <f>'PER TRIWULAN'!X553</f>
        <v>29580000</v>
      </c>
      <c r="V558" s="59">
        <f>'K8 SD_UPTD 2013'!F559</f>
        <v>29580000</v>
      </c>
    </row>
    <row r="559" spans="2:22">
      <c r="B559" s="79">
        <f>'PER TRIWULAN'!A554</f>
        <v>549</v>
      </c>
      <c r="C559" s="90" t="str">
        <f>'PER TRIWULAN'!I554</f>
        <v xml:space="preserve"> Pulokulon </v>
      </c>
      <c r="D559" s="36" t="str">
        <f>'PER TRIWULAN'!B554</f>
        <v>SD NEGERI 5 TUKO</v>
      </c>
      <c r="E559" s="62">
        <f>'K8 SD_UPTD 2013'!G560</f>
        <v>9190000</v>
      </c>
      <c r="F559" s="62">
        <f>'K8 SD_UPTD 2013'!H560</f>
        <v>175000</v>
      </c>
      <c r="G559" s="62">
        <f>'K8 SD_UPTD 2013'!I560</f>
        <v>8500200</v>
      </c>
      <c r="H559" s="62">
        <f>'K8 SD_UPTD 2013'!J560</f>
        <v>11322000</v>
      </c>
      <c r="I559" s="62">
        <f>'K8 SD_UPTD 2013'!K560</f>
        <v>10794664</v>
      </c>
      <c r="J559" s="62">
        <f>'K8 SD_UPTD 2013'!L560</f>
        <v>4334263</v>
      </c>
      <c r="K559" s="62">
        <f>'K8 SD_UPTD 2013'!M560</f>
        <v>5990000</v>
      </c>
      <c r="L559" s="62">
        <f>'K8 SD_UPTD 2013'!N560</f>
        <v>27250000</v>
      </c>
      <c r="M559" s="62">
        <f>'K8 SD_UPTD 2013'!O560</f>
        <v>3925400</v>
      </c>
      <c r="N559" s="62">
        <f>'K8 SD_UPTD 2013'!P560</f>
        <v>0</v>
      </c>
      <c r="O559" s="62">
        <f>'K8 SD_UPTD 2013'!Q560</f>
        <v>2000000</v>
      </c>
      <c r="P559" s="62">
        <f>'K8 SD_UPTD 2013'!R560</f>
        <v>869000</v>
      </c>
      <c r="Q559" s="62">
        <f>'K8 SD_UPTD 2013'!S560</f>
        <v>31359473</v>
      </c>
      <c r="R559" s="62">
        <f t="shared" si="24"/>
        <v>115710000</v>
      </c>
      <c r="S559" s="59">
        <f t="shared" si="25"/>
        <v>0</v>
      </c>
      <c r="T559" s="59">
        <f t="shared" si="26"/>
        <v>0</v>
      </c>
      <c r="U559" s="59">
        <f>'PER TRIWULAN'!X554</f>
        <v>115710000</v>
      </c>
      <c r="V559" s="59">
        <f>'K8 SD_UPTD 2013'!F560</f>
        <v>115710000</v>
      </c>
    </row>
    <row r="560" spans="2:22">
      <c r="B560" s="79">
        <f>'PER TRIWULAN'!A555</f>
        <v>550</v>
      </c>
      <c r="C560" s="90" t="str">
        <f>'PER TRIWULAN'!I555</f>
        <v xml:space="preserve"> Pulokulon </v>
      </c>
      <c r="D560" s="36" t="str">
        <f>'PER TRIWULAN'!B555</f>
        <v>SD NEGERI 1 MANGUNREJO</v>
      </c>
      <c r="E560" s="62">
        <f>'K8 SD_UPTD 2013'!G561</f>
        <v>0</v>
      </c>
      <c r="F560" s="62">
        <f>'K8 SD_UPTD 2013'!H561</f>
        <v>700000</v>
      </c>
      <c r="G560" s="62">
        <f>'K8 SD_UPTD 2013'!I561</f>
        <v>6080550</v>
      </c>
      <c r="H560" s="62">
        <f>'K8 SD_UPTD 2013'!J561</f>
        <v>14769300</v>
      </c>
      <c r="I560" s="62">
        <f>'K8 SD_UPTD 2013'!K561</f>
        <v>33722632</v>
      </c>
      <c r="J560" s="62">
        <f>'K8 SD_UPTD 2013'!L561</f>
        <v>126518</v>
      </c>
      <c r="K560" s="62">
        <f>'K8 SD_UPTD 2013'!M561</f>
        <v>3167000</v>
      </c>
      <c r="L560" s="62">
        <f>'K8 SD_UPTD 2013'!N561</f>
        <v>18925000</v>
      </c>
      <c r="M560" s="62">
        <f>'K8 SD_UPTD 2013'!O561</f>
        <v>7174000</v>
      </c>
      <c r="N560" s="62">
        <f>'K8 SD_UPTD 2013'!P561</f>
        <v>0</v>
      </c>
      <c r="O560" s="62">
        <f>'K8 SD_UPTD 2013'!Q561</f>
        <v>7650000</v>
      </c>
      <c r="P560" s="62">
        <f>'K8 SD_UPTD 2013'!R561</f>
        <v>195000</v>
      </c>
      <c r="Q560" s="62">
        <f>'K8 SD_UPTD 2013'!S561</f>
        <v>0</v>
      </c>
      <c r="R560" s="62">
        <f t="shared" si="24"/>
        <v>92510000</v>
      </c>
      <c r="S560" s="59">
        <f t="shared" si="25"/>
        <v>0</v>
      </c>
      <c r="T560" s="59">
        <f t="shared" si="26"/>
        <v>0</v>
      </c>
      <c r="U560" s="59">
        <f>'PER TRIWULAN'!X555</f>
        <v>92510000</v>
      </c>
      <c r="V560" s="59">
        <f>'K8 SD_UPTD 2013'!F561</f>
        <v>92510000</v>
      </c>
    </row>
    <row r="561" spans="2:22">
      <c r="B561" s="79">
        <f>'PER TRIWULAN'!A556</f>
        <v>551</v>
      </c>
      <c r="C561" s="90" t="str">
        <f>'PER TRIWULAN'!I556</f>
        <v xml:space="preserve"> Pulokulon </v>
      </c>
      <c r="D561" s="36" t="str">
        <f>'PER TRIWULAN'!B556</f>
        <v>SD NEGERI 2 MANGUNREJO</v>
      </c>
      <c r="E561" s="62">
        <f>'K8 SD_UPTD 2013'!G562</f>
        <v>0</v>
      </c>
      <c r="F561" s="62">
        <f>'K8 SD_UPTD 2013'!H562</f>
        <v>200000</v>
      </c>
      <c r="G561" s="62">
        <f>'K8 SD_UPTD 2013'!I562</f>
        <v>4528700</v>
      </c>
      <c r="H561" s="62">
        <f>'K8 SD_UPTD 2013'!J562</f>
        <v>10112700</v>
      </c>
      <c r="I561" s="62">
        <f>'K8 SD_UPTD 2013'!K562</f>
        <v>28825100</v>
      </c>
      <c r="J561" s="62">
        <f>'K8 SD_UPTD 2013'!L562</f>
        <v>98000</v>
      </c>
      <c r="K561" s="62">
        <f>'K8 SD_UPTD 2013'!M562</f>
        <v>9060000</v>
      </c>
      <c r="L561" s="62">
        <f>'K8 SD_UPTD 2013'!N562</f>
        <v>15535000</v>
      </c>
      <c r="M561" s="62">
        <f>'K8 SD_UPTD 2013'!O562</f>
        <v>6240500</v>
      </c>
      <c r="N561" s="62">
        <f>'K8 SD_UPTD 2013'!P562</f>
        <v>0</v>
      </c>
      <c r="O561" s="62">
        <f>'K8 SD_UPTD 2013'!Q562</f>
        <v>2150000</v>
      </c>
      <c r="P561" s="62">
        <f>'K8 SD_UPTD 2013'!R562</f>
        <v>970000</v>
      </c>
      <c r="Q561" s="62">
        <f>'K8 SD_UPTD 2013'!S562</f>
        <v>0</v>
      </c>
      <c r="R561" s="62">
        <f t="shared" si="24"/>
        <v>77720000</v>
      </c>
      <c r="S561" s="59">
        <f t="shared" si="25"/>
        <v>0</v>
      </c>
      <c r="T561" s="59">
        <f t="shared" si="26"/>
        <v>0</v>
      </c>
      <c r="U561" s="59">
        <f>'PER TRIWULAN'!X556</f>
        <v>77720000</v>
      </c>
      <c r="V561" s="59">
        <f>'K8 SD_UPTD 2013'!F562</f>
        <v>77720000</v>
      </c>
    </row>
    <row r="562" spans="2:22">
      <c r="B562" s="79">
        <f>'PER TRIWULAN'!A557</f>
        <v>552</v>
      </c>
      <c r="C562" s="90" t="str">
        <f>'PER TRIWULAN'!I557</f>
        <v xml:space="preserve"> Pulokulon </v>
      </c>
      <c r="D562" s="36" t="str">
        <f>'PER TRIWULAN'!B557</f>
        <v>SD NEGERI 2 JETAKSARI</v>
      </c>
      <c r="E562" s="62">
        <f>'K8 SD_UPTD 2013'!G563</f>
        <v>6396000</v>
      </c>
      <c r="F562" s="62">
        <f>'K8 SD_UPTD 2013'!H563</f>
        <v>625000</v>
      </c>
      <c r="G562" s="62">
        <f>'K8 SD_UPTD 2013'!I563</f>
        <v>16854900</v>
      </c>
      <c r="H562" s="62">
        <f>'K8 SD_UPTD 2013'!J563</f>
        <v>21781100</v>
      </c>
      <c r="I562" s="62">
        <f>'K8 SD_UPTD 2013'!K563</f>
        <v>18756300</v>
      </c>
      <c r="J562" s="62">
        <f>'K8 SD_UPTD 2013'!L563</f>
        <v>712768</v>
      </c>
      <c r="K562" s="62">
        <f>'K8 SD_UPTD 2013'!M563</f>
        <v>11013000</v>
      </c>
      <c r="L562" s="62">
        <f>'K8 SD_UPTD 2013'!N563</f>
        <v>15600000</v>
      </c>
      <c r="M562" s="62">
        <f>'K8 SD_UPTD 2013'!O563</f>
        <v>11592550</v>
      </c>
      <c r="N562" s="62" t="str">
        <f>'K8 SD_UPTD 2013'!P563</f>
        <v>-</v>
      </c>
      <c r="O562" s="62">
        <f>'K8 SD_UPTD 2013'!Q563</f>
        <v>3250000</v>
      </c>
      <c r="P562" s="62">
        <f>'K8 SD_UPTD 2013'!R563</f>
        <v>1290000</v>
      </c>
      <c r="Q562" s="62" t="str">
        <f>'K8 SD_UPTD 2013'!S563</f>
        <v>-</v>
      </c>
      <c r="R562" s="62">
        <f t="shared" si="24"/>
        <v>107871618</v>
      </c>
      <c r="S562" s="59">
        <f t="shared" si="25"/>
        <v>0</v>
      </c>
      <c r="T562" s="59">
        <f t="shared" si="26"/>
        <v>8382</v>
      </c>
      <c r="U562" s="59">
        <f>'PER TRIWULAN'!X557</f>
        <v>107880000</v>
      </c>
      <c r="V562" s="59">
        <f>'K8 SD_UPTD 2013'!F563</f>
        <v>107880000</v>
      </c>
    </row>
    <row r="563" spans="2:22">
      <c r="B563" s="79">
        <f>'PER TRIWULAN'!A558</f>
        <v>553</v>
      </c>
      <c r="C563" s="90" t="str">
        <f>'PER TRIWULAN'!I558</f>
        <v xml:space="preserve"> Pulokulon </v>
      </c>
      <c r="D563" s="36" t="str">
        <f>'PER TRIWULAN'!B558</f>
        <v>SD NEGERI 1 PULOKULON</v>
      </c>
      <c r="E563" s="62">
        <f>'K8 SD_UPTD 2013'!G564</f>
        <v>498000</v>
      </c>
      <c r="F563" s="62">
        <f>'K8 SD_UPTD 2013'!H564</f>
        <v>760000</v>
      </c>
      <c r="G563" s="62">
        <f>'K8 SD_UPTD 2013'!I564</f>
        <v>9374325</v>
      </c>
      <c r="H563" s="62">
        <f>'K8 SD_UPTD 2013'!J564</f>
        <v>10773550</v>
      </c>
      <c r="I563" s="62">
        <f>'K8 SD_UPTD 2013'!K564</f>
        <v>28816500</v>
      </c>
      <c r="J563" s="62">
        <f>'K8 SD_UPTD 2013'!L564</f>
        <v>258625</v>
      </c>
      <c r="K563" s="62">
        <f>'K8 SD_UPTD 2013'!M564</f>
        <v>8866000</v>
      </c>
      <c r="L563" s="62">
        <f>'K8 SD_UPTD 2013'!N564</f>
        <v>12900000</v>
      </c>
      <c r="M563" s="62">
        <f>'K8 SD_UPTD 2013'!O564</f>
        <v>5533000</v>
      </c>
      <c r="N563" s="62">
        <f>'K8 SD_UPTD 2013'!P564</f>
        <v>1470000</v>
      </c>
      <c r="O563" s="62">
        <f>'K8 SD_UPTD 2013'!Q564</f>
        <v>1800000</v>
      </c>
      <c r="P563" s="62">
        <f>'K8 SD_UPTD 2013'!R564</f>
        <v>0</v>
      </c>
      <c r="Q563" s="62">
        <f>'K8 SD_UPTD 2013'!S564</f>
        <v>0</v>
      </c>
      <c r="R563" s="62">
        <f t="shared" si="24"/>
        <v>81050000</v>
      </c>
      <c r="S563" s="59">
        <f t="shared" si="25"/>
        <v>0</v>
      </c>
      <c r="T563" s="59">
        <f t="shared" si="26"/>
        <v>150000</v>
      </c>
      <c r="U563" s="59">
        <f>'PER TRIWULAN'!X558</f>
        <v>81200000</v>
      </c>
      <c r="V563" s="59">
        <f>'K8 SD_UPTD 2013'!F564</f>
        <v>81200000</v>
      </c>
    </row>
    <row r="564" spans="2:22">
      <c r="B564" s="79">
        <f>'PER TRIWULAN'!A559</f>
        <v>554</v>
      </c>
      <c r="C564" s="90" t="str">
        <f>'PER TRIWULAN'!I559</f>
        <v xml:space="preserve"> Pulokulon </v>
      </c>
      <c r="D564" s="36" t="str">
        <f>'PER TRIWULAN'!B559</f>
        <v>SD NEGERI 1 SEMBUNGHARJO</v>
      </c>
      <c r="E564" s="62">
        <f>'K8 SD_UPTD 2013'!G565</f>
        <v>0</v>
      </c>
      <c r="F564" s="62">
        <f>'K8 SD_UPTD 2013'!H565</f>
        <v>150000</v>
      </c>
      <c r="G564" s="62">
        <f>'K8 SD_UPTD 2013'!I565</f>
        <v>15347126</v>
      </c>
      <c r="H564" s="62">
        <f>'K8 SD_UPTD 2013'!J565</f>
        <v>28708930</v>
      </c>
      <c r="I564" s="62">
        <f>'K8 SD_UPTD 2013'!K565</f>
        <v>26388750</v>
      </c>
      <c r="J564" s="62">
        <f>'K8 SD_UPTD 2013'!L565</f>
        <v>3620694</v>
      </c>
      <c r="K564" s="62">
        <f>'K8 SD_UPTD 2013'!M565</f>
        <v>10810000</v>
      </c>
      <c r="L564" s="62">
        <f>'K8 SD_UPTD 2013'!N565</f>
        <v>28900000</v>
      </c>
      <c r="M564" s="62">
        <f>'K8 SD_UPTD 2013'!O565</f>
        <v>14524500</v>
      </c>
      <c r="N564" s="62">
        <f>'K8 SD_UPTD 2013'!P565</f>
        <v>0</v>
      </c>
      <c r="O564" s="62">
        <f>'K8 SD_UPTD 2013'!Q565</f>
        <v>5280000</v>
      </c>
      <c r="P564" s="62">
        <f>'K8 SD_UPTD 2013'!R565</f>
        <v>4000000</v>
      </c>
      <c r="Q564" s="62">
        <f>'K8 SD_UPTD 2013'!S565</f>
        <v>600000</v>
      </c>
      <c r="R564" s="62">
        <f t="shared" si="24"/>
        <v>138330000</v>
      </c>
      <c r="S564" s="59">
        <f t="shared" si="25"/>
        <v>0</v>
      </c>
      <c r="T564" s="59">
        <f t="shared" si="26"/>
        <v>0</v>
      </c>
      <c r="U564" s="59">
        <f>'PER TRIWULAN'!X559</f>
        <v>138330000</v>
      </c>
      <c r="V564" s="59">
        <f>'K8 SD_UPTD 2013'!F565</f>
        <v>138330000</v>
      </c>
    </row>
    <row r="565" spans="2:22">
      <c r="B565" s="79">
        <f>'PER TRIWULAN'!A560</f>
        <v>555</v>
      </c>
      <c r="C565" s="90" t="str">
        <f>'PER TRIWULAN'!I560</f>
        <v xml:space="preserve"> Pulokulon </v>
      </c>
      <c r="D565" s="36" t="str">
        <f>'PER TRIWULAN'!B560</f>
        <v>SD NEGERI 2 SEMBUNGHARJO</v>
      </c>
      <c r="E565" s="62">
        <f>'K8 SD_UPTD 2013'!G566</f>
        <v>1200000</v>
      </c>
      <c r="F565" s="62">
        <f>'K8 SD_UPTD 2013'!H566</f>
        <v>1400000</v>
      </c>
      <c r="G565" s="62">
        <f>'K8 SD_UPTD 2013'!I566</f>
        <v>11100000</v>
      </c>
      <c r="H565" s="62">
        <f>'K8 SD_UPTD 2013'!J566</f>
        <v>12517000</v>
      </c>
      <c r="I565" s="62">
        <f>'K8 SD_UPTD 2013'!K566</f>
        <v>46389500</v>
      </c>
      <c r="J565" s="62">
        <f>'K8 SD_UPTD 2013'!L566</f>
        <v>893500</v>
      </c>
      <c r="K565" s="62">
        <f>'K8 SD_UPTD 2013'!M566</f>
        <v>15464000</v>
      </c>
      <c r="L565" s="62">
        <f>'K8 SD_UPTD 2013'!N566</f>
        <v>33150000</v>
      </c>
      <c r="M565" s="62">
        <f>'K8 SD_UPTD 2013'!O566</f>
        <v>13416000</v>
      </c>
      <c r="N565" s="62">
        <f>'K8 SD_UPTD 2013'!P566</f>
        <v>0</v>
      </c>
      <c r="O565" s="62">
        <f>'K8 SD_UPTD 2013'!Q566</f>
        <v>1350000</v>
      </c>
      <c r="P565" s="62">
        <f>'K8 SD_UPTD 2013'!R566</f>
        <v>0</v>
      </c>
      <c r="Q565" s="62">
        <f>'K8 SD_UPTD 2013'!S566</f>
        <v>0</v>
      </c>
      <c r="R565" s="62">
        <f t="shared" si="24"/>
        <v>136880000</v>
      </c>
      <c r="S565" s="59">
        <f t="shared" si="25"/>
        <v>0</v>
      </c>
      <c r="T565" s="59">
        <f t="shared" si="26"/>
        <v>0</v>
      </c>
      <c r="U565" s="59">
        <f>'PER TRIWULAN'!X560</f>
        <v>136880000</v>
      </c>
      <c r="V565" s="59">
        <f>'K8 SD_UPTD 2013'!F566</f>
        <v>136880000</v>
      </c>
    </row>
    <row r="566" spans="2:22">
      <c r="B566" s="79">
        <f>'PER TRIWULAN'!A561</f>
        <v>556</v>
      </c>
      <c r="C566" s="90" t="str">
        <f>'PER TRIWULAN'!I561</f>
        <v xml:space="preserve"> Pulokulon </v>
      </c>
      <c r="D566" s="36" t="str">
        <f>'PER TRIWULAN'!B561</f>
        <v>SD NEGERI 3 SEMBUNGHARJO</v>
      </c>
      <c r="E566" s="62">
        <f>'K8 SD_UPTD 2013'!G567</f>
        <v>1781750</v>
      </c>
      <c r="F566" s="62">
        <f>'K8 SD_UPTD 2013'!H567</f>
        <v>800000</v>
      </c>
      <c r="G566" s="62">
        <f>'K8 SD_UPTD 2013'!I567</f>
        <v>10737900</v>
      </c>
      <c r="H566" s="62">
        <f>'K8 SD_UPTD 2013'!J567</f>
        <v>15187200</v>
      </c>
      <c r="I566" s="62">
        <f>'K8 SD_UPTD 2013'!K567</f>
        <v>17773000</v>
      </c>
      <c r="J566" s="62">
        <f>'K8 SD_UPTD 2013'!L567</f>
        <v>240000</v>
      </c>
      <c r="K566" s="62">
        <f>'K8 SD_UPTD 2013'!M567</f>
        <v>6200000</v>
      </c>
      <c r="L566" s="62">
        <f>'K8 SD_UPTD 2013'!N567</f>
        <v>25594800</v>
      </c>
      <c r="M566" s="62">
        <f>'K8 SD_UPTD 2013'!O567</f>
        <v>10836000</v>
      </c>
      <c r="N566" s="62">
        <f>'K8 SD_UPTD 2013'!P567</f>
        <v>0</v>
      </c>
      <c r="O566" s="62">
        <f>'K8 SD_UPTD 2013'!Q567</f>
        <v>7732350</v>
      </c>
      <c r="P566" s="62">
        <f>'K8 SD_UPTD 2013'!R567</f>
        <v>2400000</v>
      </c>
      <c r="Q566" s="62">
        <f>'K8 SD_UPTD 2013'!S567</f>
        <v>2217000</v>
      </c>
      <c r="R566" s="62">
        <f t="shared" si="24"/>
        <v>101500000</v>
      </c>
      <c r="S566" s="59">
        <f t="shared" si="25"/>
        <v>0</v>
      </c>
      <c r="T566" s="59">
        <f t="shared" si="26"/>
        <v>0</v>
      </c>
      <c r="U566" s="59">
        <f>'PER TRIWULAN'!X561</f>
        <v>101500000</v>
      </c>
      <c r="V566" s="59">
        <f>'K8 SD_UPTD 2013'!F567</f>
        <v>101500000</v>
      </c>
    </row>
    <row r="567" spans="2:22">
      <c r="B567" s="79">
        <f>'PER TRIWULAN'!A562</f>
        <v>557</v>
      </c>
      <c r="C567" s="90" t="str">
        <f>'PER TRIWULAN'!I562</f>
        <v xml:space="preserve"> Pulokulon </v>
      </c>
      <c r="D567" s="36" t="str">
        <f>'PER TRIWULAN'!B562</f>
        <v>SD NEGERI 3 JAMBON</v>
      </c>
      <c r="E567" s="62">
        <f>'K8 SD_UPTD 2013'!G568</f>
        <v>1084000</v>
      </c>
      <c r="F567" s="62">
        <f>'K8 SD_UPTD 2013'!H568</f>
        <v>153000</v>
      </c>
      <c r="G567" s="62">
        <f>'K8 SD_UPTD 2013'!I568</f>
        <v>660000</v>
      </c>
      <c r="H567" s="62">
        <f>'K8 SD_UPTD 2013'!J568</f>
        <v>5693700</v>
      </c>
      <c r="I567" s="62">
        <f>'K8 SD_UPTD 2013'!K568</f>
        <v>13409750</v>
      </c>
      <c r="J567" s="62">
        <f>'K8 SD_UPTD 2013'!L568</f>
        <v>4055300</v>
      </c>
      <c r="K567" s="62">
        <f>'K8 SD_UPTD 2013'!M568</f>
        <v>9780000</v>
      </c>
      <c r="L567" s="62">
        <f>'K8 SD_UPTD 2013'!N568</f>
        <v>11300000</v>
      </c>
      <c r="M567" s="62">
        <f>'K8 SD_UPTD 2013'!O568</f>
        <v>3630500</v>
      </c>
      <c r="N567" s="62">
        <f>'K8 SD_UPTD 2013'!P568</f>
        <v>1200000</v>
      </c>
      <c r="O567" s="62">
        <f>'K8 SD_UPTD 2013'!Q568</f>
        <v>2500000</v>
      </c>
      <c r="P567" s="62">
        <f>'K8 SD_UPTD 2013'!R568</f>
        <v>520000</v>
      </c>
      <c r="Q567" s="62">
        <f>'K8 SD_UPTD 2013'!S568</f>
        <v>30403750</v>
      </c>
      <c r="R567" s="62">
        <f t="shared" si="24"/>
        <v>84390000</v>
      </c>
      <c r="S567" s="59">
        <f t="shared" si="25"/>
        <v>0</v>
      </c>
      <c r="T567" s="59">
        <f t="shared" si="26"/>
        <v>0</v>
      </c>
      <c r="U567" s="59">
        <f>'PER TRIWULAN'!X562</f>
        <v>84390000</v>
      </c>
      <c r="V567" s="59">
        <f>'K8 SD_UPTD 2013'!F568</f>
        <v>84390000</v>
      </c>
    </row>
    <row r="568" spans="2:22">
      <c r="B568" s="79">
        <f>'PER TRIWULAN'!A563</f>
        <v>558</v>
      </c>
      <c r="C568" s="90" t="str">
        <f>'PER TRIWULAN'!I563</f>
        <v xml:space="preserve"> Pulokulon </v>
      </c>
      <c r="D568" s="36" t="str">
        <f>'PER TRIWULAN'!B563</f>
        <v>SD NEGERI 3 POJOK</v>
      </c>
      <c r="E568" s="62">
        <f>'K8 SD_UPTD 2013'!G569</f>
        <v>2141000</v>
      </c>
      <c r="F568" s="62">
        <f>'K8 SD_UPTD 2013'!H569</f>
        <v>395000</v>
      </c>
      <c r="G568" s="62">
        <f>'K8 SD_UPTD 2013'!I569</f>
        <v>2517800</v>
      </c>
      <c r="H568" s="62">
        <f>'K8 SD_UPTD 2013'!J569</f>
        <v>6769800</v>
      </c>
      <c r="I568" s="62">
        <f>'K8 SD_UPTD 2013'!K569</f>
        <v>13879350</v>
      </c>
      <c r="J568" s="62">
        <f>'K8 SD_UPTD 2013'!L569</f>
        <v>1200000</v>
      </c>
      <c r="K568" s="62">
        <f>'K8 SD_UPTD 2013'!M569</f>
        <v>2125000</v>
      </c>
      <c r="L568" s="62">
        <f>'K8 SD_UPTD 2013'!N569</f>
        <v>9750000</v>
      </c>
      <c r="M568" s="62">
        <f>'K8 SD_UPTD 2013'!O569</f>
        <v>1958000</v>
      </c>
      <c r="N568" s="62">
        <f>'K8 SD_UPTD 2013'!P569</f>
        <v>0</v>
      </c>
      <c r="O568" s="62">
        <f>'K8 SD_UPTD 2013'!Q569</f>
        <v>7404050</v>
      </c>
      <c r="P568" s="62">
        <f>'K8 SD_UPTD 2013'!R569</f>
        <v>0</v>
      </c>
      <c r="Q568" s="62">
        <f>'K8 SD_UPTD 2013'!S569</f>
        <v>0</v>
      </c>
      <c r="R568" s="62">
        <f t="shared" si="24"/>
        <v>48140000</v>
      </c>
      <c r="S568" s="59">
        <f t="shared" si="25"/>
        <v>0</v>
      </c>
      <c r="T568" s="59">
        <f t="shared" si="26"/>
        <v>0</v>
      </c>
      <c r="U568" s="59">
        <f>'PER TRIWULAN'!X563</f>
        <v>48140000</v>
      </c>
      <c r="V568" s="59">
        <f>'K8 SD_UPTD 2013'!F569</f>
        <v>48140000</v>
      </c>
    </row>
    <row r="569" spans="2:22">
      <c r="B569" s="79">
        <f>'PER TRIWULAN'!A564</f>
        <v>559</v>
      </c>
      <c r="C569" s="90" t="str">
        <f>'PER TRIWULAN'!I564</f>
        <v xml:space="preserve"> Pulokulon </v>
      </c>
      <c r="D569" s="36" t="str">
        <f>'PER TRIWULAN'!B564</f>
        <v>SD NEGERI 4 POJOK</v>
      </c>
      <c r="E569" s="62">
        <f>'K8 SD_UPTD 2013'!G570</f>
        <v>628000</v>
      </c>
      <c r="F569" s="62">
        <f>'K8 SD_UPTD 2013'!H570</f>
        <v>300000</v>
      </c>
      <c r="G569" s="62">
        <f>'K8 SD_UPTD 2013'!I570</f>
        <v>20851100</v>
      </c>
      <c r="H569" s="62">
        <f>'K8 SD_UPTD 2013'!J570</f>
        <v>16670550</v>
      </c>
      <c r="I569" s="62">
        <f>'K8 SD_UPTD 2013'!K570</f>
        <v>27964850</v>
      </c>
      <c r="J569" s="62">
        <f>'K8 SD_UPTD 2013'!L570</f>
        <v>2402500</v>
      </c>
      <c r="K569" s="62">
        <f>'K8 SD_UPTD 2013'!M570</f>
        <v>600000</v>
      </c>
      <c r="L569" s="62">
        <f>'K8 SD_UPTD 2013'!N570</f>
        <v>14400000</v>
      </c>
      <c r="M569" s="62">
        <f>'K8 SD_UPTD 2013'!O570</f>
        <v>2443000</v>
      </c>
      <c r="N569" s="62">
        <f>'K8 SD_UPTD 2013'!P570</f>
        <v>0</v>
      </c>
      <c r="O569" s="62">
        <f>'K8 SD_UPTD 2013'!Q570</f>
        <v>3300000</v>
      </c>
      <c r="P569" s="62">
        <f>'K8 SD_UPTD 2013'!R570</f>
        <v>630000</v>
      </c>
      <c r="Q569" s="62">
        <f>'K8 SD_UPTD 2013'!S570</f>
        <v>0</v>
      </c>
      <c r="R569" s="62">
        <f t="shared" si="24"/>
        <v>90190000</v>
      </c>
      <c r="S569" s="59">
        <f t="shared" si="25"/>
        <v>0</v>
      </c>
      <c r="T569" s="59">
        <f t="shared" si="26"/>
        <v>0</v>
      </c>
      <c r="U569" s="59">
        <f>'PER TRIWULAN'!X564</f>
        <v>90190000</v>
      </c>
      <c r="V569" s="59">
        <f>'K8 SD_UPTD 2013'!F570</f>
        <v>90190000</v>
      </c>
    </row>
    <row r="570" spans="2:22">
      <c r="B570" s="79">
        <f>'PER TRIWULAN'!A565</f>
        <v>560</v>
      </c>
      <c r="C570" s="90" t="str">
        <f>'PER TRIWULAN'!I565</f>
        <v xml:space="preserve"> Pulokulon </v>
      </c>
      <c r="D570" s="36" t="str">
        <f>'PER TRIWULAN'!B565</f>
        <v>SD NEGERI 1 SIDOREJO</v>
      </c>
      <c r="E570" s="62">
        <f>'K8 SD_UPTD 2013'!G571</f>
        <v>1200000</v>
      </c>
      <c r="F570" s="62">
        <f>'K8 SD_UPTD 2013'!H571</f>
        <v>1118000</v>
      </c>
      <c r="G570" s="62">
        <f>'K8 SD_UPTD 2013'!I571</f>
        <v>6195970</v>
      </c>
      <c r="H570" s="62">
        <f>'K8 SD_UPTD 2013'!J571</f>
        <v>29471156</v>
      </c>
      <c r="I570" s="62">
        <f>'K8 SD_UPTD 2013'!K571</f>
        <v>21583122</v>
      </c>
      <c r="J570" s="62">
        <f>'K8 SD_UPTD 2013'!L571</f>
        <v>1877102</v>
      </c>
      <c r="K570" s="62">
        <f>'K8 SD_UPTD 2013'!M571</f>
        <v>22495000</v>
      </c>
      <c r="L570" s="62">
        <f>'K8 SD_UPTD 2013'!N571</f>
        <v>14400000</v>
      </c>
      <c r="M570" s="62">
        <f>'K8 SD_UPTD 2013'!O571</f>
        <v>11747900</v>
      </c>
      <c r="N570" s="62">
        <f>'K8 SD_UPTD 2013'!P571</f>
        <v>2064000</v>
      </c>
      <c r="O570" s="62">
        <f>'K8 SD_UPTD 2013'!Q571</f>
        <v>4887750</v>
      </c>
      <c r="P570" s="62">
        <f>'K8 SD_UPTD 2013'!R571</f>
        <v>0</v>
      </c>
      <c r="Q570" s="62">
        <f>'K8 SD_UPTD 2013'!S571</f>
        <v>1570000</v>
      </c>
      <c r="R570" s="62">
        <f t="shared" si="24"/>
        <v>118610000</v>
      </c>
      <c r="S570" s="59">
        <f t="shared" si="25"/>
        <v>0</v>
      </c>
      <c r="T570" s="59">
        <f t="shared" si="26"/>
        <v>0</v>
      </c>
      <c r="U570" s="59">
        <f>'PER TRIWULAN'!X565</f>
        <v>118610000</v>
      </c>
      <c r="V570" s="59">
        <f>'K8 SD_UPTD 2013'!F571</f>
        <v>118610000</v>
      </c>
    </row>
    <row r="571" spans="2:22">
      <c r="B571" s="79">
        <f>'PER TRIWULAN'!A566</f>
        <v>561</v>
      </c>
      <c r="C571" s="90" t="str">
        <f>'PER TRIWULAN'!I566</f>
        <v xml:space="preserve"> Pulokulon </v>
      </c>
      <c r="D571" s="36" t="str">
        <f>'PER TRIWULAN'!B566</f>
        <v>SD NEGERI 5 SIDOREJO</v>
      </c>
      <c r="E571" s="62">
        <f>'K8 SD_UPTD 2013'!G572</f>
        <v>0</v>
      </c>
      <c r="F571" s="62">
        <f>'K8 SD_UPTD 2013'!H572</f>
        <v>1088000</v>
      </c>
      <c r="G571" s="62">
        <f>'K8 SD_UPTD 2013'!I572</f>
        <v>9631250</v>
      </c>
      <c r="H571" s="62">
        <f>'K8 SD_UPTD 2013'!J572</f>
        <v>12082600</v>
      </c>
      <c r="I571" s="62">
        <f>'K8 SD_UPTD 2013'!K572</f>
        <v>8981942</v>
      </c>
      <c r="J571" s="62">
        <f>'K8 SD_UPTD 2013'!L572</f>
        <v>2057000</v>
      </c>
      <c r="K571" s="62">
        <f>'K8 SD_UPTD 2013'!M572</f>
        <v>8567000</v>
      </c>
      <c r="L571" s="62">
        <f>'K8 SD_UPTD 2013'!N572</f>
        <v>17800000</v>
      </c>
      <c r="M571" s="62">
        <f>'K8 SD_UPTD 2013'!O572</f>
        <v>2067500</v>
      </c>
      <c r="N571" s="62">
        <f>'K8 SD_UPTD 2013'!P572</f>
        <v>0</v>
      </c>
      <c r="O571" s="62">
        <f>'K8 SD_UPTD 2013'!Q572</f>
        <v>7743000</v>
      </c>
      <c r="P571" s="62">
        <f>'K8 SD_UPTD 2013'!R572</f>
        <v>2350000</v>
      </c>
      <c r="Q571" s="62">
        <f>'K8 SD_UPTD 2013'!S572</f>
        <v>0</v>
      </c>
      <c r="R571" s="62">
        <f t="shared" si="24"/>
        <v>72368292</v>
      </c>
      <c r="S571" s="59">
        <f t="shared" si="25"/>
        <v>0</v>
      </c>
      <c r="T571" s="59">
        <f t="shared" si="26"/>
        <v>131708</v>
      </c>
      <c r="U571" s="59">
        <f>'PER TRIWULAN'!X566</f>
        <v>72500000</v>
      </c>
      <c r="V571" s="59">
        <f>'K8 SD_UPTD 2013'!F572</f>
        <v>72500000</v>
      </c>
    </row>
    <row r="572" spans="2:22">
      <c r="B572" s="79">
        <f>'PER TRIWULAN'!A567</f>
        <v>562</v>
      </c>
      <c r="C572" s="90" t="str">
        <f>'PER TRIWULAN'!I567</f>
        <v xml:space="preserve"> Pulokulon </v>
      </c>
      <c r="D572" s="36" t="str">
        <f>'PER TRIWULAN'!B567</f>
        <v>SD NEGERI 3 MLOWO KARANGTALUN</v>
      </c>
      <c r="E572" s="62">
        <f>'K8 SD_UPTD 2013'!G573</f>
        <v>2500000</v>
      </c>
      <c r="F572" s="62">
        <f>'K8 SD_UPTD 2013'!H573</f>
        <v>12303400</v>
      </c>
      <c r="G572" s="62">
        <f>'K8 SD_UPTD 2013'!I573</f>
        <v>13804000</v>
      </c>
      <c r="H572" s="62">
        <f>'K8 SD_UPTD 2013'!J573</f>
        <v>10559000</v>
      </c>
      <c r="I572" s="62">
        <f>'K8 SD_UPTD 2013'!K573</f>
        <v>1401000</v>
      </c>
      <c r="J572" s="62">
        <f>'K8 SD_UPTD 2013'!L573</f>
        <v>3652000</v>
      </c>
      <c r="K572" s="62">
        <f>'K8 SD_UPTD 2013'!M573</f>
        <v>16200000</v>
      </c>
      <c r="L572" s="62">
        <f>'K8 SD_UPTD 2013'!N573</f>
        <v>5209100</v>
      </c>
      <c r="M572" s="62">
        <f>'K8 SD_UPTD 2013'!O573</f>
        <v>0</v>
      </c>
      <c r="N572" s="62">
        <f>'K8 SD_UPTD 2013'!P573</f>
        <v>1646500</v>
      </c>
      <c r="O572" s="62">
        <f>'K8 SD_UPTD 2013'!Q573</f>
        <v>6095000</v>
      </c>
      <c r="P572" s="62">
        <f>'K8 SD_UPTD 2013'!R573</f>
        <v>0</v>
      </c>
      <c r="Q572" s="62">
        <f>'K8 SD_UPTD 2013'!S573</f>
        <v>0</v>
      </c>
      <c r="R572" s="62">
        <f t="shared" si="24"/>
        <v>73370000</v>
      </c>
      <c r="S572" s="59">
        <f t="shared" si="25"/>
        <v>0</v>
      </c>
      <c r="T572" s="59">
        <f t="shared" si="26"/>
        <v>0</v>
      </c>
      <c r="U572" s="59">
        <f>'PER TRIWULAN'!X567</f>
        <v>73370000</v>
      </c>
      <c r="V572" s="59">
        <f>'K8 SD_UPTD 2013'!F573</f>
        <v>73370000</v>
      </c>
    </row>
    <row r="573" spans="2:22">
      <c r="B573" s="79">
        <f>'PER TRIWULAN'!A568</f>
        <v>563</v>
      </c>
      <c r="C573" s="90" t="str">
        <f>'PER TRIWULAN'!I568</f>
        <v xml:space="preserve"> Purwodadi </v>
      </c>
      <c r="D573" s="36" t="str">
        <f>'PER TRIWULAN'!B568</f>
        <v>SD NEGERI 1 CANDISARI</v>
      </c>
      <c r="E573" s="62">
        <f>'K8 SD_UPTD 2013'!G574</f>
        <v>0</v>
      </c>
      <c r="F573" s="62">
        <f>'K8 SD_UPTD 2013'!H574</f>
        <v>0</v>
      </c>
      <c r="G573" s="62">
        <f>'K8 SD_UPTD 2013'!I574</f>
        <v>0</v>
      </c>
      <c r="H573" s="62">
        <f>'K8 SD_UPTD 2013'!J574</f>
        <v>0</v>
      </c>
      <c r="I573" s="62">
        <f>'K8 SD_UPTD 2013'!K574</f>
        <v>0</v>
      </c>
      <c r="J573" s="62">
        <f>'K8 SD_UPTD 2013'!L574</f>
        <v>0</v>
      </c>
      <c r="K573" s="62">
        <f>'K8 SD_UPTD 2013'!M574</f>
        <v>0</v>
      </c>
      <c r="L573" s="62">
        <f>'K8 SD_UPTD 2013'!N574</f>
        <v>0</v>
      </c>
      <c r="M573" s="62">
        <f>'K8 SD_UPTD 2013'!O574</f>
        <v>0</v>
      </c>
      <c r="N573" s="62">
        <f>'K8 SD_UPTD 2013'!P574</f>
        <v>0</v>
      </c>
      <c r="O573" s="62">
        <f>'K8 SD_UPTD 2013'!Q574</f>
        <v>0</v>
      </c>
      <c r="P573" s="62">
        <f>'K8 SD_UPTD 2013'!R574</f>
        <v>0</v>
      </c>
      <c r="Q573" s="62">
        <f>'K8 SD_UPTD 2013'!S574</f>
        <v>0</v>
      </c>
      <c r="R573" s="62">
        <f t="shared" si="24"/>
        <v>0</v>
      </c>
      <c r="S573" s="59">
        <f t="shared" si="25"/>
        <v>98020000</v>
      </c>
      <c r="T573" s="59">
        <f t="shared" si="26"/>
        <v>0</v>
      </c>
      <c r="U573" s="59">
        <f>'PER TRIWULAN'!X568</f>
        <v>98020000</v>
      </c>
      <c r="V573" s="59">
        <f>'K8 SD_UPTD 2013'!F574</f>
        <v>0</v>
      </c>
    </row>
    <row r="574" spans="2:22">
      <c r="B574" s="79">
        <f>'PER TRIWULAN'!A569</f>
        <v>564</v>
      </c>
      <c r="C574" s="90" t="str">
        <f>'PER TRIWULAN'!I569</f>
        <v xml:space="preserve"> Purwodadi </v>
      </c>
      <c r="D574" s="36" t="str">
        <f>'PER TRIWULAN'!B569</f>
        <v>SD NEGERI 1 CINGKRONG</v>
      </c>
      <c r="E574" s="62">
        <f>'K8 SD_UPTD 2013'!G575</f>
        <v>0</v>
      </c>
      <c r="F574" s="62">
        <f>'K8 SD_UPTD 2013'!H575</f>
        <v>0</v>
      </c>
      <c r="G574" s="62">
        <f>'K8 SD_UPTD 2013'!I575</f>
        <v>0</v>
      </c>
      <c r="H574" s="62">
        <f>'K8 SD_UPTD 2013'!J575</f>
        <v>0</v>
      </c>
      <c r="I574" s="62">
        <f>'K8 SD_UPTD 2013'!K575</f>
        <v>0</v>
      </c>
      <c r="J574" s="62">
        <f>'K8 SD_UPTD 2013'!L575</f>
        <v>0</v>
      </c>
      <c r="K574" s="62">
        <f>'K8 SD_UPTD 2013'!M575</f>
        <v>0</v>
      </c>
      <c r="L574" s="62">
        <f>'K8 SD_UPTD 2013'!N575</f>
        <v>0</v>
      </c>
      <c r="M574" s="62">
        <f>'K8 SD_UPTD 2013'!O575</f>
        <v>0</v>
      </c>
      <c r="N574" s="62">
        <f>'K8 SD_UPTD 2013'!P575</f>
        <v>0</v>
      </c>
      <c r="O574" s="62">
        <f>'K8 SD_UPTD 2013'!Q575</f>
        <v>0</v>
      </c>
      <c r="P574" s="62">
        <f>'K8 SD_UPTD 2013'!R575</f>
        <v>0</v>
      </c>
      <c r="Q574" s="62">
        <f>'K8 SD_UPTD 2013'!S575</f>
        <v>0</v>
      </c>
      <c r="R574" s="62">
        <f t="shared" si="24"/>
        <v>0</v>
      </c>
      <c r="S574" s="59">
        <f t="shared" si="25"/>
        <v>81200000</v>
      </c>
      <c r="T574" s="59">
        <f t="shared" si="26"/>
        <v>0</v>
      </c>
      <c r="U574" s="59">
        <f>'PER TRIWULAN'!X569</f>
        <v>81200000</v>
      </c>
      <c r="V574" s="59">
        <f>'K8 SD_UPTD 2013'!F575</f>
        <v>0</v>
      </c>
    </row>
    <row r="575" spans="2:22">
      <c r="B575" s="79">
        <f>'PER TRIWULAN'!A570</f>
        <v>565</v>
      </c>
      <c r="C575" s="90" t="str">
        <f>'PER TRIWULAN'!I570</f>
        <v xml:space="preserve"> Purwodadi </v>
      </c>
      <c r="D575" s="36" t="str">
        <f>'PER TRIWULAN'!B570</f>
        <v>SD NEGERI 1 DANYANG</v>
      </c>
      <c r="E575" s="62">
        <f>'K8 SD_UPTD 2013'!G576</f>
        <v>0</v>
      </c>
      <c r="F575" s="62">
        <f>'K8 SD_UPTD 2013'!H576</f>
        <v>0</v>
      </c>
      <c r="G575" s="62">
        <f>'K8 SD_UPTD 2013'!I576</f>
        <v>0</v>
      </c>
      <c r="H575" s="62">
        <f>'K8 SD_UPTD 2013'!J576</f>
        <v>0</v>
      </c>
      <c r="I575" s="62">
        <f>'K8 SD_UPTD 2013'!K576</f>
        <v>0</v>
      </c>
      <c r="J575" s="62">
        <f>'K8 SD_UPTD 2013'!L576</f>
        <v>0</v>
      </c>
      <c r="K575" s="62">
        <f>'K8 SD_UPTD 2013'!M576</f>
        <v>0</v>
      </c>
      <c r="L575" s="62">
        <f>'K8 SD_UPTD 2013'!N576</f>
        <v>0</v>
      </c>
      <c r="M575" s="62">
        <f>'K8 SD_UPTD 2013'!O576</f>
        <v>0</v>
      </c>
      <c r="N575" s="62">
        <f>'K8 SD_UPTD 2013'!P576</f>
        <v>0</v>
      </c>
      <c r="O575" s="62">
        <f>'K8 SD_UPTD 2013'!Q576</f>
        <v>0</v>
      </c>
      <c r="P575" s="62">
        <f>'K8 SD_UPTD 2013'!R576</f>
        <v>0</v>
      </c>
      <c r="Q575" s="62">
        <f>'K8 SD_UPTD 2013'!S576</f>
        <v>0</v>
      </c>
      <c r="R575" s="62">
        <f t="shared" si="24"/>
        <v>0</v>
      </c>
      <c r="S575" s="59">
        <f t="shared" si="25"/>
        <v>110780000</v>
      </c>
      <c r="T575" s="59">
        <f t="shared" si="26"/>
        <v>0</v>
      </c>
      <c r="U575" s="59">
        <f>'PER TRIWULAN'!X570</f>
        <v>110780000</v>
      </c>
      <c r="V575" s="59">
        <f>'K8 SD_UPTD 2013'!F576</f>
        <v>0</v>
      </c>
    </row>
    <row r="576" spans="2:22">
      <c r="B576" s="79">
        <f>'PER TRIWULAN'!A571</f>
        <v>566</v>
      </c>
      <c r="C576" s="90" t="str">
        <f>'PER TRIWULAN'!I571</f>
        <v xml:space="preserve"> Purwodadi </v>
      </c>
      <c r="D576" s="36" t="str">
        <f>'PER TRIWULAN'!B571</f>
        <v>SD NEGERI 1 GENUKSURAN</v>
      </c>
      <c r="E576" s="62">
        <f>'K8 SD_UPTD 2013'!G577</f>
        <v>0</v>
      </c>
      <c r="F576" s="62">
        <f>'K8 SD_UPTD 2013'!H577</f>
        <v>0</v>
      </c>
      <c r="G576" s="62">
        <f>'K8 SD_UPTD 2013'!I577</f>
        <v>0</v>
      </c>
      <c r="H576" s="62">
        <f>'K8 SD_UPTD 2013'!J577</f>
        <v>0</v>
      </c>
      <c r="I576" s="62">
        <f>'K8 SD_UPTD 2013'!K577</f>
        <v>0</v>
      </c>
      <c r="J576" s="62">
        <f>'K8 SD_UPTD 2013'!L577</f>
        <v>0</v>
      </c>
      <c r="K576" s="62">
        <f>'K8 SD_UPTD 2013'!M577</f>
        <v>0</v>
      </c>
      <c r="L576" s="62">
        <f>'K8 SD_UPTD 2013'!N577</f>
        <v>0</v>
      </c>
      <c r="M576" s="62">
        <f>'K8 SD_UPTD 2013'!O577</f>
        <v>0</v>
      </c>
      <c r="N576" s="62">
        <f>'K8 SD_UPTD 2013'!P577</f>
        <v>0</v>
      </c>
      <c r="O576" s="62">
        <f>'K8 SD_UPTD 2013'!Q577</f>
        <v>0</v>
      </c>
      <c r="P576" s="62">
        <f>'K8 SD_UPTD 2013'!R577</f>
        <v>0</v>
      </c>
      <c r="Q576" s="62">
        <f>'K8 SD_UPTD 2013'!S577</f>
        <v>0</v>
      </c>
      <c r="R576" s="62">
        <f t="shared" si="24"/>
        <v>0</v>
      </c>
      <c r="S576" s="59">
        <f t="shared" si="25"/>
        <v>136300000</v>
      </c>
      <c r="T576" s="59">
        <f t="shared" si="26"/>
        <v>0</v>
      </c>
      <c r="U576" s="59">
        <f>'PER TRIWULAN'!X571</f>
        <v>136300000</v>
      </c>
      <c r="V576" s="59">
        <f>'K8 SD_UPTD 2013'!F577</f>
        <v>0</v>
      </c>
    </row>
    <row r="577" spans="2:22">
      <c r="B577" s="79">
        <f>'PER TRIWULAN'!A572</f>
        <v>567</v>
      </c>
      <c r="C577" s="90" t="str">
        <f>'PER TRIWULAN'!I572</f>
        <v xml:space="preserve"> Purwodadi </v>
      </c>
      <c r="D577" s="36" t="str">
        <f>'PER TRIWULAN'!B572</f>
        <v>SD NEGERI 1 KALONGAN</v>
      </c>
      <c r="E577" s="62">
        <f>'K8 SD_UPTD 2013'!G578</f>
        <v>0</v>
      </c>
      <c r="F577" s="62">
        <f>'K8 SD_UPTD 2013'!H578</f>
        <v>0</v>
      </c>
      <c r="G577" s="62">
        <f>'K8 SD_UPTD 2013'!I578</f>
        <v>0</v>
      </c>
      <c r="H577" s="62">
        <f>'K8 SD_UPTD 2013'!J578</f>
        <v>0</v>
      </c>
      <c r="I577" s="62">
        <f>'K8 SD_UPTD 2013'!K578</f>
        <v>0</v>
      </c>
      <c r="J577" s="62">
        <f>'K8 SD_UPTD 2013'!L578</f>
        <v>0</v>
      </c>
      <c r="K577" s="62">
        <f>'K8 SD_UPTD 2013'!M578</f>
        <v>0</v>
      </c>
      <c r="L577" s="62">
        <f>'K8 SD_UPTD 2013'!N578</f>
        <v>0</v>
      </c>
      <c r="M577" s="62">
        <f>'K8 SD_UPTD 2013'!O578</f>
        <v>0</v>
      </c>
      <c r="N577" s="62">
        <f>'K8 SD_UPTD 2013'!P578</f>
        <v>0</v>
      </c>
      <c r="O577" s="62">
        <f>'K8 SD_UPTD 2013'!Q578</f>
        <v>0</v>
      </c>
      <c r="P577" s="62">
        <f>'K8 SD_UPTD 2013'!R578</f>
        <v>0</v>
      </c>
      <c r="Q577" s="62">
        <f>'K8 SD_UPTD 2013'!S578</f>
        <v>0</v>
      </c>
      <c r="R577" s="62">
        <f t="shared" si="24"/>
        <v>0</v>
      </c>
      <c r="S577" s="59">
        <f t="shared" si="25"/>
        <v>120930000</v>
      </c>
      <c r="T577" s="59">
        <f t="shared" si="26"/>
        <v>0</v>
      </c>
      <c r="U577" s="59">
        <f>'PER TRIWULAN'!X572</f>
        <v>120930000</v>
      </c>
      <c r="V577" s="59">
        <f>'K8 SD_UPTD 2013'!F578</f>
        <v>0</v>
      </c>
    </row>
    <row r="578" spans="2:22">
      <c r="B578" s="79">
        <f>'PER TRIWULAN'!A573</f>
        <v>568</v>
      </c>
      <c r="C578" s="90" t="str">
        <f>'PER TRIWULAN'!I573</f>
        <v xml:space="preserve"> Purwodadi </v>
      </c>
      <c r="D578" s="36" t="str">
        <f>'PER TRIWULAN'!B573</f>
        <v>SD NEGERI 1 KANDANGAN</v>
      </c>
      <c r="E578" s="62">
        <f>'K8 SD_UPTD 2013'!G579</f>
        <v>0</v>
      </c>
      <c r="F578" s="62">
        <f>'K8 SD_UPTD 2013'!H579</f>
        <v>0</v>
      </c>
      <c r="G578" s="62">
        <f>'K8 SD_UPTD 2013'!I579</f>
        <v>0</v>
      </c>
      <c r="H578" s="62">
        <f>'K8 SD_UPTD 2013'!J579</f>
        <v>0</v>
      </c>
      <c r="I578" s="62">
        <f>'K8 SD_UPTD 2013'!K579</f>
        <v>0</v>
      </c>
      <c r="J578" s="62">
        <f>'K8 SD_UPTD 2013'!L579</f>
        <v>0</v>
      </c>
      <c r="K578" s="62">
        <f>'K8 SD_UPTD 2013'!M579</f>
        <v>0</v>
      </c>
      <c r="L578" s="62">
        <f>'K8 SD_UPTD 2013'!N579</f>
        <v>0</v>
      </c>
      <c r="M578" s="62">
        <f>'K8 SD_UPTD 2013'!O579</f>
        <v>0</v>
      </c>
      <c r="N578" s="62">
        <f>'K8 SD_UPTD 2013'!P579</f>
        <v>0</v>
      </c>
      <c r="O578" s="62">
        <f>'K8 SD_UPTD 2013'!Q579</f>
        <v>0</v>
      </c>
      <c r="P578" s="62">
        <f>'K8 SD_UPTD 2013'!R579</f>
        <v>0</v>
      </c>
      <c r="Q578" s="62">
        <f>'K8 SD_UPTD 2013'!S579</f>
        <v>0</v>
      </c>
      <c r="R578" s="62">
        <f t="shared" si="24"/>
        <v>0</v>
      </c>
      <c r="S578" s="59">
        <f t="shared" si="25"/>
        <v>111940000</v>
      </c>
      <c r="T578" s="59">
        <f t="shared" si="26"/>
        <v>0</v>
      </c>
      <c r="U578" s="59">
        <f>'PER TRIWULAN'!X573</f>
        <v>111940000</v>
      </c>
      <c r="V578" s="59">
        <f>'K8 SD_UPTD 2013'!F579</f>
        <v>0</v>
      </c>
    </row>
    <row r="579" spans="2:22">
      <c r="B579" s="79">
        <f>'PER TRIWULAN'!A574</f>
        <v>569</v>
      </c>
      <c r="C579" s="90" t="str">
        <f>'PER TRIWULAN'!I574</f>
        <v xml:space="preserve"> Purwodadi </v>
      </c>
      <c r="D579" s="36" t="str">
        <f>'PER TRIWULAN'!B574</f>
        <v>SD NEGERI 1 KEDUNGREJO</v>
      </c>
      <c r="E579" s="62">
        <f>'K8 SD_UPTD 2013'!G580</f>
        <v>0</v>
      </c>
      <c r="F579" s="62">
        <f>'K8 SD_UPTD 2013'!H580</f>
        <v>0</v>
      </c>
      <c r="G579" s="62">
        <f>'K8 SD_UPTD 2013'!I580</f>
        <v>0</v>
      </c>
      <c r="H579" s="62">
        <f>'K8 SD_UPTD 2013'!J580</f>
        <v>0</v>
      </c>
      <c r="I579" s="62">
        <f>'K8 SD_UPTD 2013'!K580</f>
        <v>0</v>
      </c>
      <c r="J579" s="62">
        <f>'K8 SD_UPTD 2013'!L580</f>
        <v>0</v>
      </c>
      <c r="K579" s="62">
        <f>'K8 SD_UPTD 2013'!M580</f>
        <v>0</v>
      </c>
      <c r="L579" s="62">
        <f>'K8 SD_UPTD 2013'!N580</f>
        <v>0</v>
      </c>
      <c r="M579" s="62">
        <f>'K8 SD_UPTD 2013'!O580</f>
        <v>0</v>
      </c>
      <c r="N579" s="62">
        <f>'K8 SD_UPTD 2013'!P580</f>
        <v>0</v>
      </c>
      <c r="O579" s="62">
        <f>'K8 SD_UPTD 2013'!Q580</f>
        <v>0</v>
      </c>
      <c r="P579" s="62">
        <f>'K8 SD_UPTD 2013'!R580</f>
        <v>0</v>
      </c>
      <c r="Q579" s="62">
        <f>'K8 SD_UPTD 2013'!S580</f>
        <v>0</v>
      </c>
      <c r="R579" s="62">
        <f t="shared" si="24"/>
        <v>0</v>
      </c>
      <c r="S579" s="59">
        <f t="shared" si="25"/>
        <v>130210000</v>
      </c>
      <c r="T579" s="59">
        <f t="shared" si="26"/>
        <v>0</v>
      </c>
      <c r="U579" s="59">
        <f>'PER TRIWULAN'!X574</f>
        <v>130210000</v>
      </c>
      <c r="V579" s="59">
        <f>'K8 SD_UPTD 2013'!F580</f>
        <v>0</v>
      </c>
    </row>
    <row r="580" spans="2:22">
      <c r="B580" s="79">
        <f>'PER TRIWULAN'!A575</f>
        <v>570</v>
      </c>
      <c r="C580" s="90" t="str">
        <f>'PER TRIWULAN'!I575</f>
        <v xml:space="preserve"> Purwodadi </v>
      </c>
      <c r="D580" s="36" t="str">
        <f>'PER TRIWULAN'!B575</f>
        <v>SD NEGERI 1 KURIPAN</v>
      </c>
      <c r="E580" s="62">
        <f>'K8 SD_UPTD 2013'!G581</f>
        <v>0</v>
      </c>
      <c r="F580" s="62">
        <f>'K8 SD_UPTD 2013'!H581</f>
        <v>0</v>
      </c>
      <c r="G580" s="62">
        <f>'K8 SD_UPTD 2013'!I581</f>
        <v>0</v>
      </c>
      <c r="H580" s="62">
        <f>'K8 SD_UPTD 2013'!J581</f>
        <v>0</v>
      </c>
      <c r="I580" s="62">
        <f>'K8 SD_UPTD 2013'!K581</f>
        <v>0</v>
      </c>
      <c r="J580" s="62">
        <f>'K8 SD_UPTD 2013'!L581</f>
        <v>0</v>
      </c>
      <c r="K580" s="62">
        <f>'K8 SD_UPTD 2013'!M581</f>
        <v>0</v>
      </c>
      <c r="L580" s="62">
        <f>'K8 SD_UPTD 2013'!N581</f>
        <v>0</v>
      </c>
      <c r="M580" s="62">
        <f>'K8 SD_UPTD 2013'!O581</f>
        <v>0</v>
      </c>
      <c r="N580" s="62">
        <f>'K8 SD_UPTD 2013'!P581</f>
        <v>0</v>
      </c>
      <c r="O580" s="62">
        <f>'K8 SD_UPTD 2013'!Q581</f>
        <v>0</v>
      </c>
      <c r="P580" s="62">
        <f>'K8 SD_UPTD 2013'!R581</f>
        <v>0</v>
      </c>
      <c r="Q580" s="62">
        <f>'K8 SD_UPTD 2013'!S581</f>
        <v>0</v>
      </c>
      <c r="R580" s="62">
        <f t="shared" si="24"/>
        <v>0</v>
      </c>
      <c r="S580" s="59">
        <f t="shared" si="25"/>
        <v>135430000</v>
      </c>
      <c r="T580" s="59">
        <f t="shared" si="26"/>
        <v>0</v>
      </c>
      <c r="U580" s="59">
        <f>'PER TRIWULAN'!X575</f>
        <v>135430000</v>
      </c>
      <c r="V580" s="59">
        <f>'K8 SD_UPTD 2013'!F581</f>
        <v>0</v>
      </c>
    </row>
    <row r="581" spans="2:22">
      <c r="B581" s="79">
        <f>'PER TRIWULAN'!A576</f>
        <v>571</v>
      </c>
      <c r="C581" s="90" t="str">
        <f>'PER TRIWULAN'!I576</f>
        <v xml:space="preserve"> Purwodadi </v>
      </c>
      <c r="D581" s="36" t="str">
        <f>'PER TRIWULAN'!B576</f>
        <v>SD NEGERI 1 NAMBUHAN</v>
      </c>
      <c r="E581" s="62">
        <f>'K8 SD_UPTD 2013'!G582</f>
        <v>0</v>
      </c>
      <c r="F581" s="62">
        <f>'K8 SD_UPTD 2013'!H582</f>
        <v>0</v>
      </c>
      <c r="G581" s="62">
        <f>'K8 SD_UPTD 2013'!I582</f>
        <v>0</v>
      </c>
      <c r="H581" s="62">
        <f>'K8 SD_UPTD 2013'!J582</f>
        <v>0</v>
      </c>
      <c r="I581" s="62">
        <f>'K8 SD_UPTD 2013'!K582</f>
        <v>0</v>
      </c>
      <c r="J581" s="62">
        <f>'K8 SD_UPTD 2013'!L582</f>
        <v>0</v>
      </c>
      <c r="K581" s="62">
        <f>'K8 SD_UPTD 2013'!M582</f>
        <v>0</v>
      </c>
      <c r="L581" s="62">
        <f>'K8 SD_UPTD 2013'!N582</f>
        <v>0</v>
      </c>
      <c r="M581" s="62">
        <f>'K8 SD_UPTD 2013'!O582</f>
        <v>0</v>
      </c>
      <c r="N581" s="62">
        <f>'K8 SD_UPTD 2013'!P582</f>
        <v>0</v>
      </c>
      <c r="O581" s="62">
        <f>'K8 SD_UPTD 2013'!Q582</f>
        <v>0</v>
      </c>
      <c r="P581" s="62">
        <f>'K8 SD_UPTD 2013'!R582</f>
        <v>0</v>
      </c>
      <c r="Q581" s="62">
        <f>'K8 SD_UPTD 2013'!S582</f>
        <v>0</v>
      </c>
      <c r="R581" s="62">
        <f t="shared" si="24"/>
        <v>0</v>
      </c>
      <c r="S581" s="59">
        <f t="shared" si="25"/>
        <v>153120000</v>
      </c>
      <c r="T581" s="59">
        <f t="shared" si="26"/>
        <v>0</v>
      </c>
      <c r="U581" s="59">
        <f>'PER TRIWULAN'!X576</f>
        <v>153120000</v>
      </c>
      <c r="V581" s="59">
        <f>'K8 SD_UPTD 2013'!F582</f>
        <v>0</v>
      </c>
    </row>
    <row r="582" spans="2:22">
      <c r="B582" s="79">
        <f>'PER TRIWULAN'!A577</f>
        <v>572</v>
      </c>
      <c r="C582" s="90" t="str">
        <f>'PER TRIWULAN'!I577</f>
        <v xml:space="preserve"> Purwodadi </v>
      </c>
      <c r="D582" s="36" t="str">
        <f>'PER TRIWULAN'!B577</f>
        <v>SD NEGERI 1 NGEMBAK</v>
      </c>
      <c r="E582" s="62">
        <f>'K8 SD_UPTD 2013'!G583</f>
        <v>0</v>
      </c>
      <c r="F582" s="62">
        <f>'K8 SD_UPTD 2013'!H583</f>
        <v>0</v>
      </c>
      <c r="G582" s="62">
        <f>'K8 SD_UPTD 2013'!I583</f>
        <v>0</v>
      </c>
      <c r="H582" s="62">
        <f>'K8 SD_UPTD 2013'!J583</f>
        <v>0</v>
      </c>
      <c r="I582" s="62">
        <f>'K8 SD_UPTD 2013'!K583</f>
        <v>0</v>
      </c>
      <c r="J582" s="62">
        <f>'K8 SD_UPTD 2013'!L583</f>
        <v>0</v>
      </c>
      <c r="K582" s="62">
        <f>'K8 SD_UPTD 2013'!M583</f>
        <v>0</v>
      </c>
      <c r="L582" s="62">
        <f>'K8 SD_UPTD 2013'!N583</f>
        <v>0</v>
      </c>
      <c r="M582" s="62">
        <f>'K8 SD_UPTD 2013'!O583</f>
        <v>0</v>
      </c>
      <c r="N582" s="62">
        <f>'K8 SD_UPTD 2013'!P583</f>
        <v>0</v>
      </c>
      <c r="O582" s="62">
        <f>'K8 SD_UPTD 2013'!Q583</f>
        <v>0</v>
      </c>
      <c r="P582" s="62">
        <f>'K8 SD_UPTD 2013'!R583</f>
        <v>0</v>
      </c>
      <c r="Q582" s="62">
        <f>'K8 SD_UPTD 2013'!S583</f>
        <v>0</v>
      </c>
      <c r="R582" s="62">
        <f t="shared" si="24"/>
        <v>0</v>
      </c>
      <c r="S582" s="59">
        <f t="shared" si="25"/>
        <v>98020000</v>
      </c>
      <c r="T582" s="59">
        <f t="shared" si="26"/>
        <v>0</v>
      </c>
      <c r="U582" s="59">
        <f>'PER TRIWULAN'!X577</f>
        <v>98020000</v>
      </c>
      <c r="V582" s="59">
        <f>'K8 SD_UPTD 2013'!F583</f>
        <v>0</v>
      </c>
    </row>
    <row r="583" spans="2:22">
      <c r="B583" s="79">
        <f>'PER TRIWULAN'!A578</f>
        <v>573</v>
      </c>
      <c r="C583" s="90" t="str">
        <f>'PER TRIWULAN'!I578</f>
        <v xml:space="preserve"> Purwodadi </v>
      </c>
      <c r="D583" s="36" t="str">
        <f>'PER TRIWULAN'!B578</f>
        <v>SD NEGERI 1 NGLOBAR</v>
      </c>
      <c r="E583" s="62">
        <f>'K8 SD_UPTD 2013'!G584</f>
        <v>0</v>
      </c>
      <c r="F583" s="62">
        <f>'K8 SD_UPTD 2013'!H584</f>
        <v>0</v>
      </c>
      <c r="G583" s="62">
        <f>'K8 SD_UPTD 2013'!I584</f>
        <v>0</v>
      </c>
      <c r="H583" s="62">
        <f>'K8 SD_UPTD 2013'!J584</f>
        <v>0</v>
      </c>
      <c r="I583" s="62">
        <f>'K8 SD_UPTD 2013'!K584</f>
        <v>0</v>
      </c>
      <c r="J583" s="62">
        <f>'K8 SD_UPTD 2013'!L584</f>
        <v>0</v>
      </c>
      <c r="K583" s="62">
        <f>'K8 SD_UPTD 2013'!M584</f>
        <v>0</v>
      </c>
      <c r="L583" s="62">
        <f>'K8 SD_UPTD 2013'!N584</f>
        <v>0</v>
      </c>
      <c r="M583" s="62">
        <f>'K8 SD_UPTD 2013'!O584</f>
        <v>0</v>
      </c>
      <c r="N583" s="62">
        <f>'K8 SD_UPTD 2013'!P584</f>
        <v>0</v>
      </c>
      <c r="O583" s="62">
        <f>'K8 SD_UPTD 2013'!Q584</f>
        <v>0</v>
      </c>
      <c r="P583" s="62">
        <f>'K8 SD_UPTD 2013'!R584</f>
        <v>0</v>
      </c>
      <c r="Q583" s="62">
        <f>'K8 SD_UPTD 2013'!S584</f>
        <v>0</v>
      </c>
      <c r="R583" s="62">
        <f t="shared" si="24"/>
        <v>0</v>
      </c>
      <c r="S583" s="59">
        <f t="shared" si="25"/>
        <v>75980000</v>
      </c>
      <c r="T583" s="59">
        <f t="shared" si="26"/>
        <v>0</v>
      </c>
      <c r="U583" s="59">
        <f>'PER TRIWULAN'!X578</f>
        <v>75980000</v>
      </c>
      <c r="V583" s="59">
        <f>'K8 SD_UPTD 2013'!F584</f>
        <v>0</v>
      </c>
    </row>
    <row r="584" spans="2:22">
      <c r="B584" s="79">
        <f>'PER TRIWULAN'!A579</f>
        <v>574</v>
      </c>
      <c r="C584" s="90" t="str">
        <f>'PER TRIWULAN'!I579</f>
        <v xml:space="preserve"> Purwodadi </v>
      </c>
      <c r="D584" s="36" t="str">
        <f>'PER TRIWULAN'!B579</f>
        <v>SD NEGERI 1 NGRAJI</v>
      </c>
      <c r="E584" s="62">
        <f>'K8 SD_UPTD 2013'!G585</f>
        <v>0</v>
      </c>
      <c r="F584" s="62">
        <f>'K8 SD_UPTD 2013'!H585</f>
        <v>0</v>
      </c>
      <c r="G584" s="62">
        <f>'K8 SD_UPTD 2013'!I585</f>
        <v>0</v>
      </c>
      <c r="H584" s="62">
        <f>'K8 SD_UPTD 2013'!J585</f>
        <v>0</v>
      </c>
      <c r="I584" s="62">
        <f>'K8 SD_UPTD 2013'!K585</f>
        <v>0</v>
      </c>
      <c r="J584" s="62">
        <f>'K8 SD_UPTD 2013'!L585</f>
        <v>0</v>
      </c>
      <c r="K584" s="62">
        <f>'K8 SD_UPTD 2013'!M585</f>
        <v>0</v>
      </c>
      <c r="L584" s="62">
        <f>'K8 SD_UPTD 2013'!N585</f>
        <v>0</v>
      </c>
      <c r="M584" s="62">
        <f>'K8 SD_UPTD 2013'!O585</f>
        <v>0</v>
      </c>
      <c r="N584" s="62">
        <f>'K8 SD_UPTD 2013'!P585</f>
        <v>0</v>
      </c>
      <c r="O584" s="62">
        <f>'K8 SD_UPTD 2013'!Q585</f>
        <v>0</v>
      </c>
      <c r="P584" s="62">
        <f>'K8 SD_UPTD 2013'!R585</f>
        <v>0</v>
      </c>
      <c r="Q584" s="62">
        <f>'K8 SD_UPTD 2013'!S585</f>
        <v>0</v>
      </c>
      <c r="R584" s="62">
        <f t="shared" si="24"/>
        <v>0</v>
      </c>
      <c r="S584" s="59">
        <f t="shared" si="25"/>
        <v>91350000</v>
      </c>
      <c r="T584" s="59">
        <f t="shared" si="26"/>
        <v>0</v>
      </c>
      <c r="U584" s="59">
        <f>'PER TRIWULAN'!X579</f>
        <v>91350000</v>
      </c>
      <c r="V584" s="59">
        <f>'K8 SD_UPTD 2013'!F585</f>
        <v>0</v>
      </c>
    </row>
    <row r="585" spans="2:22">
      <c r="B585" s="79">
        <f>'PER TRIWULAN'!A580</f>
        <v>575</v>
      </c>
      <c r="C585" s="90" t="str">
        <f>'PER TRIWULAN'!I580</f>
        <v xml:space="preserve"> Purwodadi </v>
      </c>
      <c r="D585" s="36" t="str">
        <f>'PER TRIWULAN'!B580</f>
        <v>SD NEGERI 1 PULOREJO</v>
      </c>
      <c r="E585" s="62">
        <f>'K8 SD_UPTD 2013'!G586</f>
        <v>0</v>
      </c>
      <c r="F585" s="62">
        <f>'K8 SD_UPTD 2013'!H586</f>
        <v>0</v>
      </c>
      <c r="G585" s="62">
        <f>'K8 SD_UPTD 2013'!I586</f>
        <v>0</v>
      </c>
      <c r="H585" s="62">
        <f>'K8 SD_UPTD 2013'!J586</f>
        <v>0</v>
      </c>
      <c r="I585" s="62">
        <f>'K8 SD_UPTD 2013'!K586</f>
        <v>0</v>
      </c>
      <c r="J585" s="62">
        <f>'K8 SD_UPTD 2013'!L586</f>
        <v>0</v>
      </c>
      <c r="K585" s="62">
        <f>'K8 SD_UPTD 2013'!M586</f>
        <v>0</v>
      </c>
      <c r="L585" s="62">
        <f>'K8 SD_UPTD 2013'!N586</f>
        <v>0</v>
      </c>
      <c r="M585" s="62">
        <f>'K8 SD_UPTD 2013'!O586</f>
        <v>0</v>
      </c>
      <c r="N585" s="62">
        <f>'K8 SD_UPTD 2013'!P586</f>
        <v>0</v>
      </c>
      <c r="O585" s="62">
        <f>'K8 SD_UPTD 2013'!Q586</f>
        <v>0</v>
      </c>
      <c r="P585" s="62">
        <f>'K8 SD_UPTD 2013'!R586</f>
        <v>0</v>
      </c>
      <c r="Q585" s="62">
        <f>'K8 SD_UPTD 2013'!S586</f>
        <v>0</v>
      </c>
      <c r="R585" s="62">
        <f t="shared" si="24"/>
        <v>0</v>
      </c>
      <c r="S585" s="59">
        <f t="shared" si="25"/>
        <v>102370000</v>
      </c>
      <c r="T585" s="59">
        <f t="shared" si="26"/>
        <v>0</v>
      </c>
      <c r="U585" s="59">
        <f>'PER TRIWULAN'!X580</f>
        <v>102370000</v>
      </c>
      <c r="V585" s="59">
        <f>'K8 SD_UPTD 2013'!F586</f>
        <v>0</v>
      </c>
    </row>
    <row r="586" spans="2:22">
      <c r="B586" s="79">
        <f>'PER TRIWULAN'!A581</f>
        <v>576</v>
      </c>
      <c r="C586" s="90" t="str">
        <f>'PER TRIWULAN'!I581</f>
        <v xml:space="preserve"> Purwodadi </v>
      </c>
      <c r="D586" s="36" t="str">
        <f>'PER TRIWULAN'!B581</f>
        <v>SD NEGERI 1 PURWODADI</v>
      </c>
      <c r="E586" s="62">
        <f>'K8 SD_UPTD 2013'!G587</f>
        <v>0</v>
      </c>
      <c r="F586" s="62">
        <f>'K8 SD_UPTD 2013'!H587</f>
        <v>0</v>
      </c>
      <c r="G586" s="62">
        <f>'K8 SD_UPTD 2013'!I587</f>
        <v>0</v>
      </c>
      <c r="H586" s="62">
        <f>'K8 SD_UPTD 2013'!J587</f>
        <v>0</v>
      </c>
      <c r="I586" s="62">
        <f>'K8 SD_UPTD 2013'!K587</f>
        <v>0</v>
      </c>
      <c r="J586" s="62">
        <f>'K8 SD_UPTD 2013'!L587</f>
        <v>0</v>
      </c>
      <c r="K586" s="62">
        <f>'K8 SD_UPTD 2013'!M587</f>
        <v>0</v>
      </c>
      <c r="L586" s="62">
        <f>'K8 SD_UPTD 2013'!N587</f>
        <v>0</v>
      </c>
      <c r="M586" s="62">
        <f>'K8 SD_UPTD 2013'!O587</f>
        <v>0</v>
      </c>
      <c r="N586" s="62">
        <f>'K8 SD_UPTD 2013'!P587</f>
        <v>0</v>
      </c>
      <c r="O586" s="62">
        <f>'K8 SD_UPTD 2013'!Q587</f>
        <v>0</v>
      </c>
      <c r="P586" s="62">
        <f>'K8 SD_UPTD 2013'!R587</f>
        <v>0</v>
      </c>
      <c r="Q586" s="62">
        <f>'K8 SD_UPTD 2013'!S587</f>
        <v>0</v>
      </c>
      <c r="R586" s="62">
        <f t="shared" si="24"/>
        <v>0</v>
      </c>
      <c r="S586" s="59">
        <f t="shared" si="25"/>
        <v>205030000</v>
      </c>
      <c r="T586" s="59">
        <f t="shared" si="26"/>
        <v>0</v>
      </c>
      <c r="U586" s="59">
        <f>'PER TRIWULAN'!X581</f>
        <v>205030000</v>
      </c>
      <c r="V586" s="59">
        <f>'K8 SD_UPTD 2013'!F587</f>
        <v>0</v>
      </c>
    </row>
    <row r="587" spans="2:22">
      <c r="B587" s="79">
        <f>'PER TRIWULAN'!A582</f>
        <v>577</v>
      </c>
      <c r="C587" s="90" t="str">
        <f>'PER TRIWULAN'!I582</f>
        <v xml:space="preserve"> Purwodadi </v>
      </c>
      <c r="D587" s="36" t="str">
        <f>'PER TRIWULAN'!B582</f>
        <v>SD NEGERI 1 PUTAT</v>
      </c>
      <c r="E587" s="62">
        <f>'K8 SD_UPTD 2013'!G588</f>
        <v>0</v>
      </c>
      <c r="F587" s="62">
        <f>'K8 SD_UPTD 2013'!H588</f>
        <v>0</v>
      </c>
      <c r="G587" s="62">
        <f>'K8 SD_UPTD 2013'!I588</f>
        <v>0</v>
      </c>
      <c r="H587" s="62">
        <f>'K8 SD_UPTD 2013'!J588</f>
        <v>0</v>
      </c>
      <c r="I587" s="62">
        <f>'K8 SD_UPTD 2013'!K588</f>
        <v>0</v>
      </c>
      <c r="J587" s="62">
        <f>'K8 SD_UPTD 2013'!L588</f>
        <v>0</v>
      </c>
      <c r="K587" s="62">
        <f>'K8 SD_UPTD 2013'!M588</f>
        <v>0</v>
      </c>
      <c r="L587" s="62">
        <f>'K8 SD_UPTD 2013'!N588</f>
        <v>0</v>
      </c>
      <c r="M587" s="62">
        <f>'K8 SD_UPTD 2013'!O588</f>
        <v>0</v>
      </c>
      <c r="N587" s="62">
        <f>'K8 SD_UPTD 2013'!P588</f>
        <v>0</v>
      </c>
      <c r="O587" s="62">
        <f>'K8 SD_UPTD 2013'!Q588</f>
        <v>0</v>
      </c>
      <c r="P587" s="62">
        <f>'K8 SD_UPTD 2013'!R588</f>
        <v>0</v>
      </c>
      <c r="Q587" s="62">
        <f>'K8 SD_UPTD 2013'!S588</f>
        <v>0</v>
      </c>
      <c r="R587" s="62">
        <f t="shared" si="24"/>
        <v>0</v>
      </c>
      <c r="S587" s="59">
        <f t="shared" si="25"/>
        <v>77140000</v>
      </c>
      <c r="T587" s="59">
        <f t="shared" si="26"/>
        <v>0</v>
      </c>
      <c r="U587" s="59">
        <f>'PER TRIWULAN'!X582</f>
        <v>77140000</v>
      </c>
      <c r="V587" s="59">
        <f>'K8 SD_UPTD 2013'!F588</f>
        <v>0</v>
      </c>
    </row>
    <row r="588" spans="2:22">
      <c r="B588" s="79">
        <f>'PER TRIWULAN'!A583</f>
        <v>578</v>
      </c>
      <c r="C588" s="90" t="str">
        <f>'PER TRIWULAN'!I583</f>
        <v xml:space="preserve"> Purwodadi </v>
      </c>
      <c r="D588" s="36" t="str">
        <f>'PER TRIWULAN'!B583</f>
        <v>SD NEGERI 1 WARUKARANGANYAR</v>
      </c>
      <c r="E588" s="62">
        <f>'K8 SD_UPTD 2013'!G589</f>
        <v>0</v>
      </c>
      <c r="F588" s="62">
        <f>'K8 SD_UPTD 2013'!H589</f>
        <v>0</v>
      </c>
      <c r="G588" s="62">
        <f>'K8 SD_UPTD 2013'!I589</f>
        <v>0</v>
      </c>
      <c r="H588" s="62">
        <f>'K8 SD_UPTD 2013'!J589</f>
        <v>0</v>
      </c>
      <c r="I588" s="62">
        <f>'K8 SD_UPTD 2013'!K589</f>
        <v>0</v>
      </c>
      <c r="J588" s="62">
        <f>'K8 SD_UPTD 2013'!L589</f>
        <v>0</v>
      </c>
      <c r="K588" s="62">
        <f>'K8 SD_UPTD 2013'!M589</f>
        <v>0</v>
      </c>
      <c r="L588" s="62">
        <f>'K8 SD_UPTD 2013'!N589</f>
        <v>0</v>
      </c>
      <c r="M588" s="62">
        <f>'K8 SD_UPTD 2013'!O589</f>
        <v>0</v>
      </c>
      <c r="N588" s="62">
        <f>'K8 SD_UPTD 2013'!P589</f>
        <v>0</v>
      </c>
      <c r="O588" s="62">
        <f>'K8 SD_UPTD 2013'!Q589</f>
        <v>0</v>
      </c>
      <c r="P588" s="62">
        <f>'K8 SD_UPTD 2013'!R589</f>
        <v>0</v>
      </c>
      <c r="Q588" s="62">
        <f>'K8 SD_UPTD 2013'!S589</f>
        <v>0</v>
      </c>
      <c r="R588" s="62">
        <f t="shared" ref="R588:R651" si="27">SUM(E588:Q588)</f>
        <v>0</v>
      </c>
      <c r="S588" s="59">
        <f t="shared" ref="S588:S651" si="28">U588-V588</f>
        <v>92510000</v>
      </c>
      <c r="T588" s="59">
        <f t="shared" ref="T588:T651" si="29">V588-R588</f>
        <v>0</v>
      </c>
      <c r="U588" s="59">
        <f>'PER TRIWULAN'!X583</f>
        <v>92510000</v>
      </c>
      <c r="V588" s="59">
        <f>'K8 SD_UPTD 2013'!F589</f>
        <v>0</v>
      </c>
    </row>
    <row r="589" spans="2:22">
      <c r="B589" s="79">
        <f>'PER TRIWULAN'!A584</f>
        <v>579</v>
      </c>
      <c r="C589" s="90" t="str">
        <f>'PER TRIWULAN'!I584</f>
        <v xml:space="preserve"> Purwodadi </v>
      </c>
      <c r="D589" s="36" t="str">
        <f>'PER TRIWULAN'!B584</f>
        <v>SD NEGERI 10 PURWODADI</v>
      </c>
      <c r="E589" s="62">
        <f>'K8 SD_UPTD 2013'!G590</f>
        <v>0</v>
      </c>
      <c r="F589" s="62">
        <f>'K8 SD_UPTD 2013'!H590</f>
        <v>0</v>
      </c>
      <c r="G589" s="62">
        <f>'K8 SD_UPTD 2013'!I590</f>
        <v>0</v>
      </c>
      <c r="H589" s="62">
        <f>'K8 SD_UPTD 2013'!J590</f>
        <v>0</v>
      </c>
      <c r="I589" s="62">
        <f>'K8 SD_UPTD 2013'!K590</f>
        <v>0</v>
      </c>
      <c r="J589" s="62">
        <f>'K8 SD_UPTD 2013'!L590</f>
        <v>0</v>
      </c>
      <c r="K589" s="62">
        <f>'K8 SD_UPTD 2013'!M590</f>
        <v>0</v>
      </c>
      <c r="L589" s="62">
        <f>'K8 SD_UPTD 2013'!N590</f>
        <v>0</v>
      </c>
      <c r="M589" s="62">
        <f>'K8 SD_UPTD 2013'!O590</f>
        <v>0</v>
      </c>
      <c r="N589" s="62">
        <f>'K8 SD_UPTD 2013'!P590</f>
        <v>0</v>
      </c>
      <c r="O589" s="62">
        <f>'K8 SD_UPTD 2013'!Q590</f>
        <v>0</v>
      </c>
      <c r="P589" s="62">
        <f>'K8 SD_UPTD 2013'!R590</f>
        <v>0</v>
      </c>
      <c r="Q589" s="62">
        <f>'K8 SD_UPTD 2013'!S590</f>
        <v>0</v>
      </c>
      <c r="R589" s="62">
        <f t="shared" si="27"/>
        <v>0</v>
      </c>
      <c r="S589" s="59">
        <f t="shared" si="28"/>
        <v>120060000</v>
      </c>
      <c r="T589" s="59">
        <f t="shared" si="29"/>
        <v>0</v>
      </c>
      <c r="U589" s="59">
        <f>'PER TRIWULAN'!X584</f>
        <v>120060000</v>
      </c>
      <c r="V589" s="59">
        <f>'K8 SD_UPTD 2013'!F590</f>
        <v>0</v>
      </c>
    </row>
    <row r="590" spans="2:22">
      <c r="B590" s="79">
        <f>'PER TRIWULAN'!A585</f>
        <v>580</v>
      </c>
      <c r="C590" s="90" t="str">
        <f>'PER TRIWULAN'!I585</f>
        <v xml:space="preserve"> Purwodadi </v>
      </c>
      <c r="D590" s="36" t="str">
        <f>'PER TRIWULAN'!B585</f>
        <v>SD NEGERI 11 PURWODADI</v>
      </c>
      <c r="E590" s="62">
        <f>'K8 SD_UPTD 2013'!G591</f>
        <v>0</v>
      </c>
      <c r="F590" s="62">
        <f>'K8 SD_UPTD 2013'!H591</f>
        <v>0</v>
      </c>
      <c r="G590" s="62">
        <f>'K8 SD_UPTD 2013'!I591</f>
        <v>0</v>
      </c>
      <c r="H590" s="62">
        <f>'K8 SD_UPTD 2013'!J591</f>
        <v>0</v>
      </c>
      <c r="I590" s="62">
        <f>'K8 SD_UPTD 2013'!K591</f>
        <v>0</v>
      </c>
      <c r="J590" s="62">
        <f>'K8 SD_UPTD 2013'!L591</f>
        <v>0</v>
      </c>
      <c r="K590" s="62">
        <f>'K8 SD_UPTD 2013'!M591</f>
        <v>0</v>
      </c>
      <c r="L590" s="62">
        <f>'K8 SD_UPTD 2013'!N591</f>
        <v>0</v>
      </c>
      <c r="M590" s="62">
        <f>'K8 SD_UPTD 2013'!O591</f>
        <v>0</v>
      </c>
      <c r="N590" s="62">
        <f>'K8 SD_UPTD 2013'!P591</f>
        <v>0</v>
      </c>
      <c r="O590" s="62">
        <f>'K8 SD_UPTD 2013'!Q591</f>
        <v>0</v>
      </c>
      <c r="P590" s="62">
        <f>'K8 SD_UPTD 2013'!R591</f>
        <v>0</v>
      </c>
      <c r="Q590" s="62">
        <f>'K8 SD_UPTD 2013'!S591</f>
        <v>0</v>
      </c>
      <c r="R590" s="62">
        <f t="shared" si="27"/>
        <v>0</v>
      </c>
      <c r="S590" s="59">
        <f t="shared" si="28"/>
        <v>80620000</v>
      </c>
      <c r="T590" s="59">
        <f t="shared" si="29"/>
        <v>0</v>
      </c>
      <c r="U590" s="59">
        <f>'PER TRIWULAN'!X585</f>
        <v>80620000</v>
      </c>
      <c r="V590" s="59">
        <f>'K8 SD_UPTD 2013'!F591</f>
        <v>0</v>
      </c>
    </row>
    <row r="591" spans="2:22">
      <c r="B591" s="79">
        <f>'PER TRIWULAN'!A586</f>
        <v>581</v>
      </c>
      <c r="C591" s="90" t="str">
        <f>'PER TRIWULAN'!I586</f>
        <v xml:space="preserve"> Purwodadi </v>
      </c>
      <c r="D591" s="36" t="str">
        <f>'PER TRIWULAN'!B586</f>
        <v>SD NEGERI 12 PURWODADI</v>
      </c>
      <c r="E591" s="62">
        <f>'K8 SD_UPTD 2013'!G592</f>
        <v>0</v>
      </c>
      <c r="F591" s="62">
        <f>'K8 SD_UPTD 2013'!H592</f>
        <v>0</v>
      </c>
      <c r="G591" s="62">
        <f>'K8 SD_UPTD 2013'!I592</f>
        <v>0</v>
      </c>
      <c r="H591" s="62">
        <f>'K8 SD_UPTD 2013'!J592</f>
        <v>0</v>
      </c>
      <c r="I591" s="62">
        <f>'K8 SD_UPTD 2013'!K592</f>
        <v>0</v>
      </c>
      <c r="J591" s="62">
        <f>'K8 SD_UPTD 2013'!L592</f>
        <v>0</v>
      </c>
      <c r="K591" s="62">
        <f>'K8 SD_UPTD 2013'!M592</f>
        <v>0</v>
      </c>
      <c r="L591" s="62">
        <f>'K8 SD_UPTD 2013'!N592</f>
        <v>0</v>
      </c>
      <c r="M591" s="62">
        <f>'K8 SD_UPTD 2013'!O592</f>
        <v>0</v>
      </c>
      <c r="N591" s="62">
        <f>'K8 SD_UPTD 2013'!P592</f>
        <v>0</v>
      </c>
      <c r="O591" s="62">
        <f>'K8 SD_UPTD 2013'!Q592</f>
        <v>0</v>
      </c>
      <c r="P591" s="62">
        <f>'K8 SD_UPTD 2013'!R592</f>
        <v>0</v>
      </c>
      <c r="Q591" s="62">
        <f>'K8 SD_UPTD 2013'!S592</f>
        <v>0</v>
      </c>
      <c r="R591" s="62">
        <f t="shared" si="27"/>
        <v>0</v>
      </c>
      <c r="S591" s="59">
        <f t="shared" si="28"/>
        <v>380480000</v>
      </c>
      <c r="T591" s="59">
        <f t="shared" si="29"/>
        <v>0</v>
      </c>
      <c r="U591" s="59">
        <f>'PER TRIWULAN'!X586</f>
        <v>380480000</v>
      </c>
      <c r="V591" s="59">
        <f>'K8 SD_UPTD 2013'!F592</f>
        <v>0</v>
      </c>
    </row>
    <row r="592" spans="2:22">
      <c r="B592" s="79">
        <f>'PER TRIWULAN'!A587</f>
        <v>582</v>
      </c>
      <c r="C592" s="90" t="str">
        <f>'PER TRIWULAN'!I587</f>
        <v xml:space="preserve"> Purwodadi </v>
      </c>
      <c r="D592" s="36" t="str">
        <f>'PER TRIWULAN'!B587</f>
        <v>SD NEGERI 13 PURWODADI</v>
      </c>
      <c r="E592" s="62">
        <f>'K8 SD_UPTD 2013'!G593</f>
        <v>0</v>
      </c>
      <c r="F592" s="62">
        <f>'K8 SD_UPTD 2013'!H593</f>
        <v>0</v>
      </c>
      <c r="G592" s="62">
        <f>'K8 SD_UPTD 2013'!I593</f>
        <v>0</v>
      </c>
      <c r="H592" s="62">
        <f>'K8 SD_UPTD 2013'!J593</f>
        <v>0</v>
      </c>
      <c r="I592" s="62">
        <f>'K8 SD_UPTD 2013'!K593</f>
        <v>0</v>
      </c>
      <c r="J592" s="62">
        <f>'K8 SD_UPTD 2013'!L593</f>
        <v>0</v>
      </c>
      <c r="K592" s="62">
        <f>'K8 SD_UPTD 2013'!M593</f>
        <v>0</v>
      </c>
      <c r="L592" s="62">
        <f>'K8 SD_UPTD 2013'!N593</f>
        <v>0</v>
      </c>
      <c r="M592" s="62">
        <f>'K8 SD_UPTD 2013'!O593</f>
        <v>0</v>
      </c>
      <c r="N592" s="62">
        <f>'K8 SD_UPTD 2013'!P593</f>
        <v>0</v>
      </c>
      <c r="O592" s="62">
        <f>'K8 SD_UPTD 2013'!Q593</f>
        <v>0</v>
      </c>
      <c r="P592" s="62">
        <f>'K8 SD_UPTD 2013'!R593</f>
        <v>0</v>
      </c>
      <c r="Q592" s="62">
        <f>'K8 SD_UPTD 2013'!S593</f>
        <v>0</v>
      </c>
      <c r="R592" s="62">
        <f t="shared" si="27"/>
        <v>0</v>
      </c>
      <c r="S592" s="59">
        <f t="shared" si="28"/>
        <v>22185000</v>
      </c>
      <c r="T592" s="59">
        <f t="shared" si="29"/>
        <v>0</v>
      </c>
      <c r="U592" s="59">
        <f>'PER TRIWULAN'!X587</f>
        <v>22185000</v>
      </c>
      <c r="V592" s="59">
        <f>'K8 SD_UPTD 2013'!F593</f>
        <v>0</v>
      </c>
    </row>
    <row r="593" spans="2:22">
      <c r="B593" s="79">
        <f>'PER TRIWULAN'!A588</f>
        <v>583</v>
      </c>
      <c r="C593" s="90" t="str">
        <f>'PER TRIWULAN'!I588</f>
        <v xml:space="preserve"> Purwodadi </v>
      </c>
      <c r="D593" s="36" t="str">
        <f>'PER TRIWULAN'!B588</f>
        <v>SD NEGERI 14 PURWODADI</v>
      </c>
      <c r="E593" s="62">
        <f>'K8 SD_UPTD 2013'!G594</f>
        <v>0</v>
      </c>
      <c r="F593" s="62">
        <f>'K8 SD_UPTD 2013'!H594</f>
        <v>0</v>
      </c>
      <c r="G593" s="62">
        <f>'K8 SD_UPTD 2013'!I594</f>
        <v>0</v>
      </c>
      <c r="H593" s="62">
        <f>'K8 SD_UPTD 2013'!J594</f>
        <v>0</v>
      </c>
      <c r="I593" s="62">
        <f>'K8 SD_UPTD 2013'!K594</f>
        <v>0</v>
      </c>
      <c r="J593" s="62">
        <f>'K8 SD_UPTD 2013'!L594</f>
        <v>0</v>
      </c>
      <c r="K593" s="62">
        <f>'K8 SD_UPTD 2013'!M594</f>
        <v>0</v>
      </c>
      <c r="L593" s="62">
        <f>'K8 SD_UPTD 2013'!N594</f>
        <v>0</v>
      </c>
      <c r="M593" s="62">
        <f>'K8 SD_UPTD 2013'!O594</f>
        <v>0</v>
      </c>
      <c r="N593" s="62">
        <f>'K8 SD_UPTD 2013'!P594</f>
        <v>0</v>
      </c>
      <c r="O593" s="62">
        <f>'K8 SD_UPTD 2013'!Q594</f>
        <v>0</v>
      </c>
      <c r="P593" s="62">
        <f>'K8 SD_UPTD 2013'!R594</f>
        <v>0</v>
      </c>
      <c r="Q593" s="62">
        <f>'K8 SD_UPTD 2013'!S594</f>
        <v>0</v>
      </c>
      <c r="R593" s="62">
        <f t="shared" si="27"/>
        <v>0</v>
      </c>
      <c r="S593" s="59">
        <f t="shared" si="28"/>
        <v>77430000</v>
      </c>
      <c r="T593" s="59">
        <f t="shared" si="29"/>
        <v>0</v>
      </c>
      <c r="U593" s="59">
        <f>'PER TRIWULAN'!X588</f>
        <v>77430000</v>
      </c>
      <c r="V593" s="59">
        <f>'K8 SD_UPTD 2013'!F594</f>
        <v>0</v>
      </c>
    </row>
    <row r="594" spans="2:22">
      <c r="B594" s="79">
        <f>'PER TRIWULAN'!A589</f>
        <v>584</v>
      </c>
      <c r="C594" s="90" t="str">
        <f>'PER TRIWULAN'!I589</f>
        <v xml:space="preserve"> Purwodadi </v>
      </c>
      <c r="D594" s="36" t="str">
        <f>'PER TRIWULAN'!B589</f>
        <v>SD NEGERI 16 PURWODADI</v>
      </c>
      <c r="E594" s="62">
        <f>'K8 SD_UPTD 2013'!G595</f>
        <v>0</v>
      </c>
      <c r="F594" s="62">
        <f>'K8 SD_UPTD 2013'!H595</f>
        <v>0</v>
      </c>
      <c r="G594" s="62">
        <f>'K8 SD_UPTD 2013'!I595</f>
        <v>0</v>
      </c>
      <c r="H594" s="62">
        <f>'K8 SD_UPTD 2013'!J595</f>
        <v>0</v>
      </c>
      <c r="I594" s="62">
        <f>'K8 SD_UPTD 2013'!K595</f>
        <v>0</v>
      </c>
      <c r="J594" s="62">
        <f>'K8 SD_UPTD 2013'!L595</f>
        <v>0</v>
      </c>
      <c r="K594" s="62">
        <f>'K8 SD_UPTD 2013'!M595</f>
        <v>0</v>
      </c>
      <c r="L594" s="62">
        <f>'K8 SD_UPTD 2013'!N595</f>
        <v>0</v>
      </c>
      <c r="M594" s="62">
        <f>'K8 SD_UPTD 2013'!O595</f>
        <v>0</v>
      </c>
      <c r="N594" s="62">
        <f>'K8 SD_UPTD 2013'!P595</f>
        <v>0</v>
      </c>
      <c r="O594" s="62">
        <f>'K8 SD_UPTD 2013'!Q595</f>
        <v>0</v>
      </c>
      <c r="P594" s="62">
        <f>'K8 SD_UPTD 2013'!R595</f>
        <v>0</v>
      </c>
      <c r="Q594" s="62">
        <f>'K8 SD_UPTD 2013'!S595</f>
        <v>0</v>
      </c>
      <c r="R594" s="62">
        <f t="shared" si="27"/>
        <v>0</v>
      </c>
      <c r="S594" s="59">
        <f t="shared" si="28"/>
        <v>192270000</v>
      </c>
      <c r="T594" s="59">
        <f t="shared" si="29"/>
        <v>0</v>
      </c>
      <c r="U594" s="59">
        <f>'PER TRIWULAN'!X589</f>
        <v>192270000</v>
      </c>
      <c r="V594" s="59">
        <f>'K8 SD_UPTD 2013'!F595</f>
        <v>0</v>
      </c>
    </row>
    <row r="595" spans="2:22">
      <c r="B595" s="79">
        <f>'PER TRIWULAN'!A590</f>
        <v>585</v>
      </c>
      <c r="C595" s="90" t="str">
        <f>'PER TRIWULAN'!I590</f>
        <v xml:space="preserve"> Purwodadi </v>
      </c>
      <c r="D595" s="36" t="str">
        <f>'PER TRIWULAN'!B590</f>
        <v>SD NEGERI 2 CANDISARI</v>
      </c>
      <c r="E595" s="62">
        <f>'K8 SD_UPTD 2013'!G596</f>
        <v>0</v>
      </c>
      <c r="F595" s="62">
        <f>'K8 SD_UPTD 2013'!H596</f>
        <v>0</v>
      </c>
      <c r="G595" s="62">
        <f>'K8 SD_UPTD 2013'!I596</f>
        <v>0</v>
      </c>
      <c r="H595" s="62">
        <f>'K8 SD_UPTD 2013'!J596</f>
        <v>0</v>
      </c>
      <c r="I595" s="62">
        <f>'K8 SD_UPTD 2013'!K596</f>
        <v>0</v>
      </c>
      <c r="J595" s="62">
        <f>'K8 SD_UPTD 2013'!L596</f>
        <v>0</v>
      </c>
      <c r="K595" s="62">
        <f>'K8 SD_UPTD 2013'!M596</f>
        <v>0</v>
      </c>
      <c r="L595" s="62">
        <f>'K8 SD_UPTD 2013'!N596</f>
        <v>0</v>
      </c>
      <c r="M595" s="62">
        <f>'K8 SD_UPTD 2013'!O596</f>
        <v>0</v>
      </c>
      <c r="N595" s="62">
        <f>'K8 SD_UPTD 2013'!P596</f>
        <v>0</v>
      </c>
      <c r="O595" s="62">
        <f>'K8 SD_UPTD 2013'!Q596</f>
        <v>0</v>
      </c>
      <c r="P595" s="62">
        <f>'K8 SD_UPTD 2013'!R596</f>
        <v>0</v>
      </c>
      <c r="Q595" s="62">
        <f>'K8 SD_UPTD 2013'!S596</f>
        <v>0</v>
      </c>
      <c r="R595" s="62">
        <f t="shared" si="27"/>
        <v>0</v>
      </c>
      <c r="S595" s="59">
        <f t="shared" si="28"/>
        <v>60900000</v>
      </c>
      <c r="T595" s="59">
        <f t="shared" si="29"/>
        <v>0</v>
      </c>
      <c r="U595" s="59">
        <f>'PER TRIWULAN'!X590</f>
        <v>60900000</v>
      </c>
      <c r="V595" s="59">
        <f>'K8 SD_UPTD 2013'!F596</f>
        <v>0</v>
      </c>
    </row>
    <row r="596" spans="2:22">
      <c r="B596" s="79">
        <f>'PER TRIWULAN'!A591</f>
        <v>586</v>
      </c>
      <c r="C596" s="90" t="str">
        <f>'PER TRIWULAN'!I591</f>
        <v xml:space="preserve"> Purwodadi </v>
      </c>
      <c r="D596" s="36" t="str">
        <f>'PER TRIWULAN'!B591</f>
        <v>SD NEGERI 2 CINGKRONG</v>
      </c>
      <c r="E596" s="62">
        <f>'K8 SD_UPTD 2013'!G597</f>
        <v>0</v>
      </c>
      <c r="F596" s="62">
        <f>'K8 SD_UPTD 2013'!H597</f>
        <v>0</v>
      </c>
      <c r="G596" s="62">
        <f>'K8 SD_UPTD 2013'!I597</f>
        <v>0</v>
      </c>
      <c r="H596" s="62">
        <f>'K8 SD_UPTD 2013'!J597</f>
        <v>0</v>
      </c>
      <c r="I596" s="62">
        <f>'K8 SD_UPTD 2013'!K597</f>
        <v>0</v>
      </c>
      <c r="J596" s="62">
        <f>'K8 SD_UPTD 2013'!L597</f>
        <v>0</v>
      </c>
      <c r="K596" s="62">
        <f>'K8 SD_UPTD 2013'!M597</f>
        <v>0</v>
      </c>
      <c r="L596" s="62">
        <f>'K8 SD_UPTD 2013'!N597</f>
        <v>0</v>
      </c>
      <c r="M596" s="62">
        <f>'K8 SD_UPTD 2013'!O597</f>
        <v>0</v>
      </c>
      <c r="N596" s="62">
        <f>'K8 SD_UPTD 2013'!P597</f>
        <v>0</v>
      </c>
      <c r="O596" s="62">
        <f>'K8 SD_UPTD 2013'!Q597</f>
        <v>0</v>
      </c>
      <c r="P596" s="62">
        <f>'K8 SD_UPTD 2013'!R597</f>
        <v>0</v>
      </c>
      <c r="Q596" s="62">
        <f>'K8 SD_UPTD 2013'!S597</f>
        <v>0</v>
      </c>
      <c r="R596" s="62">
        <f t="shared" si="27"/>
        <v>0</v>
      </c>
      <c r="S596" s="59">
        <f t="shared" si="28"/>
        <v>98310000</v>
      </c>
      <c r="T596" s="59">
        <f t="shared" si="29"/>
        <v>0</v>
      </c>
      <c r="U596" s="59">
        <f>'PER TRIWULAN'!X591</f>
        <v>98310000</v>
      </c>
      <c r="V596" s="59">
        <f>'K8 SD_UPTD 2013'!F597</f>
        <v>0</v>
      </c>
    </row>
    <row r="597" spans="2:22">
      <c r="B597" s="79">
        <f>'PER TRIWULAN'!A592</f>
        <v>587</v>
      </c>
      <c r="C597" s="90" t="str">
        <f>'PER TRIWULAN'!I592</f>
        <v xml:space="preserve"> Purwodadi </v>
      </c>
      <c r="D597" s="36" t="str">
        <f>'PER TRIWULAN'!B592</f>
        <v>SD NEGERI 2 DANYANG</v>
      </c>
      <c r="E597" s="62">
        <f>'K8 SD_UPTD 2013'!G598</f>
        <v>0</v>
      </c>
      <c r="F597" s="62">
        <f>'K8 SD_UPTD 2013'!H598</f>
        <v>0</v>
      </c>
      <c r="G597" s="62">
        <f>'K8 SD_UPTD 2013'!I598</f>
        <v>0</v>
      </c>
      <c r="H597" s="62">
        <f>'K8 SD_UPTD 2013'!J598</f>
        <v>0</v>
      </c>
      <c r="I597" s="62">
        <f>'K8 SD_UPTD 2013'!K598</f>
        <v>0</v>
      </c>
      <c r="J597" s="62">
        <f>'K8 SD_UPTD 2013'!L598</f>
        <v>0</v>
      </c>
      <c r="K597" s="62">
        <f>'K8 SD_UPTD 2013'!M598</f>
        <v>0</v>
      </c>
      <c r="L597" s="62">
        <f>'K8 SD_UPTD 2013'!N598</f>
        <v>0</v>
      </c>
      <c r="M597" s="62">
        <f>'K8 SD_UPTD 2013'!O598</f>
        <v>0</v>
      </c>
      <c r="N597" s="62">
        <f>'K8 SD_UPTD 2013'!P598</f>
        <v>0</v>
      </c>
      <c r="O597" s="62">
        <f>'K8 SD_UPTD 2013'!Q598</f>
        <v>0</v>
      </c>
      <c r="P597" s="62">
        <f>'K8 SD_UPTD 2013'!R598</f>
        <v>0</v>
      </c>
      <c r="Q597" s="62">
        <f>'K8 SD_UPTD 2013'!S598</f>
        <v>0</v>
      </c>
      <c r="R597" s="62">
        <f t="shared" si="27"/>
        <v>0</v>
      </c>
      <c r="S597" s="59">
        <f t="shared" si="28"/>
        <v>174580000</v>
      </c>
      <c r="T597" s="59">
        <f t="shared" si="29"/>
        <v>0</v>
      </c>
      <c r="U597" s="59">
        <f>'PER TRIWULAN'!X592</f>
        <v>174580000</v>
      </c>
      <c r="V597" s="59">
        <f>'K8 SD_UPTD 2013'!F598</f>
        <v>0</v>
      </c>
    </row>
    <row r="598" spans="2:22">
      <c r="B598" s="79">
        <f>'PER TRIWULAN'!A593</f>
        <v>588</v>
      </c>
      <c r="C598" s="90" t="str">
        <f>'PER TRIWULAN'!I593</f>
        <v xml:space="preserve"> Purwodadi </v>
      </c>
      <c r="D598" s="36" t="str">
        <f>'PER TRIWULAN'!B593</f>
        <v>SD NEGERI 2 GENUKSURAN</v>
      </c>
      <c r="E598" s="62">
        <f>'K8 SD_UPTD 2013'!G599</f>
        <v>0</v>
      </c>
      <c r="F598" s="62">
        <f>'K8 SD_UPTD 2013'!H599</f>
        <v>0</v>
      </c>
      <c r="G598" s="62">
        <f>'K8 SD_UPTD 2013'!I599</f>
        <v>0</v>
      </c>
      <c r="H598" s="62">
        <f>'K8 SD_UPTD 2013'!J599</f>
        <v>0</v>
      </c>
      <c r="I598" s="62">
        <f>'K8 SD_UPTD 2013'!K599</f>
        <v>0</v>
      </c>
      <c r="J598" s="62">
        <f>'K8 SD_UPTD 2013'!L599</f>
        <v>0</v>
      </c>
      <c r="K598" s="62">
        <f>'K8 SD_UPTD 2013'!M599</f>
        <v>0</v>
      </c>
      <c r="L598" s="62">
        <f>'K8 SD_UPTD 2013'!N599</f>
        <v>0</v>
      </c>
      <c r="M598" s="62">
        <f>'K8 SD_UPTD 2013'!O599</f>
        <v>0</v>
      </c>
      <c r="N598" s="62">
        <f>'K8 SD_UPTD 2013'!P599</f>
        <v>0</v>
      </c>
      <c r="O598" s="62">
        <f>'K8 SD_UPTD 2013'!Q599</f>
        <v>0</v>
      </c>
      <c r="P598" s="62">
        <f>'K8 SD_UPTD 2013'!R599</f>
        <v>0</v>
      </c>
      <c r="Q598" s="62">
        <f>'K8 SD_UPTD 2013'!S599</f>
        <v>0</v>
      </c>
      <c r="R598" s="62">
        <f t="shared" si="27"/>
        <v>0</v>
      </c>
      <c r="S598" s="59">
        <f t="shared" si="28"/>
        <v>111650000</v>
      </c>
      <c r="T598" s="59">
        <f t="shared" si="29"/>
        <v>0</v>
      </c>
      <c r="U598" s="59">
        <f>'PER TRIWULAN'!X593</f>
        <v>111650000</v>
      </c>
      <c r="V598" s="59">
        <f>'K8 SD_UPTD 2013'!F599</f>
        <v>0</v>
      </c>
    </row>
    <row r="599" spans="2:22">
      <c r="B599" s="79">
        <f>'PER TRIWULAN'!A594</f>
        <v>589</v>
      </c>
      <c r="C599" s="90" t="str">
        <f>'PER TRIWULAN'!I594</f>
        <v xml:space="preserve"> Purwodadi </v>
      </c>
      <c r="D599" s="36" t="str">
        <f>'PER TRIWULAN'!B594</f>
        <v>SD NEGERI 2 KALONGAN</v>
      </c>
      <c r="E599" s="62">
        <f>'K8 SD_UPTD 2013'!G600</f>
        <v>0</v>
      </c>
      <c r="F599" s="62">
        <f>'K8 SD_UPTD 2013'!H600</f>
        <v>0</v>
      </c>
      <c r="G599" s="62">
        <f>'K8 SD_UPTD 2013'!I600</f>
        <v>0</v>
      </c>
      <c r="H599" s="62">
        <f>'K8 SD_UPTD 2013'!J600</f>
        <v>0</v>
      </c>
      <c r="I599" s="62">
        <f>'K8 SD_UPTD 2013'!K600</f>
        <v>0</v>
      </c>
      <c r="J599" s="62">
        <f>'K8 SD_UPTD 2013'!L600</f>
        <v>0</v>
      </c>
      <c r="K599" s="62">
        <f>'K8 SD_UPTD 2013'!M600</f>
        <v>0</v>
      </c>
      <c r="L599" s="62">
        <f>'K8 SD_UPTD 2013'!N600</f>
        <v>0</v>
      </c>
      <c r="M599" s="62">
        <f>'K8 SD_UPTD 2013'!O600</f>
        <v>0</v>
      </c>
      <c r="N599" s="62">
        <f>'K8 SD_UPTD 2013'!P600</f>
        <v>0</v>
      </c>
      <c r="O599" s="62">
        <f>'K8 SD_UPTD 2013'!Q600</f>
        <v>0</v>
      </c>
      <c r="P599" s="62">
        <f>'K8 SD_UPTD 2013'!R600</f>
        <v>0</v>
      </c>
      <c r="Q599" s="62">
        <f>'K8 SD_UPTD 2013'!S600</f>
        <v>0</v>
      </c>
      <c r="R599" s="62">
        <f t="shared" si="27"/>
        <v>0</v>
      </c>
      <c r="S599" s="59">
        <f t="shared" si="28"/>
        <v>103530000</v>
      </c>
      <c r="T599" s="59">
        <f t="shared" si="29"/>
        <v>0</v>
      </c>
      <c r="U599" s="59">
        <f>'PER TRIWULAN'!X594</f>
        <v>103530000</v>
      </c>
      <c r="V599" s="59">
        <f>'K8 SD_UPTD 2013'!F600</f>
        <v>0</v>
      </c>
    </row>
    <row r="600" spans="2:22">
      <c r="B600" s="79">
        <f>'PER TRIWULAN'!A595</f>
        <v>590</v>
      </c>
      <c r="C600" s="90" t="str">
        <f>'PER TRIWULAN'!I595</f>
        <v xml:space="preserve"> Purwodadi </v>
      </c>
      <c r="D600" s="36" t="str">
        <f>'PER TRIWULAN'!B595</f>
        <v>SD NEGERI 2 KANDANGAN</v>
      </c>
      <c r="E600" s="62">
        <f>'K8 SD_UPTD 2013'!G601</f>
        <v>0</v>
      </c>
      <c r="F600" s="62">
        <f>'K8 SD_UPTD 2013'!H601</f>
        <v>0</v>
      </c>
      <c r="G600" s="62">
        <f>'K8 SD_UPTD 2013'!I601</f>
        <v>0</v>
      </c>
      <c r="H600" s="62">
        <f>'K8 SD_UPTD 2013'!J601</f>
        <v>0</v>
      </c>
      <c r="I600" s="62">
        <f>'K8 SD_UPTD 2013'!K601</f>
        <v>0</v>
      </c>
      <c r="J600" s="62">
        <f>'K8 SD_UPTD 2013'!L601</f>
        <v>0</v>
      </c>
      <c r="K600" s="62">
        <f>'K8 SD_UPTD 2013'!M601</f>
        <v>0</v>
      </c>
      <c r="L600" s="62">
        <f>'K8 SD_UPTD 2013'!N601</f>
        <v>0</v>
      </c>
      <c r="M600" s="62">
        <f>'K8 SD_UPTD 2013'!O601</f>
        <v>0</v>
      </c>
      <c r="N600" s="62">
        <f>'K8 SD_UPTD 2013'!P601</f>
        <v>0</v>
      </c>
      <c r="O600" s="62">
        <f>'K8 SD_UPTD 2013'!Q601</f>
        <v>0</v>
      </c>
      <c r="P600" s="62">
        <f>'K8 SD_UPTD 2013'!R601</f>
        <v>0</v>
      </c>
      <c r="Q600" s="62">
        <f>'K8 SD_UPTD 2013'!S601</f>
        <v>0</v>
      </c>
      <c r="R600" s="62">
        <f t="shared" si="27"/>
        <v>0</v>
      </c>
      <c r="S600" s="59">
        <f t="shared" si="28"/>
        <v>109620000</v>
      </c>
      <c r="T600" s="59">
        <f t="shared" si="29"/>
        <v>0</v>
      </c>
      <c r="U600" s="59">
        <f>'PER TRIWULAN'!X595</f>
        <v>109620000</v>
      </c>
      <c r="V600" s="59">
        <f>'K8 SD_UPTD 2013'!F601</f>
        <v>0</v>
      </c>
    </row>
    <row r="601" spans="2:22">
      <c r="B601" s="79">
        <f>'PER TRIWULAN'!A596</f>
        <v>591</v>
      </c>
      <c r="C601" s="90" t="str">
        <f>'PER TRIWULAN'!I596</f>
        <v xml:space="preserve"> Purwodadi </v>
      </c>
      <c r="D601" s="36" t="str">
        <f>'PER TRIWULAN'!B596</f>
        <v>SD NEGERI 2 KEDUNGREJO</v>
      </c>
      <c r="E601" s="62">
        <f>'K8 SD_UPTD 2013'!G602</f>
        <v>0</v>
      </c>
      <c r="F601" s="62">
        <f>'K8 SD_UPTD 2013'!H602</f>
        <v>0</v>
      </c>
      <c r="G601" s="62">
        <f>'K8 SD_UPTD 2013'!I602</f>
        <v>0</v>
      </c>
      <c r="H601" s="62">
        <f>'K8 SD_UPTD 2013'!J602</f>
        <v>0</v>
      </c>
      <c r="I601" s="62">
        <f>'K8 SD_UPTD 2013'!K602</f>
        <v>0</v>
      </c>
      <c r="J601" s="62">
        <f>'K8 SD_UPTD 2013'!L602</f>
        <v>0</v>
      </c>
      <c r="K601" s="62">
        <f>'K8 SD_UPTD 2013'!M602</f>
        <v>0</v>
      </c>
      <c r="L601" s="62">
        <f>'K8 SD_UPTD 2013'!N602</f>
        <v>0</v>
      </c>
      <c r="M601" s="62">
        <f>'K8 SD_UPTD 2013'!O602</f>
        <v>0</v>
      </c>
      <c r="N601" s="62">
        <f>'K8 SD_UPTD 2013'!P602</f>
        <v>0</v>
      </c>
      <c r="O601" s="62">
        <f>'K8 SD_UPTD 2013'!Q602</f>
        <v>0</v>
      </c>
      <c r="P601" s="62">
        <f>'K8 SD_UPTD 2013'!R602</f>
        <v>0</v>
      </c>
      <c r="Q601" s="62">
        <f>'K8 SD_UPTD 2013'!S602</f>
        <v>0</v>
      </c>
      <c r="R601" s="62">
        <f t="shared" si="27"/>
        <v>0</v>
      </c>
      <c r="S601" s="59">
        <f t="shared" si="28"/>
        <v>117740000</v>
      </c>
      <c r="T601" s="59">
        <f t="shared" si="29"/>
        <v>0</v>
      </c>
      <c r="U601" s="59">
        <f>'PER TRIWULAN'!X596</f>
        <v>117740000</v>
      </c>
      <c r="V601" s="59">
        <f>'K8 SD_UPTD 2013'!F602</f>
        <v>0</v>
      </c>
    </row>
    <row r="602" spans="2:22">
      <c r="B602" s="79">
        <f>'PER TRIWULAN'!A597</f>
        <v>592</v>
      </c>
      <c r="C602" s="90" t="str">
        <f>'PER TRIWULAN'!I597</f>
        <v xml:space="preserve"> Purwodadi </v>
      </c>
      <c r="D602" s="36" t="str">
        <f>'PER TRIWULAN'!B597</f>
        <v>SD NEGERI 2 KURIPAN</v>
      </c>
      <c r="E602" s="62">
        <f>'K8 SD_UPTD 2013'!G603</f>
        <v>0</v>
      </c>
      <c r="F602" s="62">
        <f>'K8 SD_UPTD 2013'!H603</f>
        <v>0</v>
      </c>
      <c r="G602" s="62">
        <f>'K8 SD_UPTD 2013'!I603</f>
        <v>0</v>
      </c>
      <c r="H602" s="62">
        <f>'K8 SD_UPTD 2013'!J603</f>
        <v>0</v>
      </c>
      <c r="I602" s="62">
        <f>'K8 SD_UPTD 2013'!K603</f>
        <v>0</v>
      </c>
      <c r="J602" s="62">
        <f>'K8 SD_UPTD 2013'!L603</f>
        <v>0</v>
      </c>
      <c r="K602" s="62">
        <f>'K8 SD_UPTD 2013'!M603</f>
        <v>0</v>
      </c>
      <c r="L602" s="62">
        <f>'K8 SD_UPTD 2013'!N603</f>
        <v>0</v>
      </c>
      <c r="M602" s="62">
        <f>'K8 SD_UPTD 2013'!O603</f>
        <v>0</v>
      </c>
      <c r="N602" s="62">
        <f>'K8 SD_UPTD 2013'!P603</f>
        <v>0</v>
      </c>
      <c r="O602" s="62">
        <f>'K8 SD_UPTD 2013'!Q603</f>
        <v>0</v>
      </c>
      <c r="P602" s="62">
        <f>'K8 SD_UPTD 2013'!R603</f>
        <v>0</v>
      </c>
      <c r="Q602" s="62">
        <f>'K8 SD_UPTD 2013'!S603</f>
        <v>0</v>
      </c>
      <c r="R602" s="62">
        <f t="shared" si="27"/>
        <v>0</v>
      </c>
      <c r="S602" s="59">
        <f t="shared" si="28"/>
        <v>101210000</v>
      </c>
      <c r="T602" s="59">
        <f t="shared" si="29"/>
        <v>0</v>
      </c>
      <c r="U602" s="59">
        <f>'PER TRIWULAN'!X597</f>
        <v>101210000</v>
      </c>
      <c r="V602" s="59">
        <f>'K8 SD_UPTD 2013'!F603</f>
        <v>0</v>
      </c>
    </row>
    <row r="603" spans="2:22">
      <c r="B603" s="79">
        <f>'PER TRIWULAN'!A598</f>
        <v>593</v>
      </c>
      <c r="C603" s="90" t="str">
        <f>'PER TRIWULAN'!I598</f>
        <v xml:space="preserve"> Purwodadi </v>
      </c>
      <c r="D603" s="36" t="str">
        <f>'PER TRIWULAN'!B598</f>
        <v>SD NEGERI 2 NAMBUHAN</v>
      </c>
      <c r="E603" s="62">
        <f>'K8 SD_UPTD 2013'!G604</f>
        <v>0</v>
      </c>
      <c r="F603" s="62">
        <f>'K8 SD_UPTD 2013'!H604</f>
        <v>0</v>
      </c>
      <c r="G603" s="62">
        <f>'K8 SD_UPTD 2013'!I604</f>
        <v>0</v>
      </c>
      <c r="H603" s="62">
        <f>'K8 SD_UPTD 2013'!J604</f>
        <v>0</v>
      </c>
      <c r="I603" s="62">
        <f>'K8 SD_UPTD 2013'!K604</f>
        <v>0</v>
      </c>
      <c r="J603" s="62">
        <f>'K8 SD_UPTD 2013'!L604</f>
        <v>0</v>
      </c>
      <c r="K603" s="62">
        <f>'K8 SD_UPTD 2013'!M604</f>
        <v>0</v>
      </c>
      <c r="L603" s="62">
        <f>'K8 SD_UPTD 2013'!N604</f>
        <v>0</v>
      </c>
      <c r="M603" s="62">
        <f>'K8 SD_UPTD 2013'!O604</f>
        <v>0</v>
      </c>
      <c r="N603" s="62">
        <f>'K8 SD_UPTD 2013'!P604</f>
        <v>0</v>
      </c>
      <c r="O603" s="62">
        <f>'K8 SD_UPTD 2013'!Q604</f>
        <v>0</v>
      </c>
      <c r="P603" s="62">
        <f>'K8 SD_UPTD 2013'!R604</f>
        <v>0</v>
      </c>
      <c r="Q603" s="62">
        <f>'K8 SD_UPTD 2013'!S604</f>
        <v>0</v>
      </c>
      <c r="R603" s="62">
        <f t="shared" si="27"/>
        <v>0</v>
      </c>
      <c r="S603" s="59">
        <f t="shared" si="28"/>
        <v>126730000</v>
      </c>
      <c r="T603" s="59">
        <f t="shared" si="29"/>
        <v>0</v>
      </c>
      <c r="U603" s="59">
        <f>'PER TRIWULAN'!X598</f>
        <v>126730000</v>
      </c>
      <c r="V603" s="59">
        <f>'K8 SD_UPTD 2013'!F604</f>
        <v>0</v>
      </c>
    </row>
    <row r="604" spans="2:22">
      <c r="B604" s="79">
        <f>'PER TRIWULAN'!A599</f>
        <v>594</v>
      </c>
      <c r="C604" s="90" t="str">
        <f>'PER TRIWULAN'!I599</f>
        <v xml:space="preserve"> Purwodadi </v>
      </c>
      <c r="D604" s="36" t="str">
        <f>'PER TRIWULAN'!B599</f>
        <v>SD NEGERI 2 NGEMBAK</v>
      </c>
      <c r="E604" s="62">
        <f>'K8 SD_UPTD 2013'!G605</f>
        <v>0</v>
      </c>
      <c r="F604" s="62">
        <f>'K8 SD_UPTD 2013'!H605</f>
        <v>0</v>
      </c>
      <c r="G604" s="62">
        <f>'K8 SD_UPTD 2013'!I605</f>
        <v>0</v>
      </c>
      <c r="H604" s="62">
        <f>'K8 SD_UPTD 2013'!J605</f>
        <v>0</v>
      </c>
      <c r="I604" s="62">
        <f>'K8 SD_UPTD 2013'!K605</f>
        <v>0</v>
      </c>
      <c r="J604" s="62">
        <f>'K8 SD_UPTD 2013'!L605</f>
        <v>0</v>
      </c>
      <c r="K604" s="62">
        <f>'K8 SD_UPTD 2013'!M605</f>
        <v>0</v>
      </c>
      <c r="L604" s="62">
        <f>'K8 SD_UPTD 2013'!N605</f>
        <v>0</v>
      </c>
      <c r="M604" s="62">
        <f>'K8 SD_UPTD 2013'!O605</f>
        <v>0</v>
      </c>
      <c r="N604" s="62">
        <f>'K8 SD_UPTD 2013'!P605</f>
        <v>0</v>
      </c>
      <c r="O604" s="62">
        <f>'K8 SD_UPTD 2013'!Q605</f>
        <v>0</v>
      </c>
      <c r="P604" s="62">
        <f>'K8 SD_UPTD 2013'!R605</f>
        <v>0</v>
      </c>
      <c r="Q604" s="62">
        <f>'K8 SD_UPTD 2013'!S605</f>
        <v>0</v>
      </c>
      <c r="R604" s="62">
        <f t="shared" si="27"/>
        <v>0</v>
      </c>
      <c r="S604" s="59">
        <f t="shared" si="28"/>
        <v>116000000</v>
      </c>
      <c r="T604" s="59">
        <f t="shared" si="29"/>
        <v>0</v>
      </c>
      <c r="U604" s="59">
        <f>'PER TRIWULAN'!X599</f>
        <v>116000000</v>
      </c>
      <c r="V604" s="59">
        <f>'K8 SD_UPTD 2013'!F605</f>
        <v>0</v>
      </c>
    </row>
    <row r="605" spans="2:22">
      <c r="B605" s="79">
        <f>'PER TRIWULAN'!A600</f>
        <v>595</v>
      </c>
      <c r="C605" s="90" t="str">
        <f>'PER TRIWULAN'!I600</f>
        <v xml:space="preserve"> Purwodadi </v>
      </c>
      <c r="D605" s="36" t="str">
        <f>'PER TRIWULAN'!B600</f>
        <v>SD NEGERI 2 NGLOBAR</v>
      </c>
      <c r="E605" s="62">
        <f>'K8 SD_UPTD 2013'!G606</f>
        <v>0</v>
      </c>
      <c r="F605" s="62">
        <f>'K8 SD_UPTD 2013'!H606</f>
        <v>0</v>
      </c>
      <c r="G605" s="62">
        <f>'K8 SD_UPTD 2013'!I606</f>
        <v>0</v>
      </c>
      <c r="H605" s="62">
        <f>'K8 SD_UPTD 2013'!J606</f>
        <v>0</v>
      </c>
      <c r="I605" s="62">
        <f>'K8 SD_UPTD 2013'!K606</f>
        <v>0</v>
      </c>
      <c r="J605" s="62">
        <f>'K8 SD_UPTD 2013'!L606</f>
        <v>0</v>
      </c>
      <c r="K605" s="62">
        <f>'K8 SD_UPTD 2013'!M606</f>
        <v>0</v>
      </c>
      <c r="L605" s="62">
        <f>'K8 SD_UPTD 2013'!N606</f>
        <v>0</v>
      </c>
      <c r="M605" s="62">
        <f>'K8 SD_UPTD 2013'!O606</f>
        <v>0</v>
      </c>
      <c r="N605" s="62">
        <f>'K8 SD_UPTD 2013'!P606</f>
        <v>0</v>
      </c>
      <c r="O605" s="62">
        <f>'K8 SD_UPTD 2013'!Q606</f>
        <v>0</v>
      </c>
      <c r="P605" s="62">
        <f>'K8 SD_UPTD 2013'!R606</f>
        <v>0</v>
      </c>
      <c r="Q605" s="62">
        <f>'K8 SD_UPTD 2013'!S606</f>
        <v>0</v>
      </c>
      <c r="R605" s="62">
        <f t="shared" si="27"/>
        <v>0</v>
      </c>
      <c r="S605" s="59">
        <f t="shared" si="28"/>
        <v>59450000</v>
      </c>
      <c r="T605" s="59">
        <f t="shared" si="29"/>
        <v>0</v>
      </c>
      <c r="U605" s="59">
        <f>'PER TRIWULAN'!X600</f>
        <v>59450000</v>
      </c>
      <c r="V605" s="59">
        <f>'K8 SD_UPTD 2013'!F606</f>
        <v>0</v>
      </c>
    </row>
    <row r="606" spans="2:22">
      <c r="B606" s="79">
        <f>'PER TRIWULAN'!A601</f>
        <v>596</v>
      </c>
      <c r="C606" s="90" t="str">
        <f>'PER TRIWULAN'!I601</f>
        <v xml:space="preserve"> Purwodadi </v>
      </c>
      <c r="D606" s="36" t="str">
        <f>'PER TRIWULAN'!B601</f>
        <v>SD NEGERI 2 NGRAJI</v>
      </c>
      <c r="E606" s="62">
        <f>'K8 SD_UPTD 2013'!G607</f>
        <v>0</v>
      </c>
      <c r="F606" s="62">
        <f>'K8 SD_UPTD 2013'!H607</f>
        <v>0</v>
      </c>
      <c r="G606" s="62">
        <f>'K8 SD_UPTD 2013'!I607</f>
        <v>0</v>
      </c>
      <c r="H606" s="62">
        <f>'K8 SD_UPTD 2013'!J607</f>
        <v>0</v>
      </c>
      <c r="I606" s="62">
        <f>'K8 SD_UPTD 2013'!K607</f>
        <v>0</v>
      </c>
      <c r="J606" s="62">
        <f>'K8 SD_UPTD 2013'!L607</f>
        <v>0</v>
      </c>
      <c r="K606" s="62">
        <f>'K8 SD_UPTD 2013'!M607</f>
        <v>0</v>
      </c>
      <c r="L606" s="62">
        <f>'K8 SD_UPTD 2013'!N607</f>
        <v>0</v>
      </c>
      <c r="M606" s="62">
        <f>'K8 SD_UPTD 2013'!O607</f>
        <v>0</v>
      </c>
      <c r="N606" s="62">
        <f>'K8 SD_UPTD 2013'!P607</f>
        <v>0</v>
      </c>
      <c r="O606" s="62">
        <f>'K8 SD_UPTD 2013'!Q607</f>
        <v>0</v>
      </c>
      <c r="P606" s="62">
        <f>'K8 SD_UPTD 2013'!R607</f>
        <v>0</v>
      </c>
      <c r="Q606" s="62">
        <f>'K8 SD_UPTD 2013'!S607</f>
        <v>0</v>
      </c>
      <c r="R606" s="62">
        <f t="shared" si="27"/>
        <v>0</v>
      </c>
      <c r="S606" s="59">
        <f t="shared" si="28"/>
        <v>86130000</v>
      </c>
      <c r="T606" s="59">
        <f t="shared" si="29"/>
        <v>0</v>
      </c>
      <c r="U606" s="59">
        <f>'PER TRIWULAN'!X601</f>
        <v>86130000</v>
      </c>
      <c r="V606" s="59">
        <f>'K8 SD_UPTD 2013'!F607</f>
        <v>0</v>
      </c>
    </row>
    <row r="607" spans="2:22">
      <c r="B607" s="79">
        <f>'PER TRIWULAN'!A602</f>
        <v>597</v>
      </c>
      <c r="C607" s="90" t="str">
        <f>'PER TRIWULAN'!I602</f>
        <v xml:space="preserve"> Purwodadi </v>
      </c>
      <c r="D607" s="36" t="str">
        <f>'PER TRIWULAN'!B602</f>
        <v>SD NEGERI 2 PULOREJO</v>
      </c>
      <c r="E607" s="62">
        <f>'K8 SD_UPTD 2013'!G608</f>
        <v>0</v>
      </c>
      <c r="F607" s="62">
        <f>'K8 SD_UPTD 2013'!H608</f>
        <v>0</v>
      </c>
      <c r="G607" s="62">
        <f>'K8 SD_UPTD 2013'!I608</f>
        <v>0</v>
      </c>
      <c r="H607" s="62">
        <f>'K8 SD_UPTD 2013'!J608</f>
        <v>0</v>
      </c>
      <c r="I607" s="62">
        <f>'K8 SD_UPTD 2013'!K608</f>
        <v>0</v>
      </c>
      <c r="J607" s="62">
        <f>'K8 SD_UPTD 2013'!L608</f>
        <v>0</v>
      </c>
      <c r="K607" s="62">
        <f>'K8 SD_UPTD 2013'!M608</f>
        <v>0</v>
      </c>
      <c r="L607" s="62">
        <f>'K8 SD_UPTD 2013'!N608</f>
        <v>0</v>
      </c>
      <c r="M607" s="62">
        <f>'K8 SD_UPTD 2013'!O608</f>
        <v>0</v>
      </c>
      <c r="N607" s="62">
        <f>'K8 SD_UPTD 2013'!P608</f>
        <v>0</v>
      </c>
      <c r="O607" s="62">
        <f>'K8 SD_UPTD 2013'!Q608</f>
        <v>0</v>
      </c>
      <c r="P607" s="62">
        <f>'K8 SD_UPTD 2013'!R608</f>
        <v>0</v>
      </c>
      <c r="Q607" s="62">
        <f>'K8 SD_UPTD 2013'!S608</f>
        <v>0</v>
      </c>
      <c r="R607" s="62">
        <f t="shared" si="27"/>
        <v>0</v>
      </c>
      <c r="S607" s="59">
        <f t="shared" si="28"/>
        <v>95990000</v>
      </c>
      <c r="T607" s="59">
        <f t="shared" si="29"/>
        <v>0</v>
      </c>
      <c r="U607" s="59">
        <f>'PER TRIWULAN'!X602</f>
        <v>95990000</v>
      </c>
      <c r="V607" s="59">
        <f>'K8 SD_UPTD 2013'!F608</f>
        <v>0</v>
      </c>
    </row>
    <row r="608" spans="2:22">
      <c r="B608" s="79">
        <f>'PER TRIWULAN'!A603</f>
        <v>598</v>
      </c>
      <c r="C608" s="90" t="str">
        <f>'PER TRIWULAN'!I603</f>
        <v xml:space="preserve"> Purwodadi </v>
      </c>
      <c r="D608" s="36" t="str">
        <f>'PER TRIWULAN'!B603</f>
        <v>SD NEGERI 2 PURWODADI</v>
      </c>
      <c r="E608" s="62">
        <f>'K8 SD_UPTD 2013'!G609</f>
        <v>0</v>
      </c>
      <c r="F608" s="62">
        <f>'K8 SD_UPTD 2013'!H609</f>
        <v>0</v>
      </c>
      <c r="G608" s="62">
        <f>'K8 SD_UPTD 2013'!I609</f>
        <v>0</v>
      </c>
      <c r="H608" s="62">
        <f>'K8 SD_UPTD 2013'!J609</f>
        <v>0</v>
      </c>
      <c r="I608" s="62">
        <f>'K8 SD_UPTD 2013'!K609</f>
        <v>0</v>
      </c>
      <c r="J608" s="62">
        <f>'K8 SD_UPTD 2013'!L609</f>
        <v>0</v>
      </c>
      <c r="K608" s="62">
        <f>'K8 SD_UPTD 2013'!M609</f>
        <v>0</v>
      </c>
      <c r="L608" s="62">
        <f>'K8 SD_UPTD 2013'!N609</f>
        <v>0</v>
      </c>
      <c r="M608" s="62">
        <f>'K8 SD_UPTD 2013'!O609</f>
        <v>0</v>
      </c>
      <c r="N608" s="62">
        <f>'K8 SD_UPTD 2013'!P609</f>
        <v>0</v>
      </c>
      <c r="O608" s="62">
        <f>'K8 SD_UPTD 2013'!Q609</f>
        <v>0</v>
      </c>
      <c r="P608" s="62">
        <f>'K8 SD_UPTD 2013'!R609</f>
        <v>0</v>
      </c>
      <c r="Q608" s="62">
        <f>'K8 SD_UPTD 2013'!S609</f>
        <v>0</v>
      </c>
      <c r="R608" s="62">
        <f t="shared" si="27"/>
        <v>0</v>
      </c>
      <c r="S608" s="59">
        <f t="shared" si="28"/>
        <v>169650000</v>
      </c>
      <c r="T608" s="59">
        <f t="shared" si="29"/>
        <v>0</v>
      </c>
      <c r="U608" s="59">
        <f>'PER TRIWULAN'!X603</f>
        <v>169650000</v>
      </c>
      <c r="V608" s="59">
        <f>'K8 SD_UPTD 2013'!F609</f>
        <v>0</v>
      </c>
    </row>
    <row r="609" spans="2:22">
      <c r="B609" s="79">
        <f>'PER TRIWULAN'!A604</f>
        <v>599</v>
      </c>
      <c r="C609" s="90" t="str">
        <f>'PER TRIWULAN'!I604</f>
        <v xml:space="preserve"> Purwodadi </v>
      </c>
      <c r="D609" s="36" t="str">
        <f>'PER TRIWULAN'!B604</f>
        <v>SD NEGERI 2 PUTAT</v>
      </c>
      <c r="E609" s="62">
        <f>'K8 SD_UPTD 2013'!G610</f>
        <v>0</v>
      </c>
      <c r="F609" s="62">
        <f>'K8 SD_UPTD 2013'!H610</f>
        <v>0</v>
      </c>
      <c r="G609" s="62">
        <f>'K8 SD_UPTD 2013'!I610</f>
        <v>0</v>
      </c>
      <c r="H609" s="62">
        <f>'K8 SD_UPTD 2013'!J610</f>
        <v>0</v>
      </c>
      <c r="I609" s="62">
        <f>'K8 SD_UPTD 2013'!K610</f>
        <v>0</v>
      </c>
      <c r="J609" s="62">
        <f>'K8 SD_UPTD 2013'!L610</f>
        <v>0</v>
      </c>
      <c r="K609" s="62">
        <f>'K8 SD_UPTD 2013'!M610</f>
        <v>0</v>
      </c>
      <c r="L609" s="62">
        <f>'K8 SD_UPTD 2013'!N610</f>
        <v>0</v>
      </c>
      <c r="M609" s="62">
        <f>'K8 SD_UPTD 2013'!O610</f>
        <v>0</v>
      </c>
      <c r="N609" s="62">
        <f>'K8 SD_UPTD 2013'!P610</f>
        <v>0</v>
      </c>
      <c r="O609" s="62">
        <f>'K8 SD_UPTD 2013'!Q610</f>
        <v>0</v>
      </c>
      <c r="P609" s="62">
        <f>'K8 SD_UPTD 2013'!R610</f>
        <v>0</v>
      </c>
      <c r="Q609" s="62">
        <f>'K8 SD_UPTD 2013'!S610</f>
        <v>0</v>
      </c>
      <c r="R609" s="62">
        <f t="shared" si="27"/>
        <v>0</v>
      </c>
      <c r="S609" s="59">
        <f t="shared" si="28"/>
        <v>43500000</v>
      </c>
      <c r="T609" s="59">
        <f t="shared" si="29"/>
        <v>0</v>
      </c>
      <c r="U609" s="59">
        <f>'PER TRIWULAN'!X604</f>
        <v>43500000</v>
      </c>
      <c r="V609" s="59">
        <f>'K8 SD_UPTD 2013'!F610</f>
        <v>0</v>
      </c>
    </row>
    <row r="610" spans="2:22">
      <c r="B610" s="79">
        <f>'PER TRIWULAN'!A605</f>
        <v>600</v>
      </c>
      <c r="C610" s="90" t="str">
        <f>'PER TRIWULAN'!I605</f>
        <v xml:space="preserve"> Purwodadi </v>
      </c>
      <c r="D610" s="36" t="str">
        <f>'PER TRIWULAN'!B605</f>
        <v>SD NEGERI 2 WARUKARANGANYAR</v>
      </c>
      <c r="E610" s="62">
        <f>'K8 SD_UPTD 2013'!G611</f>
        <v>0</v>
      </c>
      <c r="F610" s="62">
        <f>'K8 SD_UPTD 2013'!H611</f>
        <v>0</v>
      </c>
      <c r="G610" s="62">
        <f>'K8 SD_UPTD 2013'!I611</f>
        <v>0</v>
      </c>
      <c r="H610" s="62">
        <f>'K8 SD_UPTD 2013'!J611</f>
        <v>0</v>
      </c>
      <c r="I610" s="62">
        <f>'K8 SD_UPTD 2013'!K611</f>
        <v>0</v>
      </c>
      <c r="J610" s="62">
        <f>'K8 SD_UPTD 2013'!L611</f>
        <v>0</v>
      </c>
      <c r="K610" s="62">
        <f>'K8 SD_UPTD 2013'!M611</f>
        <v>0</v>
      </c>
      <c r="L610" s="62">
        <f>'K8 SD_UPTD 2013'!N611</f>
        <v>0</v>
      </c>
      <c r="M610" s="62">
        <f>'K8 SD_UPTD 2013'!O611</f>
        <v>0</v>
      </c>
      <c r="N610" s="62">
        <f>'K8 SD_UPTD 2013'!P611</f>
        <v>0</v>
      </c>
      <c r="O610" s="62">
        <f>'K8 SD_UPTD 2013'!Q611</f>
        <v>0</v>
      </c>
      <c r="P610" s="62">
        <f>'K8 SD_UPTD 2013'!R611</f>
        <v>0</v>
      </c>
      <c r="Q610" s="62">
        <f>'K8 SD_UPTD 2013'!S611</f>
        <v>0</v>
      </c>
      <c r="R610" s="62">
        <f t="shared" si="27"/>
        <v>0</v>
      </c>
      <c r="S610" s="59">
        <f t="shared" si="28"/>
        <v>110780000</v>
      </c>
      <c r="T610" s="59">
        <f t="shared" si="29"/>
        <v>0</v>
      </c>
      <c r="U610" s="59">
        <f>'PER TRIWULAN'!X605</f>
        <v>110780000</v>
      </c>
      <c r="V610" s="59">
        <f>'K8 SD_UPTD 2013'!F611</f>
        <v>0</v>
      </c>
    </row>
    <row r="611" spans="2:22">
      <c r="B611" s="79">
        <f>'PER TRIWULAN'!A606</f>
        <v>601</v>
      </c>
      <c r="C611" s="90" t="str">
        <f>'PER TRIWULAN'!I606</f>
        <v xml:space="preserve"> Purwodadi </v>
      </c>
      <c r="D611" s="36" t="str">
        <f>'PER TRIWULAN'!B606</f>
        <v>SD NEGERI 3 CANDISARI</v>
      </c>
      <c r="E611" s="62">
        <f>'K8 SD_UPTD 2013'!G612</f>
        <v>0</v>
      </c>
      <c r="F611" s="62">
        <f>'K8 SD_UPTD 2013'!H612</f>
        <v>0</v>
      </c>
      <c r="G611" s="62">
        <f>'K8 SD_UPTD 2013'!I612</f>
        <v>0</v>
      </c>
      <c r="H611" s="62">
        <f>'K8 SD_UPTD 2013'!J612</f>
        <v>0</v>
      </c>
      <c r="I611" s="62">
        <f>'K8 SD_UPTD 2013'!K612</f>
        <v>0</v>
      </c>
      <c r="J611" s="62">
        <f>'K8 SD_UPTD 2013'!L612</f>
        <v>0</v>
      </c>
      <c r="K611" s="62">
        <f>'K8 SD_UPTD 2013'!M612</f>
        <v>0</v>
      </c>
      <c r="L611" s="62">
        <f>'K8 SD_UPTD 2013'!N612</f>
        <v>0</v>
      </c>
      <c r="M611" s="62">
        <f>'K8 SD_UPTD 2013'!O612</f>
        <v>0</v>
      </c>
      <c r="N611" s="62">
        <f>'K8 SD_UPTD 2013'!P612</f>
        <v>0</v>
      </c>
      <c r="O611" s="62">
        <f>'K8 SD_UPTD 2013'!Q612</f>
        <v>0</v>
      </c>
      <c r="P611" s="62">
        <f>'K8 SD_UPTD 2013'!R612</f>
        <v>0</v>
      </c>
      <c r="Q611" s="62">
        <f>'K8 SD_UPTD 2013'!S612</f>
        <v>0</v>
      </c>
      <c r="R611" s="62">
        <f t="shared" si="27"/>
        <v>0</v>
      </c>
      <c r="S611" s="59">
        <f t="shared" si="28"/>
        <v>77720000</v>
      </c>
      <c r="T611" s="59">
        <f t="shared" si="29"/>
        <v>0</v>
      </c>
      <c r="U611" s="59">
        <f>'PER TRIWULAN'!X606</f>
        <v>77720000</v>
      </c>
      <c r="V611" s="59">
        <f>'K8 SD_UPTD 2013'!F612</f>
        <v>0</v>
      </c>
    </row>
    <row r="612" spans="2:22">
      <c r="B612" s="79">
        <f>'PER TRIWULAN'!A607</f>
        <v>602</v>
      </c>
      <c r="C612" s="90" t="str">
        <f>'PER TRIWULAN'!I607</f>
        <v xml:space="preserve"> Purwodadi </v>
      </c>
      <c r="D612" s="36" t="str">
        <f>'PER TRIWULAN'!B607</f>
        <v>SD NEGERI 3 CINGKRONG</v>
      </c>
      <c r="E612" s="62">
        <f>'K8 SD_UPTD 2013'!G613</f>
        <v>0</v>
      </c>
      <c r="F612" s="62">
        <f>'K8 SD_UPTD 2013'!H613</f>
        <v>0</v>
      </c>
      <c r="G612" s="62">
        <f>'K8 SD_UPTD 2013'!I613</f>
        <v>0</v>
      </c>
      <c r="H612" s="62">
        <f>'K8 SD_UPTD 2013'!J613</f>
        <v>0</v>
      </c>
      <c r="I612" s="62">
        <f>'K8 SD_UPTD 2013'!K613</f>
        <v>0</v>
      </c>
      <c r="J612" s="62">
        <f>'K8 SD_UPTD 2013'!L613</f>
        <v>0</v>
      </c>
      <c r="K612" s="62">
        <f>'K8 SD_UPTD 2013'!M613</f>
        <v>0</v>
      </c>
      <c r="L612" s="62">
        <f>'K8 SD_UPTD 2013'!N613</f>
        <v>0</v>
      </c>
      <c r="M612" s="62">
        <f>'K8 SD_UPTD 2013'!O613</f>
        <v>0</v>
      </c>
      <c r="N612" s="62">
        <f>'K8 SD_UPTD 2013'!P613</f>
        <v>0</v>
      </c>
      <c r="O612" s="62">
        <f>'K8 SD_UPTD 2013'!Q613</f>
        <v>0</v>
      </c>
      <c r="P612" s="62">
        <f>'K8 SD_UPTD 2013'!R613</f>
        <v>0</v>
      </c>
      <c r="Q612" s="62">
        <f>'K8 SD_UPTD 2013'!S613</f>
        <v>0</v>
      </c>
      <c r="R612" s="62">
        <f t="shared" si="27"/>
        <v>0</v>
      </c>
      <c r="S612" s="59">
        <f t="shared" si="28"/>
        <v>76125000</v>
      </c>
      <c r="T612" s="59">
        <f t="shared" si="29"/>
        <v>0</v>
      </c>
      <c r="U612" s="59">
        <f>'PER TRIWULAN'!X607</f>
        <v>76125000</v>
      </c>
      <c r="V612" s="59">
        <f>'K8 SD_UPTD 2013'!F613</f>
        <v>0</v>
      </c>
    </row>
    <row r="613" spans="2:22">
      <c r="B613" s="79">
        <f>'PER TRIWULAN'!A608</f>
        <v>603</v>
      </c>
      <c r="C613" s="90" t="str">
        <f>'PER TRIWULAN'!I608</f>
        <v xml:space="preserve"> Purwodadi </v>
      </c>
      <c r="D613" s="36" t="str">
        <f>'PER TRIWULAN'!B608</f>
        <v>SD NEGERI 3 DANYANG</v>
      </c>
      <c r="E613" s="62">
        <f>'K8 SD_UPTD 2013'!G614</f>
        <v>0</v>
      </c>
      <c r="F613" s="62">
        <f>'K8 SD_UPTD 2013'!H614</f>
        <v>0</v>
      </c>
      <c r="G613" s="62">
        <f>'K8 SD_UPTD 2013'!I614</f>
        <v>0</v>
      </c>
      <c r="H613" s="62">
        <f>'K8 SD_UPTD 2013'!J614</f>
        <v>0</v>
      </c>
      <c r="I613" s="62">
        <f>'K8 SD_UPTD 2013'!K614</f>
        <v>0</v>
      </c>
      <c r="J613" s="62">
        <f>'K8 SD_UPTD 2013'!L614</f>
        <v>0</v>
      </c>
      <c r="K613" s="62">
        <f>'K8 SD_UPTD 2013'!M614</f>
        <v>0</v>
      </c>
      <c r="L613" s="62">
        <f>'K8 SD_UPTD 2013'!N614</f>
        <v>0</v>
      </c>
      <c r="M613" s="62">
        <f>'K8 SD_UPTD 2013'!O614</f>
        <v>0</v>
      </c>
      <c r="N613" s="62">
        <f>'K8 SD_UPTD 2013'!P614</f>
        <v>0</v>
      </c>
      <c r="O613" s="62">
        <f>'K8 SD_UPTD 2013'!Q614</f>
        <v>0</v>
      </c>
      <c r="P613" s="62">
        <f>'K8 SD_UPTD 2013'!R614</f>
        <v>0</v>
      </c>
      <c r="Q613" s="62">
        <f>'K8 SD_UPTD 2013'!S614</f>
        <v>0</v>
      </c>
      <c r="R613" s="62">
        <f t="shared" si="27"/>
        <v>0</v>
      </c>
      <c r="S613" s="59">
        <f t="shared" si="28"/>
        <v>54230000</v>
      </c>
      <c r="T613" s="59">
        <f t="shared" si="29"/>
        <v>0</v>
      </c>
      <c r="U613" s="59">
        <f>'PER TRIWULAN'!X608</f>
        <v>54230000</v>
      </c>
      <c r="V613" s="59">
        <f>'K8 SD_UPTD 2013'!F614</f>
        <v>0</v>
      </c>
    </row>
    <row r="614" spans="2:22">
      <c r="B614" s="79">
        <f>'PER TRIWULAN'!A609</f>
        <v>604</v>
      </c>
      <c r="C614" s="90" t="str">
        <f>'PER TRIWULAN'!I609</f>
        <v xml:space="preserve"> Purwodadi </v>
      </c>
      <c r="D614" s="36" t="str">
        <f>'PER TRIWULAN'!B609</f>
        <v>SD NEGERI 3 GENUKSURAN</v>
      </c>
      <c r="E614" s="62">
        <f>'K8 SD_UPTD 2013'!G615</f>
        <v>0</v>
      </c>
      <c r="F614" s="62">
        <f>'K8 SD_UPTD 2013'!H615</f>
        <v>0</v>
      </c>
      <c r="G614" s="62">
        <f>'K8 SD_UPTD 2013'!I615</f>
        <v>0</v>
      </c>
      <c r="H614" s="62">
        <f>'K8 SD_UPTD 2013'!J615</f>
        <v>0</v>
      </c>
      <c r="I614" s="62">
        <f>'K8 SD_UPTD 2013'!K615</f>
        <v>0</v>
      </c>
      <c r="J614" s="62">
        <f>'K8 SD_UPTD 2013'!L615</f>
        <v>0</v>
      </c>
      <c r="K614" s="62">
        <f>'K8 SD_UPTD 2013'!M615</f>
        <v>0</v>
      </c>
      <c r="L614" s="62">
        <f>'K8 SD_UPTD 2013'!N615</f>
        <v>0</v>
      </c>
      <c r="M614" s="62">
        <f>'K8 SD_UPTD 2013'!O615</f>
        <v>0</v>
      </c>
      <c r="N614" s="62">
        <f>'K8 SD_UPTD 2013'!P615</f>
        <v>0</v>
      </c>
      <c r="O614" s="62">
        <f>'K8 SD_UPTD 2013'!Q615</f>
        <v>0</v>
      </c>
      <c r="P614" s="62">
        <f>'K8 SD_UPTD 2013'!R615</f>
        <v>0</v>
      </c>
      <c r="Q614" s="62">
        <f>'K8 SD_UPTD 2013'!S615</f>
        <v>0</v>
      </c>
      <c r="R614" s="62">
        <f t="shared" si="27"/>
        <v>0</v>
      </c>
      <c r="S614" s="59">
        <f t="shared" si="28"/>
        <v>18705000</v>
      </c>
      <c r="T614" s="59">
        <f t="shared" si="29"/>
        <v>0</v>
      </c>
      <c r="U614" s="59">
        <f>'PER TRIWULAN'!X609</f>
        <v>18705000</v>
      </c>
      <c r="V614" s="59">
        <f>'K8 SD_UPTD 2013'!F615</f>
        <v>0</v>
      </c>
    </row>
    <row r="615" spans="2:22">
      <c r="B615" s="79">
        <f>'PER TRIWULAN'!A610</f>
        <v>605</v>
      </c>
      <c r="C615" s="90" t="str">
        <f>'PER TRIWULAN'!I610</f>
        <v xml:space="preserve"> Purwodadi </v>
      </c>
      <c r="D615" s="36" t="str">
        <f>'PER TRIWULAN'!B610</f>
        <v>SD NEGERI 3 KALONGAN</v>
      </c>
      <c r="E615" s="62">
        <f>'K8 SD_UPTD 2013'!G616</f>
        <v>0</v>
      </c>
      <c r="F615" s="62">
        <f>'K8 SD_UPTD 2013'!H616</f>
        <v>0</v>
      </c>
      <c r="G615" s="62">
        <f>'K8 SD_UPTD 2013'!I616</f>
        <v>0</v>
      </c>
      <c r="H615" s="62">
        <f>'K8 SD_UPTD 2013'!J616</f>
        <v>0</v>
      </c>
      <c r="I615" s="62">
        <f>'K8 SD_UPTD 2013'!K616</f>
        <v>0</v>
      </c>
      <c r="J615" s="62">
        <f>'K8 SD_UPTD 2013'!L616</f>
        <v>0</v>
      </c>
      <c r="K615" s="62">
        <f>'K8 SD_UPTD 2013'!M616</f>
        <v>0</v>
      </c>
      <c r="L615" s="62">
        <f>'K8 SD_UPTD 2013'!N616</f>
        <v>0</v>
      </c>
      <c r="M615" s="62">
        <f>'K8 SD_UPTD 2013'!O616</f>
        <v>0</v>
      </c>
      <c r="N615" s="62">
        <f>'K8 SD_UPTD 2013'!P616</f>
        <v>0</v>
      </c>
      <c r="O615" s="62">
        <f>'K8 SD_UPTD 2013'!Q616</f>
        <v>0</v>
      </c>
      <c r="P615" s="62">
        <f>'K8 SD_UPTD 2013'!R616</f>
        <v>0</v>
      </c>
      <c r="Q615" s="62">
        <f>'K8 SD_UPTD 2013'!S616</f>
        <v>0</v>
      </c>
      <c r="R615" s="62">
        <f t="shared" si="27"/>
        <v>0</v>
      </c>
      <c r="S615" s="59">
        <f t="shared" si="28"/>
        <v>62060000</v>
      </c>
      <c r="T615" s="59">
        <f t="shared" si="29"/>
        <v>0</v>
      </c>
      <c r="U615" s="59">
        <f>'PER TRIWULAN'!X610</f>
        <v>62060000</v>
      </c>
      <c r="V615" s="59">
        <f>'K8 SD_UPTD 2013'!F616</f>
        <v>0</v>
      </c>
    </row>
    <row r="616" spans="2:22">
      <c r="B616" s="79">
        <f>'PER TRIWULAN'!A611</f>
        <v>606</v>
      </c>
      <c r="C616" s="90" t="str">
        <f>'PER TRIWULAN'!I611</f>
        <v xml:space="preserve"> Purwodadi </v>
      </c>
      <c r="D616" s="36" t="str">
        <f>'PER TRIWULAN'!B611</f>
        <v>SD NEGERI 3 KANDANGAN</v>
      </c>
      <c r="E616" s="62">
        <f>'K8 SD_UPTD 2013'!G617</f>
        <v>0</v>
      </c>
      <c r="F616" s="62">
        <f>'K8 SD_UPTD 2013'!H617</f>
        <v>0</v>
      </c>
      <c r="G616" s="62">
        <f>'K8 SD_UPTD 2013'!I617</f>
        <v>0</v>
      </c>
      <c r="H616" s="62">
        <f>'K8 SD_UPTD 2013'!J617</f>
        <v>0</v>
      </c>
      <c r="I616" s="62">
        <f>'K8 SD_UPTD 2013'!K617</f>
        <v>0</v>
      </c>
      <c r="J616" s="62">
        <f>'K8 SD_UPTD 2013'!L617</f>
        <v>0</v>
      </c>
      <c r="K616" s="62">
        <f>'K8 SD_UPTD 2013'!M617</f>
        <v>0</v>
      </c>
      <c r="L616" s="62">
        <f>'K8 SD_UPTD 2013'!N617</f>
        <v>0</v>
      </c>
      <c r="M616" s="62">
        <f>'K8 SD_UPTD 2013'!O617</f>
        <v>0</v>
      </c>
      <c r="N616" s="62">
        <f>'K8 SD_UPTD 2013'!P617</f>
        <v>0</v>
      </c>
      <c r="O616" s="62">
        <f>'K8 SD_UPTD 2013'!Q617</f>
        <v>0</v>
      </c>
      <c r="P616" s="62">
        <f>'K8 SD_UPTD 2013'!R617</f>
        <v>0</v>
      </c>
      <c r="Q616" s="62">
        <f>'K8 SD_UPTD 2013'!S617</f>
        <v>0</v>
      </c>
      <c r="R616" s="62">
        <f t="shared" si="27"/>
        <v>0</v>
      </c>
      <c r="S616" s="59">
        <f t="shared" si="28"/>
        <v>97730000</v>
      </c>
      <c r="T616" s="59">
        <f t="shared" si="29"/>
        <v>0</v>
      </c>
      <c r="U616" s="59">
        <f>'PER TRIWULAN'!X611</f>
        <v>97730000</v>
      </c>
      <c r="V616" s="59">
        <f>'K8 SD_UPTD 2013'!F617</f>
        <v>0</v>
      </c>
    </row>
    <row r="617" spans="2:22">
      <c r="B617" s="79">
        <f>'PER TRIWULAN'!A612</f>
        <v>607</v>
      </c>
      <c r="C617" s="90" t="str">
        <f>'PER TRIWULAN'!I612</f>
        <v xml:space="preserve"> Purwodadi </v>
      </c>
      <c r="D617" s="36" t="str">
        <f>'PER TRIWULAN'!B612</f>
        <v>SD NEGERI 3 KEDUNGREJO</v>
      </c>
      <c r="E617" s="62">
        <f>'K8 SD_UPTD 2013'!G618</f>
        <v>0</v>
      </c>
      <c r="F617" s="62">
        <f>'K8 SD_UPTD 2013'!H618</f>
        <v>0</v>
      </c>
      <c r="G617" s="62">
        <f>'K8 SD_UPTD 2013'!I618</f>
        <v>0</v>
      </c>
      <c r="H617" s="62">
        <f>'K8 SD_UPTD 2013'!J618</f>
        <v>0</v>
      </c>
      <c r="I617" s="62">
        <f>'K8 SD_UPTD 2013'!K618</f>
        <v>0</v>
      </c>
      <c r="J617" s="62">
        <f>'K8 SD_UPTD 2013'!L618</f>
        <v>0</v>
      </c>
      <c r="K617" s="62">
        <f>'K8 SD_UPTD 2013'!M618</f>
        <v>0</v>
      </c>
      <c r="L617" s="62">
        <f>'K8 SD_UPTD 2013'!N618</f>
        <v>0</v>
      </c>
      <c r="M617" s="62">
        <f>'K8 SD_UPTD 2013'!O618</f>
        <v>0</v>
      </c>
      <c r="N617" s="62">
        <f>'K8 SD_UPTD 2013'!P618</f>
        <v>0</v>
      </c>
      <c r="O617" s="62">
        <f>'K8 SD_UPTD 2013'!Q618</f>
        <v>0</v>
      </c>
      <c r="P617" s="62">
        <f>'K8 SD_UPTD 2013'!R618</f>
        <v>0</v>
      </c>
      <c r="Q617" s="62">
        <f>'K8 SD_UPTD 2013'!S618</f>
        <v>0</v>
      </c>
      <c r="R617" s="62">
        <f t="shared" si="27"/>
        <v>0</v>
      </c>
      <c r="S617" s="59">
        <f t="shared" si="28"/>
        <v>55390000</v>
      </c>
      <c r="T617" s="59">
        <f t="shared" si="29"/>
        <v>0</v>
      </c>
      <c r="U617" s="59">
        <f>'PER TRIWULAN'!X612</f>
        <v>55390000</v>
      </c>
      <c r="V617" s="59">
        <f>'K8 SD_UPTD 2013'!F618</f>
        <v>0</v>
      </c>
    </row>
    <row r="618" spans="2:22">
      <c r="B618" s="79">
        <f>'PER TRIWULAN'!A613</f>
        <v>608</v>
      </c>
      <c r="C618" s="90" t="str">
        <f>'PER TRIWULAN'!I613</f>
        <v xml:space="preserve"> Purwodadi </v>
      </c>
      <c r="D618" s="36" t="str">
        <f>'PER TRIWULAN'!B613</f>
        <v>SD NEGERI 3 KURIPAN</v>
      </c>
      <c r="E618" s="62">
        <f>'K8 SD_UPTD 2013'!G619</f>
        <v>0</v>
      </c>
      <c r="F618" s="62">
        <f>'K8 SD_UPTD 2013'!H619</f>
        <v>0</v>
      </c>
      <c r="G618" s="62">
        <f>'K8 SD_UPTD 2013'!I619</f>
        <v>0</v>
      </c>
      <c r="H618" s="62">
        <f>'K8 SD_UPTD 2013'!J619</f>
        <v>0</v>
      </c>
      <c r="I618" s="62">
        <f>'K8 SD_UPTD 2013'!K619</f>
        <v>0</v>
      </c>
      <c r="J618" s="62">
        <f>'K8 SD_UPTD 2013'!L619</f>
        <v>0</v>
      </c>
      <c r="K618" s="62">
        <f>'K8 SD_UPTD 2013'!M619</f>
        <v>0</v>
      </c>
      <c r="L618" s="62">
        <f>'K8 SD_UPTD 2013'!N619</f>
        <v>0</v>
      </c>
      <c r="M618" s="62">
        <f>'K8 SD_UPTD 2013'!O619</f>
        <v>0</v>
      </c>
      <c r="N618" s="62">
        <f>'K8 SD_UPTD 2013'!P619</f>
        <v>0</v>
      </c>
      <c r="O618" s="62">
        <f>'K8 SD_UPTD 2013'!Q619</f>
        <v>0</v>
      </c>
      <c r="P618" s="62">
        <f>'K8 SD_UPTD 2013'!R619</f>
        <v>0</v>
      </c>
      <c r="Q618" s="62">
        <f>'K8 SD_UPTD 2013'!S619</f>
        <v>0</v>
      </c>
      <c r="R618" s="62">
        <f t="shared" si="27"/>
        <v>0</v>
      </c>
      <c r="S618" s="59">
        <f t="shared" si="28"/>
        <v>121220000</v>
      </c>
      <c r="T618" s="59">
        <f t="shared" si="29"/>
        <v>0</v>
      </c>
      <c r="U618" s="59">
        <f>'PER TRIWULAN'!X613</f>
        <v>121220000</v>
      </c>
      <c r="V618" s="59">
        <f>'K8 SD_UPTD 2013'!F619</f>
        <v>0</v>
      </c>
    </row>
    <row r="619" spans="2:22">
      <c r="B619" s="79">
        <f>'PER TRIWULAN'!A614</f>
        <v>609</v>
      </c>
      <c r="C619" s="90" t="str">
        <f>'PER TRIWULAN'!I614</f>
        <v xml:space="preserve"> Purwodadi </v>
      </c>
      <c r="D619" s="36" t="str">
        <f>'PER TRIWULAN'!B614</f>
        <v>SD NEGERI 3 NAMBUHAN</v>
      </c>
      <c r="E619" s="62">
        <f>'K8 SD_UPTD 2013'!G620</f>
        <v>0</v>
      </c>
      <c r="F619" s="62">
        <f>'K8 SD_UPTD 2013'!H620</f>
        <v>0</v>
      </c>
      <c r="G619" s="62">
        <f>'K8 SD_UPTD 2013'!I620</f>
        <v>0</v>
      </c>
      <c r="H619" s="62">
        <f>'K8 SD_UPTD 2013'!J620</f>
        <v>0</v>
      </c>
      <c r="I619" s="62">
        <f>'K8 SD_UPTD 2013'!K620</f>
        <v>0</v>
      </c>
      <c r="J619" s="62">
        <f>'K8 SD_UPTD 2013'!L620</f>
        <v>0</v>
      </c>
      <c r="K619" s="62">
        <f>'K8 SD_UPTD 2013'!M620</f>
        <v>0</v>
      </c>
      <c r="L619" s="62">
        <f>'K8 SD_UPTD 2013'!N620</f>
        <v>0</v>
      </c>
      <c r="M619" s="62">
        <f>'K8 SD_UPTD 2013'!O620</f>
        <v>0</v>
      </c>
      <c r="N619" s="62">
        <f>'K8 SD_UPTD 2013'!P620</f>
        <v>0</v>
      </c>
      <c r="O619" s="62">
        <f>'K8 SD_UPTD 2013'!Q620</f>
        <v>0</v>
      </c>
      <c r="P619" s="62">
        <f>'K8 SD_UPTD 2013'!R620</f>
        <v>0</v>
      </c>
      <c r="Q619" s="62">
        <f>'K8 SD_UPTD 2013'!S620</f>
        <v>0</v>
      </c>
      <c r="R619" s="62">
        <f t="shared" si="27"/>
        <v>0</v>
      </c>
      <c r="S619" s="59">
        <f t="shared" si="28"/>
        <v>98310000</v>
      </c>
      <c r="T619" s="59">
        <f t="shared" si="29"/>
        <v>0</v>
      </c>
      <c r="U619" s="59">
        <f>'PER TRIWULAN'!X614</f>
        <v>98310000</v>
      </c>
      <c r="V619" s="59">
        <f>'K8 SD_UPTD 2013'!F620</f>
        <v>0</v>
      </c>
    </row>
    <row r="620" spans="2:22">
      <c r="B620" s="79">
        <f>'PER TRIWULAN'!A615</f>
        <v>610</v>
      </c>
      <c r="C620" s="90" t="str">
        <f>'PER TRIWULAN'!I615</f>
        <v xml:space="preserve"> Purwodadi </v>
      </c>
      <c r="D620" s="36" t="str">
        <f>'PER TRIWULAN'!B615</f>
        <v>SD NEGERI 3 NGEMBAK</v>
      </c>
      <c r="E620" s="62">
        <f>'K8 SD_UPTD 2013'!G621</f>
        <v>0</v>
      </c>
      <c r="F620" s="62">
        <f>'K8 SD_UPTD 2013'!H621</f>
        <v>0</v>
      </c>
      <c r="G620" s="62">
        <f>'K8 SD_UPTD 2013'!I621</f>
        <v>0</v>
      </c>
      <c r="H620" s="62">
        <f>'K8 SD_UPTD 2013'!J621</f>
        <v>0</v>
      </c>
      <c r="I620" s="62">
        <f>'K8 SD_UPTD 2013'!K621</f>
        <v>0</v>
      </c>
      <c r="J620" s="62">
        <f>'K8 SD_UPTD 2013'!L621</f>
        <v>0</v>
      </c>
      <c r="K620" s="62">
        <f>'K8 SD_UPTD 2013'!M621</f>
        <v>0</v>
      </c>
      <c r="L620" s="62">
        <f>'K8 SD_UPTD 2013'!N621</f>
        <v>0</v>
      </c>
      <c r="M620" s="62">
        <f>'K8 SD_UPTD 2013'!O621</f>
        <v>0</v>
      </c>
      <c r="N620" s="62">
        <f>'K8 SD_UPTD 2013'!P621</f>
        <v>0</v>
      </c>
      <c r="O620" s="62">
        <f>'K8 SD_UPTD 2013'!Q621</f>
        <v>0</v>
      </c>
      <c r="P620" s="62">
        <f>'K8 SD_UPTD 2013'!R621</f>
        <v>0</v>
      </c>
      <c r="Q620" s="62">
        <f>'K8 SD_UPTD 2013'!S621</f>
        <v>0</v>
      </c>
      <c r="R620" s="62">
        <f t="shared" si="27"/>
        <v>0</v>
      </c>
      <c r="S620" s="59">
        <f t="shared" si="28"/>
        <v>57710000</v>
      </c>
      <c r="T620" s="59">
        <f t="shared" si="29"/>
        <v>0</v>
      </c>
      <c r="U620" s="59">
        <f>'PER TRIWULAN'!X615</f>
        <v>57710000</v>
      </c>
      <c r="V620" s="59">
        <f>'K8 SD_UPTD 2013'!F621</f>
        <v>0</v>
      </c>
    </row>
    <row r="621" spans="2:22">
      <c r="B621" s="79">
        <f>'PER TRIWULAN'!A616</f>
        <v>611</v>
      </c>
      <c r="C621" s="90" t="str">
        <f>'PER TRIWULAN'!I616</f>
        <v xml:space="preserve"> Purwodadi </v>
      </c>
      <c r="D621" s="36" t="str">
        <f>'PER TRIWULAN'!B616</f>
        <v>SD NEGERI 3 NGLOBAR</v>
      </c>
      <c r="E621" s="62">
        <f>'K8 SD_UPTD 2013'!G622</f>
        <v>0</v>
      </c>
      <c r="F621" s="62">
        <f>'K8 SD_UPTD 2013'!H622</f>
        <v>0</v>
      </c>
      <c r="G621" s="62">
        <f>'K8 SD_UPTD 2013'!I622</f>
        <v>0</v>
      </c>
      <c r="H621" s="62">
        <f>'K8 SD_UPTD 2013'!J622</f>
        <v>0</v>
      </c>
      <c r="I621" s="62">
        <f>'K8 SD_UPTD 2013'!K622</f>
        <v>0</v>
      </c>
      <c r="J621" s="62">
        <f>'K8 SD_UPTD 2013'!L622</f>
        <v>0</v>
      </c>
      <c r="K621" s="62">
        <f>'K8 SD_UPTD 2013'!M622</f>
        <v>0</v>
      </c>
      <c r="L621" s="62">
        <f>'K8 SD_UPTD 2013'!N622</f>
        <v>0</v>
      </c>
      <c r="M621" s="62">
        <f>'K8 SD_UPTD 2013'!O622</f>
        <v>0</v>
      </c>
      <c r="N621" s="62">
        <f>'K8 SD_UPTD 2013'!P622</f>
        <v>0</v>
      </c>
      <c r="O621" s="62">
        <f>'K8 SD_UPTD 2013'!Q622</f>
        <v>0</v>
      </c>
      <c r="P621" s="62">
        <f>'K8 SD_UPTD 2013'!R622</f>
        <v>0</v>
      </c>
      <c r="Q621" s="62">
        <f>'K8 SD_UPTD 2013'!S622</f>
        <v>0</v>
      </c>
      <c r="R621" s="62">
        <f t="shared" si="27"/>
        <v>0</v>
      </c>
      <c r="S621" s="59">
        <f t="shared" si="28"/>
        <v>99760000</v>
      </c>
      <c r="T621" s="59">
        <f t="shared" si="29"/>
        <v>0</v>
      </c>
      <c r="U621" s="59">
        <f>'PER TRIWULAN'!X616</f>
        <v>99760000</v>
      </c>
      <c r="V621" s="59">
        <f>'K8 SD_UPTD 2013'!F622</f>
        <v>0</v>
      </c>
    </row>
    <row r="622" spans="2:22">
      <c r="B622" s="79">
        <f>'PER TRIWULAN'!A617</f>
        <v>612</v>
      </c>
      <c r="C622" s="90" t="str">
        <f>'PER TRIWULAN'!I617</f>
        <v xml:space="preserve"> Purwodadi </v>
      </c>
      <c r="D622" s="36" t="str">
        <f>'PER TRIWULAN'!B617</f>
        <v>SD NEGERI 3 NGRAJI</v>
      </c>
      <c r="E622" s="62">
        <f>'K8 SD_UPTD 2013'!G623</f>
        <v>0</v>
      </c>
      <c r="F622" s="62">
        <f>'K8 SD_UPTD 2013'!H623</f>
        <v>0</v>
      </c>
      <c r="G622" s="62">
        <f>'K8 SD_UPTD 2013'!I623</f>
        <v>0</v>
      </c>
      <c r="H622" s="62">
        <f>'K8 SD_UPTD 2013'!J623</f>
        <v>0</v>
      </c>
      <c r="I622" s="62">
        <f>'K8 SD_UPTD 2013'!K623</f>
        <v>0</v>
      </c>
      <c r="J622" s="62">
        <f>'K8 SD_UPTD 2013'!L623</f>
        <v>0</v>
      </c>
      <c r="K622" s="62">
        <f>'K8 SD_UPTD 2013'!M623</f>
        <v>0</v>
      </c>
      <c r="L622" s="62">
        <f>'K8 SD_UPTD 2013'!N623</f>
        <v>0</v>
      </c>
      <c r="M622" s="62">
        <f>'K8 SD_UPTD 2013'!O623</f>
        <v>0</v>
      </c>
      <c r="N622" s="62">
        <f>'K8 SD_UPTD 2013'!P623</f>
        <v>0</v>
      </c>
      <c r="O622" s="62">
        <f>'K8 SD_UPTD 2013'!Q623</f>
        <v>0</v>
      </c>
      <c r="P622" s="62">
        <f>'K8 SD_UPTD 2013'!R623</f>
        <v>0</v>
      </c>
      <c r="Q622" s="62">
        <f>'K8 SD_UPTD 2013'!S623</f>
        <v>0</v>
      </c>
      <c r="R622" s="62">
        <f t="shared" si="27"/>
        <v>0</v>
      </c>
      <c r="S622" s="59">
        <f t="shared" si="28"/>
        <v>147320000</v>
      </c>
      <c r="T622" s="59">
        <f t="shared" si="29"/>
        <v>0</v>
      </c>
      <c r="U622" s="59">
        <f>'PER TRIWULAN'!X617</f>
        <v>147320000</v>
      </c>
      <c r="V622" s="59">
        <f>'K8 SD_UPTD 2013'!F623</f>
        <v>0</v>
      </c>
    </row>
    <row r="623" spans="2:22">
      <c r="B623" s="79">
        <f>'PER TRIWULAN'!A618</f>
        <v>613</v>
      </c>
      <c r="C623" s="90" t="str">
        <f>'PER TRIWULAN'!I618</f>
        <v xml:space="preserve"> Purwodadi </v>
      </c>
      <c r="D623" s="36" t="str">
        <f>'PER TRIWULAN'!B618</f>
        <v>SD NEGERI 3 PURWODADI</v>
      </c>
      <c r="E623" s="62">
        <f>'K8 SD_UPTD 2013'!G624</f>
        <v>0</v>
      </c>
      <c r="F623" s="62">
        <f>'K8 SD_UPTD 2013'!H624</f>
        <v>0</v>
      </c>
      <c r="G623" s="62">
        <f>'K8 SD_UPTD 2013'!I624</f>
        <v>0</v>
      </c>
      <c r="H623" s="62">
        <f>'K8 SD_UPTD 2013'!J624</f>
        <v>0</v>
      </c>
      <c r="I623" s="62">
        <f>'K8 SD_UPTD 2013'!K624</f>
        <v>0</v>
      </c>
      <c r="J623" s="62">
        <f>'K8 SD_UPTD 2013'!L624</f>
        <v>0</v>
      </c>
      <c r="K623" s="62">
        <f>'K8 SD_UPTD 2013'!M624</f>
        <v>0</v>
      </c>
      <c r="L623" s="62">
        <f>'K8 SD_UPTD 2013'!N624</f>
        <v>0</v>
      </c>
      <c r="M623" s="62">
        <f>'K8 SD_UPTD 2013'!O624</f>
        <v>0</v>
      </c>
      <c r="N623" s="62">
        <f>'K8 SD_UPTD 2013'!P624</f>
        <v>0</v>
      </c>
      <c r="O623" s="62">
        <f>'K8 SD_UPTD 2013'!Q624</f>
        <v>0</v>
      </c>
      <c r="P623" s="62">
        <f>'K8 SD_UPTD 2013'!R624</f>
        <v>0</v>
      </c>
      <c r="Q623" s="62">
        <f>'K8 SD_UPTD 2013'!S624</f>
        <v>0</v>
      </c>
      <c r="R623" s="62">
        <f t="shared" si="27"/>
        <v>0</v>
      </c>
      <c r="S623" s="59">
        <f t="shared" si="28"/>
        <v>203870000</v>
      </c>
      <c r="T623" s="59">
        <f t="shared" si="29"/>
        <v>0</v>
      </c>
      <c r="U623" s="59">
        <f>'PER TRIWULAN'!X618</f>
        <v>203870000</v>
      </c>
      <c r="V623" s="59">
        <f>'K8 SD_UPTD 2013'!F624</f>
        <v>0</v>
      </c>
    </row>
    <row r="624" spans="2:22">
      <c r="B624" s="79">
        <f>'PER TRIWULAN'!A619</f>
        <v>614</v>
      </c>
      <c r="C624" s="90" t="str">
        <f>'PER TRIWULAN'!I619</f>
        <v xml:space="preserve"> Purwodadi </v>
      </c>
      <c r="D624" s="36" t="str">
        <f>'PER TRIWULAN'!B619</f>
        <v>SD NEGERI 3 PUTAT</v>
      </c>
      <c r="E624" s="62">
        <f>'K8 SD_UPTD 2013'!G625</f>
        <v>0</v>
      </c>
      <c r="F624" s="62">
        <f>'K8 SD_UPTD 2013'!H625</f>
        <v>0</v>
      </c>
      <c r="G624" s="62">
        <f>'K8 SD_UPTD 2013'!I625</f>
        <v>0</v>
      </c>
      <c r="H624" s="62">
        <f>'K8 SD_UPTD 2013'!J625</f>
        <v>0</v>
      </c>
      <c r="I624" s="62">
        <f>'K8 SD_UPTD 2013'!K625</f>
        <v>0</v>
      </c>
      <c r="J624" s="62">
        <f>'K8 SD_UPTD 2013'!L625</f>
        <v>0</v>
      </c>
      <c r="K624" s="62">
        <f>'K8 SD_UPTD 2013'!M625</f>
        <v>0</v>
      </c>
      <c r="L624" s="62">
        <f>'K8 SD_UPTD 2013'!N625</f>
        <v>0</v>
      </c>
      <c r="M624" s="62">
        <f>'K8 SD_UPTD 2013'!O625</f>
        <v>0</v>
      </c>
      <c r="N624" s="62">
        <f>'K8 SD_UPTD 2013'!P625</f>
        <v>0</v>
      </c>
      <c r="O624" s="62">
        <f>'K8 SD_UPTD 2013'!Q625</f>
        <v>0</v>
      </c>
      <c r="P624" s="62">
        <f>'K8 SD_UPTD 2013'!R625</f>
        <v>0</v>
      </c>
      <c r="Q624" s="62">
        <f>'K8 SD_UPTD 2013'!S625</f>
        <v>0</v>
      </c>
      <c r="R624" s="62">
        <f t="shared" si="27"/>
        <v>0</v>
      </c>
      <c r="S624" s="59">
        <f t="shared" si="28"/>
        <v>76270000</v>
      </c>
      <c r="T624" s="59">
        <f t="shared" si="29"/>
        <v>0</v>
      </c>
      <c r="U624" s="59">
        <f>'PER TRIWULAN'!X619</f>
        <v>76270000</v>
      </c>
      <c r="V624" s="59">
        <f>'K8 SD_UPTD 2013'!F625</f>
        <v>0</v>
      </c>
    </row>
    <row r="625" spans="2:22">
      <c r="B625" s="79">
        <f>'PER TRIWULAN'!A620</f>
        <v>615</v>
      </c>
      <c r="C625" s="90" t="str">
        <f>'PER TRIWULAN'!I620</f>
        <v xml:space="preserve"> Purwodadi </v>
      </c>
      <c r="D625" s="36" t="str">
        <f>'PER TRIWULAN'!B620</f>
        <v>SD NEGERI 4 CINGKRONG</v>
      </c>
      <c r="E625" s="62">
        <f>'K8 SD_UPTD 2013'!G626</f>
        <v>0</v>
      </c>
      <c r="F625" s="62">
        <f>'K8 SD_UPTD 2013'!H626</f>
        <v>0</v>
      </c>
      <c r="G625" s="62">
        <f>'K8 SD_UPTD 2013'!I626</f>
        <v>0</v>
      </c>
      <c r="H625" s="62">
        <f>'K8 SD_UPTD 2013'!J626</f>
        <v>0</v>
      </c>
      <c r="I625" s="62">
        <f>'K8 SD_UPTD 2013'!K626</f>
        <v>0</v>
      </c>
      <c r="J625" s="62">
        <f>'K8 SD_UPTD 2013'!L626</f>
        <v>0</v>
      </c>
      <c r="K625" s="62">
        <f>'K8 SD_UPTD 2013'!M626</f>
        <v>0</v>
      </c>
      <c r="L625" s="62">
        <f>'K8 SD_UPTD 2013'!N626</f>
        <v>0</v>
      </c>
      <c r="M625" s="62">
        <f>'K8 SD_UPTD 2013'!O626</f>
        <v>0</v>
      </c>
      <c r="N625" s="62">
        <f>'K8 SD_UPTD 2013'!P626</f>
        <v>0</v>
      </c>
      <c r="O625" s="62">
        <f>'K8 SD_UPTD 2013'!Q626</f>
        <v>0</v>
      </c>
      <c r="P625" s="62">
        <f>'K8 SD_UPTD 2013'!R626</f>
        <v>0</v>
      </c>
      <c r="Q625" s="62">
        <f>'K8 SD_UPTD 2013'!S626</f>
        <v>0</v>
      </c>
      <c r="R625" s="62">
        <f t="shared" si="27"/>
        <v>0</v>
      </c>
      <c r="S625" s="59">
        <f t="shared" si="28"/>
        <v>92800000</v>
      </c>
      <c r="T625" s="59">
        <f t="shared" si="29"/>
        <v>0</v>
      </c>
      <c r="U625" s="59">
        <f>'PER TRIWULAN'!X620</f>
        <v>92800000</v>
      </c>
      <c r="V625" s="59">
        <f>'K8 SD_UPTD 2013'!F626</f>
        <v>0</v>
      </c>
    </row>
    <row r="626" spans="2:22">
      <c r="B626" s="79">
        <f>'PER TRIWULAN'!A621</f>
        <v>616</v>
      </c>
      <c r="C626" s="90" t="str">
        <f>'PER TRIWULAN'!I621</f>
        <v xml:space="preserve"> Purwodadi </v>
      </c>
      <c r="D626" s="36" t="str">
        <f>'PER TRIWULAN'!B621</f>
        <v>SD NEGERI 4 KURIPAN</v>
      </c>
      <c r="E626" s="62">
        <f>'K8 SD_UPTD 2013'!G627</f>
        <v>0</v>
      </c>
      <c r="F626" s="62">
        <f>'K8 SD_UPTD 2013'!H627</f>
        <v>0</v>
      </c>
      <c r="G626" s="62">
        <f>'K8 SD_UPTD 2013'!I627</f>
        <v>0</v>
      </c>
      <c r="H626" s="62">
        <f>'K8 SD_UPTD 2013'!J627</f>
        <v>0</v>
      </c>
      <c r="I626" s="62">
        <f>'K8 SD_UPTD 2013'!K627</f>
        <v>0</v>
      </c>
      <c r="J626" s="62">
        <f>'K8 SD_UPTD 2013'!L627</f>
        <v>0</v>
      </c>
      <c r="K626" s="62">
        <f>'K8 SD_UPTD 2013'!M627</f>
        <v>0</v>
      </c>
      <c r="L626" s="62">
        <f>'K8 SD_UPTD 2013'!N627</f>
        <v>0</v>
      </c>
      <c r="M626" s="62">
        <f>'K8 SD_UPTD 2013'!O627</f>
        <v>0</v>
      </c>
      <c r="N626" s="62">
        <f>'K8 SD_UPTD 2013'!P627</f>
        <v>0</v>
      </c>
      <c r="O626" s="62">
        <f>'K8 SD_UPTD 2013'!Q627</f>
        <v>0</v>
      </c>
      <c r="P626" s="62">
        <f>'K8 SD_UPTD 2013'!R627</f>
        <v>0</v>
      </c>
      <c r="Q626" s="62">
        <f>'K8 SD_UPTD 2013'!S627</f>
        <v>0</v>
      </c>
      <c r="R626" s="62">
        <f t="shared" si="27"/>
        <v>0</v>
      </c>
      <c r="S626" s="59">
        <f t="shared" si="28"/>
        <v>103965000</v>
      </c>
      <c r="T626" s="59">
        <f t="shared" si="29"/>
        <v>0</v>
      </c>
      <c r="U626" s="59">
        <f>'PER TRIWULAN'!X621</f>
        <v>103965000</v>
      </c>
      <c r="V626" s="59">
        <f>'K8 SD_UPTD 2013'!F627</f>
        <v>0</v>
      </c>
    </row>
    <row r="627" spans="2:22">
      <c r="B627" s="79">
        <f>'PER TRIWULAN'!A622</f>
        <v>617</v>
      </c>
      <c r="C627" s="90" t="str">
        <f>'PER TRIWULAN'!I622</f>
        <v xml:space="preserve"> Purwodadi </v>
      </c>
      <c r="D627" s="36" t="str">
        <f>'PER TRIWULAN'!B622</f>
        <v>SD NEGERI 4 NAMBUHAN</v>
      </c>
      <c r="E627" s="62">
        <f>'K8 SD_UPTD 2013'!G628</f>
        <v>0</v>
      </c>
      <c r="F627" s="62">
        <f>'K8 SD_UPTD 2013'!H628</f>
        <v>0</v>
      </c>
      <c r="G627" s="62">
        <f>'K8 SD_UPTD 2013'!I628</f>
        <v>0</v>
      </c>
      <c r="H627" s="62">
        <f>'K8 SD_UPTD 2013'!J628</f>
        <v>0</v>
      </c>
      <c r="I627" s="62">
        <f>'K8 SD_UPTD 2013'!K628</f>
        <v>0</v>
      </c>
      <c r="J627" s="62">
        <f>'K8 SD_UPTD 2013'!L628</f>
        <v>0</v>
      </c>
      <c r="K627" s="62">
        <f>'K8 SD_UPTD 2013'!M628</f>
        <v>0</v>
      </c>
      <c r="L627" s="62">
        <f>'K8 SD_UPTD 2013'!N628</f>
        <v>0</v>
      </c>
      <c r="M627" s="62">
        <f>'K8 SD_UPTD 2013'!O628</f>
        <v>0</v>
      </c>
      <c r="N627" s="62">
        <f>'K8 SD_UPTD 2013'!P628</f>
        <v>0</v>
      </c>
      <c r="O627" s="62">
        <f>'K8 SD_UPTD 2013'!Q628</f>
        <v>0</v>
      </c>
      <c r="P627" s="62">
        <f>'K8 SD_UPTD 2013'!R628</f>
        <v>0</v>
      </c>
      <c r="Q627" s="62">
        <f>'K8 SD_UPTD 2013'!S628</f>
        <v>0</v>
      </c>
      <c r="R627" s="62">
        <f t="shared" si="27"/>
        <v>0</v>
      </c>
      <c r="S627" s="59">
        <f t="shared" si="28"/>
        <v>60320000</v>
      </c>
      <c r="T627" s="59">
        <f t="shared" si="29"/>
        <v>0</v>
      </c>
      <c r="U627" s="59">
        <f>'PER TRIWULAN'!X622</f>
        <v>60320000</v>
      </c>
      <c r="V627" s="59">
        <f>'K8 SD_UPTD 2013'!F628</f>
        <v>0</v>
      </c>
    </row>
    <row r="628" spans="2:22">
      <c r="B628" s="79">
        <f>'PER TRIWULAN'!A623</f>
        <v>618</v>
      </c>
      <c r="C628" s="90" t="str">
        <f>'PER TRIWULAN'!I623</f>
        <v xml:space="preserve"> Purwodadi </v>
      </c>
      <c r="D628" s="36" t="str">
        <f>'PER TRIWULAN'!B623</f>
        <v>SD NEGERI 4 NGEMBAK</v>
      </c>
      <c r="E628" s="62">
        <f>'K8 SD_UPTD 2013'!G629</f>
        <v>0</v>
      </c>
      <c r="F628" s="62">
        <f>'K8 SD_UPTD 2013'!H629</f>
        <v>0</v>
      </c>
      <c r="G628" s="62">
        <f>'K8 SD_UPTD 2013'!I629</f>
        <v>0</v>
      </c>
      <c r="H628" s="62">
        <f>'K8 SD_UPTD 2013'!J629</f>
        <v>0</v>
      </c>
      <c r="I628" s="62">
        <f>'K8 SD_UPTD 2013'!K629</f>
        <v>0</v>
      </c>
      <c r="J628" s="62">
        <f>'K8 SD_UPTD 2013'!L629</f>
        <v>0</v>
      </c>
      <c r="K628" s="62">
        <f>'K8 SD_UPTD 2013'!M629</f>
        <v>0</v>
      </c>
      <c r="L628" s="62">
        <f>'K8 SD_UPTD 2013'!N629</f>
        <v>0</v>
      </c>
      <c r="M628" s="62">
        <f>'K8 SD_UPTD 2013'!O629</f>
        <v>0</v>
      </c>
      <c r="N628" s="62">
        <f>'K8 SD_UPTD 2013'!P629</f>
        <v>0</v>
      </c>
      <c r="O628" s="62">
        <f>'K8 SD_UPTD 2013'!Q629</f>
        <v>0</v>
      </c>
      <c r="P628" s="62">
        <f>'K8 SD_UPTD 2013'!R629</f>
        <v>0</v>
      </c>
      <c r="Q628" s="62">
        <f>'K8 SD_UPTD 2013'!S629</f>
        <v>0</v>
      </c>
      <c r="R628" s="62">
        <f t="shared" si="27"/>
        <v>0</v>
      </c>
      <c r="S628" s="59">
        <f t="shared" si="28"/>
        <v>74820000</v>
      </c>
      <c r="T628" s="59">
        <f t="shared" si="29"/>
        <v>0</v>
      </c>
      <c r="U628" s="59">
        <f>'PER TRIWULAN'!X623</f>
        <v>74820000</v>
      </c>
      <c r="V628" s="59">
        <f>'K8 SD_UPTD 2013'!F629</f>
        <v>0</v>
      </c>
    </row>
    <row r="629" spans="2:22">
      <c r="B629" s="79">
        <f>'PER TRIWULAN'!A624</f>
        <v>619</v>
      </c>
      <c r="C629" s="90" t="str">
        <f>'PER TRIWULAN'!I624</f>
        <v xml:space="preserve"> Purwodadi </v>
      </c>
      <c r="D629" s="36" t="str">
        <f>'PER TRIWULAN'!B624</f>
        <v>SD NEGERI 4 NGRAJI</v>
      </c>
      <c r="E629" s="62">
        <f>'K8 SD_UPTD 2013'!G630</f>
        <v>0</v>
      </c>
      <c r="F629" s="62">
        <f>'K8 SD_UPTD 2013'!H630</f>
        <v>0</v>
      </c>
      <c r="G629" s="62">
        <f>'K8 SD_UPTD 2013'!I630</f>
        <v>0</v>
      </c>
      <c r="H629" s="62">
        <f>'K8 SD_UPTD 2013'!J630</f>
        <v>0</v>
      </c>
      <c r="I629" s="62">
        <f>'K8 SD_UPTD 2013'!K630</f>
        <v>0</v>
      </c>
      <c r="J629" s="62">
        <f>'K8 SD_UPTD 2013'!L630</f>
        <v>0</v>
      </c>
      <c r="K629" s="62">
        <f>'K8 SD_UPTD 2013'!M630</f>
        <v>0</v>
      </c>
      <c r="L629" s="62">
        <f>'K8 SD_UPTD 2013'!N630</f>
        <v>0</v>
      </c>
      <c r="M629" s="62">
        <f>'K8 SD_UPTD 2013'!O630</f>
        <v>0</v>
      </c>
      <c r="N629" s="62">
        <f>'K8 SD_UPTD 2013'!P630</f>
        <v>0</v>
      </c>
      <c r="O629" s="62">
        <f>'K8 SD_UPTD 2013'!Q630</f>
        <v>0</v>
      </c>
      <c r="P629" s="62">
        <f>'K8 SD_UPTD 2013'!R630</f>
        <v>0</v>
      </c>
      <c r="Q629" s="62">
        <f>'K8 SD_UPTD 2013'!S630</f>
        <v>0</v>
      </c>
      <c r="R629" s="62">
        <f t="shared" si="27"/>
        <v>0</v>
      </c>
      <c r="S629" s="59">
        <f t="shared" si="28"/>
        <v>111940000</v>
      </c>
      <c r="T629" s="59">
        <f t="shared" si="29"/>
        <v>0</v>
      </c>
      <c r="U629" s="59">
        <f>'PER TRIWULAN'!X624</f>
        <v>111940000</v>
      </c>
      <c r="V629" s="59">
        <f>'K8 SD_UPTD 2013'!F630</f>
        <v>0</v>
      </c>
    </row>
    <row r="630" spans="2:22">
      <c r="B630" s="79">
        <f>'PER TRIWULAN'!A625</f>
        <v>620</v>
      </c>
      <c r="C630" s="90" t="str">
        <f>'PER TRIWULAN'!I625</f>
        <v xml:space="preserve"> Purwodadi </v>
      </c>
      <c r="D630" s="36" t="str">
        <f>'PER TRIWULAN'!B625</f>
        <v>SD NEGERI 4 PURWODADI</v>
      </c>
      <c r="E630" s="62">
        <f>'K8 SD_UPTD 2013'!G631</f>
        <v>0</v>
      </c>
      <c r="F630" s="62">
        <f>'K8 SD_UPTD 2013'!H631</f>
        <v>0</v>
      </c>
      <c r="G630" s="62">
        <f>'K8 SD_UPTD 2013'!I631</f>
        <v>0</v>
      </c>
      <c r="H630" s="62">
        <f>'K8 SD_UPTD 2013'!J631</f>
        <v>0</v>
      </c>
      <c r="I630" s="62">
        <f>'K8 SD_UPTD 2013'!K631</f>
        <v>0</v>
      </c>
      <c r="J630" s="62">
        <f>'K8 SD_UPTD 2013'!L631</f>
        <v>0</v>
      </c>
      <c r="K630" s="62">
        <f>'K8 SD_UPTD 2013'!M631</f>
        <v>0</v>
      </c>
      <c r="L630" s="62">
        <f>'K8 SD_UPTD 2013'!N631</f>
        <v>0</v>
      </c>
      <c r="M630" s="62">
        <f>'K8 SD_UPTD 2013'!O631</f>
        <v>0</v>
      </c>
      <c r="N630" s="62">
        <f>'K8 SD_UPTD 2013'!P631</f>
        <v>0</v>
      </c>
      <c r="O630" s="62">
        <f>'K8 SD_UPTD 2013'!Q631</f>
        <v>0</v>
      </c>
      <c r="P630" s="62">
        <f>'K8 SD_UPTD 2013'!R631</f>
        <v>0</v>
      </c>
      <c r="Q630" s="62">
        <f>'K8 SD_UPTD 2013'!S631</f>
        <v>0</v>
      </c>
      <c r="R630" s="62">
        <f t="shared" si="27"/>
        <v>0</v>
      </c>
      <c r="S630" s="59">
        <f t="shared" si="28"/>
        <v>355540000</v>
      </c>
      <c r="T630" s="59">
        <f t="shared" si="29"/>
        <v>0</v>
      </c>
      <c r="U630" s="59">
        <f>'PER TRIWULAN'!X625</f>
        <v>355540000</v>
      </c>
      <c r="V630" s="59">
        <f>'K8 SD_UPTD 2013'!F631</f>
        <v>0</v>
      </c>
    </row>
    <row r="631" spans="2:22">
      <c r="B631" s="79">
        <f>'PER TRIWULAN'!A626</f>
        <v>621</v>
      </c>
      <c r="C631" s="90" t="str">
        <f>'PER TRIWULAN'!I626</f>
        <v xml:space="preserve"> Purwodadi </v>
      </c>
      <c r="D631" s="36" t="str">
        <f>'PER TRIWULAN'!B626</f>
        <v>SD NEGERI 5 KURIPAN</v>
      </c>
      <c r="E631" s="62">
        <f>'K8 SD_UPTD 2013'!G632</f>
        <v>0</v>
      </c>
      <c r="F631" s="62">
        <f>'K8 SD_UPTD 2013'!H632</f>
        <v>0</v>
      </c>
      <c r="G631" s="62">
        <f>'K8 SD_UPTD 2013'!I632</f>
        <v>0</v>
      </c>
      <c r="H631" s="62">
        <f>'K8 SD_UPTD 2013'!J632</f>
        <v>0</v>
      </c>
      <c r="I631" s="62">
        <f>'K8 SD_UPTD 2013'!K632</f>
        <v>0</v>
      </c>
      <c r="J631" s="62">
        <f>'K8 SD_UPTD 2013'!L632</f>
        <v>0</v>
      </c>
      <c r="K631" s="62">
        <f>'K8 SD_UPTD 2013'!M632</f>
        <v>0</v>
      </c>
      <c r="L631" s="62">
        <f>'K8 SD_UPTD 2013'!N632</f>
        <v>0</v>
      </c>
      <c r="M631" s="62">
        <f>'K8 SD_UPTD 2013'!O632</f>
        <v>0</v>
      </c>
      <c r="N631" s="62">
        <f>'K8 SD_UPTD 2013'!P632</f>
        <v>0</v>
      </c>
      <c r="O631" s="62">
        <f>'K8 SD_UPTD 2013'!Q632</f>
        <v>0</v>
      </c>
      <c r="P631" s="62">
        <f>'K8 SD_UPTD 2013'!R632</f>
        <v>0</v>
      </c>
      <c r="Q631" s="62">
        <f>'K8 SD_UPTD 2013'!S632</f>
        <v>0</v>
      </c>
      <c r="R631" s="62">
        <f t="shared" si="27"/>
        <v>0</v>
      </c>
      <c r="S631" s="59">
        <f t="shared" si="28"/>
        <v>61190000</v>
      </c>
      <c r="T631" s="59">
        <f t="shared" si="29"/>
        <v>0</v>
      </c>
      <c r="U631" s="59">
        <f>'PER TRIWULAN'!X626</f>
        <v>61190000</v>
      </c>
      <c r="V631" s="59">
        <f>'K8 SD_UPTD 2013'!F632</f>
        <v>0</v>
      </c>
    </row>
    <row r="632" spans="2:22">
      <c r="B632" s="79">
        <f>'PER TRIWULAN'!A627</f>
        <v>622</v>
      </c>
      <c r="C632" s="90" t="str">
        <f>'PER TRIWULAN'!I627</f>
        <v xml:space="preserve"> Purwodadi </v>
      </c>
      <c r="D632" s="36" t="str">
        <f>'PER TRIWULAN'!B627</f>
        <v>SD NEGERI 5 NGRAJI</v>
      </c>
      <c r="E632" s="62">
        <f>'K8 SD_UPTD 2013'!G633</f>
        <v>0</v>
      </c>
      <c r="F632" s="62">
        <f>'K8 SD_UPTD 2013'!H633</f>
        <v>0</v>
      </c>
      <c r="G632" s="62">
        <f>'K8 SD_UPTD 2013'!I633</f>
        <v>0</v>
      </c>
      <c r="H632" s="62">
        <f>'K8 SD_UPTD 2013'!J633</f>
        <v>0</v>
      </c>
      <c r="I632" s="62">
        <f>'K8 SD_UPTD 2013'!K633</f>
        <v>0</v>
      </c>
      <c r="J632" s="62">
        <f>'K8 SD_UPTD 2013'!L633</f>
        <v>0</v>
      </c>
      <c r="K632" s="62">
        <f>'K8 SD_UPTD 2013'!M633</f>
        <v>0</v>
      </c>
      <c r="L632" s="62">
        <f>'K8 SD_UPTD 2013'!N633</f>
        <v>0</v>
      </c>
      <c r="M632" s="62">
        <f>'K8 SD_UPTD 2013'!O633</f>
        <v>0</v>
      </c>
      <c r="N632" s="62">
        <f>'K8 SD_UPTD 2013'!P633</f>
        <v>0</v>
      </c>
      <c r="O632" s="62">
        <f>'K8 SD_UPTD 2013'!Q633</f>
        <v>0</v>
      </c>
      <c r="P632" s="62">
        <f>'K8 SD_UPTD 2013'!R633</f>
        <v>0</v>
      </c>
      <c r="Q632" s="62">
        <f>'K8 SD_UPTD 2013'!S633</f>
        <v>0</v>
      </c>
      <c r="R632" s="62">
        <f t="shared" si="27"/>
        <v>0</v>
      </c>
      <c r="S632" s="59">
        <f t="shared" si="28"/>
        <v>99470000</v>
      </c>
      <c r="T632" s="59">
        <f t="shared" si="29"/>
        <v>0</v>
      </c>
      <c r="U632" s="59">
        <f>'PER TRIWULAN'!X627</f>
        <v>99470000</v>
      </c>
      <c r="V632" s="59">
        <f>'K8 SD_UPTD 2013'!F633</f>
        <v>0</v>
      </c>
    </row>
    <row r="633" spans="2:22">
      <c r="B633" s="79">
        <f>'PER TRIWULAN'!A628</f>
        <v>623</v>
      </c>
      <c r="C633" s="90" t="str">
        <f>'PER TRIWULAN'!I628</f>
        <v xml:space="preserve"> Purwodadi </v>
      </c>
      <c r="D633" s="36" t="str">
        <f>'PER TRIWULAN'!B628</f>
        <v>SD NEGERI 5 PURWODADI</v>
      </c>
      <c r="E633" s="62">
        <f>'K8 SD_UPTD 2013'!G634</f>
        <v>0</v>
      </c>
      <c r="F633" s="62">
        <f>'K8 SD_UPTD 2013'!H634</f>
        <v>0</v>
      </c>
      <c r="G633" s="62">
        <f>'K8 SD_UPTD 2013'!I634</f>
        <v>0</v>
      </c>
      <c r="H633" s="62">
        <f>'K8 SD_UPTD 2013'!J634</f>
        <v>0</v>
      </c>
      <c r="I633" s="62">
        <f>'K8 SD_UPTD 2013'!K634</f>
        <v>0</v>
      </c>
      <c r="J633" s="62">
        <f>'K8 SD_UPTD 2013'!L634</f>
        <v>0</v>
      </c>
      <c r="K633" s="62">
        <f>'K8 SD_UPTD 2013'!M634</f>
        <v>0</v>
      </c>
      <c r="L633" s="62">
        <f>'K8 SD_UPTD 2013'!N634</f>
        <v>0</v>
      </c>
      <c r="M633" s="62">
        <f>'K8 SD_UPTD 2013'!O634</f>
        <v>0</v>
      </c>
      <c r="N633" s="62">
        <f>'K8 SD_UPTD 2013'!P634</f>
        <v>0</v>
      </c>
      <c r="O633" s="62">
        <f>'K8 SD_UPTD 2013'!Q634</f>
        <v>0</v>
      </c>
      <c r="P633" s="62">
        <f>'K8 SD_UPTD 2013'!R634</f>
        <v>0</v>
      </c>
      <c r="Q633" s="62">
        <f>'K8 SD_UPTD 2013'!S634</f>
        <v>0</v>
      </c>
      <c r="R633" s="62">
        <f t="shared" si="27"/>
        <v>0</v>
      </c>
      <c r="S633" s="59">
        <f t="shared" si="28"/>
        <v>121800000</v>
      </c>
      <c r="T633" s="59">
        <f t="shared" si="29"/>
        <v>0</v>
      </c>
      <c r="U633" s="59">
        <f>'PER TRIWULAN'!X628</f>
        <v>121800000</v>
      </c>
      <c r="V633" s="59">
        <f>'K8 SD_UPTD 2013'!F634</f>
        <v>0</v>
      </c>
    </row>
    <row r="634" spans="2:22">
      <c r="B634" s="79">
        <f>'PER TRIWULAN'!A629</f>
        <v>624</v>
      </c>
      <c r="C634" s="90" t="str">
        <f>'PER TRIWULAN'!I629</f>
        <v xml:space="preserve"> Purwodadi </v>
      </c>
      <c r="D634" s="36" t="str">
        <f>'PER TRIWULAN'!B629</f>
        <v>SD NEGERI 6 KURIPAN</v>
      </c>
      <c r="E634" s="62">
        <f>'K8 SD_UPTD 2013'!G635</f>
        <v>0</v>
      </c>
      <c r="F634" s="62">
        <f>'K8 SD_UPTD 2013'!H635</f>
        <v>0</v>
      </c>
      <c r="G634" s="62">
        <f>'K8 SD_UPTD 2013'!I635</f>
        <v>0</v>
      </c>
      <c r="H634" s="62">
        <f>'K8 SD_UPTD 2013'!J635</f>
        <v>0</v>
      </c>
      <c r="I634" s="62">
        <f>'K8 SD_UPTD 2013'!K635</f>
        <v>0</v>
      </c>
      <c r="J634" s="62">
        <f>'K8 SD_UPTD 2013'!L635</f>
        <v>0</v>
      </c>
      <c r="K634" s="62">
        <f>'K8 SD_UPTD 2013'!M635</f>
        <v>0</v>
      </c>
      <c r="L634" s="62">
        <f>'K8 SD_UPTD 2013'!N635</f>
        <v>0</v>
      </c>
      <c r="M634" s="62">
        <f>'K8 SD_UPTD 2013'!O635</f>
        <v>0</v>
      </c>
      <c r="N634" s="62">
        <f>'K8 SD_UPTD 2013'!P635</f>
        <v>0</v>
      </c>
      <c r="O634" s="62">
        <f>'K8 SD_UPTD 2013'!Q635</f>
        <v>0</v>
      </c>
      <c r="P634" s="62">
        <f>'K8 SD_UPTD 2013'!R635</f>
        <v>0</v>
      </c>
      <c r="Q634" s="62">
        <f>'K8 SD_UPTD 2013'!S635</f>
        <v>0</v>
      </c>
      <c r="R634" s="62">
        <f t="shared" si="27"/>
        <v>0</v>
      </c>
      <c r="S634" s="59">
        <f t="shared" si="28"/>
        <v>67860000</v>
      </c>
      <c r="T634" s="59">
        <f t="shared" si="29"/>
        <v>0</v>
      </c>
      <c r="U634" s="59">
        <f>'PER TRIWULAN'!X629</f>
        <v>67860000</v>
      </c>
      <c r="V634" s="59">
        <f>'K8 SD_UPTD 2013'!F635</f>
        <v>0</v>
      </c>
    </row>
    <row r="635" spans="2:22">
      <c r="B635" s="79">
        <f>'PER TRIWULAN'!A630</f>
        <v>625</v>
      </c>
      <c r="C635" s="90" t="str">
        <f>'PER TRIWULAN'!I630</f>
        <v xml:space="preserve"> Purwodadi </v>
      </c>
      <c r="D635" s="36" t="str">
        <f>'PER TRIWULAN'!B630</f>
        <v>SD NEGERI 6 PURWODADI</v>
      </c>
      <c r="E635" s="62">
        <f>'K8 SD_UPTD 2013'!G636</f>
        <v>0</v>
      </c>
      <c r="F635" s="62">
        <f>'K8 SD_UPTD 2013'!H636</f>
        <v>0</v>
      </c>
      <c r="G635" s="62">
        <f>'K8 SD_UPTD 2013'!I636</f>
        <v>0</v>
      </c>
      <c r="H635" s="62">
        <f>'K8 SD_UPTD 2013'!J636</f>
        <v>0</v>
      </c>
      <c r="I635" s="62">
        <f>'K8 SD_UPTD 2013'!K636</f>
        <v>0</v>
      </c>
      <c r="J635" s="62">
        <f>'K8 SD_UPTD 2013'!L636</f>
        <v>0</v>
      </c>
      <c r="K635" s="62">
        <f>'K8 SD_UPTD 2013'!M636</f>
        <v>0</v>
      </c>
      <c r="L635" s="62">
        <f>'K8 SD_UPTD 2013'!N636</f>
        <v>0</v>
      </c>
      <c r="M635" s="62">
        <f>'K8 SD_UPTD 2013'!O636</f>
        <v>0</v>
      </c>
      <c r="N635" s="62">
        <f>'K8 SD_UPTD 2013'!P636</f>
        <v>0</v>
      </c>
      <c r="O635" s="62">
        <f>'K8 SD_UPTD 2013'!Q636</f>
        <v>0</v>
      </c>
      <c r="P635" s="62">
        <f>'K8 SD_UPTD 2013'!R636</f>
        <v>0</v>
      </c>
      <c r="Q635" s="62">
        <f>'K8 SD_UPTD 2013'!S636</f>
        <v>0</v>
      </c>
      <c r="R635" s="62">
        <f t="shared" si="27"/>
        <v>0</v>
      </c>
      <c r="S635" s="59">
        <f t="shared" si="28"/>
        <v>147900000</v>
      </c>
      <c r="T635" s="59">
        <f t="shared" si="29"/>
        <v>0</v>
      </c>
      <c r="U635" s="59">
        <f>'PER TRIWULAN'!X630</f>
        <v>147900000</v>
      </c>
      <c r="V635" s="59">
        <f>'K8 SD_UPTD 2013'!F636</f>
        <v>0</v>
      </c>
    </row>
    <row r="636" spans="2:22">
      <c r="B636" s="79">
        <f>'PER TRIWULAN'!A631</f>
        <v>626</v>
      </c>
      <c r="C636" s="90" t="str">
        <f>'PER TRIWULAN'!I631</f>
        <v xml:space="preserve"> Purwodadi </v>
      </c>
      <c r="D636" s="36" t="str">
        <f>'PER TRIWULAN'!B631</f>
        <v>SD NEGERI 7 KURIPAN</v>
      </c>
      <c r="E636" s="62">
        <f>'K8 SD_UPTD 2013'!G637</f>
        <v>0</v>
      </c>
      <c r="F636" s="62">
        <f>'K8 SD_UPTD 2013'!H637</f>
        <v>0</v>
      </c>
      <c r="G636" s="62">
        <f>'K8 SD_UPTD 2013'!I637</f>
        <v>0</v>
      </c>
      <c r="H636" s="62">
        <f>'K8 SD_UPTD 2013'!J637</f>
        <v>0</v>
      </c>
      <c r="I636" s="62">
        <f>'K8 SD_UPTD 2013'!K637</f>
        <v>0</v>
      </c>
      <c r="J636" s="62">
        <f>'K8 SD_UPTD 2013'!L637</f>
        <v>0</v>
      </c>
      <c r="K636" s="62">
        <f>'K8 SD_UPTD 2013'!M637</f>
        <v>0</v>
      </c>
      <c r="L636" s="62">
        <f>'K8 SD_UPTD 2013'!N637</f>
        <v>0</v>
      </c>
      <c r="M636" s="62">
        <f>'K8 SD_UPTD 2013'!O637</f>
        <v>0</v>
      </c>
      <c r="N636" s="62">
        <f>'K8 SD_UPTD 2013'!P637</f>
        <v>0</v>
      </c>
      <c r="O636" s="62">
        <f>'K8 SD_UPTD 2013'!Q637</f>
        <v>0</v>
      </c>
      <c r="P636" s="62">
        <f>'K8 SD_UPTD 2013'!R637</f>
        <v>0</v>
      </c>
      <c r="Q636" s="62">
        <f>'K8 SD_UPTD 2013'!S637</f>
        <v>0</v>
      </c>
      <c r="R636" s="62">
        <f t="shared" si="27"/>
        <v>0</v>
      </c>
      <c r="S636" s="59">
        <f t="shared" si="28"/>
        <v>100050000</v>
      </c>
      <c r="T636" s="59">
        <f t="shared" si="29"/>
        <v>0</v>
      </c>
      <c r="U636" s="59">
        <f>'PER TRIWULAN'!X631</f>
        <v>100050000</v>
      </c>
      <c r="V636" s="59">
        <f>'K8 SD_UPTD 2013'!F637</f>
        <v>0</v>
      </c>
    </row>
    <row r="637" spans="2:22">
      <c r="B637" s="79">
        <f>'PER TRIWULAN'!A632</f>
        <v>627</v>
      </c>
      <c r="C637" s="90" t="str">
        <f>'PER TRIWULAN'!I632</f>
        <v xml:space="preserve"> Purwodadi </v>
      </c>
      <c r="D637" s="36" t="str">
        <f>'PER TRIWULAN'!B632</f>
        <v>SD NEGERI 8 PURWODADI</v>
      </c>
      <c r="E637" s="62">
        <f>'K8 SD_UPTD 2013'!G638</f>
        <v>0</v>
      </c>
      <c r="F637" s="62">
        <f>'K8 SD_UPTD 2013'!H638</f>
        <v>0</v>
      </c>
      <c r="G637" s="62">
        <f>'K8 SD_UPTD 2013'!I638</f>
        <v>0</v>
      </c>
      <c r="H637" s="62">
        <f>'K8 SD_UPTD 2013'!J638</f>
        <v>0</v>
      </c>
      <c r="I637" s="62">
        <f>'K8 SD_UPTD 2013'!K638</f>
        <v>0</v>
      </c>
      <c r="J637" s="62">
        <f>'K8 SD_UPTD 2013'!L638</f>
        <v>0</v>
      </c>
      <c r="K637" s="62">
        <f>'K8 SD_UPTD 2013'!M638</f>
        <v>0</v>
      </c>
      <c r="L637" s="62">
        <f>'K8 SD_UPTD 2013'!N638</f>
        <v>0</v>
      </c>
      <c r="M637" s="62">
        <f>'K8 SD_UPTD 2013'!O638</f>
        <v>0</v>
      </c>
      <c r="N637" s="62">
        <f>'K8 SD_UPTD 2013'!P638</f>
        <v>0</v>
      </c>
      <c r="O637" s="62">
        <f>'K8 SD_UPTD 2013'!Q638</f>
        <v>0</v>
      </c>
      <c r="P637" s="62">
        <f>'K8 SD_UPTD 2013'!R638</f>
        <v>0</v>
      </c>
      <c r="Q637" s="62">
        <f>'K8 SD_UPTD 2013'!S638</f>
        <v>0</v>
      </c>
      <c r="R637" s="62">
        <f t="shared" si="27"/>
        <v>0</v>
      </c>
      <c r="S637" s="59">
        <f t="shared" si="28"/>
        <v>130790000</v>
      </c>
      <c r="T637" s="59">
        <f t="shared" si="29"/>
        <v>0</v>
      </c>
      <c r="U637" s="59">
        <f>'PER TRIWULAN'!X632</f>
        <v>130790000</v>
      </c>
      <c r="V637" s="59">
        <f>'K8 SD_UPTD 2013'!F638</f>
        <v>0</v>
      </c>
    </row>
    <row r="638" spans="2:22">
      <c r="B638" s="79">
        <f>'PER TRIWULAN'!A633</f>
        <v>628</v>
      </c>
      <c r="C638" s="90" t="str">
        <f>'PER TRIWULAN'!I633</f>
        <v xml:space="preserve"> Purwodadi </v>
      </c>
      <c r="D638" s="36" t="str">
        <f>'PER TRIWULAN'!B633</f>
        <v>SD NEGERI 9 PURWODADI</v>
      </c>
      <c r="E638" s="62">
        <f>'K8 SD_UPTD 2013'!G639</f>
        <v>0</v>
      </c>
      <c r="F638" s="62">
        <f>'K8 SD_UPTD 2013'!H639</f>
        <v>0</v>
      </c>
      <c r="G638" s="62">
        <f>'K8 SD_UPTD 2013'!I639</f>
        <v>0</v>
      </c>
      <c r="H638" s="62">
        <f>'K8 SD_UPTD 2013'!J639</f>
        <v>0</v>
      </c>
      <c r="I638" s="62">
        <f>'K8 SD_UPTD 2013'!K639</f>
        <v>0</v>
      </c>
      <c r="J638" s="62">
        <f>'K8 SD_UPTD 2013'!L639</f>
        <v>0</v>
      </c>
      <c r="K638" s="62">
        <f>'K8 SD_UPTD 2013'!M639</f>
        <v>0</v>
      </c>
      <c r="L638" s="62">
        <f>'K8 SD_UPTD 2013'!N639</f>
        <v>0</v>
      </c>
      <c r="M638" s="62">
        <f>'K8 SD_UPTD 2013'!O639</f>
        <v>0</v>
      </c>
      <c r="N638" s="62">
        <f>'K8 SD_UPTD 2013'!P639</f>
        <v>0</v>
      </c>
      <c r="O638" s="62">
        <f>'K8 SD_UPTD 2013'!Q639</f>
        <v>0</v>
      </c>
      <c r="P638" s="62">
        <f>'K8 SD_UPTD 2013'!R639</f>
        <v>0</v>
      </c>
      <c r="Q638" s="62">
        <f>'K8 SD_UPTD 2013'!S639</f>
        <v>0</v>
      </c>
      <c r="R638" s="62">
        <f t="shared" si="27"/>
        <v>0</v>
      </c>
      <c r="S638" s="59">
        <f t="shared" si="28"/>
        <v>186760000</v>
      </c>
      <c r="T638" s="59">
        <f t="shared" si="29"/>
        <v>0</v>
      </c>
      <c r="U638" s="59">
        <f>'PER TRIWULAN'!X633</f>
        <v>186760000</v>
      </c>
      <c r="V638" s="59">
        <f>'K8 SD_UPTD 2013'!F639</f>
        <v>0</v>
      </c>
    </row>
    <row r="639" spans="2:22">
      <c r="B639" s="79">
        <f>'PER TRIWULAN'!A634</f>
        <v>629</v>
      </c>
      <c r="C639" s="90" t="str">
        <f>'PER TRIWULAN'!I634</f>
        <v xml:space="preserve"> Purwodadi </v>
      </c>
      <c r="D639" s="36" t="str">
        <f>'PER TRIWULAN'!B634</f>
        <v>SD NEGERI 1 KARANGANYAR</v>
      </c>
      <c r="E639" s="62">
        <f>'K8 SD_UPTD 2013'!G640</f>
        <v>0</v>
      </c>
      <c r="F639" s="62">
        <f>'K8 SD_UPTD 2013'!H640</f>
        <v>0</v>
      </c>
      <c r="G639" s="62">
        <f>'K8 SD_UPTD 2013'!I640</f>
        <v>0</v>
      </c>
      <c r="H639" s="62">
        <f>'K8 SD_UPTD 2013'!J640</f>
        <v>0</v>
      </c>
      <c r="I639" s="62">
        <f>'K8 SD_UPTD 2013'!K640</f>
        <v>0</v>
      </c>
      <c r="J639" s="62">
        <f>'K8 SD_UPTD 2013'!L640</f>
        <v>0</v>
      </c>
      <c r="K639" s="62">
        <f>'K8 SD_UPTD 2013'!M640</f>
        <v>0</v>
      </c>
      <c r="L639" s="62">
        <f>'K8 SD_UPTD 2013'!N640</f>
        <v>0</v>
      </c>
      <c r="M639" s="62">
        <f>'K8 SD_UPTD 2013'!O640</f>
        <v>0</v>
      </c>
      <c r="N639" s="62">
        <f>'K8 SD_UPTD 2013'!P640</f>
        <v>0</v>
      </c>
      <c r="O639" s="62">
        <f>'K8 SD_UPTD 2013'!Q640</f>
        <v>0</v>
      </c>
      <c r="P639" s="62">
        <f>'K8 SD_UPTD 2013'!R640</f>
        <v>0</v>
      </c>
      <c r="Q639" s="62">
        <f>'K8 SD_UPTD 2013'!S640</f>
        <v>0</v>
      </c>
      <c r="R639" s="62">
        <f t="shared" si="27"/>
        <v>0</v>
      </c>
      <c r="S639" s="59">
        <f t="shared" si="28"/>
        <v>102660000</v>
      </c>
      <c r="T639" s="59">
        <f t="shared" si="29"/>
        <v>0</v>
      </c>
      <c r="U639" s="59">
        <f>'PER TRIWULAN'!X634</f>
        <v>102660000</v>
      </c>
      <c r="V639" s="59">
        <f>'K8 SD_UPTD 2013'!F640</f>
        <v>0</v>
      </c>
    </row>
    <row r="640" spans="2:22">
      <c r="B640" s="79">
        <f>'PER TRIWULAN'!A635</f>
        <v>630</v>
      </c>
      <c r="C640" s="90" t="str">
        <f>'PER TRIWULAN'!I635</f>
        <v xml:space="preserve"> Purwodadi </v>
      </c>
      <c r="D640" s="36" t="str">
        <f>'PER TRIWULAN'!B635</f>
        <v>SD NEGERI 2 KARANGANYAR</v>
      </c>
      <c r="E640" s="62">
        <f>'K8 SD_UPTD 2013'!G641</f>
        <v>0</v>
      </c>
      <c r="F640" s="62">
        <f>'K8 SD_UPTD 2013'!H641</f>
        <v>0</v>
      </c>
      <c r="G640" s="62">
        <f>'K8 SD_UPTD 2013'!I641</f>
        <v>0</v>
      </c>
      <c r="H640" s="62">
        <f>'K8 SD_UPTD 2013'!J641</f>
        <v>0</v>
      </c>
      <c r="I640" s="62">
        <f>'K8 SD_UPTD 2013'!K641</f>
        <v>0</v>
      </c>
      <c r="J640" s="62">
        <f>'K8 SD_UPTD 2013'!L641</f>
        <v>0</v>
      </c>
      <c r="K640" s="62">
        <f>'K8 SD_UPTD 2013'!M641</f>
        <v>0</v>
      </c>
      <c r="L640" s="62">
        <f>'K8 SD_UPTD 2013'!N641</f>
        <v>0</v>
      </c>
      <c r="M640" s="62">
        <f>'K8 SD_UPTD 2013'!O641</f>
        <v>0</v>
      </c>
      <c r="N640" s="62">
        <f>'K8 SD_UPTD 2013'!P641</f>
        <v>0</v>
      </c>
      <c r="O640" s="62">
        <f>'K8 SD_UPTD 2013'!Q641</f>
        <v>0</v>
      </c>
      <c r="P640" s="62">
        <f>'K8 SD_UPTD 2013'!R641</f>
        <v>0</v>
      </c>
      <c r="Q640" s="62">
        <f>'K8 SD_UPTD 2013'!S641</f>
        <v>0</v>
      </c>
      <c r="R640" s="62">
        <f t="shared" si="27"/>
        <v>0</v>
      </c>
      <c r="S640" s="59">
        <f t="shared" si="28"/>
        <v>54375000</v>
      </c>
      <c r="T640" s="59">
        <f t="shared" si="29"/>
        <v>0</v>
      </c>
      <c r="U640" s="59">
        <f>'PER TRIWULAN'!X635</f>
        <v>54375000</v>
      </c>
      <c r="V640" s="59">
        <f>'K8 SD_UPTD 2013'!F641</f>
        <v>0</v>
      </c>
    </row>
    <row r="641" spans="2:22">
      <c r="B641" s="79">
        <f>'PER TRIWULAN'!A636</f>
        <v>631</v>
      </c>
      <c r="C641" s="90" t="str">
        <f>'PER TRIWULAN'!I636</f>
        <v xml:space="preserve"> Purwodadi </v>
      </c>
      <c r="D641" s="36" t="str">
        <f>'PER TRIWULAN'!B636</f>
        <v>SD NEGERI 3 KARANGNAYAR</v>
      </c>
      <c r="E641" s="62">
        <f>'K8 SD_UPTD 2013'!G642</f>
        <v>0</v>
      </c>
      <c r="F641" s="62">
        <f>'K8 SD_UPTD 2013'!H642</f>
        <v>0</v>
      </c>
      <c r="G641" s="62">
        <f>'K8 SD_UPTD 2013'!I642</f>
        <v>0</v>
      </c>
      <c r="H641" s="62">
        <f>'K8 SD_UPTD 2013'!J642</f>
        <v>0</v>
      </c>
      <c r="I641" s="62">
        <f>'K8 SD_UPTD 2013'!K642</f>
        <v>0</v>
      </c>
      <c r="J641" s="62">
        <f>'K8 SD_UPTD 2013'!L642</f>
        <v>0</v>
      </c>
      <c r="K641" s="62">
        <f>'K8 SD_UPTD 2013'!M642</f>
        <v>0</v>
      </c>
      <c r="L641" s="62">
        <f>'K8 SD_UPTD 2013'!N642</f>
        <v>0</v>
      </c>
      <c r="M641" s="62">
        <f>'K8 SD_UPTD 2013'!O642</f>
        <v>0</v>
      </c>
      <c r="N641" s="62">
        <f>'K8 SD_UPTD 2013'!P642</f>
        <v>0</v>
      </c>
      <c r="O641" s="62">
        <f>'K8 SD_UPTD 2013'!Q642</f>
        <v>0</v>
      </c>
      <c r="P641" s="62">
        <f>'K8 SD_UPTD 2013'!R642</f>
        <v>0</v>
      </c>
      <c r="Q641" s="62">
        <f>'K8 SD_UPTD 2013'!S642</f>
        <v>0</v>
      </c>
      <c r="R641" s="62">
        <f t="shared" si="27"/>
        <v>0</v>
      </c>
      <c r="S641" s="59">
        <f t="shared" si="28"/>
        <v>91930000</v>
      </c>
      <c r="T641" s="59">
        <f t="shared" si="29"/>
        <v>0</v>
      </c>
      <c r="U641" s="59">
        <f>'PER TRIWULAN'!X636</f>
        <v>91930000</v>
      </c>
      <c r="V641" s="59">
        <f>'K8 SD_UPTD 2013'!F642</f>
        <v>0</v>
      </c>
    </row>
    <row r="642" spans="2:22">
      <c r="B642" s="79">
        <f>'PER TRIWULAN'!A637</f>
        <v>632</v>
      </c>
      <c r="C642" s="90" t="str">
        <f>'PER TRIWULAN'!I637</f>
        <v xml:space="preserve"> Purwodadi </v>
      </c>
      <c r="D642" s="36" t="str">
        <f>'PER TRIWULAN'!B637</f>
        <v>SD ISLAMIC CENTER KURIPAN PURWODADI</v>
      </c>
      <c r="E642" s="62">
        <f>'K8 SD_UPTD 2013'!G643</f>
        <v>0</v>
      </c>
      <c r="F642" s="62">
        <f>'K8 SD_UPTD 2013'!H643</f>
        <v>0</v>
      </c>
      <c r="G642" s="62">
        <f>'K8 SD_UPTD 2013'!I643</f>
        <v>0</v>
      </c>
      <c r="H642" s="62">
        <f>'K8 SD_UPTD 2013'!J643</f>
        <v>0</v>
      </c>
      <c r="I642" s="62">
        <f>'K8 SD_UPTD 2013'!K643</f>
        <v>0</v>
      </c>
      <c r="J642" s="62">
        <f>'K8 SD_UPTD 2013'!L643</f>
        <v>0</v>
      </c>
      <c r="K642" s="62">
        <f>'K8 SD_UPTD 2013'!M643</f>
        <v>0</v>
      </c>
      <c r="L642" s="62">
        <f>'K8 SD_UPTD 2013'!N643</f>
        <v>0</v>
      </c>
      <c r="M642" s="62">
        <f>'K8 SD_UPTD 2013'!O643</f>
        <v>0</v>
      </c>
      <c r="N642" s="62">
        <f>'K8 SD_UPTD 2013'!P643</f>
        <v>0</v>
      </c>
      <c r="O642" s="62">
        <f>'K8 SD_UPTD 2013'!Q643</f>
        <v>0</v>
      </c>
      <c r="P642" s="62">
        <f>'K8 SD_UPTD 2013'!R643</f>
        <v>0</v>
      </c>
      <c r="Q642" s="62">
        <f>'K8 SD_UPTD 2013'!S643</f>
        <v>0</v>
      </c>
      <c r="R642" s="62">
        <f t="shared" si="27"/>
        <v>0</v>
      </c>
      <c r="S642" s="59">
        <f t="shared" si="28"/>
        <v>122090000</v>
      </c>
      <c r="T642" s="59">
        <f t="shared" si="29"/>
        <v>0</v>
      </c>
      <c r="U642" s="59">
        <f>'PER TRIWULAN'!X637</f>
        <v>122090000</v>
      </c>
      <c r="V642" s="59">
        <f>'K8 SD_UPTD 2013'!F643</f>
        <v>0</v>
      </c>
    </row>
    <row r="643" spans="2:22">
      <c r="B643" s="79">
        <f>'PER TRIWULAN'!A638</f>
        <v>633</v>
      </c>
      <c r="C643" s="90" t="str">
        <f>'PER TRIWULAN'!I638</f>
        <v xml:space="preserve"> Purwodadi </v>
      </c>
      <c r="D643" s="36" t="str">
        <f>'PER TRIWULAN'!B638</f>
        <v>SLB C. DANYANG</v>
      </c>
      <c r="E643" s="62">
        <f>'K8 SD_UPTD 2013'!G644</f>
        <v>0</v>
      </c>
      <c r="F643" s="62">
        <f>'K8 SD_UPTD 2013'!H644</f>
        <v>0</v>
      </c>
      <c r="G643" s="62">
        <f>'K8 SD_UPTD 2013'!I644</f>
        <v>0</v>
      </c>
      <c r="H643" s="62">
        <f>'K8 SD_UPTD 2013'!J644</f>
        <v>0</v>
      </c>
      <c r="I643" s="62">
        <f>'K8 SD_UPTD 2013'!K644</f>
        <v>0</v>
      </c>
      <c r="J643" s="62">
        <f>'K8 SD_UPTD 2013'!L644</f>
        <v>0</v>
      </c>
      <c r="K643" s="62">
        <f>'K8 SD_UPTD 2013'!M644</f>
        <v>0</v>
      </c>
      <c r="L643" s="62">
        <f>'K8 SD_UPTD 2013'!N644</f>
        <v>0</v>
      </c>
      <c r="M643" s="62">
        <f>'K8 SD_UPTD 2013'!O644</f>
        <v>0</v>
      </c>
      <c r="N643" s="62">
        <f>'K8 SD_UPTD 2013'!P644</f>
        <v>0</v>
      </c>
      <c r="O643" s="62">
        <f>'K8 SD_UPTD 2013'!Q644</f>
        <v>0</v>
      </c>
      <c r="P643" s="62">
        <f>'K8 SD_UPTD 2013'!R644</f>
        <v>0</v>
      </c>
      <c r="Q643" s="62">
        <f>'K8 SD_UPTD 2013'!S644</f>
        <v>0</v>
      </c>
      <c r="R643" s="62">
        <f t="shared" si="27"/>
        <v>0</v>
      </c>
      <c r="S643" s="59">
        <f t="shared" si="28"/>
        <v>31320000</v>
      </c>
      <c r="T643" s="59">
        <f t="shared" si="29"/>
        <v>0</v>
      </c>
      <c r="U643" s="59">
        <f>'PER TRIWULAN'!X638</f>
        <v>31320000</v>
      </c>
      <c r="V643" s="59">
        <f>'K8 SD_UPTD 2013'!F644</f>
        <v>0</v>
      </c>
    </row>
    <row r="644" spans="2:22">
      <c r="B644" s="79">
        <f>'PER TRIWULAN'!A639</f>
        <v>634</v>
      </c>
      <c r="C644" s="90" t="str">
        <f>'PER TRIWULAN'!I639</f>
        <v xml:space="preserve"> Tanggungharjo </v>
      </c>
      <c r="D644" s="36" t="str">
        <f>'PER TRIWULAN'!B639</f>
        <v>SD NEGERI 1 KAPUNG</v>
      </c>
      <c r="E644" s="62">
        <f>'K8 SD_UPTD 2013'!G645</f>
        <v>10270000</v>
      </c>
      <c r="F644" s="62">
        <f>'K8 SD_UPTD 2013'!H645</f>
        <v>0</v>
      </c>
      <c r="G644" s="62">
        <f>'K8 SD_UPTD 2013'!I645</f>
        <v>10707000</v>
      </c>
      <c r="H644" s="62">
        <f>'K8 SD_UPTD 2013'!J645</f>
        <v>7610000</v>
      </c>
      <c r="I644" s="62">
        <f>'K8 SD_UPTD 2013'!K645</f>
        <v>6200000</v>
      </c>
      <c r="J644" s="62">
        <f>'K8 SD_UPTD 2013'!L645</f>
        <v>7800000</v>
      </c>
      <c r="K644" s="62">
        <f>'K8 SD_UPTD 2013'!M645</f>
        <v>8310000</v>
      </c>
      <c r="L644" s="62">
        <f>'K8 SD_UPTD 2013'!N645</f>
        <v>9220000</v>
      </c>
      <c r="M644" s="62">
        <f>'K8 SD_UPTD 2013'!O645</f>
        <v>8404000</v>
      </c>
      <c r="N644" s="62">
        <f>'K8 SD_UPTD 2013'!P645</f>
        <v>0</v>
      </c>
      <c r="O644" s="62">
        <f>'K8 SD_UPTD 2013'!Q645</f>
        <v>8615000</v>
      </c>
      <c r="P644" s="62">
        <f>'K8 SD_UPTD 2013'!R645</f>
        <v>8414000</v>
      </c>
      <c r="Q644" s="62">
        <f>'K8 SD_UPTD 2013'!S645</f>
        <v>0</v>
      </c>
      <c r="R644" s="62">
        <f t="shared" si="27"/>
        <v>85550000</v>
      </c>
      <c r="S644" s="59">
        <f t="shared" si="28"/>
        <v>0</v>
      </c>
      <c r="T644" s="59">
        <f t="shared" si="29"/>
        <v>0</v>
      </c>
      <c r="U644" s="59">
        <f>'PER TRIWULAN'!X639</f>
        <v>85550000</v>
      </c>
      <c r="V644" s="59">
        <f>'K8 SD_UPTD 2013'!F645</f>
        <v>85550000</v>
      </c>
    </row>
    <row r="645" spans="2:22">
      <c r="B645" s="79">
        <f>'PER TRIWULAN'!A640</f>
        <v>635</v>
      </c>
      <c r="C645" s="90" t="str">
        <f>'PER TRIWULAN'!I640</f>
        <v xml:space="preserve"> Tanggungharjo </v>
      </c>
      <c r="D645" s="36" t="str">
        <f>'PER TRIWULAN'!B640</f>
        <v>SD NEGERI 1 SUGIHMANIK</v>
      </c>
      <c r="E645" s="62">
        <f>'K8 SD_UPTD 2013'!G646</f>
        <v>441000</v>
      </c>
      <c r="F645" s="62">
        <f>'K8 SD_UPTD 2013'!H646</f>
        <v>1800000</v>
      </c>
      <c r="G645" s="62">
        <f>'K8 SD_UPTD 2013'!I646</f>
        <v>10135600</v>
      </c>
      <c r="H645" s="62">
        <f>'K8 SD_UPTD 2013'!J646</f>
        <v>9483550</v>
      </c>
      <c r="I645" s="62">
        <f>'K8 SD_UPTD 2013'!K646</f>
        <v>26878900</v>
      </c>
      <c r="J645" s="62">
        <f>'K8 SD_UPTD 2013'!L646</f>
        <v>2676850</v>
      </c>
      <c r="K645" s="62">
        <f>'K8 SD_UPTD 2013'!M646</f>
        <v>7029900</v>
      </c>
      <c r="L645" s="62">
        <f>'K8 SD_UPTD 2013'!N646</f>
        <v>17270000</v>
      </c>
      <c r="M645" s="62">
        <f>'K8 SD_UPTD 2013'!O646</f>
        <v>2971500</v>
      </c>
      <c r="N645" s="62">
        <f>'K8 SD_UPTD 2013'!P646</f>
        <v>5000000</v>
      </c>
      <c r="O645" s="62">
        <f>'K8 SD_UPTD 2013'!Q646</f>
        <v>4351200</v>
      </c>
      <c r="P645" s="62">
        <f>'K8 SD_UPTD 2013'!R646</f>
        <v>0</v>
      </c>
      <c r="Q645" s="62">
        <f>'K8 SD_UPTD 2013'!S646</f>
        <v>2012000</v>
      </c>
      <c r="R645" s="62">
        <f t="shared" si="27"/>
        <v>90050500</v>
      </c>
      <c r="S645" s="59">
        <f t="shared" si="28"/>
        <v>0</v>
      </c>
      <c r="T645" s="59">
        <f t="shared" si="29"/>
        <v>139500</v>
      </c>
      <c r="U645" s="59">
        <f>'PER TRIWULAN'!X640</f>
        <v>90190000</v>
      </c>
      <c r="V645" s="59">
        <f>'K8 SD_UPTD 2013'!F646</f>
        <v>90190000</v>
      </c>
    </row>
    <row r="646" spans="2:22">
      <c r="B646" s="79">
        <f>'PER TRIWULAN'!A641</f>
        <v>636</v>
      </c>
      <c r="C646" s="90" t="str">
        <f>'PER TRIWULAN'!I641</f>
        <v xml:space="preserve"> Tanggungharjo </v>
      </c>
      <c r="D646" s="36" t="str">
        <f>'PER TRIWULAN'!B641</f>
        <v>SD NEGERI 1 TANGGUNG</v>
      </c>
      <c r="E646" s="62">
        <f>'K8 SD_UPTD 2013'!G647</f>
        <v>2303750</v>
      </c>
      <c r="F646" s="62">
        <f>'K8 SD_UPTD 2013'!H647</f>
        <v>416500</v>
      </c>
      <c r="G646" s="62">
        <f>'K8 SD_UPTD 2013'!I647</f>
        <v>18762050</v>
      </c>
      <c r="H646" s="62">
        <f>'K8 SD_UPTD 2013'!J647</f>
        <v>18630100</v>
      </c>
      <c r="I646" s="62">
        <f>'K8 SD_UPTD 2013'!K647</f>
        <v>23369350</v>
      </c>
      <c r="J646" s="62">
        <f>'K8 SD_UPTD 2013'!L647</f>
        <v>8900350</v>
      </c>
      <c r="K646" s="62">
        <f>'K8 SD_UPTD 2013'!M647</f>
        <v>16330000</v>
      </c>
      <c r="L646" s="62">
        <f>'K8 SD_UPTD 2013'!N647</f>
        <v>31800000</v>
      </c>
      <c r="M646" s="62">
        <f>'K8 SD_UPTD 2013'!O647</f>
        <v>16851500</v>
      </c>
      <c r="N646" s="62">
        <f>'K8 SD_UPTD 2013'!P647</f>
        <v>6956400</v>
      </c>
      <c r="O646" s="62">
        <f>'K8 SD_UPTD 2013'!Q647</f>
        <v>1550000</v>
      </c>
      <c r="P646" s="62">
        <f>'K8 SD_UPTD 2013'!R647</f>
        <v>0</v>
      </c>
      <c r="Q646" s="62">
        <f>'K8 SD_UPTD 2013'!S647</f>
        <v>0</v>
      </c>
      <c r="R646" s="62">
        <f t="shared" si="27"/>
        <v>145870000</v>
      </c>
      <c r="S646" s="59">
        <f t="shared" si="28"/>
        <v>0</v>
      </c>
      <c r="T646" s="59">
        <f t="shared" si="29"/>
        <v>0</v>
      </c>
      <c r="U646" s="59">
        <f>'PER TRIWULAN'!X641</f>
        <v>145870000</v>
      </c>
      <c r="V646" s="59">
        <f>'K8 SD_UPTD 2013'!F647</f>
        <v>145870000</v>
      </c>
    </row>
    <row r="647" spans="2:22">
      <c r="B647" s="79">
        <f>'PER TRIWULAN'!A642</f>
        <v>637</v>
      </c>
      <c r="C647" s="90" t="str">
        <f>'PER TRIWULAN'!I642</f>
        <v xml:space="preserve"> Tanggungharjo </v>
      </c>
      <c r="D647" s="36" t="str">
        <f>'PER TRIWULAN'!B642</f>
        <v>SD NEGERI 2 KAPUNG</v>
      </c>
      <c r="E647" s="62">
        <f>'K8 SD_UPTD 2013'!G648</f>
        <v>2373350</v>
      </c>
      <c r="F647" s="62">
        <f>'K8 SD_UPTD 2013'!H648</f>
        <v>540000</v>
      </c>
      <c r="G647" s="62">
        <f>'K8 SD_UPTD 2013'!I648</f>
        <v>9702750</v>
      </c>
      <c r="H647" s="62">
        <f>'K8 SD_UPTD 2013'!J648</f>
        <v>10416380</v>
      </c>
      <c r="I647" s="62">
        <f>'K8 SD_UPTD 2013'!K648</f>
        <v>20495056</v>
      </c>
      <c r="J647" s="62">
        <f>'K8 SD_UPTD 2013'!L648</f>
        <v>995598</v>
      </c>
      <c r="K647" s="62">
        <f>'K8 SD_UPTD 2013'!M648</f>
        <v>6049566</v>
      </c>
      <c r="L647" s="62">
        <f>'K8 SD_UPTD 2013'!N648</f>
        <v>13700000</v>
      </c>
      <c r="M647" s="62">
        <f>'K8 SD_UPTD 2013'!O648</f>
        <v>4342300</v>
      </c>
      <c r="N647" s="62">
        <f>'K8 SD_UPTD 2013'!P648</f>
        <v>720000</v>
      </c>
      <c r="O647" s="62">
        <f>'K8 SD_UPTD 2013'!Q648</f>
        <v>3155000</v>
      </c>
      <c r="P647" s="62">
        <f>'K8 SD_UPTD 2013'!R648</f>
        <v>560000</v>
      </c>
      <c r="Q647" s="62">
        <f>'K8 SD_UPTD 2013'!S648</f>
        <v>320000</v>
      </c>
      <c r="R647" s="62">
        <f t="shared" si="27"/>
        <v>73370000</v>
      </c>
      <c r="S647" s="59">
        <f t="shared" si="28"/>
        <v>0</v>
      </c>
      <c r="T647" s="59">
        <f t="shared" si="29"/>
        <v>0</v>
      </c>
      <c r="U647" s="59">
        <f>'PER TRIWULAN'!X642</f>
        <v>73370000</v>
      </c>
      <c r="V647" s="59">
        <f>'K8 SD_UPTD 2013'!F648</f>
        <v>73370000</v>
      </c>
    </row>
    <row r="648" spans="2:22">
      <c r="B648" s="79">
        <f>'PER TRIWULAN'!A643</f>
        <v>638</v>
      </c>
      <c r="C648" s="90" t="str">
        <f>'PER TRIWULAN'!I643</f>
        <v xml:space="preserve"> Tanggungharjo </v>
      </c>
      <c r="D648" s="36" t="str">
        <f>'PER TRIWULAN'!B643</f>
        <v>SD NEGERI 3 MRISI</v>
      </c>
      <c r="E648" s="62">
        <f>'K8 SD_UPTD 2013'!G649</f>
        <v>513000</v>
      </c>
      <c r="F648" s="62">
        <f>'K8 SD_UPTD 2013'!H649</f>
        <v>6259329</v>
      </c>
      <c r="G648" s="62">
        <f>'K8 SD_UPTD 2013'!I649</f>
        <v>8413890</v>
      </c>
      <c r="H648" s="62">
        <f>'K8 SD_UPTD 2013'!J649</f>
        <v>11954878</v>
      </c>
      <c r="I648" s="62">
        <f>'K8 SD_UPTD 2013'!K649</f>
        <v>22467500</v>
      </c>
      <c r="J648" s="62">
        <f>'K8 SD_UPTD 2013'!L649</f>
        <v>857503</v>
      </c>
      <c r="K648" s="62">
        <f>'K8 SD_UPTD 2013'!M649</f>
        <v>8780500</v>
      </c>
      <c r="L648" s="62">
        <f>'K8 SD_UPTD 2013'!N649</f>
        <v>14400000</v>
      </c>
      <c r="M648" s="62">
        <f>'K8 SD_UPTD 2013'!O649</f>
        <v>6963400</v>
      </c>
      <c r="N648" s="62">
        <f>'K8 SD_UPTD 2013'!P649</f>
        <v>0</v>
      </c>
      <c r="O648" s="62">
        <f>'K8 SD_UPTD 2013'!Q649</f>
        <v>1750000</v>
      </c>
      <c r="P648" s="62">
        <f>'K8 SD_UPTD 2013'!R649</f>
        <v>0</v>
      </c>
      <c r="Q648" s="62">
        <f>'K8 SD_UPTD 2013'!S649</f>
        <v>0</v>
      </c>
      <c r="R648" s="62">
        <f t="shared" si="27"/>
        <v>82360000</v>
      </c>
      <c r="S648" s="59">
        <f t="shared" si="28"/>
        <v>0</v>
      </c>
      <c r="T648" s="59">
        <f t="shared" si="29"/>
        <v>0</v>
      </c>
      <c r="U648" s="59">
        <f>'PER TRIWULAN'!X643</f>
        <v>82360000</v>
      </c>
      <c r="V648" s="59">
        <f>'K8 SD_UPTD 2013'!F649</f>
        <v>82360000</v>
      </c>
    </row>
    <row r="649" spans="2:22">
      <c r="B649" s="79">
        <f>'PER TRIWULAN'!A644</f>
        <v>639</v>
      </c>
      <c r="C649" s="90" t="str">
        <f>'PER TRIWULAN'!I644</f>
        <v xml:space="preserve"> Tanggungharjo </v>
      </c>
      <c r="D649" s="36" t="str">
        <f>'PER TRIWULAN'!B644</f>
        <v>SD NEGERI 4 RINGINPITU</v>
      </c>
      <c r="E649" s="62">
        <f>'K8 SD_UPTD 2013'!G650</f>
        <v>870000</v>
      </c>
      <c r="F649" s="62">
        <f>'K8 SD_UPTD 2013'!H650</f>
        <v>300000</v>
      </c>
      <c r="G649" s="62">
        <f>'K8 SD_UPTD 2013'!I650</f>
        <v>11740000</v>
      </c>
      <c r="H649" s="62">
        <f>'K8 SD_UPTD 2013'!J650</f>
        <v>7747800</v>
      </c>
      <c r="I649" s="62">
        <f>'K8 SD_UPTD 2013'!K650</f>
        <v>7480800</v>
      </c>
      <c r="J649" s="62">
        <f>'K8 SD_UPTD 2013'!L650</f>
        <v>352400</v>
      </c>
      <c r="K649" s="62">
        <f>'K8 SD_UPTD 2013'!M650</f>
        <v>4696000</v>
      </c>
      <c r="L649" s="62">
        <f>'K8 SD_UPTD 2013'!N650</f>
        <v>19450000</v>
      </c>
      <c r="M649" s="62">
        <f>'K8 SD_UPTD 2013'!O650</f>
        <v>2313000</v>
      </c>
      <c r="N649" s="62">
        <f>'K8 SD_UPTD 2013'!P650</f>
        <v>240000</v>
      </c>
      <c r="O649" s="62">
        <f>'K8 SD_UPTD 2013'!Q650</f>
        <v>1940000</v>
      </c>
      <c r="P649" s="62">
        <f>'K8 SD_UPTD 2013'!R650</f>
        <v>0</v>
      </c>
      <c r="Q649" s="62">
        <f>'K8 SD_UPTD 2013'!S650</f>
        <v>0</v>
      </c>
      <c r="R649" s="62">
        <f t="shared" si="27"/>
        <v>57130000</v>
      </c>
      <c r="S649" s="59">
        <f t="shared" si="28"/>
        <v>0</v>
      </c>
      <c r="T649" s="59">
        <f t="shared" si="29"/>
        <v>0</v>
      </c>
      <c r="U649" s="59">
        <f>'PER TRIWULAN'!X644</f>
        <v>57130000</v>
      </c>
      <c r="V649" s="59">
        <f>'K8 SD_UPTD 2013'!F650</f>
        <v>57130000</v>
      </c>
    </row>
    <row r="650" spans="2:22">
      <c r="B650" s="79">
        <f>'PER TRIWULAN'!A645</f>
        <v>640</v>
      </c>
      <c r="C650" s="90" t="str">
        <f>'PER TRIWULAN'!I645</f>
        <v xml:space="preserve"> Tanggungharjo </v>
      </c>
      <c r="D650" s="36" t="str">
        <f>'PER TRIWULAN'!B645</f>
        <v>SD NEGERI 4 TANGGUNG</v>
      </c>
      <c r="E650" s="62">
        <f>'K8 SD_UPTD 2013'!G651</f>
        <v>1500000</v>
      </c>
      <c r="F650" s="62">
        <f>'K8 SD_UPTD 2013'!H651</f>
        <v>300000</v>
      </c>
      <c r="G650" s="62">
        <f>'K8 SD_UPTD 2013'!I651</f>
        <v>9500000</v>
      </c>
      <c r="H650" s="62">
        <f>'K8 SD_UPTD 2013'!J651</f>
        <v>8000000</v>
      </c>
      <c r="I650" s="62">
        <f>'K8 SD_UPTD 2013'!K651</f>
        <v>11000000</v>
      </c>
      <c r="J650" s="62">
        <f>'K8 SD_UPTD 2013'!L651</f>
        <v>1050000</v>
      </c>
      <c r="K650" s="62">
        <f>'K8 SD_UPTD 2013'!M651</f>
        <v>3700000</v>
      </c>
      <c r="L650" s="62">
        <f>'K8 SD_UPTD 2013'!N651</f>
        <v>7200000</v>
      </c>
      <c r="M650" s="62">
        <f>'K8 SD_UPTD 2013'!O651</f>
        <v>3600000</v>
      </c>
      <c r="N650" s="62">
        <f>'K8 SD_UPTD 2013'!P651</f>
        <v>0</v>
      </c>
      <c r="O650" s="62">
        <f>'K8 SD_UPTD 2013'!Q651</f>
        <v>2000000</v>
      </c>
      <c r="P650" s="62">
        <f>'K8 SD_UPTD 2013'!R651</f>
        <v>0</v>
      </c>
      <c r="Q650" s="62">
        <f>'K8 SD_UPTD 2013'!S651</f>
        <v>0</v>
      </c>
      <c r="R650" s="62">
        <f t="shared" si="27"/>
        <v>47850000</v>
      </c>
      <c r="S650" s="59">
        <f t="shared" si="28"/>
        <v>0</v>
      </c>
      <c r="T650" s="59">
        <f t="shared" si="29"/>
        <v>0</v>
      </c>
      <c r="U650" s="59">
        <f>'PER TRIWULAN'!X645</f>
        <v>47850000</v>
      </c>
      <c r="V650" s="59">
        <f>'K8 SD_UPTD 2013'!F651</f>
        <v>47850000</v>
      </c>
    </row>
    <row r="651" spans="2:22">
      <c r="B651" s="79">
        <f>'PER TRIWULAN'!A646</f>
        <v>641</v>
      </c>
      <c r="C651" s="90" t="str">
        <f>'PER TRIWULAN'!I646</f>
        <v xml:space="preserve"> Tanggungharjo </v>
      </c>
      <c r="D651" s="36" t="str">
        <f>'PER TRIWULAN'!B646</f>
        <v>SD NEGERI 5 TANGGUNG</v>
      </c>
      <c r="E651" s="62">
        <f>'K8 SD_UPTD 2013'!G652</f>
        <v>335000</v>
      </c>
      <c r="F651" s="62">
        <f>'K8 SD_UPTD 2013'!H652</f>
        <v>700000</v>
      </c>
      <c r="G651" s="62">
        <f>'K8 SD_UPTD 2013'!I652</f>
        <v>2400000</v>
      </c>
      <c r="H651" s="62">
        <f>'K8 SD_UPTD 2013'!J652</f>
        <v>20220000</v>
      </c>
      <c r="I651" s="62">
        <f>'K8 SD_UPTD 2013'!K652</f>
        <v>18303250</v>
      </c>
      <c r="J651" s="62">
        <f>'K8 SD_UPTD 2013'!L652</f>
        <v>668000</v>
      </c>
      <c r="K651" s="62">
        <f>'K8 SD_UPTD 2013'!M652</f>
        <v>6643000</v>
      </c>
      <c r="L651" s="62">
        <f>'K8 SD_UPTD 2013'!N652</f>
        <v>12000000</v>
      </c>
      <c r="M651" s="62">
        <f>'K8 SD_UPTD 2013'!O652</f>
        <v>4450000</v>
      </c>
      <c r="N651" s="62">
        <f>'K8 SD_UPTD 2013'!P652</f>
        <v>627000</v>
      </c>
      <c r="O651" s="62">
        <f>'K8 SD_UPTD 2013'!Q652</f>
        <v>2343750</v>
      </c>
      <c r="P651" s="62">
        <f>'K8 SD_UPTD 2013'!R652</f>
        <v>1200000</v>
      </c>
      <c r="Q651" s="62">
        <f>'K8 SD_UPTD 2013'!S652</f>
        <v>0</v>
      </c>
      <c r="R651" s="62">
        <f t="shared" si="27"/>
        <v>69890000</v>
      </c>
      <c r="S651" s="59">
        <f t="shared" si="28"/>
        <v>0</v>
      </c>
      <c r="T651" s="59">
        <f t="shared" si="29"/>
        <v>0</v>
      </c>
      <c r="U651" s="59">
        <f>'PER TRIWULAN'!X646</f>
        <v>69890000</v>
      </c>
      <c r="V651" s="59">
        <f>'K8 SD_UPTD 2013'!F652</f>
        <v>69890000</v>
      </c>
    </row>
    <row r="652" spans="2:22">
      <c r="B652" s="79">
        <f>'PER TRIWULAN'!A647</f>
        <v>642</v>
      </c>
      <c r="C652" s="90" t="str">
        <f>'PER TRIWULAN'!I647</f>
        <v xml:space="preserve"> Tanggungharjo </v>
      </c>
      <c r="D652" s="36" t="str">
        <f>'PER TRIWULAN'!B647</f>
        <v>SD NEGERI 2 TANGGUNG</v>
      </c>
      <c r="E652" s="62">
        <f>'K8 SD_UPTD 2013'!G653</f>
        <v>600000</v>
      </c>
      <c r="F652" s="62">
        <f>'K8 SD_UPTD 2013'!H653</f>
        <v>250000</v>
      </c>
      <c r="G652" s="62">
        <f>'K8 SD_UPTD 2013'!I653</f>
        <v>11950000</v>
      </c>
      <c r="H652" s="62">
        <f>'K8 SD_UPTD 2013'!J653</f>
        <v>15275000</v>
      </c>
      <c r="I652" s="62">
        <f>'K8 SD_UPTD 2013'!K653</f>
        <v>14650000</v>
      </c>
      <c r="J652" s="62">
        <f>'K8 SD_UPTD 2013'!L653</f>
        <v>5300000</v>
      </c>
      <c r="K652" s="62">
        <f>'K8 SD_UPTD 2013'!M653</f>
        <v>11450000</v>
      </c>
      <c r="L652" s="62">
        <f>'K8 SD_UPTD 2013'!N653</f>
        <v>18950000</v>
      </c>
      <c r="M652" s="62">
        <f>'K8 SD_UPTD 2013'!O653</f>
        <v>4195000</v>
      </c>
      <c r="N652" s="62">
        <f>'K8 SD_UPTD 2013'!P653</f>
        <v>0</v>
      </c>
      <c r="O652" s="62">
        <f>'K8 SD_UPTD 2013'!Q653</f>
        <v>900000</v>
      </c>
      <c r="P652" s="62">
        <f>'K8 SD_UPTD 2013'!R653</f>
        <v>0</v>
      </c>
      <c r="Q652" s="62">
        <f>'K8 SD_UPTD 2013'!S653</f>
        <v>0</v>
      </c>
      <c r="R652" s="62">
        <f t="shared" ref="R652:R715" si="30">SUM(E652:Q652)</f>
        <v>83520000</v>
      </c>
      <c r="S652" s="59">
        <f t="shared" ref="S652:S715" si="31">U652-V652</f>
        <v>0</v>
      </c>
      <c r="T652" s="59">
        <f t="shared" ref="T652:T715" si="32">V652-R652</f>
        <v>0</v>
      </c>
      <c r="U652" s="59">
        <f>'PER TRIWULAN'!X647</f>
        <v>83520000</v>
      </c>
      <c r="V652" s="59">
        <f>'K8 SD_UPTD 2013'!F653</f>
        <v>83520000</v>
      </c>
    </row>
    <row r="653" spans="2:22">
      <c r="B653" s="79">
        <f>'PER TRIWULAN'!A648</f>
        <v>643</v>
      </c>
      <c r="C653" s="90" t="str">
        <f>'PER TRIWULAN'!I648</f>
        <v xml:space="preserve"> Tanggungharjo </v>
      </c>
      <c r="D653" s="36" t="str">
        <f>'PER TRIWULAN'!B648</f>
        <v>SD NEGERI 3 TANGGUNG</v>
      </c>
      <c r="E653" s="62">
        <f>'K8 SD_UPTD 2013'!G654</f>
        <v>0</v>
      </c>
      <c r="F653" s="62">
        <f>'K8 SD_UPTD 2013'!H654</f>
        <v>750000</v>
      </c>
      <c r="G653" s="62">
        <f>'K8 SD_UPTD 2013'!I654</f>
        <v>19780250</v>
      </c>
      <c r="H653" s="62">
        <f>'K8 SD_UPTD 2013'!J654</f>
        <v>11024018</v>
      </c>
      <c r="I653" s="62">
        <f>'K8 SD_UPTD 2013'!K654</f>
        <v>11519250</v>
      </c>
      <c r="J653" s="62">
        <f>'K8 SD_UPTD 2013'!L654</f>
        <v>610032</v>
      </c>
      <c r="K653" s="62">
        <f>'K8 SD_UPTD 2013'!M654</f>
        <v>11223500</v>
      </c>
      <c r="L653" s="62">
        <f>'K8 SD_UPTD 2013'!N654</f>
        <v>12000000</v>
      </c>
      <c r="M653" s="62">
        <f>'K8 SD_UPTD 2013'!O654</f>
        <v>4394000</v>
      </c>
      <c r="N653" s="62" t="str">
        <f>'K8 SD_UPTD 2013'!P654</f>
        <v>-</v>
      </c>
      <c r="O653" s="62">
        <f>'K8 SD_UPTD 2013'!Q654</f>
        <v>4798950</v>
      </c>
      <c r="P653" s="62" t="str">
        <f>'K8 SD_UPTD 2013'!R654</f>
        <v>-</v>
      </c>
      <c r="Q653" s="62">
        <f>'K8 SD_UPTD 2013'!S654</f>
        <v>750000</v>
      </c>
      <c r="R653" s="62">
        <f t="shared" si="30"/>
        <v>76850000</v>
      </c>
      <c r="S653" s="59">
        <f t="shared" si="31"/>
        <v>0</v>
      </c>
      <c r="T653" s="59">
        <f t="shared" si="32"/>
        <v>0</v>
      </c>
      <c r="U653" s="59">
        <f>'PER TRIWULAN'!X648</f>
        <v>76850000</v>
      </c>
      <c r="V653" s="59">
        <f>'K8 SD_UPTD 2013'!F654</f>
        <v>76850000</v>
      </c>
    </row>
    <row r="654" spans="2:22">
      <c r="B654" s="79">
        <f>'PER TRIWULAN'!A649</f>
        <v>644</v>
      </c>
      <c r="C654" s="90" t="str">
        <f>'PER TRIWULAN'!I649</f>
        <v xml:space="preserve"> Tanggungharjo </v>
      </c>
      <c r="D654" s="36" t="str">
        <f>'PER TRIWULAN'!B649</f>
        <v>SD NEGERI 1 BRABO</v>
      </c>
      <c r="E654" s="62">
        <f>'K8 SD_UPTD 2013'!G655</f>
        <v>0</v>
      </c>
      <c r="F654" s="62">
        <f>'K8 SD_UPTD 2013'!H655</f>
        <v>376000</v>
      </c>
      <c r="G654" s="62">
        <f>'K8 SD_UPTD 2013'!I655</f>
        <v>7040700</v>
      </c>
      <c r="H654" s="62">
        <f>'K8 SD_UPTD 2013'!J655</f>
        <v>9196200</v>
      </c>
      <c r="I654" s="62">
        <f>'K8 SD_UPTD 2013'!K655</f>
        <v>3723384</v>
      </c>
      <c r="J654" s="62">
        <f>'K8 SD_UPTD 2013'!L655</f>
        <v>3749916</v>
      </c>
      <c r="K654" s="62">
        <f>'K8 SD_UPTD 2013'!M655</f>
        <v>8830600</v>
      </c>
      <c r="L654" s="62">
        <f>'K8 SD_UPTD 2013'!N655</f>
        <v>18750000</v>
      </c>
      <c r="M654" s="62">
        <f>'K8 SD_UPTD 2013'!O655</f>
        <v>5337550</v>
      </c>
      <c r="N654" s="62">
        <f>'K8 SD_UPTD 2013'!P655</f>
        <v>0</v>
      </c>
      <c r="O654" s="62">
        <f>'K8 SD_UPTD 2013'!Q655</f>
        <v>4365000</v>
      </c>
      <c r="P654" s="62">
        <f>'K8 SD_UPTD 2013'!R655</f>
        <v>3025000</v>
      </c>
      <c r="Q654" s="62">
        <f>'K8 SD_UPTD 2013'!S655</f>
        <v>4915650</v>
      </c>
      <c r="R654" s="62">
        <f t="shared" si="30"/>
        <v>69310000</v>
      </c>
      <c r="S654" s="59">
        <f t="shared" si="31"/>
        <v>0</v>
      </c>
      <c r="T654" s="59">
        <f t="shared" si="32"/>
        <v>0</v>
      </c>
      <c r="U654" s="59">
        <f>'PER TRIWULAN'!X649</f>
        <v>69310000</v>
      </c>
      <c r="V654" s="59">
        <f>'K8 SD_UPTD 2013'!F655</f>
        <v>69310000</v>
      </c>
    </row>
    <row r="655" spans="2:22">
      <c r="B655" s="79">
        <f>'PER TRIWULAN'!A650</f>
        <v>645</v>
      </c>
      <c r="C655" s="90" t="str">
        <f>'PER TRIWULAN'!I650</f>
        <v xml:space="preserve"> Tanggungharjo </v>
      </c>
      <c r="D655" s="36" t="str">
        <f>'PER TRIWULAN'!B650</f>
        <v>SD NEGERI 2 BRABO</v>
      </c>
      <c r="E655" s="62">
        <f>'K8 SD_UPTD 2013'!G656</f>
        <v>2915000</v>
      </c>
      <c r="F655" s="62">
        <f>'K8 SD_UPTD 2013'!H656</f>
        <v>607500</v>
      </c>
      <c r="G655" s="62">
        <f>'K8 SD_UPTD 2013'!I656</f>
        <v>53065230</v>
      </c>
      <c r="H655" s="62">
        <f>'K8 SD_UPTD 2013'!J656</f>
        <v>19139000</v>
      </c>
      <c r="I655" s="62">
        <f>'K8 SD_UPTD 2013'!K656</f>
        <v>26207120</v>
      </c>
      <c r="J655" s="62">
        <f>'K8 SD_UPTD 2013'!L656</f>
        <v>756000</v>
      </c>
      <c r="K655" s="62">
        <f>'K8 SD_UPTD 2013'!M656</f>
        <v>20105100</v>
      </c>
      <c r="L655" s="62">
        <f>'K8 SD_UPTD 2013'!N656</f>
        <v>44400000</v>
      </c>
      <c r="M655" s="62">
        <f>'K8 SD_UPTD 2013'!O656</f>
        <v>6942850</v>
      </c>
      <c r="N655" s="62">
        <f>'K8 SD_UPTD 2013'!P656</f>
        <v>0</v>
      </c>
      <c r="O655" s="62">
        <f>'K8 SD_UPTD 2013'!Q656</f>
        <v>5082200</v>
      </c>
      <c r="P655" s="62">
        <f>'K8 SD_UPTD 2013'!R656</f>
        <v>0</v>
      </c>
      <c r="Q655" s="62">
        <f>'K8 SD_UPTD 2013'!S656</f>
        <v>0</v>
      </c>
      <c r="R655" s="62">
        <f t="shared" si="30"/>
        <v>179220000</v>
      </c>
      <c r="S655" s="59">
        <f t="shared" si="31"/>
        <v>0</v>
      </c>
      <c r="T655" s="59">
        <f t="shared" si="32"/>
        <v>0</v>
      </c>
      <c r="U655" s="59">
        <f>'PER TRIWULAN'!X650</f>
        <v>179220000</v>
      </c>
      <c r="V655" s="59">
        <f>'K8 SD_UPTD 2013'!F656</f>
        <v>179220000</v>
      </c>
    </row>
    <row r="656" spans="2:22">
      <c r="B656" s="79">
        <f>'PER TRIWULAN'!A651</f>
        <v>646</v>
      </c>
      <c r="C656" s="90" t="str">
        <f>'PER TRIWULAN'!I651</f>
        <v xml:space="preserve"> Tanggungharjo </v>
      </c>
      <c r="D656" s="36" t="str">
        <f>'PER TRIWULAN'!B651</f>
        <v>SD NEGERI 3 BRABO</v>
      </c>
      <c r="E656" s="62">
        <f>'K8 SD_UPTD 2013'!G657</f>
        <v>335000</v>
      </c>
      <c r="F656" s="62">
        <f>'K8 SD_UPTD 2013'!H657</f>
        <v>775000</v>
      </c>
      <c r="G656" s="62">
        <f>'K8 SD_UPTD 2013'!I657</f>
        <v>12612250</v>
      </c>
      <c r="H656" s="62">
        <f>'K8 SD_UPTD 2013'!J657</f>
        <v>15823450</v>
      </c>
      <c r="I656" s="62">
        <f>'K8 SD_UPTD 2013'!K657</f>
        <v>10605900</v>
      </c>
      <c r="J656" s="62">
        <f>'K8 SD_UPTD 2013'!L657</f>
        <v>1498700</v>
      </c>
      <c r="K656" s="62">
        <f>'K8 SD_UPTD 2013'!M657</f>
        <v>12122500</v>
      </c>
      <c r="L656" s="62">
        <f>'K8 SD_UPTD 2013'!N657</f>
        <v>22800000</v>
      </c>
      <c r="M656" s="62">
        <f>'K8 SD_UPTD 2013'!O657</f>
        <v>7898700</v>
      </c>
      <c r="N656" s="62">
        <f>'K8 SD_UPTD 2013'!P657</f>
        <v>225000</v>
      </c>
      <c r="O656" s="62">
        <f>'K8 SD_UPTD 2013'!Q657</f>
        <v>4100000</v>
      </c>
      <c r="P656" s="62">
        <f>'K8 SD_UPTD 2013'!R657</f>
        <v>0</v>
      </c>
      <c r="Q656" s="62">
        <f>'K8 SD_UPTD 2013'!S657</f>
        <v>9218500</v>
      </c>
      <c r="R656" s="62">
        <f t="shared" si="30"/>
        <v>98015000</v>
      </c>
      <c r="S656" s="59">
        <f t="shared" si="31"/>
        <v>0</v>
      </c>
      <c r="T656" s="59">
        <f t="shared" si="32"/>
        <v>5000</v>
      </c>
      <c r="U656" s="59">
        <f>'PER TRIWULAN'!X651</f>
        <v>98020000</v>
      </c>
      <c r="V656" s="59">
        <f>'K8 SD_UPTD 2013'!F657</f>
        <v>98020000</v>
      </c>
    </row>
    <row r="657" spans="2:22">
      <c r="B657" s="79">
        <f>'PER TRIWULAN'!A652</f>
        <v>647</v>
      </c>
      <c r="C657" s="90" t="str">
        <f>'PER TRIWULAN'!I652</f>
        <v xml:space="preserve"> Tanggungharjo </v>
      </c>
      <c r="D657" s="36" t="str">
        <f>'PER TRIWULAN'!B652</f>
        <v>SD NEGERI 1 PADANG</v>
      </c>
      <c r="E657" s="62">
        <f>'K8 SD_UPTD 2013'!G658</f>
        <v>10417450</v>
      </c>
      <c r="F657" s="62">
        <f>'K8 SD_UPTD 2013'!H658</f>
        <v>250000</v>
      </c>
      <c r="G657" s="62">
        <f>'K8 SD_UPTD 2013'!I658</f>
        <v>26080000</v>
      </c>
      <c r="H657" s="62">
        <f>'K8 SD_UPTD 2013'!J658</f>
        <v>11225250</v>
      </c>
      <c r="I657" s="62">
        <f>'K8 SD_UPTD 2013'!K658</f>
        <v>8048000</v>
      </c>
      <c r="J657" s="62">
        <f>'K8 SD_UPTD 2013'!L658</f>
        <v>6372750</v>
      </c>
      <c r="K657" s="62">
        <f>'K8 SD_UPTD 2013'!M658</f>
        <v>11245000</v>
      </c>
      <c r="L657" s="62">
        <f>'K8 SD_UPTD 2013'!N658</f>
        <v>23800000</v>
      </c>
      <c r="M657" s="62">
        <f>'K8 SD_UPTD 2013'!O658</f>
        <v>9996550</v>
      </c>
      <c r="N657" s="62">
        <f>'K8 SD_UPTD 2013'!P658</f>
        <v>1600000</v>
      </c>
      <c r="O657" s="62">
        <f>'K8 SD_UPTD 2013'!Q658</f>
        <v>2400000</v>
      </c>
      <c r="P657" s="62">
        <f>'K8 SD_UPTD 2013'!R658</f>
        <v>2245000</v>
      </c>
      <c r="Q657" s="62">
        <f>'K8 SD_UPTD 2013'!S658</f>
        <v>0</v>
      </c>
      <c r="R657" s="62">
        <f t="shared" si="30"/>
        <v>113680000</v>
      </c>
      <c r="S657" s="59">
        <f t="shared" si="31"/>
        <v>0</v>
      </c>
      <c r="T657" s="59">
        <f t="shared" si="32"/>
        <v>0</v>
      </c>
      <c r="U657" s="59">
        <f>'PER TRIWULAN'!X652</f>
        <v>113680000</v>
      </c>
      <c r="V657" s="59">
        <f>'K8 SD_UPTD 2013'!F658</f>
        <v>113680000</v>
      </c>
    </row>
    <row r="658" spans="2:22">
      <c r="B658" s="79">
        <f>'PER TRIWULAN'!A653</f>
        <v>648</v>
      </c>
      <c r="C658" s="90" t="str">
        <f>'PER TRIWULAN'!I653</f>
        <v xml:space="preserve"> Tanggungharjo </v>
      </c>
      <c r="D658" s="36" t="str">
        <f>'PER TRIWULAN'!B653</f>
        <v>SD NEGERI 2 PADANG</v>
      </c>
      <c r="E658" s="62">
        <f>'K8 SD_UPTD 2013'!G659</f>
        <v>0</v>
      </c>
      <c r="F658" s="62">
        <f>'K8 SD_UPTD 2013'!H659</f>
        <v>45300</v>
      </c>
      <c r="G658" s="62">
        <f>'K8 SD_UPTD 2013'!I659</f>
        <v>6580125</v>
      </c>
      <c r="H658" s="62">
        <f>'K8 SD_UPTD 2013'!J659</f>
        <v>5258900</v>
      </c>
      <c r="I658" s="62">
        <f>'K8 SD_UPTD 2013'!K659</f>
        <v>5627525</v>
      </c>
      <c r="J658" s="62">
        <f>'K8 SD_UPTD 2013'!L659</f>
        <v>1263000</v>
      </c>
      <c r="K658" s="62">
        <f>'K8 SD_UPTD 2013'!M659</f>
        <v>3648500</v>
      </c>
      <c r="L658" s="62">
        <f>'K8 SD_UPTD 2013'!N659</f>
        <v>15000000</v>
      </c>
      <c r="M658" s="62">
        <f>'K8 SD_UPTD 2013'!O659</f>
        <v>3223400</v>
      </c>
      <c r="N658" s="62">
        <f>'K8 SD_UPTD 2013'!P659</f>
        <v>0</v>
      </c>
      <c r="O658" s="62">
        <f>'K8 SD_UPTD 2013'!Q659</f>
        <v>1849150</v>
      </c>
      <c r="P658" s="62">
        <f>'K8 SD_UPTD 2013'!R659</f>
        <v>4750000</v>
      </c>
      <c r="Q658" s="62">
        <f>'K8 SD_UPTD 2013'!S659</f>
        <v>2344100</v>
      </c>
      <c r="R658" s="62">
        <f t="shared" si="30"/>
        <v>49590000</v>
      </c>
      <c r="S658" s="59">
        <f t="shared" si="31"/>
        <v>0</v>
      </c>
      <c r="T658" s="59">
        <f t="shared" si="32"/>
        <v>0</v>
      </c>
      <c r="U658" s="59">
        <f>'PER TRIWULAN'!X653</f>
        <v>49590000</v>
      </c>
      <c r="V658" s="59">
        <f>'K8 SD_UPTD 2013'!F659</f>
        <v>49590000</v>
      </c>
    </row>
    <row r="659" spans="2:22">
      <c r="B659" s="79">
        <f>'PER TRIWULAN'!A654</f>
        <v>649</v>
      </c>
      <c r="C659" s="90" t="str">
        <f>'PER TRIWULAN'!I654</f>
        <v xml:space="preserve"> Tanggungharjo </v>
      </c>
      <c r="D659" s="36" t="str">
        <f>'PER TRIWULAN'!B654</f>
        <v>SD NEGERI 1 RINGINPITU</v>
      </c>
      <c r="E659" s="62">
        <f>'K8 SD_UPTD 2013'!G660</f>
        <v>2911600</v>
      </c>
      <c r="F659" s="62">
        <f>'K8 SD_UPTD 2013'!H660</f>
        <v>360000</v>
      </c>
      <c r="G659" s="62">
        <f>'K8 SD_UPTD 2013'!I660</f>
        <v>10700050</v>
      </c>
      <c r="H659" s="62">
        <f>'K8 SD_UPTD 2013'!J660</f>
        <v>11368200</v>
      </c>
      <c r="I659" s="62">
        <f>'K8 SD_UPTD 2013'!K660</f>
        <v>7786150</v>
      </c>
      <c r="J659" s="62">
        <f>'K8 SD_UPTD 2013'!L660</f>
        <v>1125000</v>
      </c>
      <c r="K659" s="62">
        <f>'K8 SD_UPTD 2013'!M660</f>
        <v>7104000</v>
      </c>
      <c r="L659" s="62">
        <f>'K8 SD_UPTD 2013'!N660</f>
        <v>12670000</v>
      </c>
      <c r="M659" s="62">
        <f>'K8 SD_UPTD 2013'!O660</f>
        <v>2075000</v>
      </c>
      <c r="N659" s="62">
        <f>'K8 SD_UPTD 2013'!P660</f>
        <v>100000</v>
      </c>
      <c r="O659" s="62">
        <f>'K8 SD_UPTD 2013'!Q660</f>
        <v>1550000</v>
      </c>
      <c r="P659" s="62">
        <f>'K8 SD_UPTD 2013'!R660</f>
        <v>250000</v>
      </c>
      <c r="Q659" s="62">
        <f>'K8 SD_UPTD 2013'!S660</f>
        <v>0</v>
      </c>
      <c r="R659" s="62">
        <f t="shared" si="30"/>
        <v>58000000</v>
      </c>
      <c r="S659" s="59">
        <f t="shared" si="31"/>
        <v>0</v>
      </c>
      <c r="T659" s="59">
        <f t="shared" si="32"/>
        <v>0</v>
      </c>
      <c r="U659" s="59">
        <f>'PER TRIWULAN'!X654</f>
        <v>58000000</v>
      </c>
      <c r="V659" s="59">
        <f>'K8 SD_UPTD 2013'!F660</f>
        <v>58000000</v>
      </c>
    </row>
    <row r="660" spans="2:22">
      <c r="B660" s="79">
        <f>'PER TRIWULAN'!A655</f>
        <v>650</v>
      </c>
      <c r="C660" s="90" t="str">
        <f>'PER TRIWULAN'!I655</f>
        <v xml:space="preserve"> Tanggungharjo </v>
      </c>
      <c r="D660" s="36" t="str">
        <f>'PER TRIWULAN'!B655</f>
        <v>SD NEGERI 3 RINGINPITU</v>
      </c>
      <c r="E660" s="62">
        <f>'K8 SD_UPTD 2013'!G661</f>
        <v>2782750</v>
      </c>
      <c r="F660" s="62">
        <f>'K8 SD_UPTD 2013'!H661</f>
        <v>2020000</v>
      </c>
      <c r="G660" s="62">
        <f>'K8 SD_UPTD 2013'!I661</f>
        <v>56655000</v>
      </c>
      <c r="H660" s="62">
        <f>'K8 SD_UPTD 2013'!J661</f>
        <v>23085000</v>
      </c>
      <c r="I660" s="62">
        <f>'K8 SD_UPTD 2013'!K661</f>
        <v>10551600</v>
      </c>
      <c r="J660" s="62">
        <f>'K8 SD_UPTD 2013'!L661</f>
        <v>2939650</v>
      </c>
      <c r="K660" s="62">
        <f>'K8 SD_UPTD 2013'!M661</f>
        <v>7012000</v>
      </c>
      <c r="L660" s="62">
        <f>'K8 SD_UPTD 2013'!N661</f>
        <v>24000000</v>
      </c>
      <c r="M660" s="62">
        <f>'K8 SD_UPTD 2013'!O661</f>
        <v>2551000</v>
      </c>
      <c r="N660" s="62">
        <f>'K8 SD_UPTD 2013'!P661</f>
        <v>5083000</v>
      </c>
      <c r="O660" s="62">
        <f>'K8 SD_UPTD 2013'!Q661</f>
        <v>3100000</v>
      </c>
      <c r="P660" s="62">
        <f>'K8 SD_UPTD 2013'!R661</f>
        <v>0</v>
      </c>
      <c r="Q660" s="62">
        <f>'K8 SD_UPTD 2013'!S661</f>
        <v>0</v>
      </c>
      <c r="R660" s="62">
        <f t="shared" si="30"/>
        <v>139780000</v>
      </c>
      <c r="S660" s="59">
        <f t="shared" si="31"/>
        <v>0</v>
      </c>
      <c r="T660" s="59">
        <f t="shared" si="32"/>
        <v>0</v>
      </c>
      <c r="U660" s="59">
        <f>'PER TRIWULAN'!X655</f>
        <v>139780000</v>
      </c>
      <c r="V660" s="59">
        <f>'K8 SD_UPTD 2013'!F661</f>
        <v>139780000</v>
      </c>
    </row>
    <row r="661" spans="2:22">
      <c r="B661" s="79">
        <f>'PER TRIWULAN'!A656</f>
        <v>651</v>
      </c>
      <c r="C661" s="90" t="str">
        <f>'PER TRIWULAN'!I656</f>
        <v xml:space="preserve"> Tanggungharjo </v>
      </c>
      <c r="D661" s="36" t="str">
        <f>'PER TRIWULAN'!B656</f>
        <v>SD NEGERI 2 SUGIHMANIK</v>
      </c>
      <c r="E661" s="62">
        <f>'K8 SD_UPTD 2013'!G662</f>
        <v>0</v>
      </c>
      <c r="F661" s="62">
        <f>'K8 SD_UPTD 2013'!H662</f>
        <v>390000</v>
      </c>
      <c r="G661" s="62">
        <f>'K8 SD_UPTD 2013'!I662</f>
        <v>24974500</v>
      </c>
      <c r="H661" s="62">
        <f>'K8 SD_UPTD 2013'!J662</f>
        <v>22659300</v>
      </c>
      <c r="I661" s="62">
        <f>'K8 SD_UPTD 2013'!K662</f>
        <v>10815500</v>
      </c>
      <c r="J661" s="62">
        <f>'K8 SD_UPTD 2013'!L662</f>
        <v>9716700</v>
      </c>
      <c r="K661" s="62">
        <f>'K8 SD_UPTD 2013'!M662</f>
        <v>7430000</v>
      </c>
      <c r="L661" s="62">
        <f>'K8 SD_UPTD 2013'!N662</f>
        <v>38800000</v>
      </c>
      <c r="M661" s="62">
        <f>'K8 SD_UPTD 2013'!O662</f>
        <v>5321000</v>
      </c>
      <c r="N661" s="62">
        <f>'K8 SD_UPTD 2013'!P662</f>
        <v>300000</v>
      </c>
      <c r="O661" s="62">
        <f>'K8 SD_UPTD 2013'!Q662</f>
        <v>1165000</v>
      </c>
      <c r="P661" s="62">
        <f>'K8 SD_UPTD 2013'!R662</f>
        <v>4960000</v>
      </c>
      <c r="Q661" s="62">
        <f>'K8 SD_UPTD 2013'!S662</f>
        <v>488000</v>
      </c>
      <c r="R661" s="62">
        <f t="shared" si="30"/>
        <v>127020000</v>
      </c>
      <c r="S661" s="59">
        <f t="shared" si="31"/>
        <v>0</v>
      </c>
      <c r="T661" s="59">
        <f t="shared" si="32"/>
        <v>0</v>
      </c>
      <c r="U661" s="59">
        <f>'PER TRIWULAN'!X656</f>
        <v>127020000</v>
      </c>
      <c r="V661" s="59">
        <f>'K8 SD_UPTD 2013'!F662</f>
        <v>127020000</v>
      </c>
    </row>
    <row r="662" spans="2:22">
      <c r="B662" s="79">
        <f>'PER TRIWULAN'!A657</f>
        <v>652</v>
      </c>
      <c r="C662" s="90" t="str">
        <f>'PER TRIWULAN'!I657</f>
        <v xml:space="preserve"> Tanggungharjo </v>
      </c>
      <c r="D662" s="36" t="str">
        <f>'PER TRIWULAN'!B657</f>
        <v>SD NEGERI 4 SUGIHMANIK</v>
      </c>
      <c r="E662" s="62">
        <f>'K8 SD_UPTD 2013'!G663</f>
        <v>720000</v>
      </c>
      <c r="F662" s="62">
        <f>'K8 SD_UPTD 2013'!H663</f>
        <v>886000</v>
      </c>
      <c r="G662" s="62">
        <f>'K8 SD_UPTD 2013'!I663</f>
        <v>39867000</v>
      </c>
      <c r="H662" s="62">
        <f>'K8 SD_UPTD 2013'!J663</f>
        <v>20747308</v>
      </c>
      <c r="I662" s="62">
        <f>'K8 SD_UPTD 2013'!K663</f>
        <v>13124050</v>
      </c>
      <c r="J662" s="62">
        <f>'K8 SD_UPTD 2013'!L663</f>
        <v>4637929</v>
      </c>
      <c r="K662" s="62">
        <f>'K8 SD_UPTD 2013'!M663</f>
        <v>16754000</v>
      </c>
      <c r="L662" s="62">
        <f>'K8 SD_UPTD 2013'!N663</f>
        <v>24500000</v>
      </c>
      <c r="M662" s="62">
        <f>'K8 SD_UPTD 2013'!O663</f>
        <v>6283000</v>
      </c>
      <c r="N662" s="62">
        <f>'K8 SD_UPTD 2013'!P663</f>
        <v>680000</v>
      </c>
      <c r="O662" s="62">
        <f>'K8 SD_UPTD 2013'!Q663</f>
        <v>4935713</v>
      </c>
      <c r="P662" s="62">
        <f>'K8 SD_UPTD 2013'!R663</f>
        <v>845000</v>
      </c>
      <c r="Q662" s="62">
        <f>'K8 SD_UPTD 2013'!S663</f>
        <v>0</v>
      </c>
      <c r="R662" s="62">
        <f t="shared" si="30"/>
        <v>133980000</v>
      </c>
      <c r="S662" s="59">
        <f t="shared" si="31"/>
        <v>0</v>
      </c>
      <c r="T662" s="59">
        <f t="shared" si="32"/>
        <v>0</v>
      </c>
      <c r="U662" s="59">
        <f>'PER TRIWULAN'!X657</f>
        <v>133980000</v>
      </c>
      <c r="V662" s="59">
        <f>'K8 SD_UPTD 2013'!F663</f>
        <v>133980000</v>
      </c>
    </row>
    <row r="663" spans="2:22">
      <c r="B663" s="79">
        <f>'PER TRIWULAN'!A658</f>
        <v>653</v>
      </c>
      <c r="C663" s="90" t="str">
        <f>'PER TRIWULAN'!I658</f>
        <v xml:space="preserve"> Tanggungharjo </v>
      </c>
      <c r="D663" s="36" t="str">
        <f>'PER TRIWULAN'!B658</f>
        <v>SD NEGERI 1 KALIWENANG</v>
      </c>
      <c r="E663" s="62">
        <f>'K8 SD_UPTD 2013'!G664</f>
        <v>101000</v>
      </c>
      <c r="F663" s="62">
        <f>'K8 SD_UPTD 2013'!H664</f>
        <v>115500</v>
      </c>
      <c r="G663" s="62">
        <f>'K8 SD_UPTD 2013'!I664</f>
        <v>8766200</v>
      </c>
      <c r="H663" s="62">
        <f>'K8 SD_UPTD 2013'!J664</f>
        <v>6748600</v>
      </c>
      <c r="I663" s="62">
        <f>'K8 SD_UPTD 2013'!K664</f>
        <v>11136897</v>
      </c>
      <c r="J663" s="62">
        <f>'K8 SD_UPTD 2013'!L664</f>
        <v>2450603</v>
      </c>
      <c r="K663" s="62">
        <f>'K8 SD_UPTD 2013'!M664</f>
        <v>11299450</v>
      </c>
      <c r="L663" s="62">
        <f>'K8 SD_UPTD 2013'!N664</f>
        <v>10975000</v>
      </c>
      <c r="M663" s="62">
        <f>'K8 SD_UPTD 2013'!O664</f>
        <v>4389750</v>
      </c>
      <c r="N663" s="62">
        <f>'K8 SD_UPTD 2013'!P664</f>
        <v>0</v>
      </c>
      <c r="O663" s="62">
        <f>'K8 SD_UPTD 2013'!Q664</f>
        <v>370000</v>
      </c>
      <c r="P663" s="62">
        <f>'K8 SD_UPTD 2013'!R664</f>
        <v>0</v>
      </c>
      <c r="Q663" s="62">
        <f>'K8 SD_UPTD 2013'!S664</f>
        <v>1067000</v>
      </c>
      <c r="R663" s="62">
        <f t="shared" si="30"/>
        <v>57420000</v>
      </c>
      <c r="S663" s="59">
        <f t="shared" si="31"/>
        <v>0</v>
      </c>
      <c r="T663" s="59">
        <f t="shared" si="32"/>
        <v>0</v>
      </c>
      <c r="U663" s="59">
        <f>'PER TRIWULAN'!X658</f>
        <v>57420000</v>
      </c>
      <c r="V663" s="59">
        <f>'K8 SD_UPTD 2013'!F664</f>
        <v>57420000</v>
      </c>
    </row>
    <row r="664" spans="2:22">
      <c r="B664" s="79">
        <f>'PER TRIWULAN'!A659</f>
        <v>654</v>
      </c>
      <c r="C664" s="90" t="str">
        <f>'PER TRIWULAN'!I659</f>
        <v xml:space="preserve"> Tanggungharjo </v>
      </c>
      <c r="D664" s="36" t="str">
        <f>'PER TRIWULAN'!B659</f>
        <v>SD NEGERI 2 KALIWENANG</v>
      </c>
      <c r="E664" s="62">
        <f>'K8 SD_UPTD 2013'!G665</f>
        <v>0</v>
      </c>
      <c r="F664" s="62">
        <f>'K8 SD_UPTD 2013'!H665</f>
        <v>250000</v>
      </c>
      <c r="G664" s="62">
        <f>'K8 SD_UPTD 2013'!I665</f>
        <v>18284750</v>
      </c>
      <c r="H664" s="62">
        <f>'K8 SD_UPTD 2013'!J665</f>
        <v>9656300</v>
      </c>
      <c r="I664" s="62">
        <f>'K8 SD_UPTD 2013'!K665</f>
        <v>10825450</v>
      </c>
      <c r="J664" s="62">
        <f>'K8 SD_UPTD 2013'!L665</f>
        <v>2207300</v>
      </c>
      <c r="K664" s="62">
        <f>'K8 SD_UPTD 2013'!M665</f>
        <v>7665000</v>
      </c>
      <c r="L664" s="62">
        <f>'K8 SD_UPTD 2013'!N665</f>
        <v>16200000</v>
      </c>
      <c r="M664" s="62">
        <f>'K8 SD_UPTD 2013'!O665</f>
        <v>4681200</v>
      </c>
      <c r="N664" s="62">
        <f>'K8 SD_UPTD 2013'!P665</f>
        <v>630000</v>
      </c>
      <c r="O664" s="62">
        <f>'K8 SD_UPTD 2013'!Q665</f>
        <v>1520000</v>
      </c>
      <c r="P664" s="62">
        <f>'K8 SD_UPTD 2013'!R665</f>
        <v>0</v>
      </c>
      <c r="Q664" s="62">
        <f>'K8 SD_UPTD 2013'!S665</f>
        <v>0</v>
      </c>
      <c r="R664" s="62">
        <f t="shared" si="30"/>
        <v>71920000</v>
      </c>
      <c r="S664" s="59">
        <f t="shared" si="31"/>
        <v>0</v>
      </c>
      <c r="T664" s="59">
        <f t="shared" si="32"/>
        <v>0</v>
      </c>
      <c r="U664" s="59">
        <f>'PER TRIWULAN'!X659</f>
        <v>71920000</v>
      </c>
      <c r="V664" s="59">
        <f>'K8 SD_UPTD 2013'!F665</f>
        <v>71920000</v>
      </c>
    </row>
    <row r="665" spans="2:22">
      <c r="B665" s="79">
        <f>'PER TRIWULAN'!A660</f>
        <v>655</v>
      </c>
      <c r="C665" s="90" t="str">
        <f>'PER TRIWULAN'!I660</f>
        <v xml:space="preserve"> Tanggungharjo </v>
      </c>
      <c r="D665" s="36" t="str">
        <f>'PER TRIWULAN'!B660</f>
        <v>SD NEGERI 1 MRISI</v>
      </c>
      <c r="E665" s="62">
        <f>'K8 SD_UPTD 2013'!G666</f>
        <v>0</v>
      </c>
      <c r="F665" s="62">
        <f>'K8 SD_UPTD 2013'!H666</f>
        <v>0</v>
      </c>
      <c r="G665" s="62">
        <f>'K8 SD_UPTD 2013'!I666</f>
        <v>16265000</v>
      </c>
      <c r="H665" s="62">
        <f>'K8 SD_UPTD 2013'!J666</f>
        <v>15301750</v>
      </c>
      <c r="I665" s="62">
        <f>'K8 SD_UPTD 2013'!K666</f>
        <v>8087500</v>
      </c>
      <c r="J665" s="62">
        <f>'K8 SD_UPTD 2013'!L666</f>
        <v>9060000</v>
      </c>
      <c r="K665" s="62">
        <f>'K8 SD_UPTD 2013'!M666</f>
        <v>1790000</v>
      </c>
      <c r="L665" s="62">
        <f>'K8 SD_UPTD 2013'!N666</f>
        <v>4885000</v>
      </c>
      <c r="M665" s="62">
        <f>'K8 SD_UPTD 2013'!O666</f>
        <v>16100750</v>
      </c>
      <c r="N665" s="62">
        <f>'K8 SD_UPTD 2013'!P666</f>
        <v>0</v>
      </c>
      <c r="O665" s="62">
        <f>'K8 SD_UPTD 2013'!Q666</f>
        <v>4200000</v>
      </c>
      <c r="P665" s="62">
        <f>'K8 SD_UPTD 2013'!R666</f>
        <v>0</v>
      </c>
      <c r="Q665" s="62">
        <f>'K8 SD_UPTD 2013'!S666</f>
        <v>0</v>
      </c>
      <c r="R665" s="62">
        <f t="shared" si="30"/>
        <v>75690000</v>
      </c>
      <c r="S665" s="59">
        <f t="shared" si="31"/>
        <v>0</v>
      </c>
      <c r="T665" s="59">
        <f t="shared" si="32"/>
        <v>0</v>
      </c>
      <c r="U665" s="59">
        <f>'PER TRIWULAN'!X660</f>
        <v>75690000</v>
      </c>
      <c r="V665" s="59">
        <f>'K8 SD_UPTD 2013'!F666</f>
        <v>75690000</v>
      </c>
    </row>
    <row r="666" spans="2:22">
      <c r="B666" s="79">
        <f>'PER TRIWULAN'!A661</f>
        <v>656</v>
      </c>
      <c r="C666" s="90" t="str">
        <f>'PER TRIWULAN'!I661</f>
        <v xml:space="preserve"> Tanggungharjo </v>
      </c>
      <c r="D666" s="36" t="str">
        <f>'PER TRIWULAN'!B661</f>
        <v>SD NEGERI 2 MRISI</v>
      </c>
      <c r="E666" s="62">
        <f>'K8 SD_UPTD 2013'!G667</f>
        <v>1059000</v>
      </c>
      <c r="F666" s="62">
        <f>'K8 SD_UPTD 2013'!H667</f>
        <v>300000</v>
      </c>
      <c r="G666" s="62">
        <f>'K8 SD_UPTD 2013'!I667</f>
        <v>20483729</v>
      </c>
      <c r="H666" s="62">
        <f>'K8 SD_UPTD 2013'!J667</f>
        <v>9263200</v>
      </c>
      <c r="I666" s="62">
        <f>'K8 SD_UPTD 2013'!K667</f>
        <v>17658500</v>
      </c>
      <c r="J666" s="62">
        <f>'K8 SD_UPTD 2013'!L667</f>
        <v>3345573</v>
      </c>
      <c r="K666" s="62">
        <f>'K8 SD_UPTD 2013'!M667</f>
        <v>14504500</v>
      </c>
      <c r="L666" s="62">
        <f>'K8 SD_UPTD 2013'!N667</f>
        <v>26400000</v>
      </c>
      <c r="M666" s="62">
        <f>'K8 SD_UPTD 2013'!O667</f>
        <v>10987000</v>
      </c>
      <c r="N666" s="62">
        <f>'K8 SD_UPTD 2013'!P667</f>
        <v>500000</v>
      </c>
      <c r="O666" s="62">
        <f>'K8 SD_UPTD 2013'!Q667</f>
        <v>2185498</v>
      </c>
      <c r="P666" s="62">
        <f>'K8 SD_UPTD 2013'!R667</f>
        <v>6950000</v>
      </c>
      <c r="Q666" s="62">
        <f>'K8 SD_UPTD 2013'!S667</f>
        <v>3523000</v>
      </c>
      <c r="R666" s="62">
        <f t="shared" si="30"/>
        <v>117160000</v>
      </c>
      <c r="S666" s="59">
        <f t="shared" si="31"/>
        <v>0</v>
      </c>
      <c r="T666" s="59">
        <f t="shared" si="32"/>
        <v>0</v>
      </c>
      <c r="U666" s="59">
        <f>'PER TRIWULAN'!X661</f>
        <v>117160000</v>
      </c>
      <c r="V666" s="59">
        <f>'K8 SD_UPTD 2013'!F667</f>
        <v>117160000</v>
      </c>
    </row>
    <row r="667" spans="2:22">
      <c r="B667" s="79">
        <f>'PER TRIWULAN'!A662</f>
        <v>657</v>
      </c>
      <c r="C667" s="90" t="str">
        <f>'PER TRIWULAN'!I662</f>
        <v xml:space="preserve"> Tanggungharjo </v>
      </c>
      <c r="D667" s="36" t="str">
        <f>'PER TRIWULAN'!B662</f>
        <v>SD NEGERI 1 NGAMBAKREJO</v>
      </c>
      <c r="E667" s="62">
        <f>'K8 SD_UPTD 2013'!G668</f>
        <v>0</v>
      </c>
      <c r="F667" s="62">
        <f>'K8 SD_UPTD 2013'!H668</f>
        <v>1200000</v>
      </c>
      <c r="G667" s="62">
        <f>'K8 SD_UPTD 2013'!I668</f>
        <v>8480000</v>
      </c>
      <c r="H667" s="62">
        <f>'K8 SD_UPTD 2013'!J668</f>
        <v>15600000</v>
      </c>
      <c r="I667" s="62">
        <f>'K8 SD_UPTD 2013'!K668</f>
        <v>9900000</v>
      </c>
      <c r="J667" s="62">
        <f>'K8 SD_UPTD 2013'!L668</f>
        <v>3350000</v>
      </c>
      <c r="K667" s="62">
        <f>'K8 SD_UPTD 2013'!M668</f>
        <v>19420000</v>
      </c>
      <c r="L667" s="62">
        <f>'K8 SD_UPTD 2013'!N668</f>
        <v>18000000</v>
      </c>
      <c r="M667" s="62">
        <f>'K8 SD_UPTD 2013'!O668</f>
        <v>6740000</v>
      </c>
      <c r="N667" s="62">
        <f>'K8 SD_UPTD 2013'!P668</f>
        <v>0</v>
      </c>
      <c r="O667" s="62">
        <f>'K8 SD_UPTD 2013'!Q668</f>
        <v>1990000</v>
      </c>
      <c r="P667" s="62">
        <f>'K8 SD_UPTD 2013'!R668</f>
        <v>0</v>
      </c>
      <c r="Q667" s="62">
        <f>'K8 SD_UPTD 2013'!S668</f>
        <v>0</v>
      </c>
      <c r="R667" s="62">
        <f t="shared" si="30"/>
        <v>84680000</v>
      </c>
      <c r="S667" s="59">
        <f t="shared" si="31"/>
        <v>0</v>
      </c>
      <c r="T667" s="59">
        <f t="shared" si="32"/>
        <v>0</v>
      </c>
      <c r="U667" s="59">
        <f>'PER TRIWULAN'!X662</f>
        <v>84680000</v>
      </c>
      <c r="V667" s="59">
        <f>'K8 SD_UPTD 2013'!F668</f>
        <v>84680000</v>
      </c>
    </row>
    <row r="668" spans="2:22">
      <c r="B668" s="79">
        <f>'PER TRIWULAN'!A663</f>
        <v>658</v>
      </c>
      <c r="C668" s="90" t="str">
        <f>'PER TRIWULAN'!I663</f>
        <v xml:space="preserve"> Tanggungharjo </v>
      </c>
      <c r="D668" s="36" t="str">
        <f>'PER TRIWULAN'!B663</f>
        <v>SD NEGERI 2 NGAMBAKREJO</v>
      </c>
      <c r="E668" s="62">
        <f>'K8 SD_UPTD 2013'!G669</f>
        <v>521050</v>
      </c>
      <c r="F668" s="62">
        <f>'K8 SD_UPTD 2013'!H669</f>
        <v>0</v>
      </c>
      <c r="G668" s="62">
        <f>'K8 SD_UPTD 2013'!I669</f>
        <v>28589541</v>
      </c>
      <c r="H668" s="62">
        <f>'K8 SD_UPTD 2013'!J669</f>
        <v>12253000</v>
      </c>
      <c r="I668" s="62">
        <f>'K8 SD_UPTD 2013'!K669</f>
        <v>15470300</v>
      </c>
      <c r="J668" s="62">
        <f>'K8 SD_UPTD 2013'!L669</f>
        <v>6518109</v>
      </c>
      <c r="K668" s="62">
        <f>'K8 SD_UPTD 2013'!M669</f>
        <v>9322000</v>
      </c>
      <c r="L668" s="62">
        <f>'K8 SD_UPTD 2013'!N669</f>
        <v>26550000</v>
      </c>
      <c r="M668" s="62">
        <f>'K8 SD_UPTD 2013'!O669</f>
        <v>1143000</v>
      </c>
      <c r="N668" s="62">
        <f>'K8 SD_UPTD 2013'!P669</f>
        <v>0</v>
      </c>
      <c r="O668" s="62">
        <f>'K8 SD_UPTD 2013'!Q669</f>
        <v>0</v>
      </c>
      <c r="P668" s="62">
        <f>'K8 SD_UPTD 2013'!R669</f>
        <v>553000</v>
      </c>
      <c r="Q668" s="62">
        <f>'K8 SD_UPTD 2013'!S669</f>
        <v>0</v>
      </c>
      <c r="R668" s="62">
        <f t="shared" si="30"/>
        <v>100920000</v>
      </c>
      <c r="S668" s="59">
        <f t="shared" si="31"/>
        <v>0</v>
      </c>
      <c r="T668" s="59">
        <f t="shared" si="32"/>
        <v>0</v>
      </c>
      <c r="U668" s="59">
        <f>'PER TRIWULAN'!X663</f>
        <v>100920000</v>
      </c>
      <c r="V668" s="59">
        <f>'K8 SD_UPTD 2013'!F669</f>
        <v>100920000</v>
      </c>
    </row>
    <row r="669" spans="2:22">
      <c r="B669" s="79">
        <f>'PER TRIWULAN'!A664</f>
        <v>659</v>
      </c>
      <c r="C669" s="90" t="str">
        <f>'PER TRIWULAN'!I664</f>
        <v xml:space="preserve"> Tanggungharjo </v>
      </c>
      <c r="D669" s="36" t="str">
        <f>'PER TRIWULAN'!B664</f>
        <v>SD NEGERI 3 NGAMBAKREJO</v>
      </c>
      <c r="E669" s="62">
        <f>'K8 SD_UPTD 2013'!G670</f>
        <v>1890600</v>
      </c>
      <c r="F669" s="62">
        <f>'K8 SD_UPTD 2013'!H670</f>
        <v>300000</v>
      </c>
      <c r="G669" s="62">
        <f>'K8 SD_UPTD 2013'!I670</f>
        <v>9126350</v>
      </c>
      <c r="H669" s="62">
        <f>'K8 SD_UPTD 2013'!J670</f>
        <v>6027800</v>
      </c>
      <c r="I669" s="62">
        <f>'K8 SD_UPTD 2013'!K670</f>
        <v>18360250</v>
      </c>
      <c r="J669" s="62">
        <f>'K8 SD_UPTD 2013'!L670</f>
        <v>2152000</v>
      </c>
      <c r="K669" s="62">
        <f>'K8 SD_UPTD 2013'!M670</f>
        <v>4413000</v>
      </c>
      <c r="L669" s="62">
        <f>'K8 SD_UPTD 2013'!N670</f>
        <v>16200000</v>
      </c>
      <c r="M669" s="62">
        <f>'K8 SD_UPTD 2013'!O670</f>
        <v>7330000</v>
      </c>
      <c r="N669" s="62">
        <f>'K8 SD_UPTD 2013'!P670</f>
        <v>0</v>
      </c>
      <c r="O669" s="62">
        <f>'K8 SD_UPTD 2013'!Q670</f>
        <v>900000</v>
      </c>
      <c r="P669" s="62">
        <f>'K8 SD_UPTD 2013'!R670</f>
        <v>0</v>
      </c>
      <c r="Q669" s="62">
        <f>'K8 SD_UPTD 2013'!S670</f>
        <v>0</v>
      </c>
      <c r="R669" s="62">
        <f t="shared" si="30"/>
        <v>66700000</v>
      </c>
      <c r="S669" s="59">
        <f t="shared" si="31"/>
        <v>0</v>
      </c>
      <c r="T669" s="59">
        <f t="shared" si="32"/>
        <v>0</v>
      </c>
      <c r="U669" s="59">
        <f>'PER TRIWULAN'!X664</f>
        <v>66700000</v>
      </c>
      <c r="V669" s="59">
        <f>'K8 SD_UPTD 2013'!F670</f>
        <v>66700000</v>
      </c>
    </row>
    <row r="670" spans="2:22">
      <c r="B670" s="79">
        <f>'PER TRIWULAN'!A665</f>
        <v>660</v>
      </c>
      <c r="C670" s="90" t="str">
        <f>'PER TRIWULAN'!I665</f>
        <v xml:space="preserve"> Tanggungharjo </v>
      </c>
      <c r="D670" s="36" t="str">
        <f>'PER TRIWULAN'!B665</f>
        <v>SD KRISTEN KALICERET</v>
      </c>
      <c r="E670" s="62">
        <f>'K8 SD_UPTD 2013'!G671</f>
        <v>0</v>
      </c>
      <c r="F670" s="62">
        <f>'K8 SD_UPTD 2013'!H671</f>
        <v>0</v>
      </c>
      <c r="G670" s="62">
        <f>'K8 SD_UPTD 2013'!I671</f>
        <v>3278300</v>
      </c>
      <c r="H670" s="62">
        <f>'K8 SD_UPTD 2013'!J671</f>
        <v>3286900</v>
      </c>
      <c r="I670" s="62">
        <f>'K8 SD_UPTD 2013'!K671</f>
        <v>3053800</v>
      </c>
      <c r="J670" s="62">
        <f>'K8 SD_UPTD 2013'!L671</f>
        <v>1216000</v>
      </c>
      <c r="K670" s="62">
        <f>'K8 SD_UPTD 2013'!M671</f>
        <v>533000</v>
      </c>
      <c r="L670" s="62">
        <f>'K8 SD_UPTD 2013'!N671</f>
        <v>9855000</v>
      </c>
      <c r="M670" s="62">
        <f>'K8 SD_UPTD 2013'!O671</f>
        <v>3802000</v>
      </c>
      <c r="N670" s="62">
        <f>'K8 SD_UPTD 2013'!P671</f>
        <v>0</v>
      </c>
      <c r="O670" s="62">
        <f>'K8 SD_UPTD 2013'!Q671</f>
        <v>300000</v>
      </c>
      <c r="P670" s="62">
        <f>'K8 SD_UPTD 2013'!R671</f>
        <v>195000</v>
      </c>
      <c r="Q670" s="62">
        <f>'K8 SD_UPTD 2013'!S671</f>
        <v>0</v>
      </c>
      <c r="R670" s="62">
        <f t="shared" si="30"/>
        <v>25520000</v>
      </c>
      <c r="S670" s="59">
        <f t="shared" si="31"/>
        <v>0</v>
      </c>
      <c r="T670" s="59">
        <f t="shared" si="32"/>
        <v>0</v>
      </c>
      <c r="U670" s="59">
        <f>'PER TRIWULAN'!X665</f>
        <v>25520000</v>
      </c>
      <c r="V670" s="59">
        <f>'K8 SD_UPTD 2013'!F671</f>
        <v>25520000</v>
      </c>
    </row>
    <row r="671" spans="2:22">
      <c r="B671" s="79">
        <f>'PER TRIWULAN'!A666</f>
        <v>661</v>
      </c>
      <c r="C671" s="90" t="str">
        <f>'PER TRIWULAN'!I666</f>
        <v xml:space="preserve"> Tawangharjo </v>
      </c>
      <c r="D671" s="36" t="str">
        <f>'PER TRIWULAN'!B666</f>
        <v>SD NEGERI 1 GODAN</v>
      </c>
      <c r="E671" s="62">
        <f>'K8 SD_UPTD 2013'!G672</f>
        <v>1799000</v>
      </c>
      <c r="F671" s="62">
        <f>'K8 SD_UPTD 2013'!H672</f>
        <v>200000</v>
      </c>
      <c r="G671" s="62">
        <f>'K8 SD_UPTD 2013'!I672</f>
        <v>18247800</v>
      </c>
      <c r="H671" s="62">
        <f>'K8 SD_UPTD 2013'!J672</f>
        <v>15818700</v>
      </c>
      <c r="I671" s="62">
        <f>'K8 SD_UPTD 2013'!K672</f>
        <v>19453950</v>
      </c>
      <c r="J671" s="62">
        <f>'K8 SD_UPTD 2013'!L672</f>
        <v>2225000</v>
      </c>
      <c r="K671" s="62">
        <f>'K8 SD_UPTD 2013'!M672</f>
        <v>5698500</v>
      </c>
      <c r="L671" s="62">
        <f>'K8 SD_UPTD 2013'!N672</f>
        <v>16500000</v>
      </c>
      <c r="M671" s="62">
        <f>'K8 SD_UPTD 2013'!O672</f>
        <v>10060000</v>
      </c>
      <c r="N671" s="62">
        <f>'K8 SD_UPTD 2013'!P672</f>
        <v>0</v>
      </c>
      <c r="O671" s="62">
        <f>'K8 SD_UPTD 2013'!Q672</f>
        <v>3341850</v>
      </c>
      <c r="P671" s="62">
        <f>'K8 SD_UPTD 2013'!R672</f>
        <v>3127500</v>
      </c>
      <c r="Q671" s="62">
        <f>'K8 SD_UPTD 2013'!S672</f>
        <v>0</v>
      </c>
      <c r="R671" s="62">
        <f t="shared" si="30"/>
        <v>96472300</v>
      </c>
      <c r="S671" s="59">
        <f t="shared" si="31"/>
        <v>0</v>
      </c>
      <c r="T671" s="59">
        <f t="shared" si="32"/>
        <v>97700</v>
      </c>
      <c r="U671" s="59">
        <f>'PER TRIWULAN'!X666</f>
        <v>96570000</v>
      </c>
      <c r="V671" s="59">
        <f>'K8 SD_UPTD 2013'!F672</f>
        <v>96570000</v>
      </c>
    </row>
    <row r="672" spans="2:22">
      <c r="B672" s="79">
        <f>'PER TRIWULAN'!A667</f>
        <v>662</v>
      </c>
      <c r="C672" s="90" t="str">
        <f>'PER TRIWULAN'!I667</f>
        <v xml:space="preserve"> Tawangharjo </v>
      </c>
      <c r="D672" s="36" t="str">
        <f>'PER TRIWULAN'!B667</f>
        <v>SD NEGERI 1 JONO</v>
      </c>
      <c r="E672" s="62">
        <f>'K8 SD_UPTD 2013'!G673</f>
        <v>3700000</v>
      </c>
      <c r="F672" s="62">
        <f>'K8 SD_UPTD 2013'!H673</f>
        <v>0</v>
      </c>
      <c r="G672" s="62">
        <f>'K8 SD_UPTD 2013'!I673</f>
        <v>6840000</v>
      </c>
      <c r="H672" s="62">
        <f>'K8 SD_UPTD 2013'!J673</f>
        <v>1400450</v>
      </c>
      <c r="I672" s="62">
        <f>'K8 SD_UPTD 2013'!K673</f>
        <v>16291782</v>
      </c>
      <c r="J672" s="62">
        <f>'K8 SD_UPTD 2013'!L673</f>
        <v>4873250</v>
      </c>
      <c r="K672" s="62">
        <f>'K8 SD_UPTD 2013'!M673</f>
        <v>6655193</v>
      </c>
      <c r="L672" s="62">
        <f>'K8 SD_UPTD 2013'!N673</f>
        <v>24821100</v>
      </c>
      <c r="M672" s="62">
        <f>'K8 SD_UPTD 2013'!O673</f>
        <v>5633900</v>
      </c>
      <c r="N672" s="62">
        <f>'K8 SD_UPTD 2013'!P673</f>
        <v>0</v>
      </c>
      <c r="O672" s="62">
        <f>'K8 SD_UPTD 2013'!Q673</f>
        <v>2200000</v>
      </c>
      <c r="P672" s="62">
        <f>'K8 SD_UPTD 2013'!R673</f>
        <v>4679325</v>
      </c>
      <c r="Q672" s="62">
        <f>'K8 SD_UPTD 2013'!S673</f>
        <v>625000</v>
      </c>
      <c r="R672" s="62">
        <f t="shared" si="30"/>
        <v>77720000</v>
      </c>
      <c r="S672" s="59">
        <f t="shared" si="31"/>
        <v>0</v>
      </c>
      <c r="T672" s="59">
        <f t="shared" si="32"/>
        <v>0</v>
      </c>
      <c r="U672" s="59">
        <f>'PER TRIWULAN'!X667</f>
        <v>77720000</v>
      </c>
      <c r="V672" s="59">
        <f>'K8 SD_UPTD 2013'!F673</f>
        <v>77720000</v>
      </c>
    </row>
    <row r="673" spans="2:22">
      <c r="B673" s="79">
        <f>'PER TRIWULAN'!A668</f>
        <v>663</v>
      </c>
      <c r="C673" s="90" t="str">
        <f>'PER TRIWULAN'!I668</f>
        <v xml:space="preserve"> Tawangharjo </v>
      </c>
      <c r="D673" s="36" t="str">
        <f>'PER TRIWULAN'!B668</f>
        <v>SD NEGERI 1 KEMADOH BATUR</v>
      </c>
      <c r="E673" s="62">
        <f>'K8 SD_UPTD 2013'!G674</f>
        <v>8965000</v>
      </c>
      <c r="F673" s="62">
        <f>'K8 SD_UPTD 2013'!H674</f>
        <v>1515000</v>
      </c>
      <c r="G673" s="62">
        <f>'K8 SD_UPTD 2013'!I674</f>
        <v>11829950</v>
      </c>
      <c r="H673" s="62">
        <f>'K8 SD_UPTD 2013'!J674</f>
        <v>10562900</v>
      </c>
      <c r="I673" s="62">
        <f>'K8 SD_UPTD 2013'!K674</f>
        <v>10923202</v>
      </c>
      <c r="J673" s="62">
        <f>'K8 SD_UPTD 2013'!L674</f>
        <v>2830448</v>
      </c>
      <c r="K673" s="62">
        <f>'K8 SD_UPTD 2013'!M674</f>
        <v>159000</v>
      </c>
      <c r="L673" s="62">
        <f>'K8 SD_UPTD 2013'!N674</f>
        <v>17860000</v>
      </c>
      <c r="M673" s="62">
        <f>'K8 SD_UPTD 2013'!O674</f>
        <v>8729500</v>
      </c>
      <c r="N673" s="62">
        <f>'K8 SD_UPTD 2013'!P674</f>
        <v>0</v>
      </c>
      <c r="O673" s="62">
        <f>'K8 SD_UPTD 2013'!Q674</f>
        <v>910000</v>
      </c>
      <c r="P673" s="62">
        <f>'K8 SD_UPTD 2013'!R674</f>
        <v>2275000</v>
      </c>
      <c r="Q673" s="62">
        <f>'K8 SD_UPTD 2013'!S674</f>
        <v>0</v>
      </c>
      <c r="R673" s="62">
        <f t="shared" si="30"/>
        <v>76560000</v>
      </c>
      <c r="S673" s="59">
        <f t="shared" si="31"/>
        <v>0</v>
      </c>
      <c r="T673" s="59">
        <f t="shared" si="32"/>
        <v>0</v>
      </c>
      <c r="U673" s="59">
        <f>'PER TRIWULAN'!X668</f>
        <v>76560000</v>
      </c>
      <c r="V673" s="59">
        <f>'K8 SD_UPTD 2013'!F674</f>
        <v>76560000</v>
      </c>
    </row>
    <row r="674" spans="2:22">
      <c r="B674" s="79">
        <f>'PER TRIWULAN'!A669</f>
        <v>664</v>
      </c>
      <c r="C674" s="90" t="str">
        <f>'PER TRIWULAN'!I669</f>
        <v xml:space="preserve"> Tawangharjo </v>
      </c>
      <c r="D674" s="36" t="str">
        <f>'PER TRIWULAN'!B669</f>
        <v>SD NEGERI 1 MAYAHAN</v>
      </c>
      <c r="E674" s="62">
        <f>'K8 SD_UPTD 2013'!G675</f>
        <v>1105000</v>
      </c>
      <c r="F674" s="62">
        <f>'K8 SD_UPTD 2013'!H675</f>
        <v>635200</v>
      </c>
      <c r="G674" s="62">
        <f>'K8 SD_UPTD 2013'!I675</f>
        <v>9788500</v>
      </c>
      <c r="H674" s="62">
        <f>'K8 SD_UPTD 2013'!J675</f>
        <v>15043900</v>
      </c>
      <c r="I674" s="62">
        <f>'K8 SD_UPTD 2013'!K675</f>
        <v>22524900</v>
      </c>
      <c r="J674" s="62">
        <f>'K8 SD_UPTD 2013'!L675</f>
        <v>5794500</v>
      </c>
      <c r="K674" s="62">
        <f>'K8 SD_UPTD 2013'!M675</f>
        <v>13750000</v>
      </c>
      <c r="L674" s="62">
        <f>'K8 SD_UPTD 2013'!N675</f>
        <v>16200000</v>
      </c>
      <c r="M674" s="62">
        <f>'K8 SD_UPTD 2013'!O675</f>
        <v>3588000</v>
      </c>
      <c r="N674" s="62">
        <f>'K8 SD_UPTD 2013'!P675</f>
        <v>0</v>
      </c>
      <c r="O674" s="62">
        <f>'K8 SD_UPTD 2013'!Q675</f>
        <v>2050000</v>
      </c>
      <c r="P674" s="62">
        <f>'K8 SD_UPTD 2013'!R675</f>
        <v>0</v>
      </c>
      <c r="Q674" s="62">
        <f>'K8 SD_UPTD 2013'!S675</f>
        <v>0</v>
      </c>
      <c r="R674" s="62">
        <f t="shared" si="30"/>
        <v>90480000</v>
      </c>
      <c r="S674" s="59">
        <f t="shared" si="31"/>
        <v>0</v>
      </c>
      <c r="T674" s="59">
        <f t="shared" si="32"/>
        <v>0</v>
      </c>
      <c r="U674" s="59">
        <f>'PER TRIWULAN'!X669</f>
        <v>90480000</v>
      </c>
      <c r="V674" s="59">
        <f>'K8 SD_UPTD 2013'!F675</f>
        <v>90480000</v>
      </c>
    </row>
    <row r="675" spans="2:22">
      <c r="B675" s="79">
        <f>'PER TRIWULAN'!A670</f>
        <v>665</v>
      </c>
      <c r="C675" s="90" t="str">
        <f>'PER TRIWULAN'!I670</f>
        <v xml:space="preserve"> Tawangharjo </v>
      </c>
      <c r="D675" s="36" t="str">
        <f>'PER TRIWULAN'!B670</f>
        <v>SD NEGERI 1 PULONGRAMBE</v>
      </c>
      <c r="E675" s="62">
        <f>'K8 SD_UPTD 2013'!G676</f>
        <v>995000</v>
      </c>
      <c r="F675" s="62">
        <f>'K8 SD_UPTD 2013'!H676</f>
        <v>890000</v>
      </c>
      <c r="G675" s="62">
        <f>'K8 SD_UPTD 2013'!I676</f>
        <v>6994300</v>
      </c>
      <c r="H675" s="62">
        <f>'K8 SD_UPTD 2013'!J676</f>
        <v>14880700</v>
      </c>
      <c r="I675" s="62">
        <f>'K8 SD_UPTD 2013'!K676</f>
        <v>3603000</v>
      </c>
      <c r="J675" s="62">
        <f>'K8 SD_UPTD 2013'!L676</f>
        <v>870000</v>
      </c>
      <c r="K675" s="62">
        <f>'K8 SD_UPTD 2013'!M676</f>
        <v>3834000</v>
      </c>
      <c r="L675" s="62">
        <f>'K8 SD_UPTD 2013'!N676</f>
        <v>9710000</v>
      </c>
      <c r="M675" s="62">
        <f>'K8 SD_UPTD 2013'!O676</f>
        <v>9545000</v>
      </c>
      <c r="N675" s="62">
        <f>'K8 SD_UPTD 2013'!P676</f>
        <v>0</v>
      </c>
      <c r="O675" s="62">
        <f>'K8 SD_UPTD 2013'!Q676</f>
        <v>1758000</v>
      </c>
      <c r="P675" s="62">
        <f>'K8 SD_UPTD 2013'!R676</f>
        <v>1010000</v>
      </c>
      <c r="Q675" s="62">
        <f>'K8 SD_UPTD 2013'!S676</f>
        <v>1010000</v>
      </c>
      <c r="R675" s="62">
        <f t="shared" si="30"/>
        <v>55100000</v>
      </c>
      <c r="S675" s="59">
        <f t="shared" si="31"/>
        <v>0</v>
      </c>
      <c r="T675" s="59">
        <f t="shared" si="32"/>
        <v>0</v>
      </c>
      <c r="U675" s="59">
        <f>'PER TRIWULAN'!X670</f>
        <v>55100000</v>
      </c>
      <c r="V675" s="59">
        <f>'K8 SD_UPTD 2013'!F676</f>
        <v>55100000</v>
      </c>
    </row>
    <row r="676" spans="2:22">
      <c r="B676" s="79">
        <f>'PER TRIWULAN'!A671</f>
        <v>666</v>
      </c>
      <c r="C676" s="90" t="str">
        <f>'PER TRIWULAN'!I671</f>
        <v xml:space="preserve"> Tawangharjo </v>
      </c>
      <c r="D676" s="36" t="str">
        <f>'PER TRIWULAN'!B671</f>
        <v>SD NEGERI 1 SELO</v>
      </c>
      <c r="E676" s="62">
        <f>'K8 SD_UPTD 2013'!G677</f>
        <v>3222100</v>
      </c>
      <c r="F676" s="62">
        <f>'K8 SD_UPTD 2013'!H677</f>
        <v>1200000</v>
      </c>
      <c r="G676" s="62">
        <f>'K8 SD_UPTD 2013'!I677</f>
        <v>16056850</v>
      </c>
      <c r="H676" s="62">
        <f>'K8 SD_UPTD 2013'!J677</f>
        <v>10408600</v>
      </c>
      <c r="I676" s="62">
        <f>'K8 SD_UPTD 2013'!K677</f>
        <v>20362950</v>
      </c>
      <c r="J676" s="62">
        <f>'K8 SD_UPTD 2013'!L677</f>
        <v>2656134</v>
      </c>
      <c r="K676" s="62">
        <f>'K8 SD_UPTD 2013'!M677</f>
        <v>6119600</v>
      </c>
      <c r="L676" s="62">
        <f>'K8 SD_UPTD 2013'!N677</f>
        <v>15450000</v>
      </c>
      <c r="M676" s="62">
        <f>'K8 SD_UPTD 2013'!O677</f>
        <v>3440000</v>
      </c>
      <c r="N676" s="62">
        <f>'K8 SD_UPTD 2013'!P677</f>
        <v>0</v>
      </c>
      <c r="O676" s="62">
        <f>'K8 SD_UPTD 2013'!Q677</f>
        <v>3113766</v>
      </c>
      <c r="P676" s="62">
        <f>'K8 SD_UPTD 2013'!R677</f>
        <v>750000</v>
      </c>
      <c r="Q676" s="62">
        <f>'K8 SD_UPTD 2013'!S677</f>
        <v>1030000</v>
      </c>
      <c r="R676" s="62">
        <f t="shared" si="30"/>
        <v>83810000</v>
      </c>
      <c r="S676" s="59">
        <f t="shared" si="31"/>
        <v>0</v>
      </c>
      <c r="T676" s="59">
        <f t="shared" si="32"/>
        <v>10440000</v>
      </c>
      <c r="U676" s="59">
        <f>'PER TRIWULAN'!X671</f>
        <v>94250000</v>
      </c>
      <c r="V676" s="59">
        <f>'K8 SD_UPTD 2013'!F677</f>
        <v>94250000</v>
      </c>
    </row>
    <row r="677" spans="2:22">
      <c r="B677" s="79">
        <f>'PER TRIWULAN'!A672</f>
        <v>667</v>
      </c>
      <c r="C677" s="90" t="str">
        <f>'PER TRIWULAN'!I672</f>
        <v xml:space="preserve"> Tawangharjo </v>
      </c>
      <c r="D677" s="36" t="str">
        <f>'PER TRIWULAN'!B672</f>
        <v>SD NEGERI 1 TARUB</v>
      </c>
      <c r="E677" s="62">
        <f>'K8 SD_UPTD 2013'!G678</f>
        <v>1075000</v>
      </c>
      <c r="F677" s="62">
        <f>'K8 SD_UPTD 2013'!H678</f>
        <v>0</v>
      </c>
      <c r="G677" s="62">
        <f>'K8 SD_UPTD 2013'!I678</f>
        <v>45866750</v>
      </c>
      <c r="H677" s="62">
        <f>'K8 SD_UPTD 2013'!J678</f>
        <v>16684150</v>
      </c>
      <c r="I677" s="62">
        <f>'K8 SD_UPTD 2013'!K678</f>
        <v>17956450</v>
      </c>
      <c r="J677" s="62">
        <f>'K8 SD_UPTD 2013'!L678</f>
        <v>1168750</v>
      </c>
      <c r="K677" s="62">
        <f>'K8 SD_UPTD 2013'!M678</f>
        <v>6892000</v>
      </c>
      <c r="L677" s="62">
        <f>'K8 SD_UPTD 2013'!N678</f>
        <v>25250000</v>
      </c>
      <c r="M677" s="62">
        <f>'K8 SD_UPTD 2013'!O678</f>
        <v>10403000</v>
      </c>
      <c r="N677" s="62">
        <f>'K8 SD_UPTD 2013'!P678</f>
        <v>0</v>
      </c>
      <c r="O677" s="62">
        <f>'K8 SD_UPTD 2013'!Q678</f>
        <v>3713850</v>
      </c>
      <c r="P677" s="62">
        <f>'K8 SD_UPTD 2013'!R678</f>
        <v>1780000</v>
      </c>
      <c r="Q677" s="62">
        <f>'K8 SD_UPTD 2013'!S678</f>
        <v>0</v>
      </c>
      <c r="R677" s="62">
        <f t="shared" si="30"/>
        <v>130789950</v>
      </c>
      <c r="S677" s="59">
        <f t="shared" si="31"/>
        <v>0</v>
      </c>
      <c r="T677" s="59">
        <f t="shared" si="32"/>
        <v>50</v>
      </c>
      <c r="U677" s="59">
        <f>'PER TRIWULAN'!X672</f>
        <v>130790000</v>
      </c>
      <c r="V677" s="59">
        <f>'K8 SD_UPTD 2013'!F678</f>
        <v>130790000</v>
      </c>
    </row>
    <row r="678" spans="2:22">
      <c r="B678" s="79">
        <f>'PER TRIWULAN'!A673</f>
        <v>668</v>
      </c>
      <c r="C678" s="90" t="str">
        <f>'PER TRIWULAN'!I673</f>
        <v xml:space="preserve"> Tawangharjo </v>
      </c>
      <c r="D678" s="36" t="str">
        <f>'PER TRIWULAN'!B673</f>
        <v>SD NEGERI 1 TAWANGHARJO</v>
      </c>
      <c r="E678" s="62">
        <f>'K8 SD_UPTD 2013'!G679</f>
        <v>100000</v>
      </c>
      <c r="F678" s="62">
        <f>'K8 SD_UPTD 2013'!H679</f>
        <v>415000</v>
      </c>
      <c r="G678" s="62">
        <f>'K8 SD_UPTD 2013'!I679</f>
        <v>29246000</v>
      </c>
      <c r="H678" s="62">
        <f>'K8 SD_UPTD 2013'!J679</f>
        <v>22220000</v>
      </c>
      <c r="I678" s="62">
        <f>'K8 SD_UPTD 2013'!K679</f>
        <v>24882409</v>
      </c>
      <c r="J678" s="62">
        <f>'K8 SD_UPTD 2013'!L679</f>
        <v>8395446</v>
      </c>
      <c r="K678" s="62">
        <f>'K8 SD_UPTD 2013'!M679</f>
        <v>3419000</v>
      </c>
      <c r="L678" s="62">
        <f>'K8 SD_UPTD 2013'!N679</f>
        <v>17770000</v>
      </c>
      <c r="M678" s="62">
        <f>'K8 SD_UPTD 2013'!O679</f>
        <v>5999500</v>
      </c>
      <c r="N678" s="62">
        <f>'K8 SD_UPTD 2013'!P679</f>
        <v>300000</v>
      </c>
      <c r="O678" s="62">
        <f>'K8 SD_UPTD 2013'!Q679</f>
        <v>3830100</v>
      </c>
      <c r="P678" s="62">
        <f>'K8 SD_UPTD 2013'!R679</f>
        <v>497000</v>
      </c>
      <c r="Q678" s="62">
        <f>'K8 SD_UPTD 2013'!S679</f>
        <v>0</v>
      </c>
      <c r="R678" s="62">
        <f t="shared" si="30"/>
        <v>117074455</v>
      </c>
      <c r="S678" s="59">
        <f t="shared" si="31"/>
        <v>0</v>
      </c>
      <c r="T678" s="59">
        <f t="shared" si="32"/>
        <v>665545</v>
      </c>
      <c r="U678" s="59">
        <f>'PER TRIWULAN'!X673</f>
        <v>117740000</v>
      </c>
      <c r="V678" s="59">
        <f>'K8 SD_UPTD 2013'!F679</f>
        <v>117740000</v>
      </c>
    </row>
    <row r="679" spans="2:22">
      <c r="B679" s="79">
        <f>'PER TRIWULAN'!A674</f>
        <v>669</v>
      </c>
      <c r="C679" s="90" t="str">
        <f>'PER TRIWULAN'!I674</f>
        <v xml:space="preserve"> Tawangharjo </v>
      </c>
      <c r="D679" s="36" t="str">
        <f>'PER TRIWULAN'!B674</f>
        <v>SD NEGERI 1PLOSOREJO</v>
      </c>
      <c r="E679" s="62">
        <f>'K8 SD_UPTD 2013'!G680</f>
        <v>0</v>
      </c>
      <c r="F679" s="62">
        <f>'K8 SD_UPTD 2013'!H680</f>
        <v>2680000</v>
      </c>
      <c r="G679" s="62">
        <f>'K8 SD_UPTD 2013'!I680</f>
        <v>23342800</v>
      </c>
      <c r="H679" s="62">
        <f>'K8 SD_UPTD 2013'!J680</f>
        <v>46280500</v>
      </c>
      <c r="I679" s="62">
        <f>'K8 SD_UPTD 2013'!K680</f>
        <v>11063900</v>
      </c>
      <c r="J679" s="62">
        <f>'K8 SD_UPTD 2013'!L680</f>
        <v>11048200</v>
      </c>
      <c r="K679" s="62">
        <f>'K8 SD_UPTD 2013'!M680</f>
        <v>19599600</v>
      </c>
      <c r="L679" s="62">
        <f>'K8 SD_UPTD 2013'!N680</f>
        <v>19800000</v>
      </c>
      <c r="M679" s="62">
        <f>'K8 SD_UPTD 2013'!O680</f>
        <v>5235000</v>
      </c>
      <c r="N679" s="62">
        <f>'K8 SD_UPTD 2013'!P680</f>
        <v>0</v>
      </c>
      <c r="O679" s="62">
        <f>'K8 SD_UPTD 2013'!Q680</f>
        <v>1600000</v>
      </c>
      <c r="P679" s="62">
        <f>'K8 SD_UPTD 2013'!R680</f>
        <v>0</v>
      </c>
      <c r="Q679" s="62">
        <f>'K8 SD_UPTD 2013'!S680</f>
        <v>0</v>
      </c>
      <c r="R679" s="62">
        <f t="shared" si="30"/>
        <v>140650000</v>
      </c>
      <c r="S679" s="59">
        <f t="shared" si="31"/>
        <v>0</v>
      </c>
      <c r="T679" s="59">
        <f t="shared" si="32"/>
        <v>0</v>
      </c>
      <c r="U679" s="59">
        <f>'PER TRIWULAN'!X674</f>
        <v>140650000</v>
      </c>
      <c r="V679" s="59">
        <f>'K8 SD_UPTD 2013'!F680</f>
        <v>140650000</v>
      </c>
    </row>
    <row r="680" spans="2:22">
      <c r="B680" s="79">
        <f>'PER TRIWULAN'!A675</f>
        <v>670</v>
      </c>
      <c r="C680" s="90" t="str">
        <f>'PER TRIWULAN'!I675</f>
        <v xml:space="preserve"> Tawangharjo </v>
      </c>
      <c r="D680" s="36" t="str">
        <f>'PER TRIWULAN'!B675</f>
        <v>SD NEGERI 2 GODAN</v>
      </c>
      <c r="E680" s="62">
        <f>'K8 SD_UPTD 2013'!G681</f>
        <v>1395000</v>
      </c>
      <c r="F680" s="62">
        <f>'K8 SD_UPTD 2013'!H681</f>
        <v>0</v>
      </c>
      <c r="G680" s="62">
        <f>'K8 SD_UPTD 2013'!I681</f>
        <v>22503450</v>
      </c>
      <c r="H680" s="62">
        <f>'K8 SD_UPTD 2013'!J681</f>
        <v>11985550</v>
      </c>
      <c r="I680" s="62">
        <f>'K8 SD_UPTD 2013'!K681</f>
        <v>14222350</v>
      </c>
      <c r="J680" s="62">
        <f>'K8 SD_UPTD 2013'!L681</f>
        <v>2137500</v>
      </c>
      <c r="K680" s="62">
        <f>'K8 SD_UPTD 2013'!M681</f>
        <v>4475000</v>
      </c>
      <c r="L680" s="62">
        <f>'K8 SD_UPTD 2013'!N681</f>
        <v>20225000</v>
      </c>
      <c r="M680" s="62">
        <f>'K8 SD_UPTD 2013'!O681</f>
        <v>8379500</v>
      </c>
      <c r="N680" s="62">
        <f>'K8 SD_UPTD 2013'!P681</f>
        <v>0</v>
      </c>
      <c r="O680" s="62">
        <f>'K8 SD_UPTD 2013'!Q681</f>
        <v>3249650</v>
      </c>
      <c r="P680" s="62">
        <f>'K8 SD_UPTD 2013'!R681</f>
        <v>1907000</v>
      </c>
      <c r="Q680" s="62">
        <f>'K8 SD_UPTD 2013'!S681</f>
        <v>0</v>
      </c>
      <c r="R680" s="62">
        <f t="shared" si="30"/>
        <v>90480000</v>
      </c>
      <c r="S680" s="59">
        <f t="shared" si="31"/>
        <v>0</v>
      </c>
      <c r="T680" s="59">
        <f t="shared" si="32"/>
        <v>0</v>
      </c>
      <c r="U680" s="59">
        <f>'PER TRIWULAN'!X675</f>
        <v>90480000</v>
      </c>
      <c r="V680" s="59">
        <f>'K8 SD_UPTD 2013'!F681</f>
        <v>90480000</v>
      </c>
    </row>
    <row r="681" spans="2:22">
      <c r="B681" s="79">
        <f>'PER TRIWULAN'!A676</f>
        <v>671</v>
      </c>
      <c r="C681" s="90" t="str">
        <f>'PER TRIWULAN'!I676</f>
        <v xml:space="preserve"> Tawangharjo </v>
      </c>
      <c r="D681" s="36" t="str">
        <f>'PER TRIWULAN'!B676</f>
        <v>SD NEGERI 2 JONO</v>
      </c>
      <c r="E681" s="62">
        <f>'K8 SD_UPTD 2013'!G682</f>
        <v>0</v>
      </c>
      <c r="F681" s="62">
        <f>'K8 SD_UPTD 2013'!H682</f>
        <v>450000</v>
      </c>
      <c r="G681" s="62">
        <f>'K8 SD_UPTD 2013'!I682</f>
        <v>14963900</v>
      </c>
      <c r="H681" s="62">
        <f>'K8 SD_UPTD 2013'!J682</f>
        <v>13181600</v>
      </c>
      <c r="I681" s="62">
        <f>'K8 SD_UPTD 2013'!K682</f>
        <v>4809700</v>
      </c>
      <c r="J681" s="62">
        <f>'K8 SD_UPTD 2013'!L682</f>
        <v>3482150</v>
      </c>
      <c r="K681" s="62">
        <f>'K8 SD_UPTD 2013'!M682</f>
        <v>12806850</v>
      </c>
      <c r="L681" s="62">
        <f>'K8 SD_UPTD 2013'!N682</f>
        <v>18075000</v>
      </c>
      <c r="M681" s="62">
        <f>'K8 SD_UPTD 2013'!O682</f>
        <v>4531500</v>
      </c>
      <c r="N681" s="62">
        <f>'K8 SD_UPTD 2013'!P682</f>
        <v>0</v>
      </c>
      <c r="O681" s="62">
        <f>'K8 SD_UPTD 2013'!Q682</f>
        <v>4915300</v>
      </c>
      <c r="P681" s="62">
        <f>'K8 SD_UPTD 2013'!R682</f>
        <v>4700000</v>
      </c>
      <c r="Q681" s="62">
        <f>'K8 SD_UPTD 2013'!S682</f>
        <v>2619000</v>
      </c>
      <c r="R681" s="62">
        <f t="shared" si="30"/>
        <v>84535000</v>
      </c>
      <c r="S681" s="59">
        <f t="shared" si="31"/>
        <v>0</v>
      </c>
      <c r="T681" s="59">
        <f t="shared" si="32"/>
        <v>13775000</v>
      </c>
      <c r="U681" s="59">
        <f>'PER TRIWULAN'!X676</f>
        <v>98310000</v>
      </c>
      <c r="V681" s="59">
        <f>'K8 SD_UPTD 2013'!F682</f>
        <v>98310000</v>
      </c>
    </row>
    <row r="682" spans="2:22">
      <c r="B682" s="79">
        <f>'PER TRIWULAN'!A677</f>
        <v>672</v>
      </c>
      <c r="C682" s="90" t="str">
        <f>'PER TRIWULAN'!I677</f>
        <v xml:space="preserve"> Tawangharjo </v>
      </c>
      <c r="D682" s="36" t="str">
        <f>'PER TRIWULAN'!B677</f>
        <v>SD NEGERI 2 MAYAHAN</v>
      </c>
      <c r="E682" s="62">
        <f>'K8 SD_UPTD 2013'!G683</f>
        <v>1461000</v>
      </c>
      <c r="F682" s="62">
        <f>'K8 SD_UPTD 2013'!H683</f>
        <v>972050</v>
      </c>
      <c r="G682" s="62">
        <f>'K8 SD_UPTD 2013'!I683</f>
        <v>48800100</v>
      </c>
      <c r="H682" s="62">
        <f>'K8 SD_UPTD 2013'!J683</f>
        <v>28529000</v>
      </c>
      <c r="I682" s="62">
        <f>'K8 SD_UPTD 2013'!K683</f>
        <v>26114000</v>
      </c>
      <c r="J682" s="62">
        <f>'K8 SD_UPTD 2013'!L683</f>
        <v>1673900</v>
      </c>
      <c r="K682" s="62">
        <f>'K8 SD_UPTD 2013'!M683</f>
        <v>11206000</v>
      </c>
      <c r="L682" s="62">
        <f>'K8 SD_UPTD 2013'!N683</f>
        <v>31517000</v>
      </c>
      <c r="M682" s="62">
        <f>'K8 SD_UPTD 2013'!O683</f>
        <v>5563250</v>
      </c>
      <c r="N682" s="62">
        <f>'K8 SD_UPTD 2013'!P683</f>
        <v>2190000</v>
      </c>
      <c r="O682" s="62">
        <f>'K8 SD_UPTD 2013'!Q683</f>
        <v>2333500</v>
      </c>
      <c r="P682" s="62">
        <f>'K8 SD_UPTD 2013'!R683</f>
        <v>0</v>
      </c>
      <c r="Q682" s="62">
        <f>'K8 SD_UPTD 2013'!S683</f>
        <v>0</v>
      </c>
      <c r="R682" s="62">
        <f t="shared" si="30"/>
        <v>160359800</v>
      </c>
      <c r="S682" s="59">
        <f t="shared" si="31"/>
        <v>0</v>
      </c>
      <c r="T682" s="59">
        <f t="shared" si="32"/>
        <v>10200</v>
      </c>
      <c r="U682" s="59">
        <f>'PER TRIWULAN'!X677</f>
        <v>160370000</v>
      </c>
      <c r="V682" s="59">
        <f>'K8 SD_UPTD 2013'!F683</f>
        <v>160370000</v>
      </c>
    </row>
    <row r="683" spans="2:22">
      <c r="B683" s="79">
        <f>'PER TRIWULAN'!A678</f>
        <v>673</v>
      </c>
      <c r="C683" s="90" t="str">
        <f>'PER TRIWULAN'!I678</f>
        <v xml:space="preserve"> Tawangharjo </v>
      </c>
      <c r="D683" s="36" t="str">
        <f>'PER TRIWULAN'!B678</f>
        <v>SD NEGERI 2 PLOSOREJO</v>
      </c>
      <c r="E683" s="62">
        <f>'K8 SD_UPTD 2013'!G684</f>
        <v>0</v>
      </c>
      <c r="F683" s="62">
        <f>'K8 SD_UPTD 2013'!H684</f>
        <v>0</v>
      </c>
      <c r="G683" s="62">
        <f>'K8 SD_UPTD 2013'!I684</f>
        <v>24883450</v>
      </c>
      <c r="H683" s="62">
        <f>'K8 SD_UPTD 2013'!J684</f>
        <v>16961510</v>
      </c>
      <c r="I683" s="62">
        <f>'K8 SD_UPTD 2013'!K684</f>
        <v>23104300</v>
      </c>
      <c r="J683" s="62">
        <f>'K8 SD_UPTD 2013'!L684</f>
        <v>2563240</v>
      </c>
      <c r="K683" s="62">
        <f>'K8 SD_UPTD 2013'!M684</f>
        <v>15067500</v>
      </c>
      <c r="L683" s="62">
        <f>'K8 SD_UPTD 2013'!N684</f>
        <v>26925000</v>
      </c>
      <c r="M683" s="62">
        <f>'K8 SD_UPTD 2013'!O684</f>
        <v>4535000</v>
      </c>
      <c r="N683" s="62">
        <f>'K8 SD_UPTD 2013'!P684</f>
        <v>0</v>
      </c>
      <c r="O683" s="62">
        <f>'K8 SD_UPTD 2013'!Q684</f>
        <v>2210000</v>
      </c>
      <c r="P683" s="62">
        <f>'K8 SD_UPTD 2013'!R684</f>
        <v>1430000</v>
      </c>
      <c r="Q683" s="62">
        <f>'K8 SD_UPTD 2013'!S684</f>
        <v>4700000</v>
      </c>
      <c r="R683" s="62">
        <f t="shared" si="30"/>
        <v>122380000</v>
      </c>
      <c r="S683" s="59">
        <f t="shared" si="31"/>
        <v>0</v>
      </c>
      <c r="T683" s="59">
        <f t="shared" si="32"/>
        <v>0</v>
      </c>
      <c r="U683" s="59">
        <f>'PER TRIWULAN'!X678</f>
        <v>122380000</v>
      </c>
      <c r="V683" s="59">
        <f>'K8 SD_UPTD 2013'!F684</f>
        <v>122380000</v>
      </c>
    </row>
    <row r="684" spans="2:22">
      <c r="B684" s="79">
        <f>'PER TRIWULAN'!A679</f>
        <v>674</v>
      </c>
      <c r="C684" s="90" t="str">
        <f>'PER TRIWULAN'!I679</f>
        <v xml:space="preserve"> Tawangharjo </v>
      </c>
      <c r="D684" s="36" t="str">
        <f>'PER TRIWULAN'!B679</f>
        <v>SD NEGERI 2 POJOK</v>
      </c>
      <c r="E684" s="62">
        <f>'K8 SD_UPTD 2013'!G685</f>
        <v>0</v>
      </c>
      <c r="F684" s="62">
        <f>'K8 SD_UPTD 2013'!H685</f>
        <v>0</v>
      </c>
      <c r="G684" s="62">
        <f>'K8 SD_UPTD 2013'!I685</f>
        <v>3800000</v>
      </c>
      <c r="H684" s="62">
        <f>'K8 SD_UPTD 2013'!J685</f>
        <v>2735100</v>
      </c>
      <c r="I684" s="62">
        <f>'K8 SD_UPTD 2013'!K685</f>
        <v>6830046</v>
      </c>
      <c r="J684" s="62">
        <f>'K8 SD_UPTD 2013'!L685</f>
        <v>3125204</v>
      </c>
      <c r="K684" s="62">
        <f>'K8 SD_UPTD 2013'!M685</f>
        <v>7564000</v>
      </c>
      <c r="L684" s="62">
        <f>'K8 SD_UPTD 2013'!N685</f>
        <v>12250000</v>
      </c>
      <c r="M684" s="62">
        <f>'K8 SD_UPTD 2013'!O685</f>
        <v>2427050</v>
      </c>
      <c r="N684" s="62">
        <f>'K8 SD_UPTD 2013'!P685</f>
        <v>0</v>
      </c>
      <c r="O684" s="62">
        <f>'K8 SD_UPTD 2013'!Q685</f>
        <v>1725000</v>
      </c>
      <c r="P684" s="62">
        <f>'K8 SD_UPTD 2013'!R685</f>
        <v>1795000</v>
      </c>
      <c r="Q684" s="62">
        <f>'K8 SD_UPTD 2013'!S685</f>
        <v>10238600</v>
      </c>
      <c r="R684" s="62">
        <f t="shared" si="30"/>
        <v>52490000</v>
      </c>
      <c r="S684" s="59">
        <f t="shared" si="31"/>
        <v>0</v>
      </c>
      <c r="T684" s="59">
        <f t="shared" si="32"/>
        <v>0</v>
      </c>
      <c r="U684" s="59">
        <f>'PER TRIWULAN'!X679</f>
        <v>52490000</v>
      </c>
      <c r="V684" s="59">
        <f>'K8 SD_UPTD 2013'!F685</f>
        <v>52490000</v>
      </c>
    </row>
    <row r="685" spans="2:22">
      <c r="B685" s="79">
        <f>'PER TRIWULAN'!A680</f>
        <v>675</v>
      </c>
      <c r="C685" s="90" t="str">
        <f>'PER TRIWULAN'!I680</f>
        <v xml:space="preserve"> Tawangharjo </v>
      </c>
      <c r="D685" s="36" t="str">
        <f>'PER TRIWULAN'!B680</f>
        <v>SD NEGERI 2 SELO</v>
      </c>
      <c r="E685" s="62">
        <f>'K8 SD_UPTD 2013'!G686</f>
        <v>81000</v>
      </c>
      <c r="F685" s="62">
        <f>'K8 SD_UPTD 2013'!H686</f>
        <v>0</v>
      </c>
      <c r="G685" s="62">
        <f>'K8 SD_UPTD 2013'!I686</f>
        <v>17010400</v>
      </c>
      <c r="H685" s="62">
        <f>'K8 SD_UPTD 2013'!J686</f>
        <v>7949800</v>
      </c>
      <c r="I685" s="62">
        <f>'K8 SD_UPTD 2013'!K686</f>
        <v>9138150</v>
      </c>
      <c r="J685" s="62">
        <f>'K8 SD_UPTD 2013'!L686</f>
        <v>1470000</v>
      </c>
      <c r="K685" s="62">
        <f>'K8 SD_UPTD 2013'!M686</f>
        <v>15391450</v>
      </c>
      <c r="L685" s="62">
        <f>'K8 SD_UPTD 2013'!N686</f>
        <v>15150000</v>
      </c>
      <c r="M685" s="62">
        <f>'K8 SD_UPTD 2013'!O686</f>
        <v>6309200</v>
      </c>
      <c r="N685" s="62">
        <f>'K8 SD_UPTD 2013'!P686</f>
        <v>0</v>
      </c>
      <c r="O685" s="62">
        <f>'K8 SD_UPTD 2013'!Q686</f>
        <v>0</v>
      </c>
      <c r="P685" s="62">
        <f>'K8 SD_UPTD 2013'!R686</f>
        <v>0</v>
      </c>
      <c r="Q685" s="62">
        <f>'K8 SD_UPTD 2013'!S686</f>
        <v>0</v>
      </c>
      <c r="R685" s="62">
        <f t="shared" si="30"/>
        <v>72500000</v>
      </c>
      <c r="S685" s="59">
        <f t="shared" si="31"/>
        <v>0</v>
      </c>
      <c r="T685" s="59">
        <f t="shared" si="32"/>
        <v>0</v>
      </c>
      <c r="U685" s="59">
        <f>'PER TRIWULAN'!X680</f>
        <v>72500000</v>
      </c>
      <c r="V685" s="59">
        <f>'K8 SD_UPTD 2013'!F686</f>
        <v>72500000</v>
      </c>
    </row>
    <row r="686" spans="2:22">
      <c r="B686" s="79">
        <f>'PER TRIWULAN'!A681</f>
        <v>676</v>
      </c>
      <c r="C686" s="90" t="str">
        <f>'PER TRIWULAN'!I681</f>
        <v xml:space="preserve"> Tawangharjo </v>
      </c>
      <c r="D686" s="36" t="str">
        <f>'PER TRIWULAN'!B681</f>
        <v>SD NEGERI 3 JONO</v>
      </c>
      <c r="E686" s="62">
        <f>'K8 SD_UPTD 2013'!G687</f>
        <v>480000</v>
      </c>
      <c r="F686" s="62">
        <f>'K8 SD_UPTD 2013'!H687</f>
        <v>0</v>
      </c>
      <c r="G686" s="62">
        <f>'K8 SD_UPTD 2013'!I687</f>
        <v>0</v>
      </c>
      <c r="H686" s="62">
        <f>'K8 SD_UPTD 2013'!J687</f>
        <v>4147800</v>
      </c>
      <c r="I686" s="62">
        <f>'K8 SD_UPTD 2013'!K687</f>
        <v>2190000</v>
      </c>
      <c r="J686" s="62">
        <f>'K8 SD_UPTD 2013'!L687</f>
        <v>3004200</v>
      </c>
      <c r="K686" s="62">
        <f>'K8 SD_UPTD 2013'!M687</f>
        <v>60000</v>
      </c>
      <c r="L686" s="62">
        <f>'K8 SD_UPTD 2013'!N687</f>
        <v>6750000</v>
      </c>
      <c r="M686" s="62">
        <f>'K8 SD_UPTD 2013'!O687</f>
        <v>3780000</v>
      </c>
      <c r="N686" s="62">
        <f>'K8 SD_UPTD 2013'!P687</f>
        <v>0</v>
      </c>
      <c r="O686" s="62">
        <f>'K8 SD_UPTD 2013'!Q687</f>
        <v>1479000</v>
      </c>
      <c r="P686" s="62">
        <f>'K8 SD_UPTD 2013'!R687</f>
        <v>330000</v>
      </c>
      <c r="Q686" s="62">
        <f>'K8 SD_UPTD 2013'!S687</f>
        <v>1269000</v>
      </c>
      <c r="R686" s="62">
        <f t="shared" si="30"/>
        <v>23490000</v>
      </c>
      <c r="S686" s="59">
        <f t="shared" si="31"/>
        <v>0</v>
      </c>
      <c r="T686" s="59">
        <f t="shared" si="32"/>
        <v>0</v>
      </c>
      <c r="U686" s="59">
        <f>'PER TRIWULAN'!X681</f>
        <v>23490000</v>
      </c>
      <c r="V686" s="59">
        <f>'K8 SD_UPTD 2013'!F687</f>
        <v>23490000</v>
      </c>
    </row>
    <row r="687" spans="2:22">
      <c r="B687" s="79">
        <f>'PER TRIWULAN'!A682</f>
        <v>677</v>
      </c>
      <c r="C687" s="90" t="str">
        <f>'PER TRIWULAN'!I682</f>
        <v xml:space="preserve"> Tawangharjo </v>
      </c>
      <c r="D687" s="36" t="str">
        <f>'PER TRIWULAN'!B682</f>
        <v>SD NEGERI 3 KEMADOHBATUR</v>
      </c>
      <c r="E687" s="62">
        <f>'K8 SD_UPTD 2013'!G688</f>
        <v>2916000</v>
      </c>
      <c r="F687" s="62">
        <f>'K8 SD_UPTD 2013'!H688</f>
        <v>1458500</v>
      </c>
      <c r="G687" s="62">
        <f>'K8 SD_UPTD 2013'!I688</f>
        <v>8338500</v>
      </c>
      <c r="H687" s="62">
        <f>'K8 SD_UPTD 2013'!J688</f>
        <v>5861600</v>
      </c>
      <c r="I687" s="62">
        <f>'K8 SD_UPTD 2013'!K688</f>
        <v>6590400</v>
      </c>
      <c r="J687" s="62">
        <f>'K8 SD_UPTD 2013'!L688</f>
        <v>1797000</v>
      </c>
      <c r="K687" s="62">
        <f>'K8 SD_UPTD 2013'!M688</f>
        <v>3506000</v>
      </c>
      <c r="L687" s="62">
        <f>'K8 SD_UPTD 2013'!N688</f>
        <v>18320000</v>
      </c>
      <c r="M687" s="62">
        <f>'K8 SD_UPTD 2013'!O688</f>
        <v>8992000</v>
      </c>
      <c r="N687" s="62">
        <f>'K8 SD_UPTD 2013'!P688</f>
        <v>0</v>
      </c>
      <c r="O687" s="62">
        <f>'K8 SD_UPTD 2013'!Q688</f>
        <v>1450000</v>
      </c>
      <c r="P687" s="62">
        <f>'K8 SD_UPTD 2013'!R688</f>
        <v>0</v>
      </c>
      <c r="Q687" s="62">
        <f>'K8 SD_UPTD 2013'!S688</f>
        <v>2250000</v>
      </c>
      <c r="R687" s="62">
        <f t="shared" si="30"/>
        <v>61480000</v>
      </c>
      <c r="S687" s="59">
        <f t="shared" si="31"/>
        <v>0</v>
      </c>
      <c r="T687" s="59">
        <f t="shared" si="32"/>
        <v>0</v>
      </c>
      <c r="U687" s="59">
        <f>'PER TRIWULAN'!X682</f>
        <v>61480000</v>
      </c>
      <c r="V687" s="59">
        <f>'K8 SD_UPTD 2013'!F688</f>
        <v>61480000</v>
      </c>
    </row>
    <row r="688" spans="2:22">
      <c r="B688" s="79">
        <f>'PER TRIWULAN'!A683</f>
        <v>678</v>
      </c>
      <c r="C688" s="90" t="str">
        <f>'PER TRIWULAN'!I683</f>
        <v xml:space="preserve"> Tawangharjo </v>
      </c>
      <c r="D688" s="36" t="str">
        <f>'PER TRIWULAN'!B683</f>
        <v>SD NEGERI 3 MAYAHAN</v>
      </c>
      <c r="E688" s="62">
        <f>'K8 SD_UPTD 2013'!G689</f>
        <v>1755000</v>
      </c>
      <c r="F688" s="62">
        <f>'K8 SD_UPTD 2013'!H689</f>
        <v>135000</v>
      </c>
      <c r="G688" s="62">
        <f>'K8 SD_UPTD 2013'!I689</f>
        <v>5249000</v>
      </c>
      <c r="H688" s="62">
        <f>'K8 SD_UPTD 2013'!J689</f>
        <v>6265400</v>
      </c>
      <c r="I688" s="62">
        <f>'K8 SD_UPTD 2013'!K689</f>
        <v>19781600</v>
      </c>
      <c r="J688" s="62">
        <f>'K8 SD_UPTD 2013'!L689</f>
        <v>9524000</v>
      </c>
      <c r="K688" s="62">
        <f>'K8 SD_UPTD 2013'!M689</f>
        <v>11955000</v>
      </c>
      <c r="L688" s="62">
        <f>'K8 SD_UPTD 2013'!N689</f>
        <v>15300000</v>
      </c>
      <c r="M688" s="62">
        <f>'K8 SD_UPTD 2013'!O689</f>
        <v>2710000</v>
      </c>
      <c r="N688" s="62">
        <f>'K8 SD_UPTD 2013'!P689</f>
        <v>1890000</v>
      </c>
      <c r="O688" s="62">
        <f>'K8 SD_UPTD 2013'!Q689</f>
        <v>3175000</v>
      </c>
      <c r="P688" s="62">
        <f>'K8 SD_UPTD 2013'!R689</f>
        <v>0</v>
      </c>
      <c r="Q688" s="62">
        <f>'K8 SD_UPTD 2013'!S689</f>
        <v>2880000</v>
      </c>
      <c r="R688" s="62">
        <f t="shared" si="30"/>
        <v>80620000</v>
      </c>
      <c r="S688" s="59">
        <f t="shared" si="31"/>
        <v>0</v>
      </c>
      <c r="T688" s="59">
        <f t="shared" si="32"/>
        <v>0</v>
      </c>
      <c r="U688" s="59">
        <f>'PER TRIWULAN'!X683</f>
        <v>80620000</v>
      </c>
      <c r="V688" s="59">
        <f>'K8 SD_UPTD 2013'!F689</f>
        <v>80620000</v>
      </c>
    </row>
    <row r="689" spans="2:22">
      <c r="B689" s="79">
        <f>'PER TRIWULAN'!A684</f>
        <v>679</v>
      </c>
      <c r="C689" s="90" t="str">
        <f>'PER TRIWULAN'!I684</f>
        <v xml:space="preserve"> Tawangharjo </v>
      </c>
      <c r="D689" s="36" t="str">
        <f>'PER TRIWULAN'!B684</f>
        <v>SD NEGERI 3 PLOSOREJO</v>
      </c>
      <c r="E689" s="62">
        <f>'K8 SD_UPTD 2013'!G690</f>
        <v>1559300</v>
      </c>
      <c r="F689" s="62">
        <f>'K8 SD_UPTD 2013'!H690</f>
        <v>901184</v>
      </c>
      <c r="G689" s="62">
        <f>'K8 SD_UPTD 2013'!I690</f>
        <v>13823810</v>
      </c>
      <c r="H689" s="62">
        <f>'K8 SD_UPTD 2013'!J690</f>
        <v>21152258</v>
      </c>
      <c r="I689" s="62">
        <f>'K8 SD_UPTD 2013'!K690</f>
        <v>31748678</v>
      </c>
      <c r="J689" s="62">
        <f>'K8 SD_UPTD 2013'!L690</f>
        <v>8085010</v>
      </c>
      <c r="K689" s="62">
        <f>'K8 SD_UPTD 2013'!M690</f>
        <v>19525000</v>
      </c>
      <c r="L689" s="62">
        <f>'K8 SD_UPTD 2013'!N690</f>
        <v>22842000</v>
      </c>
      <c r="M689" s="62">
        <f>'K8 SD_UPTD 2013'!O690</f>
        <v>5067760</v>
      </c>
      <c r="N689" s="62">
        <f>'K8 SD_UPTD 2013'!P690</f>
        <v>0</v>
      </c>
      <c r="O689" s="62">
        <f>'K8 SD_UPTD 2013'!Q690</f>
        <v>2895000</v>
      </c>
      <c r="P689" s="62">
        <f>'K8 SD_UPTD 2013'!R690</f>
        <v>0</v>
      </c>
      <c r="Q689" s="62">
        <f>'K8 SD_UPTD 2013'!S690</f>
        <v>0</v>
      </c>
      <c r="R689" s="62">
        <f t="shared" si="30"/>
        <v>127600000</v>
      </c>
      <c r="S689" s="59">
        <f t="shared" si="31"/>
        <v>0</v>
      </c>
      <c r="T689" s="59">
        <f t="shared" si="32"/>
        <v>0</v>
      </c>
      <c r="U689" s="59">
        <f>'PER TRIWULAN'!X684</f>
        <v>127600000</v>
      </c>
      <c r="V689" s="59">
        <f>'K8 SD_UPTD 2013'!F690</f>
        <v>127600000</v>
      </c>
    </row>
    <row r="690" spans="2:22">
      <c r="B690" s="79">
        <f>'PER TRIWULAN'!A685</f>
        <v>680</v>
      </c>
      <c r="C690" s="90" t="str">
        <f>'PER TRIWULAN'!I685</f>
        <v xml:space="preserve"> Tawangharjo </v>
      </c>
      <c r="D690" s="36" t="str">
        <f>'PER TRIWULAN'!B685</f>
        <v>SD NEGERI 3 POJOK</v>
      </c>
      <c r="E690" s="62">
        <f>'K8 SD_UPTD 2013'!G691</f>
        <v>2662000</v>
      </c>
      <c r="F690" s="62">
        <f>'K8 SD_UPTD 2013'!H691</f>
        <v>0</v>
      </c>
      <c r="G690" s="62">
        <f>'K8 SD_UPTD 2013'!I691</f>
        <v>7604750</v>
      </c>
      <c r="H690" s="62">
        <f>'K8 SD_UPTD 2013'!J691</f>
        <v>7314500</v>
      </c>
      <c r="I690" s="62">
        <f>'K8 SD_UPTD 2013'!K691</f>
        <v>7106550</v>
      </c>
      <c r="J690" s="62">
        <f>'K8 SD_UPTD 2013'!L691</f>
        <v>1531000</v>
      </c>
      <c r="K690" s="62">
        <f>'K8 SD_UPTD 2013'!M691</f>
        <v>18211200</v>
      </c>
      <c r="L690" s="62">
        <f>'K8 SD_UPTD 2013'!N691</f>
        <v>17380000</v>
      </c>
      <c r="M690" s="62">
        <f>'K8 SD_UPTD 2013'!O691</f>
        <v>1539000</v>
      </c>
      <c r="N690" s="62">
        <f>'K8 SD_UPTD 2013'!P691</f>
        <v>1160000</v>
      </c>
      <c r="O690" s="62">
        <f>'K8 SD_UPTD 2013'!Q691</f>
        <v>2060000</v>
      </c>
      <c r="P690" s="62">
        <f>'K8 SD_UPTD 2013'!R691</f>
        <v>711000</v>
      </c>
      <c r="Q690" s="62">
        <f>'K8 SD_UPTD 2013'!S691</f>
        <v>0</v>
      </c>
      <c r="R690" s="62">
        <f t="shared" si="30"/>
        <v>67280000</v>
      </c>
      <c r="S690" s="59">
        <f t="shared" si="31"/>
        <v>0</v>
      </c>
      <c r="T690" s="59">
        <f t="shared" si="32"/>
        <v>0</v>
      </c>
      <c r="U690" s="59">
        <f>'PER TRIWULAN'!X685</f>
        <v>67280000</v>
      </c>
      <c r="V690" s="59">
        <f>'K8 SD_UPTD 2013'!F691</f>
        <v>67280000</v>
      </c>
    </row>
    <row r="691" spans="2:22">
      <c r="B691" s="79">
        <f>'PER TRIWULAN'!A686</f>
        <v>681</v>
      </c>
      <c r="C691" s="90" t="str">
        <f>'PER TRIWULAN'!I686</f>
        <v xml:space="preserve"> Tawangharjo </v>
      </c>
      <c r="D691" s="36" t="str">
        <f>'PER TRIWULAN'!B686</f>
        <v>SD NEGERI 3 SELO</v>
      </c>
      <c r="E691" s="62">
        <f>'K8 SD_UPTD 2013'!G692</f>
        <v>8735000</v>
      </c>
      <c r="F691" s="62">
        <f>'K8 SD_UPTD 2013'!H692</f>
        <v>1145000</v>
      </c>
      <c r="G691" s="62">
        <f>'K8 SD_UPTD 2013'!I692</f>
        <v>25238250</v>
      </c>
      <c r="H691" s="62">
        <f>'K8 SD_UPTD 2013'!J692</f>
        <v>30994500</v>
      </c>
      <c r="I691" s="62">
        <f>'K8 SD_UPTD 2013'!K692</f>
        <v>4988500</v>
      </c>
      <c r="J691" s="62">
        <f>'K8 SD_UPTD 2013'!L692</f>
        <v>2165700</v>
      </c>
      <c r="K691" s="62">
        <f>'K8 SD_UPTD 2013'!M692</f>
        <v>17073050</v>
      </c>
      <c r="L691" s="62">
        <f>'K8 SD_UPTD 2013'!N692</f>
        <v>120000</v>
      </c>
      <c r="M691" s="62">
        <f>'K8 SD_UPTD 2013'!O692</f>
        <v>16800000</v>
      </c>
      <c r="N691" s="62">
        <f>'K8 SD_UPTD 2013'!P692</f>
        <v>0</v>
      </c>
      <c r="O691" s="62">
        <f>'K8 SD_UPTD 2013'!Q692</f>
        <v>5500000</v>
      </c>
      <c r="P691" s="62">
        <f>'K8 SD_UPTD 2013'!R692</f>
        <v>1800000</v>
      </c>
      <c r="Q691" s="62">
        <f>'K8 SD_UPTD 2013'!S692</f>
        <v>9270000</v>
      </c>
      <c r="R691" s="62">
        <f t="shared" si="30"/>
        <v>123830000</v>
      </c>
      <c r="S691" s="59">
        <f t="shared" si="31"/>
        <v>0</v>
      </c>
      <c r="T691" s="59">
        <f t="shared" si="32"/>
        <v>0</v>
      </c>
      <c r="U691" s="59">
        <f>'PER TRIWULAN'!X686</f>
        <v>123830000</v>
      </c>
      <c r="V691" s="59">
        <f>'K8 SD_UPTD 2013'!F692</f>
        <v>123830000</v>
      </c>
    </row>
    <row r="692" spans="2:22">
      <c r="B692" s="79">
        <f>'PER TRIWULAN'!A687</f>
        <v>682</v>
      </c>
      <c r="C692" s="90" t="str">
        <f>'PER TRIWULAN'!I687</f>
        <v xml:space="preserve"> Tawangharjo </v>
      </c>
      <c r="D692" s="36" t="str">
        <f>'PER TRIWULAN'!B687</f>
        <v>SD NEGERI 3 TARUB</v>
      </c>
      <c r="E692" s="62">
        <f>'K8 SD_UPTD 2013'!G693</f>
        <v>769500</v>
      </c>
      <c r="F692" s="62">
        <f>'K8 SD_UPTD 2013'!H693</f>
        <v>0</v>
      </c>
      <c r="G692" s="62">
        <f>'K8 SD_UPTD 2013'!I693</f>
        <v>22471700</v>
      </c>
      <c r="H692" s="62">
        <f>'K8 SD_UPTD 2013'!J693</f>
        <v>19668900</v>
      </c>
      <c r="I692" s="62">
        <f>'K8 SD_UPTD 2013'!K693</f>
        <v>21202730</v>
      </c>
      <c r="J692" s="62">
        <f>'K8 SD_UPTD 2013'!L693</f>
        <v>2107320</v>
      </c>
      <c r="K692" s="62">
        <f>'K8 SD_UPTD 2013'!M693</f>
        <v>12290500</v>
      </c>
      <c r="L692" s="62">
        <f>'K8 SD_UPTD 2013'!N693</f>
        <v>34692350</v>
      </c>
      <c r="M692" s="62">
        <f>'K8 SD_UPTD 2013'!O693</f>
        <v>7592000</v>
      </c>
      <c r="N692" s="62">
        <f>'K8 SD_UPTD 2013'!P693</f>
        <v>355000</v>
      </c>
      <c r="O692" s="62">
        <f>'K8 SD_UPTD 2013'!Q693</f>
        <v>2475000</v>
      </c>
      <c r="P692" s="62">
        <f>'K8 SD_UPTD 2013'!R693</f>
        <v>1835000</v>
      </c>
      <c r="Q692" s="62">
        <f>'K8 SD_UPTD 2013'!S693</f>
        <v>3300000</v>
      </c>
      <c r="R692" s="62">
        <f t="shared" si="30"/>
        <v>128760000</v>
      </c>
      <c r="S692" s="59">
        <f t="shared" si="31"/>
        <v>0</v>
      </c>
      <c r="T692" s="59">
        <f t="shared" si="32"/>
        <v>0</v>
      </c>
      <c r="U692" s="59">
        <f>'PER TRIWULAN'!X687</f>
        <v>128760000</v>
      </c>
      <c r="V692" s="59">
        <f>'K8 SD_UPTD 2013'!F693</f>
        <v>128760000</v>
      </c>
    </row>
    <row r="693" spans="2:22">
      <c r="B693" s="79">
        <f>'PER TRIWULAN'!A688</f>
        <v>683</v>
      </c>
      <c r="C693" s="90" t="str">
        <f>'PER TRIWULAN'!I688</f>
        <v xml:space="preserve"> Tawangharjo </v>
      </c>
      <c r="D693" s="36" t="str">
        <f>'PER TRIWULAN'!B688</f>
        <v>SD NEGERI 3 TAWANGHARJO</v>
      </c>
      <c r="E693" s="62">
        <f>'K8 SD_UPTD 2013'!G694</f>
        <v>2675000</v>
      </c>
      <c r="F693" s="62">
        <f>'K8 SD_UPTD 2013'!H694</f>
        <v>400000</v>
      </c>
      <c r="G693" s="62">
        <f>'K8 SD_UPTD 2013'!I694</f>
        <v>18926500</v>
      </c>
      <c r="H693" s="62">
        <f>'K8 SD_UPTD 2013'!J694</f>
        <v>19564800</v>
      </c>
      <c r="I693" s="62">
        <f>'K8 SD_UPTD 2013'!K694</f>
        <v>20248050</v>
      </c>
      <c r="J693" s="62">
        <f>'K8 SD_UPTD 2013'!L694</f>
        <v>2380650</v>
      </c>
      <c r="K693" s="62">
        <f>'K8 SD_UPTD 2013'!M694</f>
        <v>5327000</v>
      </c>
      <c r="L693" s="62">
        <f>'K8 SD_UPTD 2013'!N694</f>
        <v>20050000</v>
      </c>
      <c r="M693" s="62">
        <f>'K8 SD_UPTD 2013'!O694</f>
        <v>7860000</v>
      </c>
      <c r="N693" s="62">
        <f>'K8 SD_UPTD 2013'!P694</f>
        <v>0</v>
      </c>
      <c r="O693" s="62">
        <f>'K8 SD_UPTD 2013'!Q694</f>
        <v>4593000</v>
      </c>
      <c r="P693" s="62">
        <f>'K8 SD_UPTD 2013'!R694</f>
        <v>1760000</v>
      </c>
      <c r="Q693" s="62">
        <f>'K8 SD_UPTD 2013'!S694</f>
        <v>5545000</v>
      </c>
      <c r="R693" s="62">
        <f t="shared" si="30"/>
        <v>109330000</v>
      </c>
      <c r="S693" s="59">
        <f t="shared" si="31"/>
        <v>0</v>
      </c>
      <c r="T693" s="59">
        <f t="shared" si="32"/>
        <v>0</v>
      </c>
      <c r="U693" s="59">
        <f>'PER TRIWULAN'!X688</f>
        <v>109330000</v>
      </c>
      <c r="V693" s="59">
        <f>'K8 SD_UPTD 2013'!F694</f>
        <v>109330000</v>
      </c>
    </row>
    <row r="694" spans="2:22">
      <c r="B694" s="79">
        <f>'PER TRIWULAN'!A689</f>
        <v>684</v>
      </c>
      <c r="C694" s="90" t="str">
        <f>'PER TRIWULAN'!I689</f>
        <v xml:space="preserve"> Tawangharjo </v>
      </c>
      <c r="D694" s="36" t="str">
        <f>'PER TRIWULAN'!B689</f>
        <v>SD NEGERI 4 JONO</v>
      </c>
      <c r="E694" s="62">
        <f>'K8 SD_UPTD 2013'!G695</f>
        <v>1360000</v>
      </c>
      <c r="F694" s="62">
        <f>'K8 SD_UPTD 2013'!H695</f>
        <v>352000</v>
      </c>
      <c r="G694" s="62">
        <f>'K8 SD_UPTD 2013'!I695</f>
        <v>19533850</v>
      </c>
      <c r="H694" s="62">
        <f>'K8 SD_UPTD 2013'!J695</f>
        <v>12673850</v>
      </c>
      <c r="I694" s="62">
        <f>'K8 SD_UPTD 2013'!K695</f>
        <v>14916300</v>
      </c>
      <c r="J694" s="62">
        <f>'K8 SD_UPTD 2013'!L695</f>
        <v>4793500</v>
      </c>
      <c r="K694" s="62">
        <f>'K8 SD_UPTD 2013'!M695</f>
        <v>4444500</v>
      </c>
      <c r="L694" s="62">
        <f>'K8 SD_UPTD 2013'!N695</f>
        <v>14400000</v>
      </c>
      <c r="M694" s="62">
        <f>'K8 SD_UPTD 2013'!O695</f>
        <v>5205000</v>
      </c>
      <c r="N694" s="62">
        <f>'K8 SD_UPTD 2013'!P695</f>
        <v>0</v>
      </c>
      <c r="O694" s="62">
        <f>'K8 SD_UPTD 2013'!Q695</f>
        <v>3271000</v>
      </c>
      <c r="P694" s="62">
        <f>'K8 SD_UPTD 2013'!R695</f>
        <v>5170000</v>
      </c>
      <c r="Q694" s="62">
        <f>'K8 SD_UPTD 2013'!S695</f>
        <v>300000</v>
      </c>
      <c r="R694" s="62">
        <f t="shared" si="30"/>
        <v>86420000</v>
      </c>
      <c r="S694" s="59">
        <f t="shared" si="31"/>
        <v>0</v>
      </c>
      <c r="T694" s="59">
        <f t="shared" si="32"/>
        <v>0</v>
      </c>
      <c r="U694" s="59">
        <f>'PER TRIWULAN'!X689</f>
        <v>86420000</v>
      </c>
      <c r="V694" s="59">
        <f>'K8 SD_UPTD 2013'!F695</f>
        <v>86420000</v>
      </c>
    </row>
    <row r="695" spans="2:22">
      <c r="B695" s="79">
        <f>'PER TRIWULAN'!A690</f>
        <v>685</v>
      </c>
      <c r="C695" s="90" t="str">
        <f>'PER TRIWULAN'!I690</f>
        <v xml:space="preserve"> Tawangharjo </v>
      </c>
      <c r="D695" s="36" t="str">
        <f>'PER TRIWULAN'!B690</f>
        <v>SD NEGERI 4 SELO</v>
      </c>
      <c r="E695" s="62">
        <f>'K8 SD_UPTD 2013'!G696</f>
        <v>0</v>
      </c>
      <c r="F695" s="62">
        <f>'K8 SD_UPTD 2013'!H696</f>
        <v>0</v>
      </c>
      <c r="G695" s="62">
        <f>'K8 SD_UPTD 2013'!I696</f>
        <v>727000</v>
      </c>
      <c r="H695" s="62">
        <f>'K8 SD_UPTD 2013'!J696</f>
        <v>5052850</v>
      </c>
      <c r="I695" s="62">
        <f>'K8 SD_UPTD 2013'!K696</f>
        <v>1243300</v>
      </c>
      <c r="J695" s="62">
        <f>'K8 SD_UPTD 2013'!L696</f>
        <v>79900</v>
      </c>
      <c r="K695" s="62">
        <f>'K8 SD_UPTD 2013'!M696</f>
        <v>355000</v>
      </c>
      <c r="L695" s="62">
        <f>'K8 SD_UPTD 2013'!N696</f>
        <v>7575000</v>
      </c>
      <c r="M695" s="62">
        <f>'K8 SD_UPTD 2013'!O696</f>
        <v>975000</v>
      </c>
      <c r="N695" s="62">
        <f>'K8 SD_UPTD 2013'!P696</f>
        <v>210000</v>
      </c>
      <c r="O695" s="62">
        <f>'K8 SD_UPTD 2013'!Q696</f>
        <v>776150</v>
      </c>
      <c r="P695" s="62">
        <f>'K8 SD_UPTD 2013'!R696</f>
        <v>0</v>
      </c>
      <c r="Q695" s="62">
        <f>'K8 SD_UPTD 2013'!S696</f>
        <v>5190800</v>
      </c>
      <c r="R695" s="62">
        <f t="shared" si="30"/>
        <v>22185000</v>
      </c>
      <c r="S695" s="59">
        <f t="shared" si="31"/>
        <v>0</v>
      </c>
      <c r="T695" s="59">
        <f t="shared" si="32"/>
        <v>0</v>
      </c>
      <c r="U695" s="59">
        <f>'PER TRIWULAN'!X690</f>
        <v>22185000</v>
      </c>
      <c r="V695" s="59">
        <f>'K8 SD_UPTD 2013'!F696</f>
        <v>22185000</v>
      </c>
    </row>
    <row r="696" spans="2:22">
      <c r="B696" s="79">
        <f>'PER TRIWULAN'!A691</f>
        <v>686</v>
      </c>
      <c r="C696" s="90" t="str">
        <f>'PER TRIWULAN'!I691</f>
        <v xml:space="preserve"> Tawangharjo </v>
      </c>
      <c r="D696" s="36" t="str">
        <f>'PER TRIWULAN'!B691</f>
        <v>SD NEGERI 2 TARUB</v>
      </c>
      <c r="E696" s="62">
        <f>'K8 SD_UPTD 2013'!G697</f>
        <v>11353500</v>
      </c>
      <c r="F696" s="62">
        <f>'K8 SD_UPTD 2013'!H697</f>
        <v>3362000</v>
      </c>
      <c r="G696" s="62">
        <f>'K8 SD_UPTD 2013'!I697</f>
        <v>12179000</v>
      </c>
      <c r="H696" s="62">
        <f>'K8 SD_UPTD 2013'!J697</f>
        <v>20664950</v>
      </c>
      <c r="I696" s="62">
        <f>'K8 SD_UPTD 2013'!K697</f>
        <v>10267000</v>
      </c>
      <c r="J696" s="62">
        <f>'K8 SD_UPTD 2013'!L697</f>
        <v>21006000</v>
      </c>
      <c r="K696" s="62">
        <f>'K8 SD_UPTD 2013'!M697</f>
        <v>14690000</v>
      </c>
      <c r="L696" s="62">
        <f>'K8 SD_UPTD 2013'!N697</f>
        <v>17200000</v>
      </c>
      <c r="M696" s="62">
        <f>'K8 SD_UPTD 2013'!O697</f>
        <v>9514500</v>
      </c>
      <c r="N696" s="62">
        <f>'K8 SD_UPTD 2013'!P697</f>
        <v>980000</v>
      </c>
      <c r="O696" s="62">
        <f>'K8 SD_UPTD 2013'!Q697</f>
        <v>2794300</v>
      </c>
      <c r="P696" s="62">
        <f>'K8 SD_UPTD 2013'!R697</f>
        <v>10294750</v>
      </c>
      <c r="Q696" s="62">
        <f>'K8 SD_UPTD 2013'!S697</f>
        <v>1991000</v>
      </c>
      <c r="R696" s="62">
        <f t="shared" si="30"/>
        <v>136297000</v>
      </c>
      <c r="S696" s="59">
        <f t="shared" si="31"/>
        <v>0</v>
      </c>
      <c r="T696" s="59">
        <f t="shared" si="32"/>
        <v>3000</v>
      </c>
      <c r="U696" s="59">
        <f>'PER TRIWULAN'!X691</f>
        <v>136300000</v>
      </c>
      <c r="V696" s="59">
        <f>'K8 SD_UPTD 2013'!F697</f>
        <v>136300000</v>
      </c>
    </row>
    <row r="697" spans="2:22">
      <c r="B697" s="79">
        <f>'PER TRIWULAN'!A692</f>
        <v>687</v>
      </c>
      <c r="C697" s="90" t="str">
        <f>'PER TRIWULAN'!I692</f>
        <v xml:space="preserve"> Tawangharjo </v>
      </c>
      <c r="D697" s="36" t="str">
        <f>'PER TRIWULAN'!B692</f>
        <v>SD NEGERI 3 GODAN</v>
      </c>
      <c r="E697" s="62">
        <f>'K8 SD_UPTD 2013'!G698</f>
        <v>0</v>
      </c>
      <c r="F697" s="62">
        <f>'K8 SD_UPTD 2013'!H698</f>
        <v>199000</v>
      </c>
      <c r="G697" s="62">
        <f>'K8 SD_UPTD 2013'!I698</f>
        <v>15520500</v>
      </c>
      <c r="H697" s="62">
        <f>'K8 SD_UPTD 2013'!J698</f>
        <v>12014700</v>
      </c>
      <c r="I697" s="62">
        <f>'K8 SD_UPTD 2013'!K698</f>
        <v>16953800</v>
      </c>
      <c r="J697" s="62">
        <f>'K8 SD_UPTD 2013'!L698</f>
        <v>3155000</v>
      </c>
      <c r="K697" s="62">
        <f>'K8 SD_UPTD 2013'!M698</f>
        <v>7934000</v>
      </c>
      <c r="L697" s="62">
        <f>'K8 SD_UPTD 2013'!N698</f>
        <v>22350000</v>
      </c>
      <c r="M697" s="62">
        <f>'K8 SD_UPTD 2013'!O698</f>
        <v>4423000</v>
      </c>
      <c r="N697" s="62">
        <f>'K8 SD_UPTD 2013'!P698</f>
        <v>0</v>
      </c>
      <c r="O697" s="62">
        <f>'K8 SD_UPTD 2013'!Q698</f>
        <v>2100000</v>
      </c>
      <c r="P697" s="62">
        <f>'K8 SD_UPTD 2013'!R698</f>
        <v>900000</v>
      </c>
      <c r="Q697" s="62">
        <f>'K8 SD_UPTD 2013'!S698</f>
        <v>0</v>
      </c>
      <c r="R697" s="62">
        <f t="shared" si="30"/>
        <v>85550000</v>
      </c>
      <c r="S697" s="59">
        <f t="shared" si="31"/>
        <v>0</v>
      </c>
      <c r="T697" s="59">
        <f t="shared" si="32"/>
        <v>0</v>
      </c>
      <c r="U697" s="59">
        <f>'PER TRIWULAN'!X692</f>
        <v>85550000</v>
      </c>
      <c r="V697" s="59">
        <f>'K8 SD_UPTD 2013'!F698</f>
        <v>85550000</v>
      </c>
    </row>
    <row r="698" spans="2:22">
      <c r="B698" s="79">
        <f>'PER TRIWULAN'!A693</f>
        <v>688</v>
      </c>
      <c r="C698" s="90" t="str">
        <f>'PER TRIWULAN'!I693</f>
        <v xml:space="preserve"> Tawangharjo </v>
      </c>
      <c r="D698" s="36" t="str">
        <f>'PER TRIWULAN'!B693</f>
        <v>SD NEGERI 4 GODAN</v>
      </c>
      <c r="E698" s="62">
        <f>'K8 SD_UPTD 2013'!G699</f>
        <v>205000</v>
      </c>
      <c r="F698" s="62">
        <f>'K8 SD_UPTD 2013'!H699</f>
        <v>690000</v>
      </c>
      <c r="G698" s="62">
        <f>'K8 SD_UPTD 2013'!I699</f>
        <v>18618500</v>
      </c>
      <c r="H698" s="62">
        <f>'K8 SD_UPTD 2013'!J699</f>
        <v>10818950</v>
      </c>
      <c r="I698" s="62">
        <f>'K8 SD_UPTD 2013'!K699</f>
        <v>12435200</v>
      </c>
      <c r="J698" s="62">
        <f>'K8 SD_UPTD 2013'!L699</f>
        <v>1677000</v>
      </c>
      <c r="K698" s="62">
        <f>'K8 SD_UPTD 2013'!M699</f>
        <v>7070000</v>
      </c>
      <c r="L698" s="62">
        <f>'K8 SD_UPTD 2013'!N699</f>
        <v>19000000</v>
      </c>
      <c r="M698" s="62">
        <f>'K8 SD_UPTD 2013'!O699</f>
        <v>6154500</v>
      </c>
      <c r="N698" s="62">
        <f>'K8 SD_UPTD 2013'!P699</f>
        <v>0</v>
      </c>
      <c r="O698" s="62">
        <f>'K8 SD_UPTD 2013'!Q699</f>
        <v>3285850</v>
      </c>
      <c r="P698" s="62">
        <f>'K8 SD_UPTD 2013'!R699</f>
        <v>375000</v>
      </c>
      <c r="Q698" s="62">
        <f>'K8 SD_UPTD 2013'!S699</f>
        <v>0</v>
      </c>
      <c r="R698" s="62">
        <f t="shared" si="30"/>
        <v>80330000</v>
      </c>
      <c r="S698" s="59">
        <f t="shared" si="31"/>
        <v>0</v>
      </c>
      <c r="T698" s="59">
        <f t="shared" si="32"/>
        <v>0</v>
      </c>
      <c r="U698" s="59">
        <f>'PER TRIWULAN'!X693</f>
        <v>80330000</v>
      </c>
      <c r="V698" s="59">
        <f>'K8 SD_UPTD 2013'!F699</f>
        <v>80330000</v>
      </c>
    </row>
    <row r="699" spans="2:22">
      <c r="B699" s="79">
        <f>'PER TRIWULAN'!A694</f>
        <v>689</v>
      </c>
      <c r="C699" s="90" t="str">
        <f>'PER TRIWULAN'!I694</f>
        <v xml:space="preserve"> Tawangharjo </v>
      </c>
      <c r="D699" s="36" t="str">
        <f>'PER TRIWULAN'!B694</f>
        <v>SD NEGERI 2 KEMADOHBATUR</v>
      </c>
      <c r="E699" s="62">
        <f>'K8 SD_UPTD 2013'!G700</f>
        <v>7796000</v>
      </c>
      <c r="F699" s="62">
        <f>'K8 SD_UPTD 2013'!H700</f>
        <v>1760000</v>
      </c>
      <c r="G699" s="62">
        <f>'K8 SD_UPTD 2013'!I700</f>
        <v>16786000</v>
      </c>
      <c r="H699" s="62">
        <f>'K8 SD_UPTD 2013'!J700</f>
        <v>13234000</v>
      </c>
      <c r="I699" s="62">
        <f>'K8 SD_UPTD 2013'!K700</f>
        <v>21207000</v>
      </c>
      <c r="J699" s="62">
        <f>'K8 SD_UPTD 2013'!L700</f>
        <v>3250000</v>
      </c>
      <c r="K699" s="62">
        <f>'K8 SD_UPTD 2013'!M700</f>
        <v>8914000</v>
      </c>
      <c r="L699" s="62">
        <f>'K8 SD_UPTD 2013'!N700</f>
        <v>22602000</v>
      </c>
      <c r="M699" s="62">
        <f>'K8 SD_UPTD 2013'!O700</f>
        <v>4980000</v>
      </c>
      <c r="N699" s="62">
        <f>'K8 SD_UPTD 2013'!P700</f>
        <v>614000</v>
      </c>
      <c r="O699" s="62">
        <f>'K8 SD_UPTD 2013'!Q700</f>
        <v>3260000</v>
      </c>
      <c r="P699" s="62">
        <f>'K8 SD_UPTD 2013'!R700</f>
        <v>3459000</v>
      </c>
      <c r="Q699" s="62">
        <f>'K8 SD_UPTD 2013'!S700</f>
        <v>308000</v>
      </c>
      <c r="R699" s="62">
        <f t="shared" si="30"/>
        <v>108170000</v>
      </c>
      <c r="S699" s="59">
        <f t="shared" si="31"/>
        <v>0</v>
      </c>
      <c r="T699" s="59">
        <f t="shared" si="32"/>
        <v>0</v>
      </c>
      <c r="U699" s="59">
        <f>'PER TRIWULAN'!X694</f>
        <v>108170000</v>
      </c>
      <c r="V699" s="59">
        <f>'K8 SD_UPTD 2013'!F700</f>
        <v>108170000</v>
      </c>
    </row>
    <row r="700" spans="2:22">
      <c r="B700" s="79">
        <f>'PER TRIWULAN'!A695</f>
        <v>690</v>
      </c>
      <c r="C700" s="90" t="str">
        <f>'PER TRIWULAN'!I695</f>
        <v xml:space="preserve"> Tawangharjo </v>
      </c>
      <c r="D700" s="36" t="str">
        <f>'PER TRIWULAN'!B695</f>
        <v>SD NEGERI 1 POJOK</v>
      </c>
      <c r="E700" s="62">
        <f>'K8 SD_UPTD 2013'!G701</f>
        <v>797050</v>
      </c>
      <c r="F700" s="62">
        <f>'K8 SD_UPTD 2013'!H701</f>
        <v>800000</v>
      </c>
      <c r="G700" s="62">
        <f>'K8 SD_UPTD 2013'!I701</f>
        <v>3104000</v>
      </c>
      <c r="H700" s="62">
        <f>'K8 SD_UPTD 2013'!J701</f>
        <v>12881350</v>
      </c>
      <c r="I700" s="62">
        <f>'K8 SD_UPTD 2013'!K701</f>
        <v>17828000</v>
      </c>
      <c r="J700" s="62">
        <f>'K8 SD_UPTD 2013'!L701</f>
        <v>1409900</v>
      </c>
      <c r="K700" s="62">
        <f>'K8 SD_UPTD 2013'!M701</f>
        <v>13711750</v>
      </c>
      <c r="L700" s="62">
        <f>'K8 SD_UPTD 2013'!N701</f>
        <v>13650000</v>
      </c>
      <c r="M700" s="62">
        <f>'K8 SD_UPTD 2013'!O701</f>
        <v>3533800</v>
      </c>
      <c r="N700" s="62">
        <f>'K8 SD_UPTD 2013'!P701</f>
        <v>0</v>
      </c>
      <c r="O700" s="62">
        <f>'K8 SD_UPTD 2013'!Q701</f>
        <v>2859750</v>
      </c>
      <c r="P700" s="62">
        <f>'K8 SD_UPTD 2013'!R701</f>
        <v>0</v>
      </c>
      <c r="Q700" s="62">
        <f>'K8 SD_UPTD 2013'!S701</f>
        <v>764400</v>
      </c>
      <c r="R700" s="62">
        <f t="shared" si="30"/>
        <v>71340000</v>
      </c>
      <c r="S700" s="59">
        <f t="shared" si="31"/>
        <v>0</v>
      </c>
      <c r="T700" s="59">
        <f t="shared" si="32"/>
        <v>0</v>
      </c>
      <c r="U700" s="59">
        <f>'PER TRIWULAN'!X695</f>
        <v>71340000</v>
      </c>
      <c r="V700" s="59">
        <f>'K8 SD_UPTD 2013'!F701</f>
        <v>71340000</v>
      </c>
    </row>
    <row r="701" spans="2:22">
      <c r="B701" s="79">
        <f>'PER TRIWULAN'!A696</f>
        <v>691</v>
      </c>
      <c r="C701" s="90" t="str">
        <f>'PER TRIWULAN'!I696</f>
        <v xml:space="preserve"> Tawangharjo </v>
      </c>
      <c r="D701" s="36" t="str">
        <f>'PER TRIWULAN'!B696</f>
        <v>SD NEGERI 2 PULONGRAMBE</v>
      </c>
      <c r="E701" s="62">
        <f>'K8 SD_UPTD 2013'!G702</f>
        <v>0</v>
      </c>
      <c r="F701" s="62">
        <f>'K8 SD_UPTD 2013'!H702</f>
        <v>0</v>
      </c>
      <c r="G701" s="62">
        <f>'K8 SD_UPTD 2013'!I702</f>
        <v>8155000</v>
      </c>
      <c r="H701" s="62">
        <f>'K8 SD_UPTD 2013'!J702</f>
        <v>10405600</v>
      </c>
      <c r="I701" s="62">
        <f>'K8 SD_UPTD 2013'!K702</f>
        <v>31145900</v>
      </c>
      <c r="J701" s="62">
        <f>'K8 SD_UPTD 2013'!L702</f>
        <v>420000</v>
      </c>
      <c r="K701" s="62">
        <f>'K8 SD_UPTD 2013'!M702</f>
        <v>5321000</v>
      </c>
      <c r="L701" s="62">
        <f>'K8 SD_UPTD 2013'!N702</f>
        <v>14850000</v>
      </c>
      <c r="M701" s="62">
        <f>'K8 SD_UPTD 2013'!O702</f>
        <v>10332500</v>
      </c>
      <c r="N701" s="62">
        <f>'K8 SD_UPTD 2013'!P702</f>
        <v>1250000</v>
      </c>
      <c r="O701" s="62">
        <f>'K8 SD_UPTD 2013'!Q702</f>
        <v>2800000</v>
      </c>
      <c r="P701" s="62">
        <f>'K8 SD_UPTD 2013'!R702</f>
        <v>0</v>
      </c>
      <c r="Q701" s="62">
        <f>'K8 SD_UPTD 2013'!S702</f>
        <v>0</v>
      </c>
      <c r="R701" s="62">
        <f t="shared" si="30"/>
        <v>84680000</v>
      </c>
      <c r="S701" s="59">
        <f t="shared" si="31"/>
        <v>0</v>
      </c>
      <c r="T701" s="59">
        <f t="shared" si="32"/>
        <v>0</v>
      </c>
      <c r="U701" s="59">
        <f>'PER TRIWULAN'!X696</f>
        <v>84680000</v>
      </c>
      <c r="V701" s="59">
        <f>'K8 SD_UPTD 2013'!F702</f>
        <v>84680000</v>
      </c>
    </row>
    <row r="702" spans="2:22">
      <c r="B702" s="79">
        <f>'PER TRIWULAN'!A697</f>
        <v>692</v>
      </c>
      <c r="C702" s="90" t="str">
        <f>'PER TRIWULAN'!I697</f>
        <v xml:space="preserve"> Tegowanu </v>
      </c>
      <c r="D702" s="36" t="str">
        <f>'PER TRIWULAN'!B697</f>
        <v>SD NEGERI 1 CANGKRING</v>
      </c>
      <c r="E702" s="62">
        <f>'K8 SD_UPTD 2013'!G703</f>
        <v>4034860</v>
      </c>
      <c r="F702" s="62">
        <f>'K8 SD_UPTD 2013'!H703</f>
        <v>625000</v>
      </c>
      <c r="G702" s="62">
        <f>'K8 SD_UPTD 2013'!I703</f>
        <v>25499000</v>
      </c>
      <c r="H702" s="62">
        <f>'K8 SD_UPTD 2013'!J703</f>
        <v>22538590</v>
      </c>
      <c r="I702" s="62">
        <f>'K8 SD_UPTD 2013'!K703</f>
        <v>11416350</v>
      </c>
      <c r="J702" s="62">
        <f>'K8 SD_UPTD 2013'!L703</f>
        <v>13428000</v>
      </c>
      <c r="K702" s="62">
        <f>'K8 SD_UPTD 2013'!M703</f>
        <v>23354500</v>
      </c>
      <c r="L702" s="62">
        <f>'K8 SD_UPTD 2013'!N703</f>
        <v>14175000</v>
      </c>
      <c r="M702" s="62">
        <f>'K8 SD_UPTD 2013'!O703</f>
        <v>6152700</v>
      </c>
      <c r="N702" s="62">
        <f>'K8 SD_UPTD 2013'!P703</f>
        <v>0</v>
      </c>
      <c r="O702" s="62">
        <f>'K8 SD_UPTD 2013'!Q703</f>
        <v>1825000</v>
      </c>
      <c r="P702" s="62">
        <f>'K8 SD_UPTD 2013'!R703</f>
        <v>2000000</v>
      </c>
      <c r="Q702" s="62">
        <f>'K8 SD_UPTD 2013'!S703</f>
        <v>3421000</v>
      </c>
      <c r="R702" s="62">
        <f t="shared" si="30"/>
        <v>128470000</v>
      </c>
      <c r="S702" s="59">
        <f t="shared" si="31"/>
        <v>0</v>
      </c>
      <c r="T702" s="59">
        <f t="shared" si="32"/>
        <v>0</v>
      </c>
      <c r="U702" s="59">
        <f>'PER TRIWULAN'!X697</f>
        <v>128470000</v>
      </c>
      <c r="V702" s="59">
        <f>'K8 SD_UPTD 2013'!F703</f>
        <v>128470000</v>
      </c>
    </row>
    <row r="703" spans="2:22">
      <c r="B703" s="79">
        <f>'PER TRIWULAN'!A698</f>
        <v>693</v>
      </c>
      <c r="C703" s="90" t="str">
        <f>'PER TRIWULAN'!I698</f>
        <v xml:space="preserve"> Tegowanu </v>
      </c>
      <c r="D703" s="36" t="str">
        <f>'PER TRIWULAN'!B698</f>
        <v>SD NEGERI 1 KEBONAGUNG</v>
      </c>
      <c r="E703" s="62">
        <f>'K8 SD_UPTD 2013'!G704</f>
        <v>6800000</v>
      </c>
      <c r="F703" s="62">
        <f>'K8 SD_UPTD 2013'!H704</f>
        <v>1500000</v>
      </c>
      <c r="G703" s="62">
        <f>'K8 SD_UPTD 2013'!I704</f>
        <v>9700000</v>
      </c>
      <c r="H703" s="62">
        <f>'K8 SD_UPTD 2013'!J704</f>
        <v>8200000</v>
      </c>
      <c r="I703" s="62">
        <f>'K8 SD_UPTD 2013'!K704</f>
        <v>9000000</v>
      </c>
      <c r="J703" s="62">
        <f>'K8 SD_UPTD 2013'!L704</f>
        <v>2800000</v>
      </c>
      <c r="K703" s="62">
        <f>'K8 SD_UPTD 2013'!M704</f>
        <v>6250000</v>
      </c>
      <c r="L703" s="62">
        <f>'K8 SD_UPTD 2013'!N704</f>
        <v>10200000</v>
      </c>
      <c r="M703" s="62">
        <f>'K8 SD_UPTD 2013'!O704</f>
        <v>6350000</v>
      </c>
      <c r="N703" s="62">
        <f>'K8 SD_UPTD 2013'!P704</f>
        <v>3250000</v>
      </c>
      <c r="O703" s="62">
        <f>'K8 SD_UPTD 2013'!Q704</f>
        <v>5250000</v>
      </c>
      <c r="P703" s="62">
        <f>'K8 SD_UPTD 2013'!R704</f>
        <v>6500000</v>
      </c>
      <c r="Q703" s="62">
        <f>'K8 SD_UPTD 2013'!S704</f>
        <v>8010000</v>
      </c>
      <c r="R703" s="62">
        <f t="shared" si="30"/>
        <v>83810000</v>
      </c>
      <c r="S703" s="59">
        <f t="shared" si="31"/>
        <v>0</v>
      </c>
      <c r="T703" s="59">
        <f t="shared" si="32"/>
        <v>0</v>
      </c>
      <c r="U703" s="59">
        <f>'PER TRIWULAN'!X698</f>
        <v>83810000</v>
      </c>
      <c r="V703" s="59">
        <f>'K8 SD_UPTD 2013'!F704</f>
        <v>83810000</v>
      </c>
    </row>
    <row r="704" spans="2:22">
      <c r="B704" s="79">
        <f>'PER TRIWULAN'!A699</f>
        <v>694</v>
      </c>
      <c r="C704" s="90" t="str">
        <f>'PER TRIWULAN'!I699</f>
        <v xml:space="preserve"> Tegowanu </v>
      </c>
      <c r="D704" s="36" t="str">
        <f>'PER TRIWULAN'!B699</f>
        <v>SD NEGERI 1 KEDUNGWUNGU</v>
      </c>
      <c r="E704" s="62">
        <f>'K8 SD_UPTD 2013'!G705</f>
        <v>0</v>
      </c>
      <c r="F704" s="62">
        <f>'K8 SD_UPTD 2013'!H705</f>
        <v>1420000</v>
      </c>
      <c r="G704" s="62">
        <f>'K8 SD_UPTD 2013'!I705</f>
        <v>10504801</v>
      </c>
      <c r="H704" s="62">
        <f>'K8 SD_UPTD 2013'!J705</f>
        <v>21106200</v>
      </c>
      <c r="I704" s="62">
        <f>'K8 SD_UPTD 2013'!K705</f>
        <v>19653702</v>
      </c>
      <c r="J704" s="62">
        <f>'K8 SD_UPTD 2013'!L705</f>
        <v>2042822</v>
      </c>
      <c r="K704" s="62">
        <f>'K8 SD_UPTD 2013'!M705</f>
        <v>24974721</v>
      </c>
      <c r="L704" s="62">
        <f>'K8 SD_UPTD 2013'!N705</f>
        <v>9350000</v>
      </c>
      <c r="M704" s="62">
        <f>'K8 SD_UPTD 2013'!O705</f>
        <v>2604700</v>
      </c>
      <c r="N704" s="62">
        <f>'K8 SD_UPTD 2013'!P705</f>
        <v>0</v>
      </c>
      <c r="O704" s="62">
        <f>'K8 SD_UPTD 2013'!Q705</f>
        <v>1124054</v>
      </c>
      <c r="P704" s="62">
        <f>'K8 SD_UPTD 2013'!R705</f>
        <v>0</v>
      </c>
      <c r="Q704" s="62">
        <f>'K8 SD_UPTD 2013'!S705</f>
        <v>8429000</v>
      </c>
      <c r="R704" s="62">
        <f t="shared" si="30"/>
        <v>101210000</v>
      </c>
      <c r="S704" s="59">
        <f t="shared" si="31"/>
        <v>0</v>
      </c>
      <c r="T704" s="59">
        <f t="shared" si="32"/>
        <v>0</v>
      </c>
      <c r="U704" s="59">
        <f>'PER TRIWULAN'!X699</f>
        <v>101210000</v>
      </c>
      <c r="V704" s="59">
        <f>'K8 SD_UPTD 2013'!F705</f>
        <v>101210000</v>
      </c>
    </row>
    <row r="705" spans="2:22">
      <c r="B705" s="79">
        <f>'PER TRIWULAN'!A700</f>
        <v>695</v>
      </c>
      <c r="C705" s="90" t="str">
        <f>'PER TRIWULAN'!I700</f>
        <v xml:space="preserve"> Tegowanu </v>
      </c>
      <c r="D705" s="36" t="str">
        <f>'PER TRIWULAN'!B700</f>
        <v>SD NEGERI 1 KEJAWAN</v>
      </c>
      <c r="E705" s="62">
        <f>'K8 SD_UPTD 2013'!G706</f>
        <v>2288250</v>
      </c>
      <c r="F705" s="62">
        <f>'K8 SD_UPTD 2013'!H706</f>
        <v>940000</v>
      </c>
      <c r="G705" s="62">
        <f>'K8 SD_UPTD 2013'!I706</f>
        <v>22887800</v>
      </c>
      <c r="H705" s="62">
        <f>'K8 SD_UPTD 2013'!J706</f>
        <v>15358000</v>
      </c>
      <c r="I705" s="62">
        <f>'K8 SD_UPTD 2013'!K706</f>
        <v>17020000</v>
      </c>
      <c r="J705" s="62">
        <f>'K8 SD_UPTD 2013'!L706</f>
        <v>7315150</v>
      </c>
      <c r="K705" s="62">
        <f>'K8 SD_UPTD 2013'!M706</f>
        <v>5590000</v>
      </c>
      <c r="L705" s="62">
        <f>'K8 SD_UPTD 2013'!N706</f>
        <v>19350000</v>
      </c>
      <c r="M705" s="62">
        <f>'K8 SD_UPTD 2013'!O706</f>
        <v>6570800</v>
      </c>
      <c r="N705" s="62">
        <f>'K8 SD_UPTD 2013'!P706</f>
        <v>200000</v>
      </c>
      <c r="O705" s="62">
        <f>'K8 SD_UPTD 2013'!Q706</f>
        <v>5755000</v>
      </c>
      <c r="P705" s="62">
        <f>'K8 SD_UPTD 2013'!R706</f>
        <v>7215000</v>
      </c>
      <c r="Q705" s="62">
        <f>'K8 SD_UPTD 2013'!S706</f>
        <v>0</v>
      </c>
      <c r="R705" s="62">
        <f t="shared" si="30"/>
        <v>110490000</v>
      </c>
      <c r="S705" s="59">
        <f t="shared" si="31"/>
        <v>0</v>
      </c>
      <c r="T705" s="59">
        <f t="shared" si="32"/>
        <v>0</v>
      </c>
      <c r="U705" s="59">
        <f>'PER TRIWULAN'!X700</f>
        <v>110490000</v>
      </c>
      <c r="V705" s="59">
        <f>'K8 SD_UPTD 2013'!F706</f>
        <v>110490000</v>
      </c>
    </row>
    <row r="706" spans="2:22">
      <c r="B706" s="79">
        <f>'PER TRIWULAN'!A701</f>
        <v>696</v>
      </c>
      <c r="C706" s="90" t="str">
        <f>'PER TRIWULAN'!I701</f>
        <v xml:space="preserve"> Tegowanu </v>
      </c>
      <c r="D706" s="36" t="str">
        <f>'PER TRIWULAN'!B701</f>
        <v>SD NEGERI 1 MANGUNSARI</v>
      </c>
      <c r="E706" s="62">
        <f>'K8 SD_UPTD 2013'!G707</f>
        <v>958400</v>
      </c>
      <c r="F706" s="62">
        <f>'K8 SD_UPTD 2013'!H707</f>
        <v>1440000</v>
      </c>
      <c r="G706" s="62">
        <f>'K8 SD_UPTD 2013'!I707</f>
        <v>4773000</v>
      </c>
      <c r="H706" s="62">
        <f>'K8 SD_UPTD 2013'!J707</f>
        <v>14518400</v>
      </c>
      <c r="I706" s="62">
        <f>'K8 SD_UPTD 2013'!K707</f>
        <v>8320350</v>
      </c>
      <c r="J706" s="62">
        <f>'K8 SD_UPTD 2013'!L707</f>
        <v>1461501</v>
      </c>
      <c r="K706" s="62">
        <f>'K8 SD_UPTD 2013'!M707</f>
        <v>1329450</v>
      </c>
      <c r="L706" s="62">
        <f>'K8 SD_UPTD 2013'!N707</f>
        <v>12000000</v>
      </c>
      <c r="M706" s="62">
        <f>'K8 SD_UPTD 2013'!O707</f>
        <v>855000</v>
      </c>
      <c r="N706" s="62">
        <f>'K8 SD_UPTD 2013'!P707</f>
        <v>0</v>
      </c>
      <c r="O706" s="62">
        <f>'K8 SD_UPTD 2013'!Q707</f>
        <v>960000</v>
      </c>
      <c r="P706" s="62">
        <f>'K8 SD_UPTD 2013'!R707</f>
        <v>6887950</v>
      </c>
      <c r="Q706" s="62">
        <f>'K8 SD_UPTD 2013'!S707</f>
        <v>13855949</v>
      </c>
      <c r="R706" s="62">
        <f t="shared" si="30"/>
        <v>67360000</v>
      </c>
      <c r="S706" s="59">
        <f t="shared" si="31"/>
        <v>0</v>
      </c>
      <c r="T706" s="59">
        <f t="shared" si="32"/>
        <v>-80000</v>
      </c>
      <c r="U706" s="59">
        <f>'PER TRIWULAN'!X701</f>
        <v>67280000</v>
      </c>
      <c r="V706" s="59">
        <f>'K8 SD_UPTD 2013'!F707</f>
        <v>67280000</v>
      </c>
    </row>
    <row r="707" spans="2:22">
      <c r="B707" s="79">
        <f>'PER TRIWULAN'!A702</f>
        <v>697</v>
      </c>
      <c r="C707" s="90" t="str">
        <f>'PER TRIWULAN'!I702</f>
        <v xml:space="preserve"> Tegowanu </v>
      </c>
      <c r="D707" s="36" t="str">
        <f>'PER TRIWULAN'!B702</f>
        <v>SD NEGERI 1 MEDANI</v>
      </c>
      <c r="E707" s="62">
        <f>'K8 SD_UPTD 2013'!G708</f>
        <v>955000</v>
      </c>
      <c r="F707" s="62">
        <f>'K8 SD_UPTD 2013'!H708</f>
        <v>6611750</v>
      </c>
      <c r="G707" s="62">
        <f>'K8 SD_UPTD 2013'!I708</f>
        <v>20271700</v>
      </c>
      <c r="H707" s="62">
        <f>'K8 SD_UPTD 2013'!J708</f>
        <v>18418460</v>
      </c>
      <c r="I707" s="62">
        <f>'K8 SD_UPTD 2013'!K708</f>
        <v>5845930</v>
      </c>
      <c r="J707" s="62">
        <f>'K8 SD_UPTD 2013'!L708</f>
        <v>14687510</v>
      </c>
      <c r="K707" s="62">
        <f>'K8 SD_UPTD 2013'!M708</f>
        <v>4472000</v>
      </c>
      <c r="L707" s="62">
        <f>'K8 SD_UPTD 2013'!N708</f>
        <v>14433000</v>
      </c>
      <c r="M707" s="62">
        <f>'K8 SD_UPTD 2013'!O708</f>
        <v>3183700</v>
      </c>
      <c r="N707" s="62">
        <f>'K8 SD_UPTD 2013'!P708</f>
        <v>0</v>
      </c>
      <c r="O707" s="62">
        <f>'K8 SD_UPTD 2013'!Q708</f>
        <v>4750000</v>
      </c>
      <c r="P707" s="62">
        <f>'K8 SD_UPTD 2013'!R708</f>
        <v>5847350</v>
      </c>
      <c r="Q707" s="62">
        <f>'K8 SD_UPTD 2013'!S708</f>
        <v>10723600</v>
      </c>
      <c r="R707" s="62">
        <f t="shared" si="30"/>
        <v>110200000</v>
      </c>
      <c r="S707" s="59">
        <f t="shared" si="31"/>
        <v>0</v>
      </c>
      <c r="T707" s="59">
        <f t="shared" si="32"/>
        <v>0</v>
      </c>
      <c r="U707" s="59">
        <f>'PER TRIWULAN'!X702</f>
        <v>110200000</v>
      </c>
      <c r="V707" s="59">
        <f>'K8 SD_UPTD 2013'!F708</f>
        <v>110200000</v>
      </c>
    </row>
    <row r="708" spans="2:22">
      <c r="B708" s="79">
        <f>'PER TRIWULAN'!A703</f>
        <v>698</v>
      </c>
      <c r="C708" s="90" t="str">
        <f>'PER TRIWULAN'!I703</f>
        <v xml:space="preserve"> Tegowanu </v>
      </c>
      <c r="D708" s="36" t="str">
        <f>'PER TRIWULAN'!B703</f>
        <v>SD NEGERI 1 SUKOREJO</v>
      </c>
      <c r="E708" s="62">
        <f>'K8 SD_UPTD 2013'!G709</f>
        <v>1305500</v>
      </c>
      <c r="F708" s="62">
        <f>'K8 SD_UPTD 2013'!H709</f>
        <v>650000</v>
      </c>
      <c r="G708" s="62">
        <f>'K8 SD_UPTD 2013'!I709</f>
        <v>2835000</v>
      </c>
      <c r="H708" s="62">
        <f>'K8 SD_UPTD 2013'!J709</f>
        <v>9253600</v>
      </c>
      <c r="I708" s="62">
        <f>'K8 SD_UPTD 2013'!K709</f>
        <v>5357450</v>
      </c>
      <c r="J708" s="62">
        <f>'K8 SD_UPTD 2013'!L709</f>
        <v>0</v>
      </c>
      <c r="K708" s="62">
        <f>'K8 SD_UPTD 2013'!M709</f>
        <v>9643500</v>
      </c>
      <c r="L708" s="62">
        <f>'K8 SD_UPTD 2013'!N709</f>
        <v>14400000</v>
      </c>
      <c r="M708" s="62">
        <f>'K8 SD_UPTD 2013'!O709</f>
        <v>1219400</v>
      </c>
      <c r="N708" s="62">
        <f>'K8 SD_UPTD 2013'!P709</f>
        <v>0</v>
      </c>
      <c r="O708" s="62">
        <f>'K8 SD_UPTD 2013'!Q709</f>
        <v>4044300</v>
      </c>
      <c r="P708" s="62">
        <f>'K8 SD_UPTD 2013'!R709</f>
        <v>1095000</v>
      </c>
      <c r="Q708" s="62">
        <f>'K8 SD_UPTD 2013'!S709</f>
        <v>38296250</v>
      </c>
      <c r="R708" s="62">
        <f t="shared" si="30"/>
        <v>88100000</v>
      </c>
      <c r="S708" s="59">
        <f t="shared" si="31"/>
        <v>0</v>
      </c>
      <c r="T708" s="59">
        <f t="shared" si="32"/>
        <v>60000</v>
      </c>
      <c r="U708" s="59">
        <f>'PER TRIWULAN'!X703</f>
        <v>88160000</v>
      </c>
      <c r="V708" s="59">
        <f>'K8 SD_UPTD 2013'!F709</f>
        <v>88160000</v>
      </c>
    </row>
    <row r="709" spans="2:22">
      <c r="B709" s="79">
        <f>'PER TRIWULAN'!A704</f>
        <v>699</v>
      </c>
      <c r="C709" s="90" t="str">
        <f>'PER TRIWULAN'!I704</f>
        <v xml:space="preserve"> Tegowanu </v>
      </c>
      <c r="D709" s="36" t="str">
        <f>'PER TRIWULAN'!B704</f>
        <v>SD NEGERI 1 TAJEMSARI</v>
      </c>
      <c r="E709" s="62">
        <f>'K8 SD_UPTD 2013'!G710</f>
        <v>2914271</v>
      </c>
      <c r="F709" s="62">
        <f>'K8 SD_UPTD 2013'!H710</f>
        <v>299000</v>
      </c>
      <c r="G709" s="62">
        <f>'K8 SD_UPTD 2013'!I710</f>
        <v>20954250</v>
      </c>
      <c r="H709" s="62">
        <f>'K8 SD_UPTD 2013'!J710</f>
        <v>11967268</v>
      </c>
      <c r="I709" s="62">
        <f>'K8 SD_UPTD 2013'!K710</f>
        <v>26449227</v>
      </c>
      <c r="J709" s="62">
        <f>'K8 SD_UPTD 2013'!L710</f>
        <v>1220984</v>
      </c>
      <c r="K709" s="62">
        <f>'K8 SD_UPTD 2013'!M710</f>
        <v>12978500</v>
      </c>
      <c r="L709" s="62">
        <f>'K8 SD_UPTD 2013'!N710</f>
        <v>27100000</v>
      </c>
      <c r="M709" s="62">
        <f>'K8 SD_UPTD 2013'!O710</f>
        <v>6223000</v>
      </c>
      <c r="N709" s="62">
        <f>'K8 SD_UPTD 2013'!P710</f>
        <v>0</v>
      </c>
      <c r="O709" s="62">
        <f>'K8 SD_UPTD 2013'!Q710</f>
        <v>1900000</v>
      </c>
      <c r="P709" s="62">
        <f>'K8 SD_UPTD 2013'!R710</f>
        <v>4350000</v>
      </c>
      <c r="Q709" s="62">
        <f>'K8 SD_UPTD 2013'!S710</f>
        <v>2108500</v>
      </c>
      <c r="R709" s="62">
        <f t="shared" si="30"/>
        <v>118465000</v>
      </c>
      <c r="S709" s="59">
        <f t="shared" si="31"/>
        <v>0</v>
      </c>
      <c r="T709" s="59">
        <f t="shared" si="32"/>
        <v>15805000</v>
      </c>
      <c r="U709" s="59">
        <f>'PER TRIWULAN'!X704</f>
        <v>134270000</v>
      </c>
      <c r="V709" s="59">
        <f>'K8 SD_UPTD 2013'!F710</f>
        <v>134270000</v>
      </c>
    </row>
    <row r="710" spans="2:22">
      <c r="B710" s="79">
        <f>'PER TRIWULAN'!A705</f>
        <v>700</v>
      </c>
      <c r="C710" s="90" t="str">
        <f>'PER TRIWULAN'!I705</f>
        <v xml:space="preserve"> Tegowanu </v>
      </c>
      <c r="D710" s="36" t="str">
        <f>'PER TRIWULAN'!B705</f>
        <v>SD NEGERI 1 TEGOWANUKULON</v>
      </c>
      <c r="E710" s="62">
        <f>'K8 SD_UPTD 2013'!G711</f>
        <v>740000</v>
      </c>
      <c r="F710" s="62">
        <f>'K8 SD_UPTD 2013'!H711</f>
        <v>190000</v>
      </c>
      <c r="G710" s="62">
        <f>'K8 SD_UPTD 2013'!I711</f>
        <v>12598000</v>
      </c>
      <c r="H710" s="62">
        <f>'K8 SD_UPTD 2013'!J711</f>
        <v>8433000</v>
      </c>
      <c r="I710" s="62">
        <f>'K8 SD_UPTD 2013'!K711</f>
        <v>8994000</v>
      </c>
      <c r="J710" s="62">
        <f>'K8 SD_UPTD 2013'!L711</f>
        <v>6366000</v>
      </c>
      <c r="K710" s="62">
        <f>'K8 SD_UPTD 2013'!M711</f>
        <v>3000000</v>
      </c>
      <c r="L710" s="62">
        <f>'K8 SD_UPTD 2013'!N711</f>
        <v>9500000</v>
      </c>
      <c r="M710" s="62">
        <f>'K8 SD_UPTD 2013'!O711</f>
        <v>12194000</v>
      </c>
      <c r="N710" s="62">
        <f>'K8 SD_UPTD 2013'!P711</f>
        <v>340000</v>
      </c>
      <c r="O710" s="62">
        <f>'K8 SD_UPTD 2013'!Q711</f>
        <v>1200000</v>
      </c>
      <c r="P710" s="62">
        <f>'K8 SD_UPTD 2013'!R711</f>
        <v>0</v>
      </c>
      <c r="Q710" s="62">
        <f>'K8 SD_UPTD 2013'!S711</f>
        <v>28085000</v>
      </c>
      <c r="R710" s="62">
        <f t="shared" si="30"/>
        <v>91640000</v>
      </c>
      <c r="S710" s="59">
        <f t="shared" si="31"/>
        <v>0</v>
      </c>
      <c r="T710" s="59">
        <f t="shared" si="32"/>
        <v>0</v>
      </c>
      <c r="U710" s="59">
        <f>'PER TRIWULAN'!X705</f>
        <v>91640000</v>
      </c>
      <c r="V710" s="59">
        <f>'K8 SD_UPTD 2013'!F711</f>
        <v>91640000</v>
      </c>
    </row>
    <row r="711" spans="2:22">
      <c r="B711" s="79">
        <f>'PER TRIWULAN'!A706</f>
        <v>701</v>
      </c>
      <c r="C711" s="90" t="str">
        <f>'PER TRIWULAN'!I706</f>
        <v xml:space="preserve"> Tegowanu </v>
      </c>
      <c r="D711" s="36" t="str">
        <f>'PER TRIWULAN'!B706</f>
        <v>SD NEGERI 2 KARANGPASAR</v>
      </c>
      <c r="E711" s="62">
        <f>'K8 SD_UPTD 2013'!G712</f>
        <v>1369000</v>
      </c>
      <c r="F711" s="62">
        <f>'K8 SD_UPTD 2013'!H712</f>
        <v>605000</v>
      </c>
      <c r="G711" s="62">
        <f>'K8 SD_UPTD 2013'!I712</f>
        <v>21322600</v>
      </c>
      <c r="H711" s="62">
        <f>'K8 SD_UPTD 2013'!J712</f>
        <v>10130450</v>
      </c>
      <c r="I711" s="62">
        <f>'K8 SD_UPTD 2013'!K712</f>
        <v>8850700</v>
      </c>
      <c r="J711" s="62">
        <f>'K8 SD_UPTD 2013'!L712</f>
        <v>637500</v>
      </c>
      <c r="K711" s="62">
        <f>'K8 SD_UPTD 2013'!M712</f>
        <v>18582000</v>
      </c>
      <c r="L711" s="62">
        <f>'K8 SD_UPTD 2013'!N712</f>
        <v>15800000</v>
      </c>
      <c r="M711" s="62">
        <f>'K8 SD_UPTD 2013'!O712</f>
        <v>1749700</v>
      </c>
      <c r="N711" s="62">
        <f>'K8 SD_UPTD 2013'!P712</f>
        <v>0</v>
      </c>
      <c r="O711" s="62">
        <f>'K8 SD_UPTD 2013'!Q712</f>
        <v>463050</v>
      </c>
      <c r="P711" s="62">
        <f>'K8 SD_UPTD 2013'!R712</f>
        <v>1075000</v>
      </c>
      <c r="Q711" s="62">
        <f>'K8 SD_UPTD 2013'!S712</f>
        <v>2500000</v>
      </c>
      <c r="R711" s="62">
        <f t="shared" si="30"/>
        <v>83085000</v>
      </c>
      <c r="S711" s="59">
        <f t="shared" si="31"/>
        <v>0</v>
      </c>
      <c r="T711" s="59">
        <f t="shared" si="32"/>
        <v>0</v>
      </c>
      <c r="U711" s="59">
        <f>'PER TRIWULAN'!X706</f>
        <v>83085000</v>
      </c>
      <c r="V711" s="59">
        <f>'K8 SD_UPTD 2013'!F712</f>
        <v>83085000</v>
      </c>
    </row>
    <row r="712" spans="2:22">
      <c r="B712" s="79">
        <f>'PER TRIWULAN'!A707</f>
        <v>702</v>
      </c>
      <c r="C712" s="90" t="str">
        <f>'PER TRIWULAN'!I707</f>
        <v xml:space="preserve"> Tegowanu </v>
      </c>
      <c r="D712" s="36" t="str">
        <f>'PER TRIWULAN'!B707</f>
        <v>SD NEGERI 2 SUKOREJO</v>
      </c>
      <c r="E712" s="62">
        <f>'K8 SD_UPTD 2013'!G713</f>
        <v>853000</v>
      </c>
      <c r="F712" s="62">
        <f>'K8 SD_UPTD 2013'!H713</f>
        <v>1281000</v>
      </c>
      <c r="G712" s="62">
        <f>'K8 SD_UPTD 2013'!I713</f>
        <v>17533750</v>
      </c>
      <c r="H712" s="62">
        <f>'K8 SD_UPTD 2013'!J713</f>
        <v>15580250</v>
      </c>
      <c r="I712" s="62">
        <f>'K8 SD_UPTD 2013'!K713</f>
        <v>11825050</v>
      </c>
      <c r="J712" s="62">
        <f>'K8 SD_UPTD 2013'!L713</f>
        <v>1358550</v>
      </c>
      <c r="K712" s="62">
        <f>'K8 SD_UPTD 2013'!M713</f>
        <v>12781100</v>
      </c>
      <c r="L712" s="62">
        <f>'K8 SD_UPTD 2013'!N713</f>
        <v>5250000</v>
      </c>
      <c r="M712" s="62">
        <f>'K8 SD_UPTD 2013'!O713</f>
        <v>2385300</v>
      </c>
      <c r="N712" s="62">
        <f>'K8 SD_UPTD 2013'!P713</f>
        <v>0</v>
      </c>
      <c r="O712" s="62">
        <f>'K8 SD_UPTD 2013'!Q713</f>
        <v>5368500</v>
      </c>
      <c r="P712" s="62">
        <f>'K8 SD_UPTD 2013'!R713</f>
        <v>893500</v>
      </c>
      <c r="Q712" s="62">
        <f>'K8 SD_UPTD 2013'!S713</f>
        <v>0</v>
      </c>
      <c r="R712" s="62">
        <f t="shared" si="30"/>
        <v>75110000</v>
      </c>
      <c r="S712" s="59">
        <f t="shared" si="31"/>
        <v>0</v>
      </c>
      <c r="T712" s="59">
        <f t="shared" si="32"/>
        <v>0</v>
      </c>
      <c r="U712" s="59">
        <f>'PER TRIWULAN'!X707</f>
        <v>75110000</v>
      </c>
      <c r="V712" s="59">
        <f>'K8 SD_UPTD 2013'!F713</f>
        <v>75110000</v>
      </c>
    </row>
    <row r="713" spans="2:22">
      <c r="B713" s="79">
        <f>'PER TRIWULAN'!A708</f>
        <v>703</v>
      </c>
      <c r="C713" s="90" t="str">
        <f>'PER TRIWULAN'!I708</f>
        <v xml:space="preserve"> Tegowanu </v>
      </c>
      <c r="D713" s="36" t="str">
        <f>'PER TRIWULAN'!B708</f>
        <v>SD NEGERI 2 TAJEMSARI</v>
      </c>
      <c r="E713" s="62">
        <f>'K8 SD_UPTD 2013'!G714</f>
        <v>364000</v>
      </c>
      <c r="F713" s="62">
        <f>'K8 SD_UPTD 2013'!H714</f>
        <v>0</v>
      </c>
      <c r="G713" s="62">
        <f>'K8 SD_UPTD 2013'!I714</f>
        <v>7410100</v>
      </c>
      <c r="H713" s="62">
        <f>'K8 SD_UPTD 2013'!J714</f>
        <v>9549500</v>
      </c>
      <c r="I713" s="62">
        <f>'K8 SD_UPTD 2013'!K714</f>
        <v>10075000</v>
      </c>
      <c r="J713" s="62">
        <f>'K8 SD_UPTD 2013'!L714</f>
        <v>1267600</v>
      </c>
      <c r="K713" s="62">
        <f>'K8 SD_UPTD 2013'!M714</f>
        <v>6111200</v>
      </c>
      <c r="L713" s="62">
        <f>'K8 SD_UPTD 2013'!N714</f>
        <v>8880000</v>
      </c>
      <c r="M713" s="62">
        <f>'K8 SD_UPTD 2013'!O714</f>
        <v>3865600</v>
      </c>
      <c r="N713" s="62">
        <f>'K8 SD_UPTD 2013'!P714</f>
        <v>0</v>
      </c>
      <c r="O713" s="62">
        <f>'K8 SD_UPTD 2013'!Q714</f>
        <v>1065500</v>
      </c>
      <c r="P713" s="62">
        <f>'K8 SD_UPTD 2013'!R714</f>
        <v>0</v>
      </c>
      <c r="Q713" s="62">
        <f>'K8 SD_UPTD 2013'!S714</f>
        <v>1001500</v>
      </c>
      <c r="R713" s="62">
        <f t="shared" si="30"/>
        <v>49590000</v>
      </c>
      <c r="S713" s="59">
        <f t="shared" si="31"/>
        <v>0</v>
      </c>
      <c r="T713" s="59">
        <f t="shared" si="32"/>
        <v>0</v>
      </c>
      <c r="U713" s="59">
        <f>'PER TRIWULAN'!X708</f>
        <v>49590000</v>
      </c>
      <c r="V713" s="59">
        <f>'K8 SD_UPTD 2013'!F714</f>
        <v>49590000</v>
      </c>
    </row>
    <row r="714" spans="2:22">
      <c r="B714" s="79">
        <f>'PER TRIWULAN'!A709</f>
        <v>704</v>
      </c>
      <c r="C714" s="90" t="str">
        <f>'PER TRIWULAN'!I709</f>
        <v xml:space="preserve"> Tegowanu </v>
      </c>
      <c r="D714" s="36" t="str">
        <f>'PER TRIWULAN'!B709</f>
        <v>SD NEGERI 2 TEGOWANUWETAN</v>
      </c>
      <c r="E714" s="62">
        <f>'K8 SD_UPTD 2013'!G715</f>
        <v>4797400</v>
      </c>
      <c r="F714" s="62">
        <f>'K8 SD_UPTD 2013'!H715</f>
        <v>130000</v>
      </c>
      <c r="G714" s="62">
        <f>'K8 SD_UPTD 2013'!I715</f>
        <v>18504950</v>
      </c>
      <c r="H714" s="62">
        <f>'K8 SD_UPTD 2013'!J715</f>
        <v>8153400</v>
      </c>
      <c r="I714" s="62">
        <f>'K8 SD_UPTD 2013'!K715</f>
        <v>14880689</v>
      </c>
      <c r="J714" s="62">
        <f>'K8 SD_UPTD 2013'!L715</f>
        <v>2074861</v>
      </c>
      <c r="K714" s="62">
        <f>'K8 SD_UPTD 2013'!M715</f>
        <v>7595000</v>
      </c>
      <c r="L714" s="62">
        <f>'K8 SD_UPTD 2013'!N715</f>
        <v>19020000</v>
      </c>
      <c r="M714" s="62">
        <f>'K8 SD_UPTD 2013'!O715</f>
        <v>1467400</v>
      </c>
      <c r="N714" s="62">
        <f>'K8 SD_UPTD 2013'!P715</f>
        <v>637500</v>
      </c>
      <c r="O714" s="62">
        <f>'K8 SD_UPTD 2013'!Q715</f>
        <v>107900</v>
      </c>
      <c r="P714" s="62">
        <f>'K8 SD_UPTD 2013'!R715</f>
        <v>6955000</v>
      </c>
      <c r="Q714" s="62">
        <f>'K8 SD_UPTD 2013'!S715</f>
        <v>2275900</v>
      </c>
      <c r="R714" s="62">
        <f t="shared" si="30"/>
        <v>86600000</v>
      </c>
      <c r="S714" s="59">
        <f t="shared" si="31"/>
        <v>0</v>
      </c>
      <c r="T714" s="59">
        <f t="shared" si="32"/>
        <v>110000</v>
      </c>
      <c r="U714" s="59">
        <f>'PER TRIWULAN'!X709</f>
        <v>86710000</v>
      </c>
      <c r="V714" s="59">
        <f>'K8 SD_UPTD 2013'!F715</f>
        <v>86710000</v>
      </c>
    </row>
    <row r="715" spans="2:22">
      <c r="B715" s="79">
        <f>'PER TRIWULAN'!A710</f>
        <v>705</v>
      </c>
      <c r="C715" s="90" t="str">
        <f>'PER TRIWULAN'!I710</f>
        <v xml:space="preserve"> Tegowanu </v>
      </c>
      <c r="D715" s="36" t="str">
        <f>'PER TRIWULAN'!B710</f>
        <v>SD NEGERI 2 TEGOWANUKULON</v>
      </c>
      <c r="E715" s="62">
        <f>'K8 SD_UPTD 2013'!G716</f>
        <v>2750000</v>
      </c>
      <c r="F715" s="62">
        <f>'K8 SD_UPTD 2013'!H716</f>
        <v>1610000</v>
      </c>
      <c r="G715" s="62">
        <f>'K8 SD_UPTD 2013'!I716</f>
        <v>22147500</v>
      </c>
      <c r="H715" s="62">
        <f>'K8 SD_UPTD 2013'!J716</f>
        <v>18850000</v>
      </c>
      <c r="I715" s="62">
        <f>'K8 SD_UPTD 2013'!K716</f>
        <v>21910000</v>
      </c>
      <c r="J715" s="62">
        <f>'K8 SD_UPTD 2013'!L716</f>
        <v>3612500</v>
      </c>
      <c r="K715" s="62">
        <f>'K8 SD_UPTD 2013'!M716</f>
        <v>1500000</v>
      </c>
      <c r="L715" s="62">
        <f>'K8 SD_UPTD 2013'!N716</f>
        <v>9600000</v>
      </c>
      <c r="M715" s="62">
        <f>'K8 SD_UPTD 2013'!O716</f>
        <v>6375000</v>
      </c>
      <c r="N715" s="62">
        <f>'K8 SD_UPTD 2013'!P716</f>
        <v>0</v>
      </c>
      <c r="O715" s="62">
        <f>'K8 SD_UPTD 2013'!Q716</f>
        <v>1840000</v>
      </c>
      <c r="P715" s="62">
        <f>'K8 SD_UPTD 2013'!R716</f>
        <v>0</v>
      </c>
      <c r="Q715" s="62">
        <f>'K8 SD_UPTD 2013'!S716</f>
        <v>1155000</v>
      </c>
      <c r="R715" s="62">
        <f t="shared" si="30"/>
        <v>91350000</v>
      </c>
      <c r="S715" s="59">
        <f t="shared" si="31"/>
        <v>0</v>
      </c>
      <c r="T715" s="59">
        <f t="shared" si="32"/>
        <v>0</v>
      </c>
      <c r="U715" s="59">
        <f>'PER TRIWULAN'!X710</f>
        <v>91350000</v>
      </c>
      <c r="V715" s="59">
        <f>'K8 SD_UPTD 2013'!F716</f>
        <v>91350000</v>
      </c>
    </row>
    <row r="716" spans="2:22">
      <c r="B716" s="79">
        <f>'PER TRIWULAN'!A711</f>
        <v>706</v>
      </c>
      <c r="C716" s="90" t="str">
        <f>'PER TRIWULAN'!I711</f>
        <v xml:space="preserve"> Tegowanu </v>
      </c>
      <c r="D716" s="36" t="str">
        <f>'PER TRIWULAN'!B711</f>
        <v>SD NEGERI 2 TLOGOREJO</v>
      </c>
      <c r="E716" s="62">
        <f>'K8 SD_UPTD 2013'!G717</f>
        <v>2027000</v>
      </c>
      <c r="F716" s="62">
        <f>'K8 SD_UPTD 2013'!H717</f>
        <v>293500</v>
      </c>
      <c r="G716" s="62">
        <f>'K8 SD_UPTD 2013'!I717</f>
        <v>12706900</v>
      </c>
      <c r="H716" s="62">
        <f>'K8 SD_UPTD 2013'!J717</f>
        <v>10849000</v>
      </c>
      <c r="I716" s="62">
        <f>'K8 SD_UPTD 2013'!K717</f>
        <v>13153850</v>
      </c>
      <c r="J716" s="62">
        <f>'K8 SD_UPTD 2013'!L717</f>
        <v>6256150</v>
      </c>
      <c r="K716" s="62">
        <f>'K8 SD_UPTD 2013'!M717</f>
        <v>1681800</v>
      </c>
      <c r="L716" s="62">
        <f>'K8 SD_UPTD 2013'!N717</f>
        <v>8700000</v>
      </c>
      <c r="M716" s="62">
        <f>'K8 SD_UPTD 2013'!O717</f>
        <v>4086800</v>
      </c>
      <c r="N716" s="62">
        <f>'K8 SD_UPTD 2013'!P717</f>
        <v>0</v>
      </c>
      <c r="O716" s="62">
        <f>'K8 SD_UPTD 2013'!Q717</f>
        <v>2600000</v>
      </c>
      <c r="P716" s="62">
        <f>'K8 SD_UPTD 2013'!R717</f>
        <v>285000</v>
      </c>
      <c r="Q716" s="62">
        <f>'K8 SD_UPTD 2013'!S717</f>
        <v>0</v>
      </c>
      <c r="R716" s="62">
        <f t="shared" ref="R716:R779" si="33">SUM(E716:Q716)</f>
        <v>62640000</v>
      </c>
      <c r="S716" s="59">
        <f t="shared" ref="S716:S779" si="34">U716-V716</f>
        <v>0</v>
      </c>
      <c r="T716" s="59">
        <f t="shared" ref="T716:T779" si="35">V716-R716</f>
        <v>0</v>
      </c>
      <c r="U716" s="59">
        <f>'PER TRIWULAN'!X711</f>
        <v>62640000</v>
      </c>
      <c r="V716" s="59">
        <f>'K8 SD_UPTD 2013'!F717</f>
        <v>62640000</v>
      </c>
    </row>
    <row r="717" spans="2:22">
      <c r="B717" s="79">
        <f>'PER TRIWULAN'!A712</f>
        <v>707</v>
      </c>
      <c r="C717" s="90" t="str">
        <f>'PER TRIWULAN'!I712</f>
        <v xml:space="preserve"> Tegowanu </v>
      </c>
      <c r="D717" s="36" t="str">
        <f>'PER TRIWULAN'!B712</f>
        <v>SD NEGERI 2 TUNJUNGHARJO</v>
      </c>
      <c r="E717" s="62">
        <f>'K8 SD_UPTD 2013'!G718</f>
        <v>13556400</v>
      </c>
      <c r="F717" s="62">
        <f>'K8 SD_UPTD 2013'!H718</f>
        <v>580000</v>
      </c>
      <c r="G717" s="62">
        <f>'K8 SD_UPTD 2013'!I718</f>
        <v>30501050</v>
      </c>
      <c r="H717" s="62">
        <f>'K8 SD_UPTD 2013'!J718</f>
        <v>18913600</v>
      </c>
      <c r="I717" s="62">
        <f>'K8 SD_UPTD 2013'!K718</f>
        <v>6153750</v>
      </c>
      <c r="J717" s="62">
        <f>'K8 SD_UPTD 2013'!L718</f>
        <v>13079100</v>
      </c>
      <c r="K717" s="62">
        <f>'K8 SD_UPTD 2013'!M718</f>
        <v>30726000</v>
      </c>
      <c r="L717" s="62">
        <f>'K8 SD_UPTD 2013'!N718</f>
        <v>20550000</v>
      </c>
      <c r="M717" s="62">
        <f>'K8 SD_UPTD 2013'!O718</f>
        <v>988600</v>
      </c>
      <c r="N717" s="62">
        <f>'K8 SD_UPTD 2013'!P718</f>
        <v>0</v>
      </c>
      <c r="O717" s="62">
        <f>'K8 SD_UPTD 2013'!Q718</f>
        <v>1700000</v>
      </c>
      <c r="P717" s="62">
        <f>'K8 SD_UPTD 2013'!R718</f>
        <v>324000</v>
      </c>
      <c r="Q717" s="62">
        <f>'K8 SD_UPTD 2013'!S718</f>
        <v>4732500</v>
      </c>
      <c r="R717" s="62">
        <f t="shared" si="33"/>
        <v>141805000</v>
      </c>
      <c r="S717" s="59">
        <f t="shared" si="34"/>
        <v>0</v>
      </c>
      <c r="T717" s="59">
        <f t="shared" si="35"/>
        <v>5000</v>
      </c>
      <c r="U717" s="59">
        <f>'PER TRIWULAN'!X712</f>
        <v>141810000</v>
      </c>
      <c r="V717" s="59">
        <f>'K8 SD_UPTD 2013'!F718</f>
        <v>141810000</v>
      </c>
    </row>
    <row r="718" spans="2:22">
      <c r="B718" s="79">
        <f>'PER TRIWULAN'!A713</f>
        <v>708</v>
      </c>
      <c r="C718" s="90" t="str">
        <f>'PER TRIWULAN'!I713</f>
        <v xml:space="preserve"> Tegowanu </v>
      </c>
      <c r="D718" s="36" t="str">
        <f>'PER TRIWULAN'!B713</f>
        <v>SD NEGERI 3 KEBONAGUNG</v>
      </c>
      <c r="E718" s="62">
        <f>'K8 SD_UPTD 2013'!G719</f>
        <v>2014750</v>
      </c>
      <c r="F718" s="62">
        <f>'K8 SD_UPTD 2013'!H719</f>
        <v>826500</v>
      </c>
      <c r="G718" s="62">
        <f>'K8 SD_UPTD 2013'!I719</f>
        <v>16373500</v>
      </c>
      <c r="H718" s="62">
        <f>'K8 SD_UPTD 2013'!J719</f>
        <v>10352125</v>
      </c>
      <c r="I718" s="62">
        <f>'K8 SD_UPTD 2013'!K719</f>
        <v>13185625</v>
      </c>
      <c r="J718" s="62">
        <f>'K8 SD_UPTD 2013'!L719</f>
        <v>2837000</v>
      </c>
      <c r="K718" s="62">
        <f>'K8 SD_UPTD 2013'!M719</f>
        <v>19330500</v>
      </c>
      <c r="L718" s="62">
        <f>'K8 SD_UPTD 2013'!N719</f>
        <v>14764000</v>
      </c>
      <c r="M718" s="62">
        <f>'K8 SD_UPTD 2013'!O719</f>
        <v>4637500</v>
      </c>
      <c r="N718" s="62">
        <f>'K8 SD_UPTD 2013'!P719</f>
        <v>146500</v>
      </c>
      <c r="O718" s="62">
        <f>'K8 SD_UPTD 2013'!Q719</f>
        <v>3412500</v>
      </c>
      <c r="P718" s="62">
        <f>'K8 SD_UPTD 2013'!R719</f>
        <v>683000</v>
      </c>
      <c r="Q718" s="62">
        <f>'K8 SD_UPTD 2013'!S719</f>
        <v>3656500</v>
      </c>
      <c r="R718" s="62">
        <f t="shared" si="33"/>
        <v>92220000</v>
      </c>
      <c r="S718" s="59">
        <f t="shared" si="34"/>
        <v>0</v>
      </c>
      <c r="T718" s="59">
        <f t="shared" si="35"/>
        <v>0</v>
      </c>
      <c r="U718" s="59">
        <f>'PER TRIWULAN'!X713</f>
        <v>92220000</v>
      </c>
      <c r="V718" s="59">
        <f>'K8 SD_UPTD 2013'!F719</f>
        <v>92220000</v>
      </c>
    </row>
    <row r="719" spans="2:22">
      <c r="B719" s="79">
        <f>'PER TRIWULAN'!A714</f>
        <v>709</v>
      </c>
      <c r="C719" s="90" t="str">
        <f>'PER TRIWULAN'!I714</f>
        <v xml:space="preserve"> Tegowanu </v>
      </c>
      <c r="D719" s="36" t="str">
        <f>'PER TRIWULAN'!B714</f>
        <v>SD NEGERI 3 TEGOWANUWETAN</v>
      </c>
      <c r="E719" s="62">
        <f>'K8 SD_UPTD 2013'!G720</f>
        <v>3585000</v>
      </c>
      <c r="F719" s="62">
        <f>'K8 SD_UPTD 2013'!H720</f>
        <v>0</v>
      </c>
      <c r="G719" s="62">
        <f>'K8 SD_UPTD 2013'!I720</f>
        <v>20865100</v>
      </c>
      <c r="H719" s="62">
        <f>'K8 SD_UPTD 2013'!J720</f>
        <v>16198400</v>
      </c>
      <c r="I719" s="62">
        <f>'K8 SD_UPTD 2013'!K720</f>
        <v>30288425</v>
      </c>
      <c r="J719" s="62">
        <f>'K8 SD_UPTD 2013'!L720</f>
        <v>1480158</v>
      </c>
      <c r="K719" s="62">
        <f>'K8 SD_UPTD 2013'!M720</f>
        <v>7086300</v>
      </c>
      <c r="L719" s="62">
        <f>'K8 SD_UPTD 2013'!N720</f>
        <v>23929800</v>
      </c>
      <c r="M719" s="62">
        <f>'K8 SD_UPTD 2013'!O720</f>
        <v>5490000</v>
      </c>
      <c r="N719" s="62">
        <f>'K8 SD_UPTD 2013'!P720</f>
        <v>0</v>
      </c>
      <c r="O719" s="62">
        <f>'K8 SD_UPTD 2013'!Q720</f>
        <v>1830000</v>
      </c>
      <c r="P719" s="62">
        <f>'K8 SD_UPTD 2013'!R720</f>
        <v>1885000</v>
      </c>
      <c r="Q719" s="62">
        <f>'K8 SD_UPTD 2013'!S720</f>
        <v>4521817</v>
      </c>
      <c r="R719" s="62">
        <f t="shared" si="33"/>
        <v>117160000</v>
      </c>
      <c r="S719" s="59">
        <f t="shared" si="34"/>
        <v>0</v>
      </c>
      <c r="T719" s="59">
        <f t="shared" si="35"/>
        <v>0</v>
      </c>
      <c r="U719" s="59">
        <f>'PER TRIWULAN'!X714</f>
        <v>117160000</v>
      </c>
      <c r="V719" s="59">
        <f>'K8 SD_UPTD 2013'!F720</f>
        <v>117160000</v>
      </c>
    </row>
    <row r="720" spans="2:22">
      <c r="B720" s="79">
        <f>'PER TRIWULAN'!A715</f>
        <v>710</v>
      </c>
      <c r="C720" s="90" t="str">
        <f>'PER TRIWULAN'!I715</f>
        <v xml:space="preserve"> Tegowanu </v>
      </c>
      <c r="D720" s="36" t="str">
        <f>'PER TRIWULAN'!B715</f>
        <v>SD NEGERI 3 TEGOWANUKULON</v>
      </c>
      <c r="E720" s="62">
        <f>'K8 SD_UPTD 2013'!G721</f>
        <v>3254750</v>
      </c>
      <c r="F720" s="62">
        <f>'K8 SD_UPTD 2013'!H721</f>
        <v>420000</v>
      </c>
      <c r="G720" s="62">
        <f>'K8 SD_UPTD 2013'!I721</f>
        <v>12860100</v>
      </c>
      <c r="H720" s="62">
        <f>'K8 SD_UPTD 2013'!J721</f>
        <v>14298600</v>
      </c>
      <c r="I720" s="62">
        <f>'K8 SD_UPTD 2013'!K721</f>
        <v>7252380</v>
      </c>
      <c r="J720" s="62">
        <f>'K8 SD_UPTD 2013'!L721</f>
        <v>23906950</v>
      </c>
      <c r="K720" s="62">
        <f>'K8 SD_UPTD 2013'!M721</f>
        <v>1673000</v>
      </c>
      <c r="L720" s="62">
        <f>'K8 SD_UPTD 2013'!N721</f>
        <v>9819920</v>
      </c>
      <c r="M720" s="62">
        <f>'K8 SD_UPTD 2013'!O721</f>
        <v>4116600</v>
      </c>
      <c r="N720" s="62">
        <f>'K8 SD_UPTD 2013'!P721</f>
        <v>0</v>
      </c>
      <c r="O720" s="62">
        <f>'K8 SD_UPTD 2013'!Q721</f>
        <v>1700000</v>
      </c>
      <c r="P720" s="62">
        <f>'K8 SD_UPTD 2013'!R721</f>
        <v>175000</v>
      </c>
      <c r="Q720" s="62">
        <f>'K8 SD_UPTD 2013'!S721</f>
        <v>10712700</v>
      </c>
      <c r="R720" s="62">
        <f t="shared" si="33"/>
        <v>90190000</v>
      </c>
      <c r="S720" s="59">
        <f t="shared" si="34"/>
        <v>0</v>
      </c>
      <c r="T720" s="59">
        <f t="shared" si="35"/>
        <v>0</v>
      </c>
      <c r="U720" s="59">
        <f>'PER TRIWULAN'!X715</f>
        <v>90190000</v>
      </c>
      <c r="V720" s="59">
        <f>'K8 SD_UPTD 2013'!F721</f>
        <v>90190000</v>
      </c>
    </row>
    <row r="721" spans="2:22">
      <c r="B721" s="79">
        <f>'PER TRIWULAN'!A716</f>
        <v>711</v>
      </c>
      <c r="C721" s="90" t="str">
        <f>'PER TRIWULAN'!I716</f>
        <v xml:space="preserve"> Tegowanu </v>
      </c>
      <c r="D721" s="36" t="str">
        <f>'PER TRIWULAN'!B716</f>
        <v>SD NEGERI 3 TLOGOREJO</v>
      </c>
      <c r="E721" s="62">
        <f>'K8 SD_UPTD 2013'!G722</f>
        <v>3781750</v>
      </c>
      <c r="F721" s="62">
        <f>'K8 SD_UPTD 2013'!H722</f>
        <v>1717000</v>
      </c>
      <c r="G721" s="62">
        <f>'K8 SD_UPTD 2013'!I722</f>
        <v>22039750</v>
      </c>
      <c r="H721" s="62">
        <f>'K8 SD_UPTD 2013'!J722</f>
        <v>21583600</v>
      </c>
      <c r="I721" s="62">
        <f>'K8 SD_UPTD 2013'!K722</f>
        <v>12793195</v>
      </c>
      <c r="J721" s="62">
        <f>'K8 SD_UPTD 2013'!L722</f>
        <v>1910983</v>
      </c>
      <c r="K721" s="62">
        <f>'K8 SD_UPTD 2013'!M722</f>
        <v>11087690</v>
      </c>
      <c r="L721" s="62">
        <f>'K8 SD_UPTD 2013'!N722</f>
        <v>15212500</v>
      </c>
      <c r="M721" s="62">
        <f>'K8 SD_UPTD 2013'!O722</f>
        <v>10345900</v>
      </c>
      <c r="N721" s="62">
        <f>'K8 SD_UPTD 2013'!P722</f>
        <v>0</v>
      </c>
      <c r="O721" s="62">
        <f>'K8 SD_UPTD 2013'!Q722</f>
        <v>5640000</v>
      </c>
      <c r="P721" s="62">
        <f>'K8 SD_UPTD 2013'!R722</f>
        <v>4507632</v>
      </c>
      <c r="Q721" s="62">
        <f>'K8 SD_UPTD 2013'!S722</f>
        <v>1900000</v>
      </c>
      <c r="R721" s="62">
        <f t="shared" si="33"/>
        <v>112520000</v>
      </c>
      <c r="S721" s="59">
        <f t="shared" si="34"/>
        <v>0</v>
      </c>
      <c r="T721" s="59">
        <f t="shared" si="35"/>
        <v>0</v>
      </c>
      <c r="U721" s="59">
        <f>'PER TRIWULAN'!X716</f>
        <v>112520000</v>
      </c>
      <c r="V721" s="59">
        <f>'K8 SD_UPTD 2013'!F722</f>
        <v>112520000</v>
      </c>
    </row>
    <row r="722" spans="2:22">
      <c r="B722" s="79">
        <f>'PER TRIWULAN'!A717</f>
        <v>712</v>
      </c>
      <c r="C722" s="90" t="str">
        <f>'PER TRIWULAN'!I717</f>
        <v xml:space="preserve"> Tegowanu </v>
      </c>
      <c r="D722" s="36" t="str">
        <f>'PER TRIWULAN'!B717</f>
        <v>SD NEGERI GEBANGAN</v>
      </c>
      <c r="E722" s="62">
        <f>'K8 SD_UPTD 2013'!G723</f>
        <v>697000</v>
      </c>
      <c r="F722" s="62">
        <f>'K8 SD_UPTD 2013'!H723</f>
        <v>0</v>
      </c>
      <c r="G722" s="62">
        <f>'K8 SD_UPTD 2013'!I723</f>
        <v>5047450</v>
      </c>
      <c r="H722" s="62">
        <f>'K8 SD_UPTD 2013'!J723</f>
        <v>4876450</v>
      </c>
      <c r="I722" s="62">
        <f>'K8 SD_UPTD 2013'!K723</f>
        <v>13080800</v>
      </c>
      <c r="J722" s="62">
        <f>'K8 SD_UPTD 2013'!L723</f>
        <v>305800</v>
      </c>
      <c r="K722" s="62">
        <f>'K8 SD_UPTD 2013'!M723</f>
        <v>15716000</v>
      </c>
      <c r="L722" s="62">
        <f>'K8 SD_UPTD 2013'!N723</f>
        <v>9700000</v>
      </c>
      <c r="M722" s="62">
        <f>'K8 SD_UPTD 2013'!O723</f>
        <v>1140000</v>
      </c>
      <c r="N722" s="62">
        <f>'K8 SD_UPTD 2013'!P723</f>
        <v>0</v>
      </c>
      <c r="O722" s="62">
        <f>'K8 SD_UPTD 2013'!Q723</f>
        <v>1200000</v>
      </c>
      <c r="P722" s="62">
        <f>'K8 SD_UPTD 2013'!R723</f>
        <v>0</v>
      </c>
      <c r="Q722" s="62">
        <f>'K8 SD_UPTD 2013'!S723</f>
        <v>9426500</v>
      </c>
      <c r="R722" s="62">
        <f t="shared" si="33"/>
        <v>61190000</v>
      </c>
      <c r="S722" s="59">
        <f t="shared" si="34"/>
        <v>0</v>
      </c>
      <c r="T722" s="59">
        <f t="shared" si="35"/>
        <v>0</v>
      </c>
      <c r="U722" s="59">
        <f>'PER TRIWULAN'!X717</f>
        <v>61190000</v>
      </c>
      <c r="V722" s="59">
        <f>'K8 SD_UPTD 2013'!F723</f>
        <v>61190000</v>
      </c>
    </row>
    <row r="723" spans="2:22">
      <c r="B723" s="79">
        <f>'PER TRIWULAN'!A718</f>
        <v>713</v>
      </c>
      <c r="C723" s="90" t="str">
        <f>'PER TRIWULAN'!I718</f>
        <v xml:space="preserve"> Tegowanu </v>
      </c>
      <c r="D723" s="36" t="str">
        <f>'PER TRIWULAN'!B718</f>
        <v>SD NEGERI I TEGOWANUWETAN</v>
      </c>
      <c r="E723" s="62">
        <f>'K8 SD_UPTD 2013'!G724</f>
        <v>1740000</v>
      </c>
      <c r="F723" s="62">
        <f>'K8 SD_UPTD 2013'!H724</f>
        <v>190000</v>
      </c>
      <c r="G723" s="62">
        <f>'K8 SD_UPTD 2013'!I724</f>
        <v>13598000</v>
      </c>
      <c r="H723" s="62">
        <f>'K8 SD_UPTD 2013'!J724</f>
        <v>8498000</v>
      </c>
      <c r="I723" s="62">
        <f>'K8 SD_UPTD 2013'!K724</f>
        <v>8124000</v>
      </c>
      <c r="J723" s="62">
        <f>'K8 SD_UPTD 2013'!L724</f>
        <v>6366000</v>
      </c>
      <c r="K723" s="62">
        <f>'K8 SD_UPTD 2013'!M724</f>
        <v>3000000</v>
      </c>
      <c r="L723" s="62">
        <f>'K8 SD_UPTD 2013'!N724</f>
        <v>11000000</v>
      </c>
      <c r="M723" s="62">
        <f>'K8 SD_UPTD 2013'!O724</f>
        <v>13194000</v>
      </c>
      <c r="N723" s="62">
        <f>'K8 SD_UPTD 2013'!P724</f>
        <v>340000</v>
      </c>
      <c r="O723" s="62">
        <f>'K8 SD_UPTD 2013'!Q724</f>
        <v>1200000</v>
      </c>
      <c r="P723" s="62">
        <f>'K8 SD_UPTD 2013'!R724</f>
        <v>7660000</v>
      </c>
      <c r="Q723" s="62">
        <f>'K8 SD_UPTD 2013'!S724</f>
        <v>23110000</v>
      </c>
      <c r="R723" s="62">
        <f t="shared" si="33"/>
        <v>98020000</v>
      </c>
      <c r="S723" s="59">
        <f t="shared" si="34"/>
        <v>0</v>
      </c>
      <c r="T723" s="59">
        <f t="shared" si="35"/>
        <v>0</v>
      </c>
      <c r="U723" s="59">
        <f>'PER TRIWULAN'!X718</f>
        <v>98020000</v>
      </c>
      <c r="V723" s="59">
        <f>'K8 SD_UPTD 2013'!F724</f>
        <v>98020000</v>
      </c>
    </row>
    <row r="724" spans="2:22">
      <c r="B724" s="79">
        <f>'PER TRIWULAN'!A719</f>
        <v>714</v>
      </c>
      <c r="C724" s="90" t="str">
        <f>'PER TRIWULAN'!I719</f>
        <v xml:space="preserve"> Tegowanu </v>
      </c>
      <c r="D724" s="36" t="str">
        <f>'PER TRIWULAN'!B719</f>
        <v>SD NEGERI TANJUNGHARJO</v>
      </c>
      <c r="E724" s="62">
        <f>'K8 SD_UPTD 2013'!G725</f>
        <v>450000</v>
      </c>
      <c r="F724" s="62">
        <f>'K8 SD_UPTD 2013'!H725</f>
        <v>1050000</v>
      </c>
      <c r="G724" s="62">
        <f>'K8 SD_UPTD 2013'!I725</f>
        <v>50506500</v>
      </c>
      <c r="H724" s="62">
        <f>'K8 SD_UPTD 2013'!J725</f>
        <v>29829050</v>
      </c>
      <c r="I724" s="62">
        <f>'K8 SD_UPTD 2013'!K725</f>
        <v>12154300</v>
      </c>
      <c r="J724" s="62">
        <f>'K8 SD_UPTD 2013'!L725</f>
        <v>1887500</v>
      </c>
      <c r="K724" s="62">
        <f>'K8 SD_UPTD 2013'!M725</f>
        <v>22353150</v>
      </c>
      <c r="L724" s="62">
        <f>'K8 SD_UPTD 2013'!N725</f>
        <v>22800000</v>
      </c>
      <c r="M724" s="62">
        <f>'K8 SD_UPTD 2013'!O725</f>
        <v>414500</v>
      </c>
      <c r="N724" s="62">
        <f>'K8 SD_UPTD 2013'!P725</f>
        <v>0</v>
      </c>
      <c r="O724" s="62">
        <f>'K8 SD_UPTD 2013'!Q725</f>
        <v>2975000</v>
      </c>
      <c r="P724" s="62">
        <f>'K8 SD_UPTD 2013'!R725</f>
        <v>5510000</v>
      </c>
      <c r="Q724" s="62">
        <f>'K8 SD_UPTD 2013'!S725</f>
        <v>0</v>
      </c>
      <c r="R724" s="62">
        <f t="shared" si="33"/>
        <v>149930000</v>
      </c>
      <c r="S724" s="59">
        <f t="shared" si="34"/>
        <v>0</v>
      </c>
      <c r="T724" s="59">
        <f t="shared" si="35"/>
        <v>0</v>
      </c>
      <c r="U724" s="59">
        <f>'PER TRIWULAN'!X719</f>
        <v>149930000</v>
      </c>
      <c r="V724" s="59">
        <f>'K8 SD_UPTD 2013'!F725</f>
        <v>149930000</v>
      </c>
    </row>
    <row r="725" spans="2:22">
      <c r="B725" s="79">
        <f>'PER TRIWULAN'!A720</f>
        <v>715</v>
      </c>
      <c r="C725" s="90" t="str">
        <f>'PER TRIWULAN'!I720</f>
        <v xml:space="preserve"> Tegowanu </v>
      </c>
      <c r="D725" s="36" t="str">
        <f>'PER TRIWULAN'!B720</f>
        <v>SD NEGERI 1 TLOGOREJO</v>
      </c>
      <c r="E725" s="62">
        <f>'K8 SD_UPTD 2013'!G726</f>
        <v>1344950</v>
      </c>
      <c r="F725" s="62">
        <f>'K8 SD_UPTD 2013'!H726</f>
        <v>400000</v>
      </c>
      <c r="G725" s="62">
        <f>'K8 SD_UPTD 2013'!I726</f>
        <v>27685250</v>
      </c>
      <c r="H725" s="62">
        <f>'K8 SD_UPTD 2013'!J726</f>
        <v>6222400</v>
      </c>
      <c r="I725" s="62">
        <f>'K8 SD_UPTD 2013'!K726</f>
        <v>12802675</v>
      </c>
      <c r="J725" s="62">
        <f>'K8 SD_UPTD 2013'!L726</f>
        <v>10247475</v>
      </c>
      <c r="K725" s="62">
        <f>'K8 SD_UPTD 2013'!M726</f>
        <v>13395000</v>
      </c>
      <c r="L725" s="62">
        <f>'K8 SD_UPTD 2013'!N726</f>
        <v>10241900</v>
      </c>
      <c r="M725" s="62">
        <f>'K8 SD_UPTD 2013'!O726</f>
        <v>6173800</v>
      </c>
      <c r="N725" s="62">
        <f>'K8 SD_UPTD 2013'!P726</f>
        <v>0</v>
      </c>
      <c r="O725" s="62">
        <f>'K8 SD_UPTD 2013'!Q726</f>
        <v>5502050</v>
      </c>
      <c r="P725" s="62">
        <f>'K8 SD_UPTD 2013'!R726</f>
        <v>0</v>
      </c>
      <c r="Q725" s="62">
        <f>'K8 SD_UPTD 2013'!S726</f>
        <v>6324500</v>
      </c>
      <c r="R725" s="62">
        <f t="shared" si="33"/>
        <v>100340000</v>
      </c>
      <c r="S725" s="59">
        <f t="shared" si="34"/>
        <v>0</v>
      </c>
      <c r="T725" s="59">
        <f t="shared" si="35"/>
        <v>0</v>
      </c>
      <c r="U725" s="59">
        <f>'PER TRIWULAN'!X720</f>
        <v>100340000</v>
      </c>
      <c r="V725" s="59">
        <f>'K8 SD_UPTD 2013'!F726</f>
        <v>100340000</v>
      </c>
    </row>
    <row r="726" spans="2:22">
      <c r="B726" s="79">
        <f>'PER TRIWULAN'!A721</f>
        <v>716</v>
      </c>
      <c r="C726" s="90" t="str">
        <f>'PER TRIWULAN'!I721</f>
        <v xml:space="preserve"> Tegowanu </v>
      </c>
      <c r="D726" s="36" t="str">
        <f>'PER TRIWULAN'!B721</f>
        <v>SD NEGERI 2 KEBONAGUNG</v>
      </c>
      <c r="E726" s="62">
        <f>'K8 SD_UPTD 2013'!G727</f>
        <v>6543750</v>
      </c>
      <c r="F726" s="62">
        <f>'K8 SD_UPTD 2013'!H727</f>
        <v>280000</v>
      </c>
      <c r="G726" s="62">
        <f>'K8 SD_UPTD 2013'!I727</f>
        <v>15603850</v>
      </c>
      <c r="H726" s="62">
        <f>'K8 SD_UPTD 2013'!J727</f>
        <v>16015100</v>
      </c>
      <c r="I726" s="62">
        <f>'K8 SD_UPTD 2013'!K727</f>
        <v>17352700</v>
      </c>
      <c r="J726" s="62">
        <f>'K8 SD_UPTD 2013'!L727</f>
        <v>2299600</v>
      </c>
      <c r="K726" s="62">
        <f>'K8 SD_UPTD 2013'!M727</f>
        <v>4503000</v>
      </c>
      <c r="L726" s="62">
        <f>'K8 SD_UPTD 2013'!N727</f>
        <v>12000000</v>
      </c>
      <c r="M726" s="62">
        <f>'K8 SD_UPTD 2013'!O727</f>
        <v>5537000</v>
      </c>
      <c r="N726" s="62">
        <f>'K8 SD_UPTD 2013'!P727</f>
        <v>50000</v>
      </c>
      <c r="O726" s="62">
        <f>'K8 SD_UPTD 2013'!Q727</f>
        <v>5475000</v>
      </c>
      <c r="P726" s="62">
        <f>'K8 SD_UPTD 2013'!R727</f>
        <v>0</v>
      </c>
      <c r="Q726" s="62">
        <f>'K8 SD_UPTD 2013'!S727</f>
        <v>180000</v>
      </c>
      <c r="R726" s="62">
        <f t="shared" si="33"/>
        <v>85840000</v>
      </c>
      <c r="S726" s="59">
        <f t="shared" si="34"/>
        <v>0</v>
      </c>
      <c r="T726" s="59">
        <f t="shared" si="35"/>
        <v>0</v>
      </c>
      <c r="U726" s="59">
        <f>'PER TRIWULAN'!X721</f>
        <v>85840000</v>
      </c>
      <c r="V726" s="59">
        <f>'K8 SD_UPTD 2013'!F727</f>
        <v>85840000</v>
      </c>
    </row>
    <row r="727" spans="2:22">
      <c r="B727" s="79">
        <f>'PER TRIWULAN'!A722</f>
        <v>717</v>
      </c>
      <c r="C727" s="90" t="str">
        <f>'PER TRIWULAN'!I722</f>
        <v xml:space="preserve"> Tegowanu </v>
      </c>
      <c r="D727" s="36" t="str">
        <f>'PER TRIWULAN'!B722</f>
        <v>SD NEGERI TANGGIREJO</v>
      </c>
      <c r="E727" s="62">
        <f>'K8 SD_UPTD 2013'!G728</f>
        <v>1762250</v>
      </c>
      <c r="F727" s="62">
        <f>'K8 SD_UPTD 2013'!H728</f>
        <v>799500</v>
      </c>
      <c r="G727" s="62">
        <f>'K8 SD_UPTD 2013'!I728</f>
        <v>13423200</v>
      </c>
      <c r="H727" s="62">
        <f>'K8 SD_UPTD 2013'!J728</f>
        <v>16038700</v>
      </c>
      <c r="I727" s="62">
        <f>'K8 SD_UPTD 2013'!K728</f>
        <v>12000398</v>
      </c>
      <c r="J727" s="62">
        <f>'K8 SD_UPTD 2013'!L728</f>
        <v>763752</v>
      </c>
      <c r="K727" s="62">
        <f>'K8 SD_UPTD 2013'!M728</f>
        <v>10655700</v>
      </c>
      <c r="L727" s="62">
        <f>'K8 SD_UPTD 2013'!N728</f>
        <v>16400000</v>
      </c>
      <c r="M727" s="62">
        <f>'K8 SD_UPTD 2013'!O728</f>
        <v>4377000</v>
      </c>
      <c r="N727" s="62">
        <f>'K8 SD_UPTD 2013'!P728</f>
        <v>0</v>
      </c>
      <c r="O727" s="62">
        <f>'K8 SD_UPTD 2013'!Q728</f>
        <v>3210000</v>
      </c>
      <c r="P727" s="62">
        <f>'K8 SD_UPTD 2013'!R728</f>
        <v>5199000</v>
      </c>
      <c r="Q727" s="62">
        <f>'K8 SD_UPTD 2013'!S728</f>
        <v>1210500</v>
      </c>
      <c r="R727" s="62">
        <f t="shared" si="33"/>
        <v>85840000</v>
      </c>
      <c r="S727" s="59">
        <f t="shared" si="34"/>
        <v>0</v>
      </c>
      <c r="T727" s="59">
        <f t="shared" si="35"/>
        <v>0</v>
      </c>
      <c r="U727" s="59">
        <f>'PER TRIWULAN'!X722</f>
        <v>85840000</v>
      </c>
      <c r="V727" s="59">
        <f>'K8 SD_UPTD 2013'!F728</f>
        <v>85840000</v>
      </c>
    </row>
    <row r="728" spans="2:22">
      <c r="B728" s="79">
        <f>'PER TRIWULAN'!A723</f>
        <v>718</v>
      </c>
      <c r="C728" s="90" t="str">
        <f>'PER TRIWULAN'!I723</f>
        <v xml:space="preserve"> Tegowanu </v>
      </c>
      <c r="D728" s="36" t="str">
        <f>'PER TRIWULAN'!B723</f>
        <v>SD NEGERI 1 KARANGPASAR</v>
      </c>
      <c r="E728" s="62">
        <f>'K8 SD_UPTD 2013'!G729</f>
        <v>2698000</v>
      </c>
      <c r="F728" s="62">
        <f>'K8 SD_UPTD 2013'!H729</f>
        <v>0</v>
      </c>
      <c r="G728" s="62">
        <f>'K8 SD_UPTD 2013'!I729</f>
        <v>5856000</v>
      </c>
      <c r="H728" s="62">
        <f>'K8 SD_UPTD 2013'!J729</f>
        <v>4656500</v>
      </c>
      <c r="I728" s="62">
        <f>'K8 SD_UPTD 2013'!K729</f>
        <v>13066350</v>
      </c>
      <c r="J728" s="62">
        <f>'K8 SD_UPTD 2013'!L729</f>
        <v>787450</v>
      </c>
      <c r="K728" s="62">
        <f>'K8 SD_UPTD 2013'!M729</f>
        <v>6087500</v>
      </c>
      <c r="L728" s="62">
        <f>'K8 SD_UPTD 2013'!N729</f>
        <v>9300000</v>
      </c>
      <c r="M728" s="62">
        <f>'K8 SD_UPTD 2013'!O729</f>
        <v>1422000</v>
      </c>
      <c r="N728" s="62">
        <f>'K8 SD_UPTD 2013'!P729</f>
        <v>2430000</v>
      </c>
      <c r="O728" s="62">
        <f>'K8 SD_UPTD 2013'!Q729</f>
        <v>531200</v>
      </c>
      <c r="P728" s="62">
        <f>'K8 SD_UPTD 2013'!R729</f>
        <v>0</v>
      </c>
      <c r="Q728" s="62">
        <f>'K8 SD_UPTD 2013'!S729</f>
        <v>0</v>
      </c>
      <c r="R728" s="62">
        <f t="shared" si="33"/>
        <v>46835000</v>
      </c>
      <c r="S728" s="59">
        <f t="shared" si="34"/>
        <v>0</v>
      </c>
      <c r="T728" s="59">
        <f t="shared" si="35"/>
        <v>25375000</v>
      </c>
      <c r="U728" s="59">
        <f>'PER TRIWULAN'!X723</f>
        <v>72210000</v>
      </c>
      <c r="V728" s="59">
        <f>'K8 SD_UPTD 2013'!F729</f>
        <v>72210000</v>
      </c>
    </row>
    <row r="729" spans="2:22">
      <c r="B729" s="79">
        <f>'PER TRIWULAN'!A724</f>
        <v>719</v>
      </c>
      <c r="C729" s="90" t="str">
        <f>'PER TRIWULAN'!I724</f>
        <v xml:space="preserve"> Tegowanu </v>
      </c>
      <c r="D729" s="36" t="str">
        <f>'PER TRIWULAN'!B724</f>
        <v>SD NEGERI 2 MANGUNSARI</v>
      </c>
      <c r="E729" s="62">
        <f>'K8 SD_UPTD 2013'!G730</f>
        <v>1280800</v>
      </c>
      <c r="F729" s="62">
        <f>'K8 SD_UPTD 2013'!H730</f>
        <v>301000</v>
      </c>
      <c r="G729" s="62">
        <f>'K8 SD_UPTD 2013'!I730</f>
        <v>4922000</v>
      </c>
      <c r="H729" s="62">
        <f>'K8 SD_UPTD 2013'!J730</f>
        <v>10023725</v>
      </c>
      <c r="I729" s="62">
        <f>'K8 SD_UPTD 2013'!K730</f>
        <v>7167400</v>
      </c>
      <c r="J729" s="62">
        <f>'K8 SD_UPTD 2013'!L730</f>
        <v>1519250</v>
      </c>
      <c r="K729" s="62">
        <f>'K8 SD_UPTD 2013'!M730</f>
        <v>1019500</v>
      </c>
      <c r="L729" s="62">
        <f>'K8 SD_UPTD 2013'!N730</f>
        <v>11400000</v>
      </c>
      <c r="M729" s="62">
        <f>'K8 SD_UPTD 2013'!O730</f>
        <v>636600</v>
      </c>
      <c r="N729" s="62">
        <f>'K8 SD_UPTD 2013'!P730</f>
        <v>0</v>
      </c>
      <c r="O729" s="62">
        <f>'K8 SD_UPTD 2013'!Q730</f>
        <v>960000</v>
      </c>
      <c r="P729" s="62">
        <f>'K8 SD_UPTD 2013'!R730</f>
        <v>4900000</v>
      </c>
      <c r="Q729" s="62">
        <f>'K8 SD_UPTD 2013'!S730</f>
        <v>21409725</v>
      </c>
      <c r="R729" s="62">
        <f t="shared" si="33"/>
        <v>65540000</v>
      </c>
      <c r="S729" s="59">
        <f t="shared" si="34"/>
        <v>0</v>
      </c>
      <c r="T729" s="59">
        <f t="shared" si="35"/>
        <v>0</v>
      </c>
      <c r="U729" s="59">
        <f>'PER TRIWULAN'!X724</f>
        <v>65540000</v>
      </c>
      <c r="V729" s="59">
        <f>'K8 SD_UPTD 2013'!F730</f>
        <v>65540000</v>
      </c>
    </row>
    <row r="730" spans="2:22">
      <c r="B730" s="79">
        <f>'PER TRIWULAN'!A725</f>
        <v>720</v>
      </c>
      <c r="C730" s="90" t="str">
        <f>'PER TRIWULAN'!I725</f>
        <v xml:space="preserve"> Tegowanu </v>
      </c>
      <c r="D730" s="36" t="str">
        <f>'PER TRIWULAN'!B725</f>
        <v>SD NEGERI 3 KEDUNGWUNGU</v>
      </c>
      <c r="E730" s="62">
        <f>'K8 SD_UPTD 2013'!G731</f>
        <v>600000</v>
      </c>
      <c r="F730" s="62">
        <f>'K8 SD_UPTD 2013'!H731</f>
        <v>0</v>
      </c>
      <c r="G730" s="62">
        <f>'K8 SD_UPTD 2013'!I731</f>
        <v>14655850</v>
      </c>
      <c r="H730" s="62">
        <f>'K8 SD_UPTD 2013'!J731</f>
        <v>10704800</v>
      </c>
      <c r="I730" s="62">
        <f>'K8 SD_UPTD 2013'!K731</f>
        <v>7992468</v>
      </c>
      <c r="J730" s="62">
        <f>'K8 SD_UPTD 2013'!L731</f>
        <v>2470482</v>
      </c>
      <c r="K730" s="62">
        <f>'K8 SD_UPTD 2013'!M731</f>
        <v>11284600</v>
      </c>
      <c r="L730" s="62">
        <f>'K8 SD_UPTD 2013'!N731</f>
        <v>8400000</v>
      </c>
      <c r="M730" s="62">
        <f>'K8 SD_UPTD 2013'!O731</f>
        <v>2487300</v>
      </c>
      <c r="N730" s="62">
        <f>'K8 SD_UPTD 2013'!P731</f>
        <v>0</v>
      </c>
      <c r="O730" s="62">
        <f>'K8 SD_UPTD 2013'!Q731</f>
        <v>3564000</v>
      </c>
      <c r="P730" s="62">
        <f>'K8 SD_UPTD 2013'!R731</f>
        <v>0</v>
      </c>
      <c r="Q730" s="62">
        <f>'K8 SD_UPTD 2013'!S731</f>
        <v>7510500</v>
      </c>
      <c r="R730" s="62">
        <f t="shared" si="33"/>
        <v>69670000</v>
      </c>
      <c r="S730" s="59">
        <f t="shared" si="34"/>
        <v>0</v>
      </c>
      <c r="T730" s="59">
        <f t="shared" si="35"/>
        <v>220000</v>
      </c>
      <c r="U730" s="59">
        <f>'PER TRIWULAN'!X725</f>
        <v>69890000</v>
      </c>
      <c r="V730" s="59">
        <f>'K8 SD_UPTD 2013'!F731</f>
        <v>69890000</v>
      </c>
    </row>
    <row r="731" spans="2:22">
      <c r="B731" s="79">
        <f>'PER TRIWULAN'!A726</f>
        <v>721</v>
      </c>
      <c r="C731" s="90" t="str">
        <f>'PER TRIWULAN'!I726</f>
        <v xml:space="preserve"> Tegowanu </v>
      </c>
      <c r="D731" s="36" t="str">
        <f>'PER TRIWULAN'!B726</f>
        <v>SD NEGERI 1 PEPE</v>
      </c>
      <c r="E731" s="62">
        <f>'K8 SD_UPTD 2013'!G732</f>
        <v>0</v>
      </c>
      <c r="F731" s="62">
        <f>'K8 SD_UPTD 2013'!H732</f>
        <v>0</v>
      </c>
      <c r="G731" s="62">
        <f>'K8 SD_UPTD 2013'!I732</f>
        <v>26749900</v>
      </c>
      <c r="H731" s="62">
        <f>'K8 SD_UPTD 2013'!J732</f>
        <v>14097500</v>
      </c>
      <c r="I731" s="62">
        <f>'K8 SD_UPTD 2013'!K732</f>
        <v>27083600</v>
      </c>
      <c r="J731" s="62">
        <f>'K8 SD_UPTD 2013'!L732</f>
        <v>0</v>
      </c>
      <c r="K731" s="62">
        <f>'K8 SD_UPTD 2013'!M732</f>
        <v>13899000</v>
      </c>
      <c r="L731" s="62">
        <f>'K8 SD_UPTD 2013'!N732</f>
        <v>12600000</v>
      </c>
      <c r="M731" s="62">
        <f>'K8 SD_UPTD 2013'!O732</f>
        <v>12000000</v>
      </c>
      <c r="N731" s="62">
        <f>'K8 SD_UPTD 2013'!P732</f>
        <v>0</v>
      </c>
      <c r="O731" s="62">
        <f>'K8 SD_UPTD 2013'!Q732</f>
        <v>0</v>
      </c>
      <c r="P731" s="62">
        <f>'K8 SD_UPTD 2013'!R732</f>
        <v>0</v>
      </c>
      <c r="Q731" s="62">
        <f>'K8 SD_UPTD 2013'!S732</f>
        <v>0</v>
      </c>
      <c r="R731" s="62">
        <f t="shared" si="33"/>
        <v>106430000</v>
      </c>
      <c r="S731" s="59">
        <f t="shared" si="34"/>
        <v>0</v>
      </c>
      <c r="T731" s="59">
        <f t="shared" si="35"/>
        <v>0</v>
      </c>
      <c r="U731" s="59">
        <f>'PER TRIWULAN'!X726</f>
        <v>106430000</v>
      </c>
      <c r="V731" s="59">
        <f>'K8 SD_UPTD 2013'!F732</f>
        <v>106430000</v>
      </c>
    </row>
    <row r="732" spans="2:22">
      <c r="B732" s="79">
        <f>'PER TRIWULAN'!A727</f>
        <v>722</v>
      </c>
      <c r="C732" s="90" t="str">
        <f>'PER TRIWULAN'!I727</f>
        <v xml:space="preserve"> Tegowanu </v>
      </c>
      <c r="D732" s="36" t="str">
        <f>'PER TRIWULAN'!B727</f>
        <v>SD NEGERI 2 PEPE</v>
      </c>
      <c r="E732" s="62">
        <f>'K8 SD_UPTD 2013'!G733</f>
        <v>1496500</v>
      </c>
      <c r="F732" s="62">
        <f>'K8 SD_UPTD 2013'!H733</f>
        <v>600000</v>
      </c>
      <c r="G732" s="62">
        <f>'K8 SD_UPTD 2013'!I733</f>
        <v>14314700</v>
      </c>
      <c r="H732" s="62">
        <f>'K8 SD_UPTD 2013'!J733</f>
        <v>20803900</v>
      </c>
      <c r="I732" s="62">
        <f>'K8 SD_UPTD 2013'!K733</f>
        <v>29000000</v>
      </c>
      <c r="J732" s="62">
        <f>'K8 SD_UPTD 2013'!L733</f>
        <v>662500</v>
      </c>
      <c r="K732" s="62">
        <f>'K8 SD_UPTD 2013'!M733</f>
        <v>10279500</v>
      </c>
      <c r="L732" s="62">
        <f>'K8 SD_UPTD 2013'!N733</f>
        <v>16215000</v>
      </c>
      <c r="M732" s="62">
        <f>'K8 SD_UPTD 2013'!O733</f>
        <v>3624900</v>
      </c>
      <c r="N732" s="62">
        <f>'K8 SD_UPTD 2013'!P733</f>
        <v>0</v>
      </c>
      <c r="O732" s="62">
        <f>'K8 SD_UPTD 2013'!Q733</f>
        <v>2600000</v>
      </c>
      <c r="P732" s="62">
        <f>'K8 SD_UPTD 2013'!R733</f>
        <v>1585000</v>
      </c>
      <c r="Q732" s="62">
        <f>'K8 SD_UPTD 2013'!S733</f>
        <v>318000</v>
      </c>
      <c r="R732" s="62">
        <f t="shared" si="33"/>
        <v>101500000</v>
      </c>
      <c r="S732" s="59">
        <f t="shared" si="34"/>
        <v>0</v>
      </c>
      <c r="T732" s="59">
        <f t="shared" si="35"/>
        <v>0</v>
      </c>
      <c r="U732" s="59">
        <f>'PER TRIWULAN'!X727</f>
        <v>101500000</v>
      </c>
      <c r="V732" s="59">
        <f>'K8 SD_UPTD 2013'!F733</f>
        <v>101500000</v>
      </c>
    </row>
    <row r="733" spans="2:22">
      <c r="B733" s="79">
        <f>'PER TRIWULAN'!A728</f>
        <v>723</v>
      </c>
      <c r="C733" s="90" t="str">
        <f>'PER TRIWULAN'!I728</f>
        <v xml:space="preserve"> Tegowanu </v>
      </c>
      <c r="D733" s="36" t="str">
        <f>'PER TRIWULAN'!B728</f>
        <v>SD NEGERI CURUG</v>
      </c>
      <c r="E733" s="62">
        <f>'K8 SD_UPTD 2013'!G734</f>
        <v>2200000</v>
      </c>
      <c r="F733" s="62">
        <f>'K8 SD_UPTD 2013'!H734</f>
        <v>140000</v>
      </c>
      <c r="G733" s="62">
        <f>'K8 SD_UPTD 2013'!I734</f>
        <v>27425100</v>
      </c>
      <c r="H733" s="62">
        <f>'K8 SD_UPTD 2013'!J734</f>
        <v>27352800</v>
      </c>
      <c r="I733" s="62">
        <f>'K8 SD_UPTD 2013'!K734</f>
        <v>21575000</v>
      </c>
      <c r="J733" s="62">
        <f>'K8 SD_UPTD 2013'!L734</f>
        <v>10453500</v>
      </c>
      <c r="K733" s="62">
        <f>'K8 SD_UPTD 2013'!M734</f>
        <v>16018000</v>
      </c>
      <c r="L733" s="62">
        <f>'K8 SD_UPTD 2013'!N734</f>
        <v>18300000</v>
      </c>
      <c r="M733" s="62">
        <f>'K8 SD_UPTD 2013'!O734</f>
        <v>7516400</v>
      </c>
      <c r="N733" s="62">
        <f>'K8 SD_UPTD 2013'!P734</f>
        <v>0</v>
      </c>
      <c r="O733" s="62">
        <f>'K8 SD_UPTD 2013'!Q734</f>
        <v>5153000</v>
      </c>
      <c r="P733" s="62">
        <f>'K8 SD_UPTD 2013'!R734</f>
        <v>4598000</v>
      </c>
      <c r="Q733" s="62">
        <f>'K8 SD_UPTD 2013'!S734</f>
        <v>10358200</v>
      </c>
      <c r="R733" s="62">
        <f t="shared" si="33"/>
        <v>151090000</v>
      </c>
      <c r="S733" s="59">
        <f t="shared" si="34"/>
        <v>0</v>
      </c>
      <c r="T733" s="59">
        <f t="shared" si="35"/>
        <v>0</v>
      </c>
      <c r="U733" s="59">
        <f>'PER TRIWULAN'!X728</f>
        <v>151090000</v>
      </c>
      <c r="V733" s="59">
        <f>'K8 SD_UPTD 2013'!F734</f>
        <v>151090000</v>
      </c>
    </row>
    <row r="734" spans="2:22">
      <c r="B734" s="79">
        <f>'PER TRIWULAN'!A729</f>
        <v>724</v>
      </c>
      <c r="C734" s="90" t="str">
        <f>'PER TRIWULAN'!I729</f>
        <v xml:space="preserve"> Tegowanu </v>
      </c>
      <c r="D734" s="36" t="str">
        <f>'PER TRIWULAN'!B729</f>
        <v>SD NEGERI 1 GAJI</v>
      </c>
      <c r="E734" s="62">
        <f>'K8 SD_UPTD 2013'!G735</f>
        <v>21965420</v>
      </c>
      <c r="F734" s="62">
        <f>'K8 SD_UPTD 2013'!H735</f>
        <v>0</v>
      </c>
      <c r="G734" s="62">
        <f>'K8 SD_UPTD 2013'!I735</f>
        <v>27078050</v>
      </c>
      <c r="H734" s="62">
        <f>'K8 SD_UPTD 2013'!J735</f>
        <v>17682700</v>
      </c>
      <c r="I734" s="62">
        <f>'K8 SD_UPTD 2013'!K735</f>
        <v>6642400</v>
      </c>
      <c r="J734" s="62">
        <f>'K8 SD_UPTD 2013'!L735</f>
        <v>1777930</v>
      </c>
      <c r="K734" s="62">
        <f>'K8 SD_UPTD 2013'!M735</f>
        <v>15832000</v>
      </c>
      <c r="L734" s="62">
        <f>'K8 SD_UPTD 2013'!N735</f>
        <v>6050000</v>
      </c>
      <c r="M734" s="62">
        <f>'K8 SD_UPTD 2013'!O735</f>
        <v>0</v>
      </c>
      <c r="N734" s="62">
        <f>'K8 SD_UPTD 2013'!P735</f>
        <v>0</v>
      </c>
      <c r="O734" s="62">
        <f>'K8 SD_UPTD 2013'!Q735</f>
        <v>2240000</v>
      </c>
      <c r="P734" s="62">
        <f>'K8 SD_UPTD 2013'!R735</f>
        <v>2265000</v>
      </c>
      <c r="Q734" s="62">
        <f>'K8 SD_UPTD 2013'!S735</f>
        <v>24906500</v>
      </c>
      <c r="R734" s="62">
        <f t="shared" si="33"/>
        <v>126440000</v>
      </c>
      <c r="S734" s="59">
        <f t="shared" si="34"/>
        <v>0</v>
      </c>
      <c r="T734" s="59">
        <f t="shared" si="35"/>
        <v>0</v>
      </c>
      <c r="U734" s="59">
        <f>'PER TRIWULAN'!X729</f>
        <v>126440000</v>
      </c>
      <c r="V734" s="59">
        <f>'K8 SD_UPTD 2013'!F735</f>
        <v>126440000</v>
      </c>
    </row>
    <row r="735" spans="2:22">
      <c r="B735" s="79">
        <f>'PER TRIWULAN'!A730</f>
        <v>725</v>
      </c>
      <c r="C735" s="90" t="str">
        <f>'PER TRIWULAN'!I730</f>
        <v xml:space="preserve"> Toroh </v>
      </c>
      <c r="D735" s="36" t="str">
        <f>'PER TRIWULAN'!B730</f>
        <v>SD NEGERI 2 TUNGGAK</v>
      </c>
      <c r="E735" s="62">
        <f>'K8 SD_UPTD 2013'!G736</f>
        <v>0</v>
      </c>
      <c r="F735" s="62">
        <f>'K8 SD_UPTD 2013'!H736</f>
        <v>250000</v>
      </c>
      <c r="G735" s="62">
        <f>'K8 SD_UPTD 2013'!I736</f>
        <v>6835000</v>
      </c>
      <c r="H735" s="62">
        <f>'K8 SD_UPTD 2013'!J736</f>
        <v>1817000</v>
      </c>
      <c r="I735" s="62">
        <f>'K8 SD_UPTD 2013'!K736</f>
        <v>12023950</v>
      </c>
      <c r="J735" s="62">
        <f>'K8 SD_UPTD 2013'!L736</f>
        <v>320000</v>
      </c>
      <c r="K735" s="62">
        <f>'K8 SD_UPTD 2013'!M736</f>
        <v>750000</v>
      </c>
      <c r="L735" s="62">
        <f>'K8 SD_UPTD 2013'!N736</f>
        <v>21693550</v>
      </c>
      <c r="M735" s="62">
        <f>'K8 SD_UPTD 2013'!O736</f>
        <v>1927000</v>
      </c>
      <c r="N735" s="62">
        <f>'K8 SD_UPTD 2013'!P736</f>
        <v>0</v>
      </c>
      <c r="O735" s="62">
        <f>'K8 SD_UPTD 2013'!Q736</f>
        <v>0</v>
      </c>
      <c r="P735" s="62">
        <f>'K8 SD_UPTD 2013'!R736</f>
        <v>0</v>
      </c>
      <c r="Q735" s="62">
        <f>'K8 SD_UPTD 2013'!S736</f>
        <v>0</v>
      </c>
      <c r="R735" s="62">
        <f t="shared" si="33"/>
        <v>45616500</v>
      </c>
      <c r="S735" s="59">
        <f t="shared" si="34"/>
        <v>0</v>
      </c>
      <c r="T735" s="59">
        <f t="shared" si="35"/>
        <v>203500</v>
      </c>
      <c r="U735" s="59">
        <f>'PER TRIWULAN'!X730</f>
        <v>45820000</v>
      </c>
      <c r="V735" s="59">
        <f>'K8 SD_UPTD 2013'!F736</f>
        <v>45820000</v>
      </c>
    </row>
    <row r="736" spans="2:22">
      <c r="B736" s="79">
        <f>'PER TRIWULAN'!A731</f>
        <v>726</v>
      </c>
      <c r="C736" s="90" t="str">
        <f>'PER TRIWULAN'!I731</f>
        <v xml:space="preserve"> Toroh </v>
      </c>
      <c r="D736" s="36" t="str">
        <f>'PER TRIWULAN'!B731</f>
        <v>SD NEGERI 1 SUGIHAN</v>
      </c>
      <c r="E736" s="62">
        <f>'K8 SD_UPTD 2013'!G737</f>
        <v>14438500</v>
      </c>
      <c r="F736" s="62">
        <f>'K8 SD_UPTD 2013'!H737</f>
        <v>335000</v>
      </c>
      <c r="G736" s="62">
        <f>'K8 SD_UPTD 2013'!I737</f>
        <v>14328350</v>
      </c>
      <c r="H736" s="62">
        <f>'K8 SD_UPTD 2013'!J737</f>
        <v>15291607</v>
      </c>
      <c r="I736" s="62">
        <f>'K8 SD_UPTD 2013'!K737</f>
        <v>19811907</v>
      </c>
      <c r="J736" s="62">
        <f>'K8 SD_UPTD 2013'!L737</f>
        <v>3384136</v>
      </c>
      <c r="K736" s="62">
        <f>'K8 SD_UPTD 2013'!M737</f>
        <v>1216000</v>
      </c>
      <c r="L736" s="62">
        <f>'K8 SD_UPTD 2013'!N737</f>
        <v>21573000</v>
      </c>
      <c r="M736" s="62">
        <f>'K8 SD_UPTD 2013'!O737</f>
        <v>2946500</v>
      </c>
      <c r="N736" s="62">
        <f>'K8 SD_UPTD 2013'!P737</f>
        <v>600000</v>
      </c>
      <c r="O736" s="62">
        <f>'K8 SD_UPTD 2013'!Q737</f>
        <v>4725000</v>
      </c>
      <c r="P736" s="62">
        <f>'K8 SD_UPTD 2013'!R737</f>
        <v>6330000</v>
      </c>
      <c r="Q736" s="62">
        <f>'K8 SD_UPTD 2013'!S737</f>
        <v>0</v>
      </c>
      <c r="R736" s="62">
        <f t="shared" si="33"/>
        <v>104980000</v>
      </c>
      <c r="S736" s="59">
        <f t="shared" si="34"/>
        <v>0</v>
      </c>
      <c r="T736" s="59">
        <f t="shared" si="35"/>
        <v>0</v>
      </c>
      <c r="U736" s="59">
        <f>'PER TRIWULAN'!X731</f>
        <v>104980000</v>
      </c>
      <c r="V736" s="59">
        <f>'K8 SD_UPTD 2013'!F737</f>
        <v>104980000</v>
      </c>
    </row>
    <row r="737" spans="2:22">
      <c r="B737" s="79">
        <f>'PER TRIWULAN'!A732</f>
        <v>727</v>
      </c>
      <c r="C737" s="90" t="str">
        <f>'PER TRIWULAN'!I732</f>
        <v xml:space="preserve"> Toroh </v>
      </c>
      <c r="D737" s="36" t="str">
        <f>'PER TRIWULAN'!B732</f>
        <v>SD NEGERI 1 BANDUNGHARJO</v>
      </c>
      <c r="E737" s="62">
        <f>'K8 SD_UPTD 2013'!G738</f>
        <v>0</v>
      </c>
      <c r="F737" s="62">
        <f>'K8 SD_UPTD 2013'!H738</f>
        <v>0</v>
      </c>
      <c r="G737" s="62">
        <f>'K8 SD_UPTD 2013'!I738</f>
        <v>7929400</v>
      </c>
      <c r="H737" s="62">
        <f>'K8 SD_UPTD 2013'!J738</f>
        <v>9113600</v>
      </c>
      <c r="I737" s="62">
        <f>'K8 SD_UPTD 2013'!K738</f>
        <v>24382300</v>
      </c>
      <c r="J737" s="62">
        <f>'K8 SD_UPTD 2013'!L738</f>
        <v>2743498</v>
      </c>
      <c r="K737" s="62">
        <f>'K8 SD_UPTD 2013'!M738</f>
        <v>3550000</v>
      </c>
      <c r="L737" s="62">
        <f>'K8 SD_UPTD 2013'!N738</f>
        <v>21000000</v>
      </c>
      <c r="M737" s="62">
        <f>'K8 SD_UPTD 2013'!O738</f>
        <v>1805000</v>
      </c>
      <c r="N737" s="62">
        <f>'K8 SD_UPTD 2013'!P738</f>
        <v>2627500</v>
      </c>
      <c r="O737" s="62">
        <f>'K8 SD_UPTD 2013'!Q738</f>
        <v>2118700</v>
      </c>
      <c r="P737" s="62">
        <f>'K8 SD_UPTD 2013'!R738</f>
        <v>1000000</v>
      </c>
      <c r="Q737" s="62">
        <f>'K8 SD_UPTD 2013'!S738</f>
        <v>0</v>
      </c>
      <c r="R737" s="62">
        <f t="shared" si="33"/>
        <v>76269998</v>
      </c>
      <c r="S737" s="59">
        <f t="shared" si="34"/>
        <v>0</v>
      </c>
      <c r="T737" s="59">
        <f t="shared" si="35"/>
        <v>2</v>
      </c>
      <c r="U737" s="59">
        <f>'PER TRIWULAN'!X732</f>
        <v>76270000</v>
      </c>
      <c r="V737" s="59">
        <f>'K8 SD_UPTD 2013'!F738</f>
        <v>76270000</v>
      </c>
    </row>
    <row r="738" spans="2:22">
      <c r="B738" s="79">
        <f>'PER TRIWULAN'!A733</f>
        <v>728</v>
      </c>
      <c r="C738" s="90" t="str">
        <f>'PER TRIWULAN'!I733</f>
        <v xml:space="preserve"> Toroh </v>
      </c>
      <c r="D738" s="36" t="str">
        <f>'PER TRIWULAN'!B733</f>
        <v>SD NEGERI 1 BOLOH</v>
      </c>
      <c r="E738" s="62">
        <f>'K8 SD_UPTD 2013'!G739</f>
        <v>4166500</v>
      </c>
      <c r="F738" s="62">
        <f>'K8 SD_UPTD 2013'!H739</f>
        <v>800000</v>
      </c>
      <c r="G738" s="62">
        <f>'K8 SD_UPTD 2013'!I739</f>
        <v>23736250</v>
      </c>
      <c r="H738" s="62">
        <f>'K8 SD_UPTD 2013'!J739</f>
        <v>28169450</v>
      </c>
      <c r="I738" s="62">
        <f>'K8 SD_UPTD 2013'!K739</f>
        <v>14790200</v>
      </c>
      <c r="J738" s="62">
        <f>'K8 SD_UPTD 2013'!L739</f>
        <v>1476600</v>
      </c>
      <c r="K738" s="62">
        <f>'K8 SD_UPTD 2013'!M739</f>
        <v>12503500</v>
      </c>
      <c r="L738" s="62">
        <f>'K8 SD_UPTD 2013'!N739</f>
        <v>23700000</v>
      </c>
      <c r="M738" s="62">
        <f>'K8 SD_UPTD 2013'!O739</f>
        <v>4867500</v>
      </c>
      <c r="N738" s="62">
        <f>'K8 SD_UPTD 2013'!P739</f>
        <v>500000</v>
      </c>
      <c r="O738" s="62">
        <f>'K8 SD_UPTD 2013'!Q739</f>
        <v>2565000</v>
      </c>
      <c r="P738" s="62">
        <f>'K8 SD_UPTD 2013'!R739</f>
        <v>1625000</v>
      </c>
      <c r="Q738" s="62">
        <f>'K8 SD_UPTD 2013'!S739</f>
        <v>0</v>
      </c>
      <c r="R738" s="62">
        <f t="shared" si="33"/>
        <v>118900000</v>
      </c>
      <c r="S738" s="59">
        <f t="shared" si="34"/>
        <v>0</v>
      </c>
      <c r="T738" s="59">
        <f t="shared" si="35"/>
        <v>0</v>
      </c>
      <c r="U738" s="59">
        <f>'PER TRIWULAN'!X733</f>
        <v>118900000</v>
      </c>
      <c r="V738" s="59">
        <f>'K8 SD_UPTD 2013'!F739</f>
        <v>118900000</v>
      </c>
    </row>
    <row r="739" spans="2:22">
      <c r="B739" s="79">
        <f>'PER TRIWULAN'!A734</f>
        <v>729</v>
      </c>
      <c r="C739" s="90" t="str">
        <f>'PER TRIWULAN'!I734</f>
        <v xml:space="preserve"> Toroh </v>
      </c>
      <c r="D739" s="36" t="str">
        <f>'PER TRIWULAN'!B734</f>
        <v>SD NEGERI 1 DEPOK</v>
      </c>
      <c r="E739" s="62">
        <f>'K8 SD_UPTD 2013'!G740</f>
        <v>3350000</v>
      </c>
      <c r="F739" s="62">
        <f>'K8 SD_UPTD 2013'!H740</f>
        <v>820000</v>
      </c>
      <c r="G739" s="62">
        <f>'K8 SD_UPTD 2013'!I740</f>
        <v>16240900</v>
      </c>
      <c r="H739" s="62">
        <f>'K8 SD_UPTD 2013'!J740</f>
        <v>5499000</v>
      </c>
      <c r="I739" s="62">
        <f>'K8 SD_UPTD 2013'!K740</f>
        <v>32960550</v>
      </c>
      <c r="J739" s="62">
        <f>'K8 SD_UPTD 2013'!L740</f>
        <v>3932500</v>
      </c>
      <c r="K739" s="62">
        <f>'K8 SD_UPTD 2013'!M740</f>
        <v>15784000</v>
      </c>
      <c r="L739" s="62">
        <f>'K8 SD_UPTD 2013'!N740</f>
        <v>25100000</v>
      </c>
      <c r="M739" s="62">
        <f>'K8 SD_UPTD 2013'!O740</f>
        <v>5569300</v>
      </c>
      <c r="N739" s="62">
        <f>'K8 SD_UPTD 2013'!P740</f>
        <v>1168750</v>
      </c>
      <c r="O739" s="62">
        <f>'K8 SD_UPTD 2013'!Q740</f>
        <v>3000000</v>
      </c>
      <c r="P739" s="62">
        <f>'K8 SD_UPTD 2013'!R740</f>
        <v>255000</v>
      </c>
      <c r="Q739" s="62">
        <f>'K8 SD_UPTD 2013'!S740</f>
        <v>0</v>
      </c>
      <c r="R739" s="62">
        <f t="shared" si="33"/>
        <v>113680000</v>
      </c>
      <c r="S739" s="59">
        <f t="shared" si="34"/>
        <v>0</v>
      </c>
      <c r="T739" s="59">
        <f t="shared" si="35"/>
        <v>0</v>
      </c>
      <c r="U739" s="59">
        <f>'PER TRIWULAN'!X734</f>
        <v>113680000</v>
      </c>
      <c r="V739" s="59">
        <f>'K8 SD_UPTD 2013'!F740</f>
        <v>113680000</v>
      </c>
    </row>
    <row r="740" spans="2:22">
      <c r="B740" s="79">
        <f>'PER TRIWULAN'!A735</f>
        <v>730</v>
      </c>
      <c r="C740" s="90" t="str">
        <f>'PER TRIWULAN'!I735</f>
        <v xml:space="preserve"> Toroh </v>
      </c>
      <c r="D740" s="36" t="str">
        <f>'PER TRIWULAN'!B735</f>
        <v>SD NEGERI 1 DIMORO</v>
      </c>
      <c r="E740" s="62">
        <f>'K8 SD_UPTD 2013'!G741</f>
        <v>351000</v>
      </c>
      <c r="F740" s="62">
        <f>'K8 SD_UPTD 2013'!H741</f>
        <v>0</v>
      </c>
      <c r="G740" s="62">
        <f>'K8 SD_UPTD 2013'!I741</f>
        <v>21820200</v>
      </c>
      <c r="H740" s="62">
        <f>'K8 SD_UPTD 2013'!J741</f>
        <v>10206500</v>
      </c>
      <c r="I740" s="62">
        <f>'K8 SD_UPTD 2013'!K741</f>
        <v>15357800</v>
      </c>
      <c r="J740" s="62">
        <f>'K8 SD_UPTD 2013'!L741</f>
        <v>690500</v>
      </c>
      <c r="K740" s="62">
        <f>'K8 SD_UPTD 2013'!M741</f>
        <v>18915000</v>
      </c>
      <c r="L740" s="62">
        <f>'K8 SD_UPTD 2013'!N741</f>
        <v>31974000</v>
      </c>
      <c r="M740" s="62">
        <f>'K8 SD_UPTD 2013'!O741</f>
        <v>3825000</v>
      </c>
      <c r="N740" s="62">
        <f>'K8 SD_UPTD 2013'!P741</f>
        <v>1320000</v>
      </c>
      <c r="O740" s="62">
        <f>'K8 SD_UPTD 2013'!Q741</f>
        <v>1600000</v>
      </c>
      <c r="P740" s="62">
        <f>'K8 SD_UPTD 2013'!R741</f>
        <v>0</v>
      </c>
      <c r="Q740" s="62">
        <f>'K8 SD_UPTD 2013'!S741</f>
        <v>0</v>
      </c>
      <c r="R740" s="62">
        <f t="shared" si="33"/>
        <v>106060000</v>
      </c>
      <c r="S740" s="59">
        <f t="shared" si="34"/>
        <v>0</v>
      </c>
      <c r="T740" s="59">
        <f t="shared" si="35"/>
        <v>80000</v>
      </c>
      <c r="U740" s="59">
        <f>'PER TRIWULAN'!X735</f>
        <v>106140000</v>
      </c>
      <c r="V740" s="59">
        <f>'K8 SD_UPTD 2013'!F741</f>
        <v>106140000</v>
      </c>
    </row>
    <row r="741" spans="2:22">
      <c r="B741" s="79">
        <f>'PER TRIWULAN'!A736</f>
        <v>731</v>
      </c>
      <c r="C741" s="90" t="str">
        <f>'PER TRIWULAN'!I736</f>
        <v xml:space="preserve"> Toroh </v>
      </c>
      <c r="D741" s="36" t="str">
        <f>'PER TRIWULAN'!B736</f>
        <v>SD NEGERI 1 GENENGADAL</v>
      </c>
      <c r="E741" s="62">
        <f>'K8 SD_UPTD 2013'!G742</f>
        <v>14156000</v>
      </c>
      <c r="F741" s="62">
        <f>'K8 SD_UPTD 2013'!H742</f>
        <v>675000</v>
      </c>
      <c r="G741" s="62">
        <f>'K8 SD_UPTD 2013'!I742</f>
        <v>12114000</v>
      </c>
      <c r="H741" s="62">
        <f>'K8 SD_UPTD 2013'!J742</f>
        <v>12113900</v>
      </c>
      <c r="I741" s="62">
        <f>'K8 SD_UPTD 2013'!K742</f>
        <v>27851100</v>
      </c>
      <c r="J741" s="62">
        <f>'K8 SD_UPTD 2013'!L742</f>
        <v>10712972</v>
      </c>
      <c r="K741" s="62">
        <f>'K8 SD_UPTD 2013'!M742</f>
        <v>13153000</v>
      </c>
      <c r="L741" s="62">
        <f>'K8 SD_UPTD 2013'!N742</f>
        <v>29550000</v>
      </c>
      <c r="M741" s="62">
        <f>'K8 SD_UPTD 2013'!O742</f>
        <v>790000</v>
      </c>
      <c r="N741" s="62">
        <f>'K8 SD_UPTD 2013'!P742</f>
        <v>250000</v>
      </c>
      <c r="O741" s="62">
        <f>'K8 SD_UPTD 2013'!Q742</f>
        <v>904000</v>
      </c>
      <c r="P741" s="62">
        <f>'K8 SD_UPTD 2013'!R742</f>
        <v>1850000</v>
      </c>
      <c r="Q741" s="62">
        <f>'K8 SD_UPTD 2013'!S742</f>
        <v>0</v>
      </c>
      <c r="R741" s="62">
        <f t="shared" si="33"/>
        <v>124119972</v>
      </c>
      <c r="S741" s="59">
        <f t="shared" si="34"/>
        <v>0</v>
      </c>
      <c r="T741" s="59">
        <f t="shared" si="35"/>
        <v>28</v>
      </c>
      <c r="U741" s="59">
        <f>'PER TRIWULAN'!X736</f>
        <v>124120000</v>
      </c>
      <c r="V741" s="59">
        <f>'K8 SD_UPTD 2013'!F742</f>
        <v>124120000</v>
      </c>
    </row>
    <row r="742" spans="2:22">
      <c r="B742" s="79">
        <f>'PER TRIWULAN'!A737</f>
        <v>732</v>
      </c>
      <c r="C742" s="90" t="str">
        <f>'PER TRIWULAN'!I737</f>
        <v xml:space="preserve"> Toroh </v>
      </c>
      <c r="D742" s="36" t="str">
        <f>'PER TRIWULAN'!B737</f>
        <v>SD NEGERI 1 GENENGSARI</v>
      </c>
      <c r="E742" s="62">
        <f>'K8 SD_UPTD 2013'!G743</f>
        <v>1521975</v>
      </c>
      <c r="F742" s="62">
        <f>'K8 SD_UPTD 2013'!H743</f>
        <v>1021000</v>
      </c>
      <c r="G742" s="62">
        <f>'K8 SD_UPTD 2013'!I743</f>
        <v>8886800</v>
      </c>
      <c r="H742" s="62">
        <f>'K8 SD_UPTD 2013'!J743</f>
        <v>12721475</v>
      </c>
      <c r="I742" s="62">
        <f>'K8 SD_UPTD 2013'!K743</f>
        <v>16355350</v>
      </c>
      <c r="J742" s="62">
        <f>'K8 SD_UPTD 2013'!L743</f>
        <v>958200</v>
      </c>
      <c r="K742" s="62">
        <f>'K8 SD_UPTD 2013'!M743</f>
        <v>240000</v>
      </c>
      <c r="L742" s="62">
        <f>'K8 SD_UPTD 2013'!N743</f>
        <v>19778700</v>
      </c>
      <c r="M742" s="62">
        <f>'K8 SD_UPTD 2013'!O743</f>
        <v>1764000</v>
      </c>
      <c r="N742" s="62">
        <f>'K8 SD_UPTD 2013'!P743</f>
        <v>0</v>
      </c>
      <c r="O742" s="62">
        <f>'K8 SD_UPTD 2013'!Q743</f>
        <v>1892500</v>
      </c>
      <c r="P742" s="62">
        <f>'K8 SD_UPTD 2013'!R743</f>
        <v>7360000</v>
      </c>
      <c r="Q742" s="62">
        <f>'K8 SD_UPTD 2013'!S743</f>
        <v>0</v>
      </c>
      <c r="R742" s="62">
        <f t="shared" si="33"/>
        <v>72500000</v>
      </c>
      <c r="S742" s="59">
        <f t="shared" si="34"/>
        <v>0</v>
      </c>
      <c r="T742" s="59">
        <f t="shared" si="35"/>
        <v>0</v>
      </c>
      <c r="U742" s="59">
        <f>'PER TRIWULAN'!X737</f>
        <v>72500000</v>
      </c>
      <c r="V742" s="59">
        <f>'K8 SD_UPTD 2013'!F743</f>
        <v>72500000</v>
      </c>
    </row>
    <row r="743" spans="2:22">
      <c r="B743" s="79">
        <f>'PER TRIWULAN'!A738</f>
        <v>733</v>
      </c>
      <c r="C743" s="90" t="str">
        <f>'PER TRIWULAN'!I738</f>
        <v xml:space="preserve"> Toroh </v>
      </c>
      <c r="D743" s="36" t="str">
        <f>'PER TRIWULAN'!B738</f>
        <v>SD NEGERI 1 KATONG</v>
      </c>
      <c r="E743" s="62">
        <f>'K8 SD_UPTD 2013'!G744</f>
        <v>4573500</v>
      </c>
      <c r="F743" s="62">
        <f>'K8 SD_UPTD 2013'!H744</f>
        <v>500000</v>
      </c>
      <c r="G743" s="62">
        <f>'K8 SD_UPTD 2013'!I744</f>
        <v>12898700</v>
      </c>
      <c r="H743" s="62">
        <f>'K8 SD_UPTD 2013'!J744</f>
        <v>5166500</v>
      </c>
      <c r="I743" s="62">
        <f>'K8 SD_UPTD 2013'!K744</f>
        <v>15533800</v>
      </c>
      <c r="J743" s="62">
        <f>'K8 SD_UPTD 2013'!L744</f>
        <v>2776000</v>
      </c>
      <c r="K743" s="62">
        <f>'K8 SD_UPTD 2013'!M744</f>
        <v>9186500</v>
      </c>
      <c r="L743" s="62">
        <f>'K8 SD_UPTD 2013'!N744</f>
        <v>21605000</v>
      </c>
      <c r="M743" s="62">
        <f>'K8 SD_UPTD 2013'!O744</f>
        <v>2060000</v>
      </c>
      <c r="N743" s="62">
        <f>'K8 SD_UPTD 2013'!P744</f>
        <v>0</v>
      </c>
      <c r="O743" s="62">
        <f>'K8 SD_UPTD 2013'!Q744</f>
        <v>4825000</v>
      </c>
      <c r="P743" s="62">
        <f>'K8 SD_UPTD 2013'!R744</f>
        <v>335000</v>
      </c>
      <c r="Q743" s="62">
        <f>'K8 SD_UPTD 2013'!S744</f>
        <v>0</v>
      </c>
      <c r="R743" s="62">
        <f t="shared" si="33"/>
        <v>79460000</v>
      </c>
      <c r="S743" s="59">
        <f t="shared" si="34"/>
        <v>0</v>
      </c>
      <c r="T743" s="59">
        <f t="shared" si="35"/>
        <v>0</v>
      </c>
      <c r="U743" s="59">
        <f>'PER TRIWULAN'!X738</f>
        <v>79460000</v>
      </c>
      <c r="V743" s="59">
        <f>'K8 SD_UPTD 2013'!F744</f>
        <v>79460000</v>
      </c>
    </row>
    <row r="744" spans="2:22">
      <c r="B744" s="79">
        <f>'PER TRIWULAN'!A739</f>
        <v>734</v>
      </c>
      <c r="C744" s="90" t="str">
        <f>'PER TRIWULAN'!I739</f>
        <v xml:space="preserve"> Toroh </v>
      </c>
      <c r="D744" s="36" t="str">
        <f>'PER TRIWULAN'!B739</f>
        <v>SD NEGERI 1 KENTENG</v>
      </c>
      <c r="E744" s="62">
        <f>'K8 SD_UPTD 2013'!G745</f>
        <v>1730000</v>
      </c>
      <c r="F744" s="62">
        <f>'K8 SD_UPTD 2013'!H745</f>
        <v>600000</v>
      </c>
      <c r="G744" s="62">
        <f>'K8 SD_UPTD 2013'!I745</f>
        <v>27945000</v>
      </c>
      <c r="H744" s="62">
        <f>'K8 SD_UPTD 2013'!J745</f>
        <v>2171200</v>
      </c>
      <c r="I744" s="62">
        <f>'K8 SD_UPTD 2013'!K745</f>
        <v>10550817</v>
      </c>
      <c r="J744" s="62">
        <f>'K8 SD_UPTD 2013'!L745</f>
        <v>334488</v>
      </c>
      <c r="K744" s="62">
        <f>'K8 SD_UPTD 2013'!M745</f>
        <v>19669000</v>
      </c>
      <c r="L744" s="62">
        <f>'K8 SD_UPTD 2013'!N745</f>
        <v>16300000</v>
      </c>
      <c r="M744" s="62">
        <f>'K8 SD_UPTD 2013'!O745</f>
        <v>6653000</v>
      </c>
      <c r="N744" s="62">
        <f>'K8 SD_UPTD 2013'!P745</f>
        <v>0</v>
      </c>
      <c r="O744" s="62">
        <f>'K8 SD_UPTD 2013'!Q745</f>
        <v>386495</v>
      </c>
      <c r="P744" s="62">
        <f>'K8 SD_UPTD 2013'!R745</f>
        <v>950000</v>
      </c>
      <c r="Q744" s="62">
        <f>'K8 SD_UPTD 2013'!S745</f>
        <v>0</v>
      </c>
      <c r="R744" s="62">
        <f t="shared" si="33"/>
        <v>87290000</v>
      </c>
      <c r="S744" s="59">
        <f t="shared" si="34"/>
        <v>0</v>
      </c>
      <c r="T744" s="59">
        <f t="shared" si="35"/>
        <v>0</v>
      </c>
      <c r="U744" s="59">
        <f>'PER TRIWULAN'!X739</f>
        <v>87290000</v>
      </c>
      <c r="V744" s="59">
        <f>'K8 SD_UPTD 2013'!F745</f>
        <v>87290000</v>
      </c>
    </row>
    <row r="745" spans="2:22">
      <c r="B745" s="79">
        <f>'PER TRIWULAN'!A740</f>
        <v>735</v>
      </c>
      <c r="C745" s="90" t="str">
        <f>'PER TRIWULAN'!I740</f>
        <v xml:space="preserve"> Toroh </v>
      </c>
      <c r="D745" s="36" t="str">
        <f>'PER TRIWULAN'!B740</f>
        <v>SD NEGERI 1 NGRANDAH</v>
      </c>
      <c r="E745" s="62">
        <f>'K8 SD_UPTD 2013'!G746</f>
        <v>350000</v>
      </c>
      <c r="F745" s="62">
        <f>'K8 SD_UPTD 2013'!H746</f>
        <v>774000</v>
      </c>
      <c r="G745" s="62">
        <f>'K8 SD_UPTD 2013'!I746</f>
        <v>10168000</v>
      </c>
      <c r="H745" s="62">
        <f>'K8 SD_UPTD 2013'!J746</f>
        <v>16301050</v>
      </c>
      <c r="I745" s="62">
        <f>'K8 SD_UPTD 2013'!K746</f>
        <v>20049298</v>
      </c>
      <c r="J745" s="62">
        <f>'K8 SD_UPTD 2013'!L746</f>
        <v>3754402</v>
      </c>
      <c r="K745" s="62">
        <f>'K8 SD_UPTD 2013'!M746</f>
        <v>20014500</v>
      </c>
      <c r="L745" s="62">
        <f>'K8 SD_UPTD 2013'!N746</f>
        <v>32515000</v>
      </c>
      <c r="M745" s="62">
        <f>'K8 SD_UPTD 2013'!O746</f>
        <v>2976500</v>
      </c>
      <c r="N745" s="62">
        <f>'K8 SD_UPTD 2013'!P746</f>
        <v>1474250</v>
      </c>
      <c r="O745" s="62">
        <f>'K8 SD_UPTD 2013'!Q746</f>
        <v>2113000</v>
      </c>
      <c r="P745" s="62">
        <f>'K8 SD_UPTD 2013'!R746</f>
        <v>0</v>
      </c>
      <c r="Q745" s="62">
        <f>'K8 SD_UPTD 2013'!S746</f>
        <v>0</v>
      </c>
      <c r="R745" s="62">
        <f t="shared" si="33"/>
        <v>110490000</v>
      </c>
      <c r="S745" s="59">
        <f t="shared" si="34"/>
        <v>0</v>
      </c>
      <c r="T745" s="59">
        <f t="shared" si="35"/>
        <v>0</v>
      </c>
      <c r="U745" s="59">
        <f>'PER TRIWULAN'!X740</f>
        <v>110490000</v>
      </c>
      <c r="V745" s="59">
        <f>'K8 SD_UPTD 2013'!F746</f>
        <v>110490000</v>
      </c>
    </row>
    <row r="746" spans="2:22">
      <c r="B746" s="79">
        <f>'PER TRIWULAN'!A741</f>
        <v>736</v>
      </c>
      <c r="C746" s="90" t="str">
        <f>'PER TRIWULAN'!I741</f>
        <v xml:space="preserve"> Toroh </v>
      </c>
      <c r="D746" s="36" t="str">
        <f>'PER TRIWULAN'!B741</f>
        <v>SD NEGERI 1 PILANGPAYUNG</v>
      </c>
      <c r="E746" s="62">
        <f>'K8 SD_UPTD 2013'!G747</f>
        <v>7968750</v>
      </c>
      <c r="F746" s="62">
        <f>'K8 SD_UPTD 2013'!H747</f>
        <v>775000</v>
      </c>
      <c r="G746" s="62">
        <f>'K8 SD_UPTD 2013'!I747</f>
        <v>10355950</v>
      </c>
      <c r="H746" s="62">
        <f>'K8 SD_UPTD 2013'!J747</f>
        <v>7919850</v>
      </c>
      <c r="I746" s="62">
        <f>'K8 SD_UPTD 2013'!K747</f>
        <v>5026168</v>
      </c>
      <c r="J746" s="62">
        <f>'K8 SD_UPTD 2013'!L747</f>
        <v>293482</v>
      </c>
      <c r="K746" s="62">
        <f>'K8 SD_UPTD 2013'!M747</f>
        <v>1010000</v>
      </c>
      <c r="L746" s="62">
        <f>'K8 SD_UPTD 2013'!N747</f>
        <v>29958000</v>
      </c>
      <c r="M746" s="62">
        <f>'K8 SD_UPTD 2013'!O747</f>
        <v>1882800</v>
      </c>
      <c r="N746" s="62">
        <f>'K8 SD_UPTD 2013'!P747</f>
        <v>0</v>
      </c>
      <c r="O746" s="62">
        <f>'K8 SD_UPTD 2013'!Q747</f>
        <v>1050000</v>
      </c>
      <c r="P746" s="62">
        <f>'K8 SD_UPTD 2013'!R747</f>
        <v>750000</v>
      </c>
      <c r="Q746" s="62">
        <f>'K8 SD_UPTD 2013'!S747</f>
        <v>0</v>
      </c>
      <c r="R746" s="62">
        <f t="shared" si="33"/>
        <v>66990000</v>
      </c>
      <c r="S746" s="59">
        <f t="shared" si="34"/>
        <v>0</v>
      </c>
      <c r="T746" s="59">
        <f t="shared" si="35"/>
        <v>0</v>
      </c>
      <c r="U746" s="59">
        <f>'PER TRIWULAN'!X741</f>
        <v>66990000</v>
      </c>
      <c r="V746" s="59">
        <f>'K8 SD_UPTD 2013'!F747</f>
        <v>66990000</v>
      </c>
    </row>
    <row r="747" spans="2:22">
      <c r="B747" s="79">
        <f>'PER TRIWULAN'!A742</f>
        <v>737</v>
      </c>
      <c r="C747" s="90" t="str">
        <f>'PER TRIWULAN'!I742</f>
        <v xml:space="preserve"> Toroh </v>
      </c>
      <c r="D747" s="36" t="str">
        <f>'PER TRIWULAN'!B742</f>
        <v>SD NEGERI 1 PLOSOHARJO</v>
      </c>
      <c r="E747" s="62">
        <f>'K8 SD_UPTD 2013'!G748</f>
        <v>1383500</v>
      </c>
      <c r="F747" s="62">
        <f>'K8 SD_UPTD 2013'!H748</f>
        <v>1182500</v>
      </c>
      <c r="G747" s="62">
        <f>'K8 SD_UPTD 2013'!I748</f>
        <v>14320800</v>
      </c>
      <c r="H747" s="62">
        <f>'K8 SD_UPTD 2013'!J748</f>
        <v>5045697</v>
      </c>
      <c r="I747" s="62">
        <f>'K8 SD_UPTD 2013'!K748</f>
        <v>19464883</v>
      </c>
      <c r="J747" s="62">
        <f>'K8 SD_UPTD 2013'!L748</f>
        <v>2150242</v>
      </c>
      <c r="K747" s="62">
        <f>'K8 SD_UPTD 2013'!M748</f>
        <v>7329000</v>
      </c>
      <c r="L747" s="62">
        <f>'K8 SD_UPTD 2013'!N748</f>
        <v>33057378</v>
      </c>
      <c r="M747" s="62">
        <f>'K8 SD_UPTD 2013'!O748</f>
        <v>5476000</v>
      </c>
      <c r="N747" s="62">
        <f>'K8 SD_UPTD 2013'!P748</f>
        <v>90000</v>
      </c>
      <c r="O747" s="62">
        <f>'K8 SD_UPTD 2013'!Q748</f>
        <v>4650000</v>
      </c>
      <c r="P747" s="62">
        <f>'K8 SD_UPTD 2013'!R748</f>
        <v>680000</v>
      </c>
      <c r="Q747" s="62">
        <f>'K8 SD_UPTD 2013'!S748</f>
        <v>0</v>
      </c>
      <c r="R747" s="62">
        <f t="shared" si="33"/>
        <v>94830000</v>
      </c>
      <c r="S747" s="59">
        <f t="shared" si="34"/>
        <v>0</v>
      </c>
      <c r="T747" s="59">
        <f t="shared" si="35"/>
        <v>0</v>
      </c>
      <c r="U747" s="59">
        <f>'PER TRIWULAN'!X742</f>
        <v>94830000</v>
      </c>
      <c r="V747" s="59">
        <f>'K8 SD_UPTD 2013'!F748</f>
        <v>94830000</v>
      </c>
    </row>
    <row r="748" spans="2:22">
      <c r="B748" s="79">
        <f>'PER TRIWULAN'!A743</f>
        <v>738</v>
      </c>
      <c r="C748" s="90" t="str">
        <f>'PER TRIWULAN'!I743</f>
        <v xml:space="preserve"> Toroh </v>
      </c>
      <c r="D748" s="36" t="str">
        <f>'PER TRIWULAN'!B743</f>
        <v>SD NEGERI 1 SINDUREJO</v>
      </c>
      <c r="E748" s="62">
        <f>'K8 SD_UPTD 2013'!G749</f>
        <v>8412000</v>
      </c>
      <c r="F748" s="62">
        <f>'K8 SD_UPTD 2013'!H749</f>
        <v>1515000</v>
      </c>
      <c r="G748" s="62">
        <f>'K8 SD_UPTD 2013'!I749</f>
        <v>28615204</v>
      </c>
      <c r="H748" s="62">
        <f>'K8 SD_UPTD 2013'!J749</f>
        <v>23354846</v>
      </c>
      <c r="I748" s="62">
        <f>'K8 SD_UPTD 2013'!K749</f>
        <v>26674200</v>
      </c>
      <c r="J748" s="62">
        <f>'K8 SD_UPTD 2013'!L749</f>
        <v>5697750</v>
      </c>
      <c r="K748" s="62">
        <f>'K8 SD_UPTD 2013'!M749</f>
        <v>8800000</v>
      </c>
      <c r="L748" s="62">
        <f>'K8 SD_UPTD 2013'!N749</f>
        <v>16200000</v>
      </c>
      <c r="M748" s="62">
        <f>'K8 SD_UPTD 2013'!O749</f>
        <v>5561000</v>
      </c>
      <c r="N748" s="62">
        <f>'K8 SD_UPTD 2013'!P749</f>
        <v>0</v>
      </c>
      <c r="O748" s="62">
        <f>'K8 SD_UPTD 2013'!Q749</f>
        <v>4200000</v>
      </c>
      <c r="P748" s="62">
        <f>'K8 SD_UPTD 2013'!R749</f>
        <v>8430000</v>
      </c>
      <c r="Q748" s="62">
        <f>'K8 SD_UPTD 2013'!S749</f>
        <v>0</v>
      </c>
      <c r="R748" s="62">
        <f t="shared" si="33"/>
        <v>137460000</v>
      </c>
      <c r="S748" s="59">
        <f t="shared" si="34"/>
        <v>0</v>
      </c>
      <c r="T748" s="59">
        <f t="shared" si="35"/>
        <v>0</v>
      </c>
      <c r="U748" s="59">
        <f>'PER TRIWULAN'!X743</f>
        <v>137460000</v>
      </c>
      <c r="V748" s="59">
        <f>'K8 SD_UPTD 2013'!F749</f>
        <v>137460000</v>
      </c>
    </row>
    <row r="749" spans="2:22">
      <c r="B749" s="79">
        <f>'PER TRIWULAN'!A744</f>
        <v>739</v>
      </c>
      <c r="C749" s="90" t="str">
        <f>'PER TRIWULAN'!I744</f>
        <v xml:space="preserve"> Toroh </v>
      </c>
      <c r="D749" s="36" t="str">
        <f>'PER TRIWULAN'!B744</f>
        <v>SD NEGERI 1 TAMBIREJO</v>
      </c>
      <c r="E749" s="62">
        <f>'K8 SD_UPTD 2013'!G750</f>
        <v>2250000</v>
      </c>
      <c r="F749" s="62">
        <f>'K8 SD_UPTD 2013'!H750</f>
        <v>0</v>
      </c>
      <c r="G749" s="62">
        <f>'K8 SD_UPTD 2013'!I750</f>
        <v>7133111</v>
      </c>
      <c r="H749" s="62">
        <f>'K8 SD_UPTD 2013'!J750</f>
        <v>3366300</v>
      </c>
      <c r="I749" s="62">
        <f>'K8 SD_UPTD 2013'!K750</f>
        <v>16814232</v>
      </c>
      <c r="J749" s="62">
        <f>'K8 SD_UPTD 2013'!L750</f>
        <v>415107</v>
      </c>
      <c r="K749" s="62">
        <f>'K8 SD_UPTD 2013'!M750</f>
        <v>7500750</v>
      </c>
      <c r="L749" s="62">
        <f>'K8 SD_UPTD 2013'!N750</f>
        <v>20400000</v>
      </c>
      <c r="M749" s="62">
        <f>'K8 SD_UPTD 2013'!O750</f>
        <v>3710500</v>
      </c>
      <c r="N749" s="62">
        <f>'K8 SD_UPTD 2013'!P750</f>
        <v>0</v>
      </c>
      <c r="O749" s="62">
        <f>'K8 SD_UPTD 2013'!Q750</f>
        <v>1920000</v>
      </c>
      <c r="P749" s="62">
        <f>'K8 SD_UPTD 2013'!R750</f>
        <v>0</v>
      </c>
      <c r="Q749" s="62">
        <f>'K8 SD_UPTD 2013'!S750</f>
        <v>0</v>
      </c>
      <c r="R749" s="62">
        <f t="shared" si="33"/>
        <v>63510000</v>
      </c>
      <c r="S749" s="59">
        <f t="shared" si="34"/>
        <v>0</v>
      </c>
      <c r="T749" s="59">
        <f t="shared" si="35"/>
        <v>0</v>
      </c>
      <c r="U749" s="59">
        <f>'PER TRIWULAN'!X744</f>
        <v>63510000</v>
      </c>
      <c r="V749" s="59">
        <f>'K8 SD_UPTD 2013'!F750</f>
        <v>63510000</v>
      </c>
    </row>
    <row r="750" spans="2:22">
      <c r="B750" s="79">
        <f>'PER TRIWULAN'!A745</f>
        <v>740</v>
      </c>
      <c r="C750" s="90" t="str">
        <f>'PER TRIWULAN'!I745</f>
        <v xml:space="preserve"> Toroh </v>
      </c>
      <c r="D750" s="36" t="str">
        <f>'PER TRIWULAN'!B745</f>
        <v>SD NEGERI 1 TUNGGAK</v>
      </c>
      <c r="E750" s="62">
        <f>'K8 SD_UPTD 2013'!G751</f>
        <v>0</v>
      </c>
      <c r="F750" s="62">
        <f>'K8 SD_UPTD 2013'!H751</f>
        <v>250000</v>
      </c>
      <c r="G750" s="62">
        <f>'K8 SD_UPTD 2013'!I751</f>
        <v>11714650</v>
      </c>
      <c r="H750" s="62">
        <f>'K8 SD_UPTD 2013'!J751</f>
        <v>12759334</v>
      </c>
      <c r="I750" s="62">
        <f>'K8 SD_UPTD 2013'!K751</f>
        <v>18270696</v>
      </c>
      <c r="J750" s="62">
        <f>'K8 SD_UPTD 2013'!L751</f>
        <v>223320</v>
      </c>
      <c r="K750" s="62">
        <f>'K8 SD_UPTD 2013'!M751</f>
        <v>13186500</v>
      </c>
      <c r="L750" s="62">
        <f>'K8 SD_UPTD 2013'!N751</f>
        <v>24165000</v>
      </c>
      <c r="M750" s="62">
        <f>'K8 SD_UPTD 2013'!O751</f>
        <v>1963000</v>
      </c>
      <c r="N750" s="62">
        <f>'K8 SD_UPTD 2013'!P751</f>
        <v>0</v>
      </c>
      <c r="O750" s="62">
        <f>'K8 SD_UPTD 2013'!Q751</f>
        <v>13077500</v>
      </c>
      <c r="P750" s="62">
        <f>'K8 SD_UPTD 2013'!R751</f>
        <v>2700000</v>
      </c>
      <c r="Q750" s="62">
        <f>'K8 SD_UPTD 2013'!S751</f>
        <v>0</v>
      </c>
      <c r="R750" s="62">
        <f t="shared" si="33"/>
        <v>98310000</v>
      </c>
      <c r="S750" s="59">
        <f t="shared" si="34"/>
        <v>0</v>
      </c>
      <c r="T750" s="59">
        <f t="shared" si="35"/>
        <v>0</v>
      </c>
      <c r="U750" s="59">
        <f>'PER TRIWULAN'!X745</f>
        <v>98310000</v>
      </c>
      <c r="V750" s="59">
        <f>'K8 SD_UPTD 2013'!F751</f>
        <v>98310000</v>
      </c>
    </row>
    <row r="751" spans="2:22">
      <c r="B751" s="79">
        <f>'PER TRIWULAN'!A746</f>
        <v>741</v>
      </c>
      <c r="C751" s="90" t="str">
        <f>'PER TRIWULAN'!I746</f>
        <v xml:space="preserve"> Toroh </v>
      </c>
      <c r="D751" s="36" t="str">
        <f>'PER TRIWULAN'!B746</f>
        <v>SD NEGERI 2 BANDUNGHARJO</v>
      </c>
      <c r="E751" s="62">
        <f>'K8 SD_UPTD 2013'!G752</f>
        <v>1221000</v>
      </c>
      <c r="F751" s="62">
        <f>'K8 SD_UPTD 2013'!H752</f>
        <v>7500</v>
      </c>
      <c r="G751" s="62">
        <f>'K8 SD_UPTD 2013'!I752</f>
        <v>10694800</v>
      </c>
      <c r="H751" s="62">
        <f>'K8 SD_UPTD 2013'!J752</f>
        <v>7073000</v>
      </c>
      <c r="I751" s="62">
        <f>'K8 SD_UPTD 2013'!K752</f>
        <v>24143700</v>
      </c>
      <c r="J751" s="62">
        <f>'K8 SD_UPTD 2013'!L752</f>
        <v>1911275</v>
      </c>
      <c r="K751" s="62">
        <f>'K8 SD_UPTD 2013'!M752</f>
        <v>1974000</v>
      </c>
      <c r="L751" s="62">
        <f>'K8 SD_UPTD 2013'!N752</f>
        <v>22200000</v>
      </c>
      <c r="M751" s="62">
        <f>'K8 SD_UPTD 2013'!O752</f>
        <v>4193000</v>
      </c>
      <c r="N751" s="62">
        <f>'K8 SD_UPTD 2013'!P752</f>
        <v>0</v>
      </c>
      <c r="O751" s="62">
        <f>'K8 SD_UPTD 2013'!Q752</f>
        <v>1600000</v>
      </c>
      <c r="P751" s="62">
        <f>'K8 SD_UPTD 2013'!R752</f>
        <v>1764000</v>
      </c>
      <c r="Q751" s="62">
        <f>'K8 SD_UPTD 2013'!S752</f>
        <v>0</v>
      </c>
      <c r="R751" s="62">
        <f t="shared" si="33"/>
        <v>76782275</v>
      </c>
      <c r="S751" s="59">
        <f t="shared" si="34"/>
        <v>0</v>
      </c>
      <c r="T751" s="59">
        <f t="shared" si="35"/>
        <v>67725</v>
      </c>
      <c r="U751" s="59">
        <f>'PER TRIWULAN'!X746</f>
        <v>76850000</v>
      </c>
      <c r="V751" s="59">
        <f>'K8 SD_UPTD 2013'!F752</f>
        <v>76850000</v>
      </c>
    </row>
    <row r="752" spans="2:22">
      <c r="B752" s="79">
        <f>'PER TRIWULAN'!A747</f>
        <v>742</v>
      </c>
      <c r="C752" s="90" t="str">
        <f>'PER TRIWULAN'!I747</f>
        <v xml:space="preserve"> Toroh </v>
      </c>
      <c r="D752" s="36" t="str">
        <f>'PER TRIWULAN'!B747</f>
        <v>SD NEGERI 2 BOLOH</v>
      </c>
      <c r="E752" s="62">
        <f>'K8 SD_UPTD 2013'!G753</f>
        <v>5655000</v>
      </c>
      <c r="F752" s="62">
        <f>'K8 SD_UPTD 2013'!H753</f>
        <v>1415500</v>
      </c>
      <c r="G752" s="62">
        <f>'K8 SD_UPTD 2013'!I753</f>
        <v>25929000</v>
      </c>
      <c r="H752" s="62">
        <f>'K8 SD_UPTD 2013'!J753</f>
        <v>22570800</v>
      </c>
      <c r="I752" s="62">
        <f>'K8 SD_UPTD 2013'!K753</f>
        <v>20126976</v>
      </c>
      <c r="J752" s="62">
        <f>'K8 SD_UPTD 2013'!L753</f>
        <v>2547760</v>
      </c>
      <c r="K752" s="62">
        <f>'K8 SD_UPTD 2013'!M753</f>
        <v>18884250</v>
      </c>
      <c r="L752" s="62">
        <f>'K8 SD_UPTD 2013'!N753</f>
        <v>35975000</v>
      </c>
      <c r="M752" s="62">
        <f>'K8 SD_UPTD 2013'!O753</f>
        <v>1850000</v>
      </c>
      <c r="N752" s="62">
        <f>'K8 SD_UPTD 2013'!P753</f>
        <v>7662500</v>
      </c>
      <c r="O752" s="62">
        <f>'K8 SD_UPTD 2013'!Q753</f>
        <v>6405000</v>
      </c>
      <c r="P752" s="62">
        <f>'K8 SD_UPTD 2013'!R753</f>
        <v>2395000</v>
      </c>
      <c r="Q752" s="62">
        <f>'K8 SD_UPTD 2013'!S753</f>
        <v>0</v>
      </c>
      <c r="R752" s="62">
        <f t="shared" si="33"/>
        <v>151416786</v>
      </c>
      <c r="S752" s="59">
        <f t="shared" si="34"/>
        <v>0</v>
      </c>
      <c r="T752" s="59">
        <f t="shared" si="35"/>
        <v>2573214</v>
      </c>
      <c r="U752" s="59">
        <f>'PER TRIWULAN'!X747</f>
        <v>153990000</v>
      </c>
      <c r="V752" s="59">
        <f>'K8 SD_UPTD 2013'!F753</f>
        <v>153990000</v>
      </c>
    </row>
    <row r="753" spans="2:22">
      <c r="B753" s="79">
        <f>'PER TRIWULAN'!A748</f>
        <v>743</v>
      </c>
      <c r="C753" s="90" t="str">
        <f>'PER TRIWULAN'!I748</f>
        <v xml:space="preserve"> Toroh </v>
      </c>
      <c r="D753" s="36" t="str">
        <f>'PER TRIWULAN'!B748</f>
        <v>SD NEGERI 2 GENENGADAL</v>
      </c>
      <c r="E753" s="62">
        <f>'K8 SD_UPTD 2013'!G754</f>
        <v>556000</v>
      </c>
      <c r="F753" s="62">
        <f>'K8 SD_UPTD 2013'!H754</f>
        <v>1485000</v>
      </c>
      <c r="G753" s="62">
        <f>'K8 SD_UPTD 2013'!I754</f>
        <v>9706000</v>
      </c>
      <c r="H753" s="62">
        <f>'K8 SD_UPTD 2013'!J754</f>
        <v>8748000</v>
      </c>
      <c r="I753" s="62">
        <f>'K8 SD_UPTD 2013'!K754</f>
        <v>10519022</v>
      </c>
      <c r="J753" s="62">
        <f>'K8 SD_UPTD 2013'!L754</f>
        <v>2111076</v>
      </c>
      <c r="K753" s="62">
        <f>'K8 SD_UPTD 2013'!M754</f>
        <v>2840000</v>
      </c>
      <c r="L753" s="62">
        <f>'K8 SD_UPTD 2013'!N754</f>
        <v>20450000</v>
      </c>
      <c r="M753" s="62">
        <f>'K8 SD_UPTD 2013'!O754</f>
        <v>905000</v>
      </c>
      <c r="N753" s="62">
        <f>'K8 SD_UPTD 2013'!P754</f>
        <v>0</v>
      </c>
      <c r="O753" s="62">
        <f>'K8 SD_UPTD 2013'!Q754</f>
        <v>3559861</v>
      </c>
      <c r="P753" s="62">
        <f>'K8 SD_UPTD 2013'!R754</f>
        <v>2050000</v>
      </c>
      <c r="Q753" s="62">
        <f>'K8 SD_UPTD 2013'!S754</f>
        <v>0</v>
      </c>
      <c r="R753" s="62">
        <f t="shared" si="33"/>
        <v>62929959</v>
      </c>
      <c r="S753" s="59">
        <f t="shared" si="34"/>
        <v>0</v>
      </c>
      <c r="T753" s="59">
        <f t="shared" si="35"/>
        <v>41</v>
      </c>
      <c r="U753" s="59">
        <f>'PER TRIWULAN'!X748</f>
        <v>62930000</v>
      </c>
      <c r="V753" s="59">
        <f>'K8 SD_UPTD 2013'!F754</f>
        <v>62930000</v>
      </c>
    </row>
    <row r="754" spans="2:22">
      <c r="B754" s="79">
        <f>'PER TRIWULAN'!A749</f>
        <v>744</v>
      </c>
      <c r="C754" s="90" t="str">
        <f>'PER TRIWULAN'!I749</f>
        <v xml:space="preserve"> Toroh </v>
      </c>
      <c r="D754" s="36" t="str">
        <f>'PER TRIWULAN'!B749</f>
        <v>SD NEGERI 2 GENENGSARI</v>
      </c>
      <c r="E754" s="62">
        <f>'K8 SD_UPTD 2013'!G755</f>
        <v>7196800</v>
      </c>
      <c r="F754" s="62">
        <f>'K8 SD_UPTD 2013'!H755</f>
        <v>1345000</v>
      </c>
      <c r="G754" s="62">
        <f>'K8 SD_UPTD 2013'!I755</f>
        <v>8980500</v>
      </c>
      <c r="H754" s="62">
        <f>'K8 SD_UPTD 2013'!J755</f>
        <v>11141900</v>
      </c>
      <c r="I754" s="62">
        <f>'K8 SD_UPTD 2013'!K755</f>
        <v>17285030</v>
      </c>
      <c r="J754" s="62">
        <f>'K8 SD_UPTD 2013'!L755</f>
        <v>629000</v>
      </c>
      <c r="K754" s="62">
        <f>'K8 SD_UPTD 2013'!M755</f>
        <v>11415000</v>
      </c>
      <c r="L754" s="62">
        <f>'K8 SD_UPTD 2013'!N755</f>
        <v>15352770</v>
      </c>
      <c r="M754" s="62">
        <f>'K8 SD_UPTD 2013'!O755</f>
        <v>1474000</v>
      </c>
      <c r="N754" s="62">
        <f>'K8 SD_UPTD 2013'!P755</f>
        <v>0</v>
      </c>
      <c r="O754" s="62">
        <f>'K8 SD_UPTD 2013'!Q755</f>
        <v>0</v>
      </c>
      <c r="P754" s="62">
        <f>'K8 SD_UPTD 2013'!R755</f>
        <v>0</v>
      </c>
      <c r="Q754" s="62">
        <f>'K8 SD_UPTD 2013'!S755</f>
        <v>0</v>
      </c>
      <c r="R754" s="62">
        <f t="shared" si="33"/>
        <v>74820000</v>
      </c>
      <c r="S754" s="59">
        <f t="shared" si="34"/>
        <v>0</v>
      </c>
      <c r="T754" s="59">
        <f t="shared" si="35"/>
        <v>0</v>
      </c>
      <c r="U754" s="59">
        <f>'PER TRIWULAN'!X749</f>
        <v>74820000</v>
      </c>
      <c r="V754" s="59">
        <f>'K8 SD_UPTD 2013'!F755</f>
        <v>74820000</v>
      </c>
    </row>
    <row r="755" spans="2:22">
      <c r="B755" s="79">
        <f>'PER TRIWULAN'!A750</f>
        <v>745</v>
      </c>
      <c r="C755" s="90" t="str">
        <f>'PER TRIWULAN'!I750</f>
        <v xml:space="preserve"> Toroh </v>
      </c>
      <c r="D755" s="36" t="str">
        <f>'PER TRIWULAN'!B750</f>
        <v>SD NEGERI 2 KATONG</v>
      </c>
      <c r="E755" s="62">
        <f>'K8 SD_UPTD 2013'!G756</f>
        <v>17832250</v>
      </c>
      <c r="F755" s="62">
        <f>'K8 SD_UPTD 2013'!H756</f>
        <v>720000</v>
      </c>
      <c r="G755" s="62">
        <f>'K8 SD_UPTD 2013'!I756</f>
        <v>20386000</v>
      </c>
      <c r="H755" s="62">
        <f>'K8 SD_UPTD 2013'!J756</f>
        <v>18676850</v>
      </c>
      <c r="I755" s="62">
        <f>'K8 SD_UPTD 2013'!K756</f>
        <v>22578850</v>
      </c>
      <c r="J755" s="62">
        <f>'K8 SD_UPTD 2013'!L756</f>
        <v>3381850</v>
      </c>
      <c r="K755" s="62">
        <f>'K8 SD_UPTD 2013'!M756</f>
        <v>8245200</v>
      </c>
      <c r="L755" s="62">
        <f>'K8 SD_UPTD 2013'!N756</f>
        <v>24500000</v>
      </c>
      <c r="M755" s="62">
        <f>'K8 SD_UPTD 2013'!O756</f>
        <v>2434000</v>
      </c>
      <c r="N755" s="62">
        <f>'K8 SD_UPTD 2013'!P756</f>
        <v>725000</v>
      </c>
      <c r="O755" s="62">
        <f>'K8 SD_UPTD 2013'!Q756</f>
        <v>3050000</v>
      </c>
      <c r="P755" s="62">
        <f>'K8 SD_UPTD 2013'!R756</f>
        <v>1300000</v>
      </c>
      <c r="Q755" s="62">
        <f>'K8 SD_UPTD 2013'!S756</f>
        <v>0</v>
      </c>
      <c r="R755" s="62">
        <f t="shared" si="33"/>
        <v>123830000</v>
      </c>
      <c r="S755" s="59">
        <f t="shared" si="34"/>
        <v>0</v>
      </c>
      <c r="T755" s="59">
        <f t="shared" si="35"/>
        <v>0</v>
      </c>
      <c r="U755" s="59">
        <f>'PER TRIWULAN'!X750</f>
        <v>123830000</v>
      </c>
      <c r="V755" s="59">
        <f>'K8 SD_UPTD 2013'!F756</f>
        <v>123830000</v>
      </c>
    </row>
    <row r="756" spans="2:22">
      <c r="B756" s="79">
        <f>'PER TRIWULAN'!A751</f>
        <v>746</v>
      </c>
      <c r="C756" s="90" t="str">
        <f>'PER TRIWULAN'!I751</f>
        <v xml:space="preserve"> Toroh </v>
      </c>
      <c r="D756" s="36" t="str">
        <f>'PER TRIWULAN'!B751</f>
        <v>SD NEGERI 2 KENTENG</v>
      </c>
      <c r="E756" s="62">
        <f>'K8 SD_UPTD 2013'!G757</f>
        <v>676000</v>
      </c>
      <c r="F756" s="62">
        <f>'K8 SD_UPTD 2013'!H757</f>
        <v>700000</v>
      </c>
      <c r="G756" s="62">
        <f>'K8 SD_UPTD 2013'!I757</f>
        <v>10163300</v>
      </c>
      <c r="H756" s="62">
        <f>'K8 SD_UPTD 2013'!J757</f>
        <v>10766650</v>
      </c>
      <c r="I756" s="62">
        <f>'K8 SD_UPTD 2013'!K757</f>
        <v>32180950</v>
      </c>
      <c r="J756" s="62">
        <f>'K8 SD_UPTD 2013'!L757</f>
        <v>894100</v>
      </c>
      <c r="K756" s="62">
        <f>'K8 SD_UPTD 2013'!M757</f>
        <v>3227500</v>
      </c>
      <c r="L756" s="62">
        <f>'K8 SD_UPTD 2013'!N757</f>
        <v>40965000</v>
      </c>
      <c r="M756" s="62">
        <f>'K8 SD_UPTD 2013'!O757</f>
        <v>7408500</v>
      </c>
      <c r="N756" s="62">
        <f>'K8 SD_UPTD 2013'!P757</f>
        <v>75000</v>
      </c>
      <c r="O756" s="62">
        <f>'K8 SD_UPTD 2013'!Q757</f>
        <v>2853000</v>
      </c>
      <c r="P756" s="62">
        <f>'K8 SD_UPTD 2013'!R757</f>
        <v>0</v>
      </c>
      <c r="Q756" s="62">
        <f>'K8 SD_UPTD 2013'!S757</f>
        <v>0</v>
      </c>
      <c r="R756" s="62">
        <f t="shared" si="33"/>
        <v>109910000</v>
      </c>
      <c r="S756" s="59">
        <f t="shared" si="34"/>
        <v>0</v>
      </c>
      <c r="T756" s="59">
        <f t="shared" si="35"/>
        <v>0</v>
      </c>
      <c r="U756" s="59">
        <f>'PER TRIWULAN'!X751</f>
        <v>109910000</v>
      </c>
      <c r="V756" s="59">
        <f>'K8 SD_UPTD 2013'!F757</f>
        <v>109910000</v>
      </c>
    </row>
    <row r="757" spans="2:22">
      <c r="B757" s="79">
        <f>'PER TRIWULAN'!A752</f>
        <v>747</v>
      </c>
      <c r="C757" s="90" t="str">
        <f>'PER TRIWULAN'!I752</f>
        <v xml:space="preserve"> Toroh </v>
      </c>
      <c r="D757" s="36" t="str">
        <f>'PER TRIWULAN'!B752</f>
        <v>SD NEGERI 2 NGRANDAH</v>
      </c>
      <c r="E757" s="62">
        <f>'K8 SD_UPTD 2013'!G758</f>
        <v>0</v>
      </c>
      <c r="F757" s="62">
        <f>'K8 SD_UPTD 2013'!H758</f>
        <v>950000</v>
      </c>
      <c r="G757" s="62">
        <f>'K8 SD_UPTD 2013'!I758</f>
        <v>8136200</v>
      </c>
      <c r="H757" s="62">
        <f>'K8 SD_UPTD 2013'!J758</f>
        <v>15352300</v>
      </c>
      <c r="I757" s="62">
        <f>'K8 SD_UPTD 2013'!K758</f>
        <v>31318784</v>
      </c>
      <c r="J757" s="62">
        <f>'K8 SD_UPTD 2013'!L758</f>
        <v>3438966</v>
      </c>
      <c r="K757" s="62">
        <f>'K8 SD_UPTD 2013'!M758</f>
        <v>3678350</v>
      </c>
      <c r="L757" s="62">
        <f>'K8 SD_UPTD 2013'!N758</f>
        <v>34300000</v>
      </c>
      <c r="M757" s="62">
        <f>'K8 SD_UPTD 2013'!O758</f>
        <v>3341150</v>
      </c>
      <c r="N757" s="62">
        <f>'K8 SD_UPTD 2013'!P758</f>
        <v>0</v>
      </c>
      <c r="O757" s="62">
        <f>'K8 SD_UPTD 2013'!Q758</f>
        <v>3014250</v>
      </c>
      <c r="P757" s="62">
        <f>'K8 SD_UPTD 2013'!R758</f>
        <v>0</v>
      </c>
      <c r="Q757" s="62">
        <f>'K8 SD_UPTD 2013'!S758</f>
        <v>0</v>
      </c>
      <c r="R757" s="62">
        <f t="shared" si="33"/>
        <v>103530000</v>
      </c>
      <c r="S757" s="59">
        <f t="shared" si="34"/>
        <v>0</v>
      </c>
      <c r="T757" s="59">
        <f t="shared" si="35"/>
        <v>0</v>
      </c>
      <c r="U757" s="59">
        <f>'PER TRIWULAN'!X752</f>
        <v>103530000</v>
      </c>
      <c r="V757" s="59">
        <f>'K8 SD_UPTD 2013'!F758</f>
        <v>103530000</v>
      </c>
    </row>
    <row r="758" spans="2:22">
      <c r="B758" s="79">
        <f>'PER TRIWULAN'!A753</f>
        <v>748</v>
      </c>
      <c r="C758" s="90" t="str">
        <f>'PER TRIWULAN'!I753</f>
        <v xml:space="preserve"> Toroh </v>
      </c>
      <c r="D758" s="36" t="str">
        <f>'PER TRIWULAN'!B753</f>
        <v>SD NEGERI 2 PLOSOHARJO</v>
      </c>
      <c r="E758" s="62">
        <f>'K8 SD_UPTD 2013'!G759</f>
        <v>3719650</v>
      </c>
      <c r="F758" s="62">
        <f>'K8 SD_UPTD 2013'!H759</f>
        <v>223500</v>
      </c>
      <c r="G758" s="62">
        <f>'K8 SD_UPTD 2013'!I759</f>
        <v>13326545</v>
      </c>
      <c r="H758" s="62">
        <f>'K8 SD_UPTD 2013'!J759</f>
        <v>11892000</v>
      </c>
      <c r="I758" s="62">
        <f>'K8 SD_UPTD 2013'!K759</f>
        <v>19795305</v>
      </c>
      <c r="J758" s="62">
        <f>'K8 SD_UPTD 2013'!L759</f>
        <v>655000</v>
      </c>
      <c r="K758" s="62">
        <f>'K8 SD_UPTD 2013'!M759</f>
        <v>6266500</v>
      </c>
      <c r="L758" s="62">
        <f>'K8 SD_UPTD 2013'!N759</f>
        <v>31350000</v>
      </c>
      <c r="M758" s="62">
        <f>'K8 SD_UPTD 2013'!O759</f>
        <v>2556500</v>
      </c>
      <c r="N758" s="62">
        <f>'K8 SD_UPTD 2013'!P759</f>
        <v>0</v>
      </c>
      <c r="O758" s="62">
        <f>'K8 SD_UPTD 2013'!Q759</f>
        <v>2000000</v>
      </c>
      <c r="P758" s="62">
        <f>'K8 SD_UPTD 2013'!R759</f>
        <v>825000</v>
      </c>
      <c r="Q758" s="62">
        <f>'K8 SD_UPTD 2013'!S759</f>
        <v>0</v>
      </c>
      <c r="R758" s="62">
        <f t="shared" si="33"/>
        <v>92610000</v>
      </c>
      <c r="S758" s="59">
        <f t="shared" si="34"/>
        <v>0</v>
      </c>
      <c r="T758" s="59">
        <f t="shared" si="35"/>
        <v>5990000</v>
      </c>
      <c r="U758" s="59">
        <f>'PER TRIWULAN'!X753</f>
        <v>98600000</v>
      </c>
      <c r="V758" s="59">
        <f>'K8 SD_UPTD 2013'!F759</f>
        <v>98600000</v>
      </c>
    </row>
    <row r="759" spans="2:22">
      <c r="B759" s="79">
        <f>'PER TRIWULAN'!A754</f>
        <v>749</v>
      </c>
      <c r="C759" s="90" t="str">
        <f>'PER TRIWULAN'!I754</f>
        <v xml:space="preserve"> Toroh </v>
      </c>
      <c r="D759" s="36" t="str">
        <f>'PER TRIWULAN'!B754</f>
        <v>SD NEGERI 2 SINDUREJO</v>
      </c>
      <c r="E759" s="62">
        <f>'K8 SD_UPTD 2013'!G760</f>
        <v>767000</v>
      </c>
      <c r="F759" s="62">
        <f>'K8 SD_UPTD 2013'!H760</f>
        <v>625000</v>
      </c>
      <c r="G759" s="62">
        <f>'K8 SD_UPTD 2013'!I760</f>
        <v>20758500</v>
      </c>
      <c r="H759" s="62">
        <f>'K8 SD_UPTD 2013'!J760</f>
        <v>10572500</v>
      </c>
      <c r="I759" s="62">
        <f>'K8 SD_UPTD 2013'!K760</f>
        <v>14197220</v>
      </c>
      <c r="J759" s="62">
        <f>'K8 SD_UPTD 2013'!L760</f>
        <v>3185765</v>
      </c>
      <c r="K759" s="62">
        <f>'K8 SD_UPTD 2013'!M760</f>
        <v>6381200</v>
      </c>
      <c r="L759" s="62">
        <f>'K8 SD_UPTD 2013'!N760</f>
        <v>24000000</v>
      </c>
      <c r="M759" s="62">
        <f>'K8 SD_UPTD 2013'!O760</f>
        <v>3671800</v>
      </c>
      <c r="N759" s="62">
        <f>'K8 SD_UPTD 2013'!P760</f>
        <v>350000</v>
      </c>
      <c r="O759" s="62">
        <f>'K8 SD_UPTD 2013'!Q760</f>
        <v>3911000</v>
      </c>
      <c r="P759" s="62">
        <f>'K8 SD_UPTD 2013'!R760</f>
        <v>610000</v>
      </c>
      <c r="Q759" s="62">
        <f>'K8 SD_UPTD 2013'!S760</f>
        <v>0</v>
      </c>
      <c r="R759" s="62">
        <f t="shared" si="33"/>
        <v>89029985</v>
      </c>
      <c r="S759" s="59">
        <f t="shared" si="34"/>
        <v>0</v>
      </c>
      <c r="T759" s="59">
        <f t="shared" si="35"/>
        <v>15</v>
      </c>
      <c r="U759" s="59">
        <f>'PER TRIWULAN'!X754</f>
        <v>89030000</v>
      </c>
      <c r="V759" s="59">
        <f>'K8 SD_UPTD 2013'!F760</f>
        <v>89030000</v>
      </c>
    </row>
    <row r="760" spans="2:22">
      <c r="B760" s="79">
        <f>'PER TRIWULAN'!A755</f>
        <v>750</v>
      </c>
      <c r="C760" s="90" t="str">
        <f>'PER TRIWULAN'!I755</f>
        <v xml:space="preserve"> Toroh </v>
      </c>
      <c r="D760" s="36" t="str">
        <f>'PER TRIWULAN'!B755</f>
        <v>SD NEGERI 2 TAMBIREJO</v>
      </c>
      <c r="E760" s="62">
        <f>'K8 SD_UPTD 2013'!G761</f>
        <v>2970000</v>
      </c>
      <c r="F760" s="62">
        <f>'K8 SD_UPTD 2013'!H761</f>
        <v>1267500</v>
      </c>
      <c r="G760" s="62">
        <f>'K8 SD_UPTD 2013'!I761</f>
        <v>8268950</v>
      </c>
      <c r="H760" s="62">
        <f>'K8 SD_UPTD 2013'!J761</f>
        <v>10460250</v>
      </c>
      <c r="I760" s="62">
        <f>'K8 SD_UPTD 2013'!K761</f>
        <v>15651630</v>
      </c>
      <c r="J760" s="62">
        <f>'K8 SD_UPTD 2013'!L761</f>
        <v>1000670</v>
      </c>
      <c r="K760" s="62">
        <f>'K8 SD_UPTD 2013'!M761</f>
        <v>290000</v>
      </c>
      <c r="L760" s="62">
        <f>'K8 SD_UPTD 2013'!N761</f>
        <v>18015000</v>
      </c>
      <c r="M760" s="62">
        <f>'K8 SD_UPTD 2013'!O761</f>
        <v>4279000</v>
      </c>
      <c r="N760" s="62">
        <f>'K8 SD_UPTD 2013'!P761</f>
        <v>0</v>
      </c>
      <c r="O760" s="62">
        <f>'K8 SD_UPTD 2013'!Q761</f>
        <v>2500000</v>
      </c>
      <c r="P760" s="62">
        <f>'K8 SD_UPTD 2013'!R761</f>
        <v>2287000</v>
      </c>
      <c r="Q760" s="62">
        <f>'K8 SD_UPTD 2013'!S761</f>
        <v>0</v>
      </c>
      <c r="R760" s="62">
        <f t="shared" si="33"/>
        <v>66990000</v>
      </c>
      <c r="S760" s="59">
        <f t="shared" si="34"/>
        <v>0</v>
      </c>
      <c r="T760" s="59">
        <f t="shared" si="35"/>
        <v>0</v>
      </c>
      <c r="U760" s="59">
        <f>'PER TRIWULAN'!X755</f>
        <v>66990000</v>
      </c>
      <c r="V760" s="59">
        <f>'K8 SD_UPTD 2013'!F761</f>
        <v>66990000</v>
      </c>
    </row>
    <row r="761" spans="2:22">
      <c r="B761" s="79">
        <f>'PER TRIWULAN'!A756</f>
        <v>751</v>
      </c>
      <c r="C761" s="90" t="str">
        <f>'PER TRIWULAN'!I756</f>
        <v xml:space="preserve"> Toroh </v>
      </c>
      <c r="D761" s="36" t="str">
        <f>'PER TRIWULAN'!B756</f>
        <v>SD NEGERI 3 BANDUNGHARJO</v>
      </c>
      <c r="E761" s="62">
        <f>'K8 SD_UPTD 2013'!G762</f>
        <v>0</v>
      </c>
      <c r="F761" s="62">
        <f>'K8 SD_UPTD 2013'!H762</f>
        <v>0</v>
      </c>
      <c r="G761" s="62">
        <f>'K8 SD_UPTD 2013'!I762</f>
        <v>12456900</v>
      </c>
      <c r="H761" s="62">
        <f>'K8 SD_UPTD 2013'!J762</f>
        <v>9908200</v>
      </c>
      <c r="I761" s="62">
        <f>'K8 SD_UPTD 2013'!K762</f>
        <v>35016656</v>
      </c>
      <c r="J761" s="62">
        <f>'K8 SD_UPTD 2013'!L762</f>
        <v>3360436</v>
      </c>
      <c r="K761" s="62">
        <f>'K8 SD_UPTD 2013'!M762</f>
        <v>20064208</v>
      </c>
      <c r="L761" s="62">
        <f>'K8 SD_UPTD 2013'!N762</f>
        <v>23310000</v>
      </c>
      <c r="M761" s="62">
        <f>'K8 SD_UPTD 2013'!O762</f>
        <v>8574600</v>
      </c>
      <c r="N761" s="62">
        <f>'K8 SD_UPTD 2013'!P762</f>
        <v>0</v>
      </c>
      <c r="O761" s="62">
        <f>'K8 SD_UPTD 2013'!Q762</f>
        <v>3889000</v>
      </c>
      <c r="P761" s="62">
        <f>'K8 SD_UPTD 2013'!R762</f>
        <v>0</v>
      </c>
      <c r="Q761" s="62">
        <f>'K8 SD_UPTD 2013'!S762</f>
        <v>0</v>
      </c>
      <c r="R761" s="62">
        <f t="shared" si="33"/>
        <v>116580000</v>
      </c>
      <c r="S761" s="59">
        <f t="shared" si="34"/>
        <v>0</v>
      </c>
      <c r="T761" s="59">
        <f t="shared" si="35"/>
        <v>0</v>
      </c>
      <c r="U761" s="59">
        <f>'PER TRIWULAN'!X756</f>
        <v>116580000</v>
      </c>
      <c r="V761" s="59">
        <f>'K8 SD_UPTD 2013'!F762</f>
        <v>116580000</v>
      </c>
    </row>
    <row r="762" spans="2:22">
      <c r="B762" s="79">
        <f>'PER TRIWULAN'!A757</f>
        <v>752</v>
      </c>
      <c r="C762" s="90" t="str">
        <f>'PER TRIWULAN'!I757</f>
        <v xml:space="preserve"> Toroh </v>
      </c>
      <c r="D762" s="36" t="str">
        <f>'PER TRIWULAN'!B757</f>
        <v>SD NEGERI 3 BOLOH</v>
      </c>
      <c r="E762" s="62">
        <f>'K8 SD_UPTD 2013'!G763</f>
        <v>5940000</v>
      </c>
      <c r="F762" s="62">
        <f>'K8 SD_UPTD 2013'!H763</f>
        <v>810000</v>
      </c>
      <c r="G762" s="62">
        <f>'K8 SD_UPTD 2013'!I763</f>
        <v>29390800</v>
      </c>
      <c r="H762" s="62">
        <f>'K8 SD_UPTD 2013'!J763</f>
        <v>10072400</v>
      </c>
      <c r="I762" s="62">
        <f>'K8 SD_UPTD 2013'!K763</f>
        <v>20474552</v>
      </c>
      <c r="J762" s="62">
        <f>'K8 SD_UPTD 2013'!L763</f>
        <v>3271998</v>
      </c>
      <c r="K762" s="62">
        <f>'K8 SD_UPTD 2013'!M763</f>
        <v>5755250</v>
      </c>
      <c r="L762" s="62">
        <f>'K8 SD_UPTD 2013'!N763</f>
        <v>21450000</v>
      </c>
      <c r="M762" s="62">
        <f>'K8 SD_UPTD 2013'!O763</f>
        <v>2305000</v>
      </c>
      <c r="N762" s="62">
        <f>'K8 SD_UPTD 2013'!P763</f>
        <v>0</v>
      </c>
      <c r="O762" s="62">
        <f>'K8 SD_UPTD 2013'!Q763</f>
        <v>0</v>
      </c>
      <c r="P762" s="62">
        <f>'K8 SD_UPTD 2013'!R763</f>
        <v>0</v>
      </c>
      <c r="Q762" s="62">
        <f>'K8 SD_UPTD 2013'!S763</f>
        <v>0</v>
      </c>
      <c r="R762" s="62">
        <f t="shared" si="33"/>
        <v>99470000</v>
      </c>
      <c r="S762" s="59">
        <f t="shared" si="34"/>
        <v>0</v>
      </c>
      <c r="T762" s="59">
        <f t="shared" si="35"/>
        <v>0</v>
      </c>
      <c r="U762" s="59">
        <f>'PER TRIWULAN'!X757</f>
        <v>99470000</v>
      </c>
      <c r="V762" s="59">
        <f>'K8 SD_UPTD 2013'!F763</f>
        <v>99470000</v>
      </c>
    </row>
    <row r="763" spans="2:22">
      <c r="B763" s="79">
        <f>'PER TRIWULAN'!A758</f>
        <v>753</v>
      </c>
      <c r="C763" s="90" t="str">
        <f>'PER TRIWULAN'!I758</f>
        <v xml:space="preserve"> Toroh </v>
      </c>
      <c r="D763" s="36" t="str">
        <f>'PER TRIWULAN'!B758</f>
        <v>SD NEGERI 3 DEPOK</v>
      </c>
      <c r="E763" s="62">
        <f>'K8 SD_UPTD 2013'!G764</f>
        <v>10152000</v>
      </c>
      <c r="F763" s="62">
        <f>'K8 SD_UPTD 2013'!H764</f>
        <v>0</v>
      </c>
      <c r="G763" s="62">
        <f>'K8 SD_UPTD 2013'!I764</f>
        <v>16319900</v>
      </c>
      <c r="H763" s="62">
        <f>'K8 SD_UPTD 2013'!J764</f>
        <v>9639750</v>
      </c>
      <c r="I763" s="62">
        <f>'K8 SD_UPTD 2013'!K764</f>
        <v>18814050</v>
      </c>
      <c r="J763" s="62">
        <f>'K8 SD_UPTD 2013'!L764</f>
        <v>2335455</v>
      </c>
      <c r="K763" s="62">
        <f>'K8 SD_UPTD 2013'!M764</f>
        <v>6473500</v>
      </c>
      <c r="L763" s="62">
        <f>'K8 SD_UPTD 2013'!N764</f>
        <v>24116000</v>
      </c>
      <c r="M763" s="62">
        <f>'K8 SD_UPTD 2013'!O764</f>
        <v>866000</v>
      </c>
      <c r="N763" s="62">
        <f>'K8 SD_UPTD 2013'!P764</f>
        <v>119250</v>
      </c>
      <c r="O763" s="62">
        <f>'K8 SD_UPTD 2013'!Q764</f>
        <v>1136500</v>
      </c>
      <c r="P763" s="62">
        <f>'K8 SD_UPTD 2013'!R764</f>
        <v>200000</v>
      </c>
      <c r="Q763" s="62">
        <f>'K8 SD_UPTD 2013'!S764</f>
        <v>0</v>
      </c>
      <c r="R763" s="62">
        <f t="shared" si="33"/>
        <v>90172405</v>
      </c>
      <c r="S763" s="59">
        <f t="shared" si="34"/>
        <v>0</v>
      </c>
      <c r="T763" s="59">
        <f t="shared" si="35"/>
        <v>17595</v>
      </c>
      <c r="U763" s="59">
        <f>'PER TRIWULAN'!X758</f>
        <v>90190000</v>
      </c>
      <c r="V763" s="59">
        <f>'K8 SD_UPTD 2013'!F764</f>
        <v>90190000</v>
      </c>
    </row>
    <row r="764" spans="2:22">
      <c r="B764" s="79">
        <f>'PER TRIWULAN'!A759</f>
        <v>754</v>
      </c>
      <c r="C764" s="90" t="str">
        <f>'PER TRIWULAN'!I759</f>
        <v xml:space="preserve"> Toroh </v>
      </c>
      <c r="D764" s="36" t="str">
        <f>'PER TRIWULAN'!B759</f>
        <v>SD NEGERI 3 DIMORO</v>
      </c>
      <c r="E764" s="62">
        <f>'K8 SD_UPTD 2013'!G765</f>
        <v>980000</v>
      </c>
      <c r="F764" s="62">
        <f>'K8 SD_UPTD 2013'!H765</f>
        <v>400000</v>
      </c>
      <c r="G764" s="62">
        <f>'K8 SD_UPTD 2013'!I765</f>
        <v>14962000</v>
      </c>
      <c r="H764" s="62">
        <f>'K8 SD_UPTD 2013'!J765</f>
        <v>9762500</v>
      </c>
      <c r="I764" s="62">
        <f>'K8 SD_UPTD 2013'!K765</f>
        <v>25467055</v>
      </c>
      <c r="J764" s="62">
        <f>'K8 SD_UPTD 2013'!L765</f>
        <v>1799791</v>
      </c>
      <c r="K764" s="62">
        <f>'K8 SD_UPTD 2013'!M765</f>
        <v>10325300</v>
      </c>
      <c r="L764" s="62">
        <f>'K8 SD_UPTD 2013'!N765</f>
        <v>26540000</v>
      </c>
      <c r="M764" s="62">
        <f>'K8 SD_UPTD 2013'!O765</f>
        <v>4054000</v>
      </c>
      <c r="N764" s="62">
        <f>'K8 SD_UPTD 2013'!P765</f>
        <v>1287000</v>
      </c>
      <c r="O764" s="62">
        <f>'K8 SD_UPTD 2013'!Q765</f>
        <v>3500000</v>
      </c>
      <c r="P764" s="62">
        <f>'K8 SD_UPTD 2013'!R765</f>
        <v>0</v>
      </c>
      <c r="Q764" s="62">
        <f>'K8 SD_UPTD 2013'!S765</f>
        <v>0</v>
      </c>
      <c r="R764" s="62">
        <f t="shared" si="33"/>
        <v>99077646</v>
      </c>
      <c r="S764" s="59">
        <f t="shared" si="34"/>
        <v>0</v>
      </c>
      <c r="T764" s="59">
        <f t="shared" si="35"/>
        <v>102354</v>
      </c>
      <c r="U764" s="59">
        <f>'PER TRIWULAN'!X759</f>
        <v>99180000</v>
      </c>
      <c r="V764" s="59">
        <f>'K8 SD_UPTD 2013'!F765</f>
        <v>99180000</v>
      </c>
    </row>
    <row r="765" spans="2:22">
      <c r="B765" s="79">
        <f>'PER TRIWULAN'!A760</f>
        <v>755</v>
      </c>
      <c r="C765" s="90" t="str">
        <f>'PER TRIWULAN'!I760</f>
        <v xml:space="preserve"> Toroh </v>
      </c>
      <c r="D765" s="36" t="str">
        <f>'PER TRIWULAN'!B760</f>
        <v>SD NEGERI 3 GENENGADAL</v>
      </c>
      <c r="E765" s="62">
        <f>'K8 SD_UPTD 2013'!G766</f>
        <v>0</v>
      </c>
      <c r="F765" s="62">
        <f>'K8 SD_UPTD 2013'!H766</f>
        <v>547000</v>
      </c>
      <c r="G765" s="62">
        <f>'K8 SD_UPTD 2013'!I766</f>
        <v>5974850</v>
      </c>
      <c r="H765" s="62">
        <f>'K8 SD_UPTD 2013'!J766</f>
        <v>7216250</v>
      </c>
      <c r="I765" s="62">
        <f>'K8 SD_UPTD 2013'!K766</f>
        <v>14873686</v>
      </c>
      <c r="J765" s="62">
        <f>'K8 SD_UPTD 2013'!L766</f>
        <v>1437714</v>
      </c>
      <c r="K765" s="62">
        <f>'K8 SD_UPTD 2013'!M766</f>
        <v>2060000</v>
      </c>
      <c r="L765" s="62">
        <f>'K8 SD_UPTD 2013'!N766</f>
        <v>24090000</v>
      </c>
      <c r="M765" s="62">
        <f>'K8 SD_UPTD 2013'!O766</f>
        <v>2155000</v>
      </c>
      <c r="N765" s="62">
        <f>'K8 SD_UPTD 2013'!P766</f>
        <v>0</v>
      </c>
      <c r="O765" s="62">
        <f>'K8 SD_UPTD 2013'!Q766</f>
        <v>745500</v>
      </c>
      <c r="P765" s="62">
        <f>'K8 SD_UPTD 2013'!R766</f>
        <v>0</v>
      </c>
      <c r="Q765" s="62">
        <f>'K8 SD_UPTD 2013'!S766</f>
        <v>0</v>
      </c>
      <c r="R765" s="62">
        <f t="shared" si="33"/>
        <v>59100000</v>
      </c>
      <c r="S765" s="59">
        <f t="shared" si="34"/>
        <v>0</v>
      </c>
      <c r="T765" s="59">
        <f t="shared" si="35"/>
        <v>60000</v>
      </c>
      <c r="U765" s="59">
        <f>'PER TRIWULAN'!X760</f>
        <v>59160000</v>
      </c>
      <c r="V765" s="59">
        <f>'K8 SD_UPTD 2013'!F766</f>
        <v>59160000</v>
      </c>
    </row>
    <row r="766" spans="2:22">
      <c r="B766" s="79">
        <f>'PER TRIWULAN'!A761</f>
        <v>756</v>
      </c>
      <c r="C766" s="90" t="str">
        <f>'PER TRIWULAN'!I761</f>
        <v xml:space="preserve"> Toroh </v>
      </c>
      <c r="D766" s="36" t="str">
        <f>'PER TRIWULAN'!B761</f>
        <v>SD NEGERI 3 GENENGSARI</v>
      </c>
      <c r="E766" s="62">
        <f>'K8 SD_UPTD 2013'!G767</f>
        <v>0</v>
      </c>
      <c r="F766" s="62">
        <f>'K8 SD_UPTD 2013'!H767</f>
        <v>800000</v>
      </c>
      <c r="G766" s="62">
        <f>'K8 SD_UPTD 2013'!I767</f>
        <v>4596150</v>
      </c>
      <c r="H766" s="62">
        <f>'K8 SD_UPTD 2013'!J767</f>
        <v>10392800</v>
      </c>
      <c r="I766" s="62">
        <f>'K8 SD_UPTD 2013'!K767</f>
        <v>3204000</v>
      </c>
      <c r="J766" s="62">
        <f>'K8 SD_UPTD 2013'!L767</f>
        <v>1706200</v>
      </c>
      <c r="K766" s="62">
        <f>'K8 SD_UPTD 2013'!M767</f>
        <v>6197350</v>
      </c>
      <c r="L766" s="62">
        <f>'K8 SD_UPTD 2013'!N767</f>
        <v>22283500</v>
      </c>
      <c r="M766" s="62">
        <f>'K8 SD_UPTD 2013'!O767</f>
        <v>1900000</v>
      </c>
      <c r="N766" s="62">
        <f>'K8 SD_UPTD 2013'!P767</f>
        <v>0</v>
      </c>
      <c r="O766" s="62">
        <f>'K8 SD_UPTD 2013'!Q767</f>
        <v>2200000</v>
      </c>
      <c r="P766" s="62">
        <f>'K8 SD_UPTD 2013'!R767</f>
        <v>950000</v>
      </c>
      <c r="Q766" s="62">
        <f>'K8 SD_UPTD 2013'!S767</f>
        <v>0</v>
      </c>
      <c r="R766" s="62">
        <f t="shared" si="33"/>
        <v>54230000</v>
      </c>
      <c r="S766" s="59">
        <f t="shared" si="34"/>
        <v>0</v>
      </c>
      <c r="T766" s="59">
        <f t="shared" si="35"/>
        <v>0</v>
      </c>
      <c r="U766" s="59">
        <f>'PER TRIWULAN'!X761</f>
        <v>54230000</v>
      </c>
      <c r="V766" s="59">
        <f>'K8 SD_UPTD 2013'!F767</f>
        <v>54230000</v>
      </c>
    </row>
    <row r="767" spans="2:22">
      <c r="B767" s="79">
        <f>'PER TRIWULAN'!A762</f>
        <v>757</v>
      </c>
      <c r="C767" s="90" t="str">
        <f>'PER TRIWULAN'!I762</f>
        <v xml:space="preserve"> Toroh </v>
      </c>
      <c r="D767" s="36" t="str">
        <f>'PER TRIWULAN'!B762</f>
        <v>SD NEGERI 3 KENTENG</v>
      </c>
      <c r="E767" s="62">
        <f>'K8 SD_UPTD 2013'!G768</f>
        <v>0</v>
      </c>
      <c r="F767" s="62">
        <f>'K8 SD_UPTD 2013'!H768</f>
        <v>400000</v>
      </c>
      <c r="G767" s="62">
        <f>'K8 SD_UPTD 2013'!I768</f>
        <v>10192000</v>
      </c>
      <c r="H767" s="62">
        <f>'K8 SD_UPTD 2013'!J768</f>
        <v>12682400</v>
      </c>
      <c r="I767" s="62">
        <f>'K8 SD_UPTD 2013'!K768</f>
        <v>45612600</v>
      </c>
      <c r="J767" s="62">
        <f>'K8 SD_UPTD 2013'!L768</f>
        <v>1023500</v>
      </c>
      <c r="K767" s="62">
        <f>'K8 SD_UPTD 2013'!M768</f>
        <v>0</v>
      </c>
      <c r="L767" s="62">
        <f>'K8 SD_UPTD 2013'!N768</f>
        <v>25500000</v>
      </c>
      <c r="M767" s="62">
        <f>'K8 SD_UPTD 2013'!O768</f>
        <v>2129500</v>
      </c>
      <c r="N767" s="62">
        <f>'K8 SD_UPTD 2013'!P768</f>
        <v>0</v>
      </c>
      <c r="O767" s="62">
        <f>'K8 SD_UPTD 2013'!Q768</f>
        <v>2800000</v>
      </c>
      <c r="P767" s="62">
        <f>'K8 SD_UPTD 2013'!R768</f>
        <v>0</v>
      </c>
      <c r="Q767" s="62">
        <f>'K8 SD_UPTD 2013'!S768</f>
        <v>0</v>
      </c>
      <c r="R767" s="62">
        <f t="shared" si="33"/>
        <v>100340000</v>
      </c>
      <c r="S767" s="59">
        <f t="shared" si="34"/>
        <v>0</v>
      </c>
      <c r="T767" s="59">
        <f t="shared" si="35"/>
        <v>0</v>
      </c>
      <c r="U767" s="59">
        <f>'PER TRIWULAN'!X762</f>
        <v>100340000</v>
      </c>
      <c r="V767" s="59">
        <f>'K8 SD_UPTD 2013'!F768</f>
        <v>100340000</v>
      </c>
    </row>
    <row r="768" spans="2:22">
      <c r="B768" s="79">
        <f>'PER TRIWULAN'!A763</f>
        <v>758</v>
      </c>
      <c r="C768" s="90" t="str">
        <f>'PER TRIWULAN'!I763</f>
        <v xml:space="preserve"> Toroh </v>
      </c>
      <c r="D768" s="36" t="str">
        <f>'PER TRIWULAN'!B763</f>
        <v>SD NEGERI 3 KRANGGANHARJO</v>
      </c>
      <c r="E768" s="62">
        <f>'K8 SD_UPTD 2013'!G769</f>
        <v>5256160</v>
      </c>
      <c r="F768" s="62">
        <f>'K8 SD_UPTD 2013'!H769</f>
        <v>250000</v>
      </c>
      <c r="G768" s="62">
        <f>'K8 SD_UPTD 2013'!I769</f>
        <v>6807900</v>
      </c>
      <c r="H768" s="62">
        <f>'K8 SD_UPTD 2013'!J769</f>
        <v>8199000</v>
      </c>
      <c r="I768" s="62">
        <f>'K8 SD_UPTD 2013'!K769</f>
        <v>12850040</v>
      </c>
      <c r="J768" s="62">
        <f>'K8 SD_UPTD 2013'!L769</f>
        <v>2061900</v>
      </c>
      <c r="K768" s="62">
        <f>'K8 SD_UPTD 2013'!M769</f>
        <v>3715000</v>
      </c>
      <c r="L768" s="62">
        <f>'K8 SD_UPTD 2013'!N769</f>
        <v>13500000</v>
      </c>
      <c r="M768" s="62">
        <f>'K8 SD_UPTD 2013'!O769</f>
        <v>2440000</v>
      </c>
      <c r="N768" s="62">
        <f>'K8 SD_UPTD 2013'!P769</f>
        <v>0</v>
      </c>
      <c r="O768" s="62">
        <f>'K8 SD_UPTD 2013'!Q769</f>
        <v>3500000</v>
      </c>
      <c r="P768" s="62">
        <f>'K8 SD_UPTD 2013'!R769</f>
        <v>0</v>
      </c>
      <c r="Q768" s="62">
        <f>'K8 SD_UPTD 2013'!S769</f>
        <v>0</v>
      </c>
      <c r="R768" s="62">
        <f t="shared" si="33"/>
        <v>58580000</v>
      </c>
      <c r="S768" s="59">
        <f t="shared" si="34"/>
        <v>0</v>
      </c>
      <c r="T768" s="59">
        <f t="shared" si="35"/>
        <v>0</v>
      </c>
      <c r="U768" s="59">
        <f>'PER TRIWULAN'!X763</f>
        <v>58580000</v>
      </c>
      <c r="V768" s="59">
        <f>'K8 SD_UPTD 2013'!F769</f>
        <v>58580000</v>
      </c>
    </row>
    <row r="769" spans="2:22">
      <c r="B769" s="79">
        <f>'PER TRIWULAN'!A764</f>
        <v>759</v>
      </c>
      <c r="C769" s="90" t="str">
        <f>'PER TRIWULAN'!I764</f>
        <v xml:space="preserve"> Toroh </v>
      </c>
      <c r="D769" s="36" t="str">
        <f>'PER TRIWULAN'!B764</f>
        <v>SD NEGERI 3 NGRANDAH</v>
      </c>
      <c r="E769" s="62">
        <f>'K8 SD_UPTD 2013'!G770</f>
        <v>584250</v>
      </c>
      <c r="F769" s="62">
        <f>'K8 SD_UPTD 2013'!H770</f>
        <v>500000</v>
      </c>
      <c r="G769" s="62">
        <f>'K8 SD_UPTD 2013'!I770</f>
        <v>5845497</v>
      </c>
      <c r="H769" s="62">
        <f>'K8 SD_UPTD 2013'!J770</f>
        <v>23281831</v>
      </c>
      <c r="I769" s="62">
        <f>'K8 SD_UPTD 2013'!K770</f>
        <v>24044000</v>
      </c>
      <c r="J769" s="62">
        <f>'K8 SD_UPTD 2013'!L770</f>
        <v>299422</v>
      </c>
      <c r="K769" s="62">
        <f>'K8 SD_UPTD 2013'!M770</f>
        <v>21225000</v>
      </c>
      <c r="L769" s="62">
        <f>'K8 SD_UPTD 2013'!N770</f>
        <v>23400000</v>
      </c>
      <c r="M769" s="62">
        <f>'K8 SD_UPTD 2013'!O770</f>
        <v>995000</v>
      </c>
      <c r="N769" s="62">
        <f>'K8 SD_UPTD 2013'!P770</f>
        <v>1250000</v>
      </c>
      <c r="O769" s="62">
        <f>'K8 SD_UPTD 2013'!Q770</f>
        <v>2975000</v>
      </c>
      <c r="P769" s="62">
        <f>'K8 SD_UPTD 2013'!R770</f>
        <v>0</v>
      </c>
      <c r="Q769" s="62">
        <f>'K8 SD_UPTD 2013'!S770</f>
        <v>0</v>
      </c>
      <c r="R769" s="62">
        <f t="shared" si="33"/>
        <v>104400000</v>
      </c>
      <c r="S769" s="59">
        <f t="shared" si="34"/>
        <v>0</v>
      </c>
      <c r="T769" s="59">
        <f t="shared" si="35"/>
        <v>0</v>
      </c>
      <c r="U769" s="59">
        <f>'PER TRIWULAN'!X764</f>
        <v>104400000</v>
      </c>
      <c r="V769" s="59">
        <f>'K8 SD_UPTD 2013'!F770</f>
        <v>104400000</v>
      </c>
    </row>
    <row r="770" spans="2:22">
      <c r="B770" s="79">
        <f>'PER TRIWULAN'!A765</f>
        <v>760</v>
      </c>
      <c r="C770" s="90" t="str">
        <f>'PER TRIWULAN'!I765</f>
        <v xml:space="preserve"> Toroh </v>
      </c>
      <c r="D770" s="36" t="str">
        <f>'PER TRIWULAN'!B765</f>
        <v>SD NEGERI 3 PILANGPAYUNG</v>
      </c>
      <c r="E770" s="62">
        <f>'K8 SD_UPTD 2013'!G771</f>
        <v>5261400</v>
      </c>
      <c r="F770" s="62">
        <f>'K8 SD_UPTD 2013'!H771</f>
        <v>200000</v>
      </c>
      <c r="G770" s="62">
        <f>'K8 SD_UPTD 2013'!I771</f>
        <v>15570000</v>
      </c>
      <c r="H770" s="62">
        <f>'K8 SD_UPTD 2013'!J771</f>
        <v>6864900</v>
      </c>
      <c r="I770" s="62">
        <f>'K8 SD_UPTD 2013'!K771</f>
        <v>27478500</v>
      </c>
      <c r="J770" s="62">
        <f>'K8 SD_UPTD 2013'!L771</f>
        <v>923900</v>
      </c>
      <c r="K770" s="62">
        <f>'K8 SD_UPTD 2013'!M771</f>
        <v>4403500</v>
      </c>
      <c r="L770" s="62">
        <f>'K8 SD_UPTD 2013'!N771</f>
        <v>19711000</v>
      </c>
      <c r="M770" s="62">
        <f>'K8 SD_UPTD 2013'!O771</f>
        <v>1320000</v>
      </c>
      <c r="N770" s="62">
        <f>'K8 SD_UPTD 2013'!P771</f>
        <v>5350000</v>
      </c>
      <c r="O770" s="62">
        <f>'K8 SD_UPTD 2013'!Q771</f>
        <v>1946800</v>
      </c>
      <c r="P770" s="62">
        <f>'K8 SD_UPTD 2013'!R771</f>
        <v>0</v>
      </c>
      <c r="Q770" s="62">
        <f>'K8 SD_UPTD 2013'!S771</f>
        <v>0</v>
      </c>
      <c r="R770" s="62">
        <f t="shared" si="33"/>
        <v>89030000</v>
      </c>
      <c r="S770" s="59">
        <f t="shared" si="34"/>
        <v>0</v>
      </c>
      <c r="T770" s="59">
        <f t="shared" si="35"/>
        <v>0</v>
      </c>
      <c r="U770" s="59">
        <f>'PER TRIWULAN'!X765</f>
        <v>89030000</v>
      </c>
      <c r="V770" s="59">
        <f>'K8 SD_UPTD 2013'!F771</f>
        <v>89030000</v>
      </c>
    </row>
    <row r="771" spans="2:22">
      <c r="B771" s="79">
        <f>'PER TRIWULAN'!A766</f>
        <v>761</v>
      </c>
      <c r="C771" s="90" t="str">
        <f>'PER TRIWULAN'!I766</f>
        <v xml:space="preserve"> Toroh </v>
      </c>
      <c r="D771" s="36" t="str">
        <f>'PER TRIWULAN'!B766</f>
        <v>SD NEGERI 3 PLOSOHARJO</v>
      </c>
      <c r="E771" s="62">
        <f>'K8 SD_UPTD 2013'!G772</f>
        <v>1170000</v>
      </c>
      <c r="F771" s="62">
        <f>'K8 SD_UPTD 2013'!H772</f>
        <v>951050</v>
      </c>
      <c r="G771" s="62">
        <f>'K8 SD_UPTD 2013'!I772</f>
        <v>21565300</v>
      </c>
      <c r="H771" s="62">
        <f>'K8 SD_UPTD 2013'!J772</f>
        <v>18973244</v>
      </c>
      <c r="I771" s="62">
        <f>'K8 SD_UPTD 2013'!K772</f>
        <v>8887799</v>
      </c>
      <c r="J771" s="62">
        <f>'K8 SD_UPTD 2013'!L772</f>
        <v>885607</v>
      </c>
      <c r="K771" s="62">
        <f>'K8 SD_UPTD 2013'!M772</f>
        <v>10999000</v>
      </c>
      <c r="L771" s="62">
        <f>'K8 SD_UPTD 2013'!N772</f>
        <v>25600000</v>
      </c>
      <c r="M771" s="62">
        <f>'K8 SD_UPTD 2013'!O772</f>
        <v>3035000</v>
      </c>
      <c r="N771" s="62">
        <f>'K8 SD_UPTD 2013'!P772</f>
        <v>8383000</v>
      </c>
      <c r="O771" s="62">
        <f>'K8 SD_UPTD 2013'!Q772</f>
        <v>4700000</v>
      </c>
      <c r="P771" s="62">
        <f>'K8 SD_UPTD 2013'!R772</f>
        <v>700000</v>
      </c>
      <c r="Q771" s="62">
        <f>'K8 SD_UPTD 2013'!S772</f>
        <v>0</v>
      </c>
      <c r="R771" s="62">
        <f t="shared" si="33"/>
        <v>105850000</v>
      </c>
      <c r="S771" s="59">
        <f t="shared" si="34"/>
        <v>0</v>
      </c>
      <c r="T771" s="59">
        <f t="shared" si="35"/>
        <v>0</v>
      </c>
      <c r="U771" s="59">
        <f>'PER TRIWULAN'!X766</f>
        <v>105850000</v>
      </c>
      <c r="V771" s="59">
        <f>'K8 SD_UPTD 2013'!F772</f>
        <v>105850000</v>
      </c>
    </row>
    <row r="772" spans="2:22">
      <c r="B772" s="79">
        <f>'PER TRIWULAN'!A767</f>
        <v>762</v>
      </c>
      <c r="C772" s="90" t="str">
        <f>'PER TRIWULAN'!I767</f>
        <v xml:space="preserve"> Toroh </v>
      </c>
      <c r="D772" s="36" t="str">
        <f>'PER TRIWULAN'!B767</f>
        <v>SD NEGERI 3 SINDUREJO</v>
      </c>
      <c r="E772" s="62">
        <f>'K8 SD_UPTD 2013'!G773</f>
        <v>1705000</v>
      </c>
      <c r="F772" s="62">
        <f>'K8 SD_UPTD 2013'!H773</f>
        <v>615000</v>
      </c>
      <c r="G772" s="62">
        <f>'K8 SD_UPTD 2013'!I773</f>
        <v>11235300</v>
      </c>
      <c r="H772" s="62">
        <f>'K8 SD_UPTD 2013'!J773</f>
        <v>15203600</v>
      </c>
      <c r="I772" s="62">
        <f>'K8 SD_UPTD 2013'!K773</f>
        <v>23509800</v>
      </c>
      <c r="J772" s="62">
        <f>'K8 SD_UPTD 2013'!L773</f>
        <v>4175034</v>
      </c>
      <c r="K772" s="62">
        <f>'K8 SD_UPTD 2013'!M773</f>
        <v>13421000</v>
      </c>
      <c r="L772" s="62">
        <f>'K8 SD_UPTD 2013'!N773</f>
        <v>16606000</v>
      </c>
      <c r="M772" s="62">
        <f>'K8 SD_UPTD 2013'!O773</f>
        <v>4795700</v>
      </c>
      <c r="N772" s="62">
        <f>'K8 SD_UPTD 2013'!P773</f>
        <v>1902500</v>
      </c>
      <c r="O772" s="62">
        <f>'K8 SD_UPTD 2013'!Q773</f>
        <v>3125000</v>
      </c>
      <c r="P772" s="62">
        <f>'K8 SD_UPTD 2013'!R773</f>
        <v>1750000</v>
      </c>
      <c r="Q772" s="62">
        <f>'K8 SD_UPTD 2013'!S773</f>
        <v>0</v>
      </c>
      <c r="R772" s="62">
        <f t="shared" si="33"/>
        <v>98043934</v>
      </c>
      <c r="S772" s="59">
        <f t="shared" si="34"/>
        <v>0</v>
      </c>
      <c r="T772" s="59">
        <f t="shared" si="35"/>
        <v>266066</v>
      </c>
      <c r="U772" s="59">
        <f>'PER TRIWULAN'!X767</f>
        <v>98310000</v>
      </c>
      <c r="V772" s="59">
        <f>'K8 SD_UPTD 2013'!F773</f>
        <v>98310000</v>
      </c>
    </row>
    <row r="773" spans="2:22">
      <c r="B773" s="79">
        <f>'PER TRIWULAN'!A768</f>
        <v>763</v>
      </c>
      <c r="C773" s="90" t="str">
        <f>'PER TRIWULAN'!I768</f>
        <v xml:space="preserve"> Toroh </v>
      </c>
      <c r="D773" s="36" t="str">
        <f>'PER TRIWULAN'!B768</f>
        <v>SD NEGERI 3 TUNGGAK</v>
      </c>
      <c r="E773" s="62">
        <f>'K8 SD_UPTD 2013'!G774</f>
        <v>1046500</v>
      </c>
      <c r="F773" s="62">
        <f>'K8 SD_UPTD 2013'!H774</f>
        <v>750000</v>
      </c>
      <c r="G773" s="62">
        <f>'K8 SD_UPTD 2013'!I774</f>
        <v>15111200</v>
      </c>
      <c r="H773" s="62">
        <f>'K8 SD_UPTD 2013'!J774</f>
        <v>18864300</v>
      </c>
      <c r="I773" s="62">
        <f>'K8 SD_UPTD 2013'!K774</f>
        <v>22102600</v>
      </c>
      <c r="J773" s="62">
        <f>'K8 SD_UPTD 2013'!L774</f>
        <v>1922214</v>
      </c>
      <c r="K773" s="62">
        <f>'K8 SD_UPTD 2013'!M774</f>
        <v>22056000</v>
      </c>
      <c r="L773" s="62">
        <f>'K8 SD_UPTD 2013'!N774</f>
        <v>23850000</v>
      </c>
      <c r="M773" s="62">
        <f>'K8 SD_UPTD 2013'!O774</f>
        <v>2860000</v>
      </c>
      <c r="N773" s="62">
        <f>'K8 SD_UPTD 2013'!P774</f>
        <v>600000</v>
      </c>
      <c r="O773" s="62">
        <f>'K8 SD_UPTD 2013'!Q774</f>
        <v>5097186</v>
      </c>
      <c r="P773" s="62">
        <f>'K8 SD_UPTD 2013'!R774</f>
        <v>0</v>
      </c>
      <c r="Q773" s="62">
        <f>'K8 SD_UPTD 2013'!S774</f>
        <v>0</v>
      </c>
      <c r="R773" s="62">
        <f t="shared" si="33"/>
        <v>114260000</v>
      </c>
      <c r="S773" s="59">
        <f t="shared" si="34"/>
        <v>0</v>
      </c>
      <c r="T773" s="59">
        <f t="shared" si="35"/>
        <v>0</v>
      </c>
      <c r="U773" s="59">
        <f>'PER TRIWULAN'!X768</f>
        <v>114260000</v>
      </c>
      <c r="V773" s="59">
        <f>'K8 SD_UPTD 2013'!F774</f>
        <v>114260000</v>
      </c>
    </row>
    <row r="774" spans="2:22">
      <c r="B774" s="79">
        <f>'PER TRIWULAN'!A769</f>
        <v>764</v>
      </c>
      <c r="C774" s="90" t="str">
        <f>'PER TRIWULAN'!I769</f>
        <v xml:space="preserve"> Toroh </v>
      </c>
      <c r="D774" s="36" t="str">
        <f>'PER TRIWULAN'!B769</f>
        <v>SD NEGERI 4 BANDUNGHARJO</v>
      </c>
      <c r="E774" s="62">
        <f>'K8 SD_UPTD 2013'!G775</f>
        <v>4917300</v>
      </c>
      <c r="F774" s="62">
        <f>'K8 SD_UPTD 2013'!H775</f>
        <v>0</v>
      </c>
      <c r="G774" s="62">
        <f>'K8 SD_UPTD 2013'!I775</f>
        <v>2526500</v>
      </c>
      <c r="H774" s="62">
        <f>'K8 SD_UPTD 2013'!J775</f>
        <v>9724700</v>
      </c>
      <c r="I774" s="62">
        <f>'K8 SD_UPTD 2013'!K775</f>
        <v>11777101</v>
      </c>
      <c r="J774" s="62">
        <f>'K8 SD_UPTD 2013'!L775</f>
        <v>800000</v>
      </c>
      <c r="K774" s="62">
        <f>'K8 SD_UPTD 2013'!M775</f>
        <v>16875301</v>
      </c>
      <c r="L774" s="62">
        <f>'K8 SD_UPTD 2013'!N775</f>
        <v>15195996</v>
      </c>
      <c r="M774" s="62">
        <f>'K8 SD_UPTD 2013'!O775</f>
        <v>4395700</v>
      </c>
      <c r="N774" s="62">
        <f>'K8 SD_UPTD 2013'!P775</f>
        <v>0</v>
      </c>
      <c r="O774" s="62">
        <f>'K8 SD_UPTD 2013'!Q775</f>
        <v>4177402</v>
      </c>
      <c r="P774" s="62">
        <f>'K8 SD_UPTD 2013'!R775</f>
        <v>950000</v>
      </c>
      <c r="Q774" s="62">
        <f>'K8 SD_UPTD 2013'!S775</f>
        <v>0</v>
      </c>
      <c r="R774" s="62">
        <f t="shared" si="33"/>
        <v>71340000</v>
      </c>
      <c r="S774" s="59">
        <f t="shared" si="34"/>
        <v>0</v>
      </c>
      <c r="T774" s="59">
        <f t="shared" si="35"/>
        <v>0</v>
      </c>
      <c r="U774" s="59">
        <f>'PER TRIWULAN'!X769</f>
        <v>71340000</v>
      </c>
      <c r="V774" s="59">
        <f>'K8 SD_UPTD 2013'!F775</f>
        <v>71340000</v>
      </c>
    </row>
    <row r="775" spans="2:22">
      <c r="B775" s="79">
        <f>'PER TRIWULAN'!A770</f>
        <v>765</v>
      </c>
      <c r="C775" s="90" t="str">
        <f>'PER TRIWULAN'!I770</f>
        <v xml:space="preserve"> Toroh </v>
      </c>
      <c r="D775" s="36" t="str">
        <f>'PER TRIWULAN'!B770</f>
        <v>SD NEGERI 4 DEPOK</v>
      </c>
      <c r="E775" s="62">
        <f>'K8 SD_UPTD 2013'!G776</f>
        <v>10559500</v>
      </c>
      <c r="F775" s="62">
        <f>'K8 SD_UPTD 2013'!H776</f>
        <v>0</v>
      </c>
      <c r="G775" s="62">
        <f>'K8 SD_UPTD 2013'!I776</f>
        <v>5500200</v>
      </c>
      <c r="H775" s="62">
        <f>'K8 SD_UPTD 2013'!J776</f>
        <v>14536100</v>
      </c>
      <c r="I775" s="62">
        <f>'K8 SD_UPTD 2013'!K776</f>
        <v>7729142</v>
      </c>
      <c r="J775" s="62">
        <f>'K8 SD_UPTD 2013'!L776</f>
        <v>991358</v>
      </c>
      <c r="K775" s="62">
        <f>'K8 SD_UPTD 2013'!M776</f>
        <v>18114400</v>
      </c>
      <c r="L775" s="62">
        <f>'K8 SD_UPTD 2013'!N776</f>
        <v>11250000</v>
      </c>
      <c r="M775" s="62">
        <f>'K8 SD_UPTD 2013'!O776</f>
        <v>4118750</v>
      </c>
      <c r="N775" s="62">
        <f>'K8 SD_UPTD 2013'!P776</f>
        <v>0</v>
      </c>
      <c r="O775" s="62">
        <f>'K8 SD_UPTD 2013'!Q776</f>
        <v>4766000</v>
      </c>
      <c r="P775" s="62">
        <f>'K8 SD_UPTD 2013'!R776</f>
        <v>1894550</v>
      </c>
      <c r="Q775" s="62">
        <f>'K8 SD_UPTD 2013'!S776</f>
        <v>0</v>
      </c>
      <c r="R775" s="62">
        <f t="shared" si="33"/>
        <v>79460000</v>
      </c>
      <c r="S775" s="59">
        <f t="shared" si="34"/>
        <v>0</v>
      </c>
      <c r="T775" s="59">
        <f t="shared" si="35"/>
        <v>0</v>
      </c>
      <c r="U775" s="59">
        <f>'PER TRIWULAN'!X770</f>
        <v>79460000</v>
      </c>
      <c r="V775" s="59">
        <f>'K8 SD_UPTD 2013'!F776</f>
        <v>79460000</v>
      </c>
    </row>
    <row r="776" spans="2:22">
      <c r="B776" s="79">
        <f>'PER TRIWULAN'!A771</f>
        <v>766</v>
      </c>
      <c r="C776" s="90" t="str">
        <f>'PER TRIWULAN'!I771</f>
        <v xml:space="preserve"> Toroh </v>
      </c>
      <c r="D776" s="36" t="str">
        <f>'PER TRIWULAN'!B771</f>
        <v>SD NEGERI 4 GENENGADAL</v>
      </c>
      <c r="E776" s="62">
        <f>'K8 SD_UPTD 2013'!G777</f>
        <v>8746250</v>
      </c>
      <c r="F776" s="62">
        <f>'K8 SD_UPTD 2013'!H777</f>
        <v>0</v>
      </c>
      <c r="G776" s="62">
        <f>'K8 SD_UPTD 2013'!I777</f>
        <v>3365000</v>
      </c>
      <c r="H776" s="62">
        <f>'K8 SD_UPTD 2013'!J777</f>
        <v>4068300</v>
      </c>
      <c r="I776" s="62">
        <f>'K8 SD_UPTD 2013'!K777</f>
        <v>26845829</v>
      </c>
      <c r="J776" s="62">
        <f>'K8 SD_UPTD 2013'!L777</f>
        <v>224580</v>
      </c>
      <c r="K776" s="62">
        <f>'K8 SD_UPTD 2013'!M777</f>
        <v>4617680</v>
      </c>
      <c r="L776" s="62">
        <f>'K8 SD_UPTD 2013'!N777</f>
        <v>22876400</v>
      </c>
      <c r="M776" s="62">
        <f>'K8 SD_UPTD 2013'!O777</f>
        <v>4075000</v>
      </c>
      <c r="N776" s="62">
        <f>'K8 SD_UPTD 2013'!P777</f>
        <v>0</v>
      </c>
      <c r="O776" s="62">
        <f>'K8 SD_UPTD 2013'!Q777</f>
        <v>750000</v>
      </c>
      <c r="P776" s="62">
        <f>'K8 SD_UPTD 2013'!R777</f>
        <v>6400000</v>
      </c>
      <c r="Q776" s="62">
        <f>'K8 SD_UPTD 2013'!S777</f>
        <v>0</v>
      </c>
      <c r="R776" s="62">
        <f t="shared" si="33"/>
        <v>81969039</v>
      </c>
      <c r="S776" s="59">
        <f t="shared" si="34"/>
        <v>0</v>
      </c>
      <c r="T776" s="59">
        <f t="shared" si="35"/>
        <v>390961</v>
      </c>
      <c r="U776" s="59">
        <f>'PER TRIWULAN'!X771</f>
        <v>82360000</v>
      </c>
      <c r="V776" s="59">
        <f>'K8 SD_UPTD 2013'!F777</f>
        <v>82360000</v>
      </c>
    </row>
    <row r="777" spans="2:22">
      <c r="B777" s="79">
        <f>'PER TRIWULAN'!A772</f>
        <v>767</v>
      </c>
      <c r="C777" s="90" t="str">
        <f>'PER TRIWULAN'!I772</f>
        <v xml:space="preserve"> Toroh </v>
      </c>
      <c r="D777" s="36" t="str">
        <f>'PER TRIWULAN'!B772</f>
        <v>SD NEGERI 4 KENTENG</v>
      </c>
      <c r="E777" s="62">
        <f>'K8 SD_UPTD 2013'!G778</f>
        <v>8307326</v>
      </c>
      <c r="F777" s="62">
        <f>'K8 SD_UPTD 2013'!H778</f>
        <v>450000</v>
      </c>
      <c r="G777" s="62">
        <f>'K8 SD_UPTD 2013'!I778</f>
        <v>11034250</v>
      </c>
      <c r="H777" s="62">
        <f>'K8 SD_UPTD 2013'!J778</f>
        <v>7406549</v>
      </c>
      <c r="I777" s="62">
        <f>'K8 SD_UPTD 2013'!K778</f>
        <v>12355701</v>
      </c>
      <c r="J777" s="62">
        <f>'K8 SD_UPTD 2013'!L778</f>
        <v>1180000</v>
      </c>
      <c r="K777" s="62">
        <f>'K8 SD_UPTD 2013'!M778</f>
        <v>1600000</v>
      </c>
      <c r="L777" s="62">
        <f>'K8 SD_UPTD 2013'!N778</f>
        <v>19050000</v>
      </c>
      <c r="M777" s="62">
        <f>'K8 SD_UPTD 2013'!O778</f>
        <v>4175000</v>
      </c>
      <c r="N777" s="62">
        <f>'K8 SD_UPTD 2013'!P778</f>
        <v>0</v>
      </c>
      <c r="O777" s="62">
        <f>'K8 SD_UPTD 2013'!Q778</f>
        <v>2056000</v>
      </c>
      <c r="P777" s="62">
        <f>'K8 SD_UPTD 2013'!R778</f>
        <v>4015174</v>
      </c>
      <c r="Q777" s="62">
        <f>'K8 SD_UPTD 2013'!S778</f>
        <v>0</v>
      </c>
      <c r="R777" s="62">
        <f t="shared" si="33"/>
        <v>71630000</v>
      </c>
      <c r="S777" s="59">
        <f t="shared" si="34"/>
        <v>0</v>
      </c>
      <c r="T777" s="59">
        <f t="shared" si="35"/>
        <v>0</v>
      </c>
      <c r="U777" s="59">
        <f>'PER TRIWULAN'!X772</f>
        <v>71630000</v>
      </c>
      <c r="V777" s="59">
        <f>'K8 SD_UPTD 2013'!F778</f>
        <v>71630000</v>
      </c>
    </row>
    <row r="778" spans="2:22">
      <c r="B778" s="79">
        <f>'PER TRIWULAN'!A773</f>
        <v>768</v>
      </c>
      <c r="C778" s="90" t="str">
        <f>'PER TRIWULAN'!I773</f>
        <v xml:space="preserve"> Toroh </v>
      </c>
      <c r="D778" s="36" t="str">
        <f>'PER TRIWULAN'!B773</f>
        <v>SD NEGERI 4 PILANGPAYUNG</v>
      </c>
      <c r="E778" s="62">
        <f>'K8 SD_UPTD 2013'!G779</f>
        <v>0</v>
      </c>
      <c r="F778" s="62">
        <f>'K8 SD_UPTD 2013'!H779</f>
        <v>0</v>
      </c>
      <c r="G778" s="62">
        <f>'K8 SD_UPTD 2013'!I779</f>
        <v>3296800</v>
      </c>
      <c r="H778" s="62">
        <f>'K8 SD_UPTD 2013'!J779</f>
        <v>3408000</v>
      </c>
      <c r="I778" s="62">
        <f>'K8 SD_UPTD 2013'!K779</f>
        <v>6057600</v>
      </c>
      <c r="J778" s="62">
        <f>'K8 SD_UPTD 2013'!L779</f>
        <v>1293138</v>
      </c>
      <c r="K778" s="62">
        <f>'K8 SD_UPTD 2013'!M779</f>
        <v>1885300</v>
      </c>
      <c r="L778" s="62">
        <f>'K8 SD_UPTD 2013'!N779</f>
        <v>5850000</v>
      </c>
      <c r="M778" s="62">
        <f>'K8 SD_UPTD 2013'!O779</f>
        <v>600000</v>
      </c>
      <c r="N778" s="62">
        <f>'K8 SD_UPTD 2013'!P779</f>
        <v>0</v>
      </c>
      <c r="O778" s="62">
        <f>'K8 SD_UPTD 2013'!Q779</f>
        <v>3024150</v>
      </c>
      <c r="P778" s="62">
        <f>'K8 SD_UPTD 2013'!R779</f>
        <v>0</v>
      </c>
      <c r="Q778" s="62">
        <f>'K8 SD_UPTD 2013'!S779</f>
        <v>0</v>
      </c>
      <c r="R778" s="62">
        <f t="shared" si="33"/>
        <v>25414988</v>
      </c>
      <c r="S778" s="59">
        <f t="shared" si="34"/>
        <v>0</v>
      </c>
      <c r="T778" s="59">
        <f t="shared" si="35"/>
        <v>105012</v>
      </c>
      <c r="U778" s="59">
        <f>'PER TRIWULAN'!X773</f>
        <v>25520000</v>
      </c>
      <c r="V778" s="59">
        <f>'K8 SD_UPTD 2013'!F779</f>
        <v>25520000</v>
      </c>
    </row>
    <row r="779" spans="2:22">
      <c r="B779" s="79">
        <f>'PER TRIWULAN'!A774</f>
        <v>769</v>
      </c>
      <c r="C779" s="90" t="str">
        <f>'PER TRIWULAN'!I774</f>
        <v xml:space="preserve"> Toroh </v>
      </c>
      <c r="D779" s="36" t="str">
        <f>'PER TRIWULAN'!B774</f>
        <v>SD NEGERI 4 SINDUREJO</v>
      </c>
      <c r="E779" s="62">
        <f>'K8 SD_UPTD 2013'!G780</f>
        <v>2855000</v>
      </c>
      <c r="F779" s="62">
        <f>'K8 SD_UPTD 2013'!H780</f>
        <v>0</v>
      </c>
      <c r="G779" s="62">
        <f>'K8 SD_UPTD 2013'!I780</f>
        <v>16468150</v>
      </c>
      <c r="H779" s="62">
        <f>'K8 SD_UPTD 2013'!J780</f>
        <v>4110000</v>
      </c>
      <c r="I779" s="62">
        <f>'K8 SD_UPTD 2013'!K780</f>
        <v>23745776</v>
      </c>
      <c r="J779" s="62">
        <f>'K8 SD_UPTD 2013'!L780</f>
        <v>1669566</v>
      </c>
      <c r="K779" s="62">
        <f>'K8 SD_UPTD 2013'!M780</f>
        <v>0</v>
      </c>
      <c r="L779" s="62">
        <f>'K8 SD_UPTD 2013'!N780</f>
        <v>23015408</v>
      </c>
      <c r="M779" s="62">
        <f>'K8 SD_UPTD 2013'!O780</f>
        <v>735000</v>
      </c>
      <c r="N779" s="62">
        <f>'K8 SD_UPTD 2013'!P780</f>
        <v>0</v>
      </c>
      <c r="O779" s="62">
        <f>'K8 SD_UPTD 2013'!Q780</f>
        <v>2400000</v>
      </c>
      <c r="P779" s="62">
        <f>'K8 SD_UPTD 2013'!R780</f>
        <v>2721100</v>
      </c>
      <c r="Q779" s="62">
        <f>'K8 SD_UPTD 2013'!S780</f>
        <v>0</v>
      </c>
      <c r="R779" s="62">
        <f t="shared" si="33"/>
        <v>77720000</v>
      </c>
      <c r="S779" s="59">
        <f t="shared" si="34"/>
        <v>0</v>
      </c>
      <c r="T779" s="59">
        <f t="shared" si="35"/>
        <v>0</v>
      </c>
      <c r="U779" s="59">
        <f>'PER TRIWULAN'!X774</f>
        <v>77720000</v>
      </c>
      <c r="V779" s="59">
        <f>'K8 SD_UPTD 2013'!F780</f>
        <v>77720000</v>
      </c>
    </row>
    <row r="780" spans="2:22">
      <c r="B780" s="79">
        <f>'PER TRIWULAN'!A775</f>
        <v>770</v>
      </c>
      <c r="C780" s="90" t="str">
        <f>'PER TRIWULAN'!I775</f>
        <v xml:space="preserve"> Toroh </v>
      </c>
      <c r="D780" s="36" t="str">
        <f>'PER TRIWULAN'!B775</f>
        <v>SD NEGERI 4 TAMBIREJO</v>
      </c>
      <c r="E780" s="62">
        <f>'K8 SD_UPTD 2013'!G781</f>
        <v>3190000</v>
      </c>
      <c r="F780" s="62">
        <f>'K8 SD_UPTD 2013'!H781</f>
        <v>0</v>
      </c>
      <c r="G780" s="62">
        <f>'K8 SD_UPTD 2013'!I781</f>
        <v>8657550</v>
      </c>
      <c r="H780" s="62">
        <f>'K8 SD_UPTD 2013'!J781</f>
        <v>18380100</v>
      </c>
      <c r="I780" s="62">
        <f>'K8 SD_UPTD 2013'!K781</f>
        <v>41373250</v>
      </c>
      <c r="J780" s="62">
        <f>'K8 SD_UPTD 2013'!L781</f>
        <v>2300500</v>
      </c>
      <c r="K780" s="62">
        <f>'K8 SD_UPTD 2013'!M781</f>
        <v>12348000</v>
      </c>
      <c r="L780" s="62">
        <f>'K8 SD_UPTD 2013'!N781</f>
        <v>82024650</v>
      </c>
      <c r="M780" s="62">
        <f>'K8 SD_UPTD 2013'!O781</f>
        <v>1850000</v>
      </c>
      <c r="N780" s="62">
        <f>'K8 SD_UPTD 2013'!P781</f>
        <v>0</v>
      </c>
      <c r="O780" s="62">
        <f>'K8 SD_UPTD 2013'!Q781</f>
        <v>1585000</v>
      </c>
      <c r="P780" s="62">
        <f>'K8 SD_UPTD 2013'!R781</f>
        <v>4000000</v>
      </c>
      <c r="Q780" s="62">
        <f>'K8 SD_UPTD 2013'!S781</f>
        <v>0</v>
      </c>
      <c r="R780" s="62">
        <f t="shared" ref="R780:R843" si="36">SUM(E780:Q780)</f>
        <v>175709050</v>
      </c>
      <c r="S780" s="59">
        <f t="shared" ref="S780:S843" si="37">U780-V780</f>
        <v>0</v>
      </c>
      <c r="T780" s="59">
        <f t="shared" ref="T780:T843" si="38">V780-R780</f>
        <v>30950</v>
      </c>
      <c r="U780" s="59">
        <f>'PER TRIWULAN'!X775</f>
        <v>175740000</v>
      </c>
      <c r="V780" s="59">
        <f>'K8 SD_UPTD 2013'!F781</f>
        <v>175740000</v>
      </c>
    </row>
    <row r="781" spans="2:22">
      <c r="B781" s="79">
        <f>'PER TRIWULAN'!A776</f>
        <v>771</v>
      </c>
      <c r="C781" s="90" t="str">
        <f>'PER TRIWULAN'!I776</f>
        <v xml:space="preserve"> Toroh </v>
      </c>
      <c r="D781" s="36" t="str">
        <f>'PER TRIWULAN'!B776</f>
        <v>SD NEGERI 4 TUNGGAK</v>
      </c>
      <c r="E781" s="62">
        <f>'K8 SD_UPTD 2013'!G782</f>
        <v>4771300</v>
      </c>
      <c r="F781" s="62">
        <f>'K8 SD_UPTD 2013'!H782</f>
        <v>500000</v>
      </c>
      <c r="G781" s="62">
        <f>'K8 SD_UPTD 2013'!I782</f>
        <v>18933900</v>
      </c>
      <c r="H781" s="62">
        <f>'K8 SD_UPTD 2013'!J782</f>
        <v>18669600</v>
      </c>
      <c r="I781" s="62">
        <f>'K8 SD_UPTD 2013'!K782</f>
        <v>22682100</v>
      </c>
      <c r="J781" s="62">
        <f>'K8 SD_UPTD 2013'!L782</f>
        <v>379000</v>
      </c>
      <c r="K781" s="62">
        <f>'K8 SD_UPTD 2013'!M782</f>
        <v>22064400</v>
      </c>
      <c r="L781" s="62">
        <f>'K8 SD_UPTD 2013'!N782</f>
        <v>19950000</v>
      </c>
      <c r="M781" s="62">
        <f>'K8 SD_UPTD 2013'!O782</f>
        <v>1621000</v>
      </c>
      <c r="N781" s="62">
        <f>'K8 SD_UPTD 2013'!P782</f>
        <v>6355200</v>
      </c>
      <c r="O781" s="62">
        <f>'K8 SD_UPTD 2013'!Q782</f>
        <v>4354500</v>
      </c>
      <c r="P781" s="62">
        <f>'K8 SD_UPTD 2013'!R782</f>
        <v>6449000</v>
      </c>
      <c r="Q781" s="62">
        <f>'K8 SD_UPTD 2013'!S782</f>
        <v>0</v>
      </c>
      <c r="R781" s="62">
        <f t="shared" si="36"/>
        <v>126730000</v>
      </c>
      <c r="S781" s="59">
        <f t="shared" si="37"/>
        <v>0</v>
      </c>
      <c r="T781" s="59">
        <f t="shared" si="38"/>
        <v>0</v>
      </c>
      <c r="U781" s="59">
        <f>'PER TRIWULAN'!X776</f>
        <v>126730000</v>
      </c>
      <c r="V781" s="59">
        <f>'K8 SD_UPTD 2013'!F782</f>
        <v>126730000</v>
      </c>
    </row>
    <row r="782" spans="2:22">
      <c r="B782" s="79">
        <f>'PER TRIWULAN'!A777</f>
        <v>772</v>
      </c>
      <c r="C782" s="90" t="str">
        <f>'PER TRIWULAN'!I777</f>
        <v xml:space="preserve"> Toroh </v>
      </c>
      <c r="D782" s="36" t="str">
        <f>'PER TRIWULAN'!B777</f>
        <v>SD NEGERI 5 DEPOK</v>
      </c>
      <c r="E782" s="62">
        <f>'K8 SD_UPTD 2013'!G783</f>
        <v>7141500</v>
      </c>
      <c r="F782" s="62">
        <f>'K8 SD_UPTD 2013'!H783</f>
        <v>727500</v>
      </c>
      <c r="G782" s="62">
        <f>'K8 SD_UPTD 2013'!I783</f>
        <v>7992100</v>
      </c>
      <c r="H782" s="62">
        <f>'K8 SD_UPTD 2013'!J783</f>
        <v>12598950</v>
      </c>
      <c r="I782" s="62">
        <f>'K8 SD_UPTD 2013'!K783</f>
        <v>38796450</v>
      </c>
      <c r="J782" s="62">
        <f>'K8 SD_UPTD 2013'!L783</f>
        <v>872000</v>
      </c>
      <c r="K782" s="62">
        <f>'K8 SD_UPTD 2013'!M783</f>
        <v>6166000</v>
      </c>
      <c r="L782" s="62">
        <f>'K8 SD_UPTD 2013'!N783</f>
        <v>23547000</v>
      </c>
      <c r="M782" s="62">
        <f>'K8 SD_UPTD 2013'!O783</f>
        <v>2500000</v>
      </c>
      <c r="N782" s="62">
        <f>'K8 SD_UPTD 2013'!P783</f>
        <v>300000</v>
      </c>
      <c r="O782" s="62">
        <f>'K8 SD_UPTD 2013'!Q783</f>
        <v>1868500</v>
      </c>
      <c r="P782" s="62">
        <f>'K8 SD_UPTD 2013'!R783</f>
        <v>4210000</v>
      </c>
      <c r="Q782" s="62">
        <f>'K8 SD_UPTD 2013'!S783</f>
        <v>0</v>
      </c>
      <c r="R782" s="62">
        <f t="shared" si="36"/>
        <v>106720000</v>
      </c>
      <c r="S782" s="59">
        <f t="shared" si="37"/>
        <v>0</v>
      </c>
      <c r="T782" s="59">
        <f t="shared" si="38"/>
        <v>0</v>
      </c>
      <c r="U782" s="59">
        <f>'PER TRIWULAN'!X777</f>
        <v>106720000</v>
      </c>
      <c r="V782" s="59">
        <f>'K8 SD_UPTD 2013'!F783</f>
        <v>106720000</v>
      </c>
    </row>
    <row r="783" spans="2:22">
      <c r="B783" s="79">
        <f>'PER TRIWULAN'!A778</f>
        <v>773</v>
      </c>
      <c r="C783" s="90" t="str">
        <f>'PER TRIWULAN'!I778</f>
        <v xml:space="preserve"> Toroh </v>
      </c>
      <c r="D783" s="36" t="str">
        <f>'PER TRIWULAN'!B778</f>
        <v>SD NEGERI 5 DIMORO</v>
      </c>
      <c r="E783" s="62">
        <f>'K8 SD_UPTD 2013'!G784</f>
        <v>3265000</v>
      </c>
      <c r="F783" s="62">
        <f>'K8 SD_UPTD 2013'!H784</f>
        <v>311000</v>
      </c>
      <c r="G783" s="62">
        <f>'K8 SD_UPTD 2013'!I784</f>
        <v>6836600</v>
      </c>
      <c r="H783" s="62">
        <f>'K8 SD_UPTD 2013'!J784</f>
        <v>14844200</v>
      </c>
      <c r="I783" s="62">
        <f>'K8 SD_UPTD 2013'!K784</f>
        <v>26275350</v>
      </c>
      <c r="J783" s="62">
        <f>'K8 SD_UPTD 2013'!L784</f>
        <v>880300</v>
      </c>
      <c r="K783" s="62">
        <f>'K8 SD_UPTD 2013'!M784</f>
        <v>12305000</v>
      </c>
      <c r="L783" s="62">
        <f>'K8 SD_UPTD 2013'!N784</f>
        <v>22350000</v>
      </c>
      <c r="M783" s="62">
        <f>'K8 SD_UPTD 2013'!O784</f>
        <v>1780000</v>
      </c>
      <c r="N783" s="62">
        <f>'K8 SD_UPTD 2013'!P784</f>
        <v>0</v>
      </c>
      <c r="O783" s="62">
        <f>'K8 SD_UPTD 2013'!Q784</f>
        <v>1500000</v>
      </c>
      <c r="P783" s="62">
        <f>'K8 SD_UPTD 2013'!R784</f>
        <v>0</v>
      </c>
      <c r="Q783" s="62">
        <f>'K8 SD_UPTD 2013'!S784</f>
        <v>0</v>
      </c>
      <c r="R783" s="62">
        <f t="shared" si="36"/>
        <v>90347450</v>
      </c>
      <c r="S783" s="59">
        <f t="shared" si="37"/>
        <v>0</v>
      </c>
      <c r="T783" s="59">
        <f t="shared" si="38"/>
        <v>132550</v>
      </c>
      <c r="U783" s="59">
        <f>'PER TRIWULAN'!X778</f>
        <v>90480000</v>
      </c>
      <c r="V783" s="59">
        <f>'K8 SD_UPTD 2013'!F784</f>
        <v>90480000</v>
      </c>
    </row>
    <row r="784" spans="2:22">
      <c r="B784" s="79">
        <f>'PER TRIWULAN'!A779</f>
        <v>774</v>
      </c>
      <c r="C784" s="90" t="str">
        <f>'PER TRIWULAN'!I779</f>
        <v xml:space="preserve"> Toroh </v>
      </c>
      <c r="D784" s="36" t="str">
        <f>'PER TRIWULAN'!B779</f>
        <v>SD NEGERI 5 SINDUREJO</v>
      </c>
      <c r="E784" s="62">
        <f>'K8 SD_UPTD 2013'!G785</f>
        <v>400000</v>
      </c>
      <c r="F784" s="62">
        <f>'K8 SD_UPTD 2013'!H785</f>
        <v>0</v>
      </c>
      <c r="G784" s="62">
        <f>'K8 SD_UPTD 2013'!I785</f>
        <v>9846200</v>
      </c>
      <c r="H784" s="62">
        <f>'K8 SD_UPTD 2013'!J785</f>
        <v>7151500</v>
      </c>
      <c r="I784" s="62">
        <f>'K8 SD_UPTD 2013'!K785</f>
        <v>18958250</v>
      </c>
      <c r="J784" s="62">
        <f>'K8 SD_UPTD 2013'!L785</f>
        <v>545050</v>
      </c>
      <c r="K784" s="62">
        <f>'K8 SD_UPTD 2013'!M785</f>
        <v>5999000</v>
      </c>
      <c r="L784" s="62">
        <f>'K8 SD_UPTD 2013'!N785</f>
        <v>22800000</v>
      </c>
      <c r="M784" s="62">
        <f>'K8 SD_UPTD 2013'!O785</f>
        <v>2435000</v>
      </c>
      <c r="N784" s="62">
        <f>'K8 SD_UPTD 2013'!P785</f>
        <v>0</v>
      </c>
      <c r="O784" s="62">
        <f>'K8 SD_UPTD 2013'!Q785</f>
        <v>3200000</v>
      </c>
      <c r="P784" s="62">
        <f>'K8 SD_UPTD 2013'!R785</f>
        <v>0</v>
      </c>
      <c r="Q784" s="62">
        <f>'K8 SD_UPTD 2013'!S785</f>
        <v>0</v>
      </c>
      <c r="R784" s="62">
        <f t="shared" si="36"/>
        <v>71335000</v>
      </c>
      <c r="S784" s="59">
        <f t="shared" si="37"/>
        <v>0</v>
      </c>
      <c r="T784" s="59">
        <f t="shared" si="38"/>
        <v>5000</v>
      </c>
      <c r="U784" s="59">
        <f>'PER TRIWULAN'!X779</f>
        <v>71340000</v>
      </c>
      <c r="V784" s="59">
        <f>'K8 SD_UPTD 2013'!F785</f>
        <v>71340000</v>
      </c>
    </row>
    <row r="785" spans="2:22">
      <c r="B785" s="79">
        <f>'PER TRIWULAN'!A780</f>
        <v>775</v>
      </c>
      <c r="C785" s="90" t="str">
        <f>'PER TRIWULAN'!I780</f>
        <v xml:space="preserve"> Toroh </v>
      </c>
      <c r="D785" s="36" t="str">
        <f>'PER TRIWULAN'!B780</f>
        <v>SD NEGERI 5 TAMBIREJO</v>
      </c>
      <c r="E785" s="62">
        <f>'K8 SD_UPTD 2013'!G786</f>
        <v>1040000</v>
      </c>
      <c r="F785" s="62">
        <f>'K8 SD_UPTD 2013'!H786</f>
        <v>1403300</v>
      </c>
      <c r="G785" s="62">
        <f>'K8 SD_UPTD 2013'!I786</f>
        <v>13735500</v>
      </c>
      <c r="H785" s="62">
        <f>'K8 SD_UPTD 2013'!J786</f>
        <v>14549400</v>
      </c>
      <c r="I785" s="62">
        <f>'K8 SD_UPTD 2013'!K786</f>
        <v>21540602</v>
      </c>
      <c r="J785" s="62">
        <f>'K8 SD_UPTD 2013'!L786</f>
        <v>5567998</v>
      </c>
      <c r="K785" s="62">
        <f>'K8 SD_UPTD 2013'!M786</f>
        <v>2500500</v>
      </c>
      <c r="L785" s="62">
        <f>'K8 SD_UPTD 2013'!N786</f>
        <v>26275000</v>
      </c>
      <c r="M785" s="62">
        <f>'K8 SD_UPTD 2013'!O786</f>
        <v>2405000</v>
      </c>
      <c r="N785" s="62">
        <f>'K8 SD_UPTD 2013'!P786</f>
        <v>0</v>
      </c>
      <c r="O785" s="62">
        <f>'K8 SD_UPTD 2013'!Q786</f>
        <v>3567700</v>
      </c>
      <c r="P785" s="62">
        <f>'K8 SD_UPTD 2013'!R786</f>
        <v>5725000</v>
      </c>
      <c r="Q785" s="62">
        <f>'K8 SD_UPTD 2013'!S786</f>
        <v>0</v>
      </c>
      <c r="R785" s="62">
        <f t="shared" si="36"/>
        <v>98310000</v>
      </c>
      <c r="S785" s="59">
        <f t="shared" si="37"/>
        <v>0</v>
      </c>
      <c r="T785" s="59">
        <f t="shared" si="38"/>
        <v>0</v>
      </c>
      <c r="U785" s="59">
        <f>'PER TRIWULAN'!X780</f>
        <v>98310000</v>
      </c>
      <c r="V785" s="59">
        <f>'K8 SD_UPTD 2013'!F786</f>
        <v>98310000</v>
      </c>
    </row>
    <row r="786" spans="2:22">
      <c r="B786" s="79">
        <f>'PER TRIWULAN'!A781</f>
        <v>776</v>
      </c>
      <c r="C786" s="90" t="str">
        <f>'PER TRIWULAN'!I781</f>
        <v xml:space="preserve"> Toroh </v>
      </c>
      <c r="D786" s="36" t="str">
        <f>'PER TRIWULAN'!B781</f>
        <v>SD NEGERI 6 DEPOK</v>
      </c>
      <c r="E786" s="62">
        <f>'K8 SD_UPTD 2013'!G787</f>
        <v>6141750</v>
      </c>
      <c r="F786" s="62">
        <f>'K8 SD_UPTD 2013'!H787</f>
        <v>60000</v>
      </c>
      <c r="G786" s="62">
        <f>'K8 SD_UPTD 2013'!I787</f>
        <v>10647234</v>
      </c>
      <c r="H786" s="62">
        <f>'K8 SD_UPTD 2013'!J787</f>
        <v>10093500</v>
      </c>
      <c r="I786" s="62">
        <f>'K8 SD_UPTD 2013'!K787</f>
        <v>11089088</v>
      </c>
      <c r="J786" s="62">
        <f>'K8 SD_UPTD 2013'!L787</f>
        <v>270228</v>
      </c>
      <c r="K786" s="62">
        <f>'K8 SD_UPTD 2013'!M787</f>
        <v>6255000</v>
      </c>
      <c r="L786" s="62">
        <f>'K8 SD_UPTD 2013'!N787</f>
        <v>13800000</v>
      </c>
      <c r="M786" s="62">
        <f>'K8 SD_UPTD 2013'!O787</f>
        <v>4458200</v>
      </c>
      <c r="N786" s="62">
        <f>'K8 SD_UPTD 2013'!P787</f>
        <v>0</v>
      </c>
      <c r="O786" s="62">
        <f>'K8 SD_UPTD 2013'!Q787</f>
        <v>1000000</v>
      </c>
      <c r="P786" s="62">
        <f>'K8 SD_UPTD 2013'!R787</f>
        <v>3465000</v>
      </c>
      <c r="Q786" s="62">
        <f>'K8 SD_UPTD 2013'!S787</f>
        <v>0</v>
      </c>
      <c r="R786" s="62">
        <f t="shared" si="36"/>
        <v>67280000</v>
      </c>
      <c r="S786" s="59">
        <f t="shared" si="37"/>
        <v>0</v>
      </c>
      <c r="T786" s="59">
        <f t="shared" si="38"/>
        <v>0</v>
      </c>
      <c r="U786" s="59">
        <f>'PER TRIWULAN'!X781</f>
        <v>67280000</v>
      </c>
      <c r="V786" s="59">
        <f>'K8 SD_UPTD 2013'!F787</f>
        <v>67280000</v>
      </c>
    </row>
    <row r="787" spans="2:22">
      <c r="B787" s="79">
        <f>'PER TRIWULAN'!A782</f>
        <v>777</v>
      </c>
      <c r="C787" s="90" t="str">
        <f>'PER TRIWULAN'!I782</f>
        <v xml:space="preserve"> Toroh </v>
      </c>
      <c r="D787" s="36" t="str">
        <f>'PER TRIWULAN'!B782</f>
        <v>SD NEGERI 6 SINDUREJO</v>
      </c>
      <c r="E787" s="62">
        <f>'K8 SD_UPTD 2013'!G788</f>
        <v>400000</v>
      </c>
      <c r="F787" s="62">
        <f>'K8 SD_UPTD 2013'!H788</f>
        <v>506250</v>
      </c>
      <c r="G787" s="62">
        <f>'K8 SD_UPTD 2013'!I788</f>
        <v>9103350</v>
      </c>
      <c r="H787" s="62">
        <f>'K8 SD_UPTD 2013'!J788</f>
        <v>15781925</v>
      </c>
      <c r="I787" s="62">
        <f>'K8 SD_UPTD 2013'!K788</f>
        <v>11157150</v>
      </c>
      <c r="J787" s="62">
        <f>'K8 SD_UPTD 2013'!L788</f>
        <v>966172</v>
      </c>
      <c r="K787" s="62">
        <f>'K8 SD_UPTD 2013'!M788</f>
        <v>11769700</v>
      </c>
      <c r="L787" s="62">
        <f>'K8 SD_UPTD 2013'!N788</f>
        <v>15600000</v>
      </c>
      <c r="M787" s="62">
        <f>'K8 SD_UPTD 2013'!O788</f>
        <v>2360000</v>
      </c>
      <c r="N787" s="62">
        <f>'K8 SD_UPTD 2013'!P788</f>
        <v>0</v>
      </c>
      <c r="O787" s="62">
        <f>'K8 SD_UPTD 2013'!Q788</f>
        <v>3773150</v>
      </c>
      <c r="P787" s="62">
        <f>'K8 SD_UPTD 2013'!R788</f>
        <v>470000</v>
      </c>
      <c r="Q787" s="62">
        <f>'K8 SD_UPTD 2013'!S788</f>
        <v>0</v>
      </c>
      <c r="R787" s="62">
        <f t="shared" si="36"/>
        <v>71887697</v>
      </c>
      <c r="S787" s="59">
        <f t="shared" si="37"/>
        <v>0</v>
      </c>
      <c r="T787" s="59">
        <f t="shared" si="38"/>
        <v>32303</v>
      </c>
      <c r="U787" s="59">
        <f>'PER TRIWULAN'!X782</f>
        <v>71920000</v>
      </c>
      <c r="V787" s="59">
        <f>'K8 SD_UPTD 2013'!F788</f>
        <v>71920000</v>
      </c>
    </row>
    <row r="788" spans="2:22">
      <c r="B788" s="79">
        <f>'PER TRIWULAN'!A783</f>
        <v>778</v>
      </c>
      <c r="C788" s="90" t="str">
        <f>'PER TRIWULAN'!I783</f>
        <v xml:space="preserve"> Toroh </v>
      </c>
      <c r="D788" s="36" t="str">
        <f>'PER TRIWULAN'!B783</f>
        <v>SD NEGERI 7 DEPOK</v>
      </c>
      <c r="E788" s="62">
        <f>'K8 SD_UPTD 2013'!G789</f>
        <v>4171000</v>
      </c>
      <c r="F788" s="62">
        <f>'K8 SD_UPTD 2013'!H789</f>
        <v>300000</v>
      </c>
      <c r="G788" s="62">
        <f>'K8 SD_UPTD 2013'!I789</f>
        <v>6605300</v>
      </c>
      <c r="H788" s="62">
        <f>'K8 SD_UPTD 2013'!J789</f>
        <v>8561000</v>
      </c>
      <c r="I788" s="62">
        <f>'K8 SD_UPTD 2013'!K789</f>
        <v>10071700</v>
      </c>
      <c r="J788" s="62">
        <f>'K8 SD_UPTD 2013'!L789</f>
        <v>1802000</v>
      </c>
      <c r="K788" s="62">
        <f>'K8 SD_UPTD 2013'!M789</f>
        <v>2172000</v>
      </c>
      <c r="L788" s="62">
        <f>'K8 SD_UPTD 2013'!N789</f>
        <v>20774000</v>
      </c>
      <c r="M788" s="62">
        <f>'K8 SD_UPTD 2013'!O789</f>
        <v>2843000</v>
      </c>
      <c r="N788" s="62">
        <f>'K8 SD_UPTD 2013'!P789</f>
        <v>0</v>
      </c>
      <c r="O788" s="62">
        <f>'K8 SD_UPTD 2013'!Q789</f>
        <v>1120000</v>
      </c>
      <c r="P788" s="62">
        <f>'K8 SD_UPTD 2013'!R789</f>
        <v>450000</v>
      </c>
      <c r="Q788" s="62">
        <f>'K8 SD_UPTD 2013'!S789</f>
        <v>0</v>
      </c>
      <c r="R788" s="62">
        <f t="shared" si="36"/>
        <v>58870000</v>
      </c>
      <c r="S788" s="59">
        <f t="shared" si="37"/>
        <v>0</v>
      </c>
      <c r="T788" s="59">
        <f t="shared" si="38"/>
        <v>0</v>
      </c>
      <c r="U788" s="59">
        <f>'PER TRIWULAN'!X783</f>
        <v>58870000</v>
      </c>
      <c r="V788" s="59">
        <f>'K8 SD_UPTD 2013'!F789</f>
        <v>58870000</v>
      </c>
    </row>
    <row r="789" spans="2:22">
      <c r="B789" s="79">
        <f>'PER TRIWULAN'!A784</f>
        <v>779</v>
      </c>
      <c r="C789" s="90" t="str">
        <f>'PER TRIWULAN'!I784</f>
        <v xml:space="preserve"> Toroh </v>
      </c>
      <c r="D789" s="36" t="str">
        <f>'PER TRIWULAN'!B784</f>
        <v>SD NEGERI 1 KRANGGANHARJO</v>
      </c>
      <c r="E789" s="62">
        <f>'K8 SD_UPTD 2013'!G790</f>
        <v>1529000</v>
      </c>
      <c r="F789" s="62">
        <f>'K8 SD_UPTD 2013'!H790</f>
        <v>409000</v>
      </c>
      <c r="G789" s="62">
        <f>'K8 SD_UPTD 2013'!I790</f>
        <v>12440100</v>
      </c>
      <c r="H789" s="62">
        <f>'K8 SD_UPTD 2013'!J790</f>
        <v>19527400</v>
      </c>
      <c r="I789" s="62">
        <f>'K8 SD_UPTD 2013'!K790</f>
        <v>12838400</v>
      </c>
      <c r="J789" s="62">
        <f>'K8 SD_UPTD 2013'!L790</f>
        <v>1501200</v>
      </c>
      <c r="K789" s="62">
        <f>'K8 SD_UPTD 2013'!M790</f>
        <v>5686200</v>
      </c>
      <c r="L789" s="62">
        <f>'K8 SD_UPTD 2013'!N790</f>
        <v>21317000</v>
      </c>
      <c r="M789" s="62">
        <f>'K8 SD_UPTD 2013'!O790</f>
        <v>8141700</v>
      </c>
      <c r="N789" s="62">
        <f>'K8 SD_UPTD 2013'!P790</f>
        <v>0</v>
      </c>
      <c r="O789" s="62">
        <f>'K8 SD_UPTD 2013'!Q790</f>
        <v>1950000</v>
      </c>
      <c r="P789" s="62">
        <f>'K8 SD_UPTD 2013'!R790</f>
        <v>775000</v>
      </c>
      <c r="Q789" s="62">
        <f>'K8 SD_UPTD 2013'!S790</f>
        <v>0</v>
      </c>
      <c r="R789" s="62">
        <f t="shared" si="36"/>
        <v>86115000</v>
      </c>
      <c r="S789" s="59">
        <f t="shared" si="37"/>
        <v>0</v>
      </c>
      <c r="T789" s="59">
        <f t="shared" si="38"/>
        <v>15000</v>
      </c>
      <c r="U789" s="59">
        <f>'PER TRIWULAN'!X784</f>
        <v>86130000</v>
      </c>
      <c r="V789" s="59">
        <f>'K8 SD_UPTD 2013'!F790</f>
        <v>86130000</v>
      </c>
    </row>
    <row r="790" spans="2:22">
      <c r="B790" s="79">
        <f>'PER TRIWULAN'!A785</f>
        <v>780</v>
      </c>
      <c r="C790" s="90" t="str">
        <f>'PER TRIWULAN'!I785</f>
        <v xml:space="preserve"> Toroh </v>
      </c>
      <c r="D790" s="36" t="str">
        <f>'PER TRIWULAN'!B785</f>
        <v>SD NEGERI 2 DEPOK</v>
      </c>
      <c r="E790" s="62">
        <f>'K8 SD_UPTD 2013'!G791</f>
        <v>14914000</v>
      </c>
      <c r="F790" s="62">
        <f>'K8 SD_UPTD 2013'!H791</f>
        <v>609000</v>
      </c>
      <c r="G790" s="62">
        <f>'K8 SD_UPTD 2013'!I791</f>
        <v>4942050</v>
      </c>
      <c r="H790" s="62">
        <f>'K8 SD_UPTD 2013'!J791</f>
        <v>16087450</v>
      </c>
      <c r="I790" s="62">
        <f>'K8 SD_UPTD 2013'!K791</f>
        <v>45595300</v>
      </c>
      <c r="J790" s="62">
        <f>'K8 SD_UPTD 2013'!L791</f>
        <v>2137600</v>
      </c>
      <c r="K790" s="62">
        <f>'K8 SD_UPTD 2013'!M791</f>
        <v>14450000</v>
      </c>
      <c r="L790" s="62">
        <f>'K8 SD_UPTD 2013'!N791</f>
        <v>35851000</v>
      </c>
      <c r="M790" s="62">
        <f>'K8 SD_UPTD 2013'!O791</f>
        <v>1523600</v>
      </c>
      <c r="N790" s="62">
        <f>'K8 SD_UPTD 2013'!P791</f>
        <v>100000</v>
      </c>
      <c r="O790" s="62">
        <f>'K8 SD_UPTD 2013'!Q791</f>
        <v>2700000</v>
      </c>
      <c r="P790" s="62">
        <f>'K8 SD_UPTD 2013'!R791</f>
        <v>0</v>
      </c>
      <c r="Q790" s="62">
        <f>'K8 SD_UPTD 2013'!S791</f>
        <v>0</v>
      </c>
      <c r="R790" s="62">
        <f t="shared" si="36"/>
        <v>138910000</v>
      </c>
      <c r="S790" s="59">
        <f t="shared" si="37"/>
        <v>0</v>
      </c>
      <c r="T790" s="59">
        <f t="shared" si="38"/>
        <v>0</v>
      </c>
      <c r="U790" s="59">
        <f>'PER TRIWULAN'!X785</f>
        <v>138910000</v>
      </c>
      <c r="V790" s="59">
        <f>'K8 SD_UPTD 2013'!F791</f>
        <v>138910000</v>
      </c>
    </row>
    <row r="791" spans="2:22">
      <c r="B791" s="79">
        <f>'PER TRIWULAN'!A786</f>
        <v>781</v>
      </c>
      <c r="C791" s="90" t="str">
        <f>'PER TRIWULAN'!I786</f>
        <v xml:space="preserve"> Toroh </v>
      </c>
      <c r="D791" s="36" t="str">
        <f>'PER TRIWULAN'!B786</f>
        <v>SD NEGERI 3 TAMBIREJO</v>
      </c>
      <c r="E791" s="62">
        <f>'K8 SD_UPTD 2013'!G792</f>
        <v>2280500</v>
      </c>
      <c r="F791" s="62">
        <f>'K8 SD_UPTD 2013'!H792</f>
        <v>800000</v>
      </c>
      <c r="G791" s="62">
        <f>'K8 SD_UPTD 2013'!I792</f>
        <v>12704926</v>
      </c>
      <c r="H791" s="62">
        <f>'K8 SD_UPTD 2013'!J792</f>
        <v>13571500</v>
      </c>
      <c r="I791" s="62">
        <f>'K8 SD_UPTD 2013'!K792</f>
        <v>17577333</v>
      </c>
      <c r="J791" s="62">
        <f>'K8 SD_UPTD 2013'!L792</f>
        <v>937241</v>
      </c>
      <c r="K791" s="62">
        <f>'K8 SD_UPTD 2013'!M792</f>
        <v>6353500</v>
      </c>
      <c r="L791" s="62">
        <f>'K8 SD_UPTD 2013'!N792</f>
        <v>15600000</v>
      </c>
      <c r="M791" s="62">
        <f>'K8 SD_UPTD 2013'!O792</f>
        <v>1800000</v>
      </c>
      <c r="N791" s="62">
        <f>'K8 SD_UPTD 2013'!P792</f>
        <v>400000</v>
      </c>
      <c r="O791" s="62">
        <f>'K8 SD_UPTD 2013'!Q792</f>
        <v>2765000</v>
      </c>
      <c r="P791" s="62">
        <f>'K8 SD_UPTD 2013'!R792</f>
        <v>9310000</v>
      </c>
      <c r="Q791" s="62">
        <f>'K8 SD_UPTD 2013'!S792</f>
        <v>0</v>
      </c>
      <c r="R791" s="62">
        <f t="shared" si="36"/>
        <v>84100000</v>
      </c>
      <c r="S791" s="59">
        <f t="shared" si="37"/>
        <v>0</v>
      </c>
      <c r="T791" s="59">
        <f t="shared" si="38"/>
        <v>0</v>
      </c>
      <c r="U791" s="59">
        <f>'PER TRIWULAN'!X786</f>
        <v>84100000</v>
      </c>
      <c r="V791" s="59">
        <f>'K8 SD_UPTD 2013'!F792</f>
        <v>84100000</v>
      </c>
    </row>
    <row r="792" spans="2:22">
      <c r="B792" s="79">
        <f>'PER TRIWULAN'!A787</f>
        <v>782</v>
      </c>
      <c r="C792" s="90" t="str">
        <f>'PER TRIWULAN'!I787</f>
        <v xml:space="preserve"> Toroh </v>
      </c>
      <c r="D792" s="36" t="str">
        <f>'PER TRIWULAN'!B787</f>
        <v>SD NEGERI 4 BOLOH</v>
      </c>
      <c r="E792" s="62">
        <f>'K8 SD_UPTD 2013'!G793</f>
        <v>780000</v>
      </c>
      <c r="F792" s="62">
        <f>'K8 SD_UPTD 2013'!H793</f>
        <v>0</v>
      </c>
      <c r="G792" s="62">
        <f>'K8 SD_UPTD 2013'!I793</f>
        <v>18602250</v>
      </c>
      <c r="H792" s="62">
        <f>'K8 SD_UPTD 2013'!J793</f>
        <v>11242400</v>
      </c>
      <c r="I792" s="62">
        <f>'K8 SD_UPTD 2013'!K793</f>
        <v>36624850</v>
      </c>
      <c r="J792" s="62">
        <f>'K8 SD_UPTD 2013'!L793</f>
        <v>350000</v>
      </c>
      <c r="K792" s="62">
        <f>'K8 SD_UPTD 2013'!M793</f>
        <v>10981000</v>
      </c>
      <c r="L792" s="62">
        <f>'K8 SD_UPTD 2013'!N793</f>
        <v>28800000</v>
      </c>
      <c r="M792" s="62">
        <f>'K8 SD_UPTD 2013'!O793</f>
        <v>750000</v>
      </c>
      <c r="N792" s="62">
        <f>'K8 SD_UPTD 2013'!P793</f>
        <v>0</v>
      </c>
      <c r="O792" s="62">
        <f>'K8 SD_UPTD 2013'!Q793</f>
        <v>5389500</v>
      </c>
      <c r="P792" s="62">
        <f>'K8 SD_UPTD 2013'!R793</f>
        <v>4800000</v>
      </c>
      <c r="Q792" s="62">
        <f>'K8 SD_UPTD 2013'!S793</f>
        <v>0</v>
      </c>
      <c r="R792" s="62">
        <f t="shared" si="36"/>
        <v>118320000</v>
      </c>
      <c r="S792" s="59">
        <f t="shared" si="37"/>
        <v>0</v>
      </c>
      <c r="T792" s="59">
        <f t="shared" si="38"/>
        <v>0</v>
      </c>
      <c r="U792" s="59">
        <f>'PER TRIWULAN'!X787</f>
        <v>118320000</v>
      </c>
      <c r="V792" s="59">
        <f>'K8 SD_UPTD 2013'!F793</f>
        <v>118320000</v>
      </c>
    </row>
    <row r="793" spans="2:22">
      <c r="B793" s="79">
        <f>'PER TRIWULAN'!A788</f>
        <v>783</v>
      </c>
      <c r="C793" s="90" t="str">
        <f>'PER TRIWULAN'!I788</f>
        <v xml:space="preserve"> Toroh </v>
      </c>
      <c r="D793" s="36" t="str">
        <f>'PER TRIWULAN'!B788</f>
        <v>SD NEGERI 2 DIMORO</v>
      </c>
      <c r="E793" s="62">
        <f>'K8 SD_UPTD 2013'!G794</f>
        <v>4507500</v>
      </c>
      <c r="F793" s="62">
        <f>'K8 SD_UPTD 2013'!H794</f>
        <v>400000</v>
      </c>
      <c r="G793" s="62">
        <f>'K8 SD_UPTD 2013'!I794</f>
        <v>4407000</v>
      </c>
      <c r="H793" s="62">
        <f>'K8 SD_UPTD 2013'!J794</f>
        <v>11085500</v>
      </c>
      <c r="I793" s="62">
        <f>'K8 SD_UPTD 2013'!K794</f>
        <v>20012500</v>
      </c>
      <c r="J793" s="62">
        <f>'K8 SD_UPTD 2013'!L794</f>
        <v>714500</v>
      </c>
      <c r="K793" s="62">
        <f>'K8 SD_UPTD 2013'!M794</f>
        <v>4040000</v>
      </c>
      <c r="L793" s="62">
        <f>'K8 SD_UPTD 2013'!N794</f>
        <v>30150000</v>
      </c>
      <c r="M793" s="62">
        <f>'K8 SD_UPTD 2013'!O794</f>
        <v>3353000</v>
      </c>
      <c r="N793" s="62">
        <f>'K8 SD_UPTD 2013'!P794</f>
        <v>800000</v>
      </c>
      <c r="O793" s="62">
        <f>'K8 SD_UPTD 2013'!Q794</f>
        <v>2600000</v>
      </c>
      <c r="P793" s="62">
        <f>'K8 SD_UPTD 2013'!R794</f>
        <v>0</v>
      </c>
      <c r="Q793" s="62">
        <f>'K8 SD_UPTD 2013'!S794</f>
        <v>0</v>
      </c>
      <c r="R793" s="62">
        <f t="shared" si="36"/>
        <v>82070000</v>
      </c>
      <c r="S793" s="59">
        <f t="shared" si="37"/>
        <v>0</v>
      </c>
      <c r="T793" s="59">
        <f t="shared" si="38"/>
        <v>0</v>
      </c>
      <c r="U793" s="59">
        <f>'PER TRIWULAN'!X788</f>
        <v>82070000</v>
      </c>
      <c r="V793" s="59">
        <f>'K8 SD_UPTD 2013'!F794</f>
        <v>82070000</v>
      </c>
    </row>
    <row r="794" spans="2:22">
      <c r="B794" s="79">
        <f>'PER TRIWULAN'!A789</f>
        <v>784</v>
      </c>
      <c r="C794" s="90" t="str">
        <f>'PER TRIWULAN'!I789</f>
        <v xml:space="preserve"> Toroh </v>
      </c>
      <c r="D794" s="36" t="str">
        <f>'PER TRIWULAN'!B789</f>
        <v>SD NEGERI 4 DIMORO</v>
      </c>
      <c r="E794" s="62">
        <f>'K8 SD_UPTD 2013'!G795</f>
        <v>250000</v>
      </c>
      <c r="F794" s="62">
        <f>'K8 SD_UPTD 2013'!H795</f>
        <v>225000</v>
      </c>
      <c r="G794" s="62">
        <f>'K8 SD_UPTD 2013'!I795</f>
        <v>3230000</v>
      </c>
      <c r="H794" s="62">
        <f>'K8 SD_UPTD 2013'!J795</f>
        <v>5873600</v>
      </c>
      <c r="I794" s="62">
        <f>'K8 SD_UPTD 2013'!K795</f>
        <v>20421930</v>
      </c>
      <c r="J794" s="62">
        <f>'K8 SD_UPTD 2013'!L795</f>
        <v>0</v>
      </c>
      <c r="K794" s="62">
        <f>'K8 SD_UPTD 2013'!M795</f>
        <v>150000</v>
      </c>
      <c r="L794" s="62">
        <f>'K8 SD_UPTD 2013'!N795</f>
        <v>10450000</v>
      </c>
      <c r="M794" s="62">
        <f>'K8 SD_UPTD 2013'!O795</f>
        <v>1980000</v>
      </c>
      <c r="N794" s="62">
        <f>'K8 SD_UPTD 2013'!P795</f>
        <v>0</v>
      </c>
      <c r="O794" s="62">
        <f>'K8 SD_UPTD 2013'!Q795</f>
        <v>1600000</v>
      </c>
      <c r="P794" s="62">
        <f>'K8 SD_UPTD 2013'!R795</f>
        <v>0</v>
      </c>
      <c r="Q794" s="62">
        <f>'K8 SD_UPTD 2013'!S795</f>
        <v>0</v>
      </c>
      <c r="R794" s="62">
        <f t="shared" si="36"/>
        <v>44180530</v>
      </c>
      <c r="S794" s="59">
        <f t="shared" si="37"/>
        <v>0</v>
      </c>
      <c r="T794" s="59">
        <f t="shared" si="38"/>
        <v>189470</v>
      </c>
      <c r="U794" s="59">
        <f>'PER TRIWULAN'!X789</f>
        <v>44370000</v>
      </c>
      <c r="V794" s="59">
        <f>'K8 SD_UPTD 2013'!F795</f>
        <v>44370000</v>
      </c>
    </row>
    <row r="795" spans="2:22">
      <c r="B795" s="79">
        <f>'PER TRIWULAN'!A790</f>
        <v>785</v>
      </c>
      <c r="C795" s="90" t="str">
        <f>'PER TRIWULAN'!I790</f>
        <v xml:space="preserve"> Toroh </v>
      </c>
      <c r="D795" s="36" t="str">
        <f>'PER TRIWULAN'!B790</f>
        <v>SD NEGERI 2 PILANGPAYUNG</v>
      </c>
      <c r="E795" s="62">
        <f>'K8 SD_UPTD 2013'!G796</f>
        <v>5853000</v>
      </c>
      <c r="F795" s="62">
        <f>'K8 SD_UPTD 2013'!H796</f>
        <v>250000</v>
      </c>
      <c r="G795" s="62">
        <f>'K8 SD_UPTD 2013'!I796</f>
        <v>7709250</v>
      </c>
      <c r="H795" s="62">
        <f>'K8 SD_UPTD 2013'!J796</f>
        <v>8001050</v>
      </c>
      <c r="I795" s="62">
        <f>'K8 SD_UPTD 2013'!K796</f>
        <v>19243400</v>
      </c>
      <c r="J795" s="62">
        <f>'K8 SD_UPTD 2013'!L796</f>
        <v>6780950</v>
      </c>
      <c r="K795" s="62">
        <f>'K8 SD_UPTD 2013'!M796</f>
        <v>4262000</v>
      </c>
      <c r="L795" s="62">
        <f>'K8 SD_UPTD 2013'!N796</f>
        <v>32926750</v>
      </c>
      <c r="M795" s="62">
        <f>'K8 SD_UPTD 2013'!O796</f>
        <v>2238600</v>
      </c>
      <c r="N795" s="62">
        <f>'K8 SD_UPTD 2013'!P796</f>
        <v>0</v>
      </c>
      <c r="O795" s="62">
        <f>'K8 SD_UPTD 2013'!Q796</f>
        <v>1975000</v>
      </c>
      <c r="P795" s="62">
        <f>'K8 SD_UPTD 2013'!R796</f>
        <v>0</v>
      </c>
      <c r="Q795" s="62">
        <f>'K8 SD_UPTD 2013'!S796</f>
        <v>0</v>
      </c>
      <c r="R795" s="62">
        <f t="shared" si="36"/>
        <v>89240000</v>
      </c>
      <c r="S795" s="59">
        <f t="shared" si="37"/>
        <v>0</v>
      </c>
      <c r="T795" s="59">
        <f t="shared" si="38"/>
        <v>80000</v>
      </c>
      <c r="U795" s="59">
        <f>'PER TRIWULAN'!X790</f>
        <v>89320000</v>
      </c>
      <c r="V795" s="59">
        <f>'K8 SD_UPTD 2013'!F796</f>
        <v>89320000</v>
      </c>
    </row>
    <row r="796" spans="2:22">
      <c r="B796" s="79">
        <f>'PER TRIWULAN'!A791</f>
        <v>786</v>
      </c>
      <c r="C796" s="90" t="str">
        <f>'PER TRIWULAN'!I791</f>
        <v xml:space="preserve"> Toroh </v>
      </c>
      <c r="D796" s="36" t="str">
        <f>'PER TRIWULAN'!B791</f>
        <v>SD NEGERI 2 SUGIHAN</v>
      </c>
      <c r="E796" s="62">
        <f>'K8 SD_UPTD 2013'!G797</f>
        <v>4563000</v>
      </c>
      <c r="F796" s="62">
        <f>'K8 SD_UPTD 2013'!H797</f>
        <v>500000</v>
      </c>
      <c r="G796" s="62">
        <f>'K8 SD_UPTD 2013'!I797</f>
        <v>10238000</v>
      </c>
      <c r="H796" s="62">
        <f>'K8 SD_UPTD 2013'!J797</f>
        <v>11322400</v>
      </c>
      <c r="I796" s="62">
        <f>'K8 SD_UPTD 2013'!K797</f>
        <v>26396100</v>
      </c>
      <c r="J796" s="62">
        <f>'K8 SD_UPTD 2013'!L797</f>
        <v>5031500</v>
      </c>
      <c r="K796" s="62">
        <f>'K8 SD_UPTD 2013'!M797</f>
        <v>2519000</v>
      </c>
      <c r="L796" s="62">
        <f>'K8 SD_UPTD 2013'!N797</f>
        <v>16800000</v>
      </c>
      <c r="M796" s="62">
        <f>'K8 SD_UPTD 2013'!O797</f>
        <v>0</v>
      </c>
      <c r="N796" s="62">
        <f>'K8 SD_UPTD 2013'!P797</f>
        <v>350000</v>
      </c>
      <c r="O796" s="62">
        <f>'K8 SD_UPTD 2013'!Q797</f>
        <v>0</v>
      </c>
      <c r="P796" s="62">
        <f>'K8 SD_UPTD 2013'!R797</f>
        <v>0</v>
      </c>
      <c r="Q796" s="62">
        <f>'K8 SD_UPTD 2013'!S797</f>
        <v>0</v>
      </c>
      <c r="R796" s="62">
        <f t="shared" si="36"/>
        <v>77720000</v>
      </c>
      <c r="S796" s="59">
        <f t="shared" si="37"/>
        <v>0</v>
      </c>
      <c r="T796" s="59">
        <f t="shared" si="38"/>
        <v>0</v>
      </c>
      <c r="U796" s="59">
        <f>'PER TRIWULAN'!X791</f>
        <v>77720000</v>
      </c>
      <c r="V796" s="59">
        <f>'K8 SD_UPTD 2013'!F797</f>
        <v>77720000</v>
      </c>
    </row>
    <row r="797" spans="2:22">
      <c r="B797" s="79">
        <f>'PER TRIWULAN'!A792</f>
        <v>787</v>
      </c>
      <c r="C797" s="90" t="str">
        <f>'PER TRIWULAN'!I792</f>
        <v xml:space="preserve"> Toroh </v>
      </c>
      <c r="D797" s="36" t="str">
        <f>'PER TRIWULAN'!B792</f>
        <v>SD NEGERI 3 SUGIHAN</v>
      </c>
      <c r="E797" s="62">
        <f>'K8 SD_UPTD 2013'!G798</f>
        <v>7285200</v>
      </c>
      <c r="F797" s="62">
        <f>'K8 SD_UPTD 2013'!H798</f>
        <v>0</v>
      </c>
      <c r="G797" s="62">
        <f>'K8 SD_UPTD 2013'!I798</f>
        <v>19817700</v>
      </c>
      <c r="H797" s="62">
        <f>'K8 SD_UPTD 2013'!J798</f>
        <v>15466500</v>
      </c>
      <c r="I797" s="62">
        <f>'K8 SD_UPTD 2013'!K798</f>
        <v>14974853</v>
      </c>
      <c r="J797" s="62">
        <f>'K8 SD_UPTD 2013'!L798</f>
        <v>1452047</v>
      </c>
      <c r="K797" s="62">
        <f>'K8 SD_UPTD 2013'!M798</f>
        <v>3745700</v>
      </c>
      <c r="L797" s="62">
        <f>'K8 SD_UPTD 2013'!N798</f>
        <v>30540000</v>
      </c>
      <c r="M797" s="62">
        <f>'K8 SD_UPTD 2013'!O798</f>
        <v>3898000</v>
      </c>
      <c r="N797" s="62">
        <f>'K8 SD_UPTD 2013'!P798</f>
        <v>0</v>
      </c>
      <c r="O797" s="62">
        <f>'K8 SD_UPTD 2013'!Q798</f>
        <v>2600000</v>
      </c>
      <c r="P797" s="62">
        <f>'K8 SD_UPTD 2013'!R798</f>
        <v>560000</v>
      </c>
      <c r="Q797" s="62">
        <f>'K8 SD_UPTD 2013'!S798</f>
        <v>0</v>
      </c>
      <c r="R797" s="62">
        <f t="shared" si="36"/>
        <v>100340000</v>
      </c>
      <c r="S797" s="59">
        <f t="shared" si="37"/>
        <v>0</v>
      </c>
      <c r="T797" s="59">
        <f t="shared" si="38"/>
        <v>290000</v>
      </c>
      <c r="U797" s="59">
        <f>'PER TRIWULAN'!X792</f>
        <v>100630000</v>
      </c>
      <c r="V797" s="59">
        <f>'K8 SD_UPTD 2013'!F798</f>
        <v>100630000</v>
      </c>
    </row>
    <row r="798" spans="2:22">
      <c r="B798" s="79">
        <f>'PER TRIWULAN'!A793</f>
        <v>788</v>
      </c>
      <c r="C798" s="90" t="str">
        <f>'PER TRIWULAN'!I793</f>
        <v xml:space="preserve"> Toroh </v>
      </c>
      <c r="D798" s="36" t="str">
        <f>'PER TRIWULAN'!B793</f>
        <v>SD NEGERI 4 SUGIHAN</v>
      </c>
      <c r="E798" s="62">
        <f>'K8 SD_UPTD 2013'!G799</f>
        <v>3464000</v>
      </c>
      <c r="F798" s="62">
        <f>'K8 SD_UPTD 2013'!H799</f>
        <v>108000</v>
      </c>
      <c r="G798" s="62">
        <f>'K8 SD_UPTD 2013'!I799</f>
        <v>12044450</v>
      </c>
      <c r="H798" s="62">
        <f>'K8 SD_UPTD 2013'!J799</f>
        <v>11468450</v>
      </c>
      <c r="I798" s="62">
        <f>'K8 SD_UPTD 2013'!K799</f>
        <v>29831500</v>
      </c>
      <c r="J798" s="62">
        <f>'K8 SD_UPTD 2013'!L799</f>
        <v>1247200</v>
      </c>
      <c r="K798" s="62">
        <f>'K8 SD_UPTD 2013'!M799</f>
        <v>5564000</v>
      </c>
      <c r="L798" s="62">
        <f>'K8 SD_UPTD 2013'!N799</f>
        <v>15191100</v>
      </c>
      <c r="M798" s="62">
        <f>'K8 SD_UPTD 2013'!O799</f>
        <v>490000</v>
      </c>
      <c r="N798" s="62">
        <f>'K8 SD_UPTD 2013'!P799</f>
        <v>0</v>
      </c>
      <c r="O798" s="62">
        <f>'K8 SD_UPTD 2013'!Q799</f>
        <v>2371300</v>
      </c>
      <c r="P798" s="62">
        <f>'K8 SD_UPTD 2013'!R799</f>
        <v>0</v>
      </c>
      <c r="Q798" s="62">
        <f>'K8 SD_UPTD 2013'!S799</f>
        <v>0</v>
      </c>
      <c r="R798" s="62">
        <f t="shared" si="36"/>
        <v>81780000</v>
      </c>
      <c r="S798" s="59">
        <f t="shared" si="37"/>
        <v>0</v>
      </c>
      <c r="T798" s="59">
        <f t="shared" si="38"/>
        <v>0</v>
      </c>
      <c r="U798" s="59">
        <f>'PER TRIWULAN'!X793</f>
        <v>81780000</v>
      </c>
      <c r="V798" s="59">
        <f>'K8 SD_UPTD 2013'!F799</f>
        <v>81780000</v>
      </c>
    </row>
    <row r="799" spans="2:22">
      <c r="B799" s="79">
        <f>'PER TRIWULAN'!A794</f>
        <v>789</v>
      </c>
      <c r="C799" s="90" t="str">
        <f>'PER TRIWULAN'!I794</f>
        <v xml:space="preserve"> Toroh </v>
      </c>
      <c r="D799" s="36" t="str">
        <f>'PER TRIWULAN'!B794</f>
        <v>SD NEGERI 2 KRANGGANHARJO</v>
      </c>
      <c r="E799" s="62">
        <f>'K8 SD_UPTD 2013'!G800</f>
        <v>1200000</v>
      </c>
      <c r="F799" s="62">
        <f>'K8 SD_UPTD 2013'!H800</f>
        <v>406000</v>
      </c>
      <c r="G799" s="62">
        <f>'K8 SD_UPTD 2013'!I800</f>
        <v>18259650</v>
      </c>
      <c r="H799" s="62">
        <f>'K8 SD_UPTD 2013'!J800</f>
        <v>16298900</v>
      </c>
      <c r="I799" s="62">
        <f>'K8 SD_UPTD 2013'!K800</f>
        <v>37099050</v>
      </c>
      <c r="J799" s="62">
        <f>'K8 SD_UPTD 2013'!L800</f>
        <v>2933900</v>
      </c>
      <c r="K799" s="62">
        <f>'K8 SD_UPTD 2013'!M800</f>
        <v>4262500</v>
      </c>
      <c r="L799" s="62">
        <f>'K8 SD_UPTD 2013'!N800</f>
        <v>28000000</v>
      </c>
      <c r="M799" s="62">
        <f>'K8 SD_UPTD 2013'!O800</f>
        <v>1960000</v>
      </c>
      <c r="N799" s="62">
        <f>'K8 SD_UPTD 2013'!P800</f>
        <v>1375000</v>
      </c>
      <c r="O799" s="62">
        <f>'K8 SD_UPTD 2013'!Q800</f>
        <v>2465000</v>
      </c>
      <c r="P799" s="62">
        <f>'K8 SD_UPTD 2013'!R800</f>
        <v>0</v>
      </c>
      <c r="Q799" s="62">
        <f>'K8 SD_UPTD 2013'!S800</f>
        <v>0</v>
      </c>
      <c r="R799" s="62">
        <f t="shared" si="36"/>
        <v>114260000</v>
      </c>
      <c r="S799" s="59">
        <f t="shared" si="37"/>
        <v>0</v>
      </c>
      <c r="T799" s="59">
        <f t="shared" si="38"/>
        <v>0</v>
      </c>
      <c r="U799" s="59">
        <f>'PER TRIWULAN'!X794</f>
        <v>114260000</v>
      </c>
      <c r="V799" s="59">
        <f>'K8 SD_UPTD 2013'!F800</f>
        <v>114260000</v>
      </c>
    </row>
    <row r="800" spans="2:22">
      <c r="B800" s="79">
        <f>'PER TRIWULAN'!A795</f>
        <v>790</v>
      </c>
      <c r="C800" s="90" t="str">
        <f>'PER TRIWULAN'!I795</f>
        <v xml:space="preserve"> Wirosari </v>
      </c>
      <c r="D800" s="36" t="str">
        <f>'PER TRIWULAN'!B795</f>
        <v>SD NEGERI 3 TAMBAKSELO</v>
      </c>
      <c r="E800" s="62">
        <f>'K8 SD_UPTD 2013'!G801</f>
        <v>3162000</v>
      </c>
      <c r="F800" s="62">
        <f>'K8 SD_UPTD 2013'!H801</f>
        <v>500000</v>
      </c>
      <c r="G800" s="62">
        <f>'K8 SD_UPTD 2013'!I801</f>
        <v>13704050</v>
      </c>
      <c r="H800" s="62">
        <f>'K8 SD_UPTD 2013'!J801</f>
        <v>11290950</v>
      </c>
      <c r="I800" s="62">
        <f>'K8 SD_UPTD 2013'!K801</f>
        <v>12788000</v>
      </c>
      <c r="J800" s="62">
        <f>'K8 SD_UPTD 2013'!L801</f>
        <v>3730000</v>
      </c>
      <c r="K800" s="62">
        <f>'K8 SD_UPTD 2013'!M801</f>
        <v>8130000</v>
      </c>
      <c r="L800" s="62">
        <f>'K8 SD_UPTD 2013'!N801</f>
        <v>15000000</v>
      </c>
      <c r="M800" s="62">
        <f>'K8 SD_UPTD 2013'!O801</f>
        <v>4120000</v>
      </c>
      <c r="N800" s="62">
        <f>'K8 SD_UPTD 2013'!P801</f>
        <v>0</v>
      </c>
      <c r="O800" s="62">
        <f>'K8 SD_UPTD 2013'!Q801</f>
        <v>3005000</v>
      </c>
      <c r="P800" s="62">
        <f>'K8 SD_UPTD 2013'!R801</f>
        <v>550000</v>
      </c>
      <c r="Q800" s="62">
        <f>'K8 SD_UPTD 2013'!S801</f>
        <v>0</v>
      </c>
      <c r="R800" s="62">
        <f t="shared" si="36"/>
        <v>75980000</v>
      </c>
      <c r="S800" s="59">
        <f t="shared" si="37"/>
        <v>0</v>
      </c>
      <c r="T800" s="59">
        <f t="shared" si="38"/>
        <v>0</v>
      </c>
      <c r="U800" s="59">
        <f>'PER TRIWULAN'!X795</f>
        <v>75980000</v>
      </c>
      <c r="V800" s="59">
        <f>'K8 SD_UPTD 2013'!F801</f>
        <v>75980000</v>
      </c>
    </row>
    <row r="801" spans="2:22">
      <c r="B801" s="79">
        <f>'PER TRIWULAN'!A796</f>
        <v>791</v>
      </c>
      <c r="C801" s="90" t="str">
        <f>'PER TRIWULAN'!I796</f>
        <v xml:space="preserve"> Wirosari </v>
      </c>
      <c r="D801" s="36" t="str">
        <f>'PER TRIWULAN'!B796</f>
        <v>SD NEGERI 1 DOKORO</v>
      </c>
      <c r="E801" s="62">
        <f>'K8 SD_UPTD 2013'!G802</f>
        <v>9129100</v>
      </c>
      <c r="F801" s="62">
        <f>'K8 SD_UPTD 2013'!H802</f>
        <v>0</v>
      </c>
      <c r="G801" s="62">
        <f>'K8 SD_UPTD 2013'!I802</f>
        <v>9411550</v>
      </c>
      <c r="H801" s="62">
        <f>'K8 SD_UPTD 2013'!J802</f>
        <v>12390400</v>
      </c>
      <c r="I801" s="62">
        <f>'K8 SD_UPTD 2013'!K802</f>
        <v>27571500</v>
      </c>
      <c r="J801" s="62">
        <f>'K8 SD_UPTD 2013'!L802</f>
        <v>1398200</v>
      </c>
      <c r="K801" s="62">
        <f>'K8 SD_UPTD 2013'!M802</f>
        <v>3700000</v>
      </c>
      <c r="L801" s="62">
        <f>'K8 SD_UPTD 2013'!N802</f>
        <v>21450000</v>
      </c>
      <c r="M801" s="62">
        <f>'K8 SD_UPTD 2013'!O802</f>
        <v>18869250</v>
      </c>
      <c r="N801" s="62">
        <f>'K8 SD_UPTD 2013'!P802</f>
        <v>0</v>
      </c>
      <c r="O801" s="62">
        <f>'K8 SD_UPTD 2013'!Q802</f>
        <v>1500000</v>
      </c>
      <c r="P801" s="62">
        <f>'K8 SD_UPTD 2013'!R802</f>
        <v>1880000</v>
      </c>
      <c r="Q801" s="62">
        <f>'K8 SD_UPTD 2013'!S802</f>
        <v>0</v>
      </c>
      <c r="R801" s="62">
        <f t="shared" si="36"/>
        <v>107300000</v>
      </c>
      <c r="S801" s="59">
        <f t="shared" si="37"/>
        <v>0</v>
      </c>
      <c r="T801" s="59">
        <f t="shared" si="38"/>
        <v>0</v>
      </c>
      <c r="U801" s="59">
        <f>'PER TRIWULAN'!X796</f>
        <v>107300000</v>
      </c>
      <c r="V801" s="59">
        <f>'K8 SD_UPTD 2013'!F802</f>
        <v>107300000</v>
      </c>
    </row>
    <row r="802" spans="2:22">
      <c r="B802" s="79">
        <f>'PER TRIWULAN'!A797</f>
        <v>792</v>
      </c>
      <c r="C802" s="90" t="str">
        <f>'PER TRIWULAN'!I797</f>
        <v xml:space="preserve"> Wirosari </v>
      </c>
      <c r="D802" s="36" t="str">
        <f>'PER TRIWULAN'!B797</f>
        <v>SD NEGERI 1 GEDANGAN</v>
      </c>
      <c r="E802" s="62">
        <f>'K8 SD_UPTD 2013'!G803</f>
        <v>3386500</v>
      </c>
      <c r="F802" s="62">
        <f>'K8 SD_UPTD 2013'!H803</f>
        <v>500000</v>
      </c>
      <c r="G802" s="62">
        <f>'K8 SD_UPTD 2013'!I803</f>
        <v>22406750</v>
      </c>
      <c r="H802" s="62">
        <f>'K8 SD_UPTD 2013'!J803</f>
        <v>6826200</v>
      </c>
      <c r="I802" s="62">
        <f>'K8 SD_UPTD 2013'!K803</f>
        <v>17024600</v>
      </c>
      <c r="J802" s="62">
        <f>'K8 SD_UPTD 2013'!L803</f>
        <v>1046150</v>
      </c>
      <c r="K802" s="62">
        <f>'K8 SD_UPTD 2013'!M803</f>
        <v>1028000</v>
      </c>
      <c r="L802" s="62">
        <f>'K8 SD_UPTD 2013'!N803</f>
        <v>12600000</v>
      </c>
      <c r="M802" s="62">
        <f>'K8 SD_UPTD 2013'!O803</f>
        <v>3021800</v>
      </c>
      <c r="N802" s="62">
        <f>'K8 SD_UPTD 2013'!P803</f>
        <v>0</v>
      </c>
      <c r="O802" s="62">
        <f>'K8 SD_UPTD 2013'!Q803</f>
        <v>950000</v>
      </c>
      <c r="P802" s="62">
        <f>'K8 SD_UPTD 2013'!R803</f>
        <v>810000</v>
      </c>
      <c r="Q802" s="62">
        <f>'K8 SD_UPTD 2013'!S803</f>
        <v>0</v>
      </c>
      <c r="R802" s="62">
        <f t="shared" si="36"/>
        <v>69600000</v>
      </c>
      <c r="S802" s="59">
        <f t="shared" si="37"/>
        <v>0</v>
      </c>
      <c r="T802" s="59">
        <f t="shared" si="38"/>
        <v>0</v>
      </c>
      <c r="U802" s="59">
        <f>'PER TRIWULAN'!X797</f>
        <v>69600000</v>
      </c>
      <c r="V802" s="59">
        <f>'K8 SD_UPTD 2013'!F803</f>
        <v>69600000</v>
      </c>
    </row>
    <row r="803" spans="2:22">
      <c r="B803" s="79">
        <f>'PER TRIWULAN'!A798</f>
        <v>793</v>
      </c>
      <c r="C803" s="90" t="str">
        <f>'PER TRIWULAN'!I798</f>
        <v xml:space="preserve"> Wirosari </v>
      </c>
      <c r="D803" s="36" t="str">
        <f>'PER TRIWULAN'!B798</f>
        <v>SD NEGERI 1 KALIREJO</v>
      </c>
      <c r="E803" s="62">
        <f>'K8 SD_UPTD 2013'!G804</f>
        <v>3447800</v>
      </c>
      <c r="F803" s="62">
        <f>'K8 SD_UPTD 2013'!H804</f>
        <v>1080000</v>
      </c>
      <c r="G803" s="62">
        <f>'K8 SD_UPTD 2013'!I804</f>
        <v>14021000</v>
      </c>
      <c r="H803" s="62">
        <f>'K8 SD_UPTD 2013'!J804</f>
        <v>9827400</v>
      </c>
      <c r="I803" s="62">
        <f>'K8 SD_UPTD 2013'!K804</f>
        <v>15397250</v>
      </c>
      <c r="J803" s="62">
        <f>'K8 SD_UPTD 2013'!L804</f>
        <v>3201750</v>
      </c>
      <c r="K803" s="62">
        <f>'K8 SD_UPTD 2013'!M804</f>
        <v>3504000</v>
      </c>
      <c r="L803" s="62">
        <f>'K8 SD_UPTD 2013'!N804</f>
        <v>15600000</v>
      </c>
      <c r="M803" s="62">
        <f>'K8 SD_UPTD 2013'!O804</f>
        <v>8022300</v>
      </c>
      <c r="N803" s="62">
        <f>'K8 SD_UPTD 2013'!P804</f>
        <v>0</v>
      </c>
      <c r="O803" s="62">
        <f>'K8 SD_UPTD 2013'!Q804</f>
        <v>5648500</v>
      </c>
      <c r="P803" s="62">
        <f>'K8 SD_UPTD 2013'!R804</f>
        <v>0</v>
      </c>
      <c r="Q803" s="62">
        <f>'K8 SD_UPTD 2013'!S804</f>
        <v>0</v>
      </c>
      <c r="R803" s="62">
        <f t="shared" si="36"/>
        <v>79750000</v>
      </c>
      <c r="S803" s="59">
        <f t="shared" si="37"/>
        <v>0</v>
      </c>
      <c r="T803" s="59">
        <f t="shared" si="38"/>
        <v>0</v>
      </c>
      <c r="U803" s="59">
        <f>'PER TRIWULAN'!X798</f>
        <v>79750000</v>
      </c>
      <c r="V803" s="59">
        <f>'K8 SD_UPTD 2013'!F804</f>
        <v>79750000</v>
      </c>
    </row>
    <row r="804" spans="2:22">
      <c r="B804" s="79">
        <f>'PER TRIWULAN'!A799</f>
        <v>794</v>
      </c>
      <c r="C804" s="90" t="str">
        <f>'PER TRIWULAN'!I799</f>
        <v xml:space="preserve"> Wirosari </v>
      </c>
      <c r="D804" s="36" t="str">
        <f>'PER TRIWULAN'!B799</f>
        <v>SD NEGERI 1 KARANGASEM</v>
      </c>
      <c r="E804" s="62">
        <f>'K8 SD_UPTD 2013'!G805</f>
        <v>9689000</v>
      </c>
      <c r="F804" s="62">
        <f>'K8 SD_UPTD 2013'!H805</f>
        <v>250000</v>
      </c>
      <c r="G804" s="62">
        <f>'K8 SD_UPTD 2013'!I805</f>
        <v>26438150</v>
      </c>
      <c r="H804" s="62">
        <f>'K8 SD_UPTD 2013'!J805</f>
        <v>10764300</v>
      </c>
      <c r="I804" s="62">
        <f>'K8 SD_UPTD 2013'!K805</f>
        <v>13120100</v>
      </c>
      <c r="J804" s="62">
        <f>'K8 SD_UPTD 2013'!L805</f>
        <v>4151000</v>
      </c>
      <c r="K804" s="62">
        <f>'K8 SD_UPTD 2013'!M805</f>
        <v>7970000</v>
      </c>
      <c r="L804" s="62">
        <f>'K8 SD_UPTD 2013'!N805</f>
        <v>18600000</v>
      </c>
      <c r="M804" s="62">
        <f>'K8 SD_UPTD 2013'!O805</f>
        <v>2541800</v>
      </c>
      <c r="N804" s="62">
        <f>'K8 SD_UPTD 2013'!P805</f>
        <v>0</v>
      </c>
      <c r="O804" s="62">
        <f>'K8 SD_UPTD 2013'!Q805</f>
        <v>2860650</v>
      </c>
      <c r="P804" s="62">
        <f>'K8 SD_UPTD 2013'!R805</f>
        <v>185000</v>
      </c>
      <c r="Q804" s="62">
        <f>'K8 SD_UPTD 2013'!S805</f>
        <v>0</v>
      </c>
      <c r="R804" s="62">
        <f t="shared" si="36"/>
        <v>96570000</v>
      </c>
      <c r="S804" s="59">
        <f t="shared" si="37"/>
        <v>0</v>
      </c>
      <c r="T804" s="59">
        <f t="shared" si="38"/>
        <v>0</v>
      </c>
      <c r="U804" s="59">
        <f>'PER TRIWULAN'!X799</f>
        <v>96570000</v>
      </c>
      <c r="V804" s="59">
        <f>'K8 SD_UPTD 2013'!F805</f>
        <v>96570000</v>
      </c>
    </row>
    <row r="805" spans="2:22">
      <c r="B805" s="79">
        <f>'PER TRIWULAN'!A800</f>
        <v>795</v>
      </c>
      <c r="C805" s="90" t="str">
        <f>'PER TRIWULAN'!I800</f>
        <v xml:space="preserve"> Wirosari </v>
      </c>
      <c r="D805" s="36" t="str">
        <f>'PER TRIWULAN'!B800</f>
        <v>SD NEGERI 1 KROPAK</v>
      </c>
      <c r="E805" s="62">
        <f>'K8 SD_UPTD 2013'!G806</f>
        <v>1975000</v>
      </c>
      <c r="F805" s="62">
        <f>'K8 SD_UPTD 2013'!H806</f>
        <v>1996000</v>
      </c>
      <c r="G805" s="62">
        <f>'K8 SD_UPTD 2013'!I806</f>
        <v>24147900</v>
      </c>
      <c r="H805" s="62">
        <f>'K8 SD_UPTD 2013'!J806</f>
        <v>17391200</v>
      </c>
      <c r="I805" s="62">
        <f>'K8 SD_UPTD 2013'!K806</f>
        <v>38830050</v>
      </c>
      <c r="J805" s="62">
        <f>'K8 SD_UPTD 2013'!L806</f>
        <v>514000</v>
      </c>
      <c r="K805" s="62">
        <f>'K8 SD_UPTD 2013'!M806</f>
        <v>4713800</v>
      </c>
      <c r="L805" s="62">
        <f>'K8 SD_UPTD 2013'!N806</f>
        <v>19800000</v>
      </c>
      <c r="M805" s="62">
        <f>'K8 SD_UPTD 2013'!O806</f>
        <v>1822700</v>
      </c>
      <c r="N805" s="62">
        <f>'K8 SD_UPTD 2013'!P806</f>
        <v>0</v>
      </c>
      <c r="O805" s="62">
        <f>'K8 SD_UPTD 2013'!Q806</f>
        <v>3649350</v>
      </c>
      <c r="P805" s="62">
        <f>'K8 SD_UPTD 2013'!R806</f>
        <v>0</v>
      </c>
      <c r="Q805" s="62">
        <f>'K8 SD_UPTD 2013'!S806</f>
        <v>0</v>
      </c>
      <c r="R805" s="62">
        <f t="shared" si="36"/>
        <v>114840000</v>
      </c>
      <c r="S805" s="59">
        <f t="shared" si="37"/>
        <v>0</v>
      </c>
      <c r="T805" s="59">
        <f t="shared" si="38"/>
        <v>0</v>
      </c>
      <c r="U805" s="59">
        <f>'PER TRIWULAN'!X800</f>
        <v>114840000</v>
      </c>
      <c r="V805" s="59">
        <f>'K8 SD_UPTD 2013'!F806</f>
        <v>114840000</v>
      </c>
    </row>
    <row r="806" spans="2:22">
      <c r="B806" s="79">
        <f>'PER TRIWULAN'!A801</f>
        <v>796</v>
      </c>
      <c r="C806" s="90" t="str">
        <f>'PER TRIWULAN'!I801</f>
        <v xml:space="preserve"> Wirosari </v>
      </c>
      <c r="D806" s="36" t="str">
        <f>'PER TRIWULAN'!B801</f>
        <v>SD NEGERI 1 MOJOREBO</v>
      </c>
      <c r="E806" s="62">
        <f>'K8 SD_UPTD 2013'!G807</f>
        <v>12684300</v>
      </c>
      <c r="F806" s="62">
        <f>'K8 SD_UPTD 2013'!H807</f>
        <v>1391150</v>
      </c>
      <c r="G806" s="62">
        <f>'K8 SD_UPTD 2013'!I807</f>
        <v>11734850</v>
      </c>
      <c r="H806" s="62">
        <f>'K8 SD_UPTD 2013'!J807</f>
        <v>12253550</v>
      </c>
      <c r="I806" s="62">
        <f>'K8 SD_UPTD 2013'!K807</f>
        <v>1955300</v>
      </c>
      <c r="J806" s="62">
        <f>'K8 SD_UPTD 2013'!L807</f>
        <v>1401900</v>
      </c>
      <c r="K806" s="62">
        <f>'K8 SD_UPTD 2013'!M807</f>
        <v>10413400</v>
      </c>
      <c r="L806" s="62">
        <f>'K8 SD_UPTD 2013'!N807</f>
        <v>15600000</v>
      </c>
      <c r="M806" s="62">
        <f>'K8 SD_UPTD 2013'!O807</f>
        <v>5080000</v>
      </c>
      <c r="N806" s="62">
        <f>'K8 SD_UPTD 2013'!P807</f>
        <v>0</v>
      </c>
      <c r="O806" s="62">
        <f>'K8 SD_UPTD 2013'!Q807</f>
        <v>2285000</v>
      </c>
      <c r="P806" s="62">
        <f>'K8 SD_UPTD 2013'!R807</f>
        <v>712500</v>
      </c>
      <c r="Q806" s="62">
        <f>'K8 SD_UPTD 2013'!S807</f>
        <v>2988000</v>
      </c>
      <c r="R806" s="62">
        <f t="shared" si="36"/>
        <v>78499950</v>
      </c>
      <c r="S806" s="59">
        <f t="shared" si="37"/>
        <v>0</v>
      </c>
      <c r="T806" s="59">
        <f t="shared" si="38"/>
        <v>90050</v>
      </c>
      <c r="U806" s="59">
        <f>'PER TRIWULAN'!X801</f>
        <v>78590000</v>
      </c>
      <c r="V806" s="59">
        <f>'K8 SD_UPTD 2013'!F807</f>
        <v>78590000</v>
      </c>
    </row>
    <row r="807" spans="2:22">
      <c r="B807" s="79">
        <f>'PER TRIWULAN'!A802</f>
        <v>797</v>
      </c>
      <c r="C807" s="90" t="str">
        <f>'PER TRIWULAN'!I802</f>
        <v xml:space="preserve"> Wirosari </v>
      </c>
      <c r="D807" s="36" t="str">
        <f>'PER TRIWULAN'!B802</f>
        <v>SD NEGERI 1 SAMBIREJO</v>
      </c>
      <c r="E807" s="62">
        <f>'K8 SD_UPTD 2013'!G808</f>
        <v>9631450</v>
      </c>
      <c r="F807" s="62">
        <f>'K8 SD_UPTD 2013'!H808</f>
        <v>0</v>
      </c>
      <c r="G807" s="62">
        <f>'K8 SD_UPTD 2013'!I808</f>
        <v>9399700</v>
      </c>
      <c r="H807" s="62">
        <f>'K8 SD_UPTD 2013'!J808</f>
        <v>1947600</v>
      </c>
      <c r="I807" s="62">
        <f>'K8 SD_UPTD 2013'!K808</f>
        <v>6855700</v>
      </c>
      <c r="J807" s="62">
        <f>'K8 SD_UPTD 2013'!L808</f>
        <v>13630500</v>
      </c>
      <c r="K807" s="62">
        <f>'K8 SD_UPTD 2013'!M808</f>
        <v>4450000</v>
      </c>
      <c r="L807" s="62">
        <f>'K8 SD_UPTD 2013'!N808</f>
        <v>15400000</v>
      </c>
      <c r="M807" s="62">
        <f>'K8 SD_UPTD 2013'!O808</f>
        <v>4442150</v>
      </c>
      <c r="N807" s="62">
        <f>'K8 SD_UPTD 2013'!P808</f>
        <v>0</v>
      </c>
      <c r="O807" s="62">
        <f>'K8 SD_UPTD 2013'!Q808</f>
        <v>1089900</v>
      </c>
      <c r="P807" s="62">
        <f>'K8 SD_UPTD 2013'!R808</f>
        <v>10293000</v>
      </c>
      <c r="Q807" s="62">
        <f>'K8 SD_UPTD 2013'!S808</f>
        <v>0</v>
      </c>
      <c r="R807" s="62">
        <f t="shared" si="36"/>
        <v>77140000</v>
      </c>
      <c r="S807" s="59">
        <f t="shared" si="37"/>
        <v>0</v>
      </c>
      <c r="T807" s="59">
        <f t="shared" si="38"/>
        <v>0</v>
      </c>
      <c r="U807" s="59">
        <f>'PER TRIWULAN'!X802</f>
        <v>77140000</v>
      </c>
      <c r="V807" s="59">
        <f>'K8 SD_UPTD 2013'!F808</f>
        <v>77140000</v>
      </c>
    </row>
    <row r="808" spans="2:22">
      <c r="B808" s="79">
        <f>'PER TRIWULAN'!A803</f>
        <v>798</v>
      </c>
      <c r="C808" s="90" t="str">
        <f>'PER TRIWULAN'!I803</f>
        <v xml:space="preserve"> Wirosari </v>
      </c>
      <c r="D808" s="36" t="str">
        <f>'PER TRIWULAN'!B803</f>
        <v>SD NEGERI 1 TAMBAKSELO</v>
      </c>
      <c r="E808" s="62">
        <f>'K8 SD_UPTD 2013'!G809</f>
        <v>10714950</v>
      </c>
      <c r="F808" s="62">
        <f>'K8 SD_UPTD 2013'!H809</f>
        <v>500000</v>
      </c>
      <c r="G808" s="62">
        <f>'K8 SD_UPTD 2013'!I809</f>
        <v>13069000</v>
      </c>
      <c r="H808" s="62">
        <f>'K8 SD_UPTD 2013'!J809</f>
        <v>6556013</v>
      </c>
      <c r="I808" s="62">
        <f>'K8 SD_UPTD 2013'!K809</f>
        <v>16690580</v>
      </c>
      <c r="J808" s="62">
        <f>'K8 SD_UPTD 2013'!L809</f>
        <v>1562907</v>
      </c>
      <c r="K808" s="62">
        <f>'K8 SD_UPTD 2013'!M809</f>
        <v>5267450</v>
      </c>
      <c r="L808" s="62">
        <f>'K8 SD_UPTD 2013'!N809</f>
        <v>15250000</v>
      </c>
      <c r="M808" s="62">
        <f>'K8 SD_UPTD 2013'!O809</f>
        <v>5699100</v>
      </c>
      <c r="N808" s="62">
        <f>'K8 SD_UPTD 2013'!P809</f>
        <v>0</v>
      </c>
      <c r="O808" s="62">
        <f>'K8 SD_UPTD 2013'!Q809</f>
        <v>2400000</v>
      </c>
      <c r="P808" s="62">
        <f>'K8 SD_UPTD 2013'!R809</f>
        <v>1750000</v>
      </c>
      <c r="Q808" s="62">
        <f>'K8 SD_UPTD 2013'!S809</f>
        <v>0</v>
      </c>
      <c r="R808" s="62">
        <f t="shared" si="36"/>
        <v>79460000</v>
      </c>
      <c r="S808" s="59">
        <f t="shared" si="37"/>
        <v>0</v>
      </c>
      <c r="T808" s="59">
        <f t="shared" si="38"/>
        <v>0</v>
      </c>
      <c r="U808" s="59">
        <f>'PER TRIWULAN'!X803</f>
        <v>79460000</v>
      </c>
      <c r="V808" s="59">
        <f>'K8 SD_UPTD 2013'!F809</f>
        <v>79460000</v>
      </c>
    </row>
    <row r="809" spans="2:22">
      <c r="B809" s="79">
        <f>'PER TRIWULAN'!A804</f>
        <v>799</v>
      </c>
      <c r="C809" s="90" t="str">
        <f>'PER TRIWULAN'!I804</f>
        <v xml:space="preserve"> Wirosari </v>
      </c>
      <c r="D809" s="36" t="str">
        <f>'PER TRIWULAN'!B804</f>
        <v>SD NEGERI 1 TANJUNGREJO</v>
      </c>
      <c r="E809" s="62">
        <f>'K8 SD_UPTD 2013'!G810</f>
        <v>1220000</v>
      </c>
      <c r="F809" s="62">
        <f>'K8 SD_UPTD 2013'!H810</f>
        <v>195000</v>
      </c>
      <c r="G809" s="62">
        <f>'K8 SD_UPTD 2013'!I810</f>
        <v>18610000</v>
      </c>
      <c r="H809" s="62">
        <f>'K8 SD_UPTD 2013'!J810</f>
        <v>14135830</v>
      </c>
      <c r="I809" s="62">
        <f>'K8 SD_UPTD 2013'!K810</f>
        <v>25923250</v>
      </c>
      <c r="J809" s="62">
        <f>'K8 SD_UPTD 2013'!L810</f>
        <v>18322420</v>
      </c>
      <c r="K809" s="62">
        <f>'K8 SD_UPTD 2013'!M810</f>
        <v>1115000</v>
      </c>
      <c r="L809" s="62">
        <f>'K8 SD_UPTD 2013'!N810</f>
        <v>21570000</v>
      </c>
      <c r="M809" s="62">
        <f>'K8 SD_UPTD 2013'!O810</f>
        <v>5088500</v>
      </c>
      <c r="N809" s="62">
        <f>'K8 SD_UPTD 2013'!P810</f>
        <v>0</v>
      </c>
      <c r="O809" s="62">
        <f>'K8 SD_UPTD 2013'!Q810</f>
        <v>1100000</v>
      </c>
      <c r="P809" s="62">
        <f>'K8 SD_UPTD 2013'!R810</f>
        <v>600000</v>
      </c>
      <c r="Q809" s="62">
        <f>'K8 SD_UPTD 2013'!S810</f>
        <v>0</v>
      </c>
      <c r="R809" s="62">
        <f t="shared" si="36"/>
        <v>107880000</v>
      </c>
      <c r="S809" s="59">
        <f t="shared" si="37"/>
        <v>0</v>
      </c>
      <c r="T809" s="59">
        <f t="shared" si="38"/>
        <v>0</v>
      </c>
      <c r="U809" s="59">
        <f>'PER TRIWULAN'!X804</f>
        <v>107880000</v>
      </c>
      <c r="V809" s="59">
        <f>'K8 SD_UPTD 2013'!F810</f>
        <v>107880000</v>
      </c>
    </row>
    <row r="810" spans="2:22">
      <c r="B810" s="79">
        <f>'PER TRIWULAN'!A805</f>
        <v>800</v>
      </c>
      <c r="C810" s="90" t="str">
        <f>'PER TRIWULAN'!I805</f>
        <v xml:space="preserve"> Wirosari </v>
      </c>
      <c r="D810" s="36" t="str">
        <f>'PER TRIWULAN'!B805</f>
        <v>SD NEGERI 1 TEGALREO</v>
      </c>
      <c r="E810" s="62">
        <f>'K8 SD_UPTD 2013'!G811</f>
        <v>6250500</v>
      </c>
      <c r="F810" s="62">
        <f>'K8 SD_UPTD 2013'!H811</f>
        <v>610000</v>
      </c>
      <c r="G810" s="62">
        <f>'K8 SD_UPTD 2013'!I811</f>
        <v>22421600</v>
      </c>
      <c r="H810" s="62">
        <f>'K8 SD_UPTD 2013'!J811</f>
        <v>11843700</v>
      </c>
      <c r="I810" s="62">
        <f>'K8 SD_UPTD 2013'!K811</f>
        <v>34433900</v>
      </c>
      <c r="J810" s="62">
        <f>'K8 SD_UPTD 2013'!L811</f>
        <v>5252900</v>
      </c>
      <c r="K810" s="62">
        <f>'K8 SD_UPTD 2013'!M811</f>
        <v>28908400</v>
      </c>
      <c r="L810" s="62">
        <f>'K8 SD_UPTD 2013'!N811</f>
        <v>24000000</v>
      </c>
      <c r="M810" s="62">
        <f>'K8 SD_UPTD 2013'!O811</f>
        <v>270000</v>
      </c>
      <c r="N810" s="62">
        <f>'K8 SD_UPTD 2013'!P811</f>
        <v>0</v>
      </c>
      <c r="O810" s="62">
        <f>'K8 SD_UPTD 2013'!Q811</f>
        <v>3500000</v>
      </c>
      <c r="P810" s="62">
        <f>'K8 SD_UPTD 2013'!R811</f>
        <v>740000</v>
      </c>
      <c r="Q810" s="62">
        <f>'K8 SD_UPTD 2013'!S811</f>
        <v>24749000</v>
      </c>
      <c r="R810" s="62">
        <f t="shared" si="36"/>
        <v>162980000</v>
      </c>
      <c r="S810" s="59">
        <f t="shared" si="37"/>
        <v>0</v>
      </c>
      <c r="T810" s="59">
        <f t="shared" si="38"/>
        <v>0</v>
      </c>
      <c r="U810" s="59">
        <f>'PER TRIWULAN'!X805</f>
        <v>162980000</v>
      </c>
      <c r="V810" s="59">
        <f>'K8 SD_UPTD 2013'!F811</f>
        <v>162980000</v>
      </c>
    </row>
    <row r="811" spans="2:22">
      <c r="B811" s="79">
        <f>'PER TRIWULAN'!A806</f>
        <v>801</v>
      </c>
      <c r="C811" s="90" t="str">
        <f>'PER TRIWULAN'!I806</f>
        <v xml:space="preserve"> Wirosari </v>
      </c>
      <c r="D811" s="36" t="str">
        <f>'PER TRIWULAN'!B806</f>
        <v>SD NEGERI 10 WIROSARI</v>
      </c>
      <c r="E811" s="62">
        <f>'K8 SD_UPTD 2013'!G812</f>
        <v>3115000</v>
      </c>
      <c r="F811" s="62">
        <f>'K8 SD_UPTD 2013'!H812</f>
        <v>250000</v>
      </c>
      <c r="G811" s="62">
        <f>'K8 SD_UPTD 2013'!I812</f>
        <v>7114700</v>
      </c>
      <c r="H811" s="62">
        <f>'K8 SD_UPTD 2013'!J812</f>
        <v>7819950</v>
      </c>
      <c r="I811" s="62">
        <f>'K8 SD_UPTD 2013'!K812</f>
        <v>10931425</v>
      </c>
      <c r="J811" s="62">
        <f>'K8 SD_UPTD 2013'!L812</f>
        <v>2338100</v>
      </c>
      <c r="K811" s="62">
        <f>'K8 SD_UPTD 2013'!M812</f>
        <v>3272350</v>
      </c>
      <c r="L811" s="62">
        <f>'K8 SD_UPTD 2013'!N812</f>
        <v>9600000</v>
      </c>
      <c r="M811" s="62">
        <f>'K8 SD_UPTD 2013'!O812</f>
        <v>4724825</v>
      </c>
      <c r="N811" s="62">
        <f>'K8 SD_UPTD 2013'!P812</f>
        <v>0</v>
      </c>
      <c r="O811" s="62">
        <f>'K8 SD_UPTD 2013'!Q812</f>
        <v>1591500</v>
      </c>
      <c r="P811" s="62">
        <f>'K8 SD_UPTD 2013'!R812</f>
        <v>1152150</v>
      </c>
      <c r="Q811" s="62">
        <f>'K8 SD_UPTD 2013'!S812</f>
        <v>0</v>
      </c>
      <c r="R811" s="62">
        <f t="shared" si="36"/>
        <v>51910000</v>
      </c>
      <c r="S811" s="59">
        <f t="shared" si="37"/>
        <v>0</v>
      </c>
      <c r="T811" s="59">
        <f t="shared" si="38"/>
        <v>0</v>
      </c>
      <c r="U811" s="59">
        <f>'PER TRIWULAN'!X806</f>
        <v>51910000</v>
      </c>
      <c r="V811" s="59">
        <f>'K8 SD_UPTD 2013'!F812</f>
        <v>51910000</v>
      </c>
    </row>
    <row r="812" spans="2:22">
      <c r="B812" s="79">
        <f>'PER TRIWULAN'!A807</f>
        <v>802</v>
      </c>
      <c r="C812" s="90" t="str">
        <f>'PER TRIWULAN'!I807</f>
        <v xml:space="preserve"> Wirosari </v>
      </c>
      <c r="D812" s="36" t="str">
        <f>'PER TRIWULAN'!B807</f>
        <v>SD NEGERI 1DAPURNO</v>
      </c>
      <c r="E812" s="62">
        <f>'K8 SD_UPTD 2013'!G813</f>
        <v>11781400</v>
      </c>
      <c r="F812" s="62">
        <f>'K8 SD_UPTD 2013'!H813</f>
        <v>1930000</v>
      </c>
      <c r="G812" s="62">
        <f>'K8 SD_UPTD 2013'!I813</f>
        <v>27196700</v>
      </c>
      <c r="H812" s="62">
        <f>'K8 SD_UPTD 2013'!J813</f>
        <v>17175500</v>
      </c>
      <c r="I812" s="62">
        <f>'K8 SD_UPTD 2013'!K813</f>
        <v>14765600</v>
      </c>
      <c r="J812" s="62">
        <f>'K8 SD_UPTD 2013'!L813</f>
        <v>1940200</v>
      </c>
      <c r="K812" s="62">
        <f>'K8 SD_UPTD 2013'!M813</f>
        <v>6761000</v>
      </c>
      <c r="L812" s="62">
        <f>'K8 SD_UPTD 2013'!N813</f>
        <v>25500000</v>
      </c>
      <c r="M812" s="62">
        <f>'K8 SD_UPTD 2013'!O813</f>
        <v>5023400</v>
      </c>
      <c r="N812" s="62">
        <f>'K8 SD_UPTD 2013'!P813</f>
        <v>1880000</v>
      </c>
      <c r="O812" s="62">
        <f>'K8 SD_UPTD 2013'!Q813</f>
        <v>12413000</v>
      </c>
      <c r="P812" s="62">
        <f>'K8 SD_UPTD 2013'!R813</f>
        <v>3503200</v>
      </c>
      <c r="Q812" s="62">
        <f>'K8 SD_UPTD 2013'!S813</f>
        <v>50000</v>
      </c>
      <c r="R812" s="62">
        <f t="shared" si="36"/>
        <v>129920000</v>
      </c>
      <c r="S812" s="59">
        <f t="shared" si="37"/>
        <v>0</v>
      </c>
      <c r="T812" s="59">
        <f t="shared" si="38"/>
        <v>0</v>
      </c>
      <c r="U812" s="59">
        <f>'PER TRIWULAN'!X807</f>
        <v>129920000</v>
      </c>
      <c r="V812" s="59">
        <f>'K8 SD_UPTD 2013'!F813</f>
        <v>129920000</v>
      </c>
    </row>
    <row r="813" spans="2:22">
      <c r="B813" s="79">
        <f>'PER TRIWULAN'!A808</f>
        <v>803</v>
      </c>
      <c r="C813" s="90" t="str">
        <f>'PER TRIWULAN'!I808</f>
        <v xml:space="preserve"> Wirosari </v>
      </c>
      <c r="D813" s="36" t="str">
        <f>'PER TRIWULAN'!B808</f>
        <v>SD NEGERI 2 DAPURNO</v>
      </c>
      <c r="E813" s="62">
        <f>'K8 SD_UPTD 2013'!G814</f>
        <v>2143000</v>
      </c>
      <c r="F813" s="62">
        <f>'K8 SD_UPTD 2013'!H814</f>
        <v>700000</v>
      </c>
      <c r="G813" s="62">
        <f>'K8 SD_UPTD 2013'!I814</f>
        <v>11484100</v>
      </c>
      <c r="H813" s="62">
        <f>'K8 SD_UPTD 2013'!J814</f>
        <v>12941600</v>
      </c>
      <c r="I813" s="62">
        <f>'K8 SD_UPTD 2013'!K814</f>
        <v>7012000</v>
      </c>
      <c r="J813" s="62">
        <f>'K8 SD_UPTD 2013'!L814</f>
        <v>350000</v>
      </c>
      <c r="K813" s="62">
        <f>'K8 SD_UPTD 2013'!M814</f>
        <v>10917000</v>
      </c>
      <c r="L813" s="62">
        <f>'K8 SD_UPTD 2013'!N814</f>
        <v>13443000</v>
      </c>
      <c r="M813" s="62">
        <f>'K8 SD_UPTD 2013'!O814</f>
        <v>4117300</v>
      </c>
      <c r="N813" s="62" t="str">
        <f>'K8 SD_UPTD 2013'!P814</f>
        <v>-</v>
      </c>
      <c r="O813" s="62">
        <f>'K8 SD_UPTD 2013'!Q814</f>
        <v>3302000</v>
      </c>
      <c r="P813" s="62">
        <f>'K8 SD_UPTD 2013'!R814</f>
        <v>870000</v>
      </c>
      <c r="Q813" s="62">
        <f>'K8 SD_UPTD 2013'!S814</f>
        <v>0</v>
      </c>
      <c r="R813" s="62">
        <f t="shared" si="36"/>
        <v>67280000</v>
      </c>
      <c r="S813" s="59">
        <f t="shared" si="37"/>
        <v>0</v>
      </c>
      <c r="T813" s="59">
        <f t="shared" si="38"/>
        <v>0</v>
      </c>
      <c r="U813" s="59">
        <f>'PER TRIWULAN'!X808</f>
        <v>67280000</v>
      </c>
      <c r="V813" s="59">
        <f>'K8 SD_UPTD 2013'!F814</f>
        <v>67280000</v>
      </c>
    </row>
    <row r="814" spans="2:22">
      <c r="B814" s="79">
        <f>'PER TRIWULAN'!A809</f>
        <v>804</v>
      </c>
      <c r="C814" s="90" t="str">
        <f>'PER TRIWULAN'!I809</f>
        <v xml:space="preserve"> Wirosari </v>
      </c>
      <c r="D814" s="36" t="str">
        <f>'PER TRIWULAN'!B809</f>
        <v>SD NEGERI 2 DOKORO</v>
      </c>
      <c r="E814" s="62">
        <f>'K8 SD_UPTD 2013'!G815</f>
        <v>10780000</v>
      </c>
      <c r="F814" s="62">
        <f>'K8 SD_UPTD 2013'!H815</f>
        <v>1060000</v>
      </c>
      <c r="G814" s="62">
        <f>'K8 SD_UPTD 2013'!I815</f>
        <v>19721200</v>
      </c>
      <c r="H814" s="62">
        <f>'K8 SD_UPTD 2013'!J815</f>
        <v>13613650</v>
      </c>
      <c r="I814" s="62">
        <f>'K8 SD_UPTD 2013'!K815</f>
        <v>9207500</v>
      </c>
      <c r="J814" s="62">
        <f>'K8 SD_UPTD 2013'!L815</f>
        <v>10245000</v>
      </c>
      <c r="K814" s="62">
        <f>'K8 SD_UPTD 2013'!M815</f>
        <v>10248000</v>
      </c>
      <c r="L814" s="62">
        <f>'K8 SD_UPTD 2013'!N815</f>
        <v>23250000</v>
      </c>
      <c r="M814" s="62">
        <f>'K8 SD_UPTD 2013'!O815</f>
        <v>9241050</v>
      </c>
      <c r="N814" s="62">
        <f>'K8 SD_UPTD 2013'!P815</f>
        <v>0</v>
      </c>
      <c r="O814" s="62">
        <f>'K8 SD_UPTD 2013'!Q815</f>
        <v>678600</v>
      </c>
      <c r="P814" s="62">
        <f>'K8 SD_UPTD 2013'!R815</f>
        <v>290000</v>
      </c>
      <c r="Q814" s="62">
        <f>'K8 SD_UPTD 2013'!S815</f>
        <v>8245000</v>
      </c>
      <c r="R814" s="62">
        <f t="shared" si="36"/>
        <v>116580000</v>
      </c>
      <c r="S814" s="59">
        <f t="shared" si="37"/>
        <v>0</v>
      </c>
      <c r="T814" s="59">
        <f t="shared" si="38"/>
        <v>0</v>
      </c>
      <c r="U814" s="59">
        <f>'PER TRIWULAN'!X809</f>
        <v>116580000</v>
      </c>
      <c r="V814" s="59">
        <f>'K8 SD_UPTD 2013'!F815</f>
        <v>116580000</v>
      </c>
    </row>
    <row r="815" spans="2:22">
      <c r="B815" s="79">
        <f>'PER TRIWULAN'!A810</f>
        <v>805</v>
      </c>
      <c r="C815" s="90" t="str">
        <f>'PER TRIWULAN'!I810</f>
        <v xml:space="preserve"> Wirosari </v>
      </c>
      <c r="D815" s="36" t="str">
        <f>'PER TRIWULAN'!B810</f>
        <v>SD NEGERI 2 KALIREJO</v>
      </c>
      <c r="E815" s="62">
        <f>'K8 SD_UPTD 2013'!G816</f>
        <v>5593000</v>
      </c>
      <c r="F815" s="62">
        <f>'K8 SD_UPTD 2013'!H816</f>
        <v>1940000</v>
      </c>
      <c r="G815" s="62">
        <f>'K8 SD_UPTD 2013'!I816</f>
        <v>19340600</v>
      </c>
      <c r="H815" s="62">
        <f>'K8 SD_UPTD 2013'!J816</f>
        <v>15770850</v>
      </c>
      <c r="I815" s="62">
        <f>'K8 SD_UPTD 2013'!K816</f>
        <v>40262248</v>
      </c>
      <c r="J815" s="62">
        <f>'K8 SD_UPTD 2013'!L816</f>
        <v>2290352</v>
      </c>
      <c r="K815" s="62">
        <f>'K8 SD_UPTD 2013'!M816</f>
        <v>8387550</v>
      </c>
      <c r="L815" s="62">
        <f>'K8 SD_UPTD 2013'!N816</f>
        <v>20700000</v>
      </c>
      <c r="M815" s="62">
        <f>'K8 SD_UPTD 2013'!O816</f>
        <v>2255400</v>
      </c>
      <c r="N815" s="62">
        <f>'K8 SD_UPTD 2013'!P816</f>
        <v>0</v>
      </c>
      <c r="O815" s="62">
        <f>'K8 SD_UPTD 2013'!Q816</f>
        <v>1200000</v>
      </c>
      <c r="P815" s="62">
        <f>'K8 SD_UPTD 2013'!R816</f>
        <v>0</v>
      </c>
      <c r="Q815" s="62">
        <f>'K8 SD_UPTD 2013'!S816</f>
        <v>0</v>
      </c>
      <c r="R815" s="62">
        <f t="shared" si="36"/>
        <v>117740000</v>
      </c>
      <c r="S815" s="59">
        <f t="shared" si="37"/>
        <v>0</v>
      </c>
      <c r="T815" s="59">
        <f t="shared" si="38"/>
        <v>0</v>
      </c>
      <c r="U815" s="59">
        <f>'PER TRIWULAN'!X810</f>
        <v>117740000</v>
      </c>
      <c r="V815" s="59">
        <f>'K8 SD_UPTD 2013'!F816</f>
        <v>117740000</v>
      </c>
    </row>
    <row r="816" spans="2:22">
      <c r="B816" s="79">
        <f>'PER TRIWULAN'!A811</f>
        <v>806</v>
      </c>
      <c r="C816" s="90" t="str">
        <f>'PER TRIWULAN'!I811</f>
        <v xml:space="preserve"> Wirosari </v>
      </c>
      <c r="D816" s="36" t="str">
        <f>'PER TRIWULAN'!B811</f>
        <v>SD NEGERI 2 KARANGASEM</v>
      </c>
      <c r="E816" s="62">
        <f>'K8 SD_UPTD 2013'!G817</f>
        <v>6400000</v>
      </c>
      <c r="F816" s="62">
        <f>'K8 SD_UPTD 2013'!H817</f>
        <v>264000</v>
      </c>
      <c r="G816" s="62">
        <f>'K8 SD_UPTD 2013'!I817</f>
        <v>24714400</v>
      </c>
      <c r="H816" s="62">
        <f>'K8 SD_UPTD 2013'!J817</f>
        <v>13122500</v>
      </c>
      <c r="I816" s="62">
        <f>'K8 SD_UPTD 2013'!K817</f>
        <v>28323100</v>
      </c>
      <c r="J816" s="62">
        <f>'K8 SD_UPTD 2013'!L817</f>
        <v>16097000</v>
      </c>
      <c r="K816" s="62">
        <f>'K8 SD_UPTD 2013'!M817</f>
        <v>10504500</v>
      </c>
      <c r="L816" s="62">
        <f>'K8 SD_UPTD 2013'!N817</f>
        <v>30225000</v>
      </c>
      <c r="M816" s="62">
        <f>'K8 SD_UPTD 2013'!O817</f>
        <v>6957000</v>
      </c>
      <c r="N816" s="62">
        <f>'K8 SD_UPTD 2013'!P817</f>
        <v>9830000</v>
      </c>
      <c r="O816" s="62">
        <f>'K8 SD_UPTD 2013'!Q817</f>
        <v>2800000</v>
      </c>
      <c r="P816" s="62">
        <f>'K8 SD_UPTD 2013'!R817</f>
        <v>1302500</v>
      </c>
      <c r="Q816" s="62">
        <f>'K8 SD_UPTD 2013'!S817</f>
        <v>550000</v>
      </c>
      <c r="R816" s="62">
        <f t="shared" si="36"/>
        <v>151090000</v>
      </c>
      <c r="S816" s="59">
        <f t="shared" si="37"/>
        <v>0</v>
      </c>
      <c r="T816" s="59">
        <f t="shared" si="38"/>
        <v>0</v>
      </c>
      <c r="U816" s="59">
        <f>'PER TRIWULAN'!X811</f>
        <v>151090000</v>
      </c>
      <c r="V816" s="59">
        <f>'K8 SD_UPTD 2013'!F817</f>
        <v>151090000</v>
      </c>
    </row>
    <row r="817" spans="2:22">
      <c r="B817" s="79">
        <f>'PER TRIWULAN'!A812</f>
        <v>807</v>
      </c>
      <c r="C817" s="90" t="str">
        <f>'PER TRIWULAN'!I812</f>
        <v xml:space="preserve"> Wirosari </v>
      </c>
      <c r="D817" s="36" t="str">
        <f>'PER TRIWULAN'!B812</f>
        <v>SD NEGERI 2 KROPAK</v>
      </c>
      <c r="E817" s="62">
        <f>'K8 SD_UPTD 2013'!G818</f>
        <v>12304650</v>
      </c>
      <c r="F817" s="62">
        <f>'K8 SD_UPTD 2013'!H818</f>
        <v>340000</v>
      </c>
      <c r="G817" s="62">
        <f>'K8 SD_UPTD 2013'!I818</f>
        <v>26520650</v>
      </c>
      <c r="H817" s="62">
        <f>'K8 SD_UPTD 2013'!J818</f>
        <v>13952500</v>
      </c>
      <c r="I817" s="62">
        <f>'K8 SD_UPTD 2013'!K818</f>
        <v>23686415</v>
      </c>
      <c r="J817" s="62">
        <f>'K8 SD_UPTD 2013'!L818</f>
        <v>3447785</v>
      </c>
      <c r="K817" s="62">
        <f>'K8 SD_UPTD 2013'!M818</f>
        <v>11729000</v>
      </c>
      <c r="L817" s="62">
        <f>'K8 SD_UPTD 2013'!N818</f>
        <v>22950000</v>
      </c>
      <c r="M817" s="62">
        <f>'K8 SD_UPTD 2013'!O818</f>
        <v>1436000</v>
      </c>
      <c r="N817" s="62">
        <f>'K8 SD_UPTD 2013'!P818</f>
        <v>1655000</v>
      </c>
      <c r="O817" s="62">
        <f>'K8 SD_UPTD 2013'!Q818</f>
        <v>1945000</v>
      </c>
      <c r="P817" s="62">
        <f>'K8 SD_UPTD 2013'!R818</f>
        <v>3573000</v>
      </c>
      <c r="Q817" s="62">
        <f>'K8 SD_UPTD 2013'!S818</f>
        <v>0</v>
      </c>
      <c r="R817" s="62">
        <f t="shared" si="36"/>
        <v>123540000</v>
      </c>
      <c r="S817" s="59">
        <f t="shared" si="37"/>
        <v>0</v>
      </c>
      <c r="T817" s="59">
        <f t="shared" si="38"/>
        <v>0</v>
      </c>
      <c r="U817" s="59">
        <f>'PER TRIWULAN'!X812</f>
        <v>123540000</v>
      </c>
      <c r="V817" s="59">
        <f>'K8 SD_UPTD 2013'!F818</f>
        <v>123540000</v>
      </c>
    </row>
    <row r="818" spans="2:22">
      <c r="B818" s="79">
        <f>'PER TRIWULAN'!A813</f>
        <v>808</v>
      </c>
      <c r="C818" s="90" t="str">
        <f>'PER TRIWULAN'!I813</f>
        <v xml:space="preserve"> Wirosari </v>
      </c>
      <c r="D818" s="36" t="str">
        <f>'PER TRIWULAN'!B813</f>
        <v>SD NEGERI 2 MOJOREBO</v>
      </c>
      <c r="E818" s="62">
        <f>'K8 SD_UPTD 2013'!G819</f>
        <v>22081000</v>
      </c>
      <c r="F818" s="62">
        <f>'K8 SD_UPTD 2013'!H819</f>
        <v>969500</v>
      </c>
      <c r="G818" s="62">
        <f>'K8 SD_UPTD 2013'!I819</f>
        <v>20611500</v>
      </c>
      <c r="H818" s="62">
        <f>'K8 SD_UPTD 2013'!J819</f>
        <v>12291000</v>
      </c>
      <c r="I818" s="62">
        <f>'K8 SD_UPTD 2013'!K819</f>
        <v>29551100</v>
      </c>
      <c r="J818" s="62">
        <f>'K8 SD_UPTD 2013'!L819</f>
        <v>2444398</v>
      </c>
      <c r="K818" s="62">
        <f>'K8 SD_UPTD 2013'!M819</f>
        <v>1758000</v>
      </c>
      <c r="L818" s="62">
        <f>'K8 SD_UPTD 2013'!N819</f>
        <v>23400000</v>
      </c>
      <c r="M818" s="62">
        <f>'K8 SD_UPTD 2013'!O819</f>
        <v>7420000</v>
      </c>
      <c r="N818" s="62">
        <f>'K8 SD_UPTD 2013'!P819</f>
        <v>0</v>
      </c>
      <c r="O818" s="62">
        <f>'K8 SD_UPTD 2013'!Q819</f>
        <v>1750000</v>
      </c>
      <c r="P818" s="62">
        <f>'K8 SD_UPTD 2013'!R819</f>
        <v>922500</v>
      </c>
      <c r="Q818" s="62">
        <f>'K8 SD_UPTD 2013'!S819</f>
        <v>6140500</v>
      </c>
      <c r="R818" s="62">
        <f t="shared" si="36"/>
        <v>129339498</v>
      </c>
      <c r="S818" s="59">
        <f t="shared" si="37"/>
        <v>0</v>
      </c>
      <c r="T818" s="59">
        <f t="shared" si="38"/>
        <v>502</v>
      </c>
      <c r="U818" s="59">
        <f>'PER TRIWULAN'!X813</f>
        <v>129340000</v>
      </c>
      <c r="V818" s="59">
        <f>'K8 SD_UPTD 2013'!F819</f>
        <v>129340000</v>
      </c>
    </row>
    <row r="819" spans="2:22">
      <c r="B819" s="79">
        <f>'PER TRIWULAN'!A814</f>
        <v>809</v>
      </c>
      <c r="C819" s="90" t="str">
        <f>'PER TRIWULAN'!I814</f>
        <v xml:space="preserve"> Wirosari </v>
      </c>
      <c r="D819" s="36" t="str">
        <f>'PER TRIWULAN'!B814</f>
        <v>SD NEGERI 2 TAMBAKREJO</v>
      </c>
      <c r="E819" s="62">
        <f>'K8 SD_UPTD 2013'!G820</f>
        <v>6399600</v>
      </c>
      <c r="F819" s="62">
        <f>'K8 SD_UPTD 2013'!H820</f>
        <v>367050</v>
      </c>
      <c r="G819" s="62">
        <f>'K8 SD_UPTD 2013'!I820</f>
        <v>30725350</v>
      </c>
      <c r="H819" s="62">
        <f>'K8 SD_UPTD 2013'!J820</f>
        <v>8291900</v>
      </c>
      <c r="I819" s="62">
        <f>'K8 SD_UPTD 2013'!K820</f>
        <v>21735600</v>
      </c>
      <c r="J819" s="62">
        <f>'K8 SD_UPTD 2013'!L820</f>
        <v>1695000</v>
      </c>
      <c r="K819" s="62">
        <f>'K8 SD_UPTD 2013'!M820</f>
        <v>6032200</v>
      </c>
      <c r="L819" s="62">
        <f>'K8 SD_UPTD 2013'!N820</f>
        <v>17720000</v>
      </c>
      <c r="M819" s="62">
        <f>'K8 SD_UPTD 2013'!O820</f>
        <v>2612800</v>
      </c>
      <c r="N819" s="62">
        <f>'K8 SD_UPTD 2013'!P820</f>
        <v>0</v>
      </c>
      <c r="O819" s="62">
        <f>'K8 SD_UPTD 2013'!Q820</f>
        <v>5063000</v>
      </c>
      <c r="P819" s="62">
        <f>'K8 SD_UPTD 2013'!R820</f>
        <v>750000</v>
      </c>
      <c r="Q819" s="62">
        <f>'K8 SD_UPTD 2013'!S820</f>
        <v>1847500</v>
      </c>
      <c r="R819" s="62">
        <f t="shared" si="36"/>
        <v>103240000</v>
      </c>
      <c r="S819" s="59">
        <f t="shared" si="37"/>
        <v>0</v>
      </c>
      <c r="T819" s="59">
        <f t="shared" si="38"/>
        <v>0</v>
      </c>
      <c r="U819" s="59">
        <f>'PER TRIWULAN'!X814</f>
        <v>103240000</v>
      </c>
      <c r="V819" s="59">
        <f>'K8 SD_UPTD 2013'!F820</f>
        <v>103240000</v>
      </c>
    </row>
    <row r="820" spans="2:22">
      <c r="B820" s="79">
        <f>'PER TRIWULAN'!A815</f>
        <v>810</v>
      </c>
      <c r="C820" s="90" t="str">
        <f>'PER TRIWULAN'!I815</f>
        <v xml:space="preserve"> Wirosari </v>
      </c>
      <c r="D820" s="36" t="str">
        <f>'PER TRIWULAN'!B815</f>
        <v>SD NEGERI 2 TAMBAKSELO</v>
      </c>
      <c r="E820" s="62">
        <f>'K8 SD_UPTD 2013'!G821</f>
        <v>0</v>
      </c>
      <c r="F820" s="62">
        <f>'K8 SD_UPTD 2013'!H821</f>
        <v>0</v>
      </c>
      <c r="G820" s="62">
        <f>'K8 SD_UPTD 2013'!I821</f>
        <v>0</v>
      </c>
      <c r="H820" s="62">
        <f>'K8 SD_UPTD 2013'!J821</f>
        <v>6901200</v>
      </c>
      <c r="I820" s="62">
        <f>'K8 SD_UPTD 2013'!K821</f>
        <v>39415700</v>
      </c>
      <c r="J820" s="62">
        <f>'K8 SD_UPTD 2013'!L821</f>
        <v>0</v>
      </c>
      <c r="K820" s="62">
        <f>'K8 SD_UPTD 2013'!M821</f>
        <v>24595500</v>
      </c>
      <c r="L820" s="62">
        <f>'K8 SD_UPTD 2013'!N821</f>
        <v>23973000</v>
      </c>
      <c r="M820" s="62">
        <f>'K8 SD_UPTD 2013'!O821</f>
        <v>1632000</v>
      </c>
      <c r="N820" s="62">
        <f>'K8 SD_UPTD 2013'!P821</f>
        <v>0</v>
      </c>
      <c r="O820" s="62">
        <f>'K8 SD_UPTD 2013'!Q821</f>
        <v>1502600</v>
      </c>
      <c r="P820" s="62">
        <f>'K8 SD_UPTD 2013'!R821</f>
        <v>0</v>
      </c>
      <c r="Q820" s="62">
        <f>'K8 SD_UPTD 2013'!S821</f>
        <v>0</v>
      </c>
      <c r="R820" s="62">
        <f t="shared" si="36"/>
        <v>98020000</v>
      </c>
      <c r="S820" s="59">
        <f t="shared" si="37"/>
        <v>0</v>
      </c>
      <c r="T820" s="59">
        <f t="shared" si="38"/>
        <v>0</v>
      </c>
      <c r="U820" s="59">
        <f>'PER TRIWULAN'!X815</f>
        <v>98020000</v>
      </c>
      <c r="V820" s="59">
        <f>'K8 SD_UPTD 2013'!F821</f>
        <v>98020000</v>
      </c>
    </row>
    <row r="821" spans="2:22">
      <c r="B821" s="79">
        <f>'PER TRIWULAN'!A816</f>
        <v>811</v>
      </c>
      <c r="C821" s="90" t="str">
        <f>'PER TRIWULAN'!I816</f>
        <v xml:space="preserve"> Wirosari </v>
      </c>
      <c r="D821" s="36" t="str">
        <f>'PER TRIWULAN'!B816</f>
        <v>SD NEGERI 2 TANJUNGREJO</v>
      </c>
      <c r="E821" s="62">
        <f>'K8 SD_UPTD 2013'!G822</f>
        <v>9932000</v>
      </c>
      <c r="F821" s="62">
        <f>'K8 SD_UPTD 2013'!H822</f>
        <v>0</v>
      </c>
      <c r="G821" s="62">
        <f>'K8 SD_UPTD 2013'!I822</f>
        <v>17900050</v>
      </c>
      <c r="H821" s="62">
        <f>'K8 SD_UPTD 2013'!J822</f>
        <v>20805200</v>
      </c>
      <c r="I821" s="62">
        <f>'K8 SD_UPTD 2013'!K822</f>
        <v>26253279</v>
      </c>
      <c r="J821" s="62">
        <f>'K8 SD_UPTD 2013'!L822</f>
        <v>14059031</v>
      </c>
      <c r="K821" s="62">
        <f>'K8 SD_UPTD 2013'!M822</f>
        <v>2007000</v>
      </c>
      <c r="L821" s="62">
        <f>'K8 SD_UPTD 2013'!N822</f>
        <v>29400000</v>
      </c>
      <c r="M821" s="62">
        <f>'K8 SD_UPTD 2013'!O822</f>
        <v>4978800</v>
      </c>
      <c r="N821" s="62">
        <f>'K8 SD_UPTD 2013'!P822</f>
        <v>550000</v>
      </c>
      <c r="O821" s="62">
        <f>'K8 SD_UPTD 2013'!Q822</f>
        <v>2620450</v>
      </c>
      <c r="P821" s="62">
        <f>'K8 SD_UPTD 2013'!R822</f>
        <v>1220000</v>
      </c>
      <c r="Q821" s="62">
        <f>'K8 SD_UPTD 2013'!S822</f>
        <v>20784000</v>
      </c>
      <c r="R821" s="62">
        <f t="shared" si="36"/>
        <v>150509810</v>
      </c>
      <c r="S821" s="59">
        <f t="shared" si="37"/>
        <v>0</v>
      </c>
      <c r="T821" s="59">
        <f t="shared" si="38"/>
        <v>190</v>
      </c>
      <c r="U821" s="59">
        <f>'PER TRIWULAN'!X816</f>
        <v>150510000</v>
      </c>
      <c r="V821" s="59">
        <f>'K8 SD_UPTD 2013'!F822</f>
        <v>150510000</v>
      </c>
    </row>
    <row r="822" spans="2:22">
      <c r="B822" s="79">
        <f>'PER TRIWULAN'!A817</f>
        <v>812</v>
      </c>
      <c r="C822" s="90" t="str">
        <f>'PER TRIWULAN'!I817</f>
        <v xml:space="preserve"> Wirosari </v>
      </c>
      <c r="D822" s="36" t="str">
        <f>'PER TRIWULAN'!B817</f>
        <v>SD NEGERI 2 TEGALREJO</v>
      </c>
      <c r="E822" s="62">
        <f>'K8 SD_UPTD 2013'!G823</f>
        <v>7720000</v>
      </c>
      <c r="F822" s="62">
        <f>'K8 SD_UPTD 2013'!H823</f>
        <v>250000</v>
      </c>
      <c r="G822" s="62">
        <f>'K8 SD_UPTD 2013'!I823</f>
        <v>14616400</v>
      </c>
      <c r="H822" s="62">
        <f>'K8 SD_UPTD 2013'!J823</f>
        <v>7276950</v>
      </c>
      <c r="I822" s="62">
        <f>'K8 SD_UPTD 2013'!K823</f>
        <v>12342490</v>
      </c>
      <c r="J822" s="62">
        <f>'K8 SD_UPTD 2013'!L823</f>
        <v>3982060</v>
      </c>
      <c r="K822" s="62">
        <f>'K8 SD_UPTD 2013'!M823</f>
        <v>280000</v>
      </c>
      <c r="L822" s="62">
        <f>'K8 SD_UPTD 2013'!N823</f>
        <v>13500000</v>
      </c>
      <c r="M822" s="62">
        <f>'K8 SD_UPTD 2013'!O823</f>
        <v>3046100</v>
      </c>
      <c r="N822" s="62">
        <f>'K8 SD_UPTD 2013'!P823</f>
        <v>0</v>
      </c>
      <c r="O822" s="62">
        <f>'K8 SD_UPTD 2013'!Q823</f>
        <v>2400000</v>
      </c>
      <c r="P822" s="62">
        <f>'K8 SD_UPTD 2013'!R823</f>
        <v>3026000</v>
      </c>
      <c r="Q822" s="62">
        <f>'K8 SD_UPTD 2013'!S823</f>
        <v>0</v>
      </c>
      <c r="R822" s="62">
        <f t="shared" si="36"/>
        <v>68440000</v>
      </c>
      <c r="S822" s="59">
        <f t="shared" si="37"/>
        <v>0</v>
      </c>
      <c r="T822" s="59">
        <f t="shared" si="38"/>
        <v>0</v>
      </c>
      <c r="U822" s="59">
        <f>'PER TRIWULAN'!X817</f>
        <v>68440000</v>
      </c>
      <c r="V822" s="59">
        <f>'K8 SD_UPTD 2013'!F823</f>
        <v>68440000</v>
      </c>
    </row>
    <row r="823" spans="2:22">
      <c r="B823" s="79">
        <f>'PER TRIWULAN'!A818</f>
        <v>813</v>
      </c>
      <c r="C823" s="90" t="str">
        <f>'PER TRIWULAN'!I818</f>
        <v xml:space="preserve"> Wirosari </v>
      </c>
      <c r="D823" s="36" t="str">
        <f>'PER TRIWULAN'!B818</f>
        <v>SD NEGERI 2GEDANGAN</v>
      </c>
      <c r="E823" s="62">
        <f>'K8 SD_UPTD 2013'!G824</f>
        <v>937500</v>
      </c>
      <c r="F823" s="62">
        <f>'K8 SD_UPTD 2013'!H824</f>
        <v>200000</v>
      </c>
      <c r="G823" s="62">
        <f>'K8 SD_UPTD 2013'!I824</f>
        <v>17043900</v>
      </c>
      <c r="H823" s="62">
        <f>'K8 SD_UPTD 2013'!J824</f>
        <v>10325800</v>
      </c>
      <c r="I823" s="62">
        <f>'K8 SD_UPTD 2013'!K824</f>
        <v>7387000</v>
      </c>
      <c r="J823" s="62">
        <f>'K8 SD_UPTD 2013'!L824</f>
        <v>4352000</v>
      </c>
      <c r="K823" s="62">
        <f>'K8 SD_UPTD 2013'!M824</f>
        <v>10851000</v>
      </c>
      <c r="L823" s="62">
        <f>'K8 SD_UPTD 2013'!N824</f>
        <v>15400000</v>
      </c>
      <c r="M823" s="62">
        <f>'K8 SD_UPTD 2013'!O824</f>
        <v>4481000</v>
      </c>
      <c r="N823" s="62">
        <f>'K8 SD_UPTD 2013'!P824</f>
        <v>100000</v>
      </c>
      <c r="O823" s="62">
        <f>'K8 SD_UPTD 2013'!Q824</f>
        <v>1800000</v>
      </c>
      <c r="P823" s="62">
        <f>'K8 SD_UPTD 2013'!R824</f>
        <v>900000</v>
      </c>
      <c r="Q823" s="62">
        <f>'K8 SD_UPTD 2013'!S824</f>
        <v>4811800</v>
      </c>
      <c r="R823" s="62">
        <f t="shared" si="36"/>
        <v>78590000</v>
      </c>
      <c r="S823" s="59">
        <f t="shared" si="37"/>
        <v>0</v>
      </c>
      <c r="T823" s="59">
        <f t="shared" si="38"/>
        <v>0</v>
      </c>
      <c r="U823" s="59">
        <f>'PER TRIWULAN'!X818</f>
        <v>78590000</v>
      </c>
      <c r="V823" s="59">
        <f>'K8 SD_UPTD 2013'!F824</f>
        <v>78590000</v>
      </c>
    </row>
    <row r="824" spans="2:22">
      <c r="B824" s="79">
        <f>'PER TRIWULAN'!A819</f>
        <v>814</v>
      </c>
      <c r="C824" s="90" t="str">
        <f>'PER TRIWULAN'!I819</f>
        <v xml:space="preserve"> Wirosari </v>
      </c>
      <c r="D824" s="36" t="str">
        <f>'PER TRIWULAN'!B819</f>
        <v>SD NEGERI 3 DOKORO</v>
      </c>
      <c r="E824" s="62">
        <f>'K8 SD_UPTD 2013'!G825</f>
        <v>11019000</v>
      </c>
      <c r="F824" s="62">
        <f>'K8 SD_UPTD 2013'!H825</f>
        <v>1250000</v>
      </c>
      <c r="G824" s="62">
        <f>'K8 SD_UPTD 2013'!I825</f>
        <v>21077000</v>
      </c>
      <c r="H824" s="62">
        <f>'K8 SD_UPTD 2013'!J825</f>
        <v>17727000</v>
      </c>
      <c r="I824" s="62">
        <f>'K8 SD_UPTD 2013'!K825</f>
        <v>7445650</v>
      </c>
      <c r="J824" s="62">
        <f>'K8 SD_UPTD 2013'!L825</f>
        <v>0</v>
      </c>
      <c r="K824" s="62">
        <f>'K8 SD_UPTD 2013'!M825</f>
        <v>14700000</v>
      </c>
      <c r="L824" s="62">
        <f>'K8 SD_UPTD 2013'!N825</f>
        <v>22500000</v>
      </c>
      <c r="M824" s="62">
        <f>'K8 SD_UPTD 2013'!O825</f>
        <v>4923250</v>
      </c>
      <c r="N824" s="62">
        <f>'K8 SD_UPTD 2013'!P825</f>
        <v>0</v>
      </c>
      <c r="O824" s="62">
        <f>'K8 SD_UPTD 2013'!Q825</f>
        <v>3838100</v>
      </c>
      <c r="P824" s="62">
        <f>'K8 SD_UPTD 2013'!R825</f>
        <v>0</v>
      </c>
      <c r="Q824" s="62">
        <f>'K8 SD_UPTD 2013'!S825</f>
        <v>7750000</v>
      </c>
      <c r="R824" s="62">
        <f t="shared" si="36"/>
        <v>112230000</v>
      </c>
      <c r="S824" s="59">
        <f t="shared" si="37"/>
        <v>0</v>
      </c>
      <c r="T824" s="59">
        <f t="shared" si="38"/>
        <v>0</v>
      </c>
      <c r="U824" s="59">
        <f>'PER TRIWULAN'!X819</f>
        <v>112230000</v>
      </c>
      <c r="V824" s="59">
        <f>'K8 SD_UPTD 2013'!F825</f>
        <v>112230000</v>
      </c>
    </row>
    <row r="825" spans="2:22">
      <c r="B825" s="79">
        <f>'PER TRIWULAN'!A820</f>
        <v>815</v>
      </c>
      <c r="C825" s="90" t="str">
        <f>'PER TRIWULAN'!I820</f>
        <v xml:space="preserve"> Wirosari </v>
      </c>
      <c r="D825" s="36" t="str">
        <f>'PER TRIWULAN'!B820</f>
        <v>SD NEGERI 3 GEDANGAN</v>
      </c>
      <c r="E825" s="62">
        <f>'K8 SD_UPTD 2013'!G826</f>
        <v>2085000</v>
      </c>
      <c r="F825" s="62">
        <f>'K8 SD_UPTD 2013'!H826</f>
        <v>0</v>
      </c>
      <c r="G825" s="62">
        <f>'K8 SD_UPTD 2013'!I826</f>
        <v>21192100</v>
      </c>
      <c r="H825" s="62">
        <f>'K8 SD_UPTD 2013'!J826</f>
        <v>13718550</v>
      </c>
      <c r="I825" s="62">
        <f>'K8 SD_UPTD 2013'!K826</f>
        <v>21268654</v>
      </c>
      <c r="J825" s="62">
        <f>'K8 SD_UPTD 2013'!L826</f>
        <v>8945527</v>
      </c>
      <c r="K825" s="62">
        <f>'K8 SD_UPTD 2013'!M826</f>
        <v>8114500</v>
      </c>
      <c r="L825" s="62">
        <f>'K8 SD_UPTD 2013'!N826</f>
        <v>20384000</v>
      </c>
      <c r="M825" s="62">
        <f>'K8 SD_UPTD 2013'!O826</f>
        <v>3364000</v>
      </c>
      <c r="N825" s="62">
        <f>'K8 SD_UPTD 2013'!P826</f>
        <v>2450000</v>
      </c>
      <c r="O825" s="62">
        <f>'K8 SD_UPTD 2013'!Q826</f>
        <v>2443000</v>
      </c>
      <c r="P825" s="62">
        <f>'K8 SD_UPTD 2013'!R826</f>
        <v>0</v>
      </c>
      <c r="Q825" s="62">
        <f>'K8 SD_UPTD 2013'!S826</f>
        <v>2685500</v>
      </c>
      <c r="R825" s="62">
        <f t="shared" si="36"/>
        <v>106650831</v>
      </c>
      <c r="S825" s="59">
        <f t="shared" si="37"/>
        <v>0</v>
      </c>
      <c r="T825" s="59">
        <f t="shared" si="38"/>
        <v>69169</v>
      </c>
      <c r="U825" s="59">
        <f>'PER TRIWULAN'!X820</f>
        <v>106720000</v>
      </c>
      <c r="V825" s="59">
        <f>'K8 SD_UPTD 2013'!F826</f>
        <v>106720000</v>
      </c>
    </row>
    <row r="826" spans="2:22">
      <c r="B826" s="79">
        <f>'PER TRIWULAN'!A821</f>
        <v>816</v>
      </c>
      <c r="C826" s="90" t="str">
        <f>'PER TRIWULAN'!I821</f>
        <v xml:space="preserve"> Wirosari </v>
      </c>
      <c r="D826" s="36" t="str">
        <f>'PER TRIWULAN'!B821</f>
        <v>SD NEGERI 3 KALIREJO</v>
      </c>
      <c r="E826" s="62">
        <f>'K8 SD_UPTD 2013'!G827</f>
        <v>9479000</v>
      </c>
      <c r="F826" s="62">
        <f>'K8 SD_UPTD 2013'!H827</f>
        <v>1594000</v>
      </c>
      <c r="G826" s="62">
        <f>'K8 SD_UPTD 2013'!I827</f>
        <v>20361400</v>
      </c>
      <c r="H826" s="62">
        <f>'K8 SD_UPTD 2013'!J827</f>
        <v>16789389</v>
      </c>
      <c r="I826" s="62">
        <f>'K8 SD_UPTD 2013'!K827</f>
        <v>19775300</v>
      </c>
      <c r="J826" s="62">
        <f>'K8 SD_UPTD 2013'!L827</f>
        <v>2178611</v>
      </c>
      <c r="K826" s="62">
        <f>'K8 SD_UPTD 2013'!M827</f>
        <v>6836500</v>
      </c>
      <c r="L826" s="62">
        <f>'K8 SD_UPTD 2013'!N827</f>
        <v>14400000</v>
      </c>
      <c r="M826" s="62">
        <f>'K8 SD_UPTD 2013'!O827</f>
        <v>4755800</v>
      </c>
      <c r="N826" s="62">
        <f>'K8 SD_UPTD 2013'!P827</f>
        <v>0</v>
      </c>
      <c r="O826" s="62">
        <f>'K8 SD_UPTD 2013'!Q827</f>
        <v>1850000</v>
      </c>
      <c r="P826" s="62">
        <f>'K8 SD_UPTD 2013'!R827</f>
        <v>0</v>
      </c>
      <c r="Q826" s="62">
        <f>'K8 SD_UPTD 2013'!S827</f>
        <v>0</v>
      </c>
      <c r="R826" s="62">
        <f t="shared" si="36"/>
        <v>98020000</v>
      </c>
      <c r="S826" s="59">
        <f t="shared" si="37"/>
        <v>0</v>
      </c>
      <c r="T826" s="59">
        <f t="shared" si="38"/>
        <v>0</v>
      </c>
      <c r="U826" s="59">
        <f>'PER TRIWULAN'!X821</f>
        <v>98020000</v>
      </c>
      <c r="V826" s="59">
        <f>'K8 SD_UPTD 2013'!F827</f>
        <v>98020000</v>
      </c>
    </row>
    <row r="827" spans="2:22">
      <c r="B827" s="79">
        <f>'PER TRIWULAN'!A822</f>
        <v>817</v>
      </c>
      <c r="C827" s="90" t="str">
        <f>'PER TRIWULAN'!I822</f>
        <v xml:space="preserve"> Wirosari </v>
      </c>
      <c r="D827" s="36" t="str">
        <f>'PER TRIWULAN'!B822</f>
        <v>SD NEGERI 3 KARANGASEM</v>
      </c>
      <c r="E827" s="62">
        <f>'K8 SD_UPTD 2013'!G828</f>
        <v>12792600</v>
      </c>
      <c r="F827" s="62">
        <f>'K8 SD_UPTD 2013'!H828</f>
        <v>1700000</v>
      </c>
      <c r="G827" s="62">
        <f>'K8 SD_UPTD 2013'!I828</f>
        <v>49024050</v>
      </c>
      <c r="H827" s="62">
        <f>'K8 SD_UPTD 2013'!J828</f>
        <v>19643800</v>
      </c>
      <c r="I827" s="62">
        <f>'K8 SD_UPTD 2013'!K828</f>
        <v>19574822</v>
      </c>
      <c r="J827" s="62">
        <f>'K8 SD_UPTD 2013'!L828</f>
        <v>99728</v>
      </c>
      <c r="K827" s="62">
        <f>'K8 SD_UPTD 2013'!M828</f>
        <v>18130000</v>
      </c>
      <c r="L827" s="62">
        <f>'K8 SD_UPTD 2013'!N828</f>
        <v>33300000</v>
      </c>
      <c r="M827" s="62">
        <f>'K8 SD_UPTD 2013'!O828</f>
        <v>2170000</v>
      </c>
      <c r="N827" s="62">
        <f>'K8 SD_UPTD 2013'!P828</f>
        <v>0</v>
      </c>
      <c r="O827" s="62">
        <f>'K8 SD_UPTD 2013'!Q828</f>
        <v>1650000</v>
      </c>
      <c r="P827" s="62">
        <f>'K8 SD_UPTD 2013'!R828</f>
        <v>4365000</v>
      </c>
      <c r="Q827" s="62">
        <f>'K8 SD_UPTD 2013'!S828</f>
        <v>10680000</v>
      </c>
      <c r="R827" s="62">
        <f t="shared" si="36"/>
        <v>173130000</v>
      </c>
      <c r="S827" s="59">
        <f t="shared" si="37"/>
        <v>0</v>
      </c>
      <c r="T827" s="59">
        <f t="shared" si="38"/>
        <v>0</v>
      </c>
      <c r="U827" s="59">
        <f>'PER TRIWULAN'!X822</f>
        <v>173130000</v>
      </c>
      <c r="V827" s="59">
        <f>'K8 SD_UPTD 2013'!F828</f>
        <v>173130000</v>
      </c>
    </row>
    <row r="828" spans="2:22">
      <c r="B828" s="79">
        <f>'PER TRIWULAN'!A823</f>
        <v>818</v>
      </c>
      <c r="C828" s="90" t="str">
        <f>'PER TRIWULAN'!I823</f>
        <v xml:space="preserve"> Wirosari </v>
      </c>
      <c r="D828" s="36" t="str">
        <f>'PER TRIWULAN'!B823</f>
        <v>SD NEGERI 3 MOJOREBO</v>
      </c>
      <c r="E828" s="62">
        <f>'K8 SD_UPTD 2013'!G829</f>
        <v>1000000</v>
      </c>
      <c r="F828" s="62">
        <f>'K8 SD_UPTD 2013'!H829</f>
        <v>134000</v>
      </c>
      <c r="G828" s="62">
        <f>'K8 SD_UPTD 2013'!I829</f>
        <v>29150496</v>
      </c>
      <c r="H828" s="62">
        <f>'K8 SD_UPTD 2013'!J829</f>
        <v>7526400</v>
      </c>
      <c r="I828" s="62">
        <f>'K8 SD_UPTD 2013'!K829</f>
        <v>6964404</v>
      </c>
      <c r="J828" s="62">
        <f>'K8 SD_UPTD 2013'!L829</f>
        <v>3724600</v>
      </c>
      <c r="K828" s="62">
        <f>'K8 SD_UPTD 2013'!M829</f>
        <v>7067100</v>
      </c>
      <c r="L828" s="62">
        <f>'K8 SD_UPTD 2013'!N829</f>
        <v>18486000</v>
      </c>
      <c r="M828" s="62">
        <f>'K8 SD_UPTD 2013'!O829</f>
        <v>5811300</v>
      </c>
      <c r="N828" s="62">
        <f>'K8 SD_UPTD 2013'!P829</f>
        <v>675000</v>
      </c>
      <c r="O828" s="62">
        <f>'K8 SD_UPTD 2013'!Q829</f>
        <v>3284000</v>
      </c>
      <c r="P828" s="62">
        <f>'K8 SD_UPTD 2013'!R829</f>
        <v>4911200</v>
      </c>
      <c r="Q828" s="62">
        <f>'K8 SD_UPTD 2013'!S829</f>
        <v>2905500</v>
      </c>
      <c r="R828" s="62">
        <f t="shared" si="36"/>
        <v>91640000</v>
      </c>
      <c r="S828" s="59">
        <f t="shared" si="37"/>
        <v>0</v>
      </c>
      <c r="T828" s="59">
        <f t="shared" si="38"/>
        <v>0</v>
      </c>
      <c r="U828" s="59">
        <f>'PER TRIWULAN'!X823</f>
        <v>91640000</v>
      </c>
      <c r="V828" s="59">
        <f>'K8 SD_UPTD 2013'!F829</f>
        <v>91640000</v>
      </c>
    </row>
    <row r="829" spans="2:22">
      <c r="B829" s="79">
        <f>'PER TRIWULAN'!A824</f>
        <v>819</v>
      </c>
      <c r="C829" s="90" t="str">
        <f>'PER TRIWULAN'!I824</f>
        <v xml:space="preserve"> Wirosari </v>
      </c>
      <c r="D829" s="36" t="str">
        <f>'PER TRIWULAN'!B824</f>
        <v>SD NEGERI 3 SAMBIREJO</v>
      </c>
      <c r="E829" s="62">
        <f>'K8 SD_UPTD 2013'!G830</f>
        <v>5109000</v>
      </c>
      <c r="F829" s="62">
        <f>'K8 SD_UPTD 2013'!H830</f>
        <v>192000</v>
      </c>
      <c r="G829" s="62">
        <f>'K8 SD_UPTD 2013'!I830</f>
        <v>16152950</v>
      </c>
      <c r="H829" s="62">
        <f>'K8 SD_UPTD 2013'!J830</f>
        <v>13019450</v>
      </c>
      <c r="I829" s="62">
        <f>'K8 SD_UPTD 2013'!K830</f>
        <v>12342850</v>
      </c>
      <c r="J829" s="62">
        <f>'K8 SD_UPTD 2013'!L830</f>
        <v>10882200</v>
      </c>
      <c r="K829" s="62">
        <f>'K8 SD_UPTD 2013'!M830</f>
        <v>6084700</v>
      </c>
      <c r="L829" s="62">
        <f>'K8 SD_UPTD 2013'!N830</f>
        <v>13080000</v>
      </c>
      <c r="M829" s="62">
        <f>'K8 SD_UPTD 2013'!O830</f>
        <v>2421000</v>
      </c>
      <c r="N829" s="62">
        <f>'K8 SD_UPTD 2013'!P830</f>
        <v>0</v>
      </c>
      <c r="O829" s="62">
        <f>'K8 SD_UPTD 2013'!Q830</f>
        <v>2468250</v>
      </c>
      <c r="P829" s="62">
        <f>'K8 SD_UPTD 2013'!R830</f>
        <v>715000</v>
      </c>
      <c r="Q829" s="62">
        <f>'K8 SD_UPTD 2013'!S830</f>
        <v>182500</v>
      </c>
      <c r="R829" s="62">
        <f t="shared" si="36"/>
        <v>82649900</v>
      </c>
      <c r="S829" s="59">
        <f t="shared" si="37"/>
        <v>0</v>
      </c>
      <c r="T829" s="59">
        <f t="shared" si="38"/>
        <v>100</v>
      </c>
      <c r="U829" s="59">
        <f>'PER TRIWULAN'!X824</f>
        <v>82650000</v>
      </c>
      <c r="V829" s="59">
        <f>'K8 SD_UPTD 2013'!F830</f>
        <v>82650000</v>
      </c>
    </row>
    <row r="830" spans="2:22">
      <c r="B830" s="79">
        <f>'PER TRIWULAN'!A825</f>
        <v>820</v>
      </c>
      <c r="C830" s="90" t="str">
        <f>'PER TRIWULAN'!I825</f>
        <v xml:space="preserve"> Wirosari </v>
      </c>
      <c r="D830" s="36" t="str">
        <f>'PER TRIWULAN'!B825</f>
        <v>SD NEGERI 3 TEGALREJO</v>
      </c>
      <c r="E830" s="62">
        <f>'K8 SD_UPTD 2013'!G831</f>
        <v>5320000</v>
      </c>
      <c r="F830" s="62">
        <f>'K8 SD_UPTD 2013'!H831</f>
        <v>0</v>
      </c>
      <c r="G830" s="62">
        <f>'K8 SD_UPTD 2013'!I831</f>
        <v>21547150</v>
      </c>
      <c r="H830" s="62">
        <f>'K8 SD_UPTD 2013'!J831</f>
        <v>19439800</v>
      </c>
      <c r="I830" s="62">
        <f>'K8 SD_UPTD 2013'!K831</f>
        <v>5420150</v>
      </c>
      <c r="J830" s="62">
        <f>'K8 SD_UPTD 2013'!L831</f>
        <v>6030200</v>
      </c>
      <c r="K830" s="62">
        <f>'K8 SD_UPTD 2013'!M831</f>
        <v>1725000</v>
      </c>
      <c r="L830" s="62">
        <f>'K8 SD_UPTD 2013'!N831</f>
        <v>23025600</v>
      </c>
      <c r="M830" s="62">
        <f>'K8 SD_UPTD 2013'!O831</f>
        <v>19797100</v>
      </c>
      <c r="N830" s="62">
        <f>'K8 SD_UPTD 2013'!P831</f>
        <v>0</v>
      </c>
      <c r="O830" s="62">
        <f>'K8 SD_UPTD 2013'!Q831</f>
        <v>900000</v>
      </c>
      <c r="P830" s="62">
        <f>'K8 SD_UPTD 2013'!R831</f>
        <v>1750000</v>
      </c>
      <c r="Q830" s="62">
        <f>'K8 SD_UPTD 2013'!S831</f>
        <v>10175000</v>
      </c>
      <c r="R830" s="62">
        <f t="shared" si="36"/>
        <v>115130000</v>
      </c>
      <c r="S830" s="59">
        <f t="shared" si="37"/>
        <v>0</v>
      </c>
      <c r="T830" s="59">
        <f t="shared" si="38"/>
        <v>0</v>
      </c>
      <c r="U830" s="59">
        <f>'PER TRIWULAN'!X825</f>
        <v>115130000</v>
      </c>
      <c r="V830" s="59">
        <f>'K8 SD_UPTD 2013'!F831</f>
        <v>115130000</v>
      </c>
    </row>
    <row r="831" spans="2:22">
      <c r="B831" s="79">
        <f>'PER TRIWULAN'!A826</f>
        <v>821</v>
      </c>
      <c r="C831" s="90" t="str">
        <f>'PER TRIWULAN'!I826</f>
        <v xml:space="preserve"> Wirosari </v>
      </c>
      <c r="D831" s="36" t="str">
        <f>'PER TRIWULAN'!B826</f>
        <v>SD NEGERI 3 WIROSARI</v>
      </c>
      <c r="E831" s="62">
        <f>'K8 SD_UPTD 2013'!G832</f>
        <v>11819000</v>
      </c>
      <c r="F831" s="62">
        <f>'K8 SD_UPTD 2013'!H832</f>
        <v>775000</v>
      </c>
      <c r="G831" s="62">
        <f>'K8 SD_UPTD 2013'!I832</f>
        <v>21756350</v>
      </c>
      <c r="H831" s="62">
        <f>'K8 SD_UPTD 2013'!J832</f>
        <v>10215100</v>
      </c>
      <c r="I831" s="62">
        <f>'K8 SD_UPTD 2013'!K832</f>
        <v>23780922</v>
      </c>
      <c r="J831" s="62">
        <f>'K8 SD_UPTD 2013'!L832</f>
        <v>6954828</v>
      </c>
      <c r="K831" s="62">
        <f>'K8 SD_UPTD 2013'!M832</f>
        <v>5808000</v>
      </c>
      <c r="L831" s="62">
        <f>'K8 SD_UPTD 2013'!N832</f>
        <v>16195000</v>
      </c>
      <c r="M831" s="62">
        <f>'K8 SD_UPTD 2013'!O832</f>
        <v>5913300</v>
      </c>
      <c r="N831" s="62">
        <f>'K8 SD_UPTD 2013'!P832</f>
        <v>340000</v>
      </c>
      <c r="O831" s="62">
        <f>'K8 SD_UPTD 2013'!Q832</f>
        <v>6482500</v>
      </c>
      <c r="P831" s="62">
        <f>'K8 SD_UPTD 2013'!R832</f>
        <v>160000</v>
      </c>
      <c r="Q831" s="62">
        <f>'K8 SD_UPTD 2013'!S832</f>
        <v>0</v>
      </c>
      <c r="R831" s="62">
        <f t="shared" si="36"/>
        <v>110200000</v>
      </c>
      <c r="S831" s="59">
        <f t="shared" si="37"/>
        <v>0</v>
      </c>
      <c r="T831" s="59">
        <f t="shared" si="38"/>
        <v>0</v>
      </c>
      <c r="U831" s="59">
        <f>'PER TRIWULAN'!X826</f>
        <v>110200000</v>
      </c>
      <c r="V831" s="59">
        <f>'K8 SD_UPTD 2013'!F832</f>
        <v>110200000</v>
      </c>
    </row>
    <row r="832" spans="2:22">
      <c r="B832" s="79">
        <f>'PER TRIWULAN'!A827</f>
        <v>822</v>
      </c>
      <c r="C832" s="90" t="str">
        <f>'PER TRIWULAN'!I827</f>
        <v xml:space="preserve"> Wirosari </v>
      </c>
      <c r="D832" s="36" t="str">
        <f>'PER TRIWULAN'!B827</f>
        <v>SD NEGERI 4 KARANGASEM</v>
      </c>
      <c r="E832" s="62">
        <f>'K8 SD_UPTD 2013'!G833</f>
        <v>8985000</v>
      </c>
      <c r="F832" s="62">
        <f>'K8 SD_UPTD 2013'!H833</f>
        <v>500000</v>
      </c>
      <c r="G832" s="62">
        <f>'K8 SD_UPTD 2013'!I833</f>
        <v>12272400</v>
      </c>
      <c r="H832" s="62">
        <f>'K8 SD_UPTD 2013'!J833</f>
        <v>9984050</v>
      </c>
      <c r="I832" s="62">
        <f>'K8 SD_UPTD 2013'!K833</f>
        <v>4958950</v>
      </c>
      <c r="J832" s="62">
        <f>'K8 SD_UPTD 2013'!L833</f>
        <v>1898000</v>
      </c>
      <c r="K832" s="62">
        <f>'K8 SD_UPTD 2013'!M833</f>
        <v>13202000</v>
      </c>
      <c r="L832" s="62">
        <f>'K8 SD_UPTD 2013'!N833</f>
        <v>19475000</v>
      </c>
      <c r="M832" s="62">
        <f>'K8 SD_UPTD 2013'!O833</f>
        <v>1445000</v>
      </c>
      <c r="N832" s="62">
        <f>'K8 SD_UPTD 2013'!P833</f>
        <v>1380000</v>
      </c>
      <c r="O832" s="62">
        <f>'K8 SD_UPTD 2013'!Q833</f>
        <v>1791850</v>
      </c>
      <c r="P832" s="62">
        <f>'K8 SD_UPTD 2013'!R833</f>
        <v>0</v>
      </c>
      <c r="Q832" s="62">
        <f>'K8 SD_UPTD 2013'!S833</f>
        <v>21547750</v>
      </c>
      <c r="R832" s="62">
        <f t="shared" si="36"/>
        <v>97440000</v>
      </c>
      <c r="S832" s="59">
        <f t="shared" si="37"/>
        <v>0</v>
      </c>
      <c r="T832" s="59">
        <f t="shared" si="38"/>
        <v>0</v>
      </c>
      <c r="U832" s="59">
        <f>'PER TRIWULAN'!X827</f>
        <v>97440000</v>
      </c>
      <c r="V832" s="59">
        <f>'K8 SD_UPTD 2013'!F833</f>
        <v>97440000</v>
      </c>
    </row>
    <row r="833" spans="2:22">
      <c r="B833" s="79">
        <f>'PER TRIWULAN'!A828</f>
        <v>823</v>
      </c>
      <c r="C833" s="90" t="str">
        <f>'PER TRIWULAN'!I828</f>
        <v xml:space="preserve"> Wirosari </v>
      </c>
      <c r="D833" s="36" t="str">
        <f>'PER TRIWULAN'!B828</f>
        <v>SD NEGERI 4 SAMBIREJO</v>
      </c>
      <c r="E833" s="62">
        <f>'K8 SD_UPTD 2013'!G834</f>
        <v>3945502</v>
      </c>
      <c r="F833" s="62">
        <f>'K8 SD_UPTD 2013'!H834</f>
        <v>720000</v>
      </c>
      <c r="G833" s="62">
        <f>'K8 SD_UPTD 2013'!I834</f>
        <v>25799800</v>
      </c>
      <c r="H833" s="62">
        <f>'K8 SD_UPTD 2013'!J834</f>
        <v>10637117</v>
      </c>
      <c r="I833" s="62">
        <f>'K8 SD_UPTD 2013'!K834</f>
        <v>15327700</v>
      </c>
      <c r="J833" s="62">
        <f>'K8 SD_UPTD 2013'!L834</f>
        <v>2739181</v>
      </c>
      <c r="K833" s="62">
        <f>'K8 SD_UPTD 2013'!M834</f>
        <v>2472000</v>
      </c>
      <c r="L833" s="62">
        <f>'K8 SD_UPTD 2013'!N834</f>
        <v>18000000</v>
      </c>
      <c r="M833" s="62">
        <f>'K8 SD_UPTD 2013'!O834</f>
        <v>2761700</v>
      </c>
      <c r="N833" s="62">
        <f>'K8 SD_UPTD 2013'!P834</f>
        <v>0</v>
      </c>
      <c r="O833" s="62">
        <f>'K8 SD_UPTD 2013'!Q834</f>
        <v>2934000</v>
      </c>
      <c r="P833" s="62">
        <f>'K8 SD_UPTD 2013'!R834</f>
        <v>1100000</v>
      </c>
      <c r="Q833" s="62">
        <f>'K8 SD_UPTD 2013'!S834</f>
        <v>3753000</v>
      </c>
      <c r="R833" s="62">
        <f t="shared" si="36"/>
        <v>90190000</v>
      </c>
      <c r="S833" s="59">
        <f t="shared" si="37"/>
        <v>0</v>
      </c>
      <c r="T833" s="59">
        <f t="shared" si="38"/>
        <v>0</v>
      </c>
      <c r="U833" s="59">
        <f>'PER TRIWULAN'!X828</f>
        <v>90190000</v>
      </c>
      <c r="V833" s="59">
        <f>'K8 SD_UPTD 2013'!F834</f>
        <v>90190000</v>
      </c>
    </row>
    <row r="834" spans="2:22">
      <c r="B834" s="79">
        <f>'PER TRIWULAN'!A829</f>
        <v>824</v>
      </c>
      <c r="C834" s="90" t="str">
        <f>'PER TRIWULAN'!I829</f>
        <v xml:space="preserve"> Wirosari </v>
      </c>
      <c r="D834" s="36" t="str">
        <f>'PER TRIWULAN'!B829</f>
        <v>SD NEGERI 4 TAMBAKREJO</v>
      </c>
      <c r="E834" s="62">
        <f>'K8 SD_UPTD 2013'!G835</f>
        <v>5301000</v>
      </c>
      <c r="F834" s="62">
        <f>'K8 SD_UPTD 2013'!H835</f>
        <v>942500</v>
      </c>
      <c r="G834" s="62">
        <f>'K8 SD_UPTD 2013'!I835</f>
        <v>19577650</v>
      </c>
      <c r="H834" s="62">
        <f>'K8 SD_UPTD 2013'!J835</f>
        <v>12559900</v>
      </c>
      <c r="I834" s="62">
        <f>'K8 SD_UPTD 2013'!K835</f>
        <v>26267750</v>
      </c>
      <c r="J834" s="62">
        <f>'K8 SD_UPTD 2013'!L835</f>
        <v>615000</v>
      </c>
      <c r="K834" s="62">
        <f>'K8 SD_UPTD 2013'!M835</f>
        <v>2420000</v>
      </c>
      <c r="L834" s="62">
        <f>'K8 SD_UPTD 2013'!N835</f>
        <v>19650000</v>
      </c>
      <c r="M834" s="62">
        <f>'K8 SD_UPTD 2013'!O835</f>
        <v>2141200</v>
      </c>
      <c r="N834" s="62">
        <f>'K8 SD_UPTD 2013'!P835</f>
        <v>0</v>
      </c>
      <c r="O834" s="62">
        <f>'K8 SD_UPTD 2013'!Q835</f>
        <v>2625000</v>
      </c>
      <c r="P834" s="62">
        <f>'K8 SD_UPTD 2013'!R835</f>
        <v>6500000</v>
      </c>
      <c r="Q834" s="62">
        <f>'K8 SD_UPTD 2013'!S835</f>
        <v>0</v>
      </c>
      <c r="R834" s="62">
        <f t="shared" si="36"/>
        <v>98600000</v>
      </c>
      <c r="S834" s="59">
        <f t="shared" si="37"/>
        <v>0</v>
      </c>
      <c r="T834" s="59">
        <f t="shared" si="38"/>
        <v>0</v>
      </c>
      <c r="U834" s="59">
        <f>'PER TRIWULAN'!X829</f>
        <v>98600000</v>
      </c>
      <c r="V834" s="59">
        <f>'K8 SD_UPTD 2013'!F835</f>
        <v>98600000</v>
      </c>
    </row>
    <row r="835" spans="2:22">
      <c r="B835" s="79">
        <f>'PER TRIWULAN'!A830</f>
        <v>825</v>
      </c>
      <c r="C835" s="90" t="str">
        <f>'PER TRIWULAN'!I830</f>
        <v xml:space="preserve"> Wirosari </v>
      </c>
      <c r="D835" s="36" t="str">
        <f>'PER TRIWULAN'!B830</f>
        <v>SD NEGERI 4 WIROSARI</v>
      </c>
      <c r="E835" s="62">
        <f>'K8 SD_UPTD 2013'!G836</f>
        <v>1655500</v>
      </c>
      <c r="F835" s="62">
        <f>'K8 SD_UPTD 2013'!H836</f>
        <v>165000</v>
      </c>
      <c r="G835" s="62">
        <f>'K8 SD_UPTD 2013'!I836</f>
        <v>11089800</v>
      </c>
      <c r="H835" s="62">
        <f>'K8 SD_UPTD 2013'!J836</f>
        <v>10262900</v>
      </c>
      <c r="I835" s="62">
        <f>'K8 SD_UPTD 2013'!K836</f>
        <v>13611500</v>
      </c>
      <c r="J835" s="62">
        <f>'K8 SD_UPTD 2013'!L836</f>
        <v>3009500</v>
      </c>
      <c r="K835" s="62">
        <f>'K8 SD_UPTD 2013'!M836</f>
        <v>1748000</v>
      </c>
      <c r="L835" s="62">
        <f>'K8 SD_UPTD 2013'!N836</f>
        <v>12715000</v>
      </c>
      <c r="M835" s="62">
        <f>'K8 SD_UPTD 2013'!O836</f>
        <v>3211500</v>
      </c>
      <c r="N835" s="62">
        <f>'K8 SD_UPTD 2013'!P836</f>
        <v>0</v>
      </c>
      <c r="O835" s="62">
        <f>'K8 SD_UPTD 2013'!Q836</f>
        <v>3524300</v>
      </c>
      <c r="P835" s="62">
        <f>'K8 SD_UPTD 2013'!R836</f>
        <v>5417000</v>
      </c>
      <c r="Q835" s="62">
        <f>'K8 SD_UPTD 2013'!S836</f>
        <v>0</v>
      </c>
      <c r="R835" s="62">
        <f t="shared" si="36"/>
        <v>66410000</v>
      </c>
      <c r="S835" s="59">
        <f t="shared" si="37"/>
        <v>0</v>
      </c>
      <c r="T835" s="59">
        <f t="shared" si="38"/>
        <v>0</v>
      </c>
      <c r="U835" s="59">
        <f>'PER TRIWULAN'!X830</f>
        <v>66410000</v>
      </c>
      <c r="V835" s="59">
        <f>'K8 SD_UPTD 2013'!F836</f>
        <v>66410000</v>
      </c>
    </row>
    <row r="836" spans="2:22">
      <c r="B836" s="79">
        <f>'PER TRIWULAN'!A831</f>
        <v>826</v>
      </c>
      <c r="C836" s="90" t="str">
        <f>'PER TRIWULAN'!I831</f>
        <v xml:space="preserve"> Wirosari </v>
      </c>
      <c r="D836" s="36" t="str">
        <f>'PER TRIWULAN'!B831</f>
        <v>SD NEGERI 5 TEGALREJO</v>
      </c>
      <c r="E836" s="62">
        <f>'K8 SD_UPTD 2013'!G837</f>
        <v>5750000</v>
      </c>
      <c r="F836" s="62">
        <f>'K8 SD_UPTD 2013'!H837</f>
        <v>635000</v>
      </c>
      <c r="G836" s="62">
        <f>'K8 SD_UPTD 2013'!I837</f>
        <v>15507650</v>
      </c>
      <c r="H836" s="62">
        <f>'K8 SD_UPTD 2013'!J837</f>
        <v>10187600</v>
      </c>
      <c r="I836" s="62">
        <f>'K8 SD_UPTD 2013'!K837</f>
        <v>11093150</v>
      </c>
      <c r="J836" s="62">
        <f>'K8 SD_UPTD 2013'!L837</f>
        <v>4208600</v>
      </c>
      <c r="K836" s="62">
        <f>'K8 SD_UPTD 2013'!M837</f>
        <v>1348000</v>
      </c>
      <c r="L836" s="62">
        <f>'K8 SD_UPTD 2013'!N837</f>
        <v>13650000</v>
      </c>
      <c r="M836" s="62">
        <f>'K8 SD_UPTD 2013'!O837</f>
        <v>2255000</v>
      </c>
      <c r="N836" s="62">
        <f>'K8 SD_UPTD 2013'!P837</f>
        <v>0</v>
      </c>
      <c r="O836" s="62">
        <f>'K8 SD_UPTD 2013'!Q837</f>
        <v>2250000</v>
      </c>
      <c r="P836" s="62">
        <f>'K8 SD_UPTD 2013'!R837</f>
        <v>3295000</v>
      </c>
      <c r="Q836" s="62">
        <f>'K8 SD_UPTD 2013'!S837</f>
        <v>0</v>
      </c>
      <c r="R836" s="62">
        <f t="shared" si="36"/>
        <v>70180000</v>
      </c>
      <c r="S836" s="59">
        <f t="shared" si="37"/>
        <v>0</v>
      </c>
      <c r="T836" s="59">
        <f t="shared" si="38"/>
        <v>0</v>
      </c>
      <c r="U836" s="59">
        <f>'PER TRIWULAN'!X831</f>
        <v>70180000</v>
      </c>
      <c r="V836" s="59">
        <f>'K8 SD_UPTD 2013'!F837</f>
        <v>70180000</v>
      </c>
    </row>
    <row r="837" spans="2:22">
      <c r="B837" s="79">
        <f>'PER TRIWULAN'!A832</f>
        <v>827</v>
      </c>
      <c r="C837" s="90" t="str">
        <f>'PER TRIWULAN'!I832</f>
        <v xml:space="preserve"> Wirosari </v>
      </c>
      <c r="D837" s="36" t="str">
        <f>'PER TRIWULAN'!B832</f>
        <v>SD NEGERI 6 TEGALREJO</v>
      </c>
      <c r="E837" s="62">
        <f>'K8 SD_UPTD 2013'!G838</f>
        <v>0</v>
      </c>
      <c r="F837" s="62">
        <f>'K8 SD_UPTD 2013'!H838</f>
        <v>250000</v>
      </c>
      <c r="G837" s="62">
        <f>'K8 SD_UPTD 2013'!I838</f>
        <v>1240000</v>
      </c>
      <c r="H837" s="62">
        <f>'K8 SD_UPTD 2013'!J838</f>
        <v>3152560</v>
      </c>
      <c r="I837" s="62">
        <f>'K8 SD_UPTD 2013'!K838</f>
        <v>2165400</v>
      </c>
      <c r="J837" s="62">
        <f>'K8 SD_UPTD 2013'!L838</f>
        <v>613126</v>
      </c>
      <c r="K837" s="62">
        <f>'K8 SD_UPTD 2013'!M838</f>
        <v>8346283</v>
      </c>
      <c r="L837" s="62">
        <f>'K8 SD_UPTD 2013'!N838</f>
        <v>5625000</v>
      </c>
      <c r="M837" s="62">
        <f>'K8 SD_UPTD 2013'!O838</f>
        <v>2906356</v>
      </c>
      <c r="N837" s="62">
        <f>'K8 SD_UPTD 2013'!P838</f>
        <v>0</v>
      </c>
      <c r="O837" s="62">
        <f>'K8 SD_UPTD 2013'!Q838</f>
        <v>538275</v>
      </c>
      <c r="P837" s="62">
        <f>'K8 SD_UPTD 2013'!R838</f>
        <v>3293000</v>
      </c>
      <c r="Q837" s="62">
        <f>'K8 SD_UPTD 2013'!S838</f>
        <v>0</v>
      </c>
      <c r="R837" s="62">
        <f t="shared" si="36"/>
        <v>28130000</v>
      </c>
      <c r="S837" s="59">
        <f t="shared" si="37"/>
        <v>0</v>
      </c>
      <c r="T837" s="59">
        <f t="shared" si="38"/>
        <v>0</v>
      </c>
      <c r="U837" s="59">
        <f>'PER TRIWULAN'!X832</f>
        <v>28130000</v>
      </c>
      <c r="V837" s="59">
        <f>'K8 SD_UPTD 2013'!F838</f>
        <v>28130000</v>
      </c>
    </row>
    <row r="838" spans="2:22">
      <c r="B838" s="79">
        <f>'PER TRIWULAN'!A833</f>
        <v>828</v>
      </c>
      <c r="C838" s="90" t="str">
        <f>'PER TRIWULAN'!I833</f>
        <v xml:space="preserve"> Wirosari </v>
      </c>
      <c r="D838" s="36" t="str">
        <f>'PER TRIWULAN'!B833</f>
        <v>SD NEGERI 6 WIROSARI</v>
      </c>
      <c r="E838" s="62">
        <f>'K8 SD_UPTD 2013'!G839</f>
        <v>3439250</v>
      </c>
      <c r="F838" s="62">
        <f>'K8 SD_UPTD 2013'!H839</f>
        <v>980000</v>
      </c>
      <c r="G838" s="62">
        <f>'K8 SD_UPTD 2013'!I839</f>
        <v>31827600</v>
      </c>
      <c r="H838" s="62">
        <f>'K8 SD_UPTD 2013'!J839</f>
        <v>12819200</v>
      </c>
      <c r="I838" s="62">
        <f>'K8 SD_UPTD 2013'!K839</f>
        <v>55927850</v>
      </c>
      <c r="J838" s="62">
        <f>'K8 SD_UPTD 2013'!L839</f>
        <v>7129400</v>
      </c>
      <c r="K838" s="62">
        <f>'K8 SD_UPTD 2013'!M839</f>
        <v>5946400</v>
      </c>
      <c r="L838" s="62">
        <f>'K8 SD_UPTD 2013'!N839</f>
        <v>25800000</v>
      </c>
      <c r="M838" s="62">
        <f>'K8 SD_UPTD 2013'!O839</f>
        <v>5000300</v>
      </c>
      <c r="N838" s="62">
        <f>'K8 SD_UPTD 2013'!P839</f>
        <v>0</v>
      </c>
      <c r="O838" s="62">
        <f>'K8 SD_UPTD 2013'!Q839</f>
        <v>2800000</v>
      </c>
      <c r="P838" s="62">
        <f>'K8 SD_UPTD 2013'!R839</f>
        <v>0</v>
      </c>
      <c r="Q838" s="62">
        <f>'K8 SD_UPTD 2013'!S839</f>
        <v>0</v>
      </c>
      <c r="R838" s="62">
        <f t="shared" si="36"/>
        <v>151670000</v>
      </c>
      <c r="S838" s="59">
        <f t="shared" si="37"/>
        <v>0</v>
      </c>
      <c r="T838" s="59">
        <f t="shared" si="38"/>
        <v>0</v>
      </c>
      <c r="U838" s="59">
        <f>'PER TRIWULAN'!X833</f>
        <v>151670000</v>
      </c>
      <c r="V838" s="59">
        <f>'K8 SD_UPTD 2013'!F839</f>
        <v>151670000</v>
      </c>
    </row>
    <row r="839" spans="2:22">
      <c r="B839" s="79">
        <f>'PER TRIWULAN'!A834</f>
        <v>829</v>
      </c>
      <c r="C839" s="90" t="str">
        <f>'PER TRIWULAN'!I834</f>
        <v xml:space="preserve"> Wirosari </v>
      </c>
      <c r="D839" s="36" t="str">
        <f>'PER TRIWULAN'!B834</f>
        <v>SD NEGERI 7 WIROSARI</v>
      </c>
      <c r="E839" s="62">
        <f>'K8 SD_UPTD 2013'!G840</f>
        <v>4863500</v>
      </c>
      <c r="F839" s="62">
        <f>'K8 SD_UPTD 2013'!H840</f>
        <v>325000</v>
      </c>
      <c r="G839" s="62">
        <f>'K8 SD_UPTD 2013'!I840</f>
        <v>29988250</v>
      </c>
      <c r="H839" s="62">
        <f>'K8 SD_UPTD 2013'!J840</f>
        <v>4388900</v>
      </c>
      <c r="I839" s="62">
        <f>'K8 SD_UPTD 2013'!K840</f>
        <v>22061058</v>
      </c>
      <c r="J839" s="62">
        <f>'K8 SD_UPTD 2013'!L840</f>
        <v>2840197</v>
      </c>
      <c r="K839" s="62">
        <f>'K8 SD_UPTD 2013'!M840</f>
        <v>4815000</v>
      </c>
      <c r="L839" s="62">
        <f>'K8 SD_UPTD 2013'!N840</f>
        <v>18375000</v>
      </c>
      <c r="M839" s="62">
        <f>'K8 SD_UPTD 2013'!O840</f>
        <v>3685000</v>
      </c>
      <c r="N839" s="62">
        <f>'K8 SD_UPTD 2013'!P840</f>
        <v>0</v>
      </c>
      <c r="O839" s="62">
        <f>'K8 SD_UPTD 2013'!Q840</f>
        <v>1950000</v>
      </c>
      <c r="P839" s="62">
        <f>'K8 SD_UPTD 2013'!R840</f>
        <v>3355000</v>
      </c>
      <c r="Q839" s="62">
        <f>'K8 SD_UPTD 2013'!S840</f>
        <v>2243000</v>
      </c>
      <c r="R839" s="62">
        <f t="shared" si="36"/>
        <v>98889905</v>
      </c>
      <c r="S839" s="59">
        <f t="shared" si="37"/>
        <v>0</v>
      </c>
      <c r="T839" s="59">
        <f t="shared" si="38"/>
        <v>95</v>
      </c>
      <c r="U839" s="59">
        <f>'PER TRIWULAN'!X834</f>
        <v>98890000</v>
      </c>
      <c r="V839" s="59">
        <f>'K8 SD_UPTD 2013'!F840</f>
        <v>98890000</v>
      </c>
    </row>
    <row r="840" spans="2:22">
      <c r="B840" s="79">
        <f>'PER TRIWULAN'!A835</f>
        <v>830</v>
      </c>
      <c r="C840" s="90" t="str">
        <f>'PER TRIWULAN'!I835</f>
        <v xml:space="preserve"> Wirosari </v>
      </c>
      <c r="D840" s="36" t="str">
        <f>'PER TRIWULAN'!B835</f>
        <v>SD NEGERI KECIL KARANGASEM</v>
      </c>
      <c r="E840" s="62">
        <f>'K8 SD_UPTD 2013'!G841</f>
        <v>1156250</v>
      </c>
      <c r="F840" s="62">
        <f>'K8 SD_UPTD 2013'!H841</f>
        <v>0</v>
      </c>
      <c r="G840" s="62">
        <f>'K8 SD_UPTD 2013'!I841</f>
        <v>3966100</v>
      </c>
      <c r="H840" s="62">
        <f>'K8 SD_UPTD 2013'!J841</f>
        <v>3066400</v>
      </c>
      <c r="I840" s="62">
        <f>'K8 SD_UPTD 2013'!K841</f>
        <v>2951550</v>
      </c>
      <c r="J840" s="62">
        <f>'K8 SD_UPTD 2013'!L841</f>
        <v>1910000</v>
      </c>
      <c r="K840" s="62">
        <f>'K8 SD_UPTD 2013'!M841</f>
        <v>724000</v>
      </c>
      <c r="L840" s="62">
        <f>'K8 SD_UPTD 2013'!N841</f>
        <v>3942000</v>
      </c>
      <c r="M840" s="62">
        <f>'K8 SD_UPTD 2013'!O841</f>
        <v>1327000</v>
      </c>
      <c r="N840" s="62">
        <f>'K8 SD_UPTD 2013'!P841</f>
        <v>0</v>
      </c>
      <c r="O840" s="62">
        <f>'K8 SD_UPTD 2013'!Q841</f>
        <v>96700</v>
      </c>
      <c r="P840" s="62">
        <f>'K8 SD_UPTD 2013'!R841</f>
        <v>580000</v>
      </c>
      <c r="Q840" s="62">
        <f>'K8 SD_UPTD 2013'!S841</f>
        <v>0</v>
      </c>
      <c r="R840" s="62">
        <f t="shared" si="36"/>
        <v>19720000</v>
      </c>
      <c r="S840" s="59">
        <f t="shared" si="37"/>
        <v>0</v>
      </c>
      <c r="T840" s="59">
        <f t="shared" si="38"/>
        <v>0</v>
      </c>
      <c r="U840" s="59">
        <f>'PER TRIWULAN'!X835</f>
        <v>19720000</v>
      </c>
      <c r="V840" s="59">
        <f>'K8 SD_UPTD 2013'!F841</f>
        <v>19720000</v>
      </c>
    </row>
    <row r="841" spans="2:22">
      <c r="B841" s="79">
        <f>'PER TRIWULAN'!A836</f>
        <v>831</v>
      </c>
      <c r="C841" s="90" t="str">
        <f>'PER TRIWULAN'!I836</f>
        <v xml:space="preserve"> Wirosari </v>
      </c>
      <c r="D841" s="36" t="str">
        <f>'PER TRIWULAN'!B836</f>
        <v>SD NEGERI 1 WIROSARI</v>
      </c>
      <c r="E841" s="62">
        <f>'K8 SD_UPTD 2013'!G842</f>
        <v>31926455</v>
      </c>
      <c r="F841" s="62">
        <f>'K8 SD_UPTD 2013'!H842</f>
        <v>1200000</v>
      </c>
      <c r="G841" s="62">
        <f>'K8 SD_UPTD 2013'!I842</f>
        <v>29500150</v>
      </c>
      <c r="H841" s="62">
        <f>'K8 SD_UPTD 2013'!J842</f>
        <v>18367000</v>
      </c>
      <c r="I841" s="62">
        <f>'K8 SD_UPTD 2013'!K842</f>
        <v>15167050</v>
      </c>
      <c r="J841" s="62">
        <f>'K8 SD_UPTD 2013'!L842</f>
        <v>5332645</v>
      </c>
      <c r="K841" s="62">
        <f>'K8 SD_UPTD 2013'!M842</f>
        <v>6787000</v>
      </c>
      <c r="L841" s="62">
        <f>'K8 SD_UPTD 2013'!N842</f>
        <v>27180000</v>
      </c>
      <c r="M841" s="62">
        <f>'K8 SD_UPTD 2013'!O842</f>
        <v>6121700</v>
      </c>
      <c r="N841" s="62">
        <f>'K8 SD_UPTD 2013'!P842</f>
        <v>1200000</v>
      </c>
      <c r="O841" s="62">
        <f>'K8 SD_UPTD 2013'!Q842</f>
        <v>7728000</v>
      </c>
      <c r="P841" s="62">
        <f>'K8 SD_UPTD 2013'!R842</f>
        <v>0</v>
      </c>
      <c r="Q841" s="62">
        <f>'K8 SD_UPTD 2013'!S842</f>
        <v>0</v>
      </c>
      <c r="R841" s="62">
        <f t="shared" si="36"/>
        <v>150510000</v>
      </c>
      <c r="S841" s="59">
        <f t="shared" si="37"/>
        <v>0</v>
      </c>
      <c r="T841" s="59">
        <f t="shared" si="38"/>
        <v>0</v>
      </c>
      <c r="U841" s="59">
        <f>'PER TRIWULAN'!X836</f>
        <v>150510000</v>
      </c>
      <c r="V841" s="59">
        <f>'K8 SD_UPTD 2013'!F842</f>
        <v>150510000</v>
      </c>
    </row>
    <row r="842" spans="2:22">
      <c r="B842" s="79">
        <f>'PER TRIWULAN'!A837</f>
        <v>832</v>
      </c>
      <c r="C842" s="90" t="str">
        <f>'PER TRIWULAN'!I837</f>
        <v xml:space="preserve"> Wirosari </v>
      </c>
      <c r="D842" s="36" t="str">
        <f>'PER TRIWULAN'!B837</f>
        <v>SD NEGERI 2 WIROSARI</v>
      </c>
      <c r="E842" s="62">
        <f>'K8 SD_UPTD 2013'!G843</f>
        <v>14967250</v>
      </c>
      <c r="F842" s="62">
        <f>'K8 SD_UPTD 2013'!H843</f>
        <v>460000</v>
      </c>
      <c r="G842" s="62">
        <f>'K8 SD_UPTD 2013'!I843</f>
        <v>44449500</v>
      </c>
      <c r="H842" s="62">
        <f>'K8 SD_UPTD 2013'!J843</f>
        <v>19269950</v>
      </c>
      <c r="I842" s="62">
        <f>'K8 SD_UPTD 2013'!K843</f>
        <v>17364400</v>
      </c>
      <c r="J842" s="62">
        <f>'K8 SD_UPTD 2013'!L843</f>
        <v>7698600</v>
      </c>
      <c r="K842" s="62">
        <f>'K8 SD_UPTD 2013'!M843</f>
        <v>3325500</v>
      </c>
      <c r="L842" s="62">
        <f>'K8 SD_UPTD 2013'!N843</f>
        <v>24110000</v>
      </c>
      <c r="M842" s="62">
        <f>'K8 SD_UPTD 2013'!O843</f>
        <v>5317500</v>
      </c>
      <c r="N842" s="62">
        <f>'K8 SD_UPTD 2013'!P843</f>
        <v>0</v>
      </c>
      <c r="O842" s="62">
        <f>'K8 SD_UPTD 2013'!Q843</f>
        <v>3310000</v>
      </c>
      <c r="P842" s="62">
        <f>'K8 SD_UPTD 2013'!R843</f>
        <v>1600000</v>
      </c>
      <c r="Q842" s="62">
        <f>'K8 SD_UPTD 2013'!S843</f>
        <v>3928500</v>
      </c>
      <c r="R842" s="62">
        <f t="shared" si="36"/>
        <v>145801200</v>
      </c>
      <c r="S842" s="59">
        <f t="shared" si="37"/>
        <v>0</v>
      </c>
      <c r="T842" s="59">
        <f t="shared" si="38"/>
        <v>68800</v>
      </c>
      <c r="U842" s="59">
        <f>'PER TRIWULAN'!X837</f>
        <v>145870000</v>
      </c>
      <c r="V842" s="59">
        <f>'K8 SD_UPTD 2013'!F843</f>
        <v>145870000</v>
      </c>
    </row>
    <row r="843" spans="2:22">
      <c r="B843" s="79">
        <f>'PER TRIWULAN'!A838</f>
        <v>833</v>
      </c>
      <c r="C843" s="90" t="str">
        <f>'PER TRIWULAN'!I838</f>
        <v xml:space="preserve"> Wirosari </v>
      </c>
      <c r="D843" s="36" t="str">
        <f>'PER TRIWULAN'!B838</f>
        <v>SD NEGERI 8 WIROSARI</v>
      </c>
      <c r="E843" s="62">
        <f>'K8 SD_UPTD 2013'!G844</f>
        <v>1400000</v>
      </c>
      <c r="F843" s="62">
        <f>'K8 SD_UPTD 2013'!H844</f>
        <v>850000</v>
      </c>
      <c r="G843" s="62">
        <f>'K8 SD_UPTD 2013'!I844</f>
        <v>38290100</v>
      </c>
      <c r="H843" s="62">
        <f>'K8 SD_UPTD 2013'!J844</f>
        <v>12673100</v>
      </c>
      <c r="I843" s="62">
        <f>'K8 SD_UPTD 2013'!K844</f>
        <v>20156900</v>
      </c>
      <c r="J843" s="62">
        <f>'K8 SD_UPTD 2013'!L844</f>
        <v>3131300</v>
      </c>
      <c r="K843" s="62">
        <f>'K8 SD_UPTD 2013'!M844</f>
        <v>14227600</v>
      </c>
      <c r="L843" s="62">
        <f>'K8 SD_UPTD 2013'!N844</f>
        <v>11350000</v>
      </c>
      <c r="M843" s="62">
        <f>'K8 SD_UPTD 2013'!O844</f>
        <v>2885000</v>
      </c>
      <c r="N843" s="62">
        <f>'K8 SD_UPTD 2013'!P844</f>
        <v>0</v>
      </c>
      <c r="O843" s="62">
        <f>'K8 SD_UPTD 2013'!Q844</f>
        <v>1450000</v>
      </c>
      <c r="P843" s="62">
        <f>'K8 SD_UPTD 2013'!R844</f>
        <v>3199000</v>
      </c>
      <c r="Q843" s="62">
        <f>'K8 SD_UPTD 2013'!S844</f>
        <v>7257000</v>
      </c>
      <c r="R843" s="62">
        <f t="shared" si="36"/>
        <v>116870000</v>
      </c>
      <c r="S843" s="59">
        <f t="shared" si="37"/>
        <v>0</v>
      </c>
      <c r="T843" s="59">
        <f t="shared" si="38"/>
        <v>0</v>
      </c>
      <c r="U843" s="59">
        <f>'PER TRIWULAN'!X838</f>
        <v>116870000</v>
      </c>
      <c r="V843" s="59">
        <f>'K8 SD_UPTD 2013'!F844</f>
        <v>116870000</v>
      </c>
    </row>
    <row r="844" spans="2:22">
      <c r="B844" s="79">
        <f>'PER TRIWULAN'!A839</f>
        <v>834</v>
      </c>
      <c r="C844" s="90" t="str">
        <f>'PER TRIWULAN'!I839</f>
        <v xml:space="preserve"> Wirosari </v>
      </c>
      <c r="D844" s="36" t="str">
        <f>'PER TRIWULAN'!B839</f>
        <v>SD NEGERI 1 TAMBAKREJO</v>
      </c>
      <c r="E844" s="62">
        <f>'K8 SD_UPTD 2013'!G845</f>
        <v>3380000</v>
      </c>
      <c r="F844" s="62">
        <f>'K8 SD_UPTD 2013'!H845</f>
        <v>963500</v>
      </c>
      <c r="G844" s="62">
        <f>'K8 SD_UPTD 2013'!I845</f>
        <v>4410200</v>
      </c>
      <c r="H844" s="62">
        <f>'K8 SD_UPTD 2013'!J845</f>
        <v>9200300</v>
      </c>
      <c r="I844" s="62">
        <f>'K8 SD_UPTD 2013'!K845</f>
        <v>18028868</v>
      </c>
      <c r="J844" s="62">
        <f>'K8 SD_UPTD 2013'!L845</f>
        <v>0</v>
      </c>
      <c r="K844" s="62">
        <f>'K8 SD_UPTD 2013'!M845</f>
        <v>25328250</v>
      </c>
      <c r="L844" s="62">
        <f>'K8 SD_UPTD 2013'!N845</f>
        <v>19082000</v>
      </c>
      <c r="M844" s="62">
        <f>'K8 SD_UPTD 2013'!O845</f>
        <v>8509882</v>
      </c>
      <c r="N844" s="62">
        <f>'K8 SD_UPTD 2013'!P845</f>
        <v>0</v>
      </c>
      <c r="O844" s="62">
        <f>'K8 SD_UPTD 2013'!Q845</f>
        <v>0</v>
      </c>
      <c r="P844" s="62">
        <f>'K8 SD_UPTD 2013'!R845</f>
        <v>6507000</v>
      </c>
      <c r="Q844" s="62">
        <f>'K8 SD_UPTD 2013'!S845</f>
        <v>0</v>
      </c>
      <c r="R844" s="62">
        <f t="shared" ref="R844:R907" si="39">SUM(E844:Q844)</f>
        <v>95410000</v>
      </c>
      <c r="S844" s="59">
        <f t="shared" ref="S844:S907" si="40">U844-V844</f>
        <v>0</v>
      </c>
      <c r="T844" s="59">
        <f t="shared" ref="T844:T907" si="41">V844-R844</f>
        <v>0</v>
      </c>
      <c r="U844" s="59">
        <f>'PER TRIWULAN'!X839</f>
        <v>95410000</v>
      </c>
      <c r="V844" s="59">
        <f>'K8 SD_UPTD 2013'!F845</f>
        <v>95410000</v>
      </c>
    </row>
    <row r="845" spans="2:22">
      <c r="B845" s="79">
        <f>'PER TRIWULAN'!A840</f>
        <v>835</v>
      </c>
      <c r="C845" s="90" t="str">
        <f>'PER TRIWULAN'!I840</f>
        <v xml:space="preserve"> Wirosari </v>
      </c>
      <c r="D845" s="36" t="str">
        <f>'PER TRIWULAN'!B840</f>
        <v>SD NEGERI 3 TAMBAKREJO</v>
      </c>
      <c r="E845" s="62">
        <f>'K8 SD_UPTD 2013'!G846</f>
        <v>9865100</v>
      </c>
      <c r="F845" s="62">
        <f>'K8 SD_UPTD 2013'!H846</f>
        <v>10418950</v>
      </c>
      <c r="G845" s="62">
        <f>'K8 SD_UPTD 2013'!I846</f>
        <v>11422800</v>
      </c>
      <c r="H845" s="62">
        <f>'K8 SD_UPTD 2013'!J846</f>
        <v>21000000</v>
      </c>
      <c r="I845" s="62">
        <f>'K8 SD_UPTD 2013'!K846</f>
        <v>25945729</v>
      </c>
      <c r="J845" s="62">
        <f>'K8 SD_UPTD 2013'!L846</f>
        <v>3962952</v>
      </c>
      <c r="K845" s="62">
        <f>'K8 SD_UPTD 2013'!M846</f>
        <v>17482969</v>
      </c>
      <c r="L845" s="62">
        <f>'K8 SD_UPTD 2013'!N846</f>
        <v>4011500</v>
      </c>
      <c r="M845" s="62">
        <f>'K8 SD_UPTD 2013'!O846</f>
        <v>0</v>
      </c>
      <c r="N845" s="62">
        <f>'K8 SD_UPTD 2013'!P846</f>
        <v>0</v>
      </c>
      <c r="O845" s="62">
        <f>'K8 SD_UPTD 2013'!Q846</f>
        <v>0</v>
      </c>
      <c r="P845" s="62">
        <f>'K8 SD_UPTD 2013'!R846</f>
        <v>0</v>
      </c>
      <c r="Q845" s="62">
        <f>'K8 SD_UPTD 2013'!S846</f>
        <v>0</v>
      </c>
      <c r="R845" s="62">
        <f t="shared" si="39"/>
        <v>104110000</v>
      </c>
      <c r="S845" s="59">
        <f t="shared" si="40"/>
        <v>0</v>
      </c>
      <c r="T845" s="59">
        <f t="shared" si="41"/>
        <v>0</v>
      </c>
      <c r="U845" s="59">
        <f>'PER TRIWULAN'!X840</f>
        <v>104110000</v>
      </c>
      <c r="V845" s="59">
        <f>'K8 SD_UPTD 2013'!F846</f>
        <v>104110000</v>
      </c>
    </row>
    <row r="846" spans="2:22">
      <c r="B846" s="79">
        <f>'PER TRIWULAN'!A841</f>
        <v>836</v>
      </c>
      <c r="C846" s="90" t="str">
        <f>'PER TRIWULAN'!I841</f>
        <v xml:space="preserve"> Wirosari </v>
      </c>
      <c r="D846" s="36" t="str">
        <f>'PER TRIWULAN'!B841</f>
        <v>SD NEGERI 3 TANJUNGREJO</v>
      </c>
      <c r="E846" s="62">
        <f>'K8 SD_UPTD 2013'!G847</f>
        <v>1314000</v>
      </c>
      <c r="F846" s="62">
        <f>'K8 SD_UPTD 2013'!H847</f>
        <v>450000</v>
      </c>
      <c r="G846" s="62">
        <f>'K8 SD_UPTD 2013'!I847</f>
        <v>11077000</v>
      </c>
      <c r="H846" s="62">
        <f>'K8 SD_UPTD 2013'!J847</f>
        <v>5682500</v>
      </c>
      <c r="I846" s="62">
        <f>'K8 SD_UPTD 2013'!K847</f>
        <v>21605250</v>
      </c>
      <c r="J846" s="62">
        <f>'K8 SD_UPTD 2013'!L847</f>
        <v>10453320</v>
      </c>
      <c r="K846" s="62">
        <f>'K8 SD_UPTD 2013'!M847</f>
        <v>3530730</v>
      </c>
      <c r="L846" s="62">
        <f>'K8 SD_UPTD 2013'!N847</f>
        <v>10200000</v>
      </c>
      <c r="M846" s="62">
        <f>'K8 SD_UPTD 2013'!O847</f>
        <v>7232200</v>
      </c>
      <c r="N846" s="62">
        <f>'K8 SD_UPTD 2013'!P847</f>
        <v>0</v>
      </c>
      <c r="O846" s="62">
        <f>'K8 SD_UPTD 2013'!Q847</f>
        <v>1800000</v>
      </c>
      <c r="P846" s="62">
        <f>'K8 SD_UPTD 2013'!R847</f>
        <v>4035000</v>
      </c>
      <c r="Q846" s="62">
        <f>'K8 SD_UPTD 2013'!S847</f>
        <v>2950000</v>
      </c>
      <c r="R846" s="62">
        <f t="shared" si="39"/>
        <v>80330000</v>
      </c>
      <c r="S846" s="59">
        <f t="shared" si="40"/>
        <v>0</v>
      </c>
      <c r="T846" s="59">
        <f t="shared" si="41"/>
        <v>0</v>
      </c>
      <c r="U846" s="59">
        <f>'PER TRIWULAN'!X841</f>
        <v>80330000</v>
      </c>
      <c r="V846" s="59">
        <f>'K8 SD_UPTD 2013'!F847</f>
        <v>80330000</v>
      </c>
    </row>
    <row r="847" spans="2:22">
      <c r="B847" s="79">
        <f>'PER TRIWULAN'!A842</f>
        <v>837</v>
      </c>
      <c r="C847" s="90" t="str">
        <f>'PER TRIWULAN'!I842</f>
        <v xml:space="preserve"> Wirosari </v>
      </c>
      <c r="D847" s="36" t="str">
        <f>'PER TRIWULAN'!B842</f>
        <v>SD NEGERI 2 SAMBIREJO</v>
      </c>
      <c r="E847" s="62">
        <f>'K8 SD_UPTD 2013'!G848</f>
        <v>5389700</v>
      </c>
      <c r="F847" s="62">
        <f>'K8 SD_UPTD 2013'!H848</f>
        <v>0</v>
      </c>
      <c r="G847" s="62">
        <f>'K8 SD_UPTD 2013'!I848</f>
        <v>12702480</v>
      </c>
      <c r="H847" s="62">
        <f>'K8 SD_UPTD 2013'!J848</f>
        <v>7564230</v>
      </c>
      <c r="I847" s="62">
        <f>'K8 SD_UPTD 2013'!K848</f>
        <v>22231890</v>
      </c>
      <c r="J847" s="62">
        <f>'K8 SD_UPTD 2013'!L848</f>
        <v>10074650</v>
      </c>
      <c r="K847" s="62">
        <f>'K8 SD_UPTD 2013'!M848</f>
        <v>5094750</v>
      </c>
      <c r="L847" s="62">
        <f>'K8 SD_UPTD 2013'!N848</f>
        <v>16180000</v>
      </c>
      <c r="M847" s="62">
        <f>'K8 SD_UPTD 2013'!O848</f>
        <v>1524800</v>
      </c>
      <c r="N847" s="62">
        <f>'K8 SD_UPTD 2013'!P848</f>
        <v>1000000</v>
      </c>
      <c r="O847" s="62">
        <f>'K8 SD_UPTD 2013'!Q848</f>
        <v>1654500</v>
      </c>
      <c r="P847" s="62">
        <f>'K8 SD_UPTD 2013'!R848</f>
        <v>6193000</v>
      </c>
      <c r="Q847" s="62">
        <f>'K8 SD_UPTD 2013'!S848</f>
        <v>0</v>
      </c>
      <c r="R847" s="62">
        <f t="shared" si="39"/>
        <v>89610000</v>
      </c>
      <c r="S847" s="59">
        <f t="shared" si="40"/>
        <v>0</v>
      </c>
      <c r="T847" s="59">
        <f t="shared" si="41"/>
        <v>0</v>
      </c>
      <c r="U847" s="59">
        <f>'PER TRIWULAN'!X842</f>
        <v>89610000</v>
      </c>
      <c r="V847" s="59">
        <f>'K8 SD_UPTD 2013'!F848</f>
        <v>89610000</v>
      </c>
    </row>
    <row r="848" spans="2:22">
      <c r="B848" s="79">
        <f>'PER TRIWULAN'!A843</f>
        <v>838</v>
      </c>
      <c r="C848" s="90" t="str">
        <f>'PER TRIWULAN'!I843</f>
        <v xml:space="preserve"> Gabus </v>
      </c>
      <c r="D848" s="36" t="str">
        <f>'PER TRIWULAN'!B843</f>
        <v>SDIT DARUT TAUHID GABUS</v>
      </c>
      <c r="E848" s="62" t="str">
        <f>'K8 SD_UPTD 2013'!G849</f>
        <v>-</v>
      </c>
      <c r="F848" s="62" t="str">
        <f>'K8 SD_UPTD 2013'!H849</f>
        <v>-</v>
      </c>
      <c r="G848" s="62" t="str">
        <f>'K8 SD_UPTD 2013'!I849</f>
        <v>-</v>
      </c>
      <c r="H848" s="62" t="str">
        <f>'K8 SD_UPTD 2013'!J849</f>
        <v>-</v>
      </c>
      <c r="I848" s="62">
        <f>'K8 SD_UPTD 2013'!K849</f>
        <v>166000</v>
      </c>
      <c r="J848" s="62">
        <f>'K8 SD_UPTD 2013'!L849</f>
        <v>144603</v>
      </c>
      <c r="K848" s="62" t="str">
        <f>'K8 SD_UPTD 2013'!M849</f>
        <v>-</v>
      </c>
      <c r="L848" s="62">
        <f>'K8 SD_UPTD 2013'!N849</f>
        <v>33600000</v>
      </c>
      <c r="M848" s="62" t="str">
        <f>'K8 SD_UPTD 2013'!O849</f>
        <v>-</v>
      </c>
      <c r="N848" s="62" t="str">
        <f>'K8 SD_UPTD 2013'!P849</f>
        <v>-</v>
      </c>
      <c r="O848" s="62" t="str">
        <f>'K8 SD_UPTD 2013'!Q849</f>
        <v>-</v>
      </c>
      <c r="P848" s="62" t="str">
        <f>'K8 SD_UPTD 2013'!R849</f>
        <v>-</v>
      </c>
      <c r="Q848" s="62">
        <f>'K8 SD_UPTD 2013'!S849</f>
        <v>0</v>
      </c>
      <c r="R848" s="62">
        <f t="shared" si="39"/>
        <v>33910603</v>
      </c>
      <c r="S848" s="59">
        <f t="shared" si="40"/>
        <v>0</v>
      </c>
      <c r="T848" s="59">
        <f t="shared" si="41"/>
        <v>19397</v>
      </c>
      <c r="U848" s="59">
        <f>'PER TRIWULAN'!X843</f>
        <v>33930000</v>
      </c>
      <c r="V848" s="59">
        <f>'K8 SD_UPTD 2013'!F849</f>
        <v>33930000</v>
      </c>
    </row>
    <row r="849" spans="2:22">
      <c r="B849" s="79">
        <f>'PER TRIWULAN'!A844</f>
        <v>839</v>
      </c>
      <c r="C849" s="90" t="str">
        <f>'PER TRIWULAN'!I844</f>
        <v xml:space="preserve"> Godong </v>
      </c>
      <c r="D849" s="36" t="str">
        <f>'PER TRIWULAN'!B844</f>
        <v>SD YATPI  Godong</v>
      </c>
      <c r="E849" s="62">
        <f>'K8 SD_UPTD 2013'!G850</f>
        <v>2442300</v>
      </c>
      <c r="F849" s="62">
        <f>'K8 SD_UPTD 2013'!H850</f>
        <v>1070000</v>
      </c>
      <c r="G849" s="62">
        <f>'K8 SD_UPTD 2013'!I850</f>
        <v>5250700</v>
      </c>
      <c r="H849" s="62">
        <f>'K8 SD_UPTD 2013'!J850</f>
        <v>4875000</v>
      </c>
      <c r="I849" s="62">
        <f>'K8 SD_UPTD 2013'!K850</f>
        <v>3616000</v>
      </c>
      <c r="J849" s="62">
        <f>'K8 SD_UPTD 2013'!L850</f>
        <v>335000</v>
      </c>
      <c r="K849" s="62">
        <f>'K8 SD_UPTD 2013'!M850</f>
        <v>1199000</v>
      </c>
      <c r="L849" s="62">
        <f>'K8 SD_UPTD 2013'!N850</f>
        <v>37190000</v>
      </c>
      <c r="M849" s="62">
        <f>'K8 SD_UPTD 2013'!O850</f>
        <v>2055000</v>
      </c>
      <c r="N849" s="62">
        <f>'K8 SD_UPTD 2013'!P850</f>
        <v>2900000</v>
      </c>
      <c r="O849" s="62">
        <f>'K8 SD_UPTD 2013'!Q850</f>
        <v>1487000</v>
      </c>
      <c r="P849" s="62">
        <f>'K8 SD_UPTD 2013'!R850</f>
        <v>220000</v>
      </c>
      <c r="Q849" s="62">
        <f>'K8 SD_UPTD 2013'!S850</f>
        <v>0</v>
      </c>
      <c r="R849" s="62">
        <f t="shared" si="39"/>
        <v>62640000</v>
      </c>
      <c r="S849" s="59">
        <f t="shared" si="40"/>
        <v>0</v>
      </c>
      <c r="T849" s="59">
        <f t="shared" si="41"/>
        <v>0</v>
      </c>
      <c r="U849" s="59">
        <f>'PER TRIWULAN'!X844</f>
        <v>62640000</v>
      </c>
      <c r="V849" s="59">
        <f>'K8 SD_UPTD 2013'!F850</f>
        <v>62640000</v>
      </c>
    </row>
    <row r="850" spans="2:22">
      <c r="B850" s="79">
        <f>'PER TRIWULAN'!A845</f>
        <v>840</v>
      </c>
      <c r="C850" s="90" t="str">
        <f>'PER TRIWULAN'!I845</f>
        <v xml:space="preserve"> Godong </v>
      </c>
      <c r="D850" s="36" t="str">
        <f>'PER TRIWULAN'!B845</f>
        <v>SD Satu Atap Terpadu Tumbuh Kembang</v>
      </c>
      <c r="E850" s="62">
        <f>'K8 SD_UPTD 2013'!G851</f>
        <v>0</v>
      </c>
      <c r="F850" s="62">
        <f>'K8 SD_UPTD 2013'!H851</f>
        <v>0</v>
      </c>
      <c r="G850" s="62">
        <f>'K8 SD_UPTD 2013'!I851</f>
        <v>0</v>
      </c>
      <c r="H850" s="62">
        <f>'K8 SD_UPTD 2013'!J851</f>
        <v>0</v>
      </c>
      <c r="I850" s="62">
        <f>'K8 SD_UPTD 2013'!K851</f>
        <v>1240000</v>
      </c>
      <c r="J850" s="62">
        <f>'K8 SD_UPTD 2013'!L851</f>
        <v>2655000</v>
      </c>
      <c r="K850" s="62">
        <f>'K8 SD_UPTD 2013'!M851</f>
        <v>0</v>
      </c>
      <c r="L850" s="62">
        <f>'K8 SD_UPTD 2013'!N851</f>
        <v>11175000</v>
      </c>
      <c r="M850" s="62">
        <f>'K8 SD_UPTD 2013'!O851</f>
        <v>0</v>
      </c>
      <c r="N850" s="62">
        <f>'K8 SD_UPTD 2013'!P851</f>
        <v>0</v>
      </c>
      <c r="O850" s="62">
        <f>'K8 SD_UPTD 2013'!Q851</f>
        <v>600000</v>
      </c>
      <c r="P850" s="62">
        <f>'K8 SD_UPTD 2013'!R851</f>
        <v>0</v>
      </c>
      <c r="Q850" s="62">
        <f>'K8 SD_UPTD 2013'!S851</f>
        <v>0</v>
      </c>
      <c r="R850" s="62">
        <f t="shared" si="39"/>
        <v>15670000</v>
      </c>
      <c r="S850" s="59">
        <f t="shared" si="40"/>
        <v>0</v>
      </c>
      <c r="T850" s="59">
        <f t="shared" si="41"/>
        <v>-10000</v>
      </c>
      <c r="U850" s="59">
        <f>'PER TRIWULAN'!X845</f>
        <v>15660000</v>
      </c>
      <c r="V850" s="59">
        <f>'K8 SD_UPTD 2013'!F851</f>
        <v>15660000</v>
      </c>
    </row>
    <row r="851" spans="2:22">
      <c r="B851" s="79">
        <f>'PER TRIWULAN'!A846</f>
        <v>841</v>
      </c>
      <c r="C851" s="90" t="str">
        <f>'PER TRIWULAN'!I846</f>
        <v xml:space="preserve"> Gubug </v>
      </c>
      <c r="D851" s="36" t="str">
        <f>'PER TRIWULAN'!B846</f>
        <v>SDIT Al Firdaus Gubug</v>
      </c>
      <c r="E851" s="62">
        <f>'K8 SD_UPTD 2013'!G852</f>
        <v>1500000</v>
      </c>
      <c r="F851" s="62">
        <f>'K8 SD_UPTD 2013'!H852</f>
        <v>0</v>
      </c>
      <c r="G851" s="62">
        <f>'K8 SD_UPTD 2013'!I852</f>
        <v>8400000</v>
      </c>
      <c r="H851" s="62">
        <f>'K8 SD_UPTD 2013'!J852</f>
        <v>3745000</v>
      </c>
      <c r="I851" s="62">
        <f>'K8 SD_UPTD 2013'!K852</f>
        <v>5248700</v>
      </c>
      <c r="J851" s="62">
        <f>'K8 SD_UPTD 2013'!L852</f>
        <v>0</v>
      </c>
      <c r="K851" s="62">
        <f>'K8 SD_UPTD 2013'!M852</f>
        <v>0</v>
      </c>
      <c r="L851" s="62">
        <f>'K8 SD_UPTD 2013'!N852</f>
        <v>53900000</v>
      </c>
      <c r="M851" s="62">
        <f>'K8 SD_UPTD 2013'!O852</f>
        <v>4691300</v>
      </c>
      <c r="N851" s="62">
        <f>'K8 SD_UPTD 2013'!P852</f>
        <v>7800000</v>
      </c>
      <c r="O851" s="62">
        <f>'K8 SD_UPTD 2013'!Q852</f>
        <v>0</v>
      </c>
      <c r="P851" s="62">
        <f>'K8 SD_UPTD 2013'!R852</f>
        <v>0</v>
      </c>
      <c r="Q851" s="62">
        <f>'K8 SD_UPTD 2013'!S852</f>
        <v>845000</v>
      </c>
      <c r="R851" s="62">
        <f t="shared" si="39"/>
        <v>86130000</v>
      </c>
      <c r="S851" s="59">
        <f t="shared" si="40"/>
        <v>0</v>
      </c>
      <c r="T851" s="59">
        <f t="shared" si="41"/>
        <v>0</v>
      </c>
      <c r="U851" s="59">
        <f>'PER TRIWULAN'!X846</f>
        <v>86130000</v>
      </c>
      <c r="V851" s="59">
        <f>'K8 SD_UPTD 2013'!F852</f>
        <v>86130000</v>
      </c>
    </row>
    <row r="852" spans="2:22">
      <c r="B852" s="79">
        <f>'PER TRIWULAN'!A847</f>
        <v>842</v>
      </c>
      <c r="C852" s="90" t="str">
        <f>'PER TRIWULAN'!I847</f>
        <v xml:space="preserve"> Kradenan </v>
      </c>
      <c r="D852" s="36" t="str">
        <f>'PER TRIWULAN'!B847</f>
        <v>SD ISLAM KRADENAN</v>
      </c>
      <c r="E852" s="62">
        <f>'K8 SD_UPTD 2013'!G853</f>
        <v>0</v>
      </c>
      <c r="F852" s="62">
        <f>'K8 SD_UPTD 2013'!H853</f>
        <v>0</v>
      </c>
      <c r="G852" s="62">
        <f>'K8 SD_UPTD 2013'!I853</f>
        <v>10794600</v>
      </c>
      <c r="H852" s="62">
        <f>'K8 SD_UPTD 2013'!J853</f>
        <v>12945200</v>
      </c>
      <c r="I852" s="62">
        <f>'K8 SD_UPTD 2013'!K853</f>
        <v>6246600</v>
      </c>
      <c r="J852" s="62">
        <f>'K8 SD_UPTD 2013'!L853</f>
        <v>1749400</v>
      </c>
      <c r="K852" s="62">
        <f>'K8 SD_UPTD 2013'!M853</f>
        <v>0</v>
      </c>
      <c r="L852" s="62">
        <f>'K8 SD_UPTD 2013'!N853</f>
        <v>46650000</v>
      </c>
      <c r="M852" s="62">
        <f>'K8 SD_UPTD 2013'!O853</f>
        <v>6004200</v>
      </c>
      <c r="N852" s="62">
        <f>'K8 SD_UPTD 2013'!P853</f>
        <v>0</v>
      </c>
      <c r="O852" s="62">
        <f>'K8 SD_UPTD 2013'!Q853</f>
        <v>0</v>
      </c>
      <c r="P852" s="62">
        <f>'K8 SD_UPTD 2013'!R853</f>
        <v>0</v>
      </c>
      <c r="Q852" s="62">
        <f>'K8 SD_UPTD 2013'!S853</f>
        <v>0</v>
      </c>
      <c r="R852" s="62">
        <f t="shared" si="39"/>
        <v>84390000</v>
      </c>
      <c r="S852" s="59">
        <f t="shared" si="40"/>
        <v>0</v>
      </c>
      <c r="T852" s="59">
        <f t="shared" si="41"/>
        <v>0</v>
      </c>
      <c r="U852" s="59">
        <f>'PER TRIWULAN'!X847</f>
        <v>84390000</v>
      </c>
      <c r="V852" s="59">
        <f>'K8 SD_UPTD 2013'!F853</f>
        <v>84390000</v>
      </c>
    </row>
    <row r="853" spans="2:22">
      <c r="B853" s="79">
        <f>'PER TRIWULAN'!A848</f>
        <v>843</v>
      </c>
      <c r="C853" s="90" t="str">
        <f>'PER TRIWULAN'!I848</f>
        <v xml:space="preserve"> Penawangan </v>
      </c>
      <c r="D853" s="36" t="str">
        <f>'PER TRIWULAN'!B848</f>
        <v>SD KRISTEN</v>
      </c>
      <c r="E853" s="62">
        <f>'K8 SD_UPTD 2013'!G854</f>
        <v>2238750</v>
      </c>
      <c r="F853" s="62">
        <f>'K8 SD_UPTD 2013'!H854</f>
        <v>78000</v>
      </c>
      <c r="G853" s="62">
        <f>'K8 SD_UPTD 2013'!I854</f>
        <v>6026050</v>
      </c>
      <c r="H853" s="62">
        <f>'K8 SD_UPTD 2013'!J854</f>
        <v>9503900</v>
      </c>
      <c r="I853" s="62">
        <f>'K8 SD_UPTD 2013'!K854</f>
        <v>2930000</v>
      </c>
      <c r="J853" s="62">
        <f>'K8 SD_UPTD 2013'!L854</f>
        <v>967804</v>
      </c>
      <c r="K853" s="62">
        <f>'K8 SD_UPTD 2013'!M854</f>
        <v>140000</v>
      </c>
      <c r="L853" s="62">
        <f>'K8 SD_UPTD 2013'!N854</f>
        <v>15400000</v>
      </c>
      <c r="M853" s="62">
        <f>'K8 SD_UPTD 2013'!O854</f>
        <v>4230500</v>
      </c>
      <c r="N853" s="62">
        <f>'K8 SD_UPTD 2013'!P854</f>
        <v>0</v>
      </c>
      <c r="O853" s="62">
        <f>'K8 SD_UPTD 2013'!Q854</f>
        <v>3123500</v>
      </c>
      <c r="P853" s="62">
        <f>'K8 SD_UPTD 2013'!R854</f>
        <v>485000</v>
      </c>
      <c r="Q853" s="62">
        <f>'K8 SD_UPTD 2013'!S854</f>
        <v>275000</v>
      </c>
      <c r="R853" s="62">
        <f t="shared" si="39"/>
        <v>45398504</v>
      </c>
      <c r="S853" s="59">
        <f t="shared" si="40"/>
        <v>0</v>
      </c>
      <c r="T853" s="59">
        <f t="shared" si="41"/>
        <v>131496</v>
      </c>
      <c r="U853" s="59">
        <f>'PER TRIWULAN'!X848</f>
        <v>45530000</v>
      </c>
      <c r="V853" s="59">
        <f>'K8 SD_UPTD 2013'!F854</f>
        <v>45530000</v>
      </c>
    </row>
    <row r="854" spans="2:22">
      <c r="B854" s="79">
        <f>'PER TRIWULAN'!A849</f>
        <v>844</v>
      </c>
      <c r="C854" s="90" t="str">
        <f>'PER TRIWULAN'!I849</f>
        <v xml:space="preserve"> Pulokulon </v>
      </c>
      <c r="D854" s="36" t="str">
        <f>'PER TRIWULAN'!B849</f>
        <v>SD Islam As Shomadhany Jetaksari</v>
      </c>
      <c r="E854" s="62">
        <f>'K8 SD_UPTD 2013'!G855</f>
        <v>0</v>
      </c>
      <c r="F854" s="62">
        <f>'K8 SD_UPTD 2013'!H855</f>
        <v>190000</v>
      </c>
      <c r="G854" s="62">
        <f>'K8 SD_UPTD 2013'!I855</f>
        <v>600000</v>
      </c>
      <c r="H854" s="62">
        <f>'K8 SD_UPTD 2013'!J855</f>
        <v>1464500</v>
      </c>
      <c r="I854" s="62">
        <f>'K8 SD_UPTD 2013'!K855</f>
        <v>8486950</v>
      </c>
      <c r="J854" s="62">
        <f>'K8 SD_UPTD 2013'!L855</f>
        <v>1735000</v>
      </c>
      <c r="K854" s="62">
        <f>'K8 SD_UPTD 2013'!M855</f>
        <v>2372300</v>
      </c>
      <c r="L854" s="62">
        <f>'K8 SD_UPTD 2013'!N855</f>
        <v>13191000</v>
      </c>
      <c r="M854" s="62">
        <f>'K8 SD_UPTD 2013'!O855</f>
        <v>2406500</v>
      </c>
      <c r="N854" s="62">
        <f>'K8 SD_UPTD 2013'!P855</f>
        <v>0</v>
      </c>
      <c r="O854" s="62">
        <f>'K8 SD_UPTD 2013'!Q855</f>
        <v>1440000</v>
      </c>
      <c r="P854" s="62">
        <f>'K8 SD_UPTD 2013'!R855</f>
        <v>650000</v>
      </c>
      <c r="Q854" s="62">
        <f>'K8 SD_UPTD 2013'!S855</f>
        <v>1248750</v>
      </c>
      <c r="R854" s="62">
        <f t="shared" si="39"/>
        <v>33785000</v>
      </c>
      <c r="S854" s="59">
        <f t="shared" si="40"/>
        <v>0</v>
      </c>
      <c r="T854" s="59">
        <f t="shared" si="41"/>
        <v>145000</v>
      </c>
      <c r="U854" s="59">
        <f>'PER TRIWULAN'!X849</f>
        <v>33930000</v>
      </c>
      <c r="V854" s="59">
        <f>'K8 SD_UPTD 2013'!F855</f>
        <v>33930000</v>
      </c>
    </row>
    <row r="855" spans="2:22">
      <c r="B855" s="79">
        <f>'PER TRIWULAN'!A850</f>
        <v>845</v>
      </c>
      <c r="C855" s="90" t="str">
        <f>'PER TRIWULAN'!I850</f>
        <v xml:space="preserve"> Purwodadi </v>
      </c>
      <c r="D855" s="36" t="str">
        <f>'PER TRIWULAN'!B850</f>
        <v>SD INTEGRAL LUQMAN AL HAKIM</v>
      </c>
      <c r="E855" s="62">
        <f>'K8 SD_UPTD 2013'!G856</f>
        <v>0</v>
      </c>
      <c r="F855" s="62">
        <f>'K8 SD_UPTD 2013'!H856</f>
        <v>0</v>
      </c>
      <c r="G855" s="62">
        <f>'K8 SD_UPTD 2013'!I856</f>
        <v>0</v>
      </c>
      <c r="H855" s="62">
        <f>'K8 SD_UPTD 2013'!J856</f>
        <v>0</v>
      </c>
      <c r="I855" s="62">
        <f>'K8 SD_UPTD 2013'!K856</f>
        <v>0</v>
      </c>
      <c r="J855" s="62">
        <f>'K8 SD_UPTD 2013'!L856</f>
        <v>0</v>
      </c>
      <c r="K855" s="62">
        <f>'K8 SD_UPTD 2013'!M856</f>
        <v>0</v>
      </c>
      <c r="L855" s="62">
        <f>'K8 SD_UPTD 2013'!N856</f>
        <v>0</v>
      </c>
      <c r="M855" s="62">
        <f>'K8 SD_UPTD 2013'!O856</f>
        <v>0</v>
      </c>
      <c r="N855" s="62">
        <f>'K8 SD_UPTD 2013'!P856</f>
        <v>0</v>
      </c>
      <c r="O855" s="62">
        <f>'K8 SD_UPTD 2013'!Q856</f>
        <v>0</v>
      </c>
      <c r="P855" s="62">
        <f>'K8 SD_UPTD 2013'!R856</f>
        <v>0</v>
      </c>
      <c r="Q855" s="62">
        <f>'K8 SD_UPTD 2013'!S856</f>
        <v>0</v>
      </c>
      <c r="R855" s="62">
        <f t="shared" si="39"/>
        <v>0</v>
      </c>
      <c r="S855" s="59">
        <f t="shared" si="40"/>
        <v>184150000</v>
      </c>
      <c r="T855" s="59">
        <f t="shared" si="41"/>
        <v>0</v>
      </c>
      <c r="U855" s="59">
        <f>'PER TRIWULAN'!X850</f>
        <v>184150000</v>
      </c>
      <c r="V855" s="59">
        <f>'K8 SD_UPTD 2013'!F856</f>
        <v>0</v>
      </c>
    </row>
    <row r="856" spans="2:22">
      <c r="B856" s="79">
        <f>'PER TRIWULAN'!A851</f>
        <v>846</v>
      </c>
      <c r="C856" s="90" t="str">
        <f>'PER TRIWULAN'!I851</f>
        <v xml:space="preserve"> Purwodadi </v>
      </c>
      <c r="D856" s="36" t="str">
        <f>'PER TRIWULAN'!B851</f>
        <v>SD ISLAM TERPADU AL FIRDAUS</v>
      </c>
      <c r="E856" s="62">
        <f>'K8 SD_UPTD 2013'!G857</f>
        <v>0</v>
      </c>
      <c r="F856" s="62">
        <f>'K8 SD_UPTD 2013'!H857</f>
        <v>0</v>
      </c>
      <c r="G856" s="62">
        <f>'K8 SD_UPTD 2013'!I857</f>
        <v>0</v>
      </c>
      <c r="H856" s="62">
        <f>'K8 SD_UPTD 2013'!J857</f>
        <v>0</v>
      </c>
      <c r="I856" s="62">
        <f>'K8 SD_UPTD 2013'!K857</f>
        <v>0</v>
      </c>
      <c r="J856" s="62">
        <f>'K8 SD_UPTD 2013'!L857</f>
        <v>0</v>
      </c>
      <c r="K856" s="62">
        <f>'K8 SD_UPTD 2013'!M857</f>
        <v>0</v>
      </c>
      <c r="L856" s="62">
        <f>'K8 SD_UPTD 2013'!N857</f>
        <v>0</v>
      </c>
      <c r="M856" s="62">
        <f>'K8 SD_UPTD 2013'!O857</f>
        <v>0</v>
      </c>
      <c r="N856" s="62">
        <f>'K8 SD_UPTD 2013'!P857</f>
        <v>0</v>
      </c>
      <c r="O856" s="62">
        <f>'K8 SD_UPTD 2013'!Q857</f>
        <v>0</v>
      </c>
      <c r="P856" s="62">
        <f>'K8 SD_UPTD 2013'!R857</f>
        <v>0</v>
      </c>
      <c r="Q856" s="62">
        <f>'K8 SD_UPTD 2013'!S857</f>
        <v>0</v>
      </c>
      <c r="R856" s="62">
        <f t="shared" si="39"/>
        <v>0</v>
      </c>
      <c r="S856" s="59">
        <f t="shared" si="40"/>
        <v>174870000</v>
      </c>
      <c r="T856" s="59">
        <f t="shared" si="41"/>
        <v>0</v>
      </c>
      <c r="U856" s="59">
        <f>'PER TRIWULAN'!X851</f>
        <v>174870000</v>
      </c>
      <c r="V856" s="59">
        <f>'K8 SD_UPTD 2013'!F857</f>
        <v>0</v>
      </c>
    </row>
    <row r="857" spans="2:22">
      <c r="B857" s="79">
        <f>'PER TRIWULAN'!A852</f>
        <v>847</v>
      </c>
      <c r="C857" s="90" t="str">
        <f>'PER TRIWULAN'!I852</f>
        <v xml:space="preserve"> Purwodadi </v>
      </c>
      <c r="D857" s="36" t="str">
        <f>'PER TRIWULAN'!B852</f>
        <v>SD KRISTEN 1 PURWODADI</v>
      </c>
      <c r="E857" s="62">
        <f>'K8 SD_UPTD 2013'!G858</f>
        <v>0</v>
      </c>
      <c r="F857" s="62">
        <f>'K8 SD_UPTD 2013'!H858</f>
        <v>0</v>
      </c>
      <c r="G857" s="62">
        <f>'K8 SD_UPTD 2013'!I858</f>
        <v>0</v>
      </c>
      <c r="H857" s="62">
        <f>'K8 SD_UPTD 2013'!J858</f>
        <v>0</v>
      </c>
      <c r="I857" s="62">
        <f>'K8 SD_UPTD 2013'!K858</f>
        <v>0</v>
      </c>
      <c r="J857" s="62">
        <f>'K8 SD_UPTD 2013'!L858</f>
        <v>0</v>
      </c>
      <c r="K857" s="62">
        <f>'K8 SD_UPTD 2013'!M858</f>
        <v>0</v>
      </c>
      <c r="L857" s="62">
        <f>'K8 SD_UPTD 2013'!N858</f>
        <v>0</v>
      </c>
      <c r="M857" s="62">
        <f>'K8 SD_UPTD 2013'!O858</f>
        <v>0</v>
      </c>
      <c r="N857" s="62">
        <f>'K8 SD_UPTD 2013'!P858</f>
        <v>0</v>
      </c>
      <c r="O857" s="62">
        <f>'K8 SD_UPTD 2013'!Q858</f>
        <v>0</v>
      </c>
      <c r="P857" s="62">
        <f>'K8 SD_UPTD 2013'!R858</f>
        <v>0</v>
      </c>
      <c r="Q857" s="62">
        <f>'K8 SD_UPTD 2013'!S858</f>
        <v>0</v>
      </c>
      <c r="R857" s="62">
        <f t="shared" si="39"/>
        <v>0</v>
      </c>
      <c r="S857" s="59">
        <f t="shared" si="40"/>
        <v>94830000</v>
      </c>
      <c r="T857" s="59">
        <f t="shared" si="41"/>
        <v>0</v>
      </c>
      <c r="U857" s="59">
        <f>'PER TRIWULAN'!X852</f>
        <v>94830000</v>
      </c>
      <c r="V857" s="59">
        <f>'K8 SD_UPTD 2013'!F858</f>
        <v>0</v>
      </c>
    </row>
    <row r="858" spans="2:22">
      <c r="B858" s="79">
        <f>'PER TRIWULAN'!A853</f>
        <v>848</v>
      </c>
      <c r="C858" s="90" t="str">
        <f>'PER TRIWULAN'!I853</f>
        <v xml:space="preserve"> Purwodadi </v>
      </c>
      <c r="D858" s="36" t="str">
        <f>'PER TRIWULAN'!B853</f>
        <v>SD KRISTEN 2 PURWODADI</v>
      </c>
      <c r="E858" s="62">
        <f>'K8 SD_UPTD 2013'!G859</f>
        <v>0</v>
      </c>
      <c r="F858" s="62">
        <f>'K8 SD_UPTD 2013'!H859</f>
        <v>0</v>
      </c>
      <c r="G858" s="62">
        <f>'K8 SD_UPTD 2013'!I859</f>
        <v>0</v>
      </c>
      <c r="H858" s="62">
        <f>'K8 SD_UPTD 2013'!J859</f>
        <v>0</v>
      </c>
      <c r="I858" s="62">
        <f>'K8 SD_UPTD 2013'!K859</f>
        <v>0</v>
      </c>
      <c r="J858" s="62">
        <f>'K8 SD_UPTD 2013'!L859</f>
        <v>0</v>
      </c>
      <c r="K858" s="62">
        <f>'K8 SD_UPTD 2013'!M859</f>
        <v>0</v>
      </c>
      <c r="L858" s="62">
        <f>'K8 SD_UPTD 2013'!N859</f>
        <v>0</v>
      </c>
      <c r="M858" s="62">
        <f>'K8 SD_UPTD 2013'!O859</f>
        <v>0</v>
      </c>
      <c r="N858" s="62">
        <f>'K8 SD_UPTD 2013'!P859</f>
        <v>0</v>
      </c>
      <c r="O858" s="62">
        <f>'K8 SD_UPTD 2013'!Q859</f>
        <v>0</v>
      </c>
      <c r="P858" s="62">
        <f>'K8 SD_UPTD 2013'!R859</f>
        <v>0</v>
      </c>
      <c r="Q858" s="62">
        <f>'K8 SD_UPTD 2013'!S859</f>
        <v>0</v>
      </c>
      <c r="R858" s="62">
        <f t="shared" si="39"/>
        <v>0</v>
      </c>
      <c r="S858" s="59">
        <f t="shared" si="40"/>
        <v>42920000</v>
      </c>
      <c r="T858" s="59">
        <f t="shared" si="41"/>
        <v>0</v>
      </c>
      <c r="U858" s="59">
        <f>'PER TRIWULAN'!X853</f>
        <v>42920000</v>
      </c>
      <c r="V858" s="59">
        <f>'K8 SD_UPTD 2013'!F859</f>
        <v>0</v>
      </c>
    </row>
    <row r="859" spans="2:22">
      <c r="B859" s="79">
        <f>'PER TRIWULAN'!A854</f>
        <v>849</v>
      </c>
      <c r="C859" s="90" t="str">
        <f>'PER TRIWULAN'!I854</f>
        <v xml:space="preserve"> Purwodadi </v>
      </c>
      <c r="D859" s="36" t="str">
        <f>'PER TRIWULAN'!B854</f>
        <v>SLB B YPLB DANYANG PURWODADI</v>
      </c>
      <c r="E859" s="62">
        <f>'K8 SD_UPTD 2013'!G860</f>
        <v>0</v>
      </c>
      <c r="F859" s="62">
        <f>'K8 SD_UPTD 2013'!H860</f>
        <v>0</v>
      </c>
      <c r="G859" s="62">
        <f>'K8 SD_UPTD 2013'!I860</f>
        <v>0</v>
      </c>
      <c r="H859" s="62">
        <f>'K8 SD_UPTD 2013'!J860</f>
        <v>0</v>
      </c>
      <c r="I859" s="62">
        <f>'K8 SD_UPTD 2013'!K860</f>
        <v>0</v>
      </c>
      <c r="J859" s="62">
        <f>'K8 SD_UPTD 2013'!L860</f>
        <v>0</v>
      </c>
      <c r="K859" s="62">
        <f>'K8 SD_UPTD 2013'!M860</f>
        <v>0</v>
      </c>
      <c r="L859" s="62">
        <f>'K8 SD_UPTD 2013'!N860</f>
        <v>0</v>
      </c>
      <c r="M859" s="62">
        <f>'K8 SD_UPTD 2013'!O860</f>
        <v>0</v>
      </c>
      <c r="N859" s="62">
        <f>'K8 SD_UPTD 2013'!P860</f>
        <v>0</v>
      </c>
      <c r="O859" s="62">
        <f>'K8 SD_UPTD 2013'!Q860</f>
        <v>0</v>
      </c>
      <c r="P859" s="62">
        <f>'K8 SD_UPTD 2013'!R860</f>
        <v>0</v>
      </c>
      <c r="Q859" s="62">
        <f>'K8 SD_UPTD 2013'!S860</f>
        <v>0</v>
      </c>
      <c r="R859" s="62">
        <f t="shared" si="39"/>
        <v>0</v>
      </c>
      <c r="S859" s="59">
        <f t="shared" si="40"/>
        <v>33060000</v>
      </c>
      <c r="T859" s="59">
        <f t="shared" si="41"/>
        <v>0</v>
      </c>
      <c r="U859" s="59">
        <f>'PER TRIWULAN'!X854</f>
        <v>33060000</v>
      </c>
      <c r="V859" s="59">
        <f>'K8 SD_UPTD 2013'!F860</f>
        <v>0</v>
      </c>
    </row>
    <row r="860" spans="2:22">
      <c r="B860" s="79">
        <f>'PER TRIWULAN'!A855</f>
        <v>850</v>
      </c>
      <c r="C860" s="90" t="str">
        <f>'PER TRIWULAN'!I855</f>
        <v xml:space="preserve"> Wirosari </v>
      </c>
      <c r="D860" s="36" t="str">
        <f>'PER TRIWULAN'!B855</f>
        <v>SD Islam Terpadu Muhamadiyah</v>
      </c>
      <c r="E860" s="62">
        <f>'K8 SD_UPTD 2013'!G861</f>
        <v>1500000</v>
      </c>
      <c r="F860" s="62">
        <f>'K8 SD_UPTD 2013'!H861</f>
        <v>2350000</v>
      </c>
      <c r="G860" s="62">
        <f>'K8 SD_UPTD 2013'!I861</f>
        <v>6720000</v>
      </c>
      <c r="H860" s="62">
        <f>'K8 SD_UPTD 2013'!J861</f>
        <v>4807000</v>
      </c>
      <c r="I860" s="62">
        <f>'K8 SD_UPTD 2013'!K861</f>
        <v>10200000</v>
      </c>
      <c r="J860" s="62">
        <f>'K8 SD_UPTD 2013'!L861</f>
        <v>1800000</v>
      </c>
      <c r="K860" s="62">
        <f>'K8 SD_UPTD 2013'!M861</f>
        <v>1200000</v>
      </c>
      <c r="L860" s="62">
        <f>'K8 SD_UPTD 2013'!N861</f>
        <v>28500000</v>
      </c>
      <c r="M860" s="62">
        <f>'K8 SD_UPTD 2013'!O861</f>
        <v>4763000</v>
      </c>
      <c r="N860" s="62">
        <f>'K8 SD_UPTD 2013'!P861</f>
        <v>0</v>
      </c>
      <c r="O860" s="62">
        <f>'K8 SD_UPTD 2013'!Q861</f>
        <v>800000</v>
      </c>
      <c r="P860" s="62">
        <f>'K8 SD_UPTD 2013'!R861</f>
        <v>0</v>
      </c>
      <c r="Q860" s="62">
        <f>'K8 SD_UPTD 2013'!S861</f>
        <v>0</v>
      </c>
      <c r="R860" s="62">
        <f t="shared" si="39"/>
        <v>62640000</v>
      </c>
      <c r="S860" s="59">
        <f t="shared" si="40"/>
        <v>0</v>
      </c>
      <c r="T860" s="59">
        <f t="shared" si="41"/>
        <v>0</v>
      </c>
      <c r="U860" s="59">
        <f>'PER TRIWULAN'!X855</f>
        <v>62640000</v>
      </c>
      <c r="V860" s="59">
        <f>'K8 SD_UPTD 2013'!F861</f>
        <v>62640000</v>
      </c>
    </row>
    <row r="861" spans="2:22">
      <c r="B861" s="79">
        <f>'PER TRIWULAN'!A856</f>
        <v>851</v>
      </c>
      <c r="C861" s="90" t="str">
        <f>'PER TRIWULAN'!I856</f>
        <v xml:space="preserve"> Purwodadi </v>
      </c>
      <c r="D861" s="36" t="str">
        <f>'PER TRIWULAN'!B856</f>
        <v xml:space="preserve"> SD Bilingual Muhammadiyah 1 Purwodadi </v>
      </c>
      <c r="E861" s="62">
        <f>'K8 SD_UPTD 2013'!G862</f>
        <v>0</v>
      </c>
      <c r="F861" s="62">
        <f>'K8 SD_UPTD 2013'!H862</f>
        <v>0</v>
      </c>
      <c r="G861" s="62">
        <f>'K8 SD_UPTD 2013'!I862</f>
        <v>0</v>
      </c>
      <c r="H861" s="62">
        <f>'K8 SD_UPTD 2013'!J862</f>
        <v>0</v>
      </c>
      <c r="I861" s="62">
        <f>'K8 SD_UPTD 2013'!K862</f>
        <v>0</v>
      </c>
      <c r="J861" s="62">
        <f>'K8 SD_UPTD 2013'!L862</f>
        <v>0</v>
      </c>
      <c r="K861" s="62">
        <f>'K8 SD_UPTD 2013'!M862</f>
        <v>0</v>
      </c>
      <c r="L861" s="62">
        <f>'K8 SD_UPTD 2013'!N862</f>
        <v>0</v>
      </c>
      <c r="M861" s="62">
        <f>'K8 SD_UPTD 2013'!O862</f>
        <v>0</v>
      </c>
      <c r="N861" s="62">
        <f>'K8 SD_UPTD 2013'!P862</f>
        <v>0</v>
      </c>
      <c r="O861" s="62">
        <f>'K8 SD_UPTD 2013'!Q862</f>
        <v>0</v>
      </c>
      <c r="P861" s="62">
        <f>'K8 SD_UPTD 2013'!R862</f>
        <v>0</v>
      </c>
      <c r="Q861" s="62">
        <f>'K8 SD_UPTD 2013'!S862</f>
        <v>0</v>
      </c>
      <c r="R861" s="62">
        <f t="shared" si="39"/>
        <v>0</v>
      </c>
      <c r="S861" s="59">
        <f t="shared" si="40"/>
        <v>11600000</v>
      </c>
      <c r="T861" s="59">
        <f t="shared" si="41"/>
        <v>0</v>
      </c>
      <c r="U861" s="59">
        <f>'PER TRIWULAN'!X856</f>
        <v>11600000</v>
      </c>
      <c r="V861" s="59">
        <f>'K8 SD_UPTD 2013'!F862</f>
        <v>0</v>
      </c>
    </row>
    <row r="862" spans="2:22">
      <c r="B862" s="79">
        <f>'PER TRIWULAN'!A857</f>
        <v>0</v>
      </c>
      <c r="C862" s="90">
        <f>'PER TRIWULAN'!I857</f>
        <v>0</v>
      </c>
      <c r="D862" s="36">
        <f>'PER TRIWULAN'!B857</f>
        <v>0</v>
      </c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>
        <f t="shared" si="39"/>
        <v>0</v>
      </c>
      <c r="S862" s="59">
        <f t="shared" si="40"/>
        <v>0</v>
      </c>
      <c r="T862" s="59">
        <f t="shared" si="41"/>
        <v>0</v>
      </c>
      <c r="U862" s="59">
        <f>'PER TRIWULAN'!X857</f>
        <v>0</v>
      </c>
      <c r="V862" s="59">
        <f>'K8 SD_UPTD 2013'!F863</f>
        <v>0</v>
      </c>
    </row>
    <row r="863" spans="2:22">
      <c r="B863" s="79">
        <f>'PER TRIWULAN'!A858</f>
        <v>852</v>
      </c>
      <c r="C863" s="90" t="str">
        <f>'PER TRIWULAN'!I858</f>
        <v xml:space="preserve"> Brati </v>
      </c>
      <c r="D863" s="36" t="str">
        <f>'PER TRIWULAN'!B858</f>
        <v>SMP NEGERI 1 BRATI</v>
      </c>
      <c r="E863" s="62">
        <f>'K8 SMP 2013'!G11</f>
        <v>0</v>
      </c>
      <c r="F863" s="62">
        <f>'K8 SMP 2013'!H11</f>
        <v>12280000</v>
      </c>
      <c r="G863" s="62">
        <f>'K8 SMP 2013'!I11</f>
        <v>90327500</v>
      </c>
      <c r="H863" s="62">
        <f>'K8 SMP 2013'!J11</f>
        <v>127590400</v>
      </c>
      <c r="I863" s="62">
        <f>'K8 SMP 2013'!K11</f>
        <v>172197289</v>
      </c>
      <c r="J863" s="62">
        <f>'K8 SMP 2013'!L11</f>
        <v>9739811</v>
      </c>
      <c r="K863" s="62">
        <f>'K8 SMP 2013'!M11</f>
        <v>27415000</v>
      </c>
      <c r="L863" s="62">
        <f>'K8 SMP 2013'!N11</f>
        <v>114450000</v>
      </c>
      <c r="M863" s="62">
        <f>'K8 SMP 2013'!O11</f>
        <v>52890000</v>
      </c>
      <c r="N863" s="62">
        <f>'K8 SMP 2013'!P11</f>
        <v>0</v>
      </c>
      <c r="O863" s="62">
        <f>'K8 SMP 2013'!Q11</f>
        <v>2400000</v>
      </c>
      <c r="P863" s="62">
        <f>'K8 SMP 2013'!R11</f>
        <v>5100000</v>
      </c>
      <c r="Q863" s="62">
        <f>'K8 SMP 2013'!S11</f>
        <v>31000000</v>
      </c>
      <c r="R863" s="62">
        <f t="shared" si="39"/>
        <v>645390000</v>
      </c>
      <c r="S863" s="59">
        <f t="shared" si="40"/>
        <v>0</v>
      </c>
      <c r="T863" s="59">
        <f t="shared" si="41"/>
        <v>0</v>
      </c>
      <c r="U863" s="59">
        <f>'PER TRIWULAN'!X858</f>
        <v>645390000</v>
      </c>
      <c r="V863" s="59">
        <f>'K8 SMP 2013'!F11</f>
        <v>645390000</v>
      </c>
    </row>
    <row r="864" spans="2:22">
      <c r="B864" s="79">
        <f>'PER TRIWULAN'!A859</f>
        <v>853</v>
      </c>
      <c r="C864" s="90" t="str">
        <f>'PER TRIWULAN'!I859</f>
        <v xml:space="preserve"> Brati </v>
      </c>
      <c r="D864" s="36" t="str">
        <f>'PER TRIWULAN'!B859</f>
        <v>SMP NEGERI 2 SATU ATAP BRATI</v>
      </c>
      <c r="E864" s="62">
        <f>'K8 SMP 2013'!G12</f>
        <v>50000</v>
      </c>
      <c r="F864" s="62">
        <f>'K8 SMP 2013'!H12</f>
        <v>8900000</v>
      </c>
      <c r="G864" s="62">
        <f>'K8 SMP 2013'!I12</f>
        <v>15544800</v>
      </c>
      <c r="H864" s="62">
        <f>'K8 SMP 2013'!J12</f>
        <v>21167350</v>
      </c>
      <c r="I864" s="62">
        <f>'K8 SMP 2013'!K12</f>
        <v>7926600</v>
      </c>
      <c r="J864" s="62">
        <f>'K8 SMP 2013'!L12</f>
        <v>1576000</v>
      </c>
      <c r="K864" s="62">
        <f>'K8 SMP 2013'!M12</f>
        <v>4205000</v>
      </c>
      <c r="L864" s="62">
        <f>'K8 SMP 2013'!N12</f>
        <v>19800000</v>
      </c>
      <c r="M864" s="62">
        <f>'K8 SMP 2013'!O12</f>
        <v>2025000</v>
      </c>
      <c r="N864" s="62">
        <f>'K8 SMP 2013'!P12</f>
        <v>0</v>
      </c>
      <c r="O864" s="62">
        <f>'K8 SMP 2013'!Q12</f>
        <v>300000</v>
      </c>
      <c r="P864" s="62">
        <f>'K8 SMP 2013'!R12</f>
        <v>0</v>
      </c>
      <c r="Q864" s="62">
        <f>'K8 SMP 2013'!S12</f>
        <v>17550250</v>
      </c>
      <c r="R864" s="62">
        <f t="shared" si="39"/>
        <v>99045000</v>
      </c>
      <c r="S864" s="59">
        <f t="shared" si="40"/>
        <v>0</v>
      </c>
      <c r="T864" s="59">
        <f t="shared" si="41"/>
        <v>0</v>
      </c>
      <c r="U864" s="59">
        <f>'PER TRIWULAN'!X859</f>
        <v>99045000</v>
      </c>
      <c r="V864" s="59">
        <f>'K8 SMP 2013'!F12</f>
        <v>99045000</v>
      </c>
    </row>
    <row r="865" spans="2:22">
      <c r="B865" s="79">
        <f>'PER TRIWULAN'!A860</f>
        <v>854</v>
      </c>
      <c r="C865" s="90" t="str">
        <f>'PER TRIWULAN'!I860</f>
        <v xml:space="preserve"> Brati </v>
      </c>
      <c r="D865" s="36" t="str">
        <f>'PER TRIWULAN'!B860</f>
        <v>SMPT NEGERI 1 Brati</v>
      </c>
      <c r="E865" s="62">
        <f>'K8 SMP 2013'!G13</f>
        <v>0</v>
      </c>
      <c r="F865" s="62">
        <f>'K8 SMP 2013'!H13</f>
        <v>0</v>
      </c>
      <c r="G865" s="62">
        <f>'K8 SMP 2013'!I13</f>
        <v>0</v>
      </c>
      <c r="H865" s="62">
        <f>'K8 SMP 2013'!J13</f>
        <v>0</v>
      </c>
      <c r="I865" s="62">
        <f>'K8 SMP 2013'!K13</f>
        <v>2590000</v>
      </c>
      <c r="J865" s="62">
        <f>'K8 SMP 2013'!L13</f>
        <v>0</v>
      </c>
      <c r="K865" s="62">
        <f>'K8 SMP 2013'!M13</f>
        <v>0</v>
      </c>
      <c r="L865" s="62">
        <f>'K8 SMP 2013'!N13</f>
        <v>18000000</v>
      </c>
      <c r="M865" s="62">
        <f>'K8 SMP 2013'!O13</f>
        <v>0</v>
      </c>
      <c r="N865" s="62">
        <f>'K8 SMP 2013'!P13</f>
        <v>0</v>
      </c>
      <c r="O865" s="62">
        <f>'K8 SMP 2013'!Q13</f>
        <v>0</v>
      </c>
      <c r="P865" s="62">
        <f>'K8 SMP 2013'!R13</f>
        <v>0</v>
      </c>
      <c r="Q865" s="62">
        <f>'K8 SMP 2013'!S13</f>
        <v>0</v>
      </c>
      <c r="R865" s="62">
        <f t="shared" si="39"/>
        <v>20590000</v>
      </c>
      <c r="S865" s="59">
        <f t="shared" si="40"/>
        <v>0</v>
      </c>
      <c r="T865" s="59">
        <f t="shared" si="41"/>
        <v>10295000</v>
      </c>
      <c r="U865" s="59">
        <f>'PER TRIWULAN'!X860</f>
        <v>30885000</v>
      </c>
      <c r="V865" s="59">
        <f>'K8 SMP 2013'!F13</f>
        <v>30885000</v>
      </c>
    </row>
    <row r="866" spans="2:22">
      <c r="B866" s="79">
        <f>'PER TRIWULAN'!A861</f>
        <v>855</v>
      </c>
      <c r="C866" s="90" t="str">
        <f>'PER TRIWULAN'!I861</f>
        <v xml:space="preserve"> Gabus </v>
      </c>
      <c r="D866" s="36" t="str">
        <f>'PER TRIWULAN'!B861</f>
        <v>SMP NEGERI 1 GABUS</v>
      </c>
      <c r="E866" s="62">
        <f>'K8 SMP 2013'!G14</f>
        <v>16678200</v>
      </c>
      <c r="F866" s="62">
        <f>'K8 SMP 2013'!H14</f>
        <v>19332000</v>
      </c>
      <c r="G866" s="62">
        <f>'K8 SMP 2013'!I14</f>
        <v>108227800</v>
      </c>
      <c r="H866" s="62">
        <f>'K8 SMP 2013'!J14</f>
        <v>144507350</v>
      </c>
      <c r="I866" s="62">
        <f>'K8 SMP 2013'!K14</f>
        <v>115371700</v>
      </c>
      <c r="J866" s="62">
        <f>'K8 SMP 2013'!L14</f>
        <v>14435173</v>
      </c>
      <c r="K866" s="62">
        <f>'K8 SMP 2013'!M14</f>
        <v>21912000</v>
      </c>
      <c r="L866" s="62">
        <f>'K8 SMP 2013'!N14</f>
        <v>132730000</v>
      </c>
      <c r="M866" s="62">
        <f>'K8 SMP 2013'!O14</f>
        <v>16060000</v>
      </c>
      <c r="N866" s="62">
        <f>'K8 SMP 2013'!P14</f>
        <v>0</v>
      </c>
      <c r="O866" s="62">
        <f>'K8 SMP 2013'!Q14</f>
        <v>71592800</v>
      </c>
      <c r="P866" s="62">
        <f>'K8 SMP 2013'!R14</f>
        <v>5858000</v>
      </c>
      <c r="Q866" s="62">
        <f>'K8 SMP 2013'!S14</f>
        <v>54603882</v>
      </c>
      <c r="R866" s="62">
        <f t="shared" si="39"/>
        <v>721308905</v>
      </c>
      <c r="S866" s="59">
        <f t="shared" si="40"/>
        <v>0</v>
      </c>
      <c r="T866" s="59">
        <f t="shared" si="41"/>
        <v>406095</v>
      </c>
      <c r="U866" s="59">
        <f>'PER TRIWULAN'!X861</f>
        <v>721715000</v>
      </c>
      <c r="V866" s="59">
        <f>'K8 SMP 2013'!F14</f>
        <v>721715000</v>
      </c>
    </row>
    <row r="867" spans="2:22">
      <c r="B867" s="79">
        <f>'PER TRIWULAN'!A862</f>
        <v>856</v>
      </c>
      <c r="C867" s="90" t="str">
        <f>'PER TRIWULAN'!I862</f>
        <v xml:space="preserve"> Gabus </v>
      </c>
      <c r="D867" s="36" t="str">
        <f>'PER TRIWULAN'!B862</f>
        <v>SMP NEGERI 2 GABUS</v>
      </c>
      <c r="E867" s="62">
        <f>'K8 SMP 2013'!G15</f>
        <v>200000</v>
      </c>
      <c r="F867" s="62">
        <f>'K8 SMP 2013'!H15</f>
        <v>11220000</v>
      </c>
      <c r="G867" s="62">
        <f>'K8 SMP 2013'!I15</f>
        <v>48561500</v>
      </c>
      <c r="H867" s="62">
        <f>'K8 SMP 2013'!J15</f>
        <v>49495900</v>
      </c>
      <c r="I867" s="62">
        <f>'K8 SMP 2013'!K15</f>
        <v>29896400</v>
      </c>
      <c r="J867" s="62">
        <f>'K8 SMP 2013'!L15</f>
        <v>6162775</v>
      </c>
      <c r="K867" s="62">
        <f>'K8 SMP 2013'!M15</f>
        <v>3150000</v>
      </c>
      <c r="L867" s="62">
        <f>'K8 SMP 2013'!N15</f>
        <v>51144000</v>
      </c>
      <c r="M867" s="62">
        <f>'K8 SMP 2013'!O15</f>
        <v>14725000</v>
      </c>
      <c r="N867" s="62">
        <f>'K8 SMP 2013'!P15</f>
        <v>0</v>
      </c>
      <c r="O867" s="62">
        <f>'K8 SMP 2013'!Q15</f>
        <v>3000000</v>
      </c>
      <c r="P867" s="62">
        <f>'K8 SMP 2013'!R15</f>
        <v>190000</v>
      </c>
      <c r="Q867" s="62">
        <f>'K8 SMP 2013'!S15</f>
        <v>76903850</v>
      </c>
      <c r="R867" s="62">
        <f t="shared" si="39"/>
        <v>294649425</v>
      </c>
      <c r="S867" s="59">
        <f t="shared" si="40"/>
        <v>0</v>
      </c>
      <c r="T867" s="59">
        <f t="shared" si="41"/>
        <v>575</v>
      </c>
      <c r="U867" s="59">
        <f>'PER TRIWULAN'!X862</f>
        <v>294650000</v>
      </c>
      <c r="V867" s="59">
        <f>'K8 SMP 2013'!F15</f>
        <v>294650000</v>
      </c>
    </row>
    <row r="868" spans="2:22">
      <c r="B868" s="79">
        <f>'PER TRIWULAN'!A863</f>
        <v>857</v>
      </c>
      <c r="C868" s="90" t="str">
        <f>'PER TRIWULAN'!I863</f>
        <v xml:space="preserve"> Gabus </v>
      </c>
      <c r="D868" s="36" t="str">
        <f>'PER TRIWULAN'!B863</f>
        <v>SMP NEGERI 3 GABUS</v>
      </c>
      <c r="E868" s="62">
        <f>'K8 SMP 2013'!G16</f>
        <v>4333000</v>
      </c>
      <c r="F868" s="62">
        <f>'K8 SMP 2013'!H16</f>
        <v>5095500</v>
      </c>
      <c r="G868" s="62">
        <f>'K8 SMP 2013'!I16</f>
        <v>27530500</v>
      </c>
      <c r="H868" s="62">
        <f>'K8 SMP 2013'!J16</f>
        <v>38337600</v>
      </c>
      <c r="I868" s="62">
        <f>'K8 SMP 2013'!K16</f>
        <v>8145300</v>
      </c>
      <c r="J868" s="62">
        <f>'K8 SMP 2013'!L16</f>
        <v>1384000</v>
      </c>
      <c r="K868" s="62">
        <f>'K8 SMP 2013'!M16</f>
        <v>16203000</v>
      </c>
      <c r="L868" s="62">
        <f>'K8 SMP 2013'!N16</f>
        <v>24837000</v>
      </c>
      <c r="M868" s="62">
        <f>'K8 SMP 2013'!O16</f>
        <v>9325000</v>
      </c>
      <c r="N868" s="62">
        <f>'K8 SMP 2013'!P16</f>
        <v>0</v>
      </c>
      <c r="O868" s="62">
        <f>'K8 SMP 2013'!Q16</f>
        <v>7360000</v>
      </c>
      <c r="P868" s="62">
        <f>'K8 SMP 2013'!R16</f>
        <v>519000</v>
      </c>
      <c r="Q868" s="62">
        <f>'K8 SMP 2013'!S16</f>
        <v>13485100</v>
      </c>
      <c r="R868" s="62">
        <f t="shared" si="39"/>
        <v>156555000</v>
      </c>
      <c r="S868" s="59">
        <f t="shared" si="40"/>
        <v>0</v>
      </c>
      <c r="T868" s="59">
        <f t="shared" si="41"/>
        <v>0</v>
      </c>
      <c r="U868" s="59">
        <f>'PER TRIWULAN'!X863</f>
        <v>156555000</v>
      </c>
      <c r="V868" s="59">
        <f>'K8 SMP 2013'!F16</f>
        <v>156555000</v>
      </c>
    </row>
    <row r="869" spans="2:22">
      <c r="B869" s="79">
        <f>'PER TRIWULAN'!A864</f>
        <v>858</v>
      </c>
      <c r="C869" s="90" t="str">
        <f>'PER TRIWULAN'!I864</f>
        <v xml:space="preserve"> Gabus </v>
      </c>
      <c r="D869" s="36" t="str">
        <f>'PER TRIWULAN'!B864</f>
        <v>SMP NEGERI 4 Satu Atap Gabus</v>
      </c>
      <c r="E869" s="62">
        <f>'K8 SMP 2013'!G17</f>
        <v>0</v>
      </c>
      <c r="F869" s="62">
        <f>'K8 SMP 2013'!H17</f>
        <v>0</v>
      </c>
      <c r="G869" s="62">
        <f>'K8 SMP 2013'!I17</f>
        <v>0</v>
      </c>
      <c r="H869" s="62">
        <f>'K8 SMP 2013'!J17</f>
        <v>0</v>
      </c>
      <c r="I869" s="62">
        <f>'K8 SMP 2013'!K17</f>
        <v>0</v>
      </c>
      <c r="J869" s="62">
        <f>'K8 SMP 2013'!L17</f>
        <v>0</v>
      </c>
      <c r="K869" s="62">
        <f>'K8 SMP 2013'!M17</f>
        <v>0</v>
      </c>
      <c r="L869" s="62">
        <f>'K8 SMP 2013'!N17</f>
        <v>0</v>
      </c>
      <c r="M869" s="62">
        <f>'K8 SMP 2013'!O17</f>
        <v>0</v>
      </c>
      <c r="N869" s="62">
        <f>'K8 SMP 2013'!P17</f>
        <v>0</v>
      </c>
      <c r="O869" s="62">
        <f>'K8 SMP 2013'!Q17</f>
        <v>0</v>
      </c>
      <c r="P869" s="62">
        <f>'K8 SMP 2013'!R17</f>
        <v>0</v>
      </c>
      <c r="Q869" s="62">
        <f>'K8 SMP 2013'!S17</f>
        <v>0</v>
      </c>
      <c r="R869" s="62">
        <f t="shared" si="39"/>
        <v>0</v>
      </c>
      <c r="S869" s="59">
        <f t="shared" si="40"/>
        <v>59640000</v>
      </c>
      <c r="T869" s="59">
        <f t="shared" si="41"/>
        <v>0</v>
      </c>
      <c r="U869" s="59">
        <f>'PER TRIWULAN'!X864</f>
        <v>59640000</v>
      </c>
      <c r="V869" s="59">
        <f>'K8 SMP 2013'!F17</f>
        <v>0</v>
      </c>
    </row>
    <row r="870" spans="2:22">
      <c r="B870" s="79">
        <f>'PER TRIWULAN'!A865</f>
        <v>859</v>
      </c>
      <c r="C870" s="90" t="str">
        <f>'PER TRIWULAN'!I865</f>
        <v xml:space="preserve"> Gabus </v>
      </c>
      <c r="D870" s="36" t="str">
        <f>'PER TRIWULAN'!B865</f>
        <v>SMPT NEGERI 2 Gabus</v>
      </c>
      <c r="E870" s="62">
        <f>'K8 SMP 2013'!G18</f>
        <v>0</v>
      </c>
      <c r="F870" s="62">
        <f>'K8 SMP 2013'!H18</f>
        <v>331000</v>
      </c>
      <c r="G870" s="62">
        <f>'K8 SMP 2013'!I18</f>
        <v>4614000</v>
      </c>
      <c r="H870" s="62">
        <f>'K8 SMP 2013'!J18</f>
        <v>3062000</v>
      </c>
      <c r="I870" s="62">
        <f>'K8 SMP 2013'!K18</f>
        <v>950700</v>
      </c>
      <c r="J870" s="62">
        <f>'K8 SMP 2013'!L18</f>
        <v>0</v>
      </c>
      <c r="K870" s="62">
        <f>'K8 SMP 2013'!M18</f>
        <v>50000</v>
      </c>
      <c r="L870" s="62">
        <f>'K8 SMP 2013'!N18</f>
        <v>7400000</v>
      </c>
      <c r="M870" s="62">
        <f>'K8 SMP 2013'!O18</f>
        <v>0</v>
      </c>
      <c r="N870" s="62">
        <f>'K8 SMP 2013'!P18</f>
        <v>0</v>
      </c>
      <c r="O870" s="62">
        <f>'K8 SMP 2013'!Q18</f>
        <v>720000</v>
      </c>
      <c r="P870" s="62">
        <f>'K8 SMP 2013'!R18</f>
        <v>0</v>
      </c>
      <c r="Q870" s="62">
        <f>'K8 SMP 2013'!S18</f>
        <v>782300</v>
      </c>
      <c r="R870" s="62">
        <f t="shared" si="39"/>
        <v>17910000</v>
      </c>
      <c r="S870" s="59">
        <f t="shared" si="40"/>
        <v>0</v>
      </c>
      <c r="T870" s="59">
        <f t="shared" si="41"/>
        <v>195000</v>
      </c>
      <c r="U870" s="59">
        <f>'PER TRIWULAN'!X865</f>
        <v>18105000</v>
      </c>
      <c r="V870" s="59">
        <f>'K8 SMP 2013'!F18</f>
        <v>18105000</v>
      </c>
    </row>
    <row r="871" spans="2:22">
      <c r="B871" s="79">
        <f>'PER TRIWULAN'!A866</f>
        <v>860</v>
      </c>
      <c r="C871" s="90" t="str">
        <f>'PER TRIWULAN'!I866</f>
        <v xml:space="preserve"> Gabus </v>
      </c>
      <c r="D871" s="36" t="str">
        <f>'PER TRIWULAN'!B866</f>
        <v>SMP NEGERI 5 Satu Atap Gabus</v>
      </c>
      <c r="E871" s="62">
        <f>'K8 SMP 2013'!G19</f>
        <v>0</v>
      </c>
      <c r="F871" s="62">
        <f>'K8 SMP 2013'!H19</f>
        <v>199400</v>
      </c>
      <c r="G871" s="62">
        <f>'K8 SMP 2013'!I19</f>
        <v>2000000</v>
      </c>
      <c r="H871" s="62">
        <f>'K8 SMP 2013'!J19</f>
        <v>2800000</v>
      </c>
      <c r="I871" s="62">
        <f>'K8 SMP 2013'!K19</f>
        <v>3000000</v>
      </c>
      <c r="J871" s="62">
        <f>'K8 SMP 2013'!L19</f>
        <v>600000</v>
      </c>
      <c r="K871" s="62">
        <f>'K8 SMP 2013'!M19</f>
        <v>400000</v>
      </c>
      <c r="L871" s="62">
        <f>'K8 SMP 2013'!N19</f>
        <v>3400000</v>
      </c>
      <c r="M871" s="62">
        <f>'K8 SMP 2013'!O19</f>
        <v>3000000</v>
      </c>
      <c r="N871" s="62">
        <f>'K8 SMP 2013'!P19</f>
        <v>0</v>
      </c>
      <c r="O871" s="62">
        <f>'K8 SMP 2013'!Q19</f>
        <v>1200000</v>
      </c>
      <c r="P871" s="62">
        <f>'K8 SMP 2013'!R19</f>
        <v>0</v>
      </c>
      <c r="Q871" s="62">
        <f>'K8 SMP 2013'!S19</f>
        <v>85600</v>
      </c>
      <c r="R871" s="62">
        <f t="shared" si="39"/>
        <v>16685000</v>
      </c>
      <c r="S871" s="59">
        <f t="shared" si="40"/>
        <v>0</v>
      </c>
      <c r="T871" s="59">
        <f t="shared" si="41"/>
        <v>0</v>
      </c>
      <c r="U871" s="59">
        <f>'PER TRIWULAN'!X866</f>
        <v>16685000</v>
      </c>
      <c r="V871" s="59">
        <f>'K8 SMP 2013'!F19</f>
        <v>16685000</v>
      </c>
    </row>
    <row r="872" spans="2:22">
      <c r="B872" s="79">
        <f>'PER TRIWULAN'!A867</f>
        <v>861</v>
      </c>
      <c r="C872" s="90" t="str">
        <f>'PER TRIWULAN'!I867</f>
        <v xml:space="preserve"> Geyer </v>
      </c>
      <c r="D872" s="36" t="str">
        <f>'PER TRIWULAN'!B867</f>
        <v>SMP NEGERI 1 GEYER</v>
      </c>
      <c r="E872" s="62">
        <f>'K8 SMP 2013'!G20</f>
        <v>0</v>
      </c>
      <c r="F872" s="62">
        <f>'K8 SMP 2013'!H20</f>
        <v>2562500</v>
      </c>
      <c r="G872" s="62">
        <f>'K8 SMP 2013'!I20</f>
        <v>11020000</v>
      </c>
      <c r="H872" s="62">
        <f>'K8 SMP 2013'!J20</f>
        <v>86649000</v>
      </c>
      <c r="I872" s="62">
        <f>'K8 SMP 2013'!K20</f>
        <v>163523838</v>
      </c>
      <c r="J872" s="62">
        <f>'K8 SMP 2013'!L20</f>
        <v>13704673</v>
      </c>
      <c r="K872" s="62">
        <f>'K8 SMP 2013'!M20</f>
        <v>69669000</v>
      </c>
      <c r="L872" s="62">
        <f>'K8 SMP 2013'!N20</f>
        <v>86600000</v>
      </c>
      <c r="M872" s="62">
        <f>'K8 SMP 2013'!O20</f>
        <v>9120000</v>
      </c>
      <c r="N872" s="62">
        <f>'K8 SMP 2013'!P20</f>
        <v>0</v>
      </c>
      <c r="O872" s="62">
        <f>'K8 SMP 2013'!Q20</f>
        <v>5400000</v>
      </c>
      <c r="P872" s="62">
        <f>'K8 SMP 2013'!R20</f>
        <v>11830000</v>
      </c>
      <c r="Q872" s="62">
        <f>'K8 SMP 2013'!S20</f>
        <v>0</v>
      </c>
      <c r="R872" s="62">
        <f t="shared" si="39"/>
        <v>460079011</v>
      </c>
      <c r="S872" s="59">
        <f t="shared" si="40"/>
        <v>0</v>
      </c>
      <c r="T872" s="59">
        <f t="shared" si="41"/>
        <v>989</v>
      </c>
      <c r="U872" s="59">
        <f>'PER TRIWULAN'!X867</f>
        <v>460080000</v>
      </c>
      <c r="V872" s="59">
        <f>'K8 SMP 2013'!F20</f>
        <v>460080000</v>
      </c>
    </row>
    <row r="873" spans="2:22">
      <c r="B873" s="79">
        <f>'PER TRIWULAN'!A868</f>
        <v>862</v>
      </c>
      <c r="C873" s="90" t="str">
        <f>'PER TRIWULAN'!I868</f>
        <v xml:space="preserve"> Geyer </v>
      </c>
      <c r="D873" s="36" t="str">
        <f>'PER TRIWULAN'!B868</f>
        <v>SMP NEGERI 2 GEYER</v>
      </c>
      <c r="E873" s="62">
        <f>'K8 SMP 2013'!G21</f>
        <v>5590000</v>
      </c>
      <c r="F873" s="62">
        <f>'K8 SMP 2013'!H21</f>
        <v>9000000</v>
      </c>
      <c r="G873" s="62">
        <f>'K8 SMP 2013'!I21</f>
        <v>17789500</v>
      </c>
      <c r="H873" s="62">
        <f>'K8 SMP 2013'!J21</f>
        <v>65955700</v>
      </c>
      <c r="I873" s="62">
        <f>'K8 SMP 2013'!K21</f>
        <v>160168156</v>
      </c>
      <c r="J873" s="62">
        <f>'K8 SMP 2013'!L21</f>
        <v>22264357</v>
      </c>
      <c r="K873" s="62">
        <f>'K8 SMP 2013'!M21</f>
        <v>20213287</v>
      </c>
      <c r="L873" s="62">
        <f>'K8 SMP 2013'!N21</f>
        <v>27600000</v>
      </c>
      <c r="M873" s="62">
        <f>'K8 SMP 2013'!O21</f>
        <v>34499000</v>
      </c>
      <c r="N873" s="62">
        <f>'K8 SMP 2013'!P21</f>
        <v>0</v>
      </c>
      <c r="O873" s="62">
        <f>'K8 SMP 2013'!Q21</f>
        <v>3600000</v>
      </c>
      <c r="P873" s="62">
        <f>'K8 SMP 2013'!R21</f>
        <v>4000000</v>
      </c>
      <c r="Q873" s="62">
        <f>'K8 SMP 2013'!S21</f>
        <v>11300000</v>
      </c>
      <c r="R873" s="62">
        <f t="shared" si="39"/>
        <v>381980000</v>
      </c>
      <c r="S873" s="59">
        <f t="shared" si="40"/>
        <v>0</v>
      </c>
      <c r="T873" s="59">
        <f t="shared" si="41"/>
        <v>0</v>
      </c>
      <c r="U873" s="59">
        <f>'PER TRIWULAN'!X868</f>
        <v>381980000</v>
      </c>
      <c r="V873" s="59">
        <f>'K8 SMP 2013'!F21</f>
        <v>381980000</v>
      </c>
    </row>
    <row r="874" spans="2:22">
      <c r="B874" s="79">
        <f>'PER TRIWULAN'!A869</f>
        <v>863</v>
      </c>
      <c r="C874" s="90" t="str">
        <f>'PER TRIWULAN'!I869</f>
        <v xml:space="preserve"> Geyer </v>
      </c>
      <c r="D874" s="36" t="str">
        <f>'PER TRIWULAN'!B869</f>
        <v>SMP NEGERI 3 GEYER</v>
      </c>
      <c r="E874" s="62">
        <f>'K8 SMP 2013'!G22</f>
        <v>12145000</v>
      </c>
      <c r="F874" s="62">
        <f>'K8 SMP 2013'!H22</f>
        <v>4480000</v>
      </c>
      <c r="G874" s="62">
        <f>'K8 SMP 2013'!I22</f>
        <v>41260500</v>
      </c>
      <c r="H874" s="62">
        <f>'K8 SMP 2013'!J22</f>
        <v>78306625</v>
      </c>
      <c r="I874" s="62">
        <f>'K8 SMP 2013'!K22</f>
        <v>34106050</v>
      </c>
      <c r="J874" s="62">
        <f>'K8 SMP 2013'!L22</f>
        <v>14783868</v>
      </c>
      <c r="K874" s="62">
        <f>'K8 SMP 2013'!M22</f>
        <v>16442500</v>
      </c>
      <c r="L874" s="62">
        <f>'K8 SMP 2013'!N22</f>
        <v>35473000</v>
      </c>
      <c r="M874" s="62">
        <f>'K8 SMP 2013'!O22</f>
        <v>6565250</v>
      </c>
      <c r="N874" s="62">
        <f>'K8 SMP 2013'!P22</f>
        <v>1350000</v>
      </c>
      <c r="O874" s="62">
        <f>'K8 SMP 2013'!Q22</f>
        <v>1200000</v>
      </c>
      <c r="P874" s="62">
        <f>'K8 SMP 2013'!R22</f>
        <v>5210000</v>
      </c>
      <c r="Q874" s="62">
        <f>'K8 SMP 2013'!S22</f>
        <v>60214000</v>
      </c>
      <c r="R874" s="62">
        <f t="shared" si="39"/>
        <v>311536793</v>
      </c>
      <c r="S874" s="59">
        <f t="shared" si="40"/>
        <v>0</v>
      </c>
      <c r="T874" s="59">
        <f t="shared" si="41"/>
        <v>508207</v>
      </c>
      <c r="U874" s="59">
        <f>'PER TRIWULAN'!X869</f>
        <v>312045000</v>
      </c>
      <c r="V874" s="59">
        <f>'K8 SMP 2013'!F22</f>
        <v>312045000</v>
      </c>
    </row>
    <row r="875" spans="2:22">
      <c r="B875" s="79">
        <f>'PER TRIWULAN'!A870</f>
        <v>864</v>
      </c>
      <c r="C875" s="90" t="str">
        <f>'PER TRIWULAN'!I870</f>
        <v xml:space="preserve"> Geyer </v>
      </c>
      <c r="D875" s="36" t="str">
        <f>'PER TRIWULAN'!B870</f>
        <v>SMP NEGERI 4 GEYER</v>
      </c>
      <c r="E875" s="62">
        <f>'K8 SMP 2013'!G23</f>
        <v>0</v>
      </c>
      <c r="F875" s="62">
        <f>'K8 SMP 2013'!H23</f>
        <v>0</v>
      </c>
      <c r="G875" s="62">
        <f>'K8 SMP 2013'!I23</f>
        <v>0</v>
      </c>
      <c r="H875" s="62">
        <f>'K8 SMP 2013'!J23</f>
        <v>0</v>
      </c>
      <c r="I875" s="62">
        <f>'K8 SMP 2013'!K23</f>
        <v>0</v>
      </c>
      <c r="J875" s="62">
        <f>'K8 SMP 2013'!L23</f>
        <v>0</v>
      </c>
      <c r="K875" s="62">
        <f>'K8 SMP 2013'!M23</f>
        <v>0</v>
      </c>
      <c r="L875" s="62">
        <f>'K8 SMP 2013'!N23</f>
        <v>0</v>
      </c>
      <c r="M875" s="62">
        <f>'K8 SMP 2013'!O23</f>
        <v>0</v>
      </c>
      <c r="N875" s="62">
        <f>'K8 SMP 2013'!P23</f>
        <v>0</v>
      </c>
      <c r="O875" s="62">
        <f>'K8 SMP 2013'!Q23</f>
        <v>0</v>
      </c>
      <c r="P875" s="62">
        <f>'K8 SMP 2013'!R23</f>
        <v>0</v>
      </c>
      <c r="Q875" s="62">
        <f>'K8 SMP 2013'!S23</f>
        <v>0</v>
      </c>
      <c r="R875" s="62">
        <f t="shared" si="39"/>
        <v>0</v>
      </c>
      <c r="S875" s="59">
        <f t="shared" si="40"/>
        <v>340800000</v>
      </c>
      <c r="T875" s="59">
        <f t="shared" si="41"/>
        <v>0</v>
      </c>
      <c r="U875" s="59">
        <f>'PER TRIWULAN'!X870</f>
        <v>340800000</v>
      </c>
      <c r="V875" s="59">
        <f>'K8 SMP 2013'!F23</f>
        <v>0</v>
      </c>
    </row>
    <row r="876" spans="2:22">
      <c r="B876" s="79">
        <f>'PER TRIWULAN'!A871</f>
        <v>865</v>
      </c>
      <c r="C876" s="90" t="str">
        <f>'PER TRIWULAN'!I871</f>
        <v xml:space="preserve"> Geyer </v>
      </c>
      <c r="D876" s="36" t="str">
        <f>'PER TRIWULAN'!B871</f>
        <v>SMPN 5 Satu Atap Geyer</v>
      </c>
      <c r="E876" s="62">
        <f>'K8 SMP 2013'!G24</f>
        <v>0</v>
      </c>
      <c r="F876" s="62">
        <f>'K8 SMP 2013'!H24</f>
        <v>1359000</v>
      </c>
      <c r="G876" s="62">
        <f>'K8 SMP 2013'!I24</f>
        <v>2074000</v>
      </c>
      <c r="H876" s="62">
        <f>'K8 SMP 2013'!J24</f>
        <v>8516200</v>
      </c>
      <c r="I876" s="62">
        <f>'K8 SMP 2013'!K24</f>
        <v>12096350</v>
      </c>
      <c r="J876" s="62">
        <f>'K8 SMP 2013'!L24</f>
        <v>11303770</v>
      </c>
      <c r="K876" s="62">
        <f>'K8 SMP 2013'!M24</f>
        <v>4737500</v>
      </c>
      <c r="L876" s="62">
        <f>'K8 SMP 2013'!N24</f>
        <v>13572980</v>
      </c>
      <c r="M876" s="62">
        <f>'K8 SMP 2013'!O24</f>
        <v>3028500</v>
      </c>
      <c r="N876" s="62">
        <f>'K8 SMP 2013'!P24</f>
        <v>0</v>
      </c>
      <c r="O876" s="62">
        <f>'K8 SMP 2013'!Q24</f>
        <v>0</v>
      </c>
      <c r="P876" s="62">
        <f>'K8 SMP 2013'!R24</f>
        <v>11826700</v>
      </c>
      <c r="Q876" s="62">
        <f>'K8 SMP 2013'!S24</f>
        <v>0</v>
      </c>
      <c r="R876" s="62">
        <f t="shared" si="39"/>
        <v>68515000</v>
      </c>
      <c r="S876" s="59">
        <f t="shared" si="40"/>
        <v>0</v>
      </c>
      <c r="T876" s="59">
        <f t="shared" si="41"/>
        <v>0</v>
      </c>
      <c r="U876" s="59">
        <f>'PER TRIWULAN'!X871</f>
        <v>68515000</v>
      </c>
      <c r="V876" s="59">
        <f>'K8 SMP 2013'!F24</f>
        <v>68515000</v>
      </c>
    </row>
    <row r="877" spans="2:22">
      <c r="B877" s="79">
        <f>'PER TRIWULAN'!A872</f>
        <v>866</v>
      </c>
      <c r="C877" s="90" t="str">
        <f>'PER TRIWULAN'!I872</f>
        <v xml:space="preserve"> Godong </v>
      </c>
      <c r="D877" s="36" t="str">
        <f>'PER TRIWULAN'!B872</f>
        <v>SMP NEGERI 1 GODONG</v>
      </c>
      <c r="E877" s="62">
        <f>'K8 SMP 2013'!G25</f>
        <v>24300000</v>
      </c>
      <c r="F877" s="62">
        <f>'K8 SMP 2013'!H25</f>
        <v>19000000</v>
      </c>
      <c r="G877" s="62">
        <f>'K8 SMP 2013'!I25</f>
        <v>149461500</v>
      </c>
      <c r="H877" s="62">
        <f>'K8 SMP 2013'!J25</f>
        <v>132577600</v>
      </c>
      <c r="I877" s="62">
        <f>'K8 SMP 2013'!K25</f>
        <v>71441800</v>
      </c>
      <c r="J877" s="62">
        <f>'K8 SMP 2013'!L25</f>
        <v>17792381</v>
      </c>
      <c r="K877" s="62">
        <f>'K8 SMP 2013'!M25</f>
        <v>21040000</v>
      </c>
      <c r="L877" s="62">
        <f>'K8 SMP 2013'!N25</f>
        <v>44000000</v>
      </c>
      <c r="M877" s="62">
        <f>'K8 SMP 2013'!O25</f>
        <v>11885000</v>
      </c>
      <c r="N877" s="62">
        <f>'K8 SMP 2013'!P25</f>
        <v>0</v>
      </c>
      <c r="O877" s="62">
        <f>'K8 SMP 2013'!Q25</f>
        <v>6600000</v>
      </c>
      <c r="P877" s="62">
        <f>'K8 SMP 2013'!R25</f>
        <v>29675000</v>
      </c>
      <c r="Q877" s="62">
        <f>'K8 SMP 2013'!S25</f>
        <v>147529000</v>
      </c>
      <c r="R877" s="62">
        <f t="shared" si="39"/>
        <v>675302281</v>
      </c>
      <c r="S877" s="59">
        <f t="shared" si="40"/>
        <v>0</v>
      </c>
      <c r="T877" s="59">
        <f t="shared" si="41"/>
        <v>262719</v>
      </c>
      <c r="U877" s="59">
        <f>'PER TRIWULAN'!X872</f>
        <v>675565000</v>
      </c>
      <c r="V877" s="59">
        <f>'K8 SMP 2013'!F25</f>
        <v>675565000</v>
      </c>
    </row>
    <row r="878" spans="2:22">
      <c r="B878" s="79">
        <f>'PER TRIWULAN'!A873</f>
        <v>867</v>
      </c>
      <c r="C878" s="90" t="str">
        <f>'PER TRIWULAN'!I873</f>
        <v xml:space="preserve"> Godong </v>
      </c>
      <c r="D878" s="36" t="str">
        <f>'PER TRIWULAN'!B873</f>
        <v>SMP NEGERI 2 GODONG</v>
      </c>
      <c r="E878" s="62">
        <f>'K8 SMP 2013'!G26</f>
        <v>1515000</v>
      </c>
      <c r="F878" s="62">
        <f>'K8 SMP 2013'!H26</f>
        <v>4021000</v>
      </c>
      <c r="G878" s="62">
        <f>'K8 SMP 2013'!I26</f>
        <v>24066500</v>
      </c>
      <c r="H878" s="62">
        <f>'K8 SMP 2013'!J26</f>
        <v>21446700</v>
      </c>
      <c r="I878" s="62">
        <f>'K8 SMP 2013'!K26</f>
        <v>10509550</v>
      </c>
      <c r="J878" s="62">
        <f>'K8 SMP 2013'!L26</f>
        <v>5705209</v>
      </c>
      <c r="K878" s="62">
        <f>'K8 SMP 2013'!M26</f>
        <v>663000</v>
      </c>
      <c r="L878" s="62">
        <f>'K8 SMP 2013'!N26</f>
        <v>26610000</v>
      </c>
      <c r="M878" s="62">
        <f>'K8 SMP 2013'!O26</f>
        <v>3537000</v>
      </c>
      <c r="N878" s="62">
        <f>'K8 SMP 2013'!P26</f>
        <v>0</v>
      </c>
      <c r="O878" s="62">
        <f>'K8 SMP 2013'!Q26</f>
        <v>0</v>
      </c>
      <c r="P878" s="62">
        <f>'K8 SMP 2013'!R26</f>
        <v>0</v>
      </c>
      <c r="Q878" s="62">
        <f>'K8 SMP 2013'!S26</f>
        <v>30281000</v>
      </c>
      <c r="R878" s="62">
        <f t="shared" si="39"/>
        <v>128354959</v>
      </c>
      <c r="S878" s="59">
        <f t="shared" si="40"/>
        <v>0</v>
      </c>
      <c r="T878" s="59">
        <f t="shared" si="41"/>
        <v>865041</v>
      </c>
      <c r="U878" s="59">
        <f>'PER TRIWULAN'!X873</f>
        <v>129220000</v>
      </c>
      <c r="V878" s="59">
        <f>'K8 SMP 2013'!F26</f>
        <v>129220000</v>
      </c>
    </row>
    <row r="879" spans="2:22">
      <c r="B879" s="79">
        <f>'PER TRIWULAN'!A874</f>
        <v>868</v>
      </c>
      <c r="C879" s="90" t="str">
        <f>'PER TRIWULAN'!I874</f>
        <v xml:space="preserve"> Godong </v>
      </c>
      <c r="D879" s="36" t="str">
        <f>'PER TRIWULAN'!B874</f>
        <v>SMP NEGERI 3 Godong</v>
      </c>
      <c r="E879" s="62">
        <f>'K8 SMP 2013'!G27</f>
        <v>1020000</v>
      </c>
      <c r="F879" s="62">
        <f>'K8 SMP 2013'!H27</f>
        <v>9970000</v>
      </c>
      <c r="G879" s="62">
        <f>'K8 SMP 2013'!I27</f>
        <v>35322500</v>
      </c>
      <c r="H879" s="62">
        <f>'K8 SMP 2013'!J27</f>
        <v>65383500</v>
      </c>
      <c r="I879" s="62">
        <f>'K8 SMP 2013'!K27</f>
        <v>65737000</v>
      </c>
      <c r="J879" s="62">
        <f>'K8 SMP 2013'!L27</f>
        <v>23386878</v>
      </c>
      <c r="K879" s="62">
        <f>'K8 SMP 2013'!M27</f>
        <v>5255000</v>
      </c>
      <c r="L879" s="62">
        <f>'K8 SMP 2013'!N27</f>
        <v>27570000</v>
      </c>
      <c r="M879" s="62">
        <f>'K8 SMP 2013'!O27</f>
        <v>8210000</v>
      </c>
      <c r="N879" s="62">
        <f>'K8 SMP 2013'!P27</f>
        <v>0</v>
      </c>
      <c r="O879" s="62">
        <f>'K8 SMP 2013'!Q27</f>
        <v>3000000</v>
      </c>
      <c r="P879" s="62">
        <f>'K8 SMP 2013'!R27</f>
        <v>2500000</v>
      </c>
      <c r="Q879" s="62">
        <f>'K8 SMP 2013'!S27</f>
        <v>1500000</v>
      </c>
      <c r="R879" s="62">
        <f t="shared" si="39"/>
        <v>248854878</v>
      </c>
      <c r="S879" s="59">
        <f t="shared" si="40"/>
        <v>0</v>
      </c>
      <c r="T879" s="59">
        <f t="shared" si="41"/>
        <v>122</v>
      </c>
      <c r="U879" s="59">
        <f>'PER TRIWULAN'!X874</f>
        <v>248855000</v>
      </c>
      <c r="V879" s="59">
        <f>'K8 SMP 2013'!F27</f>
        <v>248855000</v>
      </c>
    </row>
    <row r="880" spans="2:22">
      <c r="B880" s="79">
        <f>'PER TRIWULAN'!A875</f>
        <v>869</v>
      </c>
      <c r="C880" s="90" t="str">
        <f>'PER TRIWULAN'!I875</f>
        <v xml:space="preserve"> Grobogan </v>
      </c>
      <c r="D880" s="36" t="str">
        <f>'PER TRIWULAN'!B875</f>
        <v>SMP NEGERI 1 GROBOGAN</v>
      </c>
      <c r="E880" s="62">
        <f>'K8 SMP 2013'!G28</f>
        <v>4878000</v>
      </c>
      <c r="F880" s="62">
        <f>'K8 SMP 2013'!H28</f>
        <v>21575000</v>
      </c>
      <c r="G880" s="62">
        <f>'K8 SMP 2013'!I28</f>
        <v>275500000</v>
      </c>
      <c r="H880" s="62">
        <f>'K8 SMP 2013'!J28</f>
        <v>177917000</v>
      </c>
      <c r="I880" s="62">
        <f>'K8 SMP 2013'!K28</f>
        <v>93251000</v>
      </c>
      <c r="J880" s="62">
        <f>'K8 SMP 2013'!L28</f>
        <v>32362000</v>
      </c>
      <c r="K880" s="62">
        <f>'K8 SMP 2013'!M28</f>
        <v>46788800</v>
      </c>
      <c r="L880" s="62">
        <f>'K8 SMP 2013'!N28</f>
        <v>120000000</v>
      </c>
      <c r="M880" s="62">
        <f>'K8 SMP 2013'!O28</f>
        <v>33823000</v>
      </c>
      <c r="N880" s="62">
        <f>'K8 SMP 2013'!P28</f>
        <v>2230000</v>
      </c>
      <c r="O880" s="62">
        <f>'K8 SMP 2013'!Q28</f>
        <v>9480000</v>
      </c>
      <c r="P880" s="62">
        <f>'K8 SMP 2013'!R28</f>
        <v>5137500</v>
      </c>
      <c r="Q880" s="62">
        <f>'K8 SMP 2013'!S28</f>
        <v>3142700</v>
      </c>
      <c r="R880" s="62">
        <f t="shared" si="39"/>
        <v>826085000</v>
      </c>
      <c r="S880" s="59">
        <f t="shared" si="40"/>
        <v>0</v>
      </c>
      <c r="T880" s="59">
        <f t="shared" si="41"/>
        <v>0</v>
      </c>
      <c r="U880" s="59">
        <f>'PER TRIWULAN'!X875</f>
        <v>826085000</v>
      </c>
      <c r="V880" s="59">
        <f>'K8 SMP 2013'!F28</f>
        <v>826085000</v>
      </c>
    </row>
    <row r="881" spans="2:22">
      <c r="B881" s="79">
        <f>'PER TRIWULAN'!A876</f>
        <v>870</v>
      </c>
      <c r="C881" s="90" t="str">
        <f>'PER TRIWULAN'!I876</f>
        <v xml:space="preserve"> Grobogan </v>
      </c>
      <c r="D881" s="36" t="str">
        <f>'PER TRIWULAN'!B876</f>
        <v>SMP NEGERI 2 GROBOGAN</v>
      </c>
      <c r="E881" s="62">
        <f>'K8 SMP 2013'!G29</f>
        <v>23517500</v>
      </c>
      <c r="F881" s="62">
        <f>'K8 SMP 2013'!H29</f>
        <v>6513700</v>
      </c>
      <c r="G881" s="62">
        <f>'K8 SMP 2013'!I29</f>
        <v>97510500</v>
      </c>
      <c r="H881" s="62">
        <f>'K8 SMP 2013'!J29</f>
        <v>94693000</v>
      </c>
      <c r="I881" s="62">
        <f>'K8 SMP 2013'!K29</f>
        <v>73602400</v>
      </c>
      <c r="J881" s="62">
        <f>'K8 SMP 2013'!L29</f>
        <v>10432502</v>
      </c>
      <c r="K881" s="62">
        <f>'K8 SMP 2013'!M29</f>
        <v>27239000</v>
      </c>
      <c r="L881" s="62">
        <f>'K8 SMP 2013'!N29</f>
        <v>88893000</v>
      </c>
      <c r="M881" s="62">
        <f>'K8 SMP 2013'!O29</f>
        <v>19970000</v>
      </c>
      <c r="N881" s="62">
        <f>'K8 SMP 2013'!P29</f>
        <v>10450000</v>
      </c>
      <c r="O881" s="62">
        <f>'K8 SMP 2013'!Q29</f>
        <v>3000000</v>
      </c>
      <c r="P881" s="62">
        <f>'K8 SMP 2013'!R29</f>
        <v>4950000</v>
      </c>
      <c r="Q881" s="62">
        <f>'K8 SMP 2013'!S29</f>
        <v>11023000</v>
      </c>
      <c r="R881" s="62">
        <f t="shared" si="39"/>
        <v>471794602</v>
      </c>
      <c r="S881" s="59">
        <f t="shared" si="40"/>
        <v>0</v>
      </c>
      <c r="T881" s="59">
        <f t="shared" si="41"/>
        <v>398</v>
      </c>
      <c r="U881" s="59">
        <f>'PER TRIWULAN'!X876</f>
        <v>471795000</v>
      </c>
      <c r="V881" s="59">
        <f>'K8 SMP 2013'!F29</f>
        <v>471795000</v>
      </c>
    </row>
    <row r="882" spans="2:22">
      <c r="B882" s="79">
        <f>'PER TRIWULAN'!A877</f>
        <v>871</v>
      </c>
      <c r="C882" s="90" t="str">
        <f>'PER TRIWULAN'!I877</f>
        <v xml:space="preserve"> Grobogan </v>
      </c>
      <c r="D882" s="36" t="str">
        <f>'PER TRIWULAN'!B877</f>
        <v>SMP NEGERI 3 Satu Atap Grobogan</v>
      </c>
      <c r="E882" s="62">
        <f>'K8 SMP 2013'!G30</f>
        <v>645000</v>
      </c>
      <c r="F882" s="62">
        <f>'K8 SMP 2013'!H30</f>
        <v>481600</v>
      </c>
      <c r="G882" s="62">
        <f>'K8 SMP 2013'!I30</f>
        <v>10870000</v>
      </c>
      <c r="H882" s="62">
        <f>'K8 SMP 2013'!J30</f>
        <v>6878400</v>
      </c>
      <c r="I882" s="62">
        <f>'K8 SMP 2013'!K30</f>
        <v>14076000</v>
      </c>
      <c r="J882" s="62">
        <f>'K8 SMP 2013'!L30</f>
        <v>1475000</v>
      </c>
      <c r="K882" s="62">
        <f>'K8 SMP 2013'!M30</f>
        <v>7730000</v>
      </c>
      <c r="L882" s="62">
        <f>'K8 SMP 2013'!N30</f>
        <v>11665000</v>
      </c>
      <c r="M882" s="62">
        <f>'K8 SMP 2013'!O30</f>
        <v>4315000</v>
      </c>
      <c r="N882" s="62">
        <f>'K8 SMP 2013'!P30</f>
        <v>22419000</v>
      </c>
      <c r="O882" s="62">
        <f>'K8 SMP 2013'!Q30</f>
        <v>8550000</v>
      </c>
      <c r="P882" s="62">
        <f>'K8 SMP 2013'!R30</f>
        <v>0</v>
      </c>
      <c r="Q882" s="62">
        <f>'K8 SMP 2013'!S30</f>
        <v>0</v>
      </c>
      <c r="R882" s="62">
        <f t="shared" si="39"/>
        <v>89105000</v>
      </c>
      <c r="S882" s="59">
        <f t="shared" si="40"/>
        <v>0</v>
      </c>
      <c r="T882" s="59">
        <f t="shared" si="41"/>
        <v>0</v>
      </c>
      <c r="U882" s="59">
        <f>'PER TRIWULAN'!X877</f>
        <v>89105000</v>
      </c>
      <c r="V882" s="59">
        <f>'K8 SMP 2013'!F30</f>
        <v>89105000</v>
      </c>
    </row>
    <row r="883" spans="2:22">
      <c r="B883" s="79">
        <f>'PER TRIWULAN'!A878</f>
        <v>872</v>
      </c>
      <c r="C883" s="90" t="str">
        <f>'PER TRIWULAN'!I878</f>
        <v xml:space="preserve"> Grobogan </v>
      </c>
      <c r="D883" s="36" t="str">
        <f>'PER TRIWULAN'!B878</f>
        <v>SMP NEGERI 4 Satu Atap Grobogan</v>
      </c>
      <c r="E883" s="62">
        <f>'K8 SMP 2013'!G31</f>
        <v>50000</v>
      </c>
      <c r="F883" s="62">
        <f>'K8 SMP 2013'!H31</f>
        <v>225000</v>
      </c>
      <c r="G883" s="62">
        <f>'K8 SMP 2013'!I31</f>
        <v>6000000</v>
      </c>
      <c r="H883" s="62">
        <f>'K8 SMP 2013'!J31</f>
        <v>6690500</v>
      </c>
      <c r="I883" s="62">
        <f>'K8 SMP 2013'!K31</f>
        <v>29341500</v>
      </c>
      <c r="J883" s="62">
        <f>'K8 SMP 2013'!L31</f>
        <v>2600000</v>
      </c>
      <c r="K883" s="62">
        <f>'K8 SMP 2013'!M31</f>
        <v>6940000</v>
      </c>
      <c r="L883" s="62">
        <f>'K8 SMP 2013'!N31</f>
        <v>14024000</v>
      </c>
      <c r="M883" s="62">
        <f>'K8 SMP 2013'!O31</f>
        <v>3238000</v>
      </c>
      <c r="N883" s="62">
        <f>'K8 SMP 2013'!P31</f>
        <v>4072000</v>
      </c>
      <c r="O883" s="62">
        <f>'K8 SMP 2013'!Q31</f>
        <v>3499000</v>
      </c>
      <c r="P883" s="62">
        <f>'K8 SMP 2013'!R31</f>
        <v>0</v>
      </c>
      <c r="Q883" s="62">
        <f>'K8 SMP 2013'!S31</f>
        <v>0</v>
      </c>
      <c r="R883" s="62">
        <f t="shared" si="39"/>
        <v>76680000</v>
      </c>
      <c r="S883" s="59">
        <f t="shared" si="40"/>
        <v>0</v>
      </c>
      <c r="T883" s="59">
        <f t="shared" si="41"/>
        <v>0</v>
      </c>
      <c r="U883" s="59">
        <f>'PER TRIWULAN'!X878</f>
        <v>76680000</v>
      </c>
      <c r="V883" s="59">
        <f>'K8 SMP 2013'!F31</f>
        <v>76680000</v>
      </c>
    </row>
    <row r="884" spans="2:22">
      <c r="B884" s="79">
        <f>'PER TRIWULAN'!A879</f>
        <v>873</v>
      </c>
      <c r="C884" s="90" t="str">
        <f>'PER TRIWULAN'!I879</f>
        <v xml:space="preserve"> Gubug </v>
      </c>
      <c r="D884" s="36" t="str">
        <f>'PER TRIWULAN'!B879</f>
        <v>SMP NEGERI 1 GUBUG</v>
      </c>
      <c r="E884" s="62">
        <f>'K8 SMP 2013'!G32</f>
        <v>33202200</v>
      </c>
      <c r="F884" s="62">
        <f>'K8 SMP 2013'!H32</f>
        <v>10180450</v>
      </c>
      <c r="G884" s="62">
        <f>'K8 SMP 2013'!I32</f>
        <v>94362095</v>
      </c>
      <c r="H884" s="62">
        <f>'K8 SMP 2013'!J32</f>
        <v>135091800</v>
      </c>
      <c r="I884" s="62">
        <f>'K8 SMP 2013'!K32</f>
        <v>186224838</v>
      </c>
      <c r="J884" s="62">
        <f>'K8 SMP 2013'!L32</f>
        <v>23251517</v>
      </c>
      <c r="K884" s="62">
        <f>'K8 SMP 2013'!M32</f>
        <v>19491000</v>
      </c>
      <c r="L884" s="62">
        <f>'K8 SMP 2013'!N32</f>
        <v>76230000</v>
      </c>
      <c r="M884" s="62">
        <f>'K8 SMP 2013'!O32</f>
        <v>7585000</v>
      </c>
      <c r="N884" s="62">
        <f>'K8 SMP 2013'!P32</f>
        <v>0</v>
      </c>
      <c r="O884" s="62">
        <f>'K8 SMP 2013'!Q32</f>
        <v>6000000</v>
      </c>
      <c r="P884" s="62">
        <f>'K8 SMP 2013'!R32</f>
        <v>12925000</v>
      </c>
      <c r="Q884" s="62">
        <f>'K8 SMP 2013'!S32</f>
        <v>28776100</v>
      </c>
      <c r="R884" s="62">
        <f t="shared" si="39"/>
        <v>633320000</v>
      </c>
      <c r="S884" s="59">
        <f t="shared" si="40"/>
        <v>0</v>
      </c>
      <c r="T884" s="59">
        <f t="shared" si="41"/>
        <v>355000</v>
      </c>
      <c r="U884" s="59">
        <f>'PER TRIWULAN'!X879</f>
        <v>633675000</v>
      </c>
      <c r="V884" s="59">
        <f>'K8 SMP 2013'!F32</f>
        <v>633675000</v>
      </c>
    </row>
    <row r="885" spans="2:22">
      <c r="B885" s="79">
        <f>'PER TRIWULAN'!A880</f>
        <v>874</v>
      </c>
      <c r="C885" s="90" t="str">
        <f>'PER TRIWULAN'!I880</f>
        <v xml:space="preserve"> Gubug </v>
      </c>
      <c r="D885" s="36" t="str">
        <f>'PER TRIWULAN'!B880</f>
        <v>SMP NEGERI 2 GUBUG</v>
      </c>
      <c r="E885" s="62">
        <f>'K8 SMP 2013'!G33</f>
        <v>4620000</v>
      </c>
      <c r="F885" s="62">
        <f>'K8 SMP 2013'!H33</f>
        <v>8700000</v>
      </c>
      <c r="G885" s="62">
        <f>'K8 SMP 2013'!I33</f>
        <v>23296500</v>
      </c>
      <c r="H885" s="62">
        <f>'K8 SMP 2013'!J33</f>
        <v>62415900</v>
      </c>
      <c r="I885" s="62">
        <f>'K8 SMP 2013'!K33</f>
        <v>56907100</v>
      </c>
      <c r="J885" s="62">
        <f>'K8 SMP 2013'!L33</f>
        <v>30251500</v>
      </c>
      <c r="K885" s="62">
        <f>'K8 SMP 2013'!M33</f>
        <v>129784000</v>
      </c>
      <c r="L885" s="62">
        <f>'K8 SMP 2013'!N33</f>
        <v>95565000</v>
      </c>
      <c r="M885" s="62">
        <f>'K8 SMP 2013'!O33</f>
        <v>17920965</v>
      </c>
      <c r="N885" s="62">
        <f>'K8 SMP 2013'!P33</f>
        <v>246000</v>
      </c>
      <c r="O885" s="62">
        <f>'K8 SMP 2013'!Q33</f>
        <v>4200000</v>
      </c>
      <c r="P885" s="62">
        <f>'K8 SMP 2013'!R33</f>
        <v>19085100</v>
      </c>
      <c r="Q885" s="62">
        <f>'K8 SMP 2013'!S33</f>
        <v>94062935</v>
      </c>
      <c r="R885" s="62">
        <f t="shared" si="39"/>
        <v>547055000</v>
      </c>
      <c r="S885" s="59">
        <f t="shared" si="40"/>
        <v>0</v>
      </c>
      <c r="T885" s="59">
        <f t="shared" si="41"/>
        <v>0</v>
      </c>
      <c r="U885" s="59">
        <f>'PER TRIWULAN'!X880</f>
        <v>547055000</v>
      </c>
      <c r="V885" s="59">
        <f>'K8 SMP 2013'!F33</f>
        <v>547055000</v>
      </c>
    </row>
    <row r="886" spans="2:22">
      <c r="B886" s="79">
        <f>'PER TRIWULAN'!A881</f>
        <v>875</v>
      </c>
      <c r="C886" s="90" t="str">
        <f>'PER TRIWULAN'!I881</f>
        <v xml:space="preserve"> Gubug </v>
      </c>
      <c r="D886" s="36" t="str">
        <f>'PER TRIWULAN'!B881</f>
        <v>SMP NEGERI 3 GUBUG</v>
      </c>
      <c r="E886" s="62">
        <f>'K8 SMP 2013'!G34</f>
        <v>4058000</v>
      </c>
      <c r="F886" s="62">
        <f>'K8 SMP 2013'!H34</f>
        <v>5347500</v>
      </c>
      <c r="G886" s="62">
        <f>'K8 SMP 2013'!I34</f>
        <v>42353850</v>
      </c>
      <c r="H886" s="62">
        <f>'K8 SMP 2013'!J34</f>
        <v>48902900</v>
      </c>
      <c r="I886" s="62">
        <f>'K8 SMP 2013'!K34</f>
        <v>70785650</v>
      </c>
      <c r="J886" s="62">
        <f>'K8 SMP 2013'!L34</f>
        <v>24026059</v>
      </c>
      <c r="K886" s="62">
        <f>'K8 SMP 2013'!M34</f>
        <v>23274900</v>
      </c>
      <c r="L886" s="62">
        <f>'K8 SMP 2013'!N34</f>
        <v>37344000</v>
      </c>
      <c r="M886" s="62">
        <f>'K8 SMP 2013'!O34</f>
        <v>5347300</v>
      </c>
      <c r="N886" s="62">
        <f>'K8 SMP 2013'!P34</f>
        <v>5230000</v>
      </c>
      <c r="O886" s="62">
        <f>'K8 SMP 2013'!Q34</f>
        <v>10589800</v>
      </c>
      <c r="P886" s="62">
        <f>'K8 SMP 2013'!R34</f>
        <v>4270000</v>
      </c>
      <c r="Q886" s="62">
        <f>'K8 SMP 2013'!S34</f>
        <v>40100000</v>
      </c>
      <c r="R886" s="62">
        <f t="shared" si="39"/>
        <v>321629959</v>
      </c>
      <c r="S886" s="59">
        <f t="shared" si="40"/>
        <v>0</v>
      </c>
      <c r="T886" s="59">
        <f t="shared" si="41"/>
        <v>41</v>
      </c>
      <c r="U886" s="59">
        <f>'PER TRIWULAN'!X881</f>
        <v>321630000</v>
      </c>
      <c r="V886" s="59">
        <f>'K8 SMP 2013'!F34</f>
        <v>321630000</v>
      </c>
    </row>
    <row r="887" spans="2:22">
      <c r="B887" s="79">
        <f>'PER TRIWULAN'!A882</f>
        <v>876</v>
      </c>
      <c r="C887" s="90" t="str">
        <f>'PER TRIWULAN'!I882</f>
        <v xml:space="preserve"> Gubug </v>
      </c>
      <c r="D887" s="36" t="str">
        <f>'PER TRIWULAN'!B882</f>
        <v>SMP NEGERI 4 Satu Atap Gubug</v>
      </c>
      <c r="E887" s="62">
        <f>'K8 SMP 2013'!G35</f>
        <v>0</v>
      </c>
      <c r="F887" s="62">
        <f>'K8 SMP 2013'!H35</f>
        <v>4125000</v>
      </c>
      <c r="G887" s="62">
        <f>'K8 SMP 2013'!I35</f>
        <v>1881000</v>
      </c>
      <c r="H887" s="62">
        <f>'K8 SMP 2013'!J35</f>
        <v>29656400</v>
      </c>
      <c r="I887" s="62">
        <f>'K8 SMP 2013'!K35</f>
        <v>5401000</v>
      </c>
      <c r="J887" s="62">
        <f>'K8 SMP 2013'!L35</f>
        <v>2499500</v>
      </c>
      <c r="K887" s="62">
        <f>'K8 SMP 2013'!M35</f>
        <v>1908000</v>
      </c>
      <c r="L887" s="62">
        <f>'K8 SMP 2013'!N35</f>
        <v>62568000</v>
      </c>
      <c r="M887" s="62">
        <f>'K8 SMP 2013'!O35</f>
        <v>4072500</v>
      </c>
      <c r="N887" s="62">
        <f>'K8 SMP 2013'!P35</f>
        <v>0</v>
      </c>
      <c r="O887" s="62">
        <f>'K8 SMP 2013'!Q35</f>
        <v>7613600</v>
      </c>
      <c r="P887" s="62">
        <f>'K8 SMP 2013'!R35</f>
        <v>2750000</v>
      </c>
      <c r="Q887" s="62">
        <f>'K8 SMP 2013'!S35</f>
        <v>0</v>
      </c>
      <c r="R887" s="62">
        <f t="shared" si="39"/>
        <v>122475000</v>
      </c>
      <c r="S887" s="59">
        <f t="shared" si="40"/>
        <v>0</v>
      </c>
      <c r="T887" s="59">
        <f t="shared" si="41"/>
        <v>0</v>
      </c>
      <c r="U887" s="59">
        <f>'PER TRIWULAN'!X882</f>
        <v>122475000</v>
      </c>
      <c r="V887" s="59">
        <f>'K8 SMP 2013'!F35</f>
        <v>122475000</v>
      </c>
    </row>
    <row r="888" spans="2:22">
      <c r="B888" s="79">
        <f>'PER TRIWULAN'!A883</f>
        <v>877</v>
      </c>
      <c r="C888" s="90" t="str">
        <f>'PER TRIWULAN'!I883</f>
        <v xml:space="preserve"> Gubug </v>
      </c>
      <c r="D888" s="36" t="str">
        <f>'PER TRIWULAN'!B883</f>
        <v>SMPT NEGERI 2 Gubug</v>
      </c>
      <c r="E888" s="62">
        <f>'K8 SMP 2013'!G36</f>
        <v>0</v>
      </c>
      <c r="F888" s="62">
        <f>'K8 SMP 2013'!H36</f>
        <v>0</v>
      </c>
      <c r="G888" s="62">
        <f>'K8 SMP 2013'!I36</f>
        <v>0</v>
      </c>
      <c r="H888" s="62">
        <f>'K8 SMP 2013'!J36</f>
        <v>0</v>
      </c>
      <c r="I888" s="62">
        <f>'K8 SMP 2013'!K36</f>
        <v>0</v>
      </c>
      <c r="J888" s="62">
        <f>'K8 SMP 2013'!L36</f>
        <v>0</v>
      </c>
      <c r="K888" s="62">
        <f>'K8 SMP 2013'!M36</f>
        <v>0</v>
      </c>
      <c r="L888" s="62">
        <f>'K8 SMP 2013'!N36</f>
        <v>0</v>
      </c>
      <c r="M888" s="62">
        <f>'K8 SMP 2013'!O36</f>
        <v>0</v>
      </c>
      <c r="N888" s="62">
        <f>'K8 SMP 2013'!P36</f>
        <v>0</v>
      </c>
      <c r="O888" s="62">
        <f>'K8 SMP 2013'!Q36</f>
        <v>0</v>
      </c>
      <c r="P888" s="62">
        <f>'K8 SMP 2013'!R36</f>
        <v>0</v>
      </c>
      <c r="Q888" s="62">
        <f>'K8 SMP 2013'!S36</f>
        <v>0</v>
      </c>
      <c r="R888" s="62">
        <f t="shared" si="39"/>
        <v>0</v>
      </c>
      <c r="S888" s="59">
        <f t="shared" si="40"/>
        <v>5857500</v>
      </c>
      <c r="T888" s="59">
        <f t="shared" si="41"/>
        <v>0</v>
      </c>
      <c r="U888" s="59">
        <f>'PER TRIWULAN'!X883</f>
        <v>5857500</v>
      </c>
      <c r="V888" s="59">
        <f>'K8 SMP 2013'!F36</f>
        <v>0</v>
      </c>
    </row>
    <row r="889" spans="2:22">
      <c r="B889" s="79">
        <f>'PER TRIWULAN'!A884</f>
        <v>878</v>
      </c>
      <c r="C889" s="90" t="str">
        <f>'PER TRIWULAN'!I884</f>
        <v xml:space="preserve"> Karangrayung </v>
      </c>
      <c r="D889" s="36" t="str">
        <f>'PER TRIWULAN'!B884</f>
        <v>SMP NEGERI 1 KARANGRAYUNG</v>
      </c>
      <c r="E889" s="62">
        <f>'K8 SMP 2013'!G37</f>
        <v>1761000</v>
      </c>
      <c r="F889" s="62">
        <f>'K8 SMP 2013'!H37</f>
        <v>14076800</v>
      </c>
      <c r="G889" s="62">
        <f>'K8 SMP 2013'!I37</f>
        <v>151638000</v>
      </c>
      <c r="H889" s="62">
        <f>'K8 SMP 2013'!J37</f>
        <v>156511800</v>
      </c>
      <c r="I889" s="62">
        <f>'K8 SMP 2013'!K37</f>
        <v>177426240</v>
      </c>
      <c r="J889" s="62">
        <f>'K8 SMP 2013'!L37</f>
        <v>25836220</v>
      </c>
      <c r="K889" s="62">
        <f>'K8 SMP 2013'!M37</f>
        <v>58917480</v>
      </c>
      <c r="L889" s="62">
        <f>'K8 SMP 2013'!N37</f>
        <v>77001000</v>
      </c>
      <c r="M889" s="62">
        <f>'K8 SMP 2013'!O37</f>
        <v>22426000</v>
      </c>
      <c r="N889" s="62">
        <f>'K8 SMP 2013'!P37</f>
        <v>0</v>
      </c>
      <c r="O889" s="62">
        <f>'K8 SMP 2013'!Q37</f>
        <v>10800000</v>
      </c>
      <c r="P889" s="62">
        <f>'K8 SMP 2013'!R37</f>
        <v>14670000</v>
      </c>
      <c r="Q889" s="62">
        <f>'K8 SMP 2013'!S37</f>
        <v>0</v>
      </c>
      <c r="R889" s="62">
        <f t="shared" si="39"/>
        <v>711064540</v>
      </c>
      <c r="S889" s="59">
        <f t="shared" si="40"/>
        <v>0</v>
      </c>
      <c r="T889" s="59">
        <f t="shared" si="41"/>
        <v>460</v>
      </c>
      <c r="U889" s="59">
        <f>'PER TRIWULAN'!X884</f>
        <v>711065000</v>
      </c>
      <c r="V889" s="59">
        <f>'K8 SMP 2013'!F37</f>
        <v>711065000</v>
      </c>
    </row>
    <row r="890" spans="2:22">
      <c r="B890" s="79">
        <f>'PER TRIWULAN'!A885</f>
        <v>879</v>
      </c>
      <c r="C890" s="90" t="str">
        <f>'PER TRIWULAN'!I885</f>
        <v xml:space="preserve"> Karangrayung </v>
      </c>
      <c r="D890" s="36" t="str">
        <f>'PER TRIWULAN'!B885</f>
        <v>SMP NEGERI 2 KARANGRAYUNG</v>
      </c>
      <c r="E890" s="62">
        <f>'K8 SMP 2013'!G38</f>
        <v>16555000</v>
      </c>
      <c r="F890" s="62">
        <f>'K8 SMP 2013'!H38</f>
        <v>7360100</v>
      </c>
      <c r="G890" s="62">
        <f>'K8 SMP 2013'!I38</f>
        <v>223987522</v>
      </c>
      <c r="H890" s="62">
        <f>'K8 SMP 2013'!J38</f>
        <v>144187150</v>
      </c>
      <c r="I890" s="62">
        <f>'K8 SMP 2013'!K38</f>
        <v>16627900</v>
      </c>
      <c r="J890" s="62">
        <f>'K8 SMP 2013'!L38</f>
        <v>18161610</v>
      </c>
      <c r="K890" s="62">
        <f>'K8 SMP 2013'!M38</f>
        <v>28993500</v>
      </c>
      <c r="L890" s="62">
        <f>'K8 SMP 2013'!N38</f>
        <v>65220000</v>
      </c>
      <c r="M890" s="62">
        <f>'K8 SMP 2013'!O38</f>
        <v>21410000</v>
      </c>
      <c r="N890" s="62">
        <f>'K8 SMP 2013'!P38</f>
        <v>0</v>
      </c>
      <c r="O890" s="62">
        <f>'K8 SMP 2013'!Q38</f>
        <v>7800000</v>
      </c>
      <c r="P890" s="62">
        <f>'K8 SMP 2013'!R38</f>
        <v>8425000</v>
      </c>
      <c r="Q890" s="62">
        <f>'K8 SMP 2013'!S38</f>
        <v>0</v>
      </c>
      <c r="R890" s="62">
        <f t="shared" si="39"/>
        <v>558727782</v>
      </c>
      <c r="S890" s="59">
        <f t="shared" si="40"/>
        <v>0</v>
      </c>
      <c r="T890" s="59">
        <f t="shared" si="41"/>
        <v>12822218</v>
      </c>
      <c r="U890" s="59">
        <f>'PER TRIWULAN'!X885</f>
        <v>571550000</v>
      </c>
      <c r="V890" s="59">
        <f>'K8 SMP 2013'!F38</f>
        <v>571550000</v>
      </c>
    </row>
    <row r="891" spans="2:22">
      <c r="B891" s="79">
        <f>'PER TRIWULAN'!A886</f>
        <v>880</v>
      </c>
      <c r="C891" s="90" t="str">
        <f>'PER TRIWULAN'!I886</f>
        <v xml:space="preserve"> Karangrayung </v>
      </c>
      <c r="D891" s="36" t="str">
        <f>'PER TRIWULAN'!B886</f>
        <v>SMP NEGERI 3 KARANGRAYUNG</v>
      </c>
      <c r="E891" s="62">
        <f>'K8 SMP 2013'!G39</f>
        <v>5703800</v>
      </c>
      <c r="F891" s="62">
        <f>'K8 SMP 2013'!H39</f>
        <v>14500000</v>
      </c>
      <c r="G891" s="62">
        <f>'K8 SMP 2013'!I39</f>
        <v>129723000</v>
      </c>
      <c r="H891" s="62">
        <f>'K8 SMP 2013'!J39</f>
        <v>123465000</v>
      </c>
      <c r="I891" s="62">
        <f>'K8 SMP 2013'!K39</f>
        <v>130252804</v>
      </c>
      <c r="J891" s="62">
        <f>'K8 SMP 2013'!L39</f>
        <v>10464396</v>
      </c>
      <c r="K891" s="62">
        <f>'K8 SMP 2013'!M39</f>
        <v>28938000</v>
      </c>
      <c r="L891" s="62">
        <f>'K8 SMP 2013'!N39</f>
        <v>63158000</v>
      </c>
      <c r="M891" s="62">
        <f>'K8 SMP 2013'!O39</f>
        <v>19700000</v>
      </c>
      <c r="N891" s="62">
        <f>'K8 SMP 2013'!P39</f>
        <v>0</v>
      </c>
      <c r="O891" s="62">
        <f>'K8 SMP 2013'!Q39</f>
        <v>4200000</v>
      </c>
      <c r="P891" s="62">
        <f>'K8 SMP 2013'!R39</f>
        <v>6300000</v>
      </c>
      <c r="Q891" s="62">
        <f>'K8 SMP 2013'!S39</f>
        <v>0</v>
      </c>
      <c r="R891" s="62">
        <f t="shared" si="39"/>
        <v>536405000</v>
      </c>
      <c r="S891" s="59">
        <f t="shared" si="40"/>
        <v>0</v>
      </c>
      <c r="T891" s="59">
        <f t="shared" si="41"/>
        <v>0</v>
      </c>
      <c r="U891" s="59">
        <f>'PER TRIWULAN'!X886</f>
        <v>536405000</v>
      </c>
      <c r="V891" s="59">
        <f>'K8 SMP 2013'!F39</f>
        <v>536405000</v>
      </c>
    </row>
    <row r="892" spans="2:22">
      <c r="B892" s="79">
        <f>'PER TRIWULAN'!A887</f>
        <v>881</v>
      </c>
      <c r="C892" s="90" t="str">
        <f>'PER TRIWULAN'!I887</f>
        <v xml:space="preserve"> Karangrayung </v>
      </c>
      <c r="D892" s="36" t="str">
        <f>'PER TRIWULAN'!B887</f>
        <v>SMP NEGERI 4 Satu Atap Karangrayung</v>
      </c>
      <c r="E892" s="62">
        <f>'K8 SMP 2013'!G40</f>
        <v>0</v>
      </c>
      <c r="F892" s="62">
        <f>'K8 SMP 2013'!H40</f>
        <v>515000</v>
      </c>
      <c r="G892" s="62">
        <f>'K8 SMP 2013'!I40</f>
        <v>19045800</v>
      </c>
      <c r="H892" s="62">
        <f>'K8 SMP 2013'!J40</f>
        <v>10363850</v>
      </c>
      <c r="I892" s="62">
        <f>'K8 SMP 2013'!K40</f>
        <v>32378150</v>
      </c>
      <c r="J892" s="62">
        <f>'K8 SMP 2013'!L40</f>
        <v>1060004</v>
      </c>
      <c r="K892" s="62">
        <f>'K8 SMP 2013'!M40</f>
        <v>8342500</v>
      </c>
      <c r="L892" s="62">
        <f>'K8 SMP 2013'!N40</f>
        <v>13809000</v>
      </c>
      <c r="M892" s="62">
        <f>'K8 SMP 2013'!O40</f>
        <v>3395000</v>
      </c>
      <c r="N892" s="62">
        <f>'K8 SMP 2013'!P40</f>
        <v>750000</v>
      </c>
      <c r="O892" s="62">
        <f>'K8 SMP 2013'!Q40</f>
        <v>1235000</v>
      </c>
      <c r="P892" s="62">
        <f>'K8 SMP 2013'!R40</f>
        <v>450000</v>
      </c>
      <c r="Q892" s="62">
        <f>'K8 SMP 2013'!S40</f>
        <v>545000</v>
      </c>
      <c r="R892" s="62">
        <f t="shared" si="39"/>
        <v>91889304</v>
      </c>
      <c r="S892" s="59">
        <f t="shared" si="40"/>
        <v>0</v>
      </c>
      <c r="T892" s="59">
        <f t="shared" si="41"/>
        <v>765696</v>
      </c>
      <c r="U892" s="59">
        <f>'PER TRIWULAN'!X887</f>
        <v>92655000</v>
      </c>
      <c r="V892" s="59">
        <f>'K8 SMP 2013'!F40</f>
        <v>92655000</v>
      </c>
    </row>
    <row r="893" spans="2:22">
      <c r="B893" s="79">
        <f>'PER TRIWULAN'!A888</f>
        <v>882</v>
      </c>
      <c r="C893" s="90" t="str">
        <f>'PER TRIWULAN'!I888</f>
        <v xml:space="preserve"> Kedungjati </v>
      </c>
      <c r="D893" s="36" t="str">
        <f>'PER TRIWULAN'!B888</f>
        <v>SMP NEGERI 1 KEDUNGJATI</v>
      </c>
      <c r="E893" s="62">
        <f>'K8 SMP 2013'!G41</f>
        <v>9605800</v>
      </c>
      <c r="F893" s="62">
        <f>'K8 SMP 2013'!H41</f>
        <v>8055000</v>
      </c>
      <c r="G893" s="62">
        <f>'K8 SMP 2013'!I41</f>
        <v>91419000</v>
      </c>
      <c r="H893" s="62">
        <f>'K8 SMP 2013'!J41</f>
        <v>54198150</v>
      </c>
      <c r="I893" s="62">
        <f>'K8 SMP 2013'!K41</f>
        <v>94375135</v>
      </c>
      <c r="J893" s="62">
        <f>'K8 SMP 2013'!L41</f>
        <v>5335578</v>
      </c>
      <c r="K893" s="62">
        <f>'K8 SMP 2013'!M41</f>
        <v>51152150</v>
      </c>
      <c r="L893" s="62">
        <f>'K8 SMP 2013'!N41</f>
        <v>84810000</v>
      </c>
      <c r="M893" s="62">
        <f>'K8 SMP 2013'!O41</f>
        <v>26317500</v>
      </c>
      <c r="N893" s="62">
        <f>'K8 SMP 2013'!P41</f>
        <v>10020000</v>
      </c>
      <c r="O893" s="62">
        <f>'K8 SMP 2013'!Q41</f>
        <v>0</v>
      </c>
      <c r="P893" s="62">
        <f>'K8 SMP 2013'!R41</f>
        <v>18340000</v>
      </c>
      <c r="Q893" s="62">
        <f>'K8 SMP 2013'!S41</f>
        <v>73191687</v>
      </c>
      <c r="R893" s="62">
        <f t="shared" si="39"/>
        <v>526820000</v>
      </c>
      <c r="S893" s="59">
        <f t="shared" si="40"/>
        <v>0</v>
      </c>
      <c r="T893" s="59">
        <f t="shared" si="41"/>
        <v>0</v>
      </c>
      <c r="U893" s="59">
        <f>'PER TRIWULAN'!X888</f>
        <v>526820000</v>
      </c>
      <c r="V893" s="59">
        <f>'K8 SMP 2013'!F41</f>
        <v>526820000</v>
      </c>
    </row>
    <row r="894" spans="2:22">
      <c r="B894" s="79">
        <f>'PER TRIWULAN'!A889</f>
        <v>883</v>
      </c>
      <c r="C894" s="90" t="str">
        <f>'PER TRIWULAN'!I889</f>
        <v xml:space="preserve"> Kedungjati </v>
      </c>
      <c r="D894" s="36" t="str">
        <f>'PER TRIWULAN'!B889</f>
        <v>SMP NEGERI 2 KEDUNGJATI</v>
      </c>
      <c r="E894" s="62">
        <f>'K8 SMP 2013'!G42</f>
        <v>2583000</v>
      </c>
      <c r="F894" s="62">
        <f>'K8 SMP 2013'!H42</f>
        <v>5984800</v>
      </c>
      <c r="G894" s="62">
        <f>'K8 SMP 2013'!I42</f>
        <v>72142400</v>
      </c>
      <c r="H894" s="62">
        <f>'K8 SMP 2013'!J42</f>
        <v>80083500</v>
      </c>
      <c r="I894" s="62">
        <f>'K8 SMP 2013'!K42</f>
        <v>35726500</v>
      </c>
      <c r="J894" s="62">
        <f>'K8 SMP 2013'!L42</f>
        <v>8626847</v>
      </c>
      <c r="K894" s="62">
        <f>'K8 SMP 2013'!M42</f>
        <v>33342800</v>
      </c>
      <c r="L894" s="62">
        <f>'K8 SMP 2013'!N42</f>
        <v>49700000</v>
      </c>
      <c r="M894" s="62">
        <f>'K8 SMP 2013'!O42</f>
        <v>13138000</v>
      </c>
      <c r="N894" s="62">
        <f>'K8 SMP 2013'!P42</f>
        <v>272000</v>
      </c>
      <c r="O894" s="62">
        <f>'K8 SMP 2013'!Q42</f>
        <v>7137500</v>
      </c>
      <c r="P894" s="62">
        <f>'K8 SMP 2013'!R42</f>
        <v>1150000</v>
      </c>
      <c r="Q894" s="62">
        <f>'K8 SMP 2013'!S42</f>
        <v>3891000</v>
      </c>
      <c r="R894" s="62">
        <f t="shared" si="39"/>
        <v>313778347</v>
      </c>
      <c r="S894" s="59">
        <f t="shared" si="40"/>
        <v>0</v>
      </c>
      <c r="T894" s="59">
        <f t="shared" si="41"/>
        <v>41653</v>
      </c>
      <c r="U894" s="59">
        <f>'PER TRIWULAN'!X889</f>
        <v>313820000</v>
      </c>
      <c r="V894" s="59">
        <f>'K8 SMP 2013'!F42</f>
        <v>313820000</v>
      </c>
    </row>
    <row r="895" spans="2:22">
      <c r="B895" s="79">
        <f>'PER TRIWULAN'!A890</f>
        <v>884</v>
      </c>
      <c r="C895" s="90" t="str">
        <f>'PER TRIWULAN'!I890</f>
        <v xml:space="preserve"> Kedungjati </v>
      </c>
      <c r="D895" s="36" t="str">
        <f>'PER TRIWULAN'!B890</f>
        <v>SMP NEGERI 3 Satu Atap Kedungjati</v>
      </c>
      <c r="E895" s="62">
        <f>'K8 SMP 2013'!G43</f>
        <v>0</v>
      </c>
      <c r="F895" s="62">
        <f>'K8 SMP 2013'!H43</f>
        <v>2725000</v>
      </c>
      <c r="G895" s="62">
        <f>'K8 SMP 2013'!I43</f>
        <v>3599000</v>
      </c>
      <c r="H895" s="62">
        <f>'K8 SMP 2013'!J43</f>
        <v>20481700</v>
      </c>
      <c r="I895" s="62">
        <f>'K8 SMP 2013'!K43</f>
        <v>3562800</v>
      </c>
      <c r="J895" s="62">
        <f>'K8 SMP 2013'!L43</f>
        <v>2518850</v>
      </c>
      <c r="K895" s="62">
        <f>'K8 SMP 2013'!M43</f>
        <v>2463500</v>
      </c>
      <c r="L895" s="62">
        <f>'K8 SMP 2013'!N43</f>
        <v>23675000</v>
      </c>
      <c r="M895" s="62">
        <f>'K8 SMP 2013'!O43</f>
        <v>2115000</v>
      </c>
      <c r="N895" s="62">
        <f>'K8 SMP 2013'!P43</f>
        <v>0</v>
      </c>
      <c r="O895" s="62">
        <f>'K8 SMP 2013'!Q43</f>
        <v>3506700</v>
      </c>
      <c r="P895" s="62">
        <f>'K8 SMP 2013'!R43</f>
        <v>0</v>
      </c>
      <c r="Q895" s="62">
        <f>'K8 SMP 2013'!S43</f>
        <v>18776400</v>
      </c>
      <c r="R895" s="62">
        <f t="shared" si="39"/>
        <v>83423950</v>
      </c>
      <c r="S895" s="59">
        <f t="shared" si="40"/>
        <v>0</v>
      </c>
      <c r="T895" s="59">
        <f t="shared" si="41"/>
        <v>1050</v>
      </c>
      <c r="U895" s="59">
        <f>'PER TRIWULAN'!X890</f>
        <v>83425000</v>
      </c>
      <c r="V895" s="59">
        <f>'K8 SMP 2013'!F43</f>
        <v>83425000</v>
      </c>
    </row>
    <row r="896" spans="2:22">
      <c r="B896" s="79">
        <f>'PER TRIWULAN'!A891</f>
        <v>885</v>
      </c>
      <c r="C896" s="90" t="str">
        <f>'PER TRIWULAN'!I891</f>
        <v xml:space="preserve"> Kedungjati </v>
      </c>
      <c r="D896" s="36" t="str">
        <f>'PER TRIWULAN'!B891</f>
        <v>SMP NEGERI 4 Satu Atap Kedungjati</v>
      </c>
      <c r="E896" s="62">
        <f>'K8 SMP 2013'!G44</f>
        <v>0</v>
      </c>
      <c r="F896" s="62">
        <f>'K8 SMP 2013'!H44</f>
        <v>0</v>
      </c>
      <c r="G896" s="62">
        <f>'K8 SMP 2013'!I44</f>
        <v>0</v>
      </c>
      <c r="H896" s="62">
        <f>'K8 SMP 2013'!J44</f>
        <v>0</v>
      </c>
      <c r="I896" s="62">
        <f>'K8 SMP 2013'!K44</f>
        <v>0</v>
      </c>
      <c r="J896" s="62">
        <f>'K8 SMP 2013'!L44</f>
        <v>0</v>
      </c>
      <c r="K896" s="62">
        <f>'K8 SMP 2013'!M44</f>
        <v>0</v>
      </c>
      <c r="L896" s="62">
        <f>'K8 SMP 2013'!N44</f>
        <v>0</v>
      </c>
      <c r="M896" s="62">
        <f>'K8 SMP 2013'!O44</f>
        <v>0</v>
      </c>
      <c r="N896" s="62">
        <f>'K8 SMP 2013'!P44</f>
        <v>0</v>
      </c>
      <c r="O896" s="62">
        <f>'K8 SMP 2013'!Q44</f>
        <v>0</v>
      </c>
      <c r="P896" s="62">
        <f>'K8 SMP 2013'!R44</f>
        <v>0</v>
      </c>
      <c r="Q896" s="62">
        <f>'K8 SMP 2013'!S44</f>
        <v>0</v>
      </c>
      <c r="R896" s="62">
        <f t="shared" si="39"/>
        <v>0</v>
      </c>
      <c r="S896" s="59">
        <f t="shared" si="40"/>
        <v>109695000</v>
      </c>
      <c r="T896" s="59">
        <f t="shared" si="41"/>
        <v>0</v>
      </c>
      <c r="U896" s="59">
        <f>'PER TRIWULAN'!X891</f>
        <v>109695000</v>
      </c>
      <c r="V896" s="59">
        <f>'K8 SMP 2013'!F44</f>
        <v>0</v>
      </c>
    </row>
    <row r="897" spans="2:22">
      <c r="B897" s="79">
        <f>'PER TRIWULAN'!A892</f>
        <v>886</v>
      </c>
      <c r="C897" s="90" t="str">
        <f>'PER TRIWULAN'!I892</f>
        <v xml:space="preserve"> Klambu </v>
      </c>
      <c r="D897" s="36" t="str">
        <f>'PER TRIWULAN'!B892</f>
        <v>SMP NEGERI 1 KLAMBU</v>
      </c>
      <c r="E897" s="62">
        <f>'K8 SMP 2013'!G45</f>
        <v>2140000</v>
      </c>
      <c r="F897" s="62">
        <f>'K8 SMP 2013'!H45</f>
        <v>5249500</v>
      </c>
      <c r="G897" s="62">
        <f>'K8 SMP 2013'!I45</f>
        <v>109599700</v>
      </c>
      <c r="H897" s="62">
        <f>'K8 SMP 2013'!J45</f>
        <v>81398363</v>
      </c>
      <c r="I897" s="62">
        <f>'K8 SMP 2013'!K45</f>
        <v>66660550</v>
      </c>
      <c r="J897" s="62">
        <f>'K8 SMP 2013'!L45</f>
        <v>8347340</v>
      </c>
      <c r="K897" s="62">
        <f>'K8 SMP 2013'!M45</f>
        <v>16859500</v>
      </c>
      <c r="L897" s="62">
        <f>'K8 SMP 2013'!N45</f>
        <v>51960000</v>
      </c>
      <c r="M897" s="62">
        <f>'K8 SMP 2013'!O45</f>
        <v>3980000</v>
      </c>
      <c r="N897" s="62">
        <f>'K8 SMP 2013'!P45</f>
        <v>0</v>
      </c>
      <c r="O897" s="62">
        <f>'K8 SMP 2013'!Q45</f>
        <v>4800000</v>
      </c>
      <c r="P897" s="62">
        <f>'K8 SMP 2013'!R45</f>
        <v>755000</v>
      </c>
      <c r="Q897" s="62">
        <f>'K8 SMP 2013'!S45</f>
        <v>28810000</v>
      </c>
      <c r="R897" s="62">
        <f t="shared" si="39"/>
        <v>380559953</v>
      </c>
      <c r="S897" s="59">
        <f t="shared" si="40"/>
        <v>0</v>
      </c>
      <c r="T897" s="59">
        <f t="shared" si="41"/>
        <v>47</v>
      </c>
      <c r="U897" s="59">
        <f>'PER TRIWULAN'!X892</f>
        <v>380560000</v>
      </c>
      <c r="V897" s="59">
        <f>'K8 SMP 2013'!F45</f>
        <v>380560000</v>
      </c>
    </row>
    <row r="898" spans="2:22">
      <c r="B898" s="79">
        <f>'PER TRIWULAN'!A893</f>
        <v>887</v>
      </c>
      <c r="C898" s="90" t="str">
        <f>'PER TRIWULAN'!I893</f>
        <v xml:space="preserve"> Klambu </v>
      </c>
      <c r="D898" s="36" t="str">
        <f>'PER TRIWULAN'!B893</f>
        <v>SMP NEGERI 2 Satu Atap Klambu</v>
      </c>
      <c r="E898" s="62">
        <f>'K8 SMP 2013'!G46</f>
        <v>1830000</v>
      </c>
      <c r="F898" s="62">
        <f>'K8 SMP 2013'!H46</f>
        <v>6716400</v>
      </c>
      <c r="G898" s="62">
        <f>'K8 SMP 2013'!I46</f>
        <v>16184000</v>
      </c>
      <c r="H898" s="62">
        <f>'K8 SMP 2013'!J46</f>
        <v>12139100</v>
      </c>
      <c r="I898" s="62">
        <f>'K8 SMP 2013'!K46</f>
        <v>14540000</v>
      </c>
      <c r="J898" s="62">
        <f>'K8 SMP 2013'!L46</f>
        <v>300000</v>
      </c>
      <c r="K898" s="62">
        <f>'K8 SMP 2013'!M46</f>
        <v>1835500</v>
      </c>
      <c r="L898" s="62">
        <f>'K8 SMP 2013'!N46</f>
        <v>26820000</v>
      </c>
      <c r="M898" s="62">
        <f>'K8 SMP 2013'!O46</f>
        <v>7170000</v>
      </c>
      <c r="N898" s="62">
        <f>'K8 SMP 2013'!P46</f>
        <v>0</v>
      </c>
      <c r="O898" s="62">
        <f>'K8 SMP 2013'!Q46</f>
        <v>0</v>
      </c>
      <c r="P898" s="62">
        <f>'K8 SMP 2013'!R46</f>
        <v>1215000</v>
      </c>
      <c r="Q898" s="62">
        <f>'K8 SMP 2013'!S46</f>
        <v>0</v>
      </c>
      <c r="R898" s="62">
        <f t="shared" si="39"/>
        <v>88750000</v>
      </c>
      <c r="S898" s="59">
        <f t="shared" si="40"/>
        <v>0</v>
      </c>
      <c r="T898" s="59">
        <f t="shared" si="41"/>
        <v>0</v>
      </c>
      <c r="U898" s="59">
        <f>'PER TRIWULAN'!X893</f>
        <v>88750000</v>
      </c>
      <c r="V898" s="59">
        <f>'K8 SMP 2013'!F46</f>
        <v>88750000</v>
      </c>
    </row>
    <row r="899" spans="2:22">
      <c r="B899" s="79">
        <f>'PER TRIWULAN'!A894</f>
        <v>888</v>
      </c>
      <c r="C899" s="90" t="str">
        <f>'PER TRIWULAN'!I894</f>
        <v xml:space="preserve"> Klambu </v>
      </c>
      <c r="D899" s="36" t="str">
        <f>'PER TRIWULAN'!B894</f>
        <v>SMPT NEGERI 1 Klambu</v>
      </c>
      <c r="E899" s="62">
        <f>'K8 SMP 2013'!G47</f>
        <v>0</v>
      </c>
      <c r="F899" s="62">
        <f>'K8 SMP 2013'!H47</f>
        <v>0</v>
      </c>
      <c r="G899" s="62">
        <f>'K8 SMP 2013'!I47</f>
        <v>0</v>
      </c>
      <c r="H899" s="62">
        <f>'K8 SMP 2013'!J47</f>
        <v>0</v>
      </c>
      <c r="I899" s="62">
        <f>'K8 SMP 2013'!K47</f>
        <v>0</v>
      </c>
      <c r="J899" s="62">
        <f>'K8 SMP 2013'!L47</f>
        <v>0</v>
      </c>
      <c r="K899" s="62">
        <f>'K8 SMP 2013'!M47</f>
        <v>0</v>
      </c>
      <c r="L899" s="62">
        <f>'K8 SMP 2013'!N47</f>
        <v>0</v>
      </c>
      <c r="M899" s="62">
        <f>'K8 SMP 2013'!O47</f>
        <v>0</v>
      </c>
      <c r="N899" s="62">
        <f>'K8 SMP 2013'!P47</f>
        <v>0</v>
      </c>
      <c r="O899" s="62">
        <f>'K8 SMP 2013'!Q47</f>
        <v>0</v>
      </c>
      <c r="P899" s="62">
        <f>'K8 SMP 2013'!R47</f>
        <v>0</v>
      </c>
      <c r="Q899" s="62">
        <f>'K8 SMP 2013'!S47</f>
        <v>0</v>
      </c>
      <c r="R899" s="62">
        <f t="shared" si="39"/>
        <v>0</v>
      </c>
      <c r="S899" s="59">
        <f t="shared" si="40"/>
        <v>49700000</v>
      </c>
      <c r="T899" s="59">
        <f t="shared" si="41"/>
        <v>0</v>
      </c>
      <c r="U899" s="59">
        <f>'PER TRIWULAN'!X894</f>
        <v>49700000</v>
      </c>
      <c r="V899" s="59">
        <f>'K8 SMP 2013'!F47</f>
        <v>0</v>
      </c>
    </row>
    <row r="900" spans="2:22">
      <c r="B900" s="79">
        <f>'PER TRIWULAN'!A895</f>
        <v>889</v>
      </c>
      <c r="C900" s="90" t="str">
        <f>'PER TRIWULAN'!I895</f>
        <v xml:space="preserve"> Kradenan </v>
      </c>
      <c r="D900" s="36" t="str">
        <f>'PER TRIWULAN'!B895</f>
        <v>SMP NEGERI 1 KRADENAN</v>
      </c>
      <c r="E900" s="62">
        <f>'K8 SMP 2013'!G48</f>
        <v>1864000</v>
      </c>
      <c r="F900" s="62">
        <f>'K8 SMP 2013'!H48</f>
        <v>0</v>
      </c>
      <c r="G900" s="62">
        <f>'K8 SMP 2013'!I48</f>
        <v>247186200</v>
      </c>
      <c r="H900" s="62">
        <f>'K8 SMP 2013'!J48</f>
        <v>129345200</v>
      </c>
      <c r="I900" s="62">
        <f>'K8 SMP 2013'!K48</f>
        <v>10865900</v>
      </c>
      <c r="J900" s="62">
        <f>'K8 SMP 2013'!L48</f>
        <v>18920043</v>
      </c>
      <c r="K900" s="62">
        <f>'K8 SMP 2013'!M48</f>
        <v>46061900</v>
      </c>
      <c r="L900" s="62">
        <f>'K8 SMP 2013'!N48</f>
        <v>111480000</v>
      </c>
      <c r="M900" s="62">
        <f>'K8 SMP 2013'!O48</f>
        <v>330000</v>
      </c>
      <c r="N900" s="62">
        <f>'K8 SMP 2013'!P48</f>
        <v>650000</v>
      </c>
      <c r="O900" s="62">
        <f>'K8 SMP 2013'!Q48</f>
        <v>4400000</v>
      </c>
      <c r="P900" s="62">
        <f>'K8 SMP 2013'!R48</f>
        <v>0</v>
      </c>
      <c r="Q900" s="62">
        <f>'K8 SMP 2013'!S48</f>
        <v>173984000</v>
      </c>
      <c r="R900" s="62">
        <f t="shared" si="39"/>
        <v>745087243</v>
      </c>
      <c r="S900" s="59">
        <f t="shared" si="40"/>
        <v>0</v>
      </c>
      <c r="T900" s="59">
        <f t="shared" si="41"/>
        <v>767757</v>
      </c>
      <c r="U900" s="59">
        <f>'PER TRIWULAN'!X895</f>
        <v>745855000</v>
      </c>
      <c r="V900" s="59">
        <f>'K8 SMP 2013'!F48</f>
        <v>745855000</v>
      </c>
    </row>
    <row r="901" spans="2:22">
      <c r="B901" s="79">
        <f>'PER TRIWULAN'!A896</f>
        <v>890</v>
      </c>
      <c r="C901" s="90" t="str">
        <f>'PER TRIWULAN'!I896</f>
        <v xml:space="preserve"> Kradenan </v>
      </c>
      <c r="D901" s="36" t="str">
        <f>'PER TRIWULAN'!B896</f>
        <v>SMP NEGERI 2 KRADENAN</v>
      </c>
      <c r="E901" s="62">
        <f>'K8 SMP 2013'!G49</f>
        <v>7362800</v>
      </c>
      <c r="F901" s="62">
        <f>'K8 SMP 2013'!H49</f>
        <v>8398400</v>
      </c>
      <c r="G901" s="62">
        <f>'K8 SMP 2013'!I49</f>
        <v>56462975</v>
      </c>
      <c r="H901" s="62">
        <f>'K8 SMP 2013'!J49</f>
        <v>64564550</v>
      </c>
      <c r="I901" s="62">
        <f>'K8 SMP 2013'!K49</f>
        <v>34894850</v>
      </c>
      <c r="J901" s="62">
        <f>'K8 SMP 2013'!L49</f>
        <v>8413150</v>
      </c>
      <c r="K901" s="62">
        <f>'K8 SMP 2013'!M49</f>
        <v>22948000</v>
      </c>
      <c r="L901" s="62">
        <f>'K8 SMP 2013'!N49</f>
        <v>69960000</v>
      </c>
      <c r="M901" s="62">
        <f>'K8 SMP 2013'!O49</f>
        <v>31170000</v>
      </c>
      <c r="N901" s="62">
        <f>'K8 SMP 2013'!P49</f>
        <v>0</v>
      </c>
      <c r="O901" s="62">
        <f>'K8 SMP 2013'!Q49</f>
        <v>6000000</v>
      </c>
      <c r="P901" s="62">
        <f>'K8 SMP 2013'!R49</f>
        <v>7904275</v>
      </c>
      <c r="Q901" s="62">
        <f>'K8 SMP 2013'!S49</f>
        <v>84846000</v>
      </c>
      <c r="R901" s="62">
        <f t="shared" si="39"/>
        <v>402925000</v>
      </c>
      <c r="S901" s="59">
        <f t="shared" si="40"/>
        <v>0</v>
      </c>
      <c r="T901" s="59">
        <f t="shared" si="41"/>
        <v>0</v>
      </c>
      <c r="U901" s="59">
        <f>'PER TRIWULAN'!X896</f>
        <v>402925000</v>
      </c>
      <c r="V901" s="59">
        <f>'K8 SMP 2013'!F49</f>
        <v>402925000</v>
      </c>
    </row>
    <row r="902" spans="2:22">
      <c r="B902" s="79">
        <f>'PER TRIWULAN'!A897</f>
        <v>891</v>
      </c>
      <c r="C902" s="90" t="str">
        <f>'PER TRIWULAN'!I897</f>
        <v xml:space="preserve"> Kradenan </v>
      </c>
      <c r="D902" s="36" t="str">
        <f>'PER TRIWULAN'!B897</f>
        <v>SMP NEGERI 3 KRADENAN</v>
      </c>
      <c r="E902" s="62">
        <f>'K8 SMP 2013'!G50</f>
        <v>3000000</v>
      </c>
      <c r="F902" s="62">
        <f>'K8 SMP 2013'!H50</f>
        <v>13500000</v>
      </c>
      <c r="G902" s="62">
        <f>'K8 SMP 2013'!I50</f>
        <v>45151700</v>
      </c>
      <c r="H902" s="62">
        <f>'K8 SMP 2013'!J50</f>
        <v>64615200</v>
      </c>
      <c r="I902" s="62">
        <f>'K8 SMP 2013'!K50</f>
        <v>31366800</v>
      </c>
      <c r="J902" s="62">
        <f>'K8 SMP 2013'!L50</f>
        <v>14604800</v>
      </c>
      <c r="K902" s="62">
        <f>'K8 SMP 2013'!M50</f>
        <v>10194500</v>
      </c>
      <c r="L902" s="62">
        <f>'K8 SMP 2013'!N50</f>
        <v>33459300</v>
      </c>
      <c r="M902" s="62">
        <f>'K8 SMP 2013'!O50</f>
        <v>37557200</v>
      </c>
      <c r="N902" s="62">
        <f>'K8 SMP 2013'!P50</f>
        <v>0</v>
      </c>
      <c r="O902" s="62">
        <f>'K8 SMP 2013'!Q50</f>
        <v>4200000</v>
      </c>
      <c r="P902" s="62">
        <f>'K8 SMP 2013'!R50</f>
        <v>1040000</v>
      </c>
      <c r="Q902" s="62">
        <f>'K8 SMP 2013'!S50</f>
        <v>12175500</v>
      </c>
      <c r="R902" s="62">
        <f t="shared" si="39"/>
        <v>270865000</v>
      </c>
      <c r="S902" s="59">
        <f t="shared" si="40"/>
        <v>0</v>
      </c>
      <c r="T902" s="59">
        <f t="shared" si="41"/>
        <v>0</v>
      </c>
      <c r="U902" s="59">
        <f>'PER TRIWULAN'!X897</f>
        <v>270865000</v>
      </c>
      <c r="V902" s="59">
        <f>'K8 SMP 2013'!F50</f>
        <v>270865000</v>
      </c>
    </row>
    <row r="903" spans="2:22">
      <c r="B903" s="79">
        <f>'PER TRIWULAN'!A898</f>
        <v>892</v>
      </c>
      <c r="C903" s="90" t="str">
        <f>'PER TRIWULAN'!I898</f>
        <v xml:space="preserve"> Kradenan </v>
      </c>
      <c r="D903" s="36" t="str">
        <f>'PER TRIWULAN'!B898</f>
        <v>SMP NEGERI 4 Satu Atap Kradenan</v>
      </c>
      <c r="E903" s="62">
        <f>'K8 SMP 2013'!G51</f>
        <v>0</v>
      </c>
      <c r="F903" s="62">
        <f>'K8 SMP 2013'!H51</f>
        <v>0</v>
      </c>
      <c r="G903" s="62">
        <f>'K8 SMP 2013'!I51</f>
        <v>7372500</v>
      </c>
      <c r="H903" s="62">
        <f>'K8 SMP 2013'!J51</f>
        <v>8210600</v>
      </c>
      <c r="I903" s="62">
        <f>'K8 SMP 2013'!K51</f>
        <v>3739900</v>
      </c>
      <c r="J903" s="62">
        <f>'K8 SMP 2013'!L51</f>
        <v>332000</v>
      </c>
      <c r="K903" s="62">
        <f>'K8 SMP 2013'!M51</f>
        <v>0</v>
      </c>
      <c r="L903" s="62">
        <f>'K8 SMP 2013'!N51</f>
        <v>17325000</v>
      </c>
      <c r="M903" s="62">
        <f>'K8 SMP 2013'!O51</f>
        <v>589000</v>
      </c>
      <c r="N903" s="62">
        <f>'K8 SMP 2013'!P51</f>
        <v>0</v>
      </c>
      <c r="O903" s="62">
        <f>'K8 SMP 2013'!Q51</f>
        <v>1076000</v>
      </c>
      <c r="P903" s="62">
        <f>'K8 SMP 2013'!R51</f>
        <v>1000000</v>
      </c>
      <c r="Q903" s="62">
        <f>'K8 SMP 2013'!S51</f>
        <v>825000</v>
      </c>
      <c r="R903" s="62">
        <f t="shared" si="39"/>
        <v>40470000</v>
      </c>
      <c r="S903" s="59">
        <f t="shared" si="40"/>
        <v>0</v>
      </c>
      <c r="T903" s="59">
        <f t="shared" si="41"/>
        <v>0</v>
      </c>
      <c r="U903" s="59">
        <f>'PER TRIWULAN'!X898</f>
        <v>40470000</v>
      </c>
      <c r="V903" s="59">
        <f>'K8 SMP 2013'!F51</f>
        <v>40470000</v>
      </c>
    </row>
    <row r="904" spans="2:22">
      <c r="B904" s="79">
        <f>'PER TRIWULAN'!A899</f>
        <v>893</v>
      </c>
      <c r="C904" s="90" t="str">
        <f>'PER TRIWULAN'!I899</f>
        <v xml:space="preserve"> Kradenan </v>
      </c>
      <c r="D904" s="36" t="str">
        <f>'PER TRIWULAN'!B899</f>
        <v>SMPT NEGERI 2 Kradenan</v>
      </c>
      <c r="E904" s="62">
        <f>'K8 SMP 2013'!G52</f>
        <v>0</v>
      </c>
      <c r="F904" s="62">
        <f>'K8 SMP 2013'!H52</f>
        <v>0</v>
      </c>
      <c r="G904" s="62">
        <f>'K8 SMP 2013'!I52</f>
        <v>9045000</v>
      </c>
      <c r="H904" s="62">
        <f>'K8 SMP 2013'!J52</f>
        <v>0</v>
      </c>
      <c r="I904" s="62">
        <f>'K8 SMP 2013'!K52</f>
        <v>1605000</v>
      </c>
      <c r="J904" s="62">
        <f>'K8 SMP 2013'!L52</f>
        <v>0</v>
      </c>
      <c r="K904" s="62">
        <f>'K8 SMP 2013'!M52</f>
        <v>0</v>
      </c>
      <c r="L904" s="62">
        <f>'K8 SMP 2013'!N52</f>
        <v>0</v>
      </c>
      <c r="M904" s="62">
        <f>'K8 SMP 2013'!O52</f>
        <v>0</v>
      </c>
      <c r="N904" s="62">
        <f>'K8 SMP 2013'!P52</f>
        <v>0</v>
      </c>
      <c r="O904" s="62">
        <f>'K8 SMP 2013'!Q52</f>
        <v>0</v>
      </c>
      <c r="P904" s="62">
        <f>'K8 SMP 2013'!R52</f>
        <v>0</v>
      </c>
      <c r="Q904" s="62">
        <f>'K8 SMP 2013'!S52</f>
        <v>0</v>
      </c>
      <c r="R904" s="62">
        <f t="shared" si="39"/>
        <v>10650000</v>
      </c>
      <c r="S904" s="59">
        <f t="shared" si="40"/>
        <v>0</v>
      </c>
      <c r="T904" s="59">
        <f t="shared" si="41"/>
        <v>0</v>
      </c>
      <c r="U904" s="59">
        <f>'PER TRIWULAN'!X899</f>
        <v>10650000</v>
      </c>
      <c r="V904" s="59">
        <f>'K8 SMP 2013'!F52</f>
        <v>10650000</v>
      </c>
    </row>
    <row r="905" spans="2:22">
      <c r="B905" s="79">
        <f>'PER TRIWULAN'!A900</f>
        <v>894</v>
      </c>
      <c r="C905" s="90" t="str">
        <f>'PER TRIWULAN'!I900</f>
        <v xml:space="preserve"> Ngaringan </v>
      </c>
      <c r="D905" s="36" t="str">
        <f>'PER TRIWULAN'!B900</f>
        <v>SMP NEGERI 1 NGARINGAN</v>
      </c>
      <c r="E905" s="62">
        <f>'K8 SMP 2013'!G53</f>
        <v>3912000</v>
      </c>
      <c r="F905" s="62">
        <f>'K8 SMP 2013'!H53</f>
        <v>2510000</v>
      </c>
      <c r="G905" s="62">
        <f>'K8 SMP 2013'!I53</f>
        <v>0</v>
      </c>
      <c r="H905" s="62">
        <f>'K8 SMP 2013'!J53</f>
        <v>75011372</v>
      </c>
      <c r="I905" s="62">
        <f>'K8 SMP 2013'!K53</f>
        <v>186683750</v>
      </c>
      <c r="J905" s="62">
        <f>'K8 SMP 2013'!L53</f>
        <v>8765550</v>
      </c>
      <c r="K905" s="62">
        <f>'K8 SMP 2013'!M53</f>
        <v>47327000</v>
      </c>
      <c r="L905" s="62">
        <f>'K8 SMP 2013'!N53</f>
        <v>59910000</v>
      </c>
      <c r="M905" s="62">
        <f>'K8 SMP 2013'!O53</f>
        <v>24867400</v>
      </c>
      <c r="N905" s="62">
        <f>'K8 SMP 2013'!P53</f>
        <v>0</v>
      </c>
      <c r="O905" s="62">
        <f>'K8 SMP 2013'!Q53</f>
        <v>3900000</v>
      </c>
      <c r="P905" s="62">
        <f>'K8 SMP 2013'!R53</f>
        <v>14235000</v>
      </c>
      <c r="Q905" s="62">
        <f>'K8 SMP 2013'!S53</f>
        <v>72362928</v>
      </c>
      <c r="R905" s="62">
        <f t="shared" si="39"/>
        <v>499485000</v>
      </c>
      <c r="S905" s="59">
        <f t="shared" si="40"/>
        <v>0</v>
      </c>
      <c r="T905" s="59">
        <f t="shared" si="41"/>
        <v>0</v>
      </c>
      <c r="U905" s="59">
        <f>'PER TRIWULAN'!X900</f>
        <v>499485000</v>
      </c>
      <c r="V905" s="59">
        <f>'K8 SMP 2013'!F53</f>
        <v>499485000</v>
      </c>
    </row>
    <row r="906" spans="2:22">
      <c r="B906" s="79">
        <f>'PER TRIWULAN'!A901</f>
        <v>895</v>
      </c>
      <c r="C906" s="90" t="str">
        <f>'PER TRIWULAN'!I901</f>
        <v xml:space="preserve"> Ngaringan </v>
      </c>
      <c r="D906" s="36" t="str">
        <f>'PER TRIWULAN'!B901</f>
        <v>SMP NEGERI 2 NGARINGAN</v>
      </c>
      <c r="E906" s="62">
        <f>'K8 SMP 2013'!G54</f>
        <v>0</v>
      </c>
      <c r="F906" s="62">
        <f>'K8 SMP 2013'!H54</f>
        <v>6800000</v>
      </c>
      <c r="G906" s="62">
        <f>'K8 SMP 2013'!I54</f>
        <v>17595300</v>
      </c>
      <c r="H906" s="62">
        <f>'K8 SMP 2013'!J54</f>
        <v>37450900</v>
      </c>
      <c r="I906" s="62">
        <f>'K8 SMP 2013'!K54</f>
        <v>42065250</v>
      </c>
      <c r="J906" s="62">
        <f>'K8 SMP 2013'!L54</f>
        <v>6683650</v>
      </c>
      <c r="K906" s="62">
        <f>'K8 SMP 2013'!M54</f>
        <v>12251000</v>
      </c>
      <c r="L906" s="62">
        <f>'K8 SMP 2013'!N54</f>
        <v>41688000</v>
      </c>
      <c r="M906" s="62">
        <f>'K8 SMP 2013'!O54</f>
        <v>4260000</v>
      </c>
      <c r="N906" s="62">
        <f>'K8 SMP 2013'!P54</f>
        <v>0</v>
      </c>
      <c r="O906" s="62">
        <f>'K8 SMP 2013'!Q54</f>
        <v>1200000</v>
      </c>
      <c r="P906" s="62">
        <f>'K8 SMP 2013'!R54</f>
        <v>4400000</v>
      </c>
      <c r="Q906" s="62">
        <f>'K8 SMP 2013'!S54</f>
        <v>37895900</v>
      </c>
      <c r="R906" s="62">
        <f t="shared" si="39"/>
        <v>212290000</v>
      </c>
      <c r="S906" s="59">
        <f t="shared" si="40"/>
        <v>0</v>
      </c>
      <c r="T906" s="59">
        <f t="shared" si="41"/>
        <v>0</v>
      </c>
      <c r="U906" s="59">
        <f>'PER TRIWULAN'!X901</f>
        <v>212290000</v>
      </c>
      <c r="V906" s="59">
        <f>'K8 SMP 2013'!F54</f>
        <v>212290000</v>
      </c>
    </row>
    <row r="907" spans="2:22">
      <c r="B907" s="79">
        <f>'PER TRIWULAN'!A902</f>
        <v>896</v>
      </c>
      <c r="C907" s="90" t="str">
        <f>'PER TRIWULAN'!I902</f>
        <v xml:space="preserve"> Ngaringan </v>
      </c>
      <c r="D907" s="36" t="str">
        <f>'PER TRIWULAN'!B902</f>
        <v>SMP NEGERI 3 Satu Atap Ngaringan</v>
      </c>
      <c r="E907" s="62">
        <f>'K8 SMP 2013'!G55</f>
        <v>0</v>
      </c>
      <c r="F907" s="62">
        <f>'K8 SMP 2013'!H55</f>
        <v>1500000</v>
      </c>
      <c r="G907" s="62">
        <f>'K8 SMP 2013'!I55</f>
        <v>6593000</v>
      </c>
      <c r="H907" s="62">
        <f>'K8 SMP 2013'!J55</f>
        <v>13579000</v>
      </c>
      <c r="I907" s="62">
        <f>'K8 SMP 2013'!K55</f>
        <v>18503050</v>
      </c>
      <c r="J907" s="62">
        <f>'K8 SMP 2013'!L55</f>
        <v>1965000</v>
      </c>
      <c r="K907" s="62">
        <f>'K8 SMP 2013'!M55</f>
        <v>350000</v>
      </c>
      <c r="L907" s="62">
        <f>'K8 SMP 2013'!N55</f>
        <v>13800000</v>
      </c>
      <c r="M907" s="62">
        <f>'K8 SMP 2013'!O55</f>
        <v>2030000</v>
      </c>
      <c r="N907" s="62">
        <f>'K8 SMP 2013'!P55</f>
        <v>0</v>
      </c>
      <c r="O907" s="62">
        <f>'K8 SMP 2013'!Q55</f>
        <v>1200000</v>
      </c>
      <c r="P907" s="62">
        <f>'K8 SMP 2013'!R55</f>
        <v>570000</v>
      </c>
      <c r="Q907" s="62">
        <f>'K8 SMP 2013'!S55</f>
        <v>15309950</v>
      </c>
      <c r="R907" s="62">
        <f t="shared" si="39"/>
        <v>75400000</v>
      </c>
      <c r="S907" s="59">
        <f t="shared" si="40"/>
        <v>0</v>
      </c>
      <c r="T907" s="59">
        <f t="shared" si="41"/>
        <v>215000</v>
      </c>
      <c r="U907" s="59">
        <f>'PER TRIWULAN'!X902</f>
        <v>75615000</v>
      </c>
      <c r="V907" s="59">
        <f>'K8 SMP 2013'!F55</f>
        <v>75615000</v>
      </c>
    </row>
    <row r="908" spans="2:22">
      <c r="B908" s="79">
        <f>'PER TRIWULAN'!A903</f>
        <v>897</v>
      </c>
      <c r="C908" s="90" t="str">
        <f>'PER TRIWULAN'!I903</f>
        <v xml:space="preserve"> Ngaringan </v>
      </c>
      <c r="D908" s="36" t="str">
        <f>'PER TRIWULAN'!B903</f>
        <v>SMP NEGERI 4 Satu Atap Ngaringan</v>
      </c>
      <c r="E908" s="62">
        <f>'K8 SMP 2013'!G56</f>
        <v>0</v>
      </c>
      <c r="F908" s="62">
        <f>'K8 SMP 2013'!H56</f>
        <v>1225000</v>
      </c>
      <c r="G908" s="62">
        <f>'K8 SMP 2013'!I56</f>
        <v>19610000</v>
      </c>
      <c r="H908" s="62">
        <f>'K8 SMP 2013'!J56</f>
        <v>15956200</v>
      </c>
      <c r="I908" s="62">
        <f>'K8 SMP 2013'!K56</f>
        <v>18127100</v>
      </c>
      <c r="J908" s="62">
        <f>'K8 SMP 2013'!L56</f>
        <v>0</v>
      </c>
      <c r="K908" s="62">
        <f>'K8 SMP 2013'!M56</f>
        <v>3953000</v>
      </c>
      <c r="L908" s="62">
        <f>'K8 SMP 2013'!N56</f>
        <v>24533500</v>
      </c>
      <c r="M908" s="62">
        <f>'K8 SMP 2013'!O56</f>
        <v>70000</v>
      </c>
      <c r="N908" s="62">
        <f>'K8 SMP 2013'!P56</f>
        <v>0</v>
      </c>
      <c r="O908" s="62">
        <f>'K8 SMP 2013'!Q56</f>
        <v>1500000</v>
      </c>
      <c r="P908" s="62">
        <f>'K8 SMP 2013'!R56</f>
        <v>0</v>
      </c>
      <c r="Q908" s="62">
        <f>'K8 SMP 2013'!S56</f>
        <v>36080200</v>
      </c>
      <c r="R908" s="62">
        <f t="shared" ref="R908:R971" si="42">SUM(E908:Q908)</f>
        <v>121055000</v>
      </c>
      <c r="S908" s="59">
        <f t="shared" ref="S908:S971" si="43">U908-V908</f>
        <v>0</v>
      </c>
      <c r="T908" s="59">
        <f t="shared" ref="T908:T971" si="44">V908-R908</f>
        <v>0</v>
      </c>
      <c r="U908" s="59">
        <f>'PER TRIWULAN'!X903</f>
        <v>121055000</v>
      </c>
      <c r="V908" s="59">
        <f>'K8 SMP 2013'!F56</f>
        <v>121055000</v>
      </c>
    </row>
    <row r="909" spans="2:22">
      <c r="B909" s="79">
        <f>'PER TRIWULAN'!A904</f>
        <v>898</v>
      </c>
      <c r="C909" s="90" t="str">
        <f>'PER TRIWULAN'!I904</f>
        <v xml:space="preserve"> Penawangan </v>
      </c>
      <c r="D909" s="36" t="str">
        <f>'PER TRIWULAN'!B904</f>
        <v>SMP NEGERI 1 PENAWANGAN</v>
      </c>
      <c r="E909" s="62">
        <f>'K8 SMP 2013'!G57</f>
        <v>3915000</v>
      </c>
      <c r="F909" s="62">
        <f>'K8 SMP 2013'!H57</f>
        <v>7500000</v>
      </c>
      <c r="G909" s="62">
        <f>'K8 SMP 2013'!I57</f>
        <v>230901500</v>
      </c>
      <c r="H909" s="62">
        <f>'K8 SMP 2013'!J57</f>
        <v>106338000</v>
      </c>
      <c r="I909" s="62">
        <f>'K8 SMP 2013'!K57</f>
        <v>196523400</v>
      </c>
      <c r="J909" s="62">
        <f>'K8 SMP 2013'!L57</f>
        <v>11465031</v>
      </c>
      <c r="K909" s="62">
        <f>'K8 SMP 2013'!M57</f>
        <v>19318000</v>
      </c>
      <c r="L909" s="62">
        <f>'K8 SMP 2013'!N57</f>
        <v>38870000</v>
      </c>
      <c r="M909" s="62">
        <f>'K8 SMP 2013'!O57</f>
        <v>10155000</v>
      </c>
      <c r="N909" s="62">
        <f>'K8 SMP 2013'!P57</f>
        <v>0</v>
      </c>
      <c r="O909" s="62">
        <f>'K8 SMP 2013'!Q57</f>
        <v>8925000</v>
      </c>
      <c r="P909" s="62">
        <f>'K8 SMP 2013'!R57</f>
        <v>5300000</v>
      </c>
      <c r="Q909" s="62">
        <f>'K8 SMP 2013'!S57</f>
        <v>8200000</v>
      </c>
      <c r="R909" s="62">
        <f t="shared" si="42"/>
        <v>647410931</v>
      </c>
      <c r="S909" s="59">
        <f t="shared" si="43"/>
        <v>0</v>
      </c>
      <c r="T909" s="59">
        <f t="shared" si="44"/>
        <v>2594069</v>
      </c>
      <c r="U909" s="59">
        <f>'PER TRIWULAN'!X904</f>
        <v>650005000</v>
      </c>
      <c r="V909" s="59">
        <f>'K8 SMP 2013'!F57</f>
        <v>650005000</v>
      </c>
    </row>
    <row r="910" spans="2:22">
      <c r="B910" s="79">
        <f>'PER TRIWULAN'!A905</f>
        <v>899</v>
      </c>
      <c r="C910" s="90" t="str">
        <f>'PER TRIWULAN'!I905</f>
        <v xml:space="preserve"> Penawangan </v>
      </c>
      <c r="D910" s="36" t="str">
        <f>'PER TRIWULAN'!B905</f>
        <v>SMP NEGERI 2 PENAWANGAN</v>
      </c>
      <c r="E910" s="62">
        <f>'K8 SMP 2013'!G58</f>
        <v>0</v>
      </c>
      <c r="F910" s="62">
        <f>'K8 SMP 2013'!H58</f>
        <v>8380000</v>
      </c>
      <c r="G910" s="62">
        <f>'K8 SMP 2013'!I58</f>
        <v>75186000</v>
      </c>
      <c r="H910" s="62">
        <f>'K8 SMP 2013'!J58</f>
        <v>102393000</v>
      </c>
      <c r="I910" s="62">
        <f>'K8 SMP 2013'!K58</f>
        <v>65219400</v>
      </c>
      <c r="J910" s="62">
        <f>'K8 SMP 2013'!L58</f>
        <v>14006814</v>
      </c>
      <c r="K910" s="62">
        <f>'K8 SMP 2013'!M58</f>
        <v>23090300</v>
      </c>
      <c r="L910" s="62">
        <f>'K8 SMP 2013'!N58</f>
        <v>117823450</v>
      </c>
      <c r="M910" s="62">
        <f>'K8 SMP 2013'!O58</f>
        <v>6260000</v>
      </c>
      <c r="N910" s="62">
        <f>'K8 SMP 2013'!P58</f>
        <v>0</v>
      </c>
      <c r="O910" s="62">
        <f>'K8 SMP 2013'!Q58</f>
        <v>15061000</v>
      </c>
      <c r="P910" s="62">
        <f>'K8 SMP 2013'!R58</f>
        <v>0</v>
      </c>
      <c r="Q910" s="62">
        <f>'K8 SMP 2013'!S58</f>
        <v>0</v>
      </c>
      <c r="R910" s="62">
        <f t="shared" si="42"/>
        <v>427419964</v>
      </c>
      <c r="S910" s="59">
        <f t="shared" si="43"/>
        <v>0</v>
      </c>
      <c r="T910" s="59">
        <f t="shared" si="44"/>
        <v>36</v>
      </c>
      <c r="U910" s="59">
        <f>'PER TRIWULAN'!X905</f>
        <v>427420000</v>
      </c>
      <c r="V910" s="59">
        <f>'K8 SMP 2013'!F58</f>
        <v>427420000</v>
      </c>
    </row>
    <row r="911" spans="2:22">
      <c r="B911" s="79">
        <f>'PER TRIWULAN'!A906</f>
        <v>900</v>
      </c>
      <c r="C911" s="90" t="str">
        <f>'PER TRIWULAN'!I906</f>
        <v xml:space="preserve"> Penawangan </v>
      </c>
      <c r="D911" s="36" t="str">
        <f>'PER TRIWULAN'!B906</f>
        <v>SMPT NEGERI 1 Penawangan</v>
      </c>
      <c r="E911" s="62">
        <f>'K8 SMP 2013'!G59</f>
        <v>0</v>
      </c>
      <c r="F911" s="62">
        <f>'K8 SMP 2013'!H59</f>
        <v>0</v>
      </c>
      <c r="G911" s="62">
        <f>'K8 SMP 2013'!I59</f>
        <v>0</v>
      </c>
      <c r="H911" s="62">
        <f>'K8 SMP 2013'!J59</f>
        <v>0</v>
      </c>
      <c r="I911" s="62">
        <f>'K8 SMP 2013'!K59</f>
        <v>0</v>
      </c>
      <c r="J911" s="62">
        <f>'K8 SMP 2013'!L59</f>
        <v>0</v>
      </c>
      <c r="K911" s="62">
        <f>'K8 SMP 2013'!M59</f>
        <v>0</v>
      </c>
      <c r="L911" s="62">
        <f>'K8 SMP 2013'!N59</f>
        <v>4260000</v>
      </c>
      <c r="M911" s="62">
        <f>'K8 SMP 2013'!O59</f>
        <v>0</v>
      </c>
      <c r="N911" s="62">
        <f>'K8 SMP 2013'!P59</f>
        <v>0</v>
      </c>
      <c r="O911" s="62">
        <f>'K8 SMP 2013'!Q59</f>
        <v>0</v>
      </c>
      <c r="P911" s="62">
        <f>'K8 SMP 2013'!R59</f>
        <v>0</v>
      </c>
      <c r="Q911" s="62">
        <f>'K8 SMP 2013'!S59</f>
        <v>0</v>
      </c>
      <c r="R911" s="62">
        <f t="shared" si="42"/>
        <v>4260000</v>
      </c>
      <c r="S911" s="59">
        <f t="shared" si="43"/>
        <v>0</v>
      </c>
      <c r="T911" s="59">
        <f t="shared" si="44"/>
        <v>0</v>
      </c>
      <c r="U911" s="59">
        <f>'PER TRIWULAN'!X906</f>
        <v>4260000</v>
      </c>
      <c r="V911" s="59">
        <f>'K8 SMP 2013'!F59</f>
        <v>4260000</v>
      </c>
    </row>
    <row r="912" spans="2:22">
      <c r="B912" s="79">
        <f>'PER TRIWULAN'!A907</f>
        <v>901</v>
      </c>
      <c r="C912" s="90" t="str">
        <f>'PER TRIWULAN'!I907</f>
        <v xml:space="preserve"> Penawangan </v>
      </c>
      <c r="D912" s="36" t="str">
        <f>'PER TRIWULAN'!B907</f>
        <v>SMPT NEGERI 2 Penawangan</v>
      </c>
      <c r="E912" s="62">
        <f>'K8 SMP 2013'!G60</f>
        <v>0</v>
      </c>
      <c r="F912" s="62">
        <f>'K8 SMP 2013'!H60</f>
        <v>0</v>
      </c>
      <c r="G912" s="62">
        <f>'K8 SMP 2013'!I60</f>
        <v>0</v>
      </c>
      <c r="H912" s="62">
        <f>'K8 SMP 2013'!J60</f>
        <v>0</v>
      </c>
      <c r="I912" s="62">
        <f>'K8 SMP 2013'!K60</f>
        <v>0</v>
      </c>
      <c r="J912" s="62">
        <f>'K8 SMP 2013'!L60</f>
        <v>0</v>
      </c>
      <c r="K912" s="62">
        <f>'K8 SMP 2013'!M60</f>
        <v>0</v>
      </c>
      <c r="L912" s="62">
        <f>'K8 SMP 2013'!N60</f>
        <v>0</v>
      </c>
      <c r="M912" s="62">
        <f>'K8 SMP 2013'!O60</f>
        <v>0</v>
      </c>
      <c r="N912" s="62">
        <f>'K8 SMP 2013'!P60</f>
        <v>0</v>
      </c>
      <c r="O912" s="62">
        <f>'K8 SMP 2013'!Q60</f>
        <v>0</v>
      </c>
      <c r="P912" s="62">
        <f>'K8 SMP 2013'!R60</f>
        <v>0</v>
      </c>
      <c r="Q912" s="62">
        <f>'K8 SMP 2013'!S60</f>
        <v>0</v>
      </c>
      <c r="R912" s="62">
        <f t="shared" si="42"/>
        <v>0</v>
      </c>
      <c r="S912" s="59">
        <f t="shared" si="43"/>
        <v>3195000</v>
      </c>
      <c r="T912" s="59">
        <f t="shared" si="44"/>
        <v>0</v>
      </c>
      <c r="U912" s="59">
        <f>'PER TRIWULAN'!X907</f>
        <v>3195000</v>
      </c>
      <c r="V912" s="59">
        <f>'K8 SMP 2013'!F60</f>
        <v>0</v>
      </c>
    </row>
    <row r="913" spans="2:22">
      <c r="B913" s="79">
        <f>'PER TRIWULAN'!A908</f>
        <v>902</v>
      </c>
      <c r="C913" s="90" t="str">
        <f>'PER TRIWULAN'!I908</f>
        <v xml:space="preserve"> Penawangan </v>
      </c>
      <c r="D913" s="36" t="str">
        <f>'PER TRIWULAN'!B908</f>
        <v>SMP NEGERI 3 Satu Atap Penawangan</v>
      </c>
      <c r="E913" s="62">
        <f>'K8 SMP 2013'!G61</f>
        <v>0</v>
      </c>
      <c r="F913" s="62">
        <f>'K8 SMP 2013'!H61</f>
        <v>0</v>
      </c>
      <c r="G913" s="62">
        <f>'K8 SMP 2013'!I61</f>
        <v>0</v>
      </c>
      <c r="H913" s="62">
        <f>'K8 SMP 2013'!J61</f>
        <v>0</v>
      </c>
      <c r="I913" s="62">
        <f>'K8 SMP 2013'!K61</f>
        <v>0</v>
      </c>
      <c r="J913" s="62">
        <f>'K8 SMP 2013'!L61</f>
        <v>0</v>
      </c>
      <c r="K913" s="62">
        <f>'K8 SMP 2013'!M61</f>
        <v>0</v>
      </c>
      <c r="L913" s="62">
        <f>'K8 SMP 2013'!N61</f>
        <v>0</v>
      </c>
      <c r="M913" s="62">
        <f>'K8 SMP 2013'!O61</f>
        <v>0</v>
      </c>
      <c r="N913" s="62">
        <f>'K8 SMP 2013'!P61</f>
        <v>0</v>
      </c>
      <c r="O913" s="62">
        <f>'K8 SMP 2013'!Q61</f>
        <v>0</v>
      </c>
      <c r="P913" s="62">
        <f>'K8 SMP 2013'!R61</f>
        <v>0</v>
      </c>
      <c r="Q913" s="62">
        <f>'K8 SMP 2013'!S61</f>
        <v>0</v>
      </c>
      <c r="R913" s="62">
        <f t="shared" si="42"/>
        <v>0</v>
      </c>
      <c r="S913" s="59">
        <f t="shared" si="43"/>
        <v>30530000</v>
      </c>
      <c r="T913" s="59">
        <f t="shared" si="44"/>
        <v>0</v>
      </c>
      <c r="U913" s="59">
        <f>'PER TRIWULAN'!X908</f>
        <v>30530000</v>
      </c>
      <c r="V913" s="59">
        <f>'K8 SMP 2013'!F61</f>
        <v>0</v>
      </c>
    </row>
    <row r="914" spans="2:22">
      <c r="B914" s="79">
        <f>'PER TRIWULAN'!A909</f>
        <v>903</v>
      </c>
      <c r="C914" s="90" t="str">
        <f>'PER TRIWULAN'!I909</f>
        <v xml:space="preserve"> Pulokulon </v>
      </c>
      <c r="D914" s="36" t="str">
        <f>'PER TRIWULAN'!B909</f>
        <v>SMP NEGERI 1 PULOKULON</v>
      </c>
      <c r="E914" s="62">
        <f>'K8 SMP 2013'!G62</f>
        <v>32677000</v>
      </c>
      <c r="F914" s="62">
        <f>'K8 SMP 2013'!H62</f>
        <v>8995000</v>
      </c>
      <c r="G914" s="62">
        <f>'K8 SMP 2013'!I62</f>
        <v>126160500</v>
      </c>
      <c r="H914" s="62">
        <f>'K8 SMP 2013'!J62</f>
        <v>155836200</v>
      </c>
      <c r="I914" s="62">
        <f>'K8 SMP 2013'!K62</f>
        <v>105508500</v>
      </c>
      <c r="J914" s="62">
        <f>'K8 SMP 2013'!L62</f>
        <v>29692270</v>
      </c>
      <c r="K914" s="62">
        <f>'K8 SMP 2013'!M62</f>
        <v>54154500</v>
      </c>
      <c r="L914" s="62">
        <f>'K8 SMP 2013'!N62</f>
        <v>56525000</v>
      </c>
      <c r="M914" s="62">
        <f>'K8 SMP 2013'!O62</f>
        <v>7665000</v>
      </c>
      <c r="N914" s="62">
        <f>'K8 SMP 2013'!P62</f>
        <v>0</v>
      </c>
      <c r="O914" s="62">
        <f>'K8 SMP 2013'!Q62</f>
        <v>4500000</v>
      </c>
      <c r="P914" s="62">
        <f>'K8 SMP 2013'!R62</f>
        <v>2840000</v>
      </c>
      <c r="Q914" s="62">
        <f>'K8 SMP 2013'!S62</f>
        <v>123671000</v>
      </c>
      <c r="R914" s="62">
        <f t="shared" si="42"/>
        <v>708224970</v>
      </c>
      <c r="S914" s="59">
        <f t="shared" si="43"/>
        <v>0</v>
      </c>
      <c r="T914" s="59">
        <f t="shared" si="44"/>
        <v>30</v>
      </c>
      <c r="U914" s="59">
        <f>'PER TRIWULAN'!X909</f>
        <v>708225000</v>
      </c>
      <c r="V914" s="59">
        <f>'K8 SMP 2013'!F62</f>
        <v>708225000</v>
      </c>
    </row>
    <row r="915" spans="2:22">
      <c r="B915" s="79">
        <f>'PER TRIWULAN'!A910</f>
        <v>904</v>
      </c>
      <c r="C915" s="90" t="str">
        <f>'PER TRIWULAN'!I910</f>
        <v xml:space="preserve"> Pulokulon </v>
      </c>
      <c r="D915" s="36" t="str">
        <f>'PER TRIWULAN'!B910</f>
        <v>SMP NEGERI 3 PULOKULON</v>
      </c>
      <c r="E915" s="62">
        <f>'K8 SMP 2013'!G63</f>
        <v>0</v>
      </c>
      <c r="F915" s="62">
        <f>'K8 SMP 2013'!H63</f>
        <v>0</v>
      </c>
      <c r="G915" s="62">
        <f>'K8 SMP 2013'!I63</f>
        <v>0</v>
      </c>
      <c r="H915" s="62">
        <f>'K8 SMP 2013'!J63</f>
        <v>0</v>
      </c>
      <c r="I915" s="62">
        <f>'K8 SMP 2013'!K63</f>
        <v>0</v>
      </c>
      <c r="J915" s="62">
        <f>'K8 SMP 2013'!L63</f>
        <v>0</v>
      </c>
      <c r="K915" s="62">
        <f>'K8 SMP 2013'!M63</f>
        <v>0</v>
      </c>
      <c r="L915" s="62">
        <f>'K8 SMP 2013'!N63</f>
        <v>0</v>
      </c>
      <c r="M915" s="62">
        <f>'K8 SMP 2013'!O63</f>
        <v>0</v>
      </c>
      <c r="N915" s="62">
        <f>'K8 SMP 2013'!P63</f>
        <v>0</v>
      </c>
      <c r="O915" s="62">
        <f>'K8 SMP 2013'!Q63</f>
        <v>0</v>
      </c>
      <c r="P915" s="62">
        <f>'K8 SMP 2013'!R63</f>
        <v>0</v>
      </c>
      <c r="Q915" s="62">
        <f>'K8 SMP 2013'!S63</f>
        <v>0</v>
      </c>
      <c r="R915" s="62">
        <f t="shared" si="42"/>
        <v>0</v>
      </c>
      <c r="S915" s="59">
        <f t="shared" si="43"/>
        <v>162945000</v>
      </c>
      <c r="T915" s="59">
        <f t="shared" si="44"/>
        <v>0</v>
      </c>
      <c r="U915" s="59">
        <f>'PER TRIWULAN'!X910</f>
        <v>162945000</v>
      </c>
      <c r="V915" s="59">
        <f>'K8 SMP 2013'!F63</f>
        <v>0</v>
      </c>
    </row>
    <row r="916" spans="2:22">
      <c r="B916" s="79">
        <f>'PER TRIWULAN'!A911</f>
        <v>905</v>
      </c>
      <c r="C916" s="90" t="str">
        <f>'PER TRIWULAN'!I911</f>
        <v xml:space="preserve"> Pulokulon </v>
      </c>
      <c r="D916" s="36" t="str">
        <f>'PER TRIWULAN'!B911</f>
        <v>SMP NEGERI 4 SATU ATAP PULOKULON</v>
      </c>
      <c r="E916" s="62">
        <f>'K8 SMP 2013'!G64</f>
        <v>0</v>
      </c>
      <c r="F916" s="62">
        <f>'K8 SMP 2013'!H64</f>
        <v>5000000</v>
      </c>
      <c r="G916" s="62">
        <f>'K8 SMP 2013'!I64</f>
        <v>11420000</v>
      </c>
      <c r="H916" s="62">
        <f>'K8 SMP 2013'!J64</f>
        <v>23616300</v>
      </c>
      <c r="I916" s="62">
        <f>'K8 SMP 2013'!K64</f>
        <v>27619800</v>
      </c>
      <c r="J916" s="62">
        <f>'K8 SMP 2013'!L64</f>
        <v>34243900</v>
      </c>
      <c r="K916" s="62">
        <f>'K8 SMP 2013'!M64</f>
        <v>0</v>
      </c>
      <c r="L916" s="62">
        <f>'K8 SMP 2013'!N64</f>
        <v>29025000</v>
      </c>
      <c r="M916" s="62">
        <f>'K8 SMP 2013'!O64</f>
        <v>8900000</v>
      </c>
      <c r="N916" s="62">
        <f>'K8 SMP 2013'!P64</f>
        <v>0</v>
      </c>
      <c r="O916" s="62">
        <f>'K8 SMP 2013'!Q64</f>
        <v>0</v>
      </c>
      <c r="P916" s="62">
        <f>'K8 SMP 2013'!R64</f>
        <v>5370000</v>
      </c>
      <c r="Q916" s="62">
        <f>'K8 SMP 2013'!S64</f>
        <v>0</v>
      </c>
      <c r="R916" s="62">
        <f t="shared" si="42"/>
        <v>145195000</v>
      </c>
      <c r="S916" s="59">
        <f t="shared" si="43"/>
        <v>0</v>
      </c>
      <c r="T916" s="59">
        <f t="shared" si="44"/>
        <v>0</v>
      </c>
      <c r="U916" s="59">
        <f>'PER TRIWULAN'!X911</f>
        <v>145195000</v>
      </c>
      <c r="V916" s="59">
        <f>'K8 SMP 2013'!F64</f>
        <v>145195000</v>
      </c>
    </row>
    <row r="917" spans="2:22">
      <c r="B917" s="79">
        <f>'PER TRIWULAN'!A912</f>
        <v>906</v>
      </c>
      <c r="C917" s="90" t="str">
        <f>'PER TRIWULAN'!I912</f>
        <v xml:space="preserve"> Pulokulon </v>
      </c>
      <c r="D917" s="36" t="str">
        <f>'PER TRIWULAN'!B912</f>
        <v>SMP NEGERI 2 PULOKULON</v>
      </c>
      <c r="E917" s="62">
        <f>'K8 SMP 2013'!G65</f>
        <v>0</v>
      </c>
      <c r="F917" s="62">
        <f>'K8 SMP 2013'!H65</f>
        <v>0</v>
      </c>
      <c r="G917" s="62">
        <f>'K8 SMP 2013'!I65</f>
        <v>0</v>
      </c>
      <c r="H917" s="62">
        <f>'K8 SMP 2013'!J65</f>
        <v>0</v>
      </c>
      <c r="I917" s="62">
        <f>'K8 SMP 2013'!K65</f>
        <v>0</v>
      </c>
      <c r="J917" s="62">
        <f>'K8 SMP 2013'!L65</f>
        <v>0</v>
      </c>
      <c r="K917" s="62">
        <f>'K8 SMP 2013'!M65</f>
        <v>0</v>
      </c>
      <c r="L917" s="62">
        <f>'K8 SMP 2013'!N65</f>
        <v>0</v>
      </c>
      <c r="M917" s="62">
        <f>'K8 SMP 2013'!O65</f>
        <v>0</v>
      </c>
      <c r="N917" s="62">
        <f>'K8 SMP 2013'!P65</f>
        <v>0</v>
      </c>
      <c r="O917" s="62">
        <f>'K8 SMP 2013'!Q65</f>
        <v>0</v>
      </c>
      <c r="P917" s="62">
        <f>'K8 SMP 2013'!R65</f>
        <v>0</v>
      </c>
      <c r="Q917" s="62">
        <f>'K8 SMP 2013'!S65</f>
        <v>0</v>
      </c>
      <c r="R917" s="62">
        <f t="shared" si="42"/>
        <v>0</v>
      </c>
      <c r="S917" s="59">
        <f t="shared" si="43"/>
        <v>396890000</v>
      </c>
      <c r="T917" s="59">
        <f t="shared" si="44"/>
        <v>0</v>
      </c>
      <c r="U917" s="59">
        <f>'PER TRIWULAN'!X912</f>
        <v>396890000</v>
      </c>
      <c r="V917" s="59">
        <f>'K8 SMP 2013'!F65</f>
        <v>0</v>
      </c>
    </row>
    <row r="918" spans="2:22">
      <c r="B918" s="79">
        <f>'PER TRIWULAN'!A913</f>
        <v>907</v>
      </c>
      <c r="C918" s="90" t="str">
        <f>'PER TRIWULAN'!I913</f>
        <v xml:space="preserve"> Purwodadi </v>
      </c>
      <c r="D918" s="36" t="str">
        <f>'PER TRIWULAN'!B913</f>
        <v>SMP NEGERI 1 PURWODADI</v>
      </c>
      <c r="E918" s="62">
        <f>'K8 SMP 2013'!G66</f>
        <v>2970000</v>
      </c>
      <c r="F918" s="62">
        <f>'K8 SMP 2013'!H66</f>
        <v>5106100</v>
      </c>
      <c r="G918" s="62">
        <f>'K8 SMP 2013'!I66</f>
        <v>45819555</v>
      </c>
      <c r="H918" s="62">
        <f>'K8 SMP 2013'!J66</f>
        <v>71141400</v>
      </c>
      <c r="I918" s="62">
        <f>'K8 SMP 2013'!K66</f>
        <v>54891000</v>
      </c>
      <c r="J918" s="62">
        <f>'K8 SMP 2013'!L66</f>
        <v>146274363</v>
      </c>
      <c r="K918" s="62">
        <f>'K8 SMP 2013'!M66</f>
        <v>0</v>
      </c>
      <c r="L918" s="62">
        <f>'K8 SMP 2013'!N66</f>
        <v>59550000</v>
      </c>
      <c r="M918" s="62">
        <f>'K8 SMP 2013'!O66</f>
        <v>24192500</v>
      </c>
      <c r="N918" s="62">
        <f>'K8 SMP 2013'!P66</f>
        <v>0</v>
      </c>
      <c r="O918" s="62">
        <f>'K8 SMP 2013'!Q66</f>
        <v>0</v>
      </c>
      <c r="P918" s="62">
        <f>'K8 SMP 2013'!R66</f>
        <v>0</v>
      </c>
      <c r="Q918" s="62">
        <f>'K8 SMP 2013'!S66</f>
        <v>0</v>
      </c>
      <c r="R918" s="62">
        <f t="shared" si="42"/>
        <v>409944918</v>
      </c>
      <c r="S918" s="59">
        <f t="shared" si="43"/>
        <v>0</v>
      </c>
      <c r="T918" s="59">
        <f t="shared" si="44"/>
        <v>58300082</v>
      </c>
      <c r="U918" s="59">
        <f>'PER TRIWULAN'!X913</f>
        <v>468245000</v>
      </c>
      <c r="V918" s="59">
        <f>'K8 SMP 2013'!F66</f>
        <v>468245000</v>
      </c>
    </row>
    <row r="919" spans="2:22">
      <c r="B919" s="79">
        <f>'PER TRIWULAN'!A914</f>
        <v>908</v>
      </c>
      <c r="C919" s="90" t="str">
        <f>'PER TRIWULAN'!I914</f>
        <v xml:space="preserve"> Purwodadi </v>
      </c>
      <c r="D919" s="36" t="str">
        <f>'PER TRIWULAN'!B914</f>
        <v>SMP NEGERI 2 PURWODADI</v>
      </c>
      <c r="E919" s="62">
        <f>'K8 SMP 2013'!G67</f>
        <v>0</v>
      </c>
      <c r="F919" s="62">
        <f>'K8 SMP 2013'!H67</f>
        <v>0</v>
      </c>
      <c r="G919" s="62">
        <f>'K8 SMP 2013'!I67</f>
        <v>0</v>
      </c>
      <c r="H919" s="62">
        <f>'K8 SMP 2013'!J67</f>
        <v>0</v>
      </c>
      <c r="I919" s="62">
        <f>'K8 SMP 2013'!K67</f>
        <v>0</v>
      </c>
      <c r="J919" s="62">
        <f>'K8 SMP 2013'!L67</f>
        <v>0</v>
      </c>
      <c r="K919" s="62">
        <f>'K8 SMP 2013'!M67</f>
        <v>0</v>
      </c>
      <c r="L919" s="62">
        <f>'K8 SMP 2013'!N67</f>
        <v>0</v>
      </c>
      <c r="M919" s="62">
        <f>'K8 SMP 2013'!O67</f>
        <v>0</v>
      </c>
      <c r="N919" s="62">
        <f>'K8 SMP 2013'!P67</f>
        <v>0</v>
      </c>
      <c r="O919" s="62">
        <f>'K8 SMP 2013'!Q67</f>
        <v>0</v>
      </c>
      <c r="P919" s="62">
        <f>'K8 SMP 2013'!R67</f>
        <v>0</v>
      </c>
      <c r="Q919" s="62">
        <f>'K8 SMP 2013'!S67</f>
        <v>0</v>
      </c>
      <c r="R919" s="62">
        <f t="shared" si="42"/>
        <v>0</v>
      </c>
      <c r="S919" s="59">
        <f t="shared" si="43"/>
        <v>625865000</v>
      </c>
      <c r="T919" s="59">
        <f t="shared" si="44"/>
        <v>0</v>
      </c>
      <c r="U919" s="59">
        <f>'PER TRIWULAN'!X914</f>
        <v>625865000</v>
      </c>
      <c r="V919" s="59">
        <f>'K8 SMP 2013'!F67</f>
        <v>0</v>
      </c>
    </row>
    <row r="920" spans="2:22">
      <c r="B920" s="79">
        <f>'PER TRIWULAN'!A915</f>
        <v>909</v>
      </c>
      <c r="C920" s="90" t="str">
        <f>'PER TRIWULAN'!I915</f>
        <v xml:space="preserve"> Purwodadi </v>
      </c>
      <c r="D920" s="36" t="str">
        <f>'PER TRIWULAN'!B915</f>
        <v>SMP NEGERI 3 PURWODADI</v>
      </c>
      <c r="E920" s="62">
        <f>'K8 SMP 2013'!G68</f>
        <v>0</v>
      </c>
      <c r="F920" s="62">
        <f>'K8 SMP 2013'!H68</f>
        <v>29389950</v>
      </c>
      <c r="G920" s="62">
        <f>'K8 SMP 2013'!I68</f>
        <v>31992400</v>
      </c>
      <c r="H920" s="62">
        <f>'K8 SMP 2013'!J68</f>
        <v>280290963</v>
      </c>
      <c r="I920" s="62">
        <f>'K8 SMP 2013'!K68</f>
        <v>72317000</v>
      </c>
      <c r="J920" s="62">
        <f>'K8 SMP 2013'!L68</f>
        <v>265307148</v>
      </c>
      <c r="K920" s="62">
        <f>'K8 SMP 2013'!M68</f>
        <v>51155058</v>
      </c>
      <c r="L920" s="62">
        <f>'K8 SMP 2013'!N68</f>
        <v>83527500</v>
      </c>
      <c r="M920" s="62">
        <f>'K8 SMP 2013'!O68</f>
        <v>48531500</v>
      </c>
      <c r="N920" s="62">
        <f>'K8 SMP 2013'!P68</f>
        <v>0</v>
      </c>
      <c r="O920" s="62">
        <f>'K8 SMP 2013'!Q68</f>
        <v>9048000</v>
      </c>
      <c r="P920" s="62">
        <f>'K8 SMP 2013'!R68</f>
        <v>687000</v>
      </c>
      <c r="Q920" s="62">
        <f>'K8 SMP 2013'!S68</f>
        <v>5404400</v>
      </c>
      <c r="R920" s="62">
        <f t="shared" si="42"/>
        <v>877650919</v>
      </c>
      <c r="S920" s="59">
        <f t="shared" si="43"/>
        <v>0</v>
      </c>
      <c r="T920" s="59">
        <f t="shared" si="44"/>
        <v>17659081</v>
      </c>
      <c r="U920" s="59">
        <f>'PER TRIWULAN'!X915</f>
        <v>895310000</v>
      </c>
      <c r="V920" s="59">
        <f>'K8 SMP 2013'!F68</f>
        <v>895310000</v>
      </c>
    </row>
    <row r="921" spans="2:22">
      <c r="B921" s="79">
        <f>'PER TRIWULAN'!A916</f>
        <v>910</v>
      </c>
      <c r="C921" s="90" t="str">
        <f>'PER TRIWULAN'!I916</f>
        <v xml:space="preserve"> Purwodadi </v>
      </c>
      <c r="D921" s="36" t="str">
        <f>'PER TRIWULAN'!B916</f>
        <v>SMP NEGERI 4 PURWODADI</v>
      </c>
      <c r="E921" s="62">
        <f>'K8 SMP 2013'!G69</f>
        <v>19612450</v>
      </c>
      <c r="F921" s="62">
        <f>'K8 SMP 2013'!H69</f>
        <v>14121300</v>
      </c>
      <c r="G921" s="62">
        <f>'K8 SMP 2013'!I69</f>
        <v>78401600</v>
      </c>
      <c r="H921" s="62">
        <f>'K8 SMP 2013'!J69</f>
        <v>218764600</v>
      </c>
      <c r="I921" s="62">
        <f>'K8 SMP 2013'!K69</f>
        <v>85688909</v>
      </c>
      <c r="J921" s="62">
        <f>'K8 SMP 2013'!L69</f>
        <v>9763061</v>
      </c>
      <c r="K921" s="62">
        <f>'K8 SMP 2013'!M69</f>
        <v>24170000</v>
      </c>
      <c r="L921" s="62">
        <f>'K8 SMP 2013'!N69</f>
        <v>75787300</v>
      </c>
      <c r="M921" s="62">
        <f>'K8 SMP 2013'!O69</f>
        <v>51275030</v>
      </c>
      <c r="N921" s="62">
        <f>'K8 SMP 2013'!P69</f>
        <v>0</v>
      </c>
      <c r="O921" s="62">
        <f>'K8 SMP 2013'!Q69</f>
        <v>5815750</v>
      </c>
      <c r="P921" s="62">
        <f>'K8 SMP 2013'!R69</f>
        <v>2350000</v>
      </c>
      <c r="Q921" s="62">
        <f>'K8 SMP 2013'!S69</f>
        <v>0</v>
      </c>
      <c r="R921" s="62">
        <f t="shared" si="42"/>
        <v>585750000</v>
      </c>
      <c r="S921" s="59">
        <f t="shared" si="43"/>
        <v>0</v>
      </c>
      <c r="T921" s="59">
        <f t="shared" si="44"/>
        <v>0</v>
      </c>
      <c r="U921" s="59">
        <f>'PER TRIWULAN'!X916</f>
        <v>585750000</v>
      </c>
      <c r="V921" s="59">
        <f>'K8 SMP 2013'!F69</f>
        <v>585750000</v>
      </c>
    </row>
    <row r="922" spans="2:22">
      <c r="B922" s="79">
        <f>'PER TRIWULAN'!A917</f>
        <v>911</v>
      </c>
      <c r="C922" s="90" t="str">
        <f>'PER TRIWULAN'!I917</f>
        <v xml:space="preserve"> Purwodadi </v>
      </c>
      <c r="D922" s="36" t="str">
        <f>'PER TRIWULAN'!B917</f>
        <v>SMP NEGERI 5 PURWODADI</v>
      </c>
      <c r="E922" s="62">
        <f>'K8 SMP 2013'!G70</f>
        <v>40051500</v>
      </c>
      <c r="F922" s="62">
        <f>'K8 SMP 2013'!H70</f>
        <v>13000000</v>
      </c>
      <c r="G922" s="62">
        <f>'K8 SMP 2013'!I70</f>
        <v>111386500</v>
      </c>
      <c r="H922" s="62">
        <f>'K8 SMP 2013'!J70</f>
        <v>96181500</v>
      </c>
      <c r="I922" s="62">
        <f>'K8 SMP 2013'!K70</f>
        <v>109667400</v>
      </c>
      <c r="J922" s="62">
        <f>'K8 SMP 2013'!L70</f>
        <v>16623596</v>
      </c>
      <c r="K922" s="62">
        <f>'K8 SMP 2013'!M70</f>
        <v>0</v>
      </c>
      <c r="L922" s="62">
        <f>'K8 SMP 2013'!N70</f>
        <v>119601000</v>
      </c>
      <c r="M922" s="62">
        <f>'K8 SMP 2013'!O70</f>
        <v>15650000</v>
      </c>
      <c r="N922" s="62">
        <f>'K8 SMP 2013'!P70</f>
        <v>0</v>
      </c>
      <c r="O922" s="62">
        <f>'K8 SMP 2013'!Q70</f>
        <v>7600000</v>
      </c>
      <c r="P922" s="62">
        <f>'K8 SMP 2013'!R70</f>
        <v>5765000</v>
      </c>
      <c r="Q922" s="62">
        <f>'K8 SMP 2013'!S70</f>
        <v>61898630</v>
      </c>
      <c r="R922" s="62">
        <f t="shared" si="42"/>
        <v>597425126</v>
      </c>
      <c r="S922" s="59">
        <f t="shared" si="43"/>
        <v>0</v>
      </c>
      <c r="T922" s="59">
        <f t="shared" si="44"/>
        <v>16724874</v>
      </c>
      <c r="U922" s="59">
        <f>'PER TRIWULAN'!X917</f>
        <v>614150000</v>
      </c>
      <c r="V922" s="59">
        <f>'K8 SMP 2013'!F70</f>
        <v>614150000</v>
      </c>
    </row>
    <row r="923" spans="2:22">
      <c r="B923" s="79">
        <f>'PER TRIWULAN'!A918</f>
        <v>912</v>
      </c>
      <c r="C923" s="90" t="str">
        <f>'PER TRIWULAN'!I918</f>
        <v xml:space="preserve"> Purwodadi </v>
      </c>
      <c r="D923" s="36" t="str">
        <f>'PER TRIWULAN'!B918</f>
        <v>SMP NEGERI 6 PURWODADI</v>
      </c>
      <c r="E923" s="62">
        <f>'K8 SMP 2013'!G71</f>
        <v>0</v>
      </c>
      <c r="F923" s="62">
        <f>'K8 SMP 2013'!H71</f>
        <v>0</v>
      </c>
      <c r="G923" s="62">
        <f>'K8 SMP 2013'!I71</f>
        <v>0</v>
      </c>
      <c r="H923" s="62">
        <f>'K8 SMP 2013'!J71</f>
        <v>0</v>
      </c>
      <c r="I923" s="62">
        <f>'K8 SMP 2013'!K71</f>
        <v>0</v>
      </c>
      <c r="J923" s="62">
        <f>'K8 SMP 2013'!L71</f>
        <v>0</v>
      </c>
      <c r="K923" s="62">
        <f>'K8 SMP 2013'!M71</f>
        <v>0</v>
      </c>
      <c r="L923" s="62">
        <f>'K8 SMP 2013'!N71</f>
        <v>0</v>
      </c>
      <c r="M923" s="62">
        <f>'K8 SMP 2013'!O71</f>
        <v>0</v>
      </c>
      <c r="N923" s="62">
        <f>'K8 SMP 2013'!P71</f>
        <v>0</v>
      </c>
      <c r="O923" s="62">
        <f>'K8 SMP 2013'!Q71</f>
        <v>0</v>
      </c>
      <c r="P923" s="62">
        <f>'K8 SMP 2013'!R71</f>
        <v>0</v>
      </c>
      <c r="Q923" s="62">
        <f>'K8 SMP 2013'!S71</f>
        <v>0</v>
      </c>
      <c r="R923" s="62">
        <f t="shared" si="42"/>
        <v>0</v>
      </c>
      <c r="S923" s="59">
        <f t="shared" si="43"/>
        <v>695445000</v>
      </c>
      <c r="T923" s="59">
        <f t="shared" si="44"/>
        <v>0</v>
      </c>
      <c r="U923" s="59">
        <f>'PER TRIWULAN'!X918</f>
        <v>695445000</v>
      </c>
      <c r="V923" s="59">
        <f>'K8 SMP 2013'!F71</f>
        <v>0</v>
      </c>
    </row>
    <row r="924" spans="2:22">
      <c r="B924" s="79">
        <f>'PER TRIWULAN'!A919</f>
        <v>913</v>
      </c>
      <c r="C924" s="90" t="str">
        <f>'PER TRIWULAN'!I919</f>
        <v xml:space="preserve"> Purwodadi </v>
      </c>
      <c r="D924" s="36" t="str">
        <f>'PER TRIWULAN'!B919</f>
        <v>SMP NEGERI 7 PURWODADI</v>
      </c>
      <c r="E924" s="62">
        <f>'K8 SMP 2013'!G72</f>
        <v>23408000</v>
      </c>
      <c r="F924" s="62">
        <f>'K8 SMP 2013'!H72</f>
        <v>309000</v>
      </c>
      <c r="G924" s="62">
        <f>'K8 SMP 2013'!I72</f>
        <v>61607500</v>
      </c>
      <c r="H924" s="62">
        <f>'K8 SMP 2013'!J72</f>
        <v>109342250</v>
      </c>
      <c r="I924" s="62">
        <f>'K8 SMP 2013'!K72</f>
        <v>22431950</v>
      </c>
      <c r="J924" s="62">
        <f>'K8 SMP 2013'!L72</f>
        <v>7558244</v>
      </c>
      <c r="K924" s="62">
        <f>'K8 SMP 2013'!M72</f>
        <v>26512100</v>
      </c>
      <c r="L924" s="62">
        <f>'K8 SMP 2013'!N72</f>
        <v>72240000</v>
      </c>
      <c r="M924" s="62">
        <f>'K8 SMP 2013'!O72</f>
        <v>43620000</v>
      </c>
      <c r="N924" s="62">
        <f>'K8 SMP 2013'!P72</f>
        <v>0</v>
      </c>
      <c r="O924" s="62">
        <f>'K8 SMP 2013'!Q72</f>
        <v>3300000</v>
      </c>
      <c r="P924" s="62">
        <f>'K8 SMP 2013'!R72</f>
        <v>0</v>
      </c>
      <c r="Q924" s="62">
        <f>'K8 SMP 2013'!S72</f>
        <v>87615000</v>
      </c>
      <c r="R924" s="62">
        <f t="shared" si="42"/>
        <v>457944044</v>
      </c>
      <c r="S924" s="59">
        <f t="shared" si="43"/>
        <v>0</v>
      </c>
      <c r="T924" s="59">
        <f t="shared" si="44"/>
        <v>104020956</v>
      </c>
      <c r="U924" s="59">
        <f>'PER TRIWULAN'!X919</f>
        <v>561965000</v>
      </c>
      <c r="V924" s="59">
        <f>'K8 SMP 2013'!F72</f>
        <v>561965000</v>
      </c>
    </row>
    <row r="925" spans="2:22">
      <c r="B925" s="79">
        <f>'PER TRIWULAN'!A920</f>
        <v>914</v>
      </c>
      <c r="C925" s="90" t="str">
        <f>'PER TRIWULAN'!I920</f>
        <v xml:space="preserve"> Purwodadi </v>
      </c>
      <c r="D925" s="36" t="str">
        <f>'PER TRIWULAN'!B920</f>
        <v>SLB C. Danyang</v>
      </c>
      <c r="E925" s="62">
        <f>'K8 SMP 2013'!G73</f>
        <v>0</v>
      </c>
      <c r="F925" s="62">
        <f>'K8 SMP 2013'!H73</f>
        <v>0</v>
      </c>
      <c r="G925" s="62">
        <f>'K8 SMP 2013'!I73</f>
        <v>0</v>
      </c>
      <c r="H925" s="62">
        <f>'K8 SMP 2013'!J73</f>
        <v>0</v>
      </c>
      <c r="I925" s="62">
        <f>'K8 SMP 2013'!K73</f>
        <v>0</v>
      </c>
      <c r="J925" s="62">
        <f>'K8 SMP 2013'!L73</f>
        <v>0</v>
      </c>
      <c r="K925" s="62">
        <f>'K8 SMP 2013'!M73</f>
        <v>0</v>
      </c>
      <c r="L925" s="62">
        <f>'K8 SMP 2013'!N73</f>
        <v>0</v>
      </c>
      <c r="M925" s="62">
        <f>'K8 SMP 2013'!O73</f>
        <v>0</v>
      </c>
      <c r="N925" s="62">
        <f>'K8 SMP 2013'!P73</f>
        <v>0</v>
      </c>
      <c r="O925" s="62">
        <f>'K8 SMP 2013'!Q73</f>
        <v>0</v>
      </c>
      <c r="P925" s="62">
        <f>'K8 SMP 2013'!R73</f>
        <v>0</v>
      </c>
      <c r="Q925" s="62">
        <f>'K8 SMP 2013'!S73</f>
        <v>0</v>
      </c>
      <c r="R925" s="62">
        <f t="shared" si="42"/>
        <v>0</v>
      </c>
      <c r="S925" s="59">
        <f t="shared" si="43"/>
        <v>0</v>
      </c>
      <c r="T925" s="59">
        <f t="shared" si="44"/>
        <v>0</v>
      </c>
      <c r="U925" s="59">
        <f>'PER TRIWULAN'!X920</f>
        <v>0</v>
      </c>
      <c r="V925" s="59">
        <f>'K8 SMP 2013'!F73</f>
        <v>0</v>
      </c>
    </row>
    <row r="926" spans="2:22">
      <c r="B926" s="79">
        <f>'PER TRIWULAN'!A921</f>
        <v>915</v>
      </c>
      <c r="C926" s="90" t="str">
        <f>'PER TRIWULAN'!I921</f>
        <v xml:space="preserve"> Purwodadi </v>
      </c>
      <c r="D926" s="36" t="str">
        <f>'PER TRIWULAN'!B921</f>
        <v>SMPT NEGERI  4 Purwodadi</v>
      </c>
      <c r="E926" s="62">
        <f>'K8 SMP 2013'!G74</f>
        <v>0</v>
      </c>
      <c r="F926" s="62">
        <f>'K8 SMP 2013'!H74</f>
        <v>0</v>
      </c>
      <c r="G926" s="62">
        <f>'K8 SMP 2013'!I74</f>
        <v>17000</v>
      </c>
      <c r="H926" s="62">
        <f>'K8 SMP 2013'!J74</f>
        <v>5131450</v>
      </c>
      <c r="I926" s="62">
        <f>'K8 SMP 2013'!K74</f>
        <v>1606600</v>
      </c>
      <c r="J926" s="62">
        <f>'K8 SMP 2013'!L74</f>
        <v>0</v>
      </c>
      <c r="K926" s="62">
        <f>'K8 SMP 2013'!M74</f>
        <v>0</v>
      </c>
      <c r="L926" s="62">
        <f>'K8 SMP 2013'!N74</f>
        <v>5485000</v>
      </c>
      <c r="M926" s="62">
        <f>'K8 SMP 2013'!O74</f>
        <v>540000</v>
      </c>
      <c r="N926" s="62">
        <f>'K8 SMP 2013'!P74</f>
        <v>0</v>
      </c>
      <c r="O926" s="62">
        <f>'K8 SMP 2013'!Q74</f>
        <v>4082450</v>
      </c>
      <c r="P926" s="62">
        <f>'K8 SMP 2013'!R74</f>
        <v>0</v>
      </c>
      <c r="Q926" s="62">
        <f>'K8 SMP 2013'!S74</f>
        <v>0</v>
      </c>
      <c r="R926" s="62">
        <f t="shared" si="42"/>
        <v>16862500</v>
      </c>
      <c r="S926" s="59">
        <f t="shared" si="43"/>
        <v>177500</v>
      </c>
      <c r="T926" s="59">
        <f t="shared" si="44"/>
        <v>0</v>
      </c>
      <c r="U926" s="59">
        <f>'PER TRIWULAN'!X921</f>
        <v>17040000</v>
      </c>
      <c r="V926" s="59">
        <f>'K8 SMP 2013'!F74</f>
        <v>16862500</v>
      </c>
    </row>
    <row r="927" spans="2:22">
      <c r="B927" s="79">
        <f>'PER TRIWULAN'!A922</f>
        <v>916</v>
      </c>
      <c r="C927" s="90" t="str">
        <f>'PER TRIWULAN'!I922</f>
        <v xml:space="preserve"> Tanggungharjo </v>
      </c>
      <c r="D927" s="36" t="str">
        <f>'PER TRIWULAN'!B922</f>
        <v>SMP NEGERI 1TANGGUNGHARJO</v>
      </c>
      <c r="E927" s="62">
        <f>'K8 SMP 2013'!G75</f>
        <v>7190000</v>
      </c>
      <c r="F927" s="62">
        <f>'K8 SMP 2013'!H75</f>
        <v>13935000</v>
      </c>
      <c r="G927" s="62">
        <f>'K8 SMP 2013'!I75</f>
        <v>74673500</v>
      </c>
      <c r="H927" s="62">
        <f>'K8 SMP 2013'!J75</f>
        <v>96253900</v>
      </c>
      <c r="I927" s="62">
        <f>'K8 SMP 2013'!K75</f>
        <v>137741586</v>
      </c>
      <c r="J927" s="62">
        <f>'K8 SMP 2013'!L75</f>
        <v>22528424</v>
      </c>
      <c r="K927" s="62">
        <f>'K8 SMP 2013'!M75</f>
        <v>49072090</v>
      </c>
      <c r="L927" s="62">
        <f>'K8 SMP 2013'!N75</f>
        <v>76615000</v>
      </c>
      <c r="M927" s="62">
        <f>'K8 SMP 2013'!O75</f>
        <v>5355500</v>
      </c>
      <c r="N927" s="62">
        <f>'K8 SMP 2013'!P75</f>
        <v>0</v>
      </c>
      <c r="O927" s="62">
        <f>'K8 SMP 2013'!Q75</f>
        <v>7600000</v>
      </c>
      <c r="P927" s="62">
        <f>'K8 SMP 2013'!R75</f>
        <v>0</v>
      </c>
      <c r="Q927" s="62">
        <f>'K8 SMP 2013'!S75</f>
        <v>0</v>
      </c>
      <c r="R927" s="62">
        <f t="shared" si="42"/>
        <v>490965000</v>
      </c>
      <c r="S927" s="59">
        <f t="shared" si="43"/>
        <v>0</v>
      </c>
      <c r="T927" s="59">
        <f t="shared" si="44"/>
        <v>0</v>
      </c>
      <c r="U927" s="59">
        <f>'PER TRIWULAN'!X922</f>
        <v>490965000</v>
      </c>
      <c r="V927" s="59">
        <f>'K8 SMP 2013'!F75</f>
        <v>490965000</v>
      </c>
    </row>
    <row r="928" spans="2:22">
      <c r="B928" s="79">
        <f>'PER TRIWULAN'!A923</f>
        <v>917</v>
      </c>
      <c r="C928" s="90" t="str">
        <f>'PER TRIWULAN'!I923</f>
        <v xml:space="preserve"> Tanggungharjo </v>
      </c>
      <c r="D928" s="36" t="str">
        <f>'PER TRIWULAN'!B923</f>
        <v>SMP NEGERI 2 TANGGUNGHARJO</v>
      </c>
      <c r="E928" s="62">
        <f>'K8 SMP 2013'!G76</f>
        <v>12726750</v>
      </c>
      <c r="F928" s="62">
        <f>'K8 SMP 2013'!H76</f>
        <v>3600000</v>
      </c>
      <c r="G928" s="62">
        <f>'K8 SMP 2013'!I76</f>
        <v>31102350</v>
      </c>
      <c r="H928" s="62">
        <f>'K8 SMP 2013'!J76</f>
        <v>48152500</v>
      </c>
      <c r="I928" s="62">
        <f>'K8 SMP 2013'!K76</f>
        <v>55246700</v>
      </c>
      <c r="J928" s="62">
        <f>'K8 SMP 2013'!L76</f>
        <v>6693593</v>
      </c>
      <c r="K928" s="62">
        <f>'K8 SMP 2013'!M76</f>
        <v>8643000</v>
      </c>
      <c r="L928" s="62">
        <f>'K8 SMP 2013'!N76</f>
        <v>42120000</v>
      </c>
      <c r="M928" s="62">
        <f>'K8 SMP 2013'!O76</f>
        <v>35300000</v>
      </c>
      <c r="N928" s="62">
        <f>'K8 SMP 2013'!P76</f>
        <v>960000</v>
      </c>
      <c r="O928" s="62">
        <f>'K8 SMP 2013'!Q76</f>
        <v>5500000</v>
      </c>
      <c r="P928" s="62">
        <f>'K8 SMP 2013'!R76</f>
        <v>4490000</v>
      </c>
      <c r="Q928" s="62">
        <f>'K8 SMP 2013'!S76</f>
        <v>0</v>
      </c>
      <c r="R928" s="62">
        <f t="shared" si="42"/>
        <v>254534893</v>
      </c>
      <c r="S928" s="59">
        <f t="shared" si="43"/>
        <v>0</v>
      </c>
      <c r="T928" s="59">
        <f t="shared" si="44"/>
        <v>107</v>
      </c>
      <c r="U928" s="59">
        <f>'PER TRIWULAN'!X923</f>
        <v>254535000</v>
      </c>
      <c r="V928" s="59">
        <f>'K8 SMP 2013'!F76</f>
        <v>254535000</v>
      </c>
    </row>
    <row r="929" spans="2:22">
      <c r="B929" s="79">
        <f>'PER TRIWULAN'!A924</f>
        <v>918</v>
      </c>
      <c r="C929" s="90" t="str">
        <f>'PER TRIWULAN'!I924</f>
        <v xml:space="preserve"> Tawangharjo </v>
      </c>
      <c r="D929" s="36" t="str">
        <f>'PER TRIWULAN'!B924</f>
        <v>SMP NEGERI 1 TAWANGHARJO</v>
      </c>
      <c r="E929" s="62">
        <f>'K8 SMP 2013'!G77</f>
        <v>9806000</v>
      </c>
      <c r="F929" s="62">
        <f>'K8 SMP 2013'!H77</f>
        <v>16175000</v>
      </c>
      <c r="G929" s="62">
        <f>'K8 SMP 2013'!I77</f>
        <v>95734400</v>
      </c>
      <c r="H929" s="62">
        <f>'K8 SMP 2013'!J77</f>
        <v>141336000</v>
      </c>
      <c r="I929" s="62">
        <f>'K8 SMP 2013'!K77</f>
        <v>130121790</v>
      </c>
      <c r="J929" s="62">
        <f>'K8 SMP 2013'!L77</f>
        <v>22712132</v>
      </c>
      <c r="K929" s="62">
        <f>'K8 SMP 2013'!M77</f>
        <v>34224150</v>
      </c>
      <c r="L929" s="62">
        <f>'K8 SMP 2013'!N77</f>
        <v>120093500</v>
      </c>
      <c r="M929" s="62">
        <f>'K8 SMP 2013'!O77</f>
        <v>19932500</v>
      </c>
      <c r="N929" s="62">
        <f>'K8 SMP 2013'!P77</f>
        <v>0</v>
      </c>
      <c r="O929" s="62">
        <f>'K8 SMP 2013'!Q77</f>
        <v>8400000</v>
      </c>
      <c r="P929" s="62">
        <f>'K8 SMP 2013'!R77</f>
        <v>11361000</v>
      </c>
      <c r="Q929" s="62">
        <f>'K8 SMP 2013'!S77</f>
        <v>32767500</v>
      </c>
      <c r="R929" s="62">
        <f t="shared" si="42"/>
        <v>642663972</v>
      </c>
      <c r="S929" s="59">
        <f t="shared" si="43"/>
        <v>0</v>
      </c>
      <c r="T929" s="59">
        <f t="shared" si="44"/>
        <v>1306028</v>
      </c>
      <c r="U929" s="59">
        <f>'PER TRIWULAN'!X924</f>
        <v>643970000</v>
      </c>
      <c r="V929" s="59">
        <f>'K8 SMP 2013'!F77</f>
        <v>643970000</v>
      </c>
    </row>
    <row r="930" spans="2:22">
      <c r="B930" s="79">
        <f>'PER TRIWULAN'!A925</f>
        <v>919</v>
      </c>
      <c r="C930" s="90" t="str">
        <f>'PER TRIWULAN'!I925</f>
        <v xml:space="preserve"> Tawangharjo </v>
      </c>
      <c r="D930" s="36" t="str">
        <f>'PER TRIWULAN'!B925</f>
        <v>SMP NEGERI 2 TAWANGHARJO</v>
      </c>
      <c r="E930" s="62">
        <f>'K8 SMP 2013'!G78</f>
        <v>0</v>
      </c>
      <c r="F930" s="62">
        <f>'K8 SMP 2013'!H78</f>
        <v>0</v>
      </c>
      <c r="G930" s="62">
        <f>'K8 SMP 2013'!I78</f>
        <v>0</v>
      </c>
      <c r="H930" s="62">
        <f>'K8 SMP 2013'!J78</f>
        <v>0</v>
      </c>
      <c r="I930" s="62">
        <f>'K8 SMP 2013'!K78</f>
        <v>0</v>
      </c>
      <c r="J930" s="62">
        <f>'K8 SMP 2013'!L78</f>
        <v>0</v>
      </c>
      <c r="K930" s="62">
        <f>'K8 SMP 2013'!M78</f>
        <v>0</v>
      </c>
      <c r="L930" s="62">
        <f>'K8 SMP 2013'!N78</f>
        <v>0</v>
      </c>
      <c r="M930" s="62">
        <f>'K8 SMP 2013'!O78</f>
        <v>0</v>
      </c>
      <c r="N930" s="62">
        <f>'K8 SMP 2013'!P78</f>
        <v>0</v>
      </c>
      <c r="O930" s="62">
        <f>'K8 SMP 2013'!Q78</f>
        <v>0</v>
      </c>
      <c r="P930" s="62">
        <f>'K8 SMP 2013'!R78</f>
        <v>0</v>
      </c>
      <c r="Q930" s="62">
        <f>'K8 SMP 2013'!S78</f>
        <v>0</v>
      </c>
      <c r="R930" s="62">
        <f t="shared" si="42"/>
        <v>0</v>
      </c>
      <c r="S930" s="59">
        <f t="shared" si="43"/>
        <v>315950000</v>
      </c>
      <c r="T930" s="59">
        <f t="shared" si="44"/>
        <v>0</v>
      </c>
      <c r="U930" s="59">
        <f>'PER TRIWULAN'!X925</f>
        <v>315950000</v>
      </c>
      <c r="V930" s="59">
        <f>'K8 SMP 2013'!F78</f>
        <v>0</v>
      </c>
    </row>
    <row r="931" spans="2:22">
      <c r="B931" s="79">
        <f>'PER TRIWULAN'!A926</f>
        <v>920</v>
      </c>
      <c r="C931" s="90" t="str">
        <f>'PER TRIWULAN'!I926</f>
        <v xml:space="preserve"> Tawangharjo </v>
      </c>
      <c r="D931" s="36" t="str">
        <f>'PER TRIWULAN'!B926</f>
        <v>SMP NEGERI 3 Satu Atap Tawangharjo</v>
      </c>
      <c r="E931" s="62">
        <f>'K8 SMP 2013'!G79</f>
        <v>0</v>
      </c>
      <c r="F931" s="62">
        <f>'K8 SMP 2013'!H79</f>
        <v>500000</v>
      </c>
      <c r="G931" s="62">
        <f>'K8 SMP 2013'!I79</f>
        <v>2318300</v>
      </c>
      <c r="H931" s="62">
        <f>'K8 SMP 2013'!J79</f>
        <v>2405200</v>
      </c>
      <c r="I931" s="62">
        <f>'K8 SMP 2013'!K79</f>
        <v>4820500</v>
      </c>
      <c r="J931" s="62">
        <f>'K8 SMP 2013'!L79</f>
        <v>0</v>
      </c>
      <c r="K931" s="62">
        <f>'K8 SMP 2013'!M79</f>
        <v>0</v>
      </c>
      <c r="L931" s="62">
        <f>'K8 SMP 2013'!N79</f>
        <v>3834000</v>
      </c>
      <c r="M931" s="62">
        <f>'K8 SMP 2013'!O79</f>
        <v>250000</v>
      </c>
      <c r="N931" s="62">
        <f>'K8 SMP 2013'!P79</f>
        <v>0</v>
      </c>
      <c r="O931" s="62">
        <f>'K8 SMP 2013'!Q79</f>
        <v>0</v>
      </c>
      <c r="P931" s="62">
        <f>'K8 SMP 2013'!R79</f>
        <v>1250000</v>
      </c>
      <c r="Q931" s="62">
        <f>'K8 SMP 2013'!S79</f>
        <v>3792000</v>
      </c>
      <c r="R931" s="62">
        <f t="shared" si="42"/>
        <v>19170000</v>
      </c>
      <c r="S931" s="59">
        <f t="shared" si="43"/>
        <v>0</v>
      </c>
      <c r="T931" s="59">
        <f t="shared" si="44"/>
        <v>0</v>
      </c>
      <c r="U931" s="59">
        <f>'PER TRIWULAN'!X926</f>
        <v>19170000</v>
      </c>
      <c r="V931" s="59">
        <f>'K8 SMP 2013'!F79</f>
        <v>19170000</v>
      </c>
    </row>
    <row r="932" spans="2:22">
      <c r="B932" s="79">
        <f>'PER TRIWULAN'!A927</f>
        <v>921</v>
      </c>
      <c r="C932" s="90" t="str">
        <f>'PER TRIWULAN'!I927</f>
        <v xml:space="preserve"> Tegowanu </v>
      </c>
      <c r="D932" s="36" t="str">
        <f>'PER TRIWULAN'!B927</f>
        <v>SMP NEGERI 1 TEGOWANU</v>
      </c>
      <c r="E932" s="62">
        <f>'K8 SMP 2013'!G80</f>
        <v>23737500</v>
      </c>
      <c r="F932" s="62">
        <f>'K8 SMP 2013'!H80</f>
        <v>18969500</v>
      </c>
      <c r="G932" s="62">
        <f>'K8 SMP 2013'!I80</f>
        <v>117701550</v>
      </c>
      <c r="H932" s="62">
        <f>'K8 SMP 2013'!J80</f>
        <v>120566410</v>
      </c>
      <c r="I932" s="62">
        <f>'K8 SMP 2013'!K80</f>
        <v>40574575</v>
      </c>
      <c r="J932" s="62">
        <f>'K8 SMP 2013'!L80</f>
        <v>64381241</v>
      </c>
      <c r="K932" s="62">
        <f>'K8 SMP 2013'!M80</f>
        <v>11805000</v>
      </c>
      <c r="L932" s="62">
        <f>'K8 SMP 2013'!N80</f>
        <v>61125000</v>
      </c>
      <c r="M932" s="62">
        <f>'K8 SMP 2013'!O80</f>
        <v>10985000</v>
      </c>
      <c r="N932" s="62">
        <f>'K8 SMP 2013'!P80</f>
        <v>0</v>
      </c>
      <c r="O932" s="62">
        <f>'K8 SMP 2013'!Q80</f>
        <v>8400000</v>
      </c>
      <c r="P932" s="62">
        <f>'K8 SMP 2013'!R80</f>
        <v>0</v>
      </c>
      <c r="Q932" s="62">
        <f>'K8 SMP 2013'!S80</f>
        <v>120639224</v>
      </c>
      <c r="R932" s="62">
        <f t="shared" si="42"/>
        <v>598885000</v>
      </c>
      <c r="S932" s="59">
        <f t="shared" si="43"/>
        <v>0</v>
      </c>
      <c r="T932" s="59">
        <f t="shared" si="44"/>
        <v>0</v>
      </c>
      <c r="U932" s="59">
        <f>'PER TRIWULAN'!X927</f>
        <v>598885000</v>
      </c>
      <c r="V932" s="59">
        <f>'K8 SMP 2013'!F80</f>
        <v>598885000</v>
      </c>
    </row>
    <row r="933" spans="2:22">
      <c r="B933" s="79">
        <f>'PER TRIWULAN'!A928</f>
        <v>922</v>
      </c>
      <c r="C933" s="90" t="str">
        <f>'PER TRIWULAN'!I928</f>
        <v xml:space="preserve"> Tegowanu </v>
      </c>
      <c r="D933" s="36" t="str">
        <f>'PER TRIWULAN'!B928</f>
        <v>SMP NEGERI 2 TEGOWANU</v>
      </c>
      <c r="E933" s="62">
        <f>'K8 SMP 2013'!G81</f>
        <v>26291500</v>
      </c>
      <c r="F933" s="62">
        <f>'K8 SMP 2013'!H81</f>
        <v>3505050</v>
      </c>
      <c r="G933" s="62">
        <f>'K8 SMP 2013'!I81</f>
        <v>124278000</v>
      </c>
      <c r="H933" s="62">
        <f>'K8 SMP 2013'!J81</f>
        <v>41666365</v>
      </c>
      <c r="I933" s="62">
        <f>'K8 SMP 2013'!K81</f>
        <v>101057700</v>
      </c>
      <c r="J933" s="62">
        <f>'K8 SMP 2013'!L81</f>
        <v>9448585</v>
      </c>
      <c r="K933" s="62">
        <f>'K8 SMP 2013'!M81</f>
        <v>54501900</v>
      </c>
      <c r="L933" s="62">
        <f>'K8 SMP 2013'!N81</f>
        <v>67208400</v>
      </c>
      <c r="M933" s="62">
        <f>'K8 SMP 2013'!O81</f>
        <v>15057500</v>
      </c>
      <c r="N933" s="62">
        <f>'K8 SMP 2013'!P81</f>
        <v>0</v>
      </c>
      <c r="O933" s="62">
        <f>'K8 SMP 2013'!Q81</f>
        <v>1800000</v>
      </c>
      <c r="P933" s="62">
        <f>'K8 SMP 2013'!R81</f>
        <v>0</v>
      </c>
      <c r="Q933" s="62">
        <f>'K8 SMP 2013'!S81</f>
        <v>0</v>
      </c>
      <c r="R933" s="62">
        <f t="shared" si="42"/>
        <v>444815000</v>
      </c>
      <c r="S933" s="59">
        <f t="shared" si="43"/>
        <v>0</v>
      </c>
      <c r="T933" s="59">
        <f t="shared" si="44"/>
        <v>0</v>
      </c>
      <c r="U933" s="59">
        <f>'PER TRIWULAN'!X928</f>
        <v>444815000</v>
      </c>
      <c r="V933" s="59">
        <f>'K8 SMP 2013'!F81</f>
        <v>444815000</v>
      </c>
    </row>
    <row r="934" spans="2:22">
      <c r="B934" s="79">
        <f>'PER TRIWULAN'!A929</f>
        <v>923</v>
      </c>
      <c r="C934" s="90" t="str">
        <f>'PER TRIWULAN'!I929</f>
        <v xml:space="preserve"> Tegowanu </v>
      </c>
      <c r="D934" s="36" t="str">
        <f>'PER TRIWULAN'!B929</f>
        <v>SMP NEGERI 3 TEGOWANU</v>
      </c>
      <c r="E934" s="62">
        <f>'K8 SMP 2013'!G82</f>
        <v>6840000</v>
      </c>
      <c r="F934" s="62">
        <f>'K8 SMP 2013'!H82</f>
        <v>3239000</v>
      </c>
      <c r="G934" s="62">
        <f>'K8 SMP 2013'!I82</f>
        <v>39569000</v>
      </c>
      <c r="H934" s="62">
        <f>'K8 SMP 2013'!J82</f>
        <v>31305500</v>
      </c>
      <c r="I934" s="62">
        <f>'K8 SMP 2013'!K82</f>
        <v>38363500</v>
      </c>
      <c r="J934" s="62">
        <f>'K8 SMP 2013'!L82</f>
        <v>1926316</v>
      </c>
      <c r="K934" s="62">
        <f>'K8 SMP 2013'!M82</f>
        <v>3138000</v>
      </c>
      <c r="L934" s="62">
        <f>'K8 SMP 2013'!N82</f>
        <v>21720000</v>
      </c>
      <c r="M934" s="62">
        <f>'K8 SMP 2013'!O82</f>
        <v>2570000</v>
      </c>
      <c r="N934" s="62">
        <f>'K8 SMP 2013'!P82</f>
        <v>0</v>
      </c>
      <c r="O934" s="62">
        <f>'K8 SMP 2013'!Q82</f>
        <v>2200000</v>
      </c>
      <c r="P934" s="62">
        <f>'K8 SMP 2013'!R82</f>
        <v>0</v>
      </c>
      <c r="Q934" s="62">
        <f>'K8 SMP 2013'!S82</f>
        <v>0</v>
      </c>
      <c r="R934" s="62">
        <f t="shared" si="42"/>
        <v>150871316</v>
      </c>
      <c r="S934" s="59">
        <f t="shared" si="43"/>
        <v>0</v>
      </c>
      <c r="T934" s="59">
        <f t="shared" si="44"/>
        <v>3684</v>
      </c>
      <c r="U934" s="59">
        <f>'PER TRIWULAN'!X929</f>
        <v>150875000</v>
      </c>
      <c r="V934" s="59">
        <f>'K8 SMP 2013'!F82</f>
        <v>150875000</v>
      </c>
    </row>
    <row r="935" spans="2:22">
      <c r="B935" s="79">
        <f>'PER TRIWULAN'!A930</f>
        <v>924</v>
      </c>
      <c r="C935" s="90" t="str">
        <f>'PER TRIWULAN'!I930</f>
        <v xml:space="preserve"> Toroh </v>
      </c>
      <c r="D935" s="36" t="str">
        <f>'PER TRIWULAN'!B930</f>
        <v>SMP NEGERI 1 TOROH</v>
      </c>
      <c r="E935" s="62">
        <f>'K8 SMP 2013'!G83</f>
        <v>23603000</v>
      </c>
      <c r="F935" s="62">
        <f>'K8 SMP 2013'!H83</f>
        <v>7959500</v>
      </c>
      <c r="G935" s="62">
        <f>'K8 SMP 2013'!I83</f>
        <v>67465000</v>
      </c>
      <c r="H935" s="62">
        <f>'K8 SMP 2013'!J83</f>
        <v>128963900</v>
      </c>
      <c r="I935" s="62">
        <f>'K8 SMP 2013'!K83</f>
        <v>151762100</v>
      </c>
      <c r="J935" s="62">
        <f>'K8 SMP 2013'!L83</f>
        <v>22879839</v>
      </c>
      <c r="K935" s="62">
        <f>'K8 SMP 2013'!M83</f>
        <v>45735700</v>
      </c>
      <c r="L935" s="62">
        <f>'K8 SMP 2013'!N83</f>
        <v>50406000</v>
      </c>
      <c r="M935" s="62">
        <f>'K8 SMP 2013'!O83</f>
        <v>40219000</v>
      </c>
      <c r="N935" s="62">
        <f>'K8 SMP 2013'!P83</f>
        <v>0</v>
      </c>
      <c r="O935" s="62">
        <f>'K8 SMP 2013'!Q83</f>
        <v>3600000</v>
      </c>
      <c r="P935" s="62">
        <f>'K8 SMP 2013'!R83</f>
        <v>0</v>
      </c>
      <c r="Q935" s="62">
        <f>'K8 SMP 2013'!S83</f>
        <v>82051850</v>
      </c>
      <c r="R935" s="62">
        <f t="shared" si="42"/>
        <v>624645889</v>
      </c>
      <c r="S935" s="59">
        <f t="shared" si="43"/>
        <v>177500</v>
      </c>
      <c r="T935" s="59">
        <f t="shared" si="44"/>
        <v>5656611</v>
      </c>
      <c r="U935" s="59">
        <f>'PER TRIWULAN'!X930</f>
        <v>630480000</v>
      </c>
      <c r="V935" s="59">
        <f>'K8 SMP 2013'!F83</f>
        <v>630302500</v>
      </c>
    </row>
    <row r="936" spans="2:22">
      <c r="B936" s="79">
        <f>'PER TRIWULAN'!A931</f>
        <v>925</v>
      </c>
      <c r="C936" s="90" t="str">
        <f>'PER TRIWULAN'!I931</f>
        <v xml:space="preserve"> Toroh </v>
      </c>
      <c r="D936" s="36" t="str">
        <f>'PER TRIWULAN'!B931</f>
        <v>SMP NEGERI 2 TOROH</v>
      </c>
      <c r="E936" s="62">
        <f>'K8 SMP 2013'!G84</f>
        <v>55736400</v>
      </c>
      <c r="F936" s="62">
        <f>'K8 SMP 2013'!H84</f>
        <v>11490000</v>
      </c>
      <c r="G936" s="62">
        <f>'K8 SMP 2013'!I84</f>
        <v>162208400</v>
      </c>
      <c r="H936" s="62">
        <f>'K8 SMP 2013'!J84</f>
        <v>107868600</v>
      </c>
      <c r="I936" s="62">
        <f>'K8 SMP 2013'!K84</f>
        <v>157341150</v>
      </c>
      <c r="J936" s="62">
        <f>'K8 SMP 2013'!L84</f>
        <v>44057794</v>
      </c>
      <c r="K936" s="62">
        <f>'K8 SMP 2013'!M84</f>
        <v>49778200</v>
      </c>
      <c r="L936" s="62">
        <f>'K8 SMP 2013'!N84</f>
        <v>123060000</v>
      </c>
      <c r="M936" s="62">
        <f>'K8 SMP 2013'!O84</f>
        <v>44894000</v>
      </c>
      <c r="N936" s="62">
        <f>'K8 SMP 2013'!P84</f>
        <v>0</v>
      </c>
      <c r="O936" s="62">
        <f>'K8 SMP 2013'!Q84</f>
        <v>1350000</v>
      </c>
      <c r="P936" s="62">
        <f>'K8 SMP 2013'!R84</f>
        <v>30000</v>
      </c>
      <c r="Q936" s="62">
        <f>'K8 SMP 2013'!S84</f>
        <v>0</v>
      </c>
      <c r="R936" s="62">
        <f t="shared" si="42"/>
        <v>757814544</v>
      </c>
      <c r="S936" s="59">
        <f t="shared" si="43"/>
        <v>0</v>
      </c>
      <c r="T936" s="59">
        <f t="shared" si="44"/>
        <v>34545456</v>
      </c>
      <c r="U936" s="59">
        <f>'PER TRIWULAN'!X931</f>
        <v>792360000</v>
      </c>
      <c r="V936" s="59">
        <f>'K8 SMP 2013'!F84</f>
        <v>792360000</v>
      </c>
    </row>
    <row r="937" spans="2:22">
      <c r="B937" s="79">
        <f>'PER TRIWULAN'!A932</f>
        <v>926</v>
      </c>
      <c r="C937" s="90" t="str">
        <f>'PER TRIWULAN'!I932</f>
        <v xml:space="preserve"> Toroh </v>
      </c>
      <c r="D937" s="36" t="str">
        <f>'PER TRIWULAN'!B932</f>
        <v>SMP NEGERI 3 Satu Atap Toroh</v>
      </c>
      <c r="E937" s="62">
        <f>'K8 SMP 2013'!G85</f>
        <v>1022500</v>
      </c>
      <c r="F937" s="62">
        <f>'K8 SMP 2013'!H85</f>
        <v>1972500</v>
      </c>
      <c r="G937" s="62">
        <f>'K8 SMP 2013'!I85</f>
        <v>31394605</v>
      </c>
      <c r="H937" s="62">
        <f>'K8 SMP 2013'!J85</f>
        <v>2819000</v>
      </c>
      <c r="I937" s="62">
        <f>'K8 SMP 2013'!K85</f>
        <v>15913895</v>
      </c>
      <c r="J937" s="62">
        <f>'K8 SMP 2013'!L85</f>
        <v>840000</v>
      </c>
      <c r="K937" s="62">
        <f>'K8 SMP 2013'!M85</f>
        <v>4370000</v>
      </c>
      <c r="L937" s="62">
        <f>'K8 SMP 2013'!N85</f>
        <v>27113500</v>
      </c>
      <c r="M937" s="62">
        <f>'K8 SMP 2013'!O85</f>
        <v>2700000</v>
      </c>
      <c r="N937" s="62">
        <f>'K8 SMP 2013'!P85</f>
        <v>0</v>
      </c>
      <c r="O937" s="62">
        <f>'K8 SMP 2013'!Q85</f>
        <v>1800000</v>
      </c>
      <c r="P937" s="62">
        <f>'K8 SMP 2013'!R85</f>
        <v>5904000</v>
      </c>
      <c r="Q937" s="62">
        <f>'K8 SMP 2013'!S85</f>
        <v>0</v>
      </c>
      <c r="R937" s="62">
        <f t="shared" si="42"/>
        <v>95850000</v>
      </c>
      <c r="S937" s="59">
        <f t="shared" si="43"/>
        <v>0</v>
      </c>
      <c r="T937" s="59">
        <f t="shared" si="44"/>
        <v>0</v>
      </c>
      <c r="U937" s="59">
        <f>'PER TRIWULAN'!X932</f>
        <v>95850000</v>
      </c>
      <c r="V937" s="59">
        <f>'K8 SMP 2013'!F85</f>
        <v>95850000</v>
      </c>
    </row>
    <row r="938" spans="2:22">
      <c r="B938" s="79">
        <f>'PER TRIWULAN'!A933</f>
        <v>927</v>
      </c>
      <c r="C938" s="90" t="str">
        <f>'PER TRIWULAN'!I933</f>
        <v xml:space="preserve"> Wirosari </v>
      </c>
      <c r="D938" s="36" t="str">
        <f>'PER TRIWULAN'!B933</f>
        <v>SMP NEGERI 1 WIROSARI</v>
      </c>
      <c r="E938" s="62">
        <f>'K8 SMP 2013'!G86</f>
        <v>8545000</v>
      </c>
      <c r="F938" s="62">
        <f>'K8 SMP 2013'!H86</f>
        <v>0</v>
      </c>
      <c r="G938" s="62">
        <f>'K8 SMP 2013'!I86</f>
        <v>237776225</v>
      </c>
      <c r="H938" s="62">
        <f>'K8 SMP 2013'!J86</f>
        <v>174568275</v>
      </c>
      <c r="I938" s="62">
        <f>'K8 SMP 2013'!K86</f>
        <v>69634300</v>
      </c>
      <c r="J938" s="62">
        <f>'K8 SMP 2013'!L86</f>
        <v>29795044</v>
      </c>
      <c r="K938" s="62">
        <f>'K8 SMP 2013'!M86</f>
        <v>48256000</v>
      </c>
      <c r="L938" s="62">
        <f>'K8 SMP 2013'!N86</f>
        <v>162962480</v>
      </c>
      <c r="M938" s="62">
        <f>'K8 SMP 2013'!O86</f>
        <v>11309000</v>
      </c>
      <c r="N938" s="62">
        <f>'K8 SMP 2013'!P86</f>
        <v>0</v>
      </c>
      <c r="O938" s="62">
        <f>'K8 SMP 2013'!Q86</f>
        <v>12888500</v>
      </c>
      <c r="P938" s="62">
        <f>'K8 SMP 2013'!R86</f>
        <v>0</v>
      </c>
      <c r="Q938" s="62">
        <f>'K8 SMP 2013'!S86</f>
        <v>49785900</v>
      </c>
      <c r="R938" s="62">
        <f t="shared" si="42"/>
        <v>805520724</v>
      </c>
      <c r="S938" s="59">
        <f t="shared" si="43"/>
        <v>0</v>
      </c>
      <c r="T938" s="59">
        <f t="shared" si="44"/>
        <v>684276</v>
      </c>
      <c r="U938" s="59">
        <f>'PER TRIWULAN'!X933</f>
        <v>806205000</v>
      </c>
      <c r="V938" s="59">
        <f>'K8 SMP 2013'!F86</f>
        <v>806205000</v>
      </c>
    </row>
    <row r="939" spans="2:22">
      <c r="B939" s="79">
        <f>'PER TRIWULAN'!A934</f>
        <v>928</v>
      </c>
      <c r="C939" s="90" t="str">
        <f>'PER TRIWULAN'!I934</f>
        <v xml:space="preserve"> Wirosari </v>
      </c>
      <c r="D939" s="36" t="str">
        <f>'PER TRIWULAN'!B934</f>
        <v>SMP NEGERI 2 WIROSARI</v>
      </c>
      <c r="E939" s="62">
        <f>'K8 SMP 2013'!G87</f>
        <v>12928000</v>
      </c>
      <c r="F939" s="62">
        <f>'K8 SMP 2013'!H87</f>
        <v>14601000</v>
      </c>
      <c r="G939" s="62">
        <f>'K8 SMP 2013'!I87</f>
        <v>148838000</v>
      </c>
      <c r="H939" s="62">
        <f>'K8 SMP 2013'!J87</f>
        <v>84357650</v>
      </c>
      <c r="I939" s="62">
        <f>'K8 SMP 2013'!K87</f>
        <v>47298800</v>
      </c>
      <c r="J939" s="62">
        <f>'K8 SMP 2013'!L87</f>
        <v>5052244</v>
      </c>
      <c r="K939" s="62">
        <f>'K8 SMP 2013'!M87</f>
        <v>14574000</v>
      </c>
      <c r="L939" s="62">
        <f>'K8 SMP 2013'!N87</f>
        <v>34085000</v>
      </c>
      <c r="M939" s="62">
        <f>'K8 SMP 2013'!O87</f>
        <v>6552500</v>
      </c>
      <c r="N939" s="62">
        <f>'K8 SMP 2013'!P87</f>
        <v>0</v>
      </c>
      <c r="O939" s="62">
        <f>'K8 SMP 2013'!Q87</f>
        <v>3565150</v>
      </c>
      <c r="P939" s="62">
        <f>'K8 SMP 2013'!R87</f>
        <v>4137000</v>
      </c>
      <c r="Q939" s="62">
        <f>'K8 SMP 2013'!S87</f>
        <v>10484800</v>
      </c>
      <c r="R939" s="62">
        <f t="shared" si="42"/>
        <v>386474144</v>
      </c>
      <c r="S939" s="59">
        <f t="shared" si="43"/>
        <v>0</v>
      </c>
      <c r="T939" s="59">
        <f t="shared" si="44"/>
        <v>120856</v>
      </c>
      <c r="U939" s="59">
        <f>'PER TRIWULAN'!X934</f>
        <v>386595000</v>
      </c>
      <c r="V939" s="59">
        <f>'K8 SMP 2013'!F87</f>
        <v>386595000</v>
      </c>
    </row>
    <row r="940" spans="2:22">
      <c r="B940" s="79">
        <f>'PER TRIWULAN'!A935</f>
        <v>929</v>
      </c>
      <c r="C940" s="90" t="str">
        <f>'PER TRIWULAN'!I935</f>
        <v xml:space="preserve"> Wirosari </v>
      </c>
      <c r="D940" s="36" t="str">
        <f>'PER TRIWULAN'!B935</f>
        <v>SMP NEGERI 3 WIROSARI</v>
      </c>
      <c r="E940" s="62">
        <f>'K8 SMP 2013'!G88</f>
        <v>1172500</v>
      </c>
      <c r="F940" s="62">
        <f>'K8 SMP 2013'!H88</f>
        <v>3100000</v>
      </c>
      <c r="G940" s="62">
        <f>'K8 SMP 2013'!I88</f>
        <v>36334450</v>
      </c>
      <c r="H940" s="62">
        <f>'K8 SMP 2013'!J88</f>
        <v>27131239</v>
      </c>
      <c r="I940" s="62">
        <f>'K8 SMP 2013'!K88</f>
        <v>13684000</v>
      </c>
      <c r="J940" s="62">
        <f>'K8 SMP 2013'!L88</f>
        <v>6857661</v>
      </c>
      <c r="K940" s="62">
        <f>'K8 SMP 2013'!M88</f>
        <v>10006100</v>
      </c>
      <c r="L940" s="62">
        <f>'K8 SMP 2013'!N88</f>
        <v>36804000</v>
      </c>
      <c r="M940" s="62">
        <f>'K8 SMP 2013'!O88</f>
        <v>920000</v>
      </c>
      <c r="N940" s="62">
        <f>'K8 SMP 2013'!P88</f>
        <v>750000</v>
      </c>
      <c r="O940" s="62">
        <f>'K8 SMP 2013'!Q88</f>
        <v>1200000</v>
      </c>
      <c r="P940" s="62">
        <f>'K8 SMP 2013'!R88</f>
        <v>120000</v>
      </c>
      <c r="Q940" s="62">
        <f>'K8 SMP 2013'!S88</f>
        <v>31610050</v>
      </c>
      <c r="R940" s="62">
        <f t="shared" si="42"/>
        <v>169690000</v>
      </c>
      <c r="S940" s="59">
        <f t="shared" si="43"/>
        <v>0</v>
      </c>
      <c r="T940" s="59">
        <f t="shared" si="44"/>
        <v>0</v>
      </c>
      <c r="U940" s="59">
        <f>'PER TRIWULAN'!X935</f>
        <v>169690000</v>
      </c>
      <c r="V940" s="59">
        <f>'K8 SMP 2013'!F88</f>
        <v>169690000</v>
      </c>
    </row>
    <row r="941" spans="2:22">
      <c r="B941" s="79">
        <f>'PER TRIWULAN'!A936</f>
        <v>930</v>
      </c>
      <c r="C941" s="90" t="str">
        <f>'PER TRIWULAN'!I936</f>
        <v xml:space="preserve"> Wirosari </v>
      </c>
      <c r="D941" s="36" t="str">
        <f>'PER TRIWULAN'!B936</f>
        <v>SMP NEGERI 4 Satu Atap Wirosari</v>
      </c>
      <c r="E941" s="62">
        <f>'K8 SMP 2013'!G89</f>
        <v>3000000</v>
      </c>
      <c r="F941" s="62">
        <f>'K8 SMP 2013'!H89</f>
        <v>4500000</v>
      </c>
      <c r="G941" s="62">
        <f>'K8 SMP 2013'!I89</f>
        <v>49000000</v>
      </c>
      <c r="H941" s="62">
        <f>'K8 SMP 2013'!J89</f>
        <v>14800000</v>
      </c>
      <c r="I941" s="62">
        <f>'K8 SMP 2013'!K89</f>
        <v>4000000</v>
      </c>
      <c r="J941" s="62">
        <f>'K8 SMP 2013'!L89</f>
        <v>2400000</v>
      </c>
      <c r="K941" s="62">
        <f>'K8 SMP 2013'!M89</f>
        <v>2400000</v>
      </c>
      <c r="L941" s="62">
        <f>'K8 SMP 2013'!N89</f>
        <v>20885000</v>
      </c>
      <c r="M941" s="62">
        <f>'K8 SMP 2013'!O89</f>
        <v>6000000</v>
      </c>
      <c r="N941" s="62">
        <f>'K8 SMP 2013'!P89</f>
        <v>0</v>
      </c>
      <c r="O941" s="62">
        <f>'K8 SMP 2013'!Q89</f>
        <v>0</v>
      </c>
      <c r="P941" s="62">
        <f>'K8 SMP 2013'!R89</f>
        <v>2000000</v>
      </c>
      <c r="Q941" s="62">
        <f>'K8 SMP 2013'!S89</f>
        <v>0</v>
      </c>
      <c r="R941" s="62">
        <f t="shared" si="42"/>
        <v>108985000</v>
      </c>
      <c r="S941" s="59">
        <f t="shared" si="43"/>
        <v>0</v>
      </c>
      <c r="T941" s="59">
        <f t="shared" si="44"/>
        <v>0</v>
      </c>
      <c r="U941" s="59">
        <f>'PER TRIWULAN'!X936</f>
        <v>108985000</v>
      </c>
      <c r="V941" s="59">
        <f>'K8 SMP 2013'!F89</f>
        <v>108985000</v>
      </c>
    </row>
    <row r="942" spans="2:22">
      <c r="B942" s="79">
        <f>'PER TRIWULAN'!A937</f>
        <v>931</v>
      </c>
      <c r="C942" s="90" t="str">
        <f>'PER TRIWULAN'!I937</f>
        <v xml:space="preserve"> Wirosari </v>
      </c>
      <c r="D942" s="36" t="str">
        <f>'PER TRIWULAN'!B937</f>
        <v>SMP NEGERI 5 Satu Atap Wirosari</v>
      </c>
      <c r="E942" s="62">
        <f>'K8 SMP 2013'!G90</f>
        <v>0</v>
      </c>
      <c r="F942" s="62">
        <f>'K8 SMP 2013'!H90</f>
        <v>1618800</v>
      </c>
      <c r="G942" s="62">
        <f>'K8 SMP 2013'!I90</f>
        <v>6550000</v>
      </c>
      <c r="H942" s="62">
        <f>'K8 SMP 2013'!J90</f>
        <v>11948000</v>
      </c>
      <c r="I942" s="62">
        <f>'K8 SMP 2013'!K90</f>
        <v>3890000</v>
      </c>
      <c r="J942" s="62">
        <f>'K8 SMP 2013'!L90</f>
        <v>5506900</v>
      </c>
      <c r="K942" s="62">
        <f>'K8 SMP 2013'!M90</f>
        <v>2183000</v>
      </c>
      <c r="L942" s="62">
        <f>'K8 SMP 2013'!N90</f>
        <v>12942000</v>
      </c>
      <c r="M942" s="62">
        <f>'K8 SMP 2013'!O90</f>
        <v>1100000</v>
      </c>
      <c r="N942" s="62">
        <f>'K8 SMP 2013'!P90</f>
        <v>0</v>
      </c>
      <c r="O942" s="62">
        <f>'K8 SMP 2013'!Q90</f>
        <v>400000</v>
      </c>
      <c r="P942" s="62">
        <f>'K8 SMP 2013'!R90</f>
        <v>4627000</v>
      </c>
      <c r="Q942" s="62">
        <f>'K8 SMP 2013'!S90</f>
        <v>14199300</v>
      </c>
      <c r="R942" s="62">
        <f t="shared" si="42"/>
        <v>64965000</v>
      </c>
      <c r="S942" s="59">
        <f t="shared" si="43"/>
        <v>0</v>
      </c>
      <c r="T942" s="59">
        <f t="shared" si="44"/>
        <v>0</v>
      </c>
      <c r="U942" s="59">
        <f>'PER TRIWULAN'!X937</f>
        <v>64965000</v>
      </c>
      <c r="V942" s="59">
        <f>'K8 SMP 2013'!F90</f>
        <v>64965000</v>
      </c>
    </row>
    <row r="943" spans="2:22">
      <c r="B943" s="79">
        <f>'PER TRIWULAN'!A938</f>
        <v>932</v>
      </c>
      <c r="C943" s="90" t="str">
        <f>'PER TRIWULAN'!I938</f>
        <v xml:space="preserve"> Wirosari </v>
      </c>
      <c r="D943" s="36" t="str">
        <f>'PER TRIWULAN'!B938</f>
        <v>SMPT NEGERI 2 Wirosari</v>
      </c>
      <c r="E943" s="62">
        <f>'K8 SMP 2013'!G91</f>
        <v>0</v>
      </c>
      <c r="F943" s="62">
        <f>'K8 SMP 2013'!H91</f>
        <v>3875000</v>
      </c>
      <c r="G943" s="62">
        <f>'K8 SMP 2013'!I91</f>
        <v>7361000</v>
      </c>
      <c r="H943" s="62">
        <f>'K8 SMP 2013'!J91</f>
        <v>8273225</v>
      </c>
      <c r="I943" s="62">
        <f>'K8 SMP 2013'!K91</f>
        <v>6435000</v>
      </c>
      <c r="J943" s="62">
        <f>'K8 SMP 2013'!L91</f>
        <v>0</v>
      </c>
      <c r="K943" s="62">
        <f>'K8 SMP 2013'!M91</f>
        <v>0</v>
      </c>
      <c r="L943" s="62">
        <f>'K8 SMP 2013'!N91</f>
        <v>13350000</v>
      </c>
      <c r="M943" s="62">
        <f>'K8 SMP 2013'!O91</f>
        <v>0</v>
      </c>
      <c r="N943" s="62">
        <f>'K8 SMP 2013'!P91</f>
        <v>4935000</v>
      </c>
      <c r="O943" s="62">
        <f>'K8 SMP 2013'!Q91</f>
        <v>0</v>
      </c>
      <c r="P943" s="62">
        <f>'K8 SMP 2013'!R91</f>
        <v>0</v>
      </c>
      <c r="Q943" s="62">
        <f>'K8 SMP 2013'!S91</f>
        <v>21930000</v>
      </c>
      <c r="R943" s="62">
        <f t="shared" si="42"/>
        <v>66159225</v>
      </c>
      <c r="S943" s="59">
        <f t="shared" si="43"/>
        <v>0</v>
      </c>
      <c r="T943" s="59">
        <f t="shared" si="44"/>
        <v>1290775</v>
      </c>
      <c r="U943" s="59">
        <f>'PER TRIWULAN'!X938</f>
        <v>67450000</v>
      </c>
      <c r="V943" s="59">
        <f>'K8 SMP 2013'!F91</f>
        <v>67450000</v>
      </c>
    </row>
    <row r="944" spans="2:22">
      <c r="B944" s="79">
        <f>'PER TRIWULAN'!A939</f>
        <v>933</v>
      </c>
      <c r="C944" s="90" t="str">
        <f>'PER TRIWULAN'!I939</f>
        <v xml:space="preserve"> Wirosari </v>
      </c>
      <c r="D944" s="36" t="str">
        <f>'PER TRIWULAN'!B939</f>
        <v>SMP NEGERI 6 Satu Atap Wirosari</v>
      </c>
      <c r="E944" s="62">
        <f>'K8 SMP 2013'!G92</f>
        <v>0</v>
      </c>
      <c r="F944" s="62">
        <f>'K8 SMP 2013'!H92</f>
        <v>650000</v>
      </c>
      <c r="G944" s="62">
        <f>'K8 SMP 2013'!I92</f>
        <v>2500000</v>
      </c>
      <c r="H944" s="62">
        <f>'K8 SMP 2013'!J92</f>
        <v>3258500</v>
      </c>
      <c r="I944" s="62">
        <f>'K8 SMP 2013'!K92</f>
        <v>4006000</v>
      </c>
      <c r="J944" s="62">
        <f>'K8 SMP 2013'!L92</f>
        <v>0</v>
      </c>
      <c r="K944" s="62">
        <f>'K8 SMP 2013'!M92</f>
        <v>2490500</v>
      </c>
      <c r="L944" s="62">
        <f>'K8 SMP 2013'!N92</f>
        <v>3000000</v>
      </c>
      <c r="M944" s="62">
        <f>'K8 SMP 2013'!O92</f>
        <v>2075000</v>
      </c>
      <c r="N944" s="62">
        <f>'K8 SMP 2013'!P92</f>
        <v>0</v>
      </c>
      <c r="O944" s="62">
        <f>'K8 SMP 2013'!Q92</f>
        <v>850000</v>
      </c>
      <c r="P944" s="62">
        <f>'K8 SMP 2013'!R92</f>
        <v>150000</v>
      </c>
      <c r="Q944" s="62">
        <f>'K8 SMP 2013'!S92</f>
        <v>0</v>
      </c>
      <c r="R944" s="62">
        <f t="shared" si="42"/>
        <v>18980000</v>
      </c>
      <c r="S944" s="59">
        <f t="shared" si="43"/>
        <v>0</v>
      </c>
      <c r="T944" s="59">
        <f t="shared" si="44"/>
        <v>900000</v>
      </c>
      <c r="U944" s="59">
        <f>'PER TRIWULAN'!X939</f>
        <v>19880000</v>
      </c>
      <c r="V944" s="59">
        <f>'K8 SMP 2013'!F92</f>
        <v>19880000</v>
      </c>
    </row>
    <row r="945" spans="2:22">
      <c r="B945" s="79">
        <f>'PER TRIWULAN'!A940</f>
        <v>934</v>
      </c>
      <c r="C945" s="90" t="str">
        <f>'PER TRIWULAN'!I940</f>
        <v xml:space="preserve"> Gabus </v>
      </c>
      <c r="D945" s="36" t="str">
        <f>'PER TRIWULAN'!B940</f>
        <v>SMP ISLAM GABUS</v>
      </c>
      <c r="E945" s="62">
        <f>'K8 SMP 2013'!G93</f>
        <v>963300</v>
      </c>
      <c r="F945" s="62">
        <f>'K8 SMP 2013'!H93</f>
        <v>2500000</v>
      </c>
      <c r="G945" s="62">
        <f>'K8 SMP 2013'!I93</f>
        <v>5929000</v>
      </c>
      <c r="H945" s="62">
        <f>'K8 SMP 2013'!J93</f>
        <v>19731500</v>
      </c>
      <c r="I945" s="62">
        <f>'K8 SMP 2013'!K93</f>
        <v>5663100</v>
      </c>
      <c r="J945" s="62">
        <f>'K8 SMP 2013'!L93</f>
        <v>9771000</v>
      </c>
      <c r="K945" s="62">
        <f>'K8 SMP 2013'!M93</f>
        <v>1116000</v>
      </c>
      <c r="L945" s="62">
        <f>'K8 SMP 2013'!N93</f>
        <v>22566000</v>
      </c>
      <c r="M945" s="62">
        <f>'K8 SMP 2013'!O93</f>
        <v>660000</v>
      </c>
      <c r="N945" s="62">
        <f>'K8 SMP 2013'!P93</f>
        <v>0</v>
      </c>
      <c r="O945" s="62">
        <f>'K8 SMP 2013'!Q93</f>
        <v>1170000</v>
      </c>
      <c r="P945" s="62">
        <f>'K8 SMP 2013'!R93</f>
        <v>1829000</v>
      </c>
      <c r="Q945" s="62">
        <f>'K8 SMP 2013'!S93</f>
        <v>2794800</v>
      </c>
      <c r="R945" s="62">
        <f t="shared" si="42"/>
        <v>74693700</v>
      </c>
      <c r="S945" s="59">
        <f t="shared" si="43"/>
        <v>0</v>
      </c>
      <c r="T945" s="59">
        <f t="shared" si="44"/>
        <v>211300</v>
      </c>
      <c r="U945" s="59">
        <f>'PER TRIWULAN'!X940</f>
        <v>74905000</v>
      </c>
      <c r="V945" s="59">
        <f>'K8 SMP 2013'!F93</f>
        <v>74905000</v>
      </c>
    </row>
    <row r="946" spans="2:22">
      <c r="B946" s="79">
        <f>'PER TRIWULAN'!A941</f>
        <v>935</v>
      </c>
      <c r="C946" s="90" t="str">
        <f>'PER TRIWULAN'!I941</f>
        <v xml:space="preserve"> Gabus </v>
      </c>
      <c r="D946" s="36" t="str">
        <f>'PER TRIWULAN'!B941</f>
        <v>SMP PGRI GABUS</v>
      </c>
      <c r="E946" s="62">
        <f>'K8 SMP 2013'!G94</f>
        <v>2360000</v>
      </c>
      <c r="F946" s="62">
        <f>'K8 SMP 2013'!H94</f>
        <v>1200000</v>
      </c>
      <c r="G946" s="62">
        <f>'K8 SMP 2013'!I94</f>
        <v>22803000</v>
      </c>
      <c r="H946" s="62">
        <f>'K8 SMP 2013'!J94</f>
        <v>35166200</v>
      </c>
      <c r="I946" s="62">
        <f>'K8 SMP 2013'!K94</f>
        <v>10650000</v>
      </c>
      <c r="J946" s="62">
        <f>'K8 SMP 2013'!L94</f>
        <v>3980800</v>
      </c>
      <c r="K946" s="62">
        <f>'K8 SMP 2013'!M94</f>
        <v>25300000</v>
      </c>
      <c r="L946" s="62">
        <f>'K8 SMP 2013'!N94</f>
        <v>130020000</v>
      </c>
      <c r="M946" s="62">
        <f>'K8 SMP 2013'!O94</f>
        <v>8550000</v>
      </c>
      <c r="N946" s="62">
        <f>'K8 SMP 2013'!P94</f>
        <v>0</v>
      </c>
      <c r="O946" s="62">
        <f>'K8 SMP 2013'!Q94</f>
        <v>900000</v>
      </c>
      <c r="P946" s="62">
        <f>'K8 SMP 2013'!R94</f>
        <v>9706000</v>
      </c>
      <c r="Q946" s="62">
        <f>'K8 SMP 2013'!S94</f>
        <v>9224000</v>
      </c>
      <c r="R946" s="62">
        <f t="shared" si="42"/>
        <v>259860000</v>
      </c>
      <c r="S946" s="59">
        <f t="shared" si="43"/>
        <v>0</v>
      </c>
      <c r="T946" s="59">
        <f t="shared" si="44"/>
        <v>0</v>
      </c>
      <c r="U946" s="59">
        <f>'PER TRIWULAN'!X941</f>
        <v>259860000</v>
      </c>
      <c r="V946" s="59">
        <f>'K8 SMP 2013'!F94</f>
        <v>259860000</v>
      </c>
    </row>
    <row r="947" spans="2:22">
      <c r="B947" s="79">
        <f>'PER TRIWULAN'!A942</f>
        <v>936</v>
      </c>
      <c r="C947" s="90" t="str">
        <f>'PER TRIWULAN'!I942</f>
        <v xml:space="preserve"> Geyer </v>
      </c>
      <c r="D947" s="36" t="str">
        <f>'PER TRIWULAN'!B942</f>
        <v>SMP FATHUL MAARIF</v>
      </c>
      <c r="E947" s="62">
        <f>'K8 SMP 2013'!G95</f>
        <v>0</v>
      </c>
      <c r="F947" s="62">
        <f>'K8 SMP 2013'!H95</f>
        <v>0</v>
      </c>
      <c r="G947" s="62">
        <f>'K8 SMP 2013'!I95</f>
        <v>0</v>
      </c>
      <c r="H947" s="62">
        <f>'K8 SMP 2013'!J95</f>
        <v>0</v>
      </c>
      <c r="I947" s="62">
        <f>'K8 SMP 2013'!K95</f>
        <v>0</v>
      </c>
      <c r="J947" s="62">
        <f>'K8 SMP 2013'!L95</f>
        <v>0</v>
      </c>
      <c r="K947" s="62">
        <f>'K8 SMP 2013'!M95</f>
        <v>0</v>
      </c>
      <c r="L947" s="62">
        <f>'K8 SMP 2013'!N95</f>
        <v>0</v>
      </c>
      <c r="M947" s="62">
        <f>'K8 SMP 2013'!O95</f>
        <v>0</v>
      </c>
      <c r="N947" s="62">
        <f>'K8 SMP 2013'!P95</f>
        <v>0</v>
      </c>
      <c r="O947" s="62">
        <f>'K8 SMP 2013'!Q95</f>
        <v>0</v>
      </c>
      <c r="P947" s="62">
        <f>'K8 SMP 2013'!R95</f>
        <v>0</v>
      </c>
      <c r="Q947" s="62">
        <f>'K8 SMP 2013'!S95</f>
        <v>0</v>
      </c>
      <c r="R947" s="62">
        <f t="shared" si="42"/>
        <v>0</v>
      </c>
      <c r="S947" s="59">
        <f t="shared" si="43"/>
        <v>114310000</v>
      </c>
      <c r="T947" s="59">
        <f t="shared" si="44"/>
        <v>0</v>
      </c>
      <c r="U947" s="59">
        <f>'PER TRIWULAN'!X942</f>
        <v>114310000</v>
      </c>
      <c r="V947" s="59">
        <f>'K8 SMP 2013'!F95</f>
        <v>0</v>
      </c>
    </row>
    <row r="948" spans="2:22">
      <c r="B948" s="79">
        <f>'PER TRIWULAN'!A943</f>
        <v>937</v>
      </c>
      <c r="C948" s="90" t="str">
        <f>'PER TRIWULAN'!I943</f>
        <v xml:space="preserve"> Geyer </v>
      </c>
      <c r="D948" s="36" t="str">
        <f>'PER TRIWULAN'!B943</f>
        <v>SMP Muhammadiyah Geyer</v>
      </c>
      <c r="E948" s="62">
        <f>'K8 SMP 2013'!G96</f>
        <v>0</v>
      </c>
      <c r="F948" s="62">
        <f>'K8 SMP 2013'!H96</f>
        <v>750000</v>
      </c>
      <c r="G948" s="62">
        <f>'K8 SMP 2013'!I96</f>
        <v>10648600</v>
      </c>
      <c r="H948" s="62">
        <f>'K8 SMP 2013'!J96</f>
        <v>21447800</v>
      </c>
      <c r="I948" s="62">
        <f>'K8 SMP 2013'!K96</f>
        <v>3545500</v>
      </c>
      <c r="J948" s="62">
        <f>'K8 SMP 2013'!L96</f>
        <v>440200</v>
      </c>
      <c r="K948" s="62">
        <f>'K8 SMP 2013'!M96</f>
        <v>1941400</v>
      </c>
      <c r="L948" s="62">
        <f>'K8 SMP 2013'!N96</f>
        <v>110487000</v>
      </c>
      <c r="M948" s="62">
        <f>'K8 SMP 2013'!O96</f>
        <v>2645000</v>
      </c>
      <c r="N948" s="62">
        <f>'K8 SMP 2013'!P96</f>
        <v>0</v>
      </c>
      <c r="O948" s="62">
        <f>'K8 SMP 2013'!Q96</f>
        <v>0</v>
      </c>
      <c r="P948" s="62">
        <f>'K8 SMP 2013'!R96</f>
        <v>170000</v>
      </c>
      <c r="Q948" s="62">
        <f>'K8 SMP 2013'!S96</f>
        <v>5899500</v>
      </c>
      <c r="R948" s="62">
        <f t="shared" si="42"/>
        <v>157975000</v>
      </c>
      <c r="S948" s="59">
        <f t="shared" si="43"/>
        <v>0</v>
      </c>
      <c r="T948" s="59">
        <f t="shared" si="44"/>
        <v>0</v>
      </c>
      <c r="U948" s="59">
        <f>'PER TRIWULAN'!X943</f>
        <v>157975000</v>
      </c>
      <c r="V948" s="59">
        <f>'K8 SMP 2013'!F96</f>
        <v>157975000</v>
      </c>
    </row>
    <row r="949" spans="2:22">
      <c r="B949" s="79">
        <f>'PER TRIWULAN'!A944</f>
        <v>938</v>
      </c>
      <c r="C949" s="90" t="str">
        <f>'PER TRIWULAN'!I944</f>
        <v xml:space="preserve"> Godong </v>
      </c>
      <c r="D949" s="36" t="str">
        <f>'PER TRIWULAN'!B944</f>
        <v>SMP ISLAM AL ITTIHAAD</v>
      </c>
      <c r="E949" s="62">
        <f>'K8 SMP 2013'!G97</f>
        <v>0</v>
      </c>
      <c r="F949" s="62">
        <f>'K8 SMP 2013'!H97</f>
        <v>1051500</v>
      </c>
      <c r="G949" s="62">
        <f>'K8 SMP 2013'!I97</f>
        <v>3254100</v>
      </c>
      <c r="H949" s="62">
        <f>'K8 SMP 2013'!J97</f>
        <v>8199400</v>
      </c>
      <c r="I949" s="62">
        <f>'K8 SMP 2013'!K97</f>
        <v>3756500</v>
      </c>
      <c r="J949" s="62">
        <f>'K8 SMP 2013'!L97</f>
        <v>3650000</v>
      </c>
      <c r="K949" s="62">
        <f>'K8 SMP 2013'!M97</f>
        <v>5030000</v>
      </c>
      <c r="L949" s="62">
        <f>'K8 SMP 2013'!N97</f>
        <v>35385000</v>
      </c>
      <c r="M949" s="62">
        <f>'K8 SMP 2013'!O97</f>
        <v>250000</v>
      </c>
      <c r="N949" s="62">
        <f>'K8 SMP 2013'!P97</f>
        <v>3605500</v>
      </c>
      <c r="O949" s="62">
        <f>'K8 SMP 2013'!Q97</f>
        <v>428000</v>
      </c>
      <c r="P949" s="62">
        <f>'K8 SMP 2013'!R97</f>
        <v>0</v>
      </c>
      <c r="Q949" s="62">
        <f>'K8 SMP 2013'!S97</f>
        <v>0</v>
      </c>
      <c r="R949" s="62">
        <f t="shared" si="42"/>
        <v>64610000</v>
      </c>
      <c r="S949" s="59">
        <f t="shared" si="43"/>
        <v>0</v>
      </c>
      <c r="T949" s="59">
        <f t="shared" si="44"/>
        <v>0</v>
      </c>
      <c r="U949" s="59">
        <f>'PER TRIWULAN'!X944</f>
        <v>64610000</v>
      </c>
      <c r="V949" s="59">
        <f>'K8 SMP 2013'!F97</f>
        <v>64610000</v>
      </c>
    </row>
    <row r="950" spans="2:22">
      <c r="B950" s="79">
        <f>'PER TRIWULAN'!A945</f>
        <v>939</v>
      </c>
      <c r="C950" s="90" t="str">
        <f>'PER TRIWULAN'!I945</f>
        <v xml:space="preserve"> Godong </v>
      </c>
      <c r="D950" s="36" t="str">
        <f>'PER TRIWULAN'!B945</f>
        <v>SMP MUHAMMADIYAH GODONG</v>
      </c>
      <c r="E950" s="62">
        <f>'K8 SMP 2013'!G98</f>
        <v>0</v>
      </c>
      <c r="F950" s="62">
        <f>'K8 SMP 2013'!H98</f>
        <v>0</v>
      </c>
      <c r="G950" s="62">
        <f>'K8 SMP 2013'!I98</f>
        <v>0</v>
      </c>
      <c r="H950" s="62">
        <f>'K8 SMP 2013'!J98</f>
        <v>0</v>
      </c>
      <c r="I950" s="62">
        <f>'K8 SMP 2013'!K98</f>
        <v>0</v>
      </c>
      <c r="J950" s="62">
        <f>'K8 SMP 2013'!L98</f>
        <v>0</v>
      </c>
      <c r="K950" s="62">
        <f>'K8 SMP 2013'!M98</f>
        <v>0</v>
      </c>
      <c r="L950" s="62">
        <f>'K8 SMP 2013'!N98</f>
        <v>0</v>
      </c>
      <c r="M950" s="62">
        <f>'K8 SMP 2013'!O98</f>
        <v>0</v>
      </c>
      <c r="N950" s="62">
        <f>'K8 SMP 2013'!P98</f>
        <v>0</v>
      </c>
      <c r="O950" s="62">
        <f>'K8 SMP 2013'!Q98</f>
        <v>0</v>
      </c>
      <c r="P950" s="62">
        <f>'K8 SMP 2013'!R98</f>
        <v>0</v>
      </c>
      <c r="Q950" s="62">
        <f>'K8 SMP 2013'!S98</f>
        <v>0</v>
      </c>
      <c r="R950" s="62">
        <f t="shared" si="42"/>
        <v>0</v>
      </c>
      <c r="S950" s="59">
        <f t="shared" si="43"/>
        <v>30175000</v>
      </c>
      <c r="T950" s="59">
        <f t="shared" si="44"/>
        <v>0</v>
      </c>
      <c r="U950" s="59">
        <f>'PER TRIWULAN'!X945</f>
        <v>30175000</v>
      </c>
      <c r="V950" s="59">
        <f>'K8 SMP 2013'!F98</f>
        <v>0</v>
      </c>
    </row>
    <row r="951" spans="2:22">
      <c r="B951" s="79">
        <f>'PER TRIWULAN'!A946</f>
        <v>940</v>
      </c>
      <c r="C951" s="90" t="str">
        <f>'PER TRIWULAN'!I946</f>
        <v xml:space="preserve"> Godong </v>
      </c>
      <c r="D951" s="36" t="str">
        <f>'PER TRIWULAN'!B946</f>
        <v>SMP PGRI 2 GODONG</v>
      </c>
      <c r="E951" s="62">
        <f>'K8 SMP 2013'!G99</f>
        <v>0</v>
      </c>
      <c r="F951" s="62">
        <f>'K8 SMP 2013'!H99</f>
        <v>0</v>
      </c>
      <c r="G951" s="62">
        <f>'K8 SMP 2013'!I99</f>
        <v>0</v>
      </c>
      <c r="H951" s="62">
        <f>'K8 SMP 2013'!J99</f>
        <v>0</v>
      </c>
      <c r="I951" s="62">
        <f>'K8 SMP 2013'!K99</f>
        <v>0</v>
      </c>
      <c r="J951" s="62">
        <f>'K8 SMP 2013'!L99</f>
        <v>0</v>
      </c>
      <c r="K951" s="62">
        <f>'K8 SMP 2013'!M99</f>
        <v>0</v>
      </c>
      <c r="L951" s="62">
        <f>'K8 SMP 2013'!N99</f>
        <v>0</v>
      </c>
      <c r="M951" s="62">
        <f>'K8 SMP 2013'!O99</f>
        <v>0</v>
      </c>
      <c r="N951" s="62">
        <f>'K8 SMP 2013'!P99</f>
        <v>0</v>
      </c>
      <c r="O951" s="62">
        <f>'K8 SMP 2013'!Q99</f>
        <v>0</v>
      </c>
      <c r="P951" s="62">
        <f>'K8 SMP 2013'!R99</f>
        <v>0</v>
      </c>
      <c r="Q951" s="62">
        <f>'K8 SMP 2013'!S99</f>
        <v>0</v>
      </c>
      <c r="R951" s="62">
        <f t="shared" si="42"/>
        <v>0</v>
      </c>
      <c r="S951" s="59">
        <f t="shared" si="43"/>
        <v>25560000</v>
      </c>
      <c r="T951" s="59">
        <f t="shared" si="44"/>
        <v>0</v>
      </c>
      <c r="U951" s="59">
        <f>'PER TRIWULAN'!X946</f>
        <v>25560000</v>
      </c>
      <c r="V951" s="59">
        <f>'K8 SMP 2013'!F99</f>
        <v>0</v>
      </c>
    </row>
    <row r="952" spans="2:22">
      <c r="B952" s="79">
        <f>'PER TRIWULAN'!A947</f>
        <v>941</v>
      </c>
      <c r="C952" s="90" t="str">
        <f>'PER TRIWULAN'!I947</f>
        <v xml:space="preserve"> Godong </v>
      </c>
      <c r="D952" s="36" t="str">
        <f>'PER TRIWULAN'!B947</f>
        <v>SMP YATPI GODONG</v>
      </c>
      <c r="E952" s="62">
        <f>'K8 SMP 2013'!G100</f>
        <v>0</v>
      </c>
      <c r="F952" s="62">
        <f>'K8 SMP 2013'!H100</f>
        <v>0</v>
      </c>
      <c r="G952" s="62">
        <f>'K8 SMP 2013'!I100</f>
        <v>0</v>
      </c>
      <c r="H952" s="62">
        <f>'K8 SMP 2013'!J100</f>
        <v>0</v>
      </c>
      <c r="I952" s="62">
        <f>'K8 SMP 2013'!K100</f>
        <v>0</v>
      </c>
      <c r="J952" s="62">
        <f>'K8 SMP 2013'!L100</f>
        <v>0</v>
      </c>
      <c r="K952" s="62">
        <f>'K8 SMP 2013'!M100</f>
        <v>0</v>
      </c>
      <c r="L952" s="62">
        <f>'K8 SMP 2013'!N100</f>
        <v>0</v>
      </c>
      <c r="M952" s="62">
        <f>'K8 SMP 2013'!O100</f>
        <v>0</v>
      </c>
      <c r="N952" s="62">
        <f>'K8 SMP 2013'!P100</f>
        <v>0</v>
      </c>
      <c r="O952" s="62">
        <f>'K8 SMP 2013'!Q100</f>
        <v>0</v>
      </c>
      <c r="P952" s="62">
        <f>'K8 SMP 2013'!R100</f>
        <v>0</v>
      </c>
      <c r="Q952" s="62">
        <f>'K8 SMP 2013'!S100</f>
        <v>0</v>
      </c>
      <c r="R952" s="62">
        <f t="shared" si="42"/>
        <v>0</v>
      </c>
      <c r="S952" s="59">
        <f t="shared" si="43"/>
        <v>119990000</v>
      </c>
      <c r="T952" s="59">
        <f t="shared" si="44"/>
        <v>0</v>
      </c>
      <c r="U952" s="59">
        <f>'PER TRIWULAN'!X947</f>
        <v>119990000</v>
      </c>
      <c r="V952" s="59">
        <f>'K8 SMP 2013'!F100</f>
        <v>0</v>
      </c>
    </row>
    <row r="953" spans="2:22">
      <c r="B953" s="79">
        <f>'PER TRIWULAN'!A948</f>
        <v>942</v>
      </c>
      <c r="C953" s="90" t="str">
        <f>'PER TRIWULAN'!I948</f>
        <v xml:space="preserve"> Grobogan </v>
      </c>
      <c r="D953" s="36" t="str">
        <f>'PER TRIWULAN'!B948</f>
        <v>SMP AL ISLAM GROBOGAN</v>
      </c>
      <c r="E953" s="62">
        <f>'K8 SMP 2013'!G101</f>
        <v>400000</v>
      </c>
      <c r="F953" s="62">
        <f>'K8 SMP 2013'!H101</f>
        <v>200000</v>
      </c>
      <c r="G953" s="62">
        <f>'K8 SMP 2013'!I101</f>
        <v>12090000</v>
      </c>
      <c r="H953" s="62">
        <f>'K8 SMP 2013'!J101</f>
        <v>11090000</v>
      </c>
      <c r="I953" s="62">
        <f>'K8 SMP 2013'!K101</f>
        <v>2500000</v>
      </c>
      <c r="J953" s="62">
        <f>'K8 SMP 2013'!L101</f>
        <v>9540000</v>
      </c>
      <c r="K953" s="62">
        <f>'K8 SMP 2013'!M101</f>
        <v>5000000</v>
      </c>
      <c r="L953" s="62">
        <f>'K8 SMP 2013'!N101</f>
        <v>24760000</v>
      </c>
      <c r="M953" s="62">
        <f>'K8 SMP 2013'!O101</f>
        <v>0</v>
      </c>
      <c r="N953" s="62">
        <f>'K8 SMP 2013'!P101</f>
        <v>0</v>
      </c>
      <c r="O953" s="62">
        <f>'K8 SMP 2013'!Q101</f>
        <v>0</v>
      </c>
      <c r="P953" s="62">
        <f>'K8 SMP 2013'!R101</f>
        <v>0</v>
      </c>
      <c r="Q953" s="62">
        <f>'K8 SMP 2013'!S101</f>
        <v>4000000</v>
      </c>
      <c r="R953" s="62">
        <f t="shared" si="42"/>
        <v>69580000</v>
      </c>
      <c r="S953" s="59">
        <f t="shared" si="43"/>
        <v>0</v>
      </c>
      <c r="T953" s="59">
        <f t="shared" si="44"/>
        <v>0</v>
      </c>
      <c r="U953" s="59">
        <f>'PER TRIWULAN'!X948</f>
        <v>69580000</v>
      </c>
      <c r="V953" s="59">
        <f>'K8 SMP 2013'!F101</f>
        <v>69580000</v>
      </c>
    </row>
    <row r="954" spans="2:22">
      <c r="B954" s="79">
        <f>'PER TRIWULAN'!A949</f>
        <v>943</v>
      </c>
      <c r="C954" s="90" t="str">
        <f>'PER TRIWULAN'!I949</f>
        <v xml:space="preserve"> Grobogan </v>
      </c>
      <c r="D954" s="36" t="str">
        <f>'PER TRIWULAN'!B949</f>
        <v>SMP NU Model Teguhan</v>
      </c>
      <c r="E954" s="62">
        <f>'K8 SMP 2013'!G102</f>
        <v>0</v>
      </c>
      <c r="F954" s="62">
        <f>'K8 SMP 2013'!H102</f>
        <v>60000</v>
      </c>
      <c r="G954" s="62">
        <f>'K8 SMP 2013'!I102</f>
        <v>0</v>
      </c>
      <c r="H954" s="62">
        <f>'K8 SMP 2013'!J102</f>
        <v>3646300</v>
      </c>
      <c r="I954" s="62">
        <f>'K8 SMP 2013'!K102</f>
        <v>4604700</v>
      </c>
      <c r="J954" s="62">
        <f>'K8 SMP 2013'!L102</f>
        <v>600000</v>
      </c>
      <c r="K954" s="62">
        <f>'K8 SMP 2013'!M102</f>
        <v>387000</v>
      </c>
      <c r="L954" s="62">
        <f>'K8 SMP 2013'!N102</f>
        <v>31080000</v>
      </c>
      <c r="M954" s="62">
        <f>'K8 SMP 2013'!O102</f>
        <v>360000</v>
      </c>
      <c r="N954" s="62">
        <f>'K8 SMP 2013'!P102</f>
        <v>0</v>
      </c>
      <c r="O954" s="62">
        <f>'K8 SMP 2013'!Q102</f>
        <v>600000</v>
      </c>
      <c r="P954" s="62">
        <f>'K8 SMP 2013'!R102</f>
        <v>815000</v>
      </c>
      <c r="Q954" s="62">
        <f>'K8 SMP 2013'!S102</f>
        <v>4275000</v>
      </c>
      <c r="R954" s="62">
        <f t="shared" si="42"/>
        <v>46428000</v>
      </c>
      <c r="S954" s="59">
        <f t="shared" si="43"/>
        <v>0</v>
      </c>
      <c r="T954" s="59">
        <f t="shared" si="44"/>
        <v>77000</v>
      </c>
      <c r="U954" s="59">
        <f>'PER TRIWULAN'!X949</f>
        <v>46505000</v>
      </c>
      <c r="V954" s="59">
        <f>'K8 SMP 2013'!F102</f>
        <v>46505000</v>
      </c>
    </row>
    <row r="955" spans="2:22">
      <c r="B955" s="79">
        <f>'PER TRIWULAN'!A950</f>
        <v>944</v>
      </c>
      <c r="C955" s="90" t="str">
        <f>'PER TRIWULAN'!I950</f>
        <v xml:space="preserve"> Gubug </v>
      </c>
      <c r="D955" s="36" t="str">
        <f>'PER TRIWULAN'!B950</f>
        <v>SMP KELUARGA</v>
      </c>
      <c r="E955" s="62">
        <f>'K8 SMP 2013'!G103</f>
        <v>0</v>
      </c>
      <c r="F955" s="62">
        <f>'K8 SMP 2013'!H103</f>
        <v>0</v>
      </c>
      <c r="G955" s="62">
        <f>'K8 SMP 2013'!I103</f>
        <v>0</v>
      </c>
      <c r="H955" s="62">
        <f>'K8 SMP 2013'!J103</f>
        <v>0</v>
      </c>
      <c r="I955" s="62">
        <f>'K8 SMP 2013'!K103</f>
        <v>0</v>
      </c>
      <c r="J955" s="62">
        <f>'K8 SMP 2013'!L103</f>
        <v>0</v>
      </c>
      <c r="K955" s="62">
        <f>'K8 SMP 2013'!M103</f>
        <v>0</v>
      </c>
      <c r="L955" s="62">
        <f>'K8 SMP 2013'!N103</f>
        <v>0</v>
      </c>
      <c r="M955" s="62">
        <f>'K8 SMP 2013'!O103</f>
        <v>0</v>
      </c>
      <c r="N955" s="62">
        <f>'K8 SMP 2013'!P103</f>
        <v>0</v>
      </c>
      <c r="O955" s="62">
        <f>'K8 SMP 2013'!Q103</f>
        <v>0</v>
      </c>
      <c r="P955" s="62">
        <f>'K8 SMP 2013'!R103</f>
        <v>0</v>
      </c>
      <c r="Q955" s="62">
        <f>'K8 SMP 2013'!S103</f>
        <v>0</v>
      </c>
      <c r="R955" s="62">
        <f t="shared" si="42"/>
        <v>0</v>
      </c>
      <c r="S955" s="59">
        <f t="shared" si="43"/>
        <v>60705000</v>
      </c>
      <c r="T955" s="59">
        <f t="shared" si="44"/>
        <v>0</v>
      </c>
      <c r="U955" s="59">
        <f>'PER TRIWULAN'!X950</f>
        <v>60705000</v>
      </c>
      <c r="V955" s="59">
        <f>'K8 SMP 2013'!F103</f>
        <v>0</v>
      </c>
    </row>
    <row r="956" spans="2:22">
      <c r="B956" s="79">
        <f>'PER TRIWULAN'!A951</f>
        <v>945</v>
      </c>
      <c r="C956" s="90" t="str">
        <f>'PER TRIWULAN'!I951</f>
        <v xml:space="preserve"> Gubug </v>
      </c>
      <c r="D956" s="36" t="str">
        <f>'PER TRIWULAN'!B951</f>
        <v>SMP MUHAMMADIYAH GUBUG</v>
      </c>
      <c r="E956" s="62">
        <f>'K8 SMP 2013'!G104</f>
        <v>0</v>
      </c>
      <c r="F956" s="62">
        <f>'K8 SMP 2013'!H104</f>
        <v>883300</v>
      </c>
      <c r="G956" s="62">
        <f>'K8 SMP 2013'!I104</f>
        <v>1880000</v>
      </c>
      <c r="H956" s="62">
        <f>'K8 SMP 2013'!J104</f>
        <v>17422254</v>
      </c>
      <c r="I956" s="62">
        <f>'K8 SMP 2013'!K104</f>
        <v>3897901</v>
      </c>
      <c r="J956" s="62">
        <f>'K8 SMP 2013'!L104</f>
        <v>4301205</v>
      </c>
      <c r="K956" s="62">
        <f>'K8 SMP 2013'!M104</f>
        <v>506000</v>
      </c>
      <c r="L956" s="62">
        <f>'K8 SMP 2013'!N104</f>
        <v>159762940</v>
      </c>
      <c r="M956" s="62">
        <f>'K8 SMP 2013'!O104</f>
        <v>1485000</v>
      </c>
      <c r="N956" s="62">
        <f>'K8 SMP 2013'!P104</f>
        <v>425000</v>
      </c>
      <c r="O956" s="62">
        <f>'K8 SMP 2013'!Q104</f>
        <v>386400</v>
      </c>
      <c r="P956" s="62">
        <f>'K8 SMP 2013'!R104</f>
        <v>750000</v>
      </c>
      <c r="Q956" s="62">
        <f>'K8 SMP 2013'!S104</f>
        <v>0</v>
      </c>
      <c r="R956" s="62">
        <f t="shared" si="42"/>
        <v>191700000</v>
      </c>
      <c r="S956" s="59">
        <f t="shared" si="43"/>
        <v>0</v>
      </c>
      <c r="T956" s="59">
        <f t="shared" si="44"/>
        <v>0</v>
      </c>
      <c r="U956" s="59">
        <f>'PER TRIWULAN'!X951</f>
        <v>191700000</v>
      </c>
      <c r="V956" s="59">
        <f>'K8 SMP 2013'!F104</f>
        <v>191700000</v>
      </c>
    </row>
    <row r="957" spans="2:22">
      <c r="B957" s="79">
        <f>'PER TRIWULAN'!A952</f>
        <v>946</v>
      </c>
      <c r="C957" s="90" t="str">
        <f>'PER TRIWULAN'!I952</f>
        <v xml:space="preserve"> Gubug </v>
      </c>
      <c r="D957" s="36" t="str">
        <f>'PER TRIWULAN'!B952</f>
        <v>SMP NUSANTARA 1 GUBUG</v>
      </c>
      <c r="E957" s="62">
        <f>'K8 SMP 2013'!G105</f>
        <v>2000000</v>
      </c>
      <c r="F957" s="62">
        <f>'K8 SMP 2013'!H105</f>
        <v>12000000</v>
      </c>
      <c r="G957" s="62">
        <f>'K8 SMP 2013'!I105</f>
        <v>28238000</v>
      </c>
      <c r="H957" s="62">
        <f>'K8 SMP 2013'!J105</f>
        <v>26870000</v>
      </c>
      <c r="I957" s="62">
        <f>'K8 SMP 2013'!K105</f>
        <v>3692000</v>
      </c>
      <c r="J957" s="62">
        <f>'K8 SMP 2013'!L105</f>
        <v>8000000</v>
      </c>
      <c r="K957" s="62">
        <f>'K8 SMP 2013'!M105</f>
        <v>12500000</v>
      </c>
      <c r="L957" s="62">
        <f>'K8 SMP 2013'!N105</f>
        <v>112000000</v>
      </c>
      <c r="M957" s="62">
        <f>'K8 SMP 2013'!O105</f>
        <v>9380000</v>
      </c>
      <c r="N957" s="62">
        <f>'K8 SMP 2013'!P105</f>
        <v>0</v>
      </c>
      <c r="O957" s="62">
        <f>'K8 SMP 2013'!Q105</f>
        <v>0</v>
      </c>
      <c r="P957" s="62">
        <f>'K8 SMP 2013'!R105</f>
        <v>0</v>
      </c>
      <c r="Q957" s="62">
        <f>'K8 SMP 2013'!S105</f>
        <v>2580000</v>
      </c>
      <c r="R957" s="62">
        <f t="shared" si="42"/>
        <v>217260000</v>
      </c>
      <c r="S957" s="59">
        <f t="shared" si="43"/>
        <v>0</v>
      </c>
      <c r="T957" s="59">
        <f t="shared" si="44"/>
        <v>0</v>
      </c>
      <c r="U957" s="59">
        <f>'PER TRIWULAN'!X952</f>
        <v>217260000</v>
      </c>
      <c r="V957" s="59">
        <f>'K8 SMP 2013'!F105</f>
        <v>217260000</v>
      </c>
    </row>
    <row r="958" spans="2:22">
      <c r="B958" s="79">
        <f>'PER TRIWULAN'!A953</f>
        <v>947</v>
      </c>
      <c r="C958" s="90" t="str">
        <f>'PER TRIWULAN'!I953</f>
        <v xml:space="preserve"> Gubug </v>
      </c>
      <c r="D958" s="36" t="str">
        <f>'PER TRIWULAN'!B953</f>
        <v>SMP NUSANTARA 2 GUBUG</v>
      </c>
      <c r="E958" s="62">
        <f>'K8 SMP 2013'!G106</f>
        <v>0</v>
      </c>
      <c r="F958" s="62">
        <f>'K8 SMP 2013'!H106</f>
        <v>12000000</v>
      </c>
      <c r="G958" s="62">
        <f>'K8 SMP 2013'!I106</f>
        <v>8400000</v>
      </c>
      <c r="H958" s="62">
        <f>'K8 SMP 2013'!J106</f>
        <v>10000000</v>
      </c>
      <c r="I958" s="62">
        <f>'K8 SMP 2013'!K106</f>
        <v>7000000</v>
      </c>
      <c r="J958" s="62">
        <f>'K8 SMP 2013'!L106</f>
        <v>8500000</v>
      </c>
      <c r="K958" s="62">
        <f>'K8 SMP 2013'!M106</f>
        <v>3000000</v>
      </c>
      <c r="L958" s="62">
        <f>'K8 SMP 2013'!N106</f>
        <v>48000000</v>
      </c>
      <c r="M958" s="62">
        <f>'K8 SMP 2013'!O106</f>
        <v>1200000</v>
      </c>
      <c r="N958" s="62">
        <f>'K8 SMP 2013'!P106</f>
        <v>0</v>
      </c>
      <c r="O958" s="62">
        <f>'K8 SMP 2013'!Q106</f>
        <v>0</v>
      </c>
      <c r="P958" s="62">
        <f>'K8 SMP 2013'!R106</f>
        <v>0</v>
      </c>
      <c r="Q958" s="62">
        <f>'K8 SMP 2013'!S106</f>
        <v>42480000</v>
      </c>
      <c r="R958" s="62">
        <f t="shared" si="42"/>
        <v>140580000</v>
      </c>
      <c r="S958" s="59">
        <f t="shared" si="43"/>
        <v>0</v>
      </c>
      <c r="T958" s="59">
        <f t="shared" si="44"/>
        <v>0</v>
      </c>
      <c r="U958" s="59">
        <f>'PER TRIWULAN'!X953</f>
        <v>140580000</v>
      </c>
      <c r="V958" s="59">
        <f>'K8 SMP 2013'!F106</f>
        <v>140580000</v>
      </c>
    </row>
    <row r="959" spans="2:22">
      <c r="B959" s="79">
        <f>'PER TRIWULAN'!A954</f>
        <v>948</v>
      </c>
      <c r="C959" s="90" t="str">
        <f>'PER TRIWULAN'!I954</f>
        <v xml:space="preserve"> Gubug </v>
      </c>
      <c r="D959" s="36" t="str">
        <f>'PER TRIWULAN'!B954</f>
        <v>SMP YASIHA</v>
      </c>
      <c r="E959" s="62">
        <f>'K8 SMP 2013'!G107</f>
        <v>2300000</v>
      </c>
      <c r="F959" s="62">
        <f>'K8 SMP 2013'!H107</f>
        <v>1650000</v>
      </c>
      <c r="G959" s="62">
        <f>'K8 SMP 2013'!I107</f>
        <v>7534700</v>
      </c>
      <c r="H959" s="62">
        <f>'K8 SMP 2013'!J107</f>
        <v>16839350</v>
      </c>
      <c r="I959" s="62">
        <f>'K8 SMP 2013'!K107</f>
        <v>22420050</v>
      </c>
      <c r="J959" s="62">
        <f>'K8 SMP 2013'!L107</f>
        <v>7458400</v>
      </c>
      <c r="K959" s="62">
        <f>'K8 SMP 2013'!M107</f>
        <v>3568500</v>
      </c>
      <c r="L959" s="62">
        <f>'K8 SMP 2013'!N107</f>
        <v>111670000</v>
      </c>
      <c r="M959" s="62">
        <f>'K8 SMP 2013'!O107</f>
        <v>3220000</v>
      </c>
      <c r="N959" s="62">
        <f>'K8 SMP 2013'!P107</f>
        <v>4720000</v>
      </c>
      <c r="O959" s="62">
        <f>'K8 SMP 2013'!Q107</f>
        <v>7492000</v>
      </c>
      <c r="P959" s="62">
        <f>'K8 SMP 2013'!R107</f>
        <v>3262000</v>
      </c>
      <c r="Q959" s="62">
        <f>'K8 SMP 2013'!S107</f>
        <v>275000</v>
      </c>
      <c r="R959" s="62">
        <f t="shared" si="42"/>
        <v>192410000</v>
      </c>
      <c r="S959" s="59">
        <f t="shared" si="43"/>
        <v>0</v>
      </c>
      <c r="T959" s="59">
        <f t="shared" si="44"/>
        <v>0</v>
      </c>
      <c r="U959" s="59">
        <f>'PER TRIWULAN'!X954</f>
        <v>192410000</v>
      </c>
      <c r="V959" s="59">
        <f>'K8 SMP 2013'!F107</f>
        <v>192410000</v>
      </c>
    </row>
    <row r="960" spans="2:22">
      <c r="B960" s="79">
        <f>'PER TRIWULAN'!A955</f>
        <v>949</v>
      </c>
      <c r="C960" s="90" t="str">
        <f>'PER TRIWULAN'!I955</f>
        <v xml:space="preserve"> Karangrayung </v>
      </c>
      <c r="D960" s="36" t="str">
        <f>'PER TRIWULAN'!B955</f>
        <v>SMP DR SOETOMO</v>
      </c>
      <c r="E960" s="62">
        <f>'K8 SMP 2013'!G108</f>
        <v>0</v>
      </c>
      <c r="F960" s="62">
        <f>'K8 SMP 2013'!H108</f>
        <v>921500</v>
      </c>
      <c r="G960" s="62">
        <f>'K8 SMP 2013'!I108</f>
        <v>11543700</v>
      </c>
      <c r="H960" s="62">
        <f>'K8 SMP 2013'!J108</f>
        <v>50630200</v>
      </c>
      <c r="I960" s="62">
        <f>'K8 SMP 2013'!K108</f>
        <v>14046312</v>
      </c>
      <c r="J960" s="62">
        <f>'K8 SMP 2013'!L108</f>
        <v>4082494</v>
      </c>
      <c r="K960" s="62">
        <f>'K8 SMP 2013'!M108</f>
        <v>4550000</v>
      </c>
      <c r="L960" s="62">
        <f>'K8 SMP 2013'!N108</f>
        <v>484716000</v>
      </c>
      <c r="M960" s="62">
        <f>'K8 SMP 2013'!O108</f>
        <v>230000</v>
      </c>
      <c r="N960" s="62">
        <f>'K8 SMP 2013'!P108</f>
        <v>0</v>
      </c>
      <c r="O960" s="62">
        <f>'K8 SMP 2013'!Q108</f>
        <v>180000</v>
      </c>
      <c r="P960" s="62">
        <f>'K8 SMP 2013'!R108</f>
        <v>9178800</v>
      </c>
      <c r="Q960" s="62">
        <f>'K8 SMP 2013'!S108</f>
        <v>9575994</v>
      </c>
      <c r="R960" s="62">
        <f t="shared" si="42"/>
        <v>589655000</v>
      </c>
      <c r="S960" s="59">
        <f t="shared" si="43"/>
        <v>0</v>
      </c>
      <c r="T960" s="59">
        <f t="shared" si="44"/>
        <v>0</v>
      </c>
      <c r="U960" s="59">
        <f>'PER TRIWULAN'!X955</f>
        <v>589655000</v>
      </c>
      <c r="V960" s="59">
        <f>'K8 SMP 2013'!F108</f>
        <v>589655000</v>
      </c>
    </row>
    <row r="961" spans="2:22">
      <c r="B961" s="79">
        <f>'PER TRIWULAN'!A956</f>
        <v>950</v>
      </c>
      <c r="C961" s="90" t="str">
        <f>'PER TRIWULAN'!I956</f>
        <v xml:space="preserve"> Karangrayung </v>
      </c>
      <c r="D961" s="36" t="str">
        <f>'PER TRIWULAN'!B956</f>
        <v>SMP ISLAM KARANGRAYUNG</v>
      </c>
      <c r="E961" s="62">
        <f>'K8 SMP 2013'!G109</f>
        <v>3000000</v>
      </c>
      <c r="F961" s="62">
        <f>'K8 SMP 2013'!H109</f>
        <v>1170000</v>
      </c>
      <c r="G961" s="62">
        <f>'K8 SMP 2013'!I109</f>
        <v>20346000</v>
      </c>
      <c r="H961" s="62">
        <f>'K8 SMP 2013'!J109</f>
        <v>20881500</v>
      </c>
      <c r="I961" s="62">
        <f>'K8 SMP 2013'!K109</f>
        <v>12558000</v>
      </c>
      <c r="J961" s="62">
        <f>'K8 SMP 2013'!L109</f>
        <v>4534500</v>
      </c>
      <c r="K961" s="62">
        <f>'K8 SMP 2013'!M109</f>
        <v>2250000</v>
      </c>
      <c r="L961" s="62">
        <f>'K8 SMP 2013'!N109</f>
        <v>91770000</v>
      </c>
      <c r="M961" s="62">
        <f>'K8 SMP 2013'!O109</f>
        <v>600000</v>
      </c>
      <c r="N961" s="62">
        <f>'K8 SMP 2013'!P109</f>
        <v>0</v>
      </c>
      <c r="O961" s="62">
        <f>'K8 SMP 2013'!Q109</f>
        <v>3150000</v>
      </c>
      <c r="P961" s="62">
        <f>'K8 SMP 2013'!R109</f>
        <v>3750000</v>
      </c>
      <c r="Q961" s="62">
        <f>'K8 SMP 2013'!S109</f>
        <v>0</v>
      </c>
      <c r="R961" s="62">
        <f t="shared" si="42"/>
        <v>164010000</v>
      </c>
      <c r="S961" s="59">
        <f t="shared" si="43"/>
        <v>0</v>
      </c>
      <c r="T961" s="59">
        <f t="shared" si="44"/>
        <v>0</v>
      </c>
      <c r="U961" s="59">
        <f>'PER TRIWULAN'!X956</f>
        <v>164010000</v>
      </c>
      <c r="V961" s="59">
        <f>'K8 SMP 2013'!F109</f>
        <v>164010000</v>
      </c>
    </row>
    <row r="962" spans="2:22">
      <c r="B962" s="79">
        <f>'PER TRIWULAN'!A957</f>
        <v>951</v>
      </c>
      <c r="C962" s="90" t="str">
        <f>'PER TRIWULAN'!I957</f>
        <v xml:space="preserve"> Karangrayung </v>
      </c>
      <c r="D962" s="36" t="str">
        <f>'PER TRIWULAN'!B957</f>
        <v>SMP ISLAM YASNA KARANGRAYUNG</v>
      </c>
      <c r="E962" s="62">
        <f>'K8 SMP 2013'!G110</f>
        <v>1350000</v>
      </c>
      <c r="F962" s="62">
        <f>'K8 SMP 2013'!H110</f>
        <v>2050000</v>
      </c>
      <c r="G962" s="62">
        <f>'K8 SMP 2013'!I110</f>
        <v>4871500</v>
      </c>
      <c r="H962" s="62">
        <f>'K8 SMP 2013'!J110</f>
        <v>17049500</v>
      </c>
      <c r="I962" s="62">
        <f>'K8 SMP 2013'!K110</f>
        <v>12604000</v>
      </c>
      <c r="J962" s="62">
        <f>'K8 SMP 2013'!L110</f>
        <v>2664500</v>
      </c>
      <c r="K962" s="62">
        <f>'K8 SMP 2013'!M110</f>
        <v>3659000</v>
      </c>
      <c r="L962" s="62">
        <f>'K8 SMP 2013'!N110</f>
        <v>76752000</v>
      </c>
      <c r="M962" s="62">
        <f>'K8 SMP 2013'!O110</f>
        <v>5172500</v>
      </c>
      <c r="N962" s="62">
        <f>'K8 SMP 2013'!P110</f>
        <v>402000</v>
      </c>
      <c r="O962" s="62">
        <f>'K8 SMP 2013'!Q110</f>
        <v>3845000</v>
      </c>
      <c r="P962" s="62">
        <f>'K8 SMP 2013'!R110</f>
        <v>425000</v>
      </c>
      <c r="Q962" s="62">
        <f>'K8 SMP 2013'!S110</f>
        <v>7250000</v>
      </c>
      <c r="R962" s="62">
        <f t="shared" si="42"/>
        <v>138095000</v>
      </c>
      <c r="S962" s="59">
        <f t="shared" si="43"/>
        <v>0</v>
      </c>
      <c r="T962" s="59">
        <f t="shared" si="44"/>
        <v>0</v>
      </c>
      <c r="U962" s="59">
        <f>'PER TRIWULAN'!X957</f>
        <v>138095000</v>
      </c>
      <c r="V962" s="59">
        <f>'K8 SMP 2013'!F110</f>
        <v>138095000</v>
      </c>
    </row>
    <row r="963" spans="2:22">
      <c r="B963" s="79">
        <f>'PER TRIWULAN'!A958</f>
        <v>952</v>
      </c>
      <c r="C963" s="90" t="str">
        <f>'PER TRIWULAN'!I958</f>
        <v xml:space="preserve"> Karangrayung </v>
      </c>
      <c r="D963" s="36" t="str">
        <f>'PER TRIWULAN'!B958</f>
        <v>SMP KARYABHAKTI TELAWAH</v>
      </c>
      <c r="E963" s="62">
        <f>'K8 SMP 2013'!G111</f>
        <v>0</v>
      </c>
      <c r="F963" s="62">
        <f>'K8 SMP 2013'!H111</f>
        <v>0</v>
      </c>
      <c r="G963" s="62">
        <f>'K8 SMP 2013'!I111</f>
        <v>0</v>
      </c>
      <c r="H963" s="62">
        <f>'K8 SMP 2013'!J111</f>
        <v>0</v>
      </c>
      <c r="I963" s="62">
        <f>'K8 SMP 2013'!K111</f>
        <v>0</v>
      </c>
      <c r="J963" s="62">
        <f>'K8 SMP 2013'!L111</f>
        <v>0</v>
      </c>
      <c r="K963" s="62">
        <f>'K8 SMP 2013'!M111</f>
        <v>0</v>
      </c>
      <c r="L963" s="62">
        <f>'K8 SMP 2013'!N111</f>
        <v>0</v>
      </c>
      <c r="M963" s="62">
        <f>'K8 SMP 2013'!O111</f>
        <v>0</v>
      </c>
      <c r="N963" s="62">
        <f>'K8 SMP 2013'!P111</f>
        <v>0</v>
      </c>
      <c r="O963" s="62">
        <f>'K8 SMP 2013'!Q111</f>
        <v>0</v>
      </c>
      <c r="P963" s="62">
        <f>'K8 SMP 2013'!R111</f>
        <v>0</v>
      </c>
      <c r="Q963" s="62">
        <f>'K8 SMP 2013'!S111</f>
        <v>0</v>
      </c>
      <c r="R963" s="62">
        <f t="shared" si="42"/>
        <v>0</v>
      </c>
      <c r="S963" s="59">
        <f t="shared" si="43"/>
        <v>68160000</v>
      </c>
      <c r="T963" s="59">
        <f t="shared" si="44"/>
        <v>0</v>
      </c>
      <c r="U963" s="59">
        <f>'PER TRIWULAN'!X958</f>
        <v>68160000</v>
      </c>
      <c r="V963" s="59">
        <f>'K8 SMP 2013'!F111</f>
        <v>0</v>
      </c>
    </row>
    <row r="964" spans="2:22">
      <c r="B964" s="79">
        <f>'PER TRIWULAN'!A959</f>
        <v>953</v>
      </c>
      <c r="C964" s="90" t="str">
        <f>'PER TRIWULAN'!I959</f>
        <v xml:space="preserve"> Karangrayung </v>
      </c>
      <c r="D964" s="36" t="str">
        <f>'PER TRIWULAN'!B959</f>
        <v>SMP MUHAMMADIYAH KARANGRAYUNG</v>
      </c>
      <c r="E964" s="62">
        <f>'K8 SMP 2013'!G112</f>
        <v>400000</v>
      </c>
      <c r="F964" s="62">
        <f>'K8 SMP 2013'!H112</f>
        <v>1170000</v>
      </c>
      <c r="G964" s="62">
        <f>'K8 SMP 2013'!I112</f>
        <v>5338000</v>
      </c>
      <c r="H964" s="62">
        <f>'K8 SMP 2013'!J112</f>
        <v>15556000</v>
      </c>
      <c r="I964" s="62">
        <f>'K8 SMP 2013'!K112</f>
        <v>4332500</v>
      </c>
      <c r="J964" s="62">
        <f>'K8 SMP 2013'!L112</f>
        <v>5748500</v>
      </c>
      <c r="K964" s="62">
        <f>'K8 SMP 2013'!M112</f>
        <v>0</v>
      </c>
      <c r="L964" s="62">
        <f>'K8 SMP 2013'!N112</f>
        <v>62400000</v>
      </c>
      <c r="M964" s="62">
        <f>'K8 SMP 2013'!O112</f>
        <v>1480000</v>
      </c>
      <c r="N964" s="62">
        <f>'K8 SMP 2013'!P112</f>
        <v>0</v>
      </c>
      <c r="O964" s="62">
        <f>'K8 SMP 2013'!Q112</f>
        <v>1200000</v>
      </c>
      <c r="P964" s="62">
        <f>'K8 SMP 2013'!R112</f>
        <v>0</v>
      </c>
      <c r="Q964" s="62">
        <f>'K8 SMP 2013'!S112</f>
        <v>0</v>
      </c>
      <c r="R964" s="62">
        <f t="shared" si="42"/>
        <v>97625000</v>
      </c>
      <c r="S964" s="59">
        <f t="shared" si="43"/>
        <v>0</v>
      </c>
      <c r="T964" s="59">
        <f t="shared" si="44"/>
        <v>0</v>
      </c>
      <c r="U964" s="59">
        <f>'PER TRIWULAN'!X959</f>
        <v>97625000</v>
      </c>
      <c r="V964" s="59">
        <f>'K8 SMP 2013'!F112</f>
        <v>97625000</v>
      </c>
    </row>
    <row r="965" spans="2:22">
      <c r="B965" s="79">
        <f>'PER TRIWULAN'!A960</f>
        <v>954</v>
      </c>
      <c r="C965" s="90" t="str">
        <f>'PER TRIWULAN'!I960</f>
        <v xml:space="preserve"> Karangrayung </v>
      </c>
      <c r="D965" s="36" t="str">
        <f>'PER TRIWULAN'!B960</f>
        <v>SMP PANCA BAKTI SENDANGHARJO</v>
      </c>
      <c r="E965" s="62">
        <f>'K8 SMP 2013'!G113</f>
        <v>0</v>
      </c>
      <c r="F965" s="62">
        <f>'K8 SMP 2013'!H113</f>
        <v>2775000</v>
      </c>
      <c r="G965" s="62">
        <f>'K8 SMP 2013'!I113</f>
        <v>3530000</v>
      </c>
      <c r="H965" s="62">
        <f>'K8 SMP 2013'!J113</f>
        <v>31989000</v>
      </c>
      <c r="I965" s="62">
        <f>'K8 SMP 2013'!K113</f>
        <v>7364000</v>
      </c>
      <c r="J965" s="62">
        <f>'K8 SMP 2013'!L113</f>
        <v>594000</v>
      </c>
      <c r="K965" s="62">
        <f>'K8 SMP 2013'!M113</f>
        <v>835000</v>
      </c>
      <c r="L965" s="62">
        <f>'K8 SMP 2013'!N113</f>
        <v>94173000</v>
      </c>
      <c r="M965" s="62">
        <f>'K8 SMP 2013'!O113</f>
        <v>840000</v>
      </c>
      <c r="N965" s="62">
        <f>'K8 SMP 2013'!P113</f>
        <v>4000000</v>
      </c>
      <c r="O965" s="62">
        <f>'K8 SMP 2013'!Q113</f>
        <v>150000</v>
      </c>
      <c r="P965" s="62">
        <f>'K8 SMP 2013'!R113</f>
        <v>160000</v>
      </c>
      <c r="Q965" s="62">
        <f>'K8 SMP 2013'!S113</f>
        <v>3045000</v>
      </c>
      <c r="R965" s="62">
        <f t="shared" si="42"/>
        <v>149455000</v>
      </c>
      <c r="S965" s="59">
        <f t="shared" si="43"/>
        <v>0</v>
      </c>
      <c r="T965" s="59">
        <f t="shared" si="44"/>
        <v>0</v>
      </c>
      <c r="U965" s="59">
        <f>'PER TRIWULAN'!X960</f>
        <v>149455000</v>
      </c>
      <c r="V965" s="59">
        <f>'K8 SMP 2013'!F113</f>
        <v>149455000</v>
      </c>
    </row>
    <row r="966" spans="2:22">
      <c r="B966" s="79">
        <f>'PER TRIWULAN'!A961</f>
        <v>955</v>
      </c>
      <c r="C966" s="90" t="str">
        <f>'PER TRIWULAN'!I961</f>
        <v xml:space="preserve"> Karangrayung </v>
      </c>
      <c r="D966" s="36" t="str">
        <f>'PER TRIWULAN'!B961</f>
        <v>SMP YASIM KARANGRAYUNG</v>
      </c>
      <c r="E966" s="62">
        <f>'K8 SMP 2013'!G114</f>
        <v>0</v>
      </c>
      <c r="F966" s="62">
        <f>'K8 SMP 2013'!H114</f>
        <v>1540000</v>
      </c>
      <c r="G966" s="62">
        <f>'K8 SMP 2013'!I114</f>
        <v>13047000</v>
      </c>
      <c r="H966" s="62">
        <f>'K8 SMP 2013'!J114</f>
        <v>31389200</v>
      </c>
      <c r="I966" s="62">
        <f>'K8 SMP 2013'!K114</f>
        <v>10255000</v>
      </c>
      <c r="J966" s="62">
        <f>'K8 SMP 2013'!L114</f>
        <v>0</v>
      </c>
      <c r="K966" s="62">
        <f>'K8 SMP 2013'!M114</f>
        <v>12321950</v>
      </c>
      <c r="L966" s="62">
        <f>'K8 SMP 2013'!N114</f>
        <v>136789600</v>
      </c>
      <c r="M966" s="62">
        <f>'K8 SMP 2013'!O114</f>
        <v>6292250</v>
      </c>
      <c r="N966" s="62">
        <f>'K8 SMP 2013'!P114</f>
        <v>0</v>
      </c>
      <c r="O966" s="62">
        <f>'K8 SMP 2013'!Q114</f>
        <v>0</v>
      </c>
      <c r="P966" s="62">
        <f>'K8 SMP 2013'!R114</f>
        <v>0</v>
      </c>
      <c r="Q966" s="62">
        <f>'K8 SMP 2013'!S114</f>
        <v>5980000</v>
      </c>
      <c r="R966" s="62">
        <f t="shared" si="42"/>
        <v>217615000</v>
      </c>
      <c r="S966" s="59">
        <f t="shared" si="43"/>
        <v>0</v>
      </c>
      <c r="T966" s="59">
        <f t="shared" si="44"/>
        <v>0</v>
      </c>
      <c r="U966" s="59">
        <f>'PER TRIWULAN'!X961</f>
        <v>217615000</v>
      </c>
      <c r="V966" s="59">
        <f>'K8 SMP 2013'!F114</f>
        <v>217615000</v>
      </c>
    </row>
    <row r="967" spans="2:22">
      <c r="B967" s="79">
        <f>'PER TRIWULAN'!A962</f>
        <v>956</v>
      </c>
      <c r="C967" s="90" t="str">
        <f>'PER TRIWULAN'!I962</f>
        <v xml:space="preserve"> Karangrayung </v>
      </c>
      <c r="D967" s="36" t="str">
        <f>'PER TRIWULAN'!B962</f>
        <v>SMP Islam Roundlotul Huffadh</v>
      </c>
      <c r="E967" s="62">
        <f>'K8 SMP 2013'!G115</f>
        <v>0</v>
      </c>
      <c r="F967" s="62">
        <f>'K8 SMP 2013'!H115</f>
        <v>0</v>
      </c>
      <c r="G967" s="62">
        <f>'K8 SMP 2013'!I115</f>
        <v>0</v>
      </c>
      <c r="H967" s="62">
        <f>'K8 SMP 2013'!J115</f>
        <v>0</v>
      </c>
      <c r="I967" s="62">
        <f>'K8 SMP 2013'!K115</f>
        <v>0</v>
      </c>
      <c r="J967" s="62">
        <f>'K8 SMP 2013'!L115</f>
        <v>0</v>
      </c>
      <c r="K967" s="62">
        <f>'K8 SMP 2013'!M115</f>
        <v>0</v>
      </c>
      <c r="L967" s="62">
        <f>'K8 SMP 2013'!N115</f>
        <v>0</v>
      </c>
      <c r="M967" s="62">
        <f>'K8 SMP 2013'!O115</f>
        <v>0</v>
      </c>
      <c r="N967" s="62">
        <f>'K8 SMP 2013'!P115</f>
        <v>0</v>
      </c>
      <c r="O967" s="62">
        <f>'K8 SMP 2013'!Q115</f>
        <v>0</v>
      </c>
      <c r="P967" s="62">
        <f>'K8 SMP 2013'!R115</f>
        <v>0</v>
      </c>
      <c r="Q967" s="62">
        <f>'K8 SMP 2013'!S115</f>
        <v>0</v>
      </c>
      <c r="R967" s="62">
        <f t="shared" si="42"/>
        <v>0</v>
      </c>
      <c r="S967" s="59">
        <f t="shared" si="43"/>
        <v>110405000</v>
      </c>
      <c r="T967" s="59">
        <f t="shared" si="44"/>
        <v>0</v>
      </c>
      <c r="U967" s="59">
        <f>'PER TRIWULAN'!X962</f>
        <v>110405000</v>
      </c>
      <c r="V967" s="59">
        <f>'K8 SMP 2013'!F115</f>
        <v>0</v>
      </c>
    </row>
    <row r="968" spans="2:22">
      <c r="B968" s="79">
        <f>'PER TRIWULAN'!A963</f>
        <v>957</v>
      </c>
      <c r="C968" s="90" t="str">
        <f>'PER TRIWULAN'!I963</f>
        <v xml:space="preserve"> Kedungjati </v>
      </c>
      <c r="D968" s="36" t="str">
        <f>'PER TRIWULAN'!B963</f>
        <v>SMP ISLAM JUMO</v>
      </c>
      <c r="E968" s="62">
        <f>'K8 SMP 2013'!G116</f>
        <v>0</v>
      </c>
      <c r="F968" s="62">
        <f>'K8 SMP 2013'!H116</f>
        <v>0</v>
      </c>
      <c r="G968" s="62">
        <f>'K8 SMP 2013'!I116</f>
        <v>0</v>
      </c>
      <c r="H968" s="62">
        <f>'K8 SMP 2013'!J116</f>
        <v>0</v>
      </c>
      <c r="I968" s="62">
        <f>'K8 SMP 2013'!K116</f>
        <v>0</v>
      </c>
      <c r="J968" s="62">
        <f>'K8 SMP 2013'!L116</f>
        <v>0</v>
      </c>
      <c r="K968" s="62">
        <f>'K8 SMP 2013'!M116</f>
        <v>0</v>
      </c>
      <c r="L968" s="62">
        <f>'K8 SMP 2013'!N116</f>
        <v>0</v>
      </c>
      <c r="M968" s="62">
        <f>'K8 SMP 2013'!O116</f>
        <v>0</v>
      </c>
      <c r="N968" s="62">
        <f>'K8 SMP 2013'!P116</f>
        <v>0</v>
      </c>
      <c r="O968" s="62">
        <f>'K8 SMP 2013'!Q116</f>
        <v>0</v>
      </c>
      <c r="P968" s="62">
        <f>'K8 SMP 2013'!R116</f>
        <v>0</v>
      </c>
      <c r="Q968" s="62">
        <f>'K8 SMP 2013'!S116</f>
        <v>0</v>
      </c>
      <c r="R968" s="62">
        <f t="shared" si="42"/>
        <v>0</v>
      </c>
      <c r="S968" s="59">
        <f t="shared" si="43"/>
        <v>91590000</v>
      </c>
      <c r="T968" s="59">
        <f t="shared" si="44"/>
        <v>0</v>
      </c>
      <c r="U968" s="59">
        <f>'PER TRIWULAN'!X963</f>
        <v>91590000</v>
      </c>
      <c r="V968" s="59">
        <f>'K8 SMP 2013'!F116</f>
        <v>0</v>
      </c>
    </row>
    <row r="969" spans="2:22">
      <c r="B969" s="79">
        <f>'PER TRIWULAN'!A964</f>
        <v>958</v>
      </c>
      <c r="C969" s="90" t="str">
        <f>'PER TRIWULAN'!I964</f>
        <v xml:space="preserve"> Kedungjati </v>
      </c>
      <c r="D969" s="36" t="str">
        <f>'PER TRIWULAN'!B964</f>
        <v>SMP ISLAM SUDIRMAN KEDUNGJATI</v>
      </c>
      <c r="E969" s="62">
        <f>'K8 SMP 2013'!G117</f>
        <v>2000000</v>
      </c>
      <c r="F969" s="62">
        <f>'K8 SMP 2013'!H117</f>
        <v>0</v>
      </c>
      <c r="G969" s="62">
        <f>'K8 SMP 2013'!I117</f>
        <v>2000000</v>
      </c>
      <c r="H969" s="62">
        <f>'K8 SMP 2013'!J117</f>
        <v>6500000</v>
      </c>
      <c r="I969" s="62">
        <f>'K8 SMP 2013'!K117</f>
        <v>1000000</v>
      </c>
      <c r="J969" s="62">
        <f>'K8 SMP 2013'!L117</f>
        <v>0</v>
      </c>
      <c r="K969" s="62">
        <f>'K8 SMP 2013'!M117</f>
        <v>1000000</v>
      </c>
      <c r="L969" s="62">
        <f>'K8 SMP 2013'!N117</f>
        <v>21000000</v>
      </c>
      <c r="M969" s="62">
        <f>'K8 SMP 2013'!O117</f>
        <v>1285000</v>
      </c>
      <c r="N969" s="62">
        <f>'K8 SMP 2013'!P117</f>
        <v>0</v>
      </c>
      <c r="O969" s="62">
        <f>'K8 SMP 2013'!Q117</f>
        <v>0</v>
      </c>
      <c r="P969" s="62">
        <f>'K8 SMP 2013'!R117</f>
        <v>0</v>
      </c>
      <c r="Q969" s="62">
        <f>'K8 SMP 2013'!S117</f>
        <v>3200000</v>
      </c>
      <c r="R969" s="62">
        <f t="shared" si="42"/>
        <v>37985000</v>
      </c>
      <c r="S969" s="59">
        <f t="shared" si="43"/>
        <v>0</v>
      </c>
      <c r="T969" s="59">
        <f t="shared" si="44"/>
        <v>0</v>
      </c>
      <c r="U969" s="59">
        <f>'PER TRIWULAN'!X964</f>
        <v>37985000</v>
      </c>
      <c r="V969" s="59">
        <f>'K8 SMP 2013'!F117</f>
        <v>37985000</v>
      </c>
    </row>
    <row r="970" spans="2:22">
      <c r="B970" s="79">
        <f>'PER TRIWULAN'!A965</f>
        <v>959</v>
      </c>
      <c r="C970" s="90" t="str">
        <f>'PER TRIWULAN'!I965</f>
        <v xml:space="preserve"> Kradenan </v>
      </c>
      <c r="D970" s="36" t="str">
        <f>'PER TRIWULAN'!B965</f>
        <v>SMP AL ISLAM PAKIS KRADENAN</v>
      </c>
      <c r="E970" s="62">
        <f>'K8 SMP 2013'!G118</f>
        <v>0</v>
      </c>
      <c r="F970" s="62">
        <f>'K8 SMP 2013'!H118</f>
        <v>1380000</v>
      </c>
      <c r="G970" s="62">
        <f>'K8 SMP 2013'!I118</f>
        <v>3100000</v>
      </c>
      <c r="H970" s="62">
        <f>'K8 SMP 2013'!J118</f>
        <v>9141000</v>
      </c>
      <c r="I970" s="62">
        <f>'K8 SMP 2013'!K118</f>
        <v>3865300</v>
      </c>
      <c r="J970" s="62">
        <f>'K8 SMP 2013'!L118</f>
        <v>595100</v>
      </c>
      <c r="K970" s="62">
        <f>'K8 SMP 2013'!M118</f>
        <v>1070000</v>
      </c>
      <c r="L970" s="62">
        <f>'K8 SMP 2013'!N118</f>
        <v>66068500</v>
      </c>
      <c r="M970" s="62">
        <f>'K8 SMP 2013'!O118</f>
        <v>1300000</v>
      </c>
      <c r="N970" s="62">
        <f>'K8 SMP 2013'!P118</f>
        <v>0</v>
      </c>
      <c r="O970" s="62">
        <f>'K8 SMP 2013'!Q118</f>
        <v>1335100</v>
      </c>
      <c r="P970" s="62">
        <f>'K8 SMP 2013'!R118</f>
        <v>185000</v>
      </c>
      <c r="Q970" s="62">
        <f>'K8 SMP 2013'!S118</f>
        <v>0</v>
      </c>
      <c r="R970" s="62">
        <f t="shared" si="42"/>
        <v>88040000</v>
      </c>
      <c r="S970" s="59">
        <f t="shared" si="43"/>
        <v>0</v>
      </c>
      <c r="T970" s="59">
        <f t="shared" si="44"/>
        <v>0</v>
      </c>
      <c r="U970" s="59">
        <f>'PER TRIWULAN'!X965</f>
        <v>88040000</v>
      </c>
      <c r="V970" s="59">
        <f>'K8 SMP 2013'!F118</f>
        <v>88040000</v>
      </c>
    </row>
    <row r="971" spans="2:22">
      <c r="B971" s="79">
        <f>'PER TRIWULAN'!A966</f>
        <v>960</v>
      </c>
      <c r="C971" s="90" t="str">
        <f>'PER TRIWULAN'!I966</f>
        <v xml:space="preserve"> Kradenan </v>
      </c>
      <c r="D971" s="36" t="str">
        <f>'PER TRIWULAN'!B966</f>
        <v>SMP PGRI KUWU</v>
      </c>
      <c r="E971" s="62">
        <f>'K8 SMP 2013'!G119</f>
        <v>6450000</v>
      </c>
      <c r="F971" s="62">
        <f>'K8 SMP 2013'!H119</f>
        <v>20100000</v>
      </c>
      <c r="G971" s="62">
        <f>'K8 SMP 2013'!I119</f>
        <v>66505500</v>
      </c>
      <c r="H971" s="62">
        <f>'K8 SMP 2013'!J119</f>
        <v>7396900</v>
      </c>
      <c r="I971" s="62">
        <f>'K8 SMP 2013'!K119</f>
        <v>8660600</v>
      </c>
      <c r="J971" s="62">
        <f>'K8 SMP 2013'!L119</f>
        <v>7655000</v>
      </c>
      <c r="K971" s="62">
        <f>'K8 SMP 2013'!M119</f>
        <v>170717000</v>
      </c>
      <c r="L971" s="62">
        <f>'K8 SMP 2013'!N119</f>
        <v>3325000</v>
      </c>
      <c r="M971" s="62">
        <f>'K8 SMP 2013'!O119</f>
        <v>0</v>
      </c>
      <c r="N971" s="62">
        <f>'K8 SMP 2013'!P119</f>
        <v>4500000</v>
      </c>
      <c r="O971" s="62">
        <f>'K8 SMP 2013'!Q119</f>
        <v>0</v>
      </c>
      <c r="P971" s="62">
        <f>'K8 SMP 2013'!R119</f>
        <v>32000000</v>
      </c>
      <c r="Q971" s="62">
        <f>'K8 SMP 2013'!S119</f>
        <v>0</v>
      </c>
      <c r="R971" s="62">
        <f t="shared" si="42"/>
        <v>327310000</v>
      </c>
      <c r="S971" s="59">
        <f t="shared" si="43"/>
        <v>0</v>
      </c>
      <c r="T971" s="59">
        <f t="shared" si="44"/>
        <v>0</v>
      </c>
      <c r="U971" s="59">
        <f>'PER TRIWULAN'!X966</f>
        <v>327310000</v>
      </c>
      <c r="V971" s="59">
        <f>'K8 SMP 2013'!F119</f>
        <v>327310000</v>
      </c>
    </row>
    <row r="972" spans="2:22">
      <c r="B972" s="79">
        <f>'PER TRIWULAN'!A967</f>
        <v>961</v>
      </c>
      <c r="C972" s="90" t="str">
        <f>'PER TRIWULAN'!I967</f>
        <v xml:space="preserve"> Kradenan </v>
      </c>
      <c r="D972" s="36" t="str">
        <f>'PER TRIWULAN'!B967</f>
        <v>SMP WIYATA DHARMA KRADENAN</v>
      </c>
      <c r="E972" s="62">
        <f>'K8 SMP 2013'!G120</f>
        <v>0</v>
      </c>
      <c r="F972" s="62">
        <f>'K8 SMP 2013'!H120</f>
        <v>0</v>
      </c>
      <c r="G972" s="62">
        <f>'K8 SMP 2013'!I120</f>
        <v>0</v>
      </c>
      <c r="H972" s="62">
        <f>'K8 SMP 2013'!J120</f>
        <v>0</v>
      </c>
      <c r="I972" s="62">
        <f>'K8 SMP 2013'!K120</f>
        <v>0</v>
      </c>
      <c r="J972" s="62">
        <f>'K8 SMP 2013'!L120</f>
        <v>0</v>
      </c>
      <c r="K972" s="62">
        <f>'K8 SMP 2013'!M120</f>
        <v>0</v>
      </c>
      <c r="L972" s="62">
        <f>'K8 SMP 2013'!N120</f>
        <v>0</v>
      </c>
      <c r="M972" s="62">
        <f>'K8 SMP 2013'!O120</f>
        <v>0</v>
      </c>
      <c r="N972" s="62">
        <f>'K8 SMP 2013'!P120</f>
        <v>0</v>
      </c>
      <c r="O972" s="62">
        <f>'K8 SMP 2013'!Q120</f>
        <v>0</v>
      </c>
      <c r="P972" s="62">
        <f>'K8 SMP 2013'!R120</f>
        <v>0</v>
      </c>
      <c r="Q972" s="62">
        <f>'K8 SMP 2013'!S120</f>
        <v>0</v>
      </c>
      <c r="R972" s="62">
        <f t="shared" ref="R972:R1010" si="45">SUM(E972:Q972)</f>
        <v>0</v>
      </c>
      <c r="S972" s="59">
        <f t="shared" ref="S972:S1012" si="46">U972-V972</f>
        <v>44020000</v>
      </c>
      <c r="T972" s="59">
        <f t="shared" ref="T972:T1012" si="47">V972-R972</f>
        <v>0</v>
      </c>
      <c r="U972" s="59">
        <f>'PER TRIWULAN'!X967</f>
        <v>44020000</v>
      </c>
      <c r="V972" s="59">
        <f>'K8 SMP 2013'!F120</f>
        <v>0</v>
      </c>
    </row>
    <row r="973" spans="2:22">
      <c r="B973" s="79">
        <f>'PER TRIWULAN'!A968</f>
        <v>962</v>
      </c>
      <c r="C973" s="90" t="str">
        <f>'PER TRIWULAN'!I968</f>
        <v xml:space="preserve"> Kradenan </v>
      </c>
      <c r="D973" s="36" t="str">
        <f>'PER TRIWULAN'!B968</f>
        <v>SMP Islam Nurul Jannah</v>
      </c>
      <c r="E973" s="62">
        <f>'K8 SMP 2013'!G121</f>
        <v>4000000</v>
      </c>
      <c r="F973" s="62">
        <f>'K8 SMP 2013'!H121</f>
        <v>6000000</v>
      </c>
      <c r="G973" s="62">
        <f>'K8 SMP 2013'!I121</f>
        <v>6000000</v>
      </c>
      <c r="H973" s="62">
        <f>'K8 SMP 2013'!J121</f>
        <v>8500000</v>
      </c>
      <c r="I973" s="62">
        <f>'K8 SMP 2013'!K121</f>
        <v>13500000</v>
      </c>
      <c r="J973" s="62">
        <f>'K8 SMP 2013'!L121</f>
        <v>1200000</v>
      </c>
      <c r="K973" s="62">
        <f>'K8 SMP 2013'!M121</f>
        <v>12530000</v>
      </c>
      <c r="L973" s="62">
        <f>'K8 SMP 2013'!N121</f>
        <v>70440000</v>
      </c>
      <c r="M973" s="62">
        <f>'K8 SMP 2013'!O121</f>
        <v>13000000</v>
      </c>
      <c r="N973" s="62">
        <f>'K8 SMP 2013'!P121</f>
        <v>0</v>
      </c>
      <c r="O973" s="62">
        <f>'K8 SMP 2013'!Q121</f>
        <v>2400000</v>
      </c>
      <c r="P973" s="62">
        <f>'K8 SMP 2013'!R121</f>
        <v>2500000</v>
      </c>
      <c r="Q973" s="62">
        <f>'K8 SMP 2013'!S121</f>
        <v>865000</v>
      </c>
      <c r="R973" s="62">
        <f t="shared" si="45"/>
        <v>140935000</v>
      </c>
      <c r="S973" s="59">
        <f t="shared" si="46"/>
        <v>0</v>
      </c>
      <c r="T973" s="59">
        <f t="shared" si="47"/>
        <v>0</v>
      </c>
      <c r="U973" s="59">
        <f>'PER TRIWULAN'!X968</f>
        <v>140935000</v>
      </c>
      <c r="V973" s="59">
        <f>'K8 SMP 2013'!F121</f>
        <v>140935000</v>
      </c>
    </row>
    <row r="974" spans="2:22">
      <c r="B974" s="79">
        <f>'PER TRIWULAN'!A969</f>
        <v>963</v>
      </c>
      <c r="C974" s="90" t="str">
        <f>'PER TRIWULAN'!I969</f>
        <v xml:space="preserve"> Kradenan </v>
      </c>
      <c r="D974" s="36" t="str">
        <f>'PER TRIWULAN'!B969</f>
        <v>SMP Islam Roudhotul Ummah</v>
      </c>
      <c r="E974" s="62">
        <f>'K8 SMP 2013'!G122</f>
        <v>0</v>
      </c>
      <c r="F974" s="62">
        <f>'K8 SMP 2013'!H122</f>
        <v>0</v>
      </c>
      <c r="G974" s="62">
        <f>'K8 SMP 2013'!I122</f>
        <v>0</v>
      </c>
      <c r="H974" s="62">
        <f>'K8 SMP 2013'!J122</f>
        <v>0</v>
      </c>
      <c r="I974" s="62">
        <f>'K8 SMP 2013'!K122</f>
        <v>0</v>
      </c>
      <c r="J974" s="62">
        <f>'K8 SMP 2013'!L122</f>
        <v>0</v>
      </c>
      <c r="K974" s="62">
        <f>'K8 SMP 2013'!M122</f>
        <v>0</v>
      </c>
      <c r="L974" s="62">
        <f>'K8 SMP 2013'!N122</f>
        <v>0</v>
      </c>
      <c r="M974" s="62">
        <f>'K8 SMP 2013'!O122</f>
        <v>0</v>
      </c>
      <c r="N974" s="62">
        <f>'K8 SMP 2013'!P122</f>
        <v>0</v>
      </c>
      <c r="O974" s="62">
        <f>'K8 SMP 2013'!Q122</f>
        <v>0</v>
      </c>
      <c r="P974" s="62">
        <f>'K8 SMP 2013'!R122</f>
        <v>0</v>
      </c>
      <c r="Q974" s="62">
        <f>'K8 SMP 2013'!S122</f>
        <v>0</v>
      </c>
      <c r="R974" s="62">
        <f t="shared" si="45"/>
        <v>0</v>
      </c>
      <c r="S974" s="59">
        <f t="shared" si="46"/>
        <v>275835000</v>
      </c>
      <c r="T974" s="59">
        <f t="shared" si="47"/>
        <v>0</v>
      </c>
      <c r="U974" s="59">
        <f>'PER TRIWULAN'!X969</f>
        <v>275835000</v>
      </c>
      <c r="V974" s="59">
        <f>'K8 SMP 2013'!F122</f>
        <v>0</v>
      </c>
    </row>
    <row r="975" spans="2:22">
      <c r="B975" s="79">
        <f>'PER TRIWULAN'!A970</f>
        <v>964</v>
      </c>
      <c r="C975" s="90" t="str">
        <f>'PER TRIWULAN'!I970</f>
        <v xml:space="preserve"> Ngaringan </v>
      </c>
      <c r="D975" s="36" t="str">
        <f>'PER TRIWULAN'!B970</f>
        <v>SMP ISLAM NGARINGAN</v>
      </c>
      <c r="E975" s="62">
        <f>'K8 SMP 2013'!G123</f>
        <v>0</v>
      </c>
      <c r="F975" s="62">
        <f>'K8 SMP 2013'!H123</f>
        <v>0</v>
      </c>
      <c r="G975" s="62">
        <f>'K8 SMP 2013'!I123</f>
        <v>0</v>
      </c>
      <c r="H975" s="62">
        <f>'K8 SMP 2013'!J123</f>
        <v>0</v>
      </c>
      <c r="I975" s="62">
        <f>'K8 SMP 2013'!K123</f>
        <v>0</v>
      </c>
      <c r="J975" s="62">
        <f>'K8 SMP 2013'!L123</f>
        <v>0</v>
      </c>
      <c r="K975" s="62">
        <f>'K8 SMP 2013'!M123</f>
        <v>0</v>
      </c>
      <c r="L975" s="62">
        <f>'K8 SMP 2013'!N123</f>
        <v>0</v>
      </c>
      <c r="M975" s="62">
        <f>'K8 SMP 2013'!O123</f>
        <v>0</v>
      </c>
      <c r="N975" s="62">
        <f>'K8 SMP 2013'!P123</f>
        <v>0</v>
      </c>
      <c r="O975" s="62">
        <f>'K8 SMP 2013'!Q123</f>
        <v>0</v>
      </c>
      <c r="P975" s="62">
        <f>'K8 SMP 2013'!R123</f>
        <v>0</v>
      </c>
      <c r="Q975" s="62">
        <f>'K8 SMP 2013'!S123</f>
        <v>0</v>
      </c>
      <c r="R975" s="62">
        <f t="shared" si="45"/>
        <v>0</v>
      </c>
      <c r="S975" s="59">
        <f t="shared" si="46"/>
        <v>104370000</v>
      </c>
      <c r="T975" s="59">
        <f t="shared" si="47"/>
        <v>0</v>
      </c>
      <c r="U975" s="59">
        <f>'PER TRIWULAN'!X970</f>
        <v>104370000</v>
      </c>
      <c r="V975" s="59">
        <f>'K8 SMP 2013'!F123</f>
        <v>0</v>
      </c>
    </row>
    <row r="976" spans="2:22">
      <c r="B976" s="79">
        <f>'PER TRIWULAN'!A971</f>
        <v>965</v>
      </c>
      <c r="C976" s="90" t="str">
        <f>'PER TRIWULAN'!I971</f>
        <v xml:space="preserve"> Ngaringan </v>
      </c>
      <c r="D976" s="36" t="str">
        <f>'PER TRIWULAN'!B971</f>
        <v>SMP ISLAM TRUWOLU</v>
      </c>
      <c r="E976" s="62">
        <f>'K8 SMP 2013'!G124</f>
        <v>0</v>
      </c>
      <c r="F976" s="62">
        <f>'K8 SMP 2013'!H124</f>
        <v>0</v>
      </c>
      <c r="G976" s="62">
        <f>'K8 SMP 2013'!I124</f>
        <v>2253500</v>
      </c>
      <c r="H976" s="62">
        <f>'K8 SMP 2013'!J124</f>
        <v>5838200</v>
      </c>
      <c r="I976" s="62">
        <f>'K8 SMP 2013'!K124</f>
        <v>5946900</v>
      </c>
      <c r="J976" s="62">
        <f>'K8 SMP 2013'!L124</f>
        <v>3252500</v>
      </c>
      <c r="K976" s="62">
        <f>'K8 SMP 2013'!M124</f>
        <v>5661400</v>
      </c>
      <c r="L976" s="62">
        <f>'K8 SMP 2013'!N124</f>
        <v>4000000</v>
      </c>
      <c r="M976" s="62">
        <f>'K8 SMP 2013'!O124</f>
        <v>49680000</v>
      </c>
      <c r="N976" s="62">
        <f>'K8 SMP 2013'!P124</f>
        <v>1822500</v>
      </c>
      <c r="O976" s="62">
        <f>'K8 SMP 2013'!Q124</f>
        <v>0</v>
      </c>
      <c r="P976" s="62">
        <f>'K8 SMP 2013'!R124</f>
        <v>0</v>
      </c>
      <c r="Q976" s="62">
        <f>'K8 SMP 2013'!S124</f>
        <v>0</v>
      </c>
      <c r="R976" s="62">
        <f t="shared" si="45"/>
        <v>78455000</v>
      </c>
      <c r="S976" s="59">
        <f t="shared" si="46"/>
        <v>0</v>
      </c>
      <c r="T976" s="59">
        <f t="shared" si="47"/>
        <v>0</v>
      </c>
      <c r="U976" s="59">
        <f>'PER TRIWULAN'!X971</f>
        <v>78455000</v>
      </c>
      <c r="V976" s="59">
        <f>'K8 SMP 2013'!F124</f>
        <v>78455000</v>
      </c>
    </row>
    <row r="977" spans="2:22">
      <c r="B977" s="79">
        <f>'PER TRIWULAN'!A972</f>
        <v>966</v>
      </c>
      <c r="C977" s="90" t="str">
        <f>'PER TRIWULAN'!I972</f>
        <v xml:space="preserve"> Penawangan </v>
      </c>
      <c r="D977" s="36" t="str">
        <f>'PER TRIWULAN'!B972</f>
        <v>SMP ISLAM WALISONGO</v>
      </c>
      <c r="E977" s="62">
        <f>'K8 SMP 2013'!G125</f>
        <v>325000</v>
      </c>
      <c r="F977" s="62">
        <f>'K8 SMP 2013'!H125</f>
        <v>1500000</v>
      </c>
      <c r="G977" s="62">
        <f>'K8 SMP 2013'!I125</f>
        <v>1350000</v>
      </c>
      <c r="H977" s="62">
        <f>'K8 SMP 2013'!J125</f>
        <v>18500000</v>
      </c>
      <c r="I977" s="62">
        <f>'K8 SMP 2013'!K125</f>
        <v>3906000</v>
      </c>
      <c r="J977" s="62">
        <f>'K8 SMP 2013'!L125</f>
        <v>4535000</v>
      </c>
      <c r="K977" s="62">
        <f>'K8 SMP 2013'!M125</f>
        <v>0</v>
      </c>
      <c r="L977" s="62">
        <f>'K8 SMP 2013'!N125</f>
        <v>130740000</v>
      </c>
      <c r="M977" s="62">
        <f>'K8 SMP 2013'!O125</f>
        <v>7811500</v>
      </c>
      <c r="N977" s="62">
        <f>'K8 SMP 2013'!P125</f>
        <v>0</v>
      </c>
      <c r="O977" s="62">
        <f>'K8 SMP 2013'!Q125</f>
        <v>0</v>
      </c>
      <c r="P977" s="62">
        <f>'K8 SMP 2013'!R125</f>
        <v>720000</v>
      </c>
      <c r="Q977" s="62">
        <f>'K8 SMP 2013'!S125</f>
        <v>10242500</v>
      </c>
      <c r="R977" s="62">
        <f t="shared" si="45"/>
        <v>179630000</v>
      </c>
      <c r="S977" s="59">
        <f t="shared" si="46"/>
        <v>0</v>
      </c>
      <c r="T977" s="59">
        <f t="shared" si="47"/>
        <v>0</v>
      </c>
      <c r="U977" s="59">
        <f>'PER TRIWULAN'!X972</f>
        <v>179630000</v>
      </c>
      <c r="V977" s="59">
        <f>'K8 SMP 2013'!F125</f>
        <v>179630000</v>
      </c>
    </row>
    <row r="978" spans="2:22">
      <c r="B978" s="79">
        <f>'PER TRIWULAN'!A973</f>
        <v>967</v>
      </c>
      <c r="C978" s="90" t="str">
        <f>'PER TRIWULAN'!I973</f>
        <v xml:space="preserve"> Penawangan </v>
      </c>
      <c r="D978" s="36" t="str">
        <f>'PER TRIWULAN'!B973</f>
        <v>SMP Diponegoro Pengkol Penawangan</v>
      </c>
      <c r="E978" s="62">
        <f>'K8 SMP 2013'!G126</f>
        <v>0</v>
      </c>
      <c r="F978" s="62">
        <f>'K8 SMP 2013'!H126</f>
        <v>0</v>
      </c>
      <c r="G978" s="62">
        <f>'K8 SMP 2013'!I126</f>
        <v>0</v>
      </c>
      <c r="H978" s="62">
        <f>'K8 SMP 2013'!J126</f>
        <v>0</v>
      </c>
      <c r="I978" s="62">
        <f>'K8 SMP 2013'!K126</f>
        <v>0</v>
      </c>
      <c r="J978" s="62">
        <f>'K8 SMP 2013'!L126</f>
        <v>0</v>
      </c>
      <c r="K978" s="62">
        <f>'K8 SMP 2013'!M126</f>
        <v>0</v>
      </c>
      <c r="L978" s="62">
        <f>'K8 SMP 2013'!N126</f>
        <v>0</v>
      </c>
      <c r="M978" s="62">
        <f>'K8 SMP 2013'!O126</f>
        <v>0</v>
      </c>
      <c r="N978" s="62">
        <f>'K8 SMP 2013'!P126</f>
        <v>0</v>
      </c>
      <c r="O978" s="62">
        <f>'K8 SMP 2013'!Q126</f>
        <v>0</v>
      </c>
      <c r="P978" s="62">
        <f>'K8 SMP 2013'!R126</f>
        <v>0</v>
      </c>
      <c r="Q978" s="62">
        <f>'K8 SMP 2013'!S126</f>
        <v>0</v>
      </c>
      <c r="R978" s="62">
        <f t="shared" si="45"/>
        <v>0</v>
      </c>
      <c r="S978" s="59">
        <f t="shared" si="46"/>
        <v>53782500</v>
      </c>
      <c r="T978" s="59">
        <f t="shared" si="47"/>
        <v>0</v>
      </c>
      <c r="U978" s="59">
        <f>'PER TRIWULAN'!X973</f>
        <v>53782500</v>
      </c>
      <c r="V978" s="59">
        <f>'K8 SMP 2013'!F126</f>
        <v>0</v>
      </c>
    </row>
    <row r="979" spans="2:22">
      <c r="B979" s="79">
        <f>'PER TRIWULAN'!A974</f>
        <v>968</v>
      </c>
      <c r="C979" s="90" t="str">
        <f>'PER TRIWULAN'!I974</f>
        <v xml:space="preserve"> Pulokulon </v>
      </c>
      <c r="D979" s="36" t="str">
        <f>'PER TRIWULAN'!B974</f>
        <v>SMP AT TAQWA</v>
      </c>
      <c r="E979" s="62">
        <f>'K8 SMP 2013'!G127</f>
        <v>0</v>
      </c>
      <c r="F979" s="62">
        <f>'K8 SMP 2013'!H127</f>
        <v>0</v>
      </c>
      <c r="G979" s="62">
        <f>'K8 SMP 2013'!I127</f>
        <v>0</v>
      </c>
      <c r="H979" s="62">
        <f>'K8 SMP 2013'!J127</f>
        <v>0</v>
      </c>
      <c r="I979" s="62">
        <f>'K8 SMP 2013'!K127</f>
        <v>0</v>
      </c>
      <c r="J979" s="62">
        <f>'K8 SMP 2013'!L127</f>
        <v>0</v>
      </c>
      <c r="K979" s="62">
        <f>'K8 SMP 2013'!M127</f>
        <v>0</v>
      </c>
      <c r="L979" s="62">
        <f>'K8 SMP 2013'!N127</f>
        <v>0</v>
      </c>
      <c r="M979" s="62">
        <f>'K8 SMP 2013'!O127</f>
        <v>0</v>
      </c>
      <c r="N979" s="62">
        <f>'K8 SMP 2013'!P127</f>
        <v>0</v>
      </c>
      <c r="O979" s="62">
        <f>'K8 SMP 2013'!Q127</f>
        <v>0</v>
      </c>
      <c r="P979" s="62">
        <f>'K8 SMP 2013'!R127</f>
        <v>0</v>
      </c>
      <c r="Q979" s="62">
        <f>'K8 SMP 2013'!S127</f>
        <v>0</v>
      </c>
      <c r="R979" s="62">
        <f t="shared" si="45"/>
        <v>0</v>
      </c>
      <c r="S979" s="59">
        <f t="shared" si="46"/>
        <v>137030000</v>
      </c>
      <c r="T979" s="59">
        <f t="shared" si="47"/>
        <v>0</v>
      </c>
      <c r="U979" s="59">
        <f>'PER TRIWULAN'!X974</f>
        <v>137030000</v>
      </c>
      <c r="V979" s="59">
        <f>'K8 SMP 2013'!F127</f>
        <v>0</v>
      </c>
    </row>
    <row r="980" spans="2:22">
      <c r="B980" s="79">
        <f>'PER TRIWULAN'!A975</f>
        <v>969</v>
      </c>
      <c r="C980" s="90" t="str">
        <f>'PER TRIWULAN'!I975</f>
        <v xml:space="preserve"> Pulokulon </v>
      </c>
      <c r="D980" s="36" t="str">
        <f>'PER TRIWULAN'!B975</f>
        <v>SMP NU JAMBON</v>
      </c>
      <c r="E980" s="62">
        <f>'K8 SMP 2013'!G128</f>
        <v>0</v>
      </c>
      <c r="F980" s="62">
        <f>'K8 SMP 2013'!H128</f>
        <v>867000</v>
      </c>
      <c r="G980" s="62">
        <f>'K8 SMP 2013'!I128</f>
        <v>3890000</v>
      </c>
      <c r="H980" s="62">
        <f>'K8 SMP 2013'!J128</f>
        <v>7080600</v>
      </c>
      <c r="I980" s="62">
        <f>'K8 SMP 2013'!K128</f>
        <v>5019750</v>
      </c>
      <c r="J980" s="62">
        <f>'K8 SMP 2013'!L128</f>
        <v>2517650</v>
      </c>
      <c r="K980" s="62">
        <f>'K8 SMP 2013'!M128</f>
        <v>3251000</v>
      </c>
      <c r="L980" s="62">
        <f>'K8 SMP 2013'!N128</f>
        <v>83514000</v>
      </c>
      <c r="M980" s="62">
        <f>'K8 SMP 2013'!O128</f>
        <v>1070000</v>
      </c>
      <c r="N980" s="62">
        <f>'K8 SMP 2013'!P128</f>
        <v>0</v>
      </c>
      <c r="O980" s="62">
        <f>'K8 SMP 2013'!Q128</f>
        <v>0</v>
      </c>
      <c r="P980" s="62">
        <f>'K8 SMP 2013'!R128</f>
        <v>0</v>
      </c>
      <c r="Q980" s="62">
        <f>'K8 SMP 2013'!S128</f>
        <v>0</v>
      </c>
      <c r="R980" s="62">
        <f t="shared" si="45"/>
        <v>107210000</v>
      </c>
      <c r="S980" s="59">
        <f t="shared" si="46"/>
        <v>0</v>
      </c>
      <c r="T980" s="59">
        <f t="shared" si="47"/>
        <v>0</v>
      </c>
      <c r="U980" s="59">
        <f>'PER TRIWULAN'!X975</f>
        <v>107210000</v>
      </c>
      <c r="V980" s="59">
        <f>'K8 SMP 2013'!F128</f>
        <v>107210000</v>
      </c>
    </row>
    <row r="981" spans="2:22">
      <c r="B981" s="79">
        <f>'PER TRIWULAN'!A976</f>
        <v>970</v>
      </c>
      <c r="C981" s="90" t="str">
        <f>'PER TRIWULAN'!I976</f>
        <v xml:space="preserve"> Pulokulon </v>
      </c>
      <c r="D981" s="36" t="str">
        <f>'PER TRIWULAN'!B976</f>
        <v>SMP PEMDA JAMBON</v>
      </c>
      <c r="E981" s="62">
        <f>'K8 SMP 2013'!G129</f>
        <v>0</v>
      </c>
      <c r="F981" s="62">
        <f>'K8 SMP 2013'!H129</f>
        <v>0</v>
      </c>
      <c r="G981" s="62">
        <f>'K8 SMP 2013'!I129</f>
        <v>0</v>
      </c>
      <c r="H981" s="62">
        <f>'K8 SMP 2013'!J129</f>
        <v>0</v>
      </c>
      <c r="I981" s="62">
        <f>'K8 SMP 2013'!K129</f>
        <v>0</v>
      </c>
      <c r="J981" s="62">
        <f>'K8 SMP 2013'!L129</f>
        <v>0</v>
      </c>
      <c r="K981" s="62">
        <f>'K8 SMP 2013'!M129</f>
        <v>0</v>
      </c>
      <c r="L981" s="62">
        <f>'K8 SMP 2013'!N129</f>
        <v>0</v>
      </c>
      <c r="M981" s="62">
        <f>'K8 SMP 2013'!O129</f>
        <v>0</v>
      </c>
      <c r="N981" s="62">
        <f>'K8 SMP 2013'!P129</f>
        <v>0</v>
      </c>
      <c r="O981" s="62">
        <f>'K8 SMP 2013'!Q129</f>
        <v>0</v>
      </c>
      <c r="P981" s="62">
        <f>'K8 SMP 2013'!R129</f>
        <v>0</v>
      </c>
      <c r="Q981" s="62">
        <f>'K8 SMP 2013'!S129</f>
        <v>0</v>
      </c>
      <c r="R981" s="62">
        <f t="shared" si="45"/>
        <v>0</v>
      </c>
      <c r="S981" s="59">
        <f t="shared" si="46"/>
        <v>37630000</v>
      </c>
      <c r="T981" s="59">
        <f t="shared" si="47"/>
        <v>0</v>
      </c>
      <c r="U981" s="59">
        <f>'PER TRIWULAN'!X976</f>
        <v>37630000</v>
      </c>
      <c r="V981" s="59">
        <f>'K8 SMP 2013'!F129</f>
        <v>0</v>
      </c>
    </row>
    <row r="982" spans="2:22">
      <c r="B982" s="79">
        <f>'PER TRIWULAN'!A977</f>
        <v>971</v>
      </c>
      <c r="C982" s="90" t="str">
        <f>'PER TRIWULAN'!I977</f>
        <v xml:space="preserve"> Pulokulon </v>
      </c>
      <c r="D982" s="36" t="str">
        <f>'PER TRIWULAN'!B977</f>
        <v>SMP PGRI PULOKULON</v>
      </c>
      <c r="E982" s="62">
        <f>'K8 SMP 2013'!G130</f>
        <v>650000</v>
      </c>
      <c r="F982" s="62">
        <f>'K8 SMP 2013'!H130</f>
        <v>300000</v>
      </c>
      <c r="G982" s="62">
        <f>'K8 SMP 2013'!I130</f>
        <v>4250000</v>
      </c>
      <c r="H982" s="62">
        <f>'K8 SMP 2013'!J130</f>
        <v>1460000</v>
      </c>
      <c r="I982" s="62">
        <f>'K8 SMP 2013'!K130</f>
        <v>1306000</v>
      </c>
      <c r="J982" s="62">
        <f>'K8 SMP 2013'!L130</f>
        <v>190000</v>
      </c>
      <c r="K982" s="62">
        <f>'K8 SMP 2013'!M130</f>
        <v>1100000</v>
      </c>
      <c r="L982" s="62">
        <f>'K8 SMP 2013'!N130</f>
        <v>21954000</v>
      </c>
      <c r="M982" s="62">
        <f>'K8 SMP 2013'!O130</f>
        <v>2650000</v>
      </c>
      <c r="N982" s="62">
        <f>'K8 SMP 2013'!P130</f>
        <v>0</v>
      </c>
      <c r="O982" s="62">
        <f>'K8 SMP 2013'!Q130</f>
        <v>1150000</v>
      </c>
      <c r="P982" s="62">
        <f>'K8 SMP 2013'!R130</f>
        <v>1200000</v>
      </c>
      <c r="Q982" s="62">
        <f>'K8 SMP 2013'!S130</f>
        <v>0</v>
      </c>
      <c r="R982" s="62">
        <f t="shared" si="45"/>
        <v>36210000</v>
      </c>
      <c r="S982" s="59">
        <f t="shared" si="46"/>
        <v>0</v>
      </c>
      <c r="T982" s="59">
        <f t="shared" si="47"/>
        <v>0</v>
      </c>
      <c r="U982" s="59">
        <f>'PER TRIWULAN'!X977</f>
        <v>36210000</v>
      </c>
      <c r="V982" s="59">
        <f>'K8 SMP 2013'!F130</f>
        <v>36210000</v>
      </c>
    </row>
    <row r="983" spans="2:22">
      <c r="B983" s="79">
        <f>'PER TRIWULAN'!A978</f>
        <v>972</v>
      </c>
      <c r="C983" s="90" t="str">
        <f>'PER TRIWULAN'!I978</f>
        <v xml:space="preserve"> Pulokulon </v>
      </c>
      <c r="D983" s="36" t="str">
        <f>'PER TRIWULAN'!B978</f>
        <v>SMP NU Hasyim Asy`Ari</v>
      </c>
      <c r="E983" s="62">
        <f>'K8 SMP 2013'!G131</f>
        <v>0</v>
      </c>
      <c r="F983" s="62">
        <f>'K8 SMP 2013'!H131</f>
        <v>0</v>
      </c>
      <c r="G983" s="62">
        <f>'K8 SMP 2013'!I131</f>
        <v>0</v>
      </c>
      <c r="H983" s="62">
        <f>'K8 SMP 2013'!J131</f>
        <v>0</v>
      </c>
      <c r="I983" s="62">
        <f>'K8 SMP 2013'!K131</f>
        <v>0</v>
      </c>
      <c r="J983" s="62">
        <f>'K8 SMP 2013'!L131</f>
        <v>0</v>
      </c>
      <c r="K983" s="62">
        <f>'K8 SMP 2013'!M131</f>
        <v>0</v>
      </c>
      <c r="L983" s="62">
        <f>'K8 SMP 2013'!N131</f>
        <v>0</v>
      </c>
      <c r="M983" s="62">
        <f>'K8 SMP 2013'!O131</f>
        <v>0</v>
      </c>
      <c r="N983" s="62">
        <f>'K8 SMP 2013'!P131</f>
        <v>0</v>
      </c>
      <c r="O983" s="62">
        <f>'K8 SMP 2013'!Q131</f>
        <v>0</v>
      </c>
      <c r="P983" s="62">
        <f>'K8 SMP 2013'!R131</f>
        <v>0</v>
      </c>
      <c r="Q983" s="62">
        <f>'K8 SMP 2013'!S131</f>
        <v>0</v>
      </c>
      <c r="R983" s="62">
        <f t="shared" si="45"/>
        <v>0</v>
      </c>
      <c r="S983" s="59">
        <f t="shared" si="46"/>
        <v>438425000</v>
      </c>
      <c r="T983" s="59">
        <f t="shared" si="47"/>
        <v>0</v>
      </c>
      <c r="U983" s="59">
        <f>'PER TRIWULAN'!X978</f>
        <v>438425000</v>
      </c>
      <c r="V983" s="59">
        <f>'K8 SMP 2013'!F131</f>
        <v>0</v>
      </c>
    </row>
    <row r="984" spans="2:22">
      <c r="B984" s="79">
        <f>'PER TRIWULAN'!A979</f>
        <v>973</v>
      </c>
      <c r="C984" s="90" t="str">
        <f>'PER TRIWULAN'!I979</f>
        <v xml:space="preserve"> Purwodadi </v>
      </c>
      <c r="D984" s="36" t="str">
        <f>'PER TRIWULAN'!B979</f>
        <v>SMP KRISTEN 1 PURWODADI</v>
      </c>
      <c r="E984" s="62">
        <f>'K8 SMP 2013'!G132</f>
        <v>0</v>
      </c>
      <c r="F984" s="62">
        <f>'K8 SMP 2013'!H132</f>
        <v>0</v>
      </c>
      <c r="G984" s="62">
        <f>'K8 SMP 2013'!I132</f>
        <v>0</v>
      </c>
      <c r="H984" s="62">
        <f>'K8 SMP 2013'!J132</f>
        <v>0</v>
      </c>
      <c r="I984" s="62">
        <f>'K8 SMP 2013'!K132</f>
        <v>0</v>
      </c>
      <c r="J984" s="62">
        <f>'K8 SMP 2013'!L132</f>
        <v>0</v>
      </c>
      <c r="K984" s="62">
        <f>'K8 SMP 2013'!M132</f>
        <v>0</v>
      </c>
      <c r="L984" s="62">
        <f>'K8 SMP 2013'!N132</f>
        <v>0</v>
      </c>
      <c r="M984" s="62">
        <f>'K8 SMP 2013'!O132</f>
        <v>0</v>
      </c>
      <c r="N984" s="62">
        <f>'K8 SMP 2013'!P132</f>
        <v>0</v>
      </c>
      <c r="O984" s="62">
        <f>'K8 SMP 2013'!Q132</f>
        <v>0</v>
      </c>
      <c r="P984" s="62">
        <f>'K8 SMP 2013'!R132</f>
        <v>0</v>
      </c>
      <c r="Q984" s="62">
        <f>'K8 SMP 2013'!S132</f>
        <v>0</v>
      </c>
      <c r="R984" s="62">
        <f t="shared" si="45"/>
        <v>0</v>
      </c>
      <c r="S984" s="59">
        <f t="shared" si="46"/>
        <v>82360000</v>
      </c>
      <c r="T984" s="59">
        <f t="shared" si="47"/>
        <v>0</v>
      </c>
      <c r="U984" s="59">
        <f>'PER TRIWULAN'!X979</f>
        <v>82360000</v>
      </c>
      <c r="V984" s="59">
        <f>'K8 SMP 2013'!F132</f>
        <v>0</v>
      </c>
    </row>
    <row r="985" spans="2:22">
      <c r="B985" s="79">
        <f>'PER TRIWULAN'!A980</f>
        <v>974</v>
      </c>
      <c r="C985" s="90" t="str">
        <f>'PER TRIWULAN'!I980</f>
        <v xml:space="preserve"> Purwodadi </v>
      </c>
      <c r="D985" s="36" t="str">
        <f>'PER TRIWULAN'!B980</f>
        <v>SMP MUHAMMADIYAH PURWODADI</v>
      </c>
      <c r="E985" s="62">
        <f>'K8 SMP 2013'!G133</f>
        <v>0</v>
      </c>
      <c r="F985" s="62">
        <f>'K8 SMP 2013'!H133</f>
        <v>0</v>
      </c>
      <c r="G985" s="62">
        <f>'K8 SMP 2013'!I133</f>
        <v>0</v>
      </c>
      <c r="H985" s="62">
        <f>'K8 SMP 2013'!J133</f>
        <v>0</v>
      </c>
      <c r="I985" s="62">
        <f>'K8 SMP 2013'!K133</f>
        <v>0</v>
      </c>
      <c r="J985" s="62">
        <f>'K8 SMP 2013'!L133</f>
        <v>0</v>
      </c>
      <c r="K985" s="62">
        <f>'K8 SMP 2013'!M133</f>
        <v>0</v>
      </c>
      <c r="L985" s="62">
        <f>'K8 SMP 2013'!N133</f>
        <v>0</v>
      </c>
      <c r="M985" s="62">
        <f>'K8 SMP 2013'!O133</f>
        <v>0</v>
      </c>
      <c r="N985" s="62">
        <f>'K8 SMP 2013'!P133</f>
        <v>0</v>
      </c>
      <c r="O985" s="62">
        <f>'K8 SMP 2013'!Q133</f>
        <v>0</v>
      </c>
      <c r="P985" s="62">
        <f>'K8 SMP 2013'!R133</f>
        <v>0</v>
      </c>
      <c r="Q985" s="62">
        <f>'K8 SMP 2013'!S133</f>
        <v>0</v>
      </c>
      <c r="R985" s="62">
        <f t="shared" si="45"/>
        <v>0</v>
      </c>
      <c r="S985" s="59">
        <f t="shared" si="46"/>
        <v>262700000</v>
      </c>
      <c r="T985" s="59">
        <f t="shared" si="47"/>
        <v>0</v>
      </c>
      <c r="U985" s="59">
        <f>'PER TRIWULAN'!X980</f>
        <v>262700000</v>
      </c>
      <c r="V985" s="59">
        <f>'K8 SMP 2013'!F133</f>
        <v>0</v>
      </c>
    </row>
    <row r="986" spans="2:22">
      <c r="B986" s="79">
        <f>'PER TRIWULAN'!A981</f>
        <v>975</v>
      </c>
      <c r="C986" s="90" t="str">
        <f>'PER TRIWULAN'!I981</f>
        <v xml:space="preserve"> Purwodadi </v>
      </c>
      <c r="D986" s="36" t="str">
        <f>'PER TRIWULAN'!B981</f>
        <v>SMP PANCASILA PURWODADI</v>
      </c>
      <c r="E986" s="62">
        <f>'K8 SMP 2013'!G134</f>
        <v>0</v>
      </c>
      <c r="F986" s="62">
        <f>'K8 SMP 2013'!H134</f>
        <v>0</v>
      </c>
      <c r="G986" s="62">
        <f>'K8 SMP 2013'!I134</f>
        <v>0</v>
      </c>
      <c r="H986" s="62">
        <f>'K8 SMP 2013'!J134</f>
        <v>0</v>
      </c>
      <c r="I986" s="62">
        <f>'K8 SMP 2013'!K134</f>
        <v>3618000</v>
      </c>
      <c r="J986" s="62">
        <f>'K8 SMP 2013'!L134</f>
        <v>20141288</v>
      </c>
      <c r="K986" s="62">
        <f>'K8 SMP 2013'!M134</f>
        <v>0</v>
      </c>
      <c r="L986" s="62">
        <f>'K8 SMP 2013'!N134</f>
        <v>15290712</v>
      </c>
      <c r="M986" s="62">
        <f>'K8 SMP 2013'!O134</f>
        <v>0</v>
      </c>
      <c r="N986" s="62">
        <f>'K8 SMP 2013'!P134</f>
        <v>0</v>
      </c>
      <c r="O986" s="62">
        <f>'K8 SMP 2013'!Q134</f>
        <v>0</v>
      </c>
      <c r="P986" s="62">
        <f>'K8 SMP 2013'!R134</f>
        <v>0</v>
      </c>
      <c r="Q986" s="62">
        <f>'K8 SMP 2013'!S134</f>
        <v>0</v>
      </c>
      <c r="R986" s="62">
        <f t="shared" si="45"/>
        <v>39050000</v>
      </c>
      <c r="S986" s="59">
        <f t="shared" si="46"/>
        <v>0</v>
      </c>
      <c r="T986" s="59">
        <f t="shared" si="47"/>
        <v>710000</v>
      </c>
      <c r="U986" s="59">
        <f>'PER TRIWULAN'!X981</f>
        <v>39760000</v>
      </c>
      <c r="V986" s="59">
        <f>'K8 SMP 2013'!F134</f>
        <v>39760000</v>
      </c>
    </row>
    <row r="987" spans="2:22">
      <c r="B987" s="79">
        <f>'PER TRIWULAN'!A982</f>
        <v>976</v>
      </c>
      <c r="C987" s="90" t="str">
        <f>'PER TRIWULAN'!I982</f>
        <v xml:space="preserve"> Purwodadi </v>
      </c>
      <c r="D987" s="36" t="str">
        <f>'PER TRIWULAN'!B982</f>
        <v>SMP PGRI 4 PURWODADI</v>
      </c>
      <c r="E987" s="62">
        <f>'K8 SMP 2013'!G135</f>
        <v>0</v>
      </c>
      <c r="F987" s="62">
        <f>'K8 SMP 2013'!H135</f>
        <v>1158200</v>
      </c>
      <c r="G987" s="62">
        <f>'K8 SMP 2013'!I135</f>
        <v>0</v>
      </c>
      <c r="H987" s="62">
        <f>'K8 SMP 2013'!J135</f>
        <v>0</v>
      </c>
      <c r="I987" s="62">
        <f>'K8 SMP 2013'!K135</f>
        <v>1084000</v>
      </c>
      <c r="J987" s="62">
        <f>'K8 SMP 2013'!L135</f>
        <v>0</v>
      </c>
      <c r="K987" s="62">
        <f>'K8 SMP 2013'!M135</f>
        <v>0</v>
      </c>
      <c r="L987" s="62">
        <f>'K8 SMP 2013'!N135</f>
        <v>48877800</v>
      </c>
      <c r="M987" s="62">
        <f>'K8 SMP 2013'!O135</f>
        <v>0</v>
      </c>
      <c r="N987" s="62">
        <f>'K8 SMP 2013'!P135</f>
        <v>0</v>
      </c>
      <c r="O987" s="62">
        <f>'K8 SMP 2013'!Q135</f>
        <v>0</v>
      </c>
      <c r="P987" s="62">
        <f>'K8 SMP 2013'!R135</f>
        <v>0</v>
      </c>
      <c r="Q987" s="62">
        <f>'K8 SMP 2013'!S135</f>
        <v>0</v>
      </c>
      <c r="R987" s="62">
        <f t="shared" si="45"/>
        <v>51120000</v>
      </c>
      <c r="S987" s="59">
        <f t="shared" si="46"/>
        <v>0</v>
      </c>
      <c r="T987" s="59">
        <f t="shared" si="47"/>
        <v>0</v>
      </c>
      <c r="U987" s="59">
        <f>'PER TRIWULAN'!X982</f>
        <v>51120000</v>
      </c>
      <c r="V987" s="59">
        <f>'K8 SMP 2013'!F135</f>
        <v>51120000</v>
      </c>
    </row>
    <row r="988" spans="2:22">
      <c r="B988" s="79">
        <f>'PER TRIWULAN'!A983</f>
        <v>977</v>
      </c>
      <c r="C988" s="90" t="str">
        <f>'PER TRIWULAN'!I983</f>
        <v xml:space="preserve"> Purwodadi </v>
      </c>
      <c r="D988" s="36" t="str">
        <f>'PER TRIWULAN'!B983</f>
        <v>SLB B YPLB DANYANG PURWODADI</v>
      </c>
      <c r="E988" s="62">
        <f>'K8 SMP 2013'!G136</f>
        <v>0</v>
      </c>
      <c r="F988" s="62">
        <f>'K8 SMP 2013'!H136</f>
        <v>0</v>
      </c>
      <c r="G988" s="62">
        <f>'K8 SMP 2013'!I136</f>
        <v>0</v>
      </c>
      <c r="H988" s="62">
        <f>'K8 SMP 2013'!J136</f>
        <v>0</v>
      </c>
      <c r="I988" s="62">
        <f>'K8 SMP 2013'!K136</f>
        <v>0</v>
      </c>
      <c r="J988" s="62">
        <f>'K8 SMP 2013'!L136</f>
        <v>0</v>
      </c>
      <c r="K988" s="62">
        <f>'K8 SMP 2013'!M136</f>
        <v>0</v>
      </c>
      <c r="L988" s="62">
        <f>'K8 SMP 2013'!N136</f>
        <v>0</v>
      </c>
      <c r="M988" s="62">
        <f>'K8 SMP 2013'!O136</f>
        <v>0</v>
      </c>
      <c r="N988" s="62">
        <f>'K8 SMP 2013'!P136</f>
        <v>0</v>
      </c>
      <c r="O988" s="62">
        <f>'K8 SMP 2013'!Q136</f>
        <v>0</v>
      </c>
      <c r="P988" s="62">
        <f>'K8 SMP 2013'!R136</f>
        <v>0</v>
      </c>
      <c r="Q988" s="62">
        <f>'K8 SMP 2013'!S136</f>
        <v>0</v>
      </c>
      <c r="R988" s="62">
        <f t="shared" si="45"/>
        <v>0</v>
      </c>
      <c r="S988" s="59">
        <f t="shared" si="46"/>
        <v>0</v>
      </c>
      <c r="T988" s="59">
        <f t="shared" si="47"/>
        <v>0</v>
      </c>
      <c r="U988" s="59">
        <f>'PER TRIWULAN'!X983</f>
        <v>0</v>
      </c>
      <c r="V988" s="59">
        <f>'K8 SMP 2013'!F136</f>
        <v>0</v>
      </c>
    </row>
    <row r="989" spans="2:22">
      <c r="B989" s="79">
        <f>'PER TRIWULAN'!A984</f>
        <v>978</v>
      </c>
      <c r="C989" s="90" t="str">
        <f>'PER TRIWULAN'!I984</f>
        <v xml:space="preserve"> Purwodadi </v>
      </c>
      <c r="D989" s="36" t="str">
        <f>'PER TRIWULAN'!B984</f>
        <v>SMP Islam Terpadu Pelita Purwodadi</v>
      </c>
      <c r="E989" s="62">
        <f>'K8 SMP 2013'!G137</f>
        <v>1558500</v>
      </c>
      <c r="F989" s="62">
        <f>'K8 SMP 2013'!H137</f>
        <v>6000000</v>
      </c>
      <c r="G989" s="62">
        <f>'K8 SMP 2013'!I137</f>
        <v>4025200</v>
      </c>
      <c r="H989" s="62">
        <f>'K8 SMP 2013'!J137</f>
        <v>16123000</v>
      </c>
      <c r="I989" s="62">
        <f>'K8 SMP 2013'!K137</f>
        <v>4623600</v>
      </c>
      <c r="J989" s="62">
        <f>'K8 SMP 2013'!L137</f>
        <v>12944300</v>
      </c>
      <c r="K989" s="62">
        <f>'K8 SMP 2013'!M137</f>
        <v>8003300</v>
      </c>
      <c r="L989" s="62">
        <f>'K8 SMP 2013'!N137</f>
        <v>12510000</v>
      </c>
      <c r="M989" s="62">
        <f>'K8 SMP 2013'!O137</f>
        <v>1300000</v>
      </c>
      <c r="N989" s="62">
        <f>'K8 SMP 2013'!P137</f>
        <v>3450000</v>
      </c>
      <c r="O989" s="62">
        <f>'K8 SMP 2013'!Q137</f>
        <v>7321000</v>
      </c>
      <c r="P989" s="62">
        <f>'K8 SMP 2013'!R137</f>
        <v>235000</v>
      </c>
      <c r="Q989" s="62">
        <f>'K8 SMP 2013'!S137</f>
        <v>0</v>
      </c>
      <c r="R989" s="62">
        <f t="shared" si="45"/>
        <v>78093900</v>
      </c>
      <c r="S989" s="59">
        <f t="shared" si="46"/>
        <v>0</v>
      </c>
      <c r="T989" s="59">
        <f t="shared" si="47"/>
        <v>6100</v>
      </c>
      <c r="U989" s="59">
        <f>'PER TRIWULAN'!X984</f>
        <v>78100000</v>
      </c>
      <c r="V989" s="59">
        <f>'K8 SMP 2013'!F137</f>
        <v>78100000</v>
      </c>
    </row>
    <row r="990" spans="2:22">
      <c r="B990" s="79">
        <f>'PER TRIWULAN'!A985</f>
        <v>979</v>
      </c>
      <c r="C990" s="90" t="str">
        <f>'PER TRIWULAN'!I985</f>
        <v xml:space="preserve"> Purwodadi </v>
      </c>
      <c r="D990" s="36" t="str">
        <f>'PER TRIWULAN'!B985</f>
        <v>SMP IT Al-Alawi Purwodadi</v>
      </c>
      <c r="E990" s="62">
        <f>'K8 SMP 2013'!G138</f>
        <v>3386971</v>
      </c>
      <c r="F990" s="62">
        <f>'K8 SMP 2013'!H138</f>
        <v>1000000</v>
      </c>
      <c r="G990" s="62">
        <f>'K8 SMP 2013'!I138</f>
        <v>7887600</v>
      </c>
      <c r="H990" s="62">
        <f>'K8 SMP 2013'!J138</f>
        <v>20589100</v>
      </c>
      <c r="I990" s="62">
        <f>'K8 SMP 2013'!K138</f>
        <v>10590329</v>
      </c>
      <c r="J990" s="62">
        <f>'K8 SMP 2013'!L138</f>
        <v>1970000</v>
      </c>
      <c r="K990" s="62">
        <f>'K8 SMP 2013'!M138</f>
        <v>1650000</v>
      </c>
      <c r="L990" s="62">
        <f>'K8 SMP 2013'!N138</f>
        <v>44688000</v>
      </c>
      <c r="M990" s="62">
        <f>'K8 SMP 2013'!O138</f>
        <v>4865000</v>
      </c>
      <c r="N990" s="62">
        <f>'K8 SMP 2013'!P138</f>
        <v>0</v>
      </c>
      <c r="O990" s="62">
        <f>'K8 SMP 2013'!Q138</f>
        <v>3415000</v>
      </c>
      <c r="P990" s="62">
        <f>'K8 SMP 2013'!R138</f>
        <v>0</v>
      </c>
      <c r="Q990" s="62">
        <f>'K8 SMP 2013'!S138</f>
        <v>9653000</v>
      </c>
      <c r="R990" s="62">
        <f t="shared" si="45"/>
        <v>109695000</v>
      </c>
      <c r="S990" s="59">
        <f t="shared" si="46"/>
        <v>0</v>
      </c>
      <c r="T990" s="59">
        <f t="shared" si="47"/>
        <v>0</v>
      </c>
      <c r="U990" s="59">
        <f>'PER TRIWULAN'!X985</f>
        <v>109695000</v>
      </c>
      <c r="V990" s="59">
        <f>'K8 SMP 2013'!F138</f>
        <v>109695000</v>
      </c>
    </row>
    <row r="991" spans="2:22">
      <c r="B991" s="79">
        <f>'PER TRIWULAN'!A986</f>
        <v>980</v>
      </c>
      <c r="C991" s="90" t="str">
        <f>'PER TRIWULAN'!I986</f>
        <v xml:space="preserve"> Purwodadi </v>
      </c>
      <c r="D991" s="36" t="str">
        <f>'PER TRIWULAN'!B986</f>
        <v>SMP LB/B Danyang</v>
      </c>
      <c r="E991" s="62">
        <f>'K8 SMP 2013'!G139</f>
        <v>0</v>
      </c>
      <c r="F991" s="62">
        <f>'K8 SMP 2013'!H139</f>
        <v>0</v>
      </c>
      <c r="G991" s="62">
        <f>'K8 SMP 2013'!I139</f>
        <v>0</v>
      </c>
      <c r="H991" s="62">
        <f>'K8 SMP 2013'!J139</f>
        <v>0</v>
      </c>
      <c r="I991" s="62">
        <f>'K8 SMP 2013'!K139</f>
        <v>0</v>
      </c>
      <c r="J991" s="62">
        <f>'K8 SMP 2013'!L139</f>
        <v>0</v>
      </c>
      <c r="K991" s="62">
        <f>'K8 SMP 2013'!M139</f>
        <v>0</v>
      </c>
      <c r="L991" s="62">
        <f>'K8 SMP 2013'!N139</f>
        <v>0</v>
      </c>
      <c r="M991" s="62">
        <f>'K8 SMP 2013'!O139</f>
        <v>0</v>
      </c>
      <c r="N991" s="62">
        <f>'K8 SMP 2013'!P139</f>
        <v>0</v>
      </c>
      <c r="O991" s="62">
        <f>'K8 SMP 2013'!Q139</f>
        <v>0</v>
      </c>
      <c r="P991" s="62">
        <f>'K8 SMP 2013'!R139</f>
        <v>0</v>
      </c>
      <c r="Q991" s="62">
        <f>'K8 SMP 2013'!S139</f>
        <v>0</v>
      </c>
      <c r="R991" s="62">
        <f t="shared" si="45"/>
        <v>0</v>
      </c>
      <c r="S991" s="59">
        <f t="shared" si="46"/>
        <v>30885000</v>
      </c>
      <c r="T991" s="59">
        <f t="shared" si="47"/>
        <v>0</v>
      </c>
      <c r="U991" s="59">
        <f>'PER TRIWULAN'!X986</f>
        <v>30885000</v>
      </c>
      <c r="V991" s="59">
        <f>'K8 SMP 2013'!F139</f>
        <v>0</v>
      </c>
    </row>
    <row r="992" spans="2:22">
      <c r="B992" s="79">
        <f>'PER TRIWULAN'!A987</f>
        <v>981</v>
      </c>
      <c r="C992" s="90" t="str">
        <f>'PER TRIWULAN'!I987</f>
        <v xml:space="preserve"> Purwodadi </v>
      </c>
      <c r="D992" s="36" t="str">
        <f>'PER TRIWULAN'!B987</f>
        <v>SMP LB/C Danyang</v>
      </c>
      <c r="E992" s="62">
        <f>'K8 SMP 2013'!G140</f>
        <v>0</v>
      </c>
      <c r="F992" s="62">
        <f>'K8 SMP 2013'!H140</f>
        <v>0</v>
      </c>
      <c r="G992" s="62">
        <f>'K8 SMP 2013'!I140</f>
        <v>0</v>
      </c>
      <c r="H992" s="62">
        <f>'K8 SMP 2013'!J140</f>
        <v>0</v>
      </c>
      <c r="I992" s="62">
        <f>'K8 SMP 2013'!K140</f>
        <v>0</v>
      </c>
      <c r="J992" s="62">
        <f>'K8 SMP 2013'!L140</f>
        <v>0</v>
      </c>
      <c r="K992" s="62">
        <f>'K8 SMP 2013'!M140</f>
        <v>0</v>
      </c>
      <c r="L992" s="62">
        <f>'K8 SMP 2013'!N140</f>
        <v>0</v>
      </c>
      <c r="M992" s="62">
        <f>'K8 SMP 2013'!O140</f>
        <v>0</v>
      </c>
      <c r="N992" s="62">
        <f>'K8 SMP 2013'!P140</f>
        <v>0</v>
      </c>
      <c r="O992" s="62">
        <f>'K8 SMP 2013'!Q140</f>
        <v>0</v>
      </c>
      <c r="P992" s="62">
        <f>'K8 SMP 2013'!R140</f>
        <v>0</v>
      </c>
      <c r="Q992" s="62">
        <f>'K8 SMP 2013'!S140</f>
        <v>0</v>
      </c>
      <c r="R992" s="62">
        <f t="shared" si="45"/>
        <v>0</v>
      </c>
      <c r="S992" s="59">
        <f t="shared" si="46"/>
        <v>11715000</v>
      </c>
      <c r="T992" s="59">
        <f t="shared" si="47"/>
        <v>0</v>
      </c>
      <c r="U992" s="59">
        <f>'PER TRIWULAN'!X987</f>
        <v>11715000</v>
      </c>
      <c r="V992" s="59">
        <f>'K8 SMP 2013'!F140</f>
        <v>0</v>
      </c>
    </row>
    <row r="993" spans="2:22">
      <c r="B993" s="79">
        <f>'PER TRIWULAN'!A988</f>
        <v>982</v>
      </c>
      <c r="C993" s="90" t="str">
        <f>'PER TRIWULAN'!I988</f>
        <v xml:space="preserve"> Tanggungharjo </v>
      </c>
      <c r="D993" s="36" t="str">
        <f>'PER TRIWULAN'!B988</f>
        <v>SMP BUDI LUHUR</v>
      </c>
      <c r="E993" s="62">
        <f>'K8 SMP 2013'!G141</f>
        <v>0</v>
      </c>
      <c r="F993" s="62">
        <f>'K8 SMP 2013'!H141</f>
        <v>0</v>
      </c>
      <c r="G993" s="62">
        <f>'K8 SMP 2013'!I141</f>
        <v>8505000</v>
      </c>
      <c r="H993" s="62">
        <f>'K8 SMP 2013'!J141</f>
        <v>0</v>
      </c>
      <c r="I993" s="62">
        <f>'K8 SMP 2013'!K141</f>
        <v>0</v>
      </c>
      <c r="J993" s="62">
        <f>'K8 SMP 2013'!L141</f>
        <v>3150000</v>
      </c>
      <c r="K993" s="62">
        <f>'K8 SMP 2013'!M141</f>
        <v>0</v>
      </c>
      <c r="L993" s="62">
        <f>'K8 SMP 2013'!N141</f>
        <v>62895000</v>
      </c>
      <c r="M993" s="62">
        <f>'K8 SMP 2013'!O141</f>
        <v>0</v>
      </c>
      <c r="N993" s="62">
        <f>'K8 SMP 2013'!P141</f>
        <v>0</v>
      </c>
      <c r="O993" s="62">
        <f>'K8 SMP 2013'!Q141</f>
        <v>0</v>
      </c>
      <c r="P993" s="62">
        <f>'K8 SMP 2013'!R141</f>
        <v>0</v>
      </c>
      <c r="Q993" s="62">
        <f>'K8 SMP 2013'!S141</f>
        <v>0</v>
      </c>
      <c r="R993" s="62">
        <f t="shared" si="45"/>
        <v>74550000</v>
      </c>
      <c r="S993" s="59">
        <f t="shared" si="46"/>
        <v>0</v>
      </c>
      <c r="T993" s="59">
        <f t="shared" si="47"/>
        <v>0</v>
      </c>
      <c r="U993" s="59">
        <f>'PER TRIWULAN'!X988</f>
        <v>74550000</v>
      </c>
      <c r="V993" s="59">
        <f>'K8 SMP 2013'!F141</f>
        <v>74550000</v>
      </c>
    </row>
    <row r="994" spans="2:22">
      <c r="B994" s="79">
        <f>'PER TRIWULAN'!A989</f>
        <v>983</v>
      </c>
      <c r="C994" s="90" t="str">
        <f>'PER TRIWULAN'!I989</f>
        <v xml:space="preserve"> Tanggungharjo </v>
      </c>
      <c r="D994" s="36" t="str">
        <f>'PER TRIWULAN'!B989</f>
        <v>SMP AL Islah Tanggungharjo</v>
      </c>
      <c r="E994" s="62">
        <f>'K8 SMP 2013'!G142</f>
        <v>4207900</v>
      </c>
      <c r="F994" s="62">
        <f>'K8 SMP 2013'!H142</f>
        <v>2135000</v>
      </c>
      <c r="G994" s="62">
        <f>'K8 SMP 2013'!I142</f>
        <v>10756000</v>
      </c>
      <c r="H994" s="62">
        <f>'K8 SMP 2013'!J142</f>
        <v>9367100</v>
      </c>
      <c r="I994" s="62">
        <f>'K8 SMP 2013'!K142</f>
        <v>20493000</v>
      </c>
      <c r="J994" s="62">
        <f>'K8 SMP 2013'!L142</f>
        <v>8873000</v>
      </c>
      <c r="K994" s="62">
        <f>'K8 SMP 2013'!M142</f>
        <v>11970000</v>
      </c>
      <c r="L994" s="62">
        <f>'K8 SMP 2013'!N142</f>
        <v>26400000</v>
      </c>
      <c r="M994" s="62">
        <f>'K8 SMP 2013'!O142</f>
        <v>2500000</v>
      </c>
      <c r="N994" s="62">
        <f>'K8 SMP 2013'!P142</f>
        <v>0</v>
      </c>
      <c r="O994" s="62">
        <f>'K8 SMP 2013'!Q142</f>
        <v>4799500</v>
      </c>
      <c r="P994" s="62">
        <f>'K8 SMP 2013'!R142</f>
        <v>0</v>
      </c>
      <c r="Q994" s="62">
        <f>'K8 SMP 2013'!S142</f>
        <v>3933500</v>
      </c>
      <c r="R994" s="62">
        <f t="shared" si="45"/>
        <v>105435000</v>
      </c>
      <c r="S994" s="59">
        <f t="shared" si="46"/>
        <v>0</v>
      </c>
      <c r="T994" s="59">
        <f t="shared" si="47"/>
        <v>0</v>
      </c>
      <c r="U994" s="59">
        <f>'PER TRIWULAN'!X989</f>
        <v>105435000</v>
      </c>
      <c r="V994" s="59">
        <f>'K8 SMP 2013'!F142</f>
        <v>105435000</v>
      </c>
    </row>
    <row r="995" spans="2:22">
      <c r="B995" s="79">
        <f>'PER TRIWULAN'!A990</f>
        <v>984</v>
      </c>
      <c r="C995" s="90" t="str">
        <f>'PER TRIWULAN'!I990</f>
        <v xml:space="preserve"> Tawangharjo </v>
      </c>
      <c r="D995" s="36" t="str">
        <f>'PER TRIWULAN'!B990</f>
        <v>SMP PGRI TAWANGHARJO</v>
      </c>
      <c r="E995" s="62">
        <f>'K8 SMP 2013'!G143</f>
        <v>0</v>
      </c>
      <c r="F995" s="62">
        <f>'K8 SMP 2013'!H143</f>
        <v>0</v>
      </c>
      <c r="G995" s="62">
        <f>'K8 SMP 2013'!I143</f>
        <v>0</v>
      </c>
      <c r="H995" s="62">
        <f>'K8 SMP 2013'!J143</f>
        <v>0</v>
      </c>
      <c r="I995" s="62">
        <f>'K8 SMP 2013'!K143</f>
        <v>0</v>
      </c>
      <c r="J995" s="62">
        <f>'K8 SMP 2013'!L143</f>
        <v>0</v>
      </c>
      <c r="K995" s="62">
        <f>'K8 SMP 2013'!M143</f>
        <v>0</v>
      </c>
      <c r="L995" s="62">
        <f>'K8 SMP 2013'!N143</f>
        <v>0</v>
      </c>
      <c r="M995" s="62">
        <f>'K8 SMP 2013'!O143</f>
        <v>0</v>
      </c>
      <c r="N995" s="62">
        <f>'K8 SMP 2013'!P143</f>
        <v>0</v>
      </c>
      <c r="O995" s="62">
        <f>'K8 SMP 2013'!Q143</f>
        <v>0</v>
      </c>
      <c r="P995" s="62">
        <f>'K8 SMP 2013'!R143</f>
        <v>0</v>
      </c>
      <c r="Q995" s="62">
        <f>'K8 SMP 2013'!S143</f>
        <v>0</v>
      </c>
      <c r="R995" s="62">
        <f t="shared" si="45"/>
        <v>0</v>
      </c>
      <c r="S995" s="59">
        <f t="shared" si="46"/>
        <v>80585000</v>
      </c>
      <c r="T995" s="59">
        <f t="shared" si="47"/>
        <v>0</v>
      </c>
      <c r="U995" s="59">
        <f>'PER TRIWULAN'!X990</f>
        <v>80585000</v>
      </c>
      <c r="V995" s="59">
        <f>'K8 SMP 2013'!F143</f>
        <v>0</v>
      </c>
    </row>
    <row r="996" spans="2:22">
      <c r="B996" s="79">
        <f>'PER TRIWULAN'!A991</f>
        <v>985</v>
      </c>
      <c r="C996" s="90" t="str">
        <f>'PER TRIWULAN'!I991</f>
        <v xml:space="preserve"> Tegowanu </v>
      </c>
      <c r="D996" s="36" t="str">
        <f>'PER TRIWULAN'!B991</f>
        <v>SMP ISLAM TEGOWANU</v>
      </c>
      <c r="E996" s="62">
        <f>'K8 SMP 2013'!G144</f>
        <v>0</v>
      </c>
      <c r="F996" s="62">
        <f>'K8 SMP 2013'!H144</f>
        <v>0</v>
      </c>
      <c r="G996" s="62">
        <f>'K8 SMP 2013'!I144</f>
        <v>0</v>
      </c>
      <c r="H996" s="62">
        <f>'K8 SMP 2013'!J144</f>
        <v>0</v>
      </c>
      <c r="I996" s="62">
        <f>'K8 SMP 2013'!K144</f>
        <v>0</v>
      </c>
      <c r="J996" s="62">
        <f>'K8 SMP 2013'!L144</f>
        <v>0</v>
      </c>
      <c r="K996" s="62">
        <f>'K8 SMP 2013'!M144</f>
        <v>0</v>
      </c>
      <c r="L996" s="62">
        <f>'K8 SMP 2013'!N144</f>
        <v>0</v>
      </c>
      <c r="M996" s="62">
        <f>'K8 SMP 2013'!O144</f>
        <v>0</v>
      </c>
      <c r="N996" s="62">
        <f>'K8 SMP 2013'!P144</f>
        <v>0</v>
      </c>
      <c r="O996" s="62">
        <f>'K8 SMP 2013'!Q144</f>
        <v>0</v>
      </c>
      <c r="P996" s="62">
        <f>'K8 SMP 2013'!R144</f>
        <v>0</v>
      </c>
      <c r="Q996" s="62">
        <f>'K8 SMP 2013'!S144</f>
        <v>0</v>
      </c>
      <c r="R996" s="62">
        <f t="shared" si="45"/>
        <v>0</v>
      </c>
      <c r="S996" s="59">
        <f t="shared" si="46"/>
        <v>0</v>
      </c>
      <c r="T996" s="59">
        <f t="shared" si="47"/>
        <v>130640000</v>
      </c>
      <c r="U996" s="59">
        <f>'PER TRIWULAN'!X991</f>
        <v>130640000</v>
      </c>
      <c r="V996" s="59">
        <f>'K8 SMP 2013'!F144</f>
        <v>130640000</v>
      </c>
    </row>
    <row r="997" spans="2:22">
      <c r="B997" s="79">
        <f>'PER TRIWULAN'!A992</f>
        <v>986</v>
      </c>
      <c r="C997" s="90" t="str">
        <f>'PER TRIWULAN'!I992</f>
        <v xml:space="preserve"> Tegowanu </v>
      </c>
      <c r="D997" s="36" t="str">
        <f>'PER TRIWULAN'!B992</f>
        <v>SMP KRISTEN TEGOWANU</v>
      </c>
      <c r="E997" s="62">
        <f>'K8 SMP 2013'!G145</f>
        <v>0</v>
      </c>
      <c r="F997" s="62">
        <f>'K8 SMP 2013'!H145</f>
        <v>0</v>
      </c>
      <c r="G997" s="62">
        <f>'K8 SMP 2013'!I145</f>
        <v>0</v>
      </c>
      <c r="H997" s="62">
        <f>'K8 SMP 2013'!J145</f>
        <v>0</v>
      </c>
      <c r="I997" s="62">
        <f>'K8 SMP 2013'!K145</f>
        <v>0</v>
      </c>
      <c r="J997" s="62">
        <f>'K8 SMP 2013'!L145</f>
        <v>0</v>
      </c>
      <c r="K997" s="62">
        <f>'K8 SMP 2013'!M145</f>
        <v>0</v>
      </c>
      <c r="L997" s="62">
        <f>'K8 SMP 2013'!N145</f>
        <v>0</v>
      </c>
      <c r="M997" s="62">
        <f>'K8 SMP 2013'!O145</f>
        <v>0</v>
      </c>
      <c r="N997" s="62">
        <f>'K8 SMP 2013'!P145</f>
        <v>0</v>
      </c>
      <c r="O997" s="62">
        <f>'K8 SMP 2013'!Q145</f>
        <v>0</v>
      </c>
      <c r="P997" s="62">
        <f>'K8 SMP 2013'!R145</f>
        <v>0</v>
      </c>
      <c r="Q997" s="62">
        <f>'K8 SMP 2013'!S145</f>
        <v>0</v>
      </c>
      <c r="R997" s="62">
        <f t="shared" si="45"/>
        <v>0</v>
      </c>
      <c r="S997" s="59">
        <f t="shared" si="46"/>
        <v>17040000</v>
      </c>
      <c r="T997" s="59">
        <f t="shared" si="47"/>
        <v>0</v>
      </c>
      <c r="U997" s="59">
        <f>'PER TRIWULAN'!X992</f>
        <v>17040000</v>
      </c>
      <c r="V997" s="59">
        <f>'K8 SMP 2013'!F145</f>
        <v>0</v>
      </c>
    </row>
    <row r="998" spans="2:22">
      <c r="B998" s="79">
        <f>'PER TRIWULAN'!A993</f>
        <v>987</v>
      </c>
      <c r="C998" s="90" t="str">
        <f>'PER TRIWULAN'!I993</f>
        <v xml:space="preserve"> Tegowanu </v>
      </c>
      <c r="D998" s="36" t="str">
        <f>'PER TRIWULAN'!B993</f>
        <v>SMP PGRI TEGOWANU</v>
      </c>
      <c r="E998" s="62">
        <f>'K8 SMP 2013'!G146</f>
        <v>1873000</v>
      </c>
      <c r="F998" s="62">
        <f>'K8 SMP 2013'!H146</f>
        <v>3730000</v>
      </c>
      <c r="G998" s="62">
        <f>'K8 SMP 2013'!I146</f>
        <v>8246000</v>
      </c>
      <c r="H998" s="62">
        <f>'K8 SMP 2013'!J146</f>
        <v>16654000</v>
      </c>
      <c r="I998" s="62">
        <f>'K8 SMP 2013'!K146</f>
        <v>4957000</v>
      </c>
      <c r="J998" s="62">
        <f>'K8 SMP 2013'!L146</f>
        <v>1950000</v>
      </c>
      <c r="K998" s="62">
        <f>'K8 SMP 2013'!M146</f>
        <v>3423000</v>
      </c>
      <c r="L998" s="62">
        <f>'K8 SMP 2013'!N146</f>
        <v>63600000</v>
      </c>
      <c r="M998" s="62">
        <f>'K8 SMP 2013'!O146</f>
        <v>3211000</v>
      </c>
      <c r="N998" s="62">
        <f>'K8 SMP 2013'!P146</f>
        <v>0</v>
      </c>
      <c r="O998" s="62">
        <f>'K8 SMP 2013'!Q146</f>
        <v>600000</v>
      </c>
      <c r="P998" s="62">
        <f>'K8 SMP 2013'!R146</f>
        <v>2276000</v>
      </c>
      <c r="Q998" s="62">
        <f>'K8 SMP 2013'!S146</f>
        <v>950000</v>
      </c>
      <c r="R998" s="62">
        <f t="shared" si="45"/>
        <v>111470000</v>
      </c>
      <c r="S998" s="59">
        <f t="shared" si="46"/>
        <v>0</v>
      </c>
      <c r="T998" s="59">
        <f t="shared" si="47"/>
        <v>0</v>
      </c>
      <c r="U998" s="59">
        <f>'PER TRIWULAN'!X993</f>
        <v>111470000</v>
      </c>
      <c r="V998" s="59">
        <f>'K8 SMP 2013'!F146</f>
        <v>111470000</v>
      </c>
    </row>
    <row r="999" spans="2:22">
      <c r="B999" s="79">
        <f>'PER TRIWULAN'!A994</f>
        <v>988</v>
      </c>
      <c r="C999" s="90" t="str">
        <f>'PER TRIWULAN'!I994</f>
        <v xml:space="preserve"> Toroh </v>
      </c>
      <c r="D999" s="36" t="str">
        <f>'PER TRIWULAN'!B994</f>
        <v>SMP KARYA TOROH</v>
      </c>
      <c r="E999" s="62">
        <f>'K8 SMP 2013'!G147</f>
        <v>0</v>
      </c>
      <c r="F999" s="62">
        <f>'K8 SMP 2013'!H147</f>
        <v>650000</v>
      </c>
      <c r="G999" s="62">
        <f>'K8 SMP 2013'!I147</f>
        <v>12463000</v>
      </c>
      <c r="H999" s="62">
        <f>'K8 SMP 2013'!J147</f>
        <v>9200000</v>
      </c>
      <c r="I999" s="62">
        <f>'K8 SMP 2013'!K147</f>
        <v>2000000</v>
      </c>
      <c r="J999" s="62">
        <f>'K8 SMP 2013'!L147</f>
        <v>4175000</v>
      </c>
      <c r="K999" s="62">
        <f>'K8 SMP 2013'!M147</f>
        <v>280000</v>
      </c>
      <c r="L999" s="62">
        <f>'K8 SMP 2013'!N147</f>
        <v>127360000</v>
      </c>
      <c r="M999" s="62">
        <f>'K8 SMP 2013'!O147</f>
        <v>2100000</v>
      </c>
      <c r="N999" s="62">
        <f>'K8 SMP 2013'!P147</f>
        <v>0</v>
      </c>
      <c r="O999" s="62">
        <f>'K8 SMP 2013'!Q147</f>
        <v>0</v>
      </c>
      <c r="P999" s="62">
        <f>'K8 SMP 2013'!R147</f>
        <v>700000</v>
      </c>
      <c r="Q999" s="62">
        <f>'K8 SMP 2013'!S147</f>
        <v>0</v>
      </c>
      <c r="R999" s="62">
        <f t="shared" si="45"/>
        <v>158928000</v>
      </c>
      <c r="S999" s="59">
        <f t="shared" si="46"/>
        <v>7100000</v>
      </c>
      <c r="T999" s="59">
        <f t="shared" si="47"/>
        <v>33482000</v>
      </c>
      <c r="U999" s="59">
        <f>'PER TRIWULAN'!X994</f>
        <v>199510000</v>
      </c>
      <c r="V999" s="59">
        <f>'K8 SMP 2013'!F147</f>
        <v>192410000</v>
      </c>
    </row>
    <row r="1000" spans="2:22">
      <c r="B1000" s="79">
        <f>'PER TRIWULAN'!A995</f>
        <v>989</v>
      </c>
      <c r="C1000" s="90" t="str">
        <f>'PER TRIWULAN'!I995</f>
        <v xml:space="preserve"> Toroh </v>
      </c>
      <c r="D1000" s="36" t="str">
        <f>'PER TRIWULAN'!B995</f>
        <v>SMP KRISTEN PUTRA WACANA TOROH</v>
      </c>
      <c r="E1000" s="62">
        <f>'K8 SMP 2013'!G148</f>
        <v>0</v>
      </c>
      <c r="F1000" s="62">
        <f>'K8 SMP 2013'!H148</f>
        <v>0</v>
      </c>
      <c r="G1000" s="62">
        <f>'K8 SMP 2013'!I148</f>
        <v>6017420</v>
      </c>
      <c r="H1000" s="62">
        <f>'K8 SMP 2013'!J148</f>
        <v>0</v>
      </c>
      <c r="I1000" s="62">
        <f>'K8 SMP 2013'!K148</f>
        <v>6482400</v>
      </c>
      <c r="J1000" s="62">
        <f>'K8 SMP 2013'!L148</f>
        <v>5719373</v>
      </c>
      <c r="K1000" s="62">
        <f>'K8 SMP 2013'!M148</f>
        <v>0</v>
      </c>
      <c r="L1000" s="62">
        <f>'K8 SMP 2013'!N148</f>
        <v>42840807</v>
      </c>
      <c r="M1000" s="62">
        <f>'K8 SMP 2013'!O148</f>
        <v>0</v>
      </c>
      <c r="N1000" s="62">
        <f>'K8 SMP 2013'!P148</f>
        <v>0</v>
      </c>
      <c r="O1000" s="62">
        <f>'K8 SMP 2013'!Q148</f>
        <v>0</v>
      </c>
      <c r="P1000" s="62">
        <f>'K8 SMP 2013'!R148</f>
        <v>0</v>
      </c>
      <c r="Q1000" s="62">
        <f>'K8 SMP 2013'!S148</f>
        <v>0</v>
      </c>
      <c r="R1000" s="62">
        <f t="shared" si="45"/>
        <v>61060000</v>
      </c>
      <c r="S1000" s="59">
        <f t="shared" si="46"/>
        <v>0</v>
      </c>
      <c r="T1000" s="59">
        <f t="shared" si="47"/>
        <v>0</v>
      </c>
      <c r="U1000" s="59">
        <f>'PER TRIWULAN'!X995</f>
        <v>61060000</v>
      </c>
      <c r="V1000" s="59">
        <f>'K8 SMP 2013'!F148</f>
        <v>61060000</v>
      </c>
    </row>
    <row r="1001" spans="2:22">
      <c r="B1001" s="79">
        <f>'PER TRIWULAN'!A996</f>
        <v>990</v>
      </c>
      <c r="C1001" s="90" t="str">
        <f>'PER TRIWULAN'!I996</f>
        <v xml:space="preserve"> Toroh </v>
      </c>
      <c r="D1001" s="36" t="str">
        <f>'PER TRIWULAN'!B996</f>
        <v>SMP PEMBANGUNAN DESA</v>
      </c>
      <c r="E1001" s="62">
        <f>'K8 SMP 2013'!G149</f>
        <v>0</v>
      </c>
      <c r="F1001" s="62">
        <f>'K8 SMP 2013'!H149</f>
        <v>6000000</v>
      </c>
      <c r="G1001" s="62">
        <f>'K8 SMP 2013'!I149</f>
        <v>8200000</v>
      </c>
      <c r="H1001" s="62">
        <f>'K8 SMP 2013'!J149</f>
        <v>35760000</v>
      </c>
      <c r="I1001" s="62">
        <f>'K8 SMP 2013'!K149</f>
        <v>9070000</v>
      </c>
      <c r="J1001" s="62">
        <f>'K8 SMP 2013'!L149</f>
        <v>4810000</v>
      </c>
      <c r="K1001" s="62">
        <f>'K8 SMP 2013'!M149</f>
        <v>12250000</v>
      </c>
      <c r="L1001" s="62">
        <f>'K8 SMP 2013'!N149</f>
        <v>189915000</v>
      </c>
      <c r="M1001" s="62">
        <f>'K8 SMP 2013'!O149</f>
        <v>1200000</v>
      </c>
      <c r="N1001" s="62">
        <f>'K8 SMP 2013'!P149</f>
        <v>1750000</v>
      </c>
      <c r="O1001" s="62">
        <f>'K8 SMP 2013'!Q149</f>
        <v>1200000</v>
      </c>
      <c r="P1001" s="62">
        <f>'K8 SMP 2013'!R149</f>
        <v>0</v>
      </c>
      <c r="Q1001" s="62">
        <f>'K8 SMP 2013'!S149</f>
        <v>0</v>
      </c>
      <c r="R1001" s="62">
        <f t="shared" si="45"/>
        <v>270155000</v>
      </c>
      <c r="S1001" s="59">
        <f t="shared" si="46"/>
        <v>0</v>
      </c>
      <c r="T1001" s="59">
        <f t="shared" si="47"/>
        <v>0</v>
      </c>
      <c r="U1001" s="59">
        <f>'PER TRIWULAN'!X996</f>
        <v>270155000</v>
      </c>
      <c r="V1001" s="59">
        <f>'K8 SMP 2013'!F149</f>
        <v>270155000</v>
      </c>
    </row>
    <row r="1002" spans="2:22">
      <c r="B1002" s="79">
        <f>'PER TRIWULAN'!A997</f>
        <v>991</v>
      </c>
      <c r="C1002" s="90" t="str">
        <f>'PER TRIWULAN'!I997</f>
        <v xml:space="preserve"> Wirosari </v>
      </c>
      <c r="D1002" s="36" t="str">
        <f>'PER TRIWULAN'!B997</f>
        <v>SMP MIFTAHUSSA ADAH</v>
      </c>
      <c r="E1002" s="62">
        <f>'K8 SMP 2013'!G150</f>
        <v>0</v>
      </c>
      <c r="F1002" s="62">
        <f>'K8 SMP 2013'!H150</f>
        <v>0</v>
      </c>
      <c r="G1002" s="62">
        <f>'K8 SMP 2013'!I150</f>
        <v>0</v>
      </c>
      <c r="H1002" s="62">
        <f>'K8 SMP 2013'!J150</f>
        <v>0</v>
      </c>
      <c r="I1002" s="62">
        <f>'K8 SMP 2013'!K150</f>
        <v>0</v>
      </c>
      <c r="J1002" s="62">
        <f>'K8 SMP 2013'!L150</f>
        <v>0</v>
      </c>
      <c r="K1002" s="62">
        <f>'K8 SMP 2013'!M150</f>
        <v>0</v>
      </c>
      <c r="L1002" s="62">
        <f>'K8 SMP 2013'!N150</f>
        <v>0</v>
      </c>
      <c r="M1002" s="62">
        <f>'K8 SMP 2013'!O150</f>
        <v>0</v>
      </c>
      <c r="N1002" s="62">
        <f>'K8 SMP 2013'!P150</f>
        <v>0</v>
      </c>
      <c r="O1002" s="62">
        <f>'K8 SMP 2013'!Q150</f>
        <v>0</v>
      </c>
      <c r="P1002" s="62">
        <f>'K8 SMP 2013'!R150</f>
        <v>0</v>
      </c>
      <c r="Q1002" s="62">
        <f>'K8 SMP 2013'!S150</f>
        <v>0</v>
      </c>
      <c r="R1002" s="62">
        <f t="shared" si="45"/>
        <v>0</v>
      </c>
      <c r="S1002" s="59">
        <f t="shared" si="46"/>
        <v>198445000</v>
      </c>
      <c r="T1002" s="59">
        <f t="shared" si="47"/>
        <v>0</v>
      </c>
      <c r="U1002" s="59">
        <f>'PER TRIWULAN'!X997</f>
        <v>198445000</v>
      </c>
      <c r="V1002" s="59">
        <f>'K8 SMP 2013'!F150</f>
        <v>0</v>
      </c>
    </row>
    <row r="1003" spans="2:22">
      <c r="B1003" s="79">
        <f>'PER TRIWULAN'!A998</f>
        <v>992</v>
      </c>
      <c r="C1003" s="90" t="str">
        <f>'PER TRIWULAN'!I998</f>
        <v xml:space="preserve"> Wirosari </v>
      </c>
      <c r="D1003" s="36" t="str">
        <f>'PER TRIWULAN'!B998</f>
        <v>SMP AL ISLAM WIROSARI</v>
      </c>
      <c r="E1003" s="62">
        <f>'K8 SMP 2013'!G151</f>
        <v>2240000</v>
      </c>
      <c r="F1003" s="62">
        <f>'K8 SMP 2013'!H151</f>
        <v>1200000</v>
      </c>
      <c r="G1003" s="62">
        <f>'K8 SMP 2013'!I151</f>
        <v>6500925</v>
      </c>
      <c r="H1003" s="62">
        <f>'K8 SMP 2013'!J151</f>
        <v>1555750</v>
      </c>
      <c r="I1003" s="62">
        <f>'K8 SMP 2013'!K151</f>
        <v>5651925</v>
      </c>
      <c r="J1003" s="62">
        <f>'K8 SMP 2013'!L151</f>
        <v>103500</v>
      </c>
      <c r="K1003" s="62">
        <f>'K8 SMP 2013'!M151</f>
        <v>57699600</v>
      </c>
      <c r="L1003" s="62">
        <f>'K8 SMP 2013'!N151</f>
        <v>0</v>
      </c>
      <c r="M1003" s="62">
        <f>'K8 SMP 2013'!O151</f>
        <v>0</v>
      </c>
      <c r="N1003" s="62">
        <f>'K8 SMP 2013'!P151</f>
        <v>767500</v>
      </c>
      <c r="O1003" s="62">
        <f>'K8 SMP 2013'!Q151</f>
        <v>175800</v>
      </c>
      <c r="P1003" s="62">
        <f>'K8 SMP 2013'!R151</f>
        <v>430000</v>
      </c>
      <c r="Q1003" s="62">
        <f>'K8 SMP 2013'!S151</f>
        <v>0</v>
      </c>
      <c r="R1003" s="62">
        <f t="shared" si="45"/>
        <v>76325000</v>
      </c>
      <c r="S1003" s="59">
        <f t="shared" si="46"/>
        <v>0</v>
      </c>
      <c r="T1003" s="59">
        <f t="shared" si="47"/>
        <v>0</v>
      </c>
      <c r="U1003" s="59">
        <f>'PER TRIWULAN'!X998</f>
        <v>76325000</v>
      </c>
      <c r="V1003" s="59">
        <f>'K8 SMP 2013'!F151</f>
        <v>76325000</v>
      </c>
    </row>
    <row r="1004" spans="2:22">
      <c r="B1004" s="79">
        <f>'PER TRIWULAN'!A999</f>
        <v>993</v>
      </c>
      <c r="C1004" s="90" t="str">
        <f>'PER TRIWULAN'!I999</f>
        <v xml:space="preserve"> Wirosari </v>
      </c>
      <c r="D1004" s="36" t="str">
        <f>'PER TRIWULAN'!B999</f>
        <v>SMP KRISTEN WIROSARI</v>
      </c>
      <c r="E1004" s="62">
        <f>'K8 SMP 2013'!G152</f>
        <v>0</v>
      </c>
      <c r="F1004" s="62">
        <f>'K8 SMP 2013'!H152</f>
        <v>1000000</v>
      </c>
      <c r="G1004" s="62">
        <f>'K8 SMP 2013'!I152</f>
        <v>1509988</v>
      </c>
      <c r="H1004" s="62">
        <f>'K8 SMP 2013'!J152</f>
        <v>1919540</v>
      </c>
      <c r="I1004" s="62">
        <f>'K8 SMP 2013'!K152</f>
        <v>807271</v>
      </c>
      <c r="J1004" s="62">
        <f>'K8 SMP 2013'!L152</f>
        <v>2591098</v>
      </c>
      <c r="K1004" s="62">
        <f>'K8 SMP 2013'!M152</f>
        <v>992569</v>
      </c>
      <c r="L1004" s="62">
        <f>'K8 SMP 2013'!N152</f>
        <v>36698334</v>
      </c>
      <c r="M1004" s="62">
        <f>'K8 SMP 2013'!O152</f>
        <v>0</v>
      </c>
      <c r="N1004" s="62">
        <f>'K8 SMP 2013'!P152</f>
        <v>781000</v>
      </c>
      <c r="O1004" s="62">
        <f>'K8 SMP 2013'!Q152</f>
        <v>165200</v>
      </c>
      <c r="P1004" s="62">
        <f>'K8 SMP 2013'!R152</f>
        <v>395000</v>
      </c>
      <c r="Q1004" s="62">
        <f>'K8 SMP 2013'!S152</f>
        <v>0</v>
      </c>
      <c r="R1004" s="62">
        <f t="shared" si="45"/>
        <v>46860000</v>
      </c>
      <c r="S1004" s="59">
        <f t="shared" si="46"/>
        <v>0</v>
      </c>
      <c r="T1004" s="59">
        <f t="shared" si="47"/>
        <v>0</v>
      </c>
      <c r="U1004" s="59">
        <f>'PER TRIWULAN'!X999</f>
        <v>46860000</v>
      </c>
      <c r="V1004" s="59">
        <f>'K8 SMP 2013'!F152</f>
        <v>46860000</v>
      </c>
    </row>
    <row r="1005" spans="2:22">
      <c r="B1005" s="79">
        <f>'PER TRIWULAN'!A1000</f>
        <v>994</v>
      </c>
      <c r="C1005" s="90" t="str">
        <f>'PER TRIWULAN'!I1000</f>
        <v xml:space="preserve"> Wirosari </v>
      </c>
      <c r="D1005" s="36" t="str">
        <f>'PER TRIWULAN'!B1000</f>
        <v>SMP PGRI Wirosari</v>
      </c>
      <c r="E1005" s="62">
        <f>'K8 SMP 2013'!G153</f>
        <v>0</v>
      </c>
      <c r="F1005" s="62">
        <f>'K8 SMP 2013'!H153</f>
        <v>0</v>
      </c>
      <c r="G1005" s="62">
        <f>'K8 SMP 2013'!I153</f>
        <v>0</v>
      </c>
      <c r="H1005" s="62">
        <f>'K8 SMP 2013'!J153</f>
        <v>0</v>
      </c>
      <c r="I1005" s="62">
        <f>'K8 SMP 2013'!K153</f>
        <v>0</v>
      </c>
      <c r="J1005" s="62">
        <f>'K8 SMP 2013'!L153</f>
        <v>0</v>
      </c>
      <c r="K1005" s="62">
        <f>'K8 SMP 2013'!M153</f>
        <v>0</v>
      </c>
      <c r="L1005" s="62">
        <f>'K8 SMP 2013'!N153</f>
        <v>0</v>
      </c>
      <c r="M1005" s="62">
        <f>'K8 SMP 2013'!O153</f>
        <v>0</v>
      </c>
      <c r="N1005" s="62">
        <f>'K8 SMP 2013'!P153</f>
        <v>0</v>
      </c>
      <c r="O1005" s="62">
        <f>'K8 SMP 2013'!Q153</f>
        <v>0</v>
      </c>
      <c r="P1005" s="62">
        <f>'K8 SMP 2013'!R153</f>
        <v>0</v>
      </c>
      <c r="Q1005" s="62">
        <f>'K8 SMP 2013'!S153</f>
        <v>0</v>
      </c>
      <c r="R1005" s="62">
        <f t="shared" si="45"/>
        <v>0</v>
      </c>
      <c r="S1005" s="59">
        <f t="shared" si="46"/>
        <v>124960000</v>
      </c>
      <c r="T1005" s="59">
        <f t="shared" si="47"/>
        <v>0</v>
      </c>
      <c r="U1005" s="59">
        <f>'PER TRIWULAN'!X1000</f>
        <v>124960000</v>
      </c>
      <c r="V1005" s="59">
        <f>'K8 SMP 2013'!F153</f>
        <v>0</v>
      </c>
    </row>
    <row r="1006" spans="2:22">
      <c r="B1006" s="79">
        <f>'PER TRIWULAN'!A1001</f>
        <v>995</v>
      </c>
      <c r="C1006" s="90" t="str">
        <f>'PER TRIWULAN'!I1001</f>
        <v xml:space="preserve"> Purwodadi </v>
      </c>
      <c r="D1006" s="36" t="str">
        <f>'PER TRIWULAN'!B1001</f>
        <v>SMP Islam Integral Luqman Al Hakim</v>
      </c>
      <c r="E1006" s="62">
        <f>'K8 SMP 2013'!G154</f>
        <v>0</v>
      </c>
      <c r="F1006" s="62">
        <f>'K8 SMP 2013'!H154</f>
        <v>0</v>
      </c>
      <c r="G1006" s="62">
        <f>'K8 SMP 2013'!I154</f>
        <v>0</v>
      </c>
      <c r="H1006" s="62">
        <f>'K8 SMP 2013'!J154</f>
        <v>0</v>
      </c>
      <c r="I1006" s="62">
        <f>'K8 SMP 2013'!K154</f>
        <v>0</v>
      </c>
      <c r="J1006" s="62">
        <f>'K8 SMP 2013'!L154</f>
        <v>0</v>
      </c>
      <c r="K1006" s="62">
        <f>'K8 SMP 2013'!M154</f>
        <v>0</v>
      </c>
      <c r="L1006" s="62">
        <f>'K8 SMP 2013'!N154</f>
        <v>0</v>
      </c>
      <c r="M1006" s="62">
        <f>'K8 SMP 2013'!O154</f>
        <v>0</v>
      </c>
      <c r="N1006" s="62">
        <f>'K8 SMP 2013'!P154</f>
        <v>0</v>
      </c>
      <c r="O1006" s="62">
        <f>'K8 SMP 2013'!Q154</f>
        <v>0</v>
      </c>
      <c r="P1006" s="62">
        <f>'K8 SMP 2013'!R154</f>
        <v>0</v>
      </c>
      <c r="Q1006" s="62">
        <f>'K8 SMP 2013'!S154</f>
        <v>0</v>
      </c>
      <c r="R1006" s="62">
        <f t="shared" si="45"/>
        <v>0</v>
      </c>
      <c r="S1006" s="59">
        <f t="shared" si="46"/>
        <v>36920000</v>
      </c>
      <c r="T1006" s="59">
        <f t="shared" si="47"/>
        <v>0</v>
      </c>
      <c r="U1006" s="59">
        <f>'PER TRIWULAN'!X1001</f>
        <v>36920000</v>
      </c>
      <c r="V1006" s="59">
        <f>'K8 SMP 2013'!F154</f>
        <v>0</v>
      </c>
    </row>
    <row r="1007" spans="2:22">
      <c r="B1007" s="79">
        <f>'PER TRIWULAN'!A1002</f>
        <v>996</v>
      </c>
      <c r="C1007" s="90" t="str">
        <f>'PER TRIWULAN'!I1002</f>
        <v xml:space="preserve"> Pulokulon </v>
      </c>
      <c r="D1007" s="36" t="str">
        <f>'PER TRIWULAN'!B1002</f>
        <v xml:space="preserve"> SMP Islam Sirojuddin Sidorejo Pulokulon </v>
      </c>
      <c r="E1007" s="62">
        <f>'K8 SMP 2013'!G155</f>
        <v>0</v>
      </c>
      <c r="F1007" s="62">
        <f>'K8 SMP 2013'!H155</f>
        <v>300000</v>
      </c>
      <c r="G1007" s="62">
        <f>'K8 SMP 2013'!I155</f>
        <v>0</v>
      </c>
      <c r="H1007" s="62">
        <f>'K8 SMP 2013'!J155</f>
        <v>750000</v>
      </c>
      <c r="I1007" s="62">
        <f>'K8 SMP 2013'!K155</f>
        <v>0</v>
      </c>
      <c r="J1007" s="62">
        <f>'K8 SMP 2013'!L155</f>
        <v>0</v>
      </c>
      <c r="K1007" s="62">
        <f>'K8 SMP 2013'!M155</f>
        <v>7020000</v>
      </c>
      <c r="L1007" s="62">
        <f>'K8 SMP 2013'!N155</f>
        <v>0</v>
      </c>
      <c r="M1007" s="62">
        <f>'K8 SMP 2013'!O155</f>
        <v>0</v>
      </c>
      <c r="N1007" s="62">
        <f>'K8 SMP 2013'!P155</f>
        <v>0</v>
      </c>
      <c r="O1007" s="62">
        <f>'K8 SMP 2013'!Q155</f>
        <v>805000</v>
      </c>
      <c r="P1007" s="62">
        <f>'K8 SMP 2013'!R155</f>
        <v>0</v>
      </c>
      <c r="Q1007" s="62">
        <f>'K8 SMP 2013'!S155</f>
        <v>0</v>
      </c>
      <c r="R1007" s="62">
        <f t="shared" si="45"/>
        <v>8875000</v>
      </c>
      <c r="S1007" s="59">
        <f t="shared" si="46"/>
        <v>0</v>
      </c>
      <c r="T1007" s="59">
        <f t="shared" si="47"/>
        <v>0</v>
      </c>
      <c r="U1007" s="59">
        <f>'PER TRIWULAN'!X1002</f>
        <v>8875000</v>
      </c>
      <c r="V1007" s="59">
        <f>'K8 SMP 2013'!F155</f>
        <v>8875000</v>
      </c>
    </row>
    <row r="1008" spans="2:22">
      <c r="B1008" s="79">
        <f>'PER TRIWULAN'!A1003</f>
        <v>997</v>
      </c>
      <c r="C1008" s="90" t="str">
        <f>'PER TRIWULAN'!I1003</f>
        <v xml:space="preserve"> Tawangharjo </v>
      </c>
      <c r="D1008" s="36" t="str">
        <f>'PER TRIWULAN'!B1003</f>
        <v xml:space="preserve"> SMP Kanzul Lughoh Al Taqih Selo Tawangharjo </v>
      </c>
      <c r="E1008" s="62">
        <f>'K8 SMP 2013'!G156</f>
        <v>0</v>
      </c>
      <c r="F1008" s="62">
        <f>'K8 SMP 2013'!H156</f>
        <v>0</v>
      </c>
      <c r="G1008" s="62">
        <f>'K8 SMP 2013'!I156</f>
        <v>0</v>
      </c>
      <c r="H1008" s="62">
        <f>'K8 SMP 2013'!J156</f>
        <v>0</v>
      </c>
      <c r="I1008" s="62">
        <f>'K8 SMP 2013'!K156</f>
        <v>0</v>
      </c>
      <c r="J1008" s="62">
        <f>'K8 SMP 2013'!L156</f>
        <v>0</v>
      </c>
      <c r="K1008" s="62">
        <f>'K8 SMP 2013'!M156</f>
        <v>0</v>
      </c>
      <c r="L1008" s="62">
        <f>'K8 SMP 2013'!N156</f>
        <v>0</v>
      </c>
      <c r="M1008" s="62">
        <f>'K8 SMP 2013'!O156</f>
        <v>0</v>
      </c>
      <c r="N1008" s="62">
        <f>'K8 SMP 2013'!P156</f>
        <v>0</v>
      </c>
      <c r="O1008" s="62">
        <f>'K8 SMP 2013'!Q156</f>
        <v>0</v>
      </c>
      <c r="P1008" s="62">
        <f>'K8 SMP 2013'!R156</f>
        <v>0</v>
      </c>
      <c r="Q1008" s="62">
        <f>'K8 SMP 2013'!S156</f>
        <v>0</v>
      </c>
      <c r="R1008" s="62">
        <f t="shared" si="45"/>
        <v>0</v>
      </c>
      <c r="S1008" s="59">
        <f t="shared" si="46"/>
        <v>53960000</v>
      </c>
      <c r="T1008" s="59">
        <f t="shared" si="47"/>
        <v>0</v>
      </c>
      <c r="U1008" s="59">
        <f>'PER TRIWULAN'!X1003</f>
        <v>53960000</v>
      </c>
      <c r="V1008" s="59">
        <f>'K8 SMP 2013'!F156</f>
        <v>0</v>
      </c>
    </row>
    <row r="1009" spans="2:22">
      <c r="B1009" s="79">
        <f>'PER TRIWULAN'!A1004</f>
        <v>998</v>
      </c>
      <c r="C1009" s="90" t="str">
        <f>'PER TRIWULAN'!I1004</f>
        <v xml:space="preserve"> Kradenan </v>
      </c>
      <c r="D1009" s="36" t="str">
        <f>'PER TRIWULAN'!B1004</f>
        <v xml:space="preserve"> SMP Islam Assalam Kradenan </v>
      </c>
      <c r="E1009" s="62">
        <f>'K8 SMP 2013'!G157</f>
        <v>200000</v>
      </c>
      <c r="F1009" s="62">
        <f>'K8 SMP 2013'!H157</f>
        <v>0</v>
      </c>
      <c r="G1009" s="62">
        <f>'K8 SMP 2013'!I157</f>
        <v>1727000</v>
      </c>
      <c r="H1009" s="62">
        <f>'K8 SMP 2013'!J157</f>
        <v>2500000</v>
      </c>
      <c r="I1009" s="62">
        <f>'K8 SMP 2013'!K157</f>
        <v>1283000</v>
      </c>
      <c r="J1009" s="62">
        <f>'K8 SMP 2013'!L157</f>
        <v>250000</v>
      </c>
      <c r="K1009" s="62">
        <f>'K8 SMP 2013'!M157</f>
        <v>350000</v>
      </c>
      <c r="L1009" s="62">
        <f>'K8 SMP 2013'!N157</f>
        <v>1500000</v>
      </c>
      <c r="M1009" s="62">
        <f>'K8 SMP 2013'!O157</f>
        <v>0</v>
      </c>
      <c r="N1009" s="62">
        <f>'K8 SMP 2013'!P157</f>
        <v>0</v>
      </c>
      <c r="O1009" s="62">
        <f>'K8 SMP 2013'!Q157</f>
        <v>0</v>
      </c>
      <c r="P1009" s="62">
        <f>'K8 SMP 2013'!R157</f>
        <v>0</v>
      </c>
      <c r="Q1009" s="62">
        <f>'K8 SMP 2013'!S157</f>
        <v>0</v>
      </c>
      <c r="R1009" s="62">
        <f t="shared" si="45"/>
        <v>7810000</v>
      </c>
      <c r="S1009" s="59">
        <f t="shared" si="46"/>
        <v>0</v>
      </c>
      <c r="T1009" s="59">
        <f t="shared" si="47"/>
        <v>0</v>
      </c>
      <c r="U1009" s="59">
        <f>'PER TRIWULAN'!X1004</f>
        <v>7810000</v>
      </c>
      <c r="V1009" s="59">
        <f>'K8 SMP 2013'!F157</f>
        <v>7810000</v>
      </c>
    </row>
    <row r="1010" spans="2:22">
      <c r="B1010" s="79">
        <f>'PER TRIWULAN'!A1005</f>
        <v>999</v>
      </c>
      <c r="C1010" s="90" t="str">
        <f>'PER TRIWULAN'!I1005</f>
        <v xml:space="preserve"> Geyer </v>
      </c>
      <c r="D1010" s="36" t="str">
        <f>'PER TRIWULAN'!B1005</f>
        <v xml:space="preserve"> SMP Karya Sobo Geyer </v>
      </c>
      <c r="E1010" s="62">
        <f>'K8 SMP 2013'!G158</f>
        <v>0</v>
      </c>
      <c r="F1010" s="62">
        <f>'K8 SMP 2013'!H158</f>
        <v>0</v>
      </c>
      <c r="G1010" s="62">
        <f>'K8 SMP 2013'!I158</f>
        <v>750000</v>
      </c>
      <c r="H1010" s="62">
        <f>'K8 SMP 2013'!J158</f>
        <v>660000</v>
      </c>
      <c r="I1010" s="62">
        <f>'K8 SMP 2013'!K158</f>
        <v>637500</v>
      </c>
      <c r="J1010" s="62">
        <f>'K8 SMP 2013'!L158</f>
        <v>1300000</v>
      </c>
      <c r="K1010" s="62">
        <f>'K8 SMP 2013'!M158</f>
        <v>0</v>
      </c>
      <c r="L1010" s="62">
        <f>'K8 SMP 2013'!N158</f>
        <v>27000000</v>
      </c>
      <c r="M1010" s="62">
        <f>'K8 SMP 2013'!O158</f>
        <v>300000</v>
      </c>
      <c r="N1010" s="62">
        <f>'K8 SMP 2013'!P158</f>
        <v>0</v>
      </c>
      <c r="O1010" s="62">
        <f>'K8 SMP 2013'!Q158</f>
        <v>0</v>
      </c>
      <c r="P1010" s="62">
        <f>'K8 SMP 2013'!R158</f>
        <v>60000</v>
      </c>
      <c r="Q1010" s="62">
        <f>'K8 SMP 2013'!S158</f>
        <v>0</v>
      </c>
      <c r="R1010" s="62">
        <f t="shared" si="45"/>
        <v>30707500</v>
      </c>
      <c r="S1010" s="59">
        <f t="shared" si="46"/>
        <v>0</v>
      </c>
      <c r="T1010" s="59">
        <f t="shared" si="47"/>
        <v>0</v>
      </c>
      <c r="U1010" s="59">
        <f>'PER TRIWULAN'!X1005</f>
        <v>30707500</v>
      </c>
      <c r="V1010" s="59">
        <f>'K8 SMP 2013'!F158</f>
        <v>30707500</v>
      </c>
    </row>
    <row r="1011" spans="2:22" ht="13.5" thickBot="1">
      <c r="B1011" s="80"/>
      <c r="C1011" s="55"/>
      <c r="D1011" s="50"/>
      <c r="E1011" s="63"/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59">
        <f t="shared" si="46"/>
        <v>0</v>
      </c>
      <c r="T1011" s="59">
        <f t="shared" si="47"/>
        <v>0</v>
      </c>
      <c r="U1011" s="59">
        <f>'PER TRIWULAN'!X1018</f>
        <v>0</v>
      </c>
      <c r="V1011" s="59">
        <f>'K8 SMP 2013'!F159</f>
        <v>0</v>
      </c>
    </row>
    <row r="1012" spans="2:22" ht="15" customHeight="1" thickBot="1">
      <c r="B1012" s="267" t="str">
        <f>'PER TRIWULAN'!A1019</f>
        <v>JUMLAH</v>
      </c>
      <c r="C1012" s="268"/>
      <c r="D1012" s="269"/>
      <c r="E1012" s="64">
        <f>SUBTOTAL(9,E11:E1010)</f>
        <v>3716383085</v>
      </c>
      <c r="F1012" s="64">
        <f t="shared" ref="F1012:U1012" si="48">SUBTOTAL(9,F11:F1010)</f>
        <v>1191317117</v>
      </c>
      <c r="G1012" s="64">
        <f t="shared" si="48"/>
        <v>15378436851</v>
      </c>
      <c r="H1012" s="64">
        <f t="shared" si="48"/>
        <v>15821025733</v>
      </c>
      <c r="I1012" s="64">
        <f t="shared" si="48"/>
        <v>17935807692</v>
      </c>
      <c r="J1012" s="64">
        <f t="shared" si="48"/>
        <v>3861511097</v>
      </c>
      <c r="K1012" s="64">
        <f t="shared" si="48"/>
        <v>7784538453</v>
      </c>
      <c r="L1012" s="64">
        <f t="shared" si="48"/>
        <v>20585772083</v>
      </c>
      <c r="M1012" s="64">
        <f t="shared" si="48"/>
        <v>5255304502</v>
      </c>
      <c r="N1012" s="64">
        <f t="shared" si="48"/>
        <v>425645823</v>
      </c>
      <c r="O1012" s="64">
        <f t="shared" si="48"/>
        <v>2567848085</v>
      </c>
      <c r="P1012" s="64">
        <f t="shared" si="48"/>
        <v>1833928234</v>
      </c>
      <c r="Q1012" s="64">
        <f t="shared" si="48"/>
        <v>4560848284</v>
      </c>
      <c r="R1012" s="64">
        <f t="shared" si="48"/>
        <v>100918367039</v>
      </c>
      <c r="S1012" s="59">
        <f t="shared" si="46"/>
        <v>112293287500</v>
      </c>
      <c r="T1012" s="59">
        <f t="shared" si="47"/>
        <v>-99956317039</v>
      </c>
      <c r="U1012" s="68">
        <f t="shared" si="48"/>
        <v>113255337500</v>
      </c>
      <c r="V1012" s="59">
        <f>'K8 SMP 2013'!F160</f>
        <v>962050000</v>
      </c>
    </row>
    <row r="1013" spans="2:22" ht="13.5" thickTop="1">
      <c r="B1013" s="52"/>
      <c r="C1013" s="56"/>
    </row>
    <row r="1014" spans="2:22" ht="16.5">
      <c r="D1014" s="24"/>
      <c r="E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24"/>
    </row>
    <row r="1015" spans="2:22" ht="16.5">
      <c r="D1015" s="24"/>
      <c r="E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24" t="s">
        <v>1850</v>
      </c>
    </row>
    <row r="1016" spans="2:22" ht="16.5">
      <c r="D1016" s="24"/>
      <c r="E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24" t="s">
        <v>1851</v>
      </c>
      <c r="R1016" s="44"/>
    </row>
    <row r="1017" spans="2:22" ht="16.5">
      <c r="D1017" s="24"/>
      <c r="E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24"/>
      <c r="R1017" s="44"/>
    </row>
    <row r="1018" spans="2:22" ht="16.5">
      <c r="D1018" s="24"/>
      <c r="E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24"/>
      <c r="R1018" s="44"/>
    </row>
    <row r="1019" spans="2:22" ht="16.5">
      <c r="D1019" s="24"/>
      <c r="E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24"/>
      <c r="R1019" s="44"/>
    </row>
    <row r="1020" spans="2:22" ht="16.5">
      <c r="D1020" s="24"/>
      <c r="E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24" t="s">
        <v>1852</v>
      </c>
    </row>
    <row r="1021" spans="2:22" ht="16.5">
      <c r="D1021" s="24"/>
      <c r="E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24" t="s">
        <v>1853</v>
      </c>
    </row>
    <row r="1022" spans="2:22" ht="15.75">
      <c r="D1022" s="45"/>
    </row>
  </sheetData>
  <mergeCells count="31">
    <mergeCell ref="V7:V10"/>
    <mergeCell ref="B1012:D1012"/>
    <mergeCell ref="S7:S10"/>
    <mergeCell ref="U7:U10"/>
    <mergeCell ref="T7:T10"/>
    <mergeCell ref="P8:P10"/>
    <mergeCell ref="Q8:Q10"/>
    <mergeCell ref="R8:R10"/>
    <mergeCell ref="C7:C10"/>
    <mergeCell ref="J8:J10"/>
    <mergeCell ref="K8:K10"/>
    <mergeCell ref="L8:L10"/>
    <mergeCell ref="M8:M10"/>
    <mergeCell ref="N8:N10"/>
    <mergeCell ref="O8:O10"/>
    <mergeCell ref="B4:O4"/>
    <mergeCell ref="B5:O5"/>
    <mergeCell ref="B7:B10"/>
    <mergeCell ref="D7:D10"/>
    <mergeCell ref="E7:R7"/>
    <mergeCell ref="E8:E10"/>
    <mergeCell ref="F8:F10"/>
    <mergeCell ref="G8:G10"/>
    <mergeCell ref="H8:H10"/>
    <mergeCell ref="I8:I10"/>
    <mergeCell ref="B1:O1"/>
    <mergeCell ref="P1:R1"/>
    <mergeCell ref="B2:O2"/>
    <mergeCell ref="P2:R2"/>
    <mergeCell ref="B3:O3"/>
    <mergeCell ref="P3:R3"/>
  </mergeCells>
  <pageMargins left="1.299212598425197" right="0" top="0.15748031496062992" bottom="0.39370078740157483" header="0.31496062992125984" footer="0.19685039370078741"/>
  <pageSetup paperSize="5" scale="72" orientation="landscape" r:id="rId1"/>
  <headerFooter>
    <oddFooter>&amp;A&amp;RPage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B1:X874"/>
  <sheetViews>
    <sheetView zoomScaleSheetLayoutView="100" workbookViewId="0">
      <selection activeCell="A339" sqref="A339"/>
    </sheetView>
  </sheetViews>
  <sheetFormatPr defaultRowHeight="12.75"/>
  <cols>
    <col min="1" max="1" width="2.85546875" style="25" customWidth="1"/>
    <col min="2" max="2" width="4.5703125" style="51" customWidth="1"/>
    <col min="3" max="3" width="10" style="53" customWidth="1"/>
    <col min="4" max="4" width="28.85546875" style="25" customWidth="1"/>
    <col min="5" max="6" width="13.42578125" style="59" customWidth="1"/>
    <col min="7" max="7" width="14.42578125" style="59" customWidth="1"/>
    <col min="8" max="8" width="11.28515625" style="59" customWidth="1"/>
    <col min="9" max="9" width="13" style="59" customWidth="1"/>
    <col min="10" max="10" width="11.42578125" style="59" customWidth="1"/>
    <col min="11" max="11" width="12.85546875" style="59" customWidth="1"/>
    <col min="12" max="12" width="13.42578125" style="59" customWidth="1"/>
    <col min="13" max="13" width="11.42578125" style="59" customWidth="1"/>
    <col min="14" max="14" width="16.42578125" style="59" customWidth="1"/>
    <col min="15" max="15" width="13.140625" style="59" customWidth="1"/>
    <col min="16" max="16" width="11.28515625" style="59" customWidth="1"/>
    <col min="17" max="17" width="10.5703125" style="59" customWidth="1"/>
    <col min="18" max="18" width="11.28515625" style="59" customWidth="1"/>
    <col min="19" max="19" width="16.7109375" style="59" customWidth="1"/>
    <col min="20" max="20" width="15.140625" style="59" customWidth="1"/>
    <col min="21" max="21" width="13.7109375" style="59" customWidth="1"/>
    <col min="22" max="22" width="15.140625" style="25" customWidth="1"/>
    <col min="23" max="23" width="10.140625" style="59" bestFit="1" customWidth="1"/>
    <col min="24" max="24" width="13.140625" style="59" customWidth="1"/>
    <col min="25" max="257" width="9.140625" style="25"/>
    <col min="258" max="258" width="2.85546875" style="25" customWidth="1"/>
    <col min="259" max="259" width="6.42578125" style="25" customWidth="1"/>
    <col min="260" max="260" width="22.140625" style="25" customWidth="1"/>
    <col min="261" max="261" width="15" style="25" customWidth="1"/>
    <col min="262" max="262" width="11.28515625" style="25" customWidth="1"/>
    <col min="263" max="263" width="13" style="25" customWidth="1"/>
    <col min="264" max="264" width="8.7109375" style="25" customWidth="1"/>
    <col min="265" max="265" width="10.140625" style="25" customWidth="1"/>
    <col min="266" max="266" width="10.28515625" style="25" customWidth="1"/>
    <col min="267" max="267" width="8.7109375" style="25" customWidth="1"/>
    <col min="268" max="268" width="24" style="25" customWidth="1"/>
    <col min="269" max="269" width="13.140625" style="25" customWidth="1"/>
    <col min="270" max="270" width="11.28515625" style="25" customWidth="1"/>
    <col min="271" max="271" width="10.5703125" style="25" customWidth="1"/>
    <col min="272" max="272" width="10.140625" style="25" customWidth="1"/>
    <col min="273" max="273" width="16.7109375" style="25" customWidth="1"/>
    <col min="274" max="274" width="15.140625" style="25" customWidth="1"/>
    <col min="275" max="513" width="9.140625" style="25"/>
    <col min="514" max="514" width="2.85546875" style="25" customWidth="1"/>
    <col min="515" max="515" width="6.42578125" style="25" customWidth="1"/>
    <col min="516" max="516" width="22.140625" style="25" customWidth="1"/>
    <col min="517" max="517" width="15" style="25" customWidth="1"/>
    <col min="518" max="518" width="11.28515625" style="25" customWidth="1"/>
    <col min="519" max="519" width="13" style="25" customWidth="1"/>
    <col min="520" max="520" width="8.7109375" style="25" customWidth="1"/>
    <col min="521" max="521" width="10.140625" style="25" customWidth="1"/>
    <col min="522" max="522" width="10.28515625" style="25" customWidth="1"/>
    <col min="523" max="523" width="8.7109375" style="25" customWidth="1"/>
    <col min="524" max="524" width="24" style="25" customWidth="1"/>
    <col min="525" max="525" width="13.140625" style="25" customWidth="1"/>
    <col min="526" max="526" width="11.28515625" style="25" customWidth="1"/>
    <col min="527" max="527" width="10.5703125" style="25" customWidth="1"/>
    <col min="528" max="528" width="10.140625" style="25" customWidth="1"/>
    <col min="529" max="529" width="16.7109375" style="25" customWidth="1"/>
    <col min="530" max="530" width="15.140625" style="25" customWidth="1"/>
    <col min="531" max="769" width="9.140625" style="25"/>
    <col min="770" max="770" width="2.85546875" style="25" customWidth="1"/>
    <col min="771" max="771" width="6.42578125" style="25" customWidth="1"/>
    <col min="772" max="772" width="22.140625" style="25" customWidth="1"/>
    <col min="773" max="773" width="15" style="25" customWidth="1"/>
    <col min="774" max="774" width="11.28515625" style="25" customWidth="1"/>
    <col min="775" max="775" width="13" style="25" customWidth="1"/>
    <col min="776" max="776" width="8.7109375" style="25" customWidth="1"/>
    <col min="777" max="777" width="10.140625" style="25" customWidth="1"/>
    <col min="778" max="778" width="10.28515625" style="25" customWidth="1"/>
    <col min="779" max="779" width="8.7109375" style="25" customWidth="1"/>
    <col min="780" max="780" width="24" style="25" customWidth="1"/>
    <col min="781" max="781" width="13.140625" style="25" customWidth="1"/>
    <col min="782" max="782" width="11.28515625" style="25" customWidth="1"/>
    <col min="783" max="783" width="10.5703125" style="25" customWidth="1"/>
    <col min="784" max="784" width="10.140625" style="25" customWidth="1"/>
    <col min="785" max="785" width="16.7109375" style="25" customWidth="1"/>
    <col min="786" max="786" width="15.140625" style="25" customWidth="1"/>
    <col min="787" max="1025" width="9.140625" style="25"/>
    <col min="1026" max="1026" width="2.85546875" style="25" customWidth="1"/>
    <col min="1027" max="1027" width="6.42578125" style="25" customWidth="1"/>
    <col min="1028" max="1028" width="22.140625" style="25" customWidth="1"/>
    <col min="1029" max="1029" width="15" style="25" customWidth="1"/>
    <col min="1030" max="1030" width="11.28515625" style="25" customWidth="1"/>
    <col min="1031" max="1031" width="13" style="25" customWidth="1"/>
    <col min="1032" max="1032" width="8.7109375" style="25" customWidth="1"/>
    <col min="1033" max="1033" width="10.140625" style="25" customWidth="1"/>
    <col min="1034" max="1034" width="10.28515625" style="25" customWidth="1"/>
    <col min="1035" max="1035" width="8.7109375" style="25" customWidth="1"/>
    <col min="1036" max="1036" width="24" style="25" customWidth="1"/>
    <col min="1037" max="1037" width="13.140625" style="25" customWidth="1"/>
    <col min="1038" max="1038" width="11.28515625" style="25" customWidth="1"/>
    <col min="1039" max="1039" width="10.5703125" style="25" customWidth="1"/>
    <col min="1040" max="1040" width="10.140625" style="25" customWidth="1"/>
    <col min="1041" max="1041" width="16.7109375" style="25" customWidth="1"/>
    <col min="1042" max="1042" width="15.140625" style="25" customWidth="1"/>
    <col min="1043" max="1281" width="9.140625" style="25"/>
    <col min="1282" max="1282" width="2.85546875" style="25" customWidth="1"/>
    <col min="1283" max="1283" width="6.42578125" style="25" customWidth="1"/>
    <col min="1284" max="1284" width="22.140625" style="25" customWidth="1"/>
    <col min="1285" max="1285" width="15" style="25" customWidth="1"/>
    <col min="1286" max="1286" width="11.28515625" style="25" customWidth="1"/>
    <col min="1287" max="1287" width="13" style="25" customWidth="1"/>
    <col min="1288" max="1288" width="8.7109375" style="25" customWidth="1"/>
    <col min="1289" max="1289" width="10.140625" style="25" customWidth="1"/>
    <col min="1290" max="1290" width="10.28515625" style="25" customWidth="1"/>
    <col min="1291" max="1291" width="8.7109375" style="25" customWidth="1"/>
    <col min="1292" max="1292" width="24" style="25" customWidth="1"/>
    <col min="1293" max="1293" width="13.140625" style="25" customWidth="1"/>
    <col min="1294" max="1294" width="11.28515625" style="25" customWidth="1"/>
    <col min="1295" max="1295" width="10.5703125" style="25" customWidth="1"/>
    <col min="1296" max="1296" width="10.140625" style="25" customWidth="1"/>
    <col min="1297" max="1297" width="16.7109375" style="25" customWidth="1"/>
    <col min="1298" max="1298" width="15.140625" style="25" customWidth="1"/>
    <col min="1299" max="1537" width="9.140625" style="25"/>
    <col min="1538" max="1538" width="2.85546875" style="25" customWidth="1"/>
    <col min="1539" max="1539" width="6.42578125" style="25" customWidth="1"/>
    <col min="1540" max="1540" width="22.140625" style="25" customWidth="1"/>
    <col min="1541" max="1541" width="15" style="25" customWidth="1"/>
    <col min="1542" max="1542" width="11.28515625" style="25" customWidth="1"/>
    <col min="1543" max="1543" width="13" style="25" customWidth="1"/>
    <col min="1544" max="1544" width="8.7109375" style="25" customWidth="1"/>
    <col min="1545" max="1545" width="10.140625" style="25" customWidth="1"/>
    <col min="1546" max="1546" width="10.28515625" style="25" customWidth="1"/>
    <col min="1547" max="1547" width="8.7109375" style="25" customWidth="1"/>
    <col min="1548" max="1548" width="24" style="25" customWidth="1"/>
    <col min="1549" max="1549" width="13.140625" style="25" customWidth="1"/>
    <col min="1550" max="1550" width="11.28515625" style="25" customWidth="1"/>
    <col min="1551" max="1551" width="10.5703125" style="25" customWidth="1"/>
    <col min="1552" max="1552" width="10.140625" style="25" customWidth="1"/>
    <col min="1553" max="1553" width="16.7109375" style="25" customWidth="1"/>
    <col min="1554" max="1554" width="15.140625" style="25" customWidth="1"/>
    <col min="1555" max="1793" width="9.140625" style="25"/>
    <col min="1794" max="1794" width="2.85546875" style="25" customWidth="1"/>
    <col min="1795" max="1795" width="6.42578125" style="25" customWidth="1"/>
    <col min="1796" max="1796" width="22.140625" style="25" customWidth="1"/>
    <col min="1797" max="1797" width="15" style="25" customWidth="1"/>
    <col min="1798" max="1798" width="11.28515625" style="25" customWidth="1"/>
    <col min="1799" max="1799" width="13" style="25" customWidth="1"/>
    <col min="1800" max="1800" width="8.7109375" style="25" customWidth="1"/>
    <col min="1801" max="1801" width="10.140625" style="25" customWidth="1"/>
    <col min="1802" max="1802" width="10.28515625" style="25" customWidth="1"/>
    <col min="1803" max="1803" width="8.7109375" style="25" customWidth="1"/>
    <col min="1804" max="1804" width="24" style="25" customWidth="1"/>
    <col min="1805" max="1805" width="13.140625" style="25" customWidth="1"/>
    <col min="1806" max="1806" width="11.28515625" style="25" customWidth="1"/>
    <col min="1807" max="1807" width="10.5703125" style="25" customWidth="1"/>
    <col min="1808" max="1808" width="10.140625" style="25" customWidth="1"/>
    <col min="1809" max="1809" width="16.7109375" style="25" customWidth="1"/>
    <col min="1810" max="1810" width="15.140625" style="25" customWidth="1"/>
    <col min="1811" max="2049" width="9.140625" style="25"/>
    <col min="2050" max="2050" width="2.85546875" style="25" customWidth="1"/>
    <col min="2051" max="2051" width="6.42578125" style="25" customWidth="1"/>
    <col min="2052" max="2052" width="22.140625" style="25" customWidth="1"/>
    <col min="2053" max="2053" width="15" style="25" customWidth="1"/>
    <col min="2054" max="2054" width="11.28515625" style="25" customWidth="1"/>
    <col min="2055" max="2055" width="13" style="25" customWidth="1"/>
    <col min="2056" max="2056" width="8.7109375" style="25" customWidth="1"/>
    <col min="2057" max="2057" width="10.140625" style="25" customWidth="1"/>
    <col min="2058" max="2058" width="10.28515625" style="25" customWidth="1"/>
    <col min="2059" max="2059" width="8.7109375" style="25" customWidth="1"/>
    <col min="2060" max="2060" width="24" style="25" customWidth="1"/>
    <col min="2061" max="2061" width="13.140625" style="25" customWidth="1"/>
    <col min="2062" max="2062" width="11.28515625" style="25" customWidth="1"/>
    <col min="2063" max="2063" width="10.5703125" style="25" customWidth="1"/>
    <col min="2064" max="2064" width="10.140625" style="25" customWidth="1"/>
    <col min="2065" max="2065" width="16.7109375" style="25" customWidth="1"/>
    <col min="2066" max="2066" width="15.140625" style="25" customWidth="1"/>
    <col min="2067" max="2305" width="9.140625" style="25"/>
    <col min="2306" max="2306" width="2.85546875" style="25" customWidth="1"/>
    <col min="2307" max="2307" width="6.42578125" style="25" customWidth="1"/>
    <col min="2308" max="2308" width="22.140625" style="25" customWidth="1"/>
    <col min="2309" max="2309" width="15" style="25" customWidth="1"/>
    <col min="2310" max="2310" width="11.28515625" style="25" customWidth="1"/>
    <col min="2311" max="2311" width="13" style="25" customWidth="1"/>
    <col min="2312" max="2312" width="8.7109375" style="25" customWidth="1"/>
    <col min="2313" max="2313" width="10.140625" style="25" customWidth="1"/>
    <col min="2314" max="2314" width="10.28515625" style="25" customWidth="1"/>
    <col min="2315" max="2315" width="8.7109375" style="25" customWidth="1"/>
    <col min="2316" max="2316" width="24" style="25" customWidth="1"/>
    <col min="2317" max="2317" width="13.140625" style="25" customWidth="1"/>
    <col min="2318" max="2318" width="11.28515625" style="25" customWidth="1"/>
    <col min="2319" max="2319" width="10.5703125" style="25" customWidth="1"/>
    <col min="2320" max="2320" width="10.140625" style="25" customWidth="1"/>
    <col min="2321" max="2321" width="16.7109375" style="25" customWidth="1"/>
    <col min="2322" max="2322" width="15.140625" style="25" customWidth="1"/>
    <col min="2323" max="2561" width="9.140625" style="25"/>
    <col min="2562" max="2562" width="2.85546875" style="25" customWidth="1"/>
    <col min="2563" max="2563" width="6.42578125" style="25" customWidth="1"/>
    <col min="2564" max="2564" width="22.140625" style="25" customWidth="1"/>
    <col min="2565" max="2565" width="15" style="25" customWidth="1"/>
    <col min="2566" max="2566" width="11.28515625" style="25" customWidth="1"/>
    <col min="2567" max="2567" width="13" style="25" customWidth="1"/>
    <col min="2568" max="2568" width="8.7109375" style="25" customWidth="1"/>
    <col min="2569" max="2569" width="10.140625" style="25" customWidth="1"/>
    <col min="2570" max="2570" width="10.28515625" style="25" customWidth="1"/>
    <col min="2571" max="2571" width="8.7109375" style="25" customWidth="1"/>
    <col min="2572" max="2572" width="24" style="25" customWidth="1"/>
    <col min="2573" max="2573" width="13.140625" style="25" customWidth="1"/>
    <col min="2574" max="2574" width="11.28515625" style="25" customWidth="1"/>
    <col min="2575" max="2575" width="10.5703125" style="25" customWidth="1"/>
    <col min="2576" max="2576" width="10.140625" style="25" customWidth="1"/>
    <col min="2577" max="2577" width="16.7109375" style="25" customWidth="1"/>
    <col min="2578" max="2578" width="15.140625" style="25" customWidth="1"/>
    <col min="2579" max="2817" width="9.140625" style="25"/>
    <col min="2818" max="2818" width="2.85546875" style="25" customWidth="1"/>
    <col min="2819" max="2819" width="6.42578125" style="25" customWidth="1"/>
    <col min="2820" max="2820" width="22.140625" style="25" customWidth="1"/>
    <col min="2821" max="2821" width="15" style="25" customWidth="1"/>
    <col min="2822" max="2822" width="11.28515625" style="25" customWidth="1"/>
    <col min="2823" max="2823" width="13" style="25" customWidth="1"/>
    <col min="2824" max="2824" width="8.7109375" style="25" customWidth="1"/>
    <col min="2825" max="2825" width="10.140625" style="25" customWidth="1"/>
    <col min="2826" max="2826" width="10.28515625" style="25" customWidth="1"/>
    <col min="2827" max="2827" width="8.7109375" style="25" customWidth="1"/>
    <col min="2828" max="2828" width="24" style="25" customWidth="1"/>
    <col min="2829" max="2829" width="13.140625" style="25" customWidth="1"/>
    <col min="2830" max="2830" width="11.28515625" style="25" customWidth="1"/>
    <col min="2831" max="2831" width="10.5703125" style="25" customWidth="1"/>
    <col min="2832" max="2832" width="10.140625" style="25" customWidth="1"/>
    <col min="2833" max="2833" width="16.7109375" style="25" customWidth="1"/>
    <col min="2834" max="2834" width="15.140625" style="25" customWidth="1"/>
    <col min="2835" max="3073" width="9.140625" style="25"/>
    <col min="3074" max="3074" width="2.85546875" style="25" customWidth="1"/>
    <col min="3075" max="3075" width="6.42578125" style="25" customWidth="1"/>
    <col min="3076" max="3076" width="22.140625" style="25" customWidth="1"/>
    <col min="3077" max="3077" width="15" style="25" customWidth="1"/>
    <col min="3078" max="3078" width="11.28515625" style="25" customWidth="1"/>
    <col min="3079" max="3079" width="13" style="25" customWidth="1"/>
    <col min="3080" max="3080" width="8.7109375" style="25" customWidth="1"/>
    <col min="3081" max="3081" width="10.140625" style="25" customWidth="1"/>
    <col min="3082" max="3082" width="10.28515625" style="25" customWidth="1"/>
    <col min="3083" max="3083" width="8.7109375" style="25" customWidth="1"/>
    <col min="3084" max="3084" width="24" style="25" customWidth="1"/>
    <col min="3085" max="3085" width="13.140625" style="25" customWidth="1"/>
    <col min="3086" max="3086" width="11.28515625" style="25" customWidth="1"/>
    <col min="3087" max="3087" width="10.5703125" style="25" customWidth="1"/>
    <col min="3088" max="3088" width="10.140625" style="25" customWidth="1"/>
    <col min="3089" max="3089" width="16.7109375" style="25" customWidth="1"/>
    <col min="3090" max="3090" width="15.140625" style="25" customWidth="1"/>
    <col min="3091" max="3329" width="9.140625" style="25"/>
    <col min="3330" max="3330" width="2.85546875" style="25" customWidth="1"/>
    <col min="3331" max="3331" width="6.42578125" style="25" customWidth="1"/>
    <col min="3332" max="3332" width="22.140625" style="25" customWidth="1"/>
    <col min="3333" max="3333" width="15" style="25" customWidth="1"/>
    <col min="3334" max="3334" width="11.28515625" style="25" customWidth="1"/>
    <col min="3335" max="3335" width="13" style="25" customWidth="1"/>
    <col min="3336" max="3336" width="8.7109375" style="25" customWidth="1"/>
    <col min="3337" max="3337" width="10.140625" style="25" customWidth="1"/>
    <col min="3338" max="3338" width="10.28515625" style="25" customWidth="1"/>
    <col min="3339" max="3339" width="8.7109375" style="25" customWidth="1"/>
    <col min="3340" max="3340" width="24" style="25" customWidth="1"/>
    <col min="3341" max="3341" width="13.140625" style="25" customWidth="1"/>
    <col min="3342" max="3342" width="11.28515625" style="25" customWidth="1"/>
    <col min="3343" max="3343" width="10.5703125" style="25" customWidth="1"/>
    <col min="3344" max="3344" width="10.140625" style="25" customWidth="1"/>
    <col min="3345" max="3345" width="16.7109375" style="25" customWidth="1"/>
    <col min="3346" max="3346" width="15.140625" style="25" customWidth="1"/>
    <col min="3347" max="3585" width="9.140625" style="25"/>
    <col min="3586" max="3586" width="2.85546875" style="25" customWidth="1"/>
    <col min="3587" max="3587" width="6.42578125" style="25" customWidth="1"/>
    <col min="3588" max="3588" width="22.140625" style="25" customWidth="1"/>
    <col min="3589" max="3589" width="15" style="25" customWidth="1"/>
    <col min="3590" max="3590" width="11.28515625" style="25" customWidth="1"/>
    <col min="3591" max="3591" width="13" style="25" customWidth="1"/>
    <col min="3592" max="3592" width="8.7109375" style="25" customWidth="1"/>
    <col min="3593" max="3593" width="10.140625" style="25" customWidth="1"/>
    <col min="3594" max="3594" width="10.28515625" style="25" customWidth="1"/>
    <col min="3595" max="3595" width="8.7109375" style="25" customWidth="1"/>
    <col min="3596" max="3596" width="24" style="25" customWidth="1"/>
    <col min="3597" max="3597" width="13.140625" style="25" customWidth="1"/>
    <col min="3598" max="3598" width="11.28515625" style="25" customWidth="1"/>
    <col min="3599" max="3599" width="10.5703125" style="25" customWidth="1"/>
    <col min="3600" max="3600" width="10.140625" style="25" customWidth="1"/>
    <col min="3601" max="3601" width="16.7109375" style="25" customWidth="1"/>
    <col min="3602" max="3602" width="15.140625" style="25" customWidth="1"/>
    <col min="3603" max="3841" width="9.140625" style="25"/>
    <col min="3842" max="3842" width="2.85546875" style="25" customWidth="1"/>
    <col min="3843" max="3843" width="6.42578125" style="25" customWidth="1"/>
    <col min="3844" max="3844" width="22.140625" style="25" customWidth="1"/>
    <col min="3845" max="3845" width="15" style="25" customWidth="1"/>
    <col min="3846" max="3846" width="11.28515625" style="25" customWidth="1"/>
    <col min="3847" max="3847" width="13" style="25" customWidth="1"/>
    <col min="3848" max="3848" width="8.7109375" style="25" customWidth="1"/>
    <col min="3849" max="3849" width="10.140625" style="25" customWidth="1"/>
    <col min="3850" max="3850" width="10.28515625" style="25" customWidth="1"/>
    <col min="3851" max="3851" width="8.7109375" style="25" customWidth="1"/>
    <col min="3852" max="3852" width="24" style="25" customWidth="1"/>
    <col min="3853" max="3853" width="13.140625" style="25" customWidth="1"/>
    <col min="3854" max="3854" width="11.28515625" style="25" customWidth="1"/>
    <col min="3855" max="3855" width="10.5703125" style="25" customWidth="1"/>
    <col min="3856" max="3856" width="10.140625" style="25" customWidth="1"/>
    <col min="3857" max="3857" width="16.7109375" style="25" customWidth="1"/>
    <col min="3858" max="3858" width="15.140625" style="25" customWidth="1"/>
    <col min="3859" max="4097" width="9.140625" style="25"/>
    <col min="4098" max="4098" width="2.85546875" style="25" customWidth="1"/>
    <col min="4099" max="4099" width="6.42578125" style="25" customWidth="1"/>
    <col min="4100" max="4100" width="22.140625" style="25" customWidth="1"/>
    <col min="4101" max="4101" width="15" style="25" customWidth="1"/>
    <col min="4102" max="4102" width="11.28515625" style="25" customWidth="1"/>
    <col min="4103" max="4103" width="13" style="25" customWidth="1"/>
    <col min="4104" max="4104" width="8.7109375" style="25" customWidth="1"/>
    <col min="4105" max="4105" width="10.140625" style="25" customWidth="1"/>
    <col min="4106" max="4106" width="10.28515625" style="25" customWidth="1"/>
    <col min="4107" max="4107" width="8.7109375" style="25" customWidth="1"/>
    <col min="4108" max="4108" width="24" style="25" customWidth="1"/>
    <col min="4109" max="4109" width="13.140625" style="25" customWidth="1"/>
    <col min="4110" max="4110" width="11.28515625" style="25" customWidth="1"/>
    <col min="4111" max="4111" width="10.5703125" style="25" customWidth="1"/>
    <col min="4112" max="4112" width="10.140625" style="25" customWidth="1"/>
    <col min="4113" max="4113" width="16.7109375" style="25" customWidth="1"/>
    <col min="4114" max="4114" width="15.140625" style="25" customWidth="1"/>
    <col min="4115" max="4353" width="9.140625" style="25"/>
    <col min="4354" max="4354" width="2.85546875" style="25" customWidth="1"/>
    <col min="4355" max="4355" width="6.42578125" style="25" customWidth="1"/>
    <col min="4356" max="4356" width="22.140625" style="25" customWidth="1"/>
    <col min="4357" max="4357" width="15" style="25" customWidth="1"/>
    <col min="4358" max="4358" width="11.28515625" style="25" customWidth="1"/>
    <col min="4359" max="4359" width="13" style="25" customWidth="1"/>
    <col min="4360" max="4360" width="8.7109375" style="25" customWidth="1"/>
    <col min="4361" max="4361" width="10.140625" style="25" customWidth="1"/>
    <col min="4362" max="4362" width="10.28515625" style="25" customWidth="1"/>
    <col min="4363" max="4363" width="8.7109375" style="25" customWidth="1"/>
    <col min="4364" max="4364" width="24" style="25" customWidth="1"/>
    <col min="4365" max="4365" width="13.140625" style="25" customWidth="1"/>
    <col min="4366" max="4366" width="11.28515625" style="25" customWidth="1"/>
    <col min="4367" max="4367" width="10.5703125" style="25" customWidth="1"/>
    <col min="4368" max="4368" width="10.140625" style="25" customWidth="1"/>
    <col min="4369" max="4369" width="16.7109375" style="25" customWidth="1"/>
    <col min="4370" max="4370" width="15.140625" style="25" customWidth="1"/>
    <col min="4371" max="4609" width="9.140625" style="25"/>
    <col min="4610" max="4610" width="2.85546875" style="25" customWidth="1"/>
    <col min="4611" max="4611" width="6.42578125" style="25" customWidth="1"/>
    <col min="4612" max="4612" width="22.140625" style="25" customWidth="1"/>
    <col min="4613" max="4613" width="15" style="25" customWidth="1"/>
    <col min="4614" max="4614" width="11.28515625" style="25" customWidth="1"/>
    <col min="4615" max="4615" width="13" style="25" customWidth="1"/>
    <col min="4616" max="4616" width="8.7109375" style="25" customWidth="1"/>
    <col min="4617" max="4617" width="10.140625" style="25" customWidth="1"/>
    <col min="4618" max="4618" width="10.28515625" style="25" customWidth="1"/>
    <col min="4619" max="4619" width="8.7109375" style="25" customWidth="1"/>
    <col min="4620" max="4620" width="24" style="25" customWidth="1"/>
    <col min="4621" max="4621" width="13.140625" style="25" customWidth="1"/>
    <col min="4622" max="4622" width="11.28515625" style="25" customWidth="1"/>
    <col min="4623" max="4623" width="10.5703125" style="25" customWidth="1"/>
    <col min="4624" max="4624" width="10.140625" style="25" customWidth="1"/>
    <col min="4625" max="4625" width="16.7109375" style="25" customWidth="1"/>
    <col min="4626" max="4626" width="15.140625" style="25" customWidth="1"/>
    <col min="4627" max="4865" width="9.140625" style="25"/>
    <col min="4866" max="4866" width="2.85546875" style="25" customWidth="1"/>
    <col min="4867" max="4867" width="6.42578125" style="25" customWidth="1"/>
    <col min="4868" max="4868" width="22.140625" style="25" customWidth="1"/>
    <col min="4869" max="4869" width="15" style="25" customWidth="1"/>
    <col min="4870" max="4870" width="11.28515625" style="25" customWidth="1"/>
    <col min="4871" max="4871" width="13" style="25" customWidth="1"/>
    <col min="4872" max="4872" width="8.7109375" style="25" customWidth="1"/>
    <col min="4873" max="4873" width="10.140625" style="25" customWidth="1"/>
    <col min="4874" max="4874" width="10.28515625" style="25" customWidth="1"/>
    <col min="4875" max="4875" width="8.7109375" style="25" customWidth="1"/>
    <col min="4876" max="4876" width="24" style="25" customWidth="1"/>
    <col min="4877" max="4877" width="13.140625" style="25" customWidth="1"/>
    <col min="4878" max="4878" width="11.28515625" style="25" customWidth="1"/>
    <col min="4879" max="4879" width="10.5703125" style="25" customWidth="1"/>
    <col min="4880" max="4880" width="10.140625" style="25" customWidth="1"/>
    <col min="4881" max="4881" width="16.7109375" style="25" customWidth="1"/>
    <col min="4882" max="4882" width="15.140625" style="25" customWidth="1"/>
    <col min="4883" max="5121" width="9.140625" style="25"/>
    <col min="5122" max="5122" width="2.85546875" style="25" customWidth="1"/>
    <col min="5123" max="5123" width="6.42578125" style="25" customWidth="1"/>
    <col min="5124" max="5124" width="22.140625" style="25" customWidth="1"/>
    <col min="5125" max="5125" width="15" style="25" customWidth="1"/>
    <col min="5126" max="5126" width="11.28515625" style="25" customWidth="1"/>
    <col min="5127" max="5127" width="13" style="25" customWidth="1"/>
    <col min="5128" max="5128" width="8.7109375" style="25" customWidth="1"/>
    <col min="5129" max="5129" width="10.140625" style="25" customWidth="1"/>
    <col min="5130" max="5130" width="10.28515625" style="25" customWidth="1"/>
    <col min="5131" max="5131" width="8.7109375" style="25" customWidth="1"/>
    <col min="5132" max="5132" width="24" style="25" customWidth="1"/>
    <col min="5133" max="5133" width="13.140625" style="25" customWidth="1"/>
    <col min="5134" max="5134" width="11.28515625" style="25" customWidth="1"/>
    <col min="5135" max="5135" width="10.5703125" style="25" customWidth="1"/>
    <col min="5136" max="5136" width="10.140625" style="25" customWidth="1"/>
    <col min="5137" max="5137" width="16.7109375" style="25" customWidth="1"/>
    <col min="5138" max="5138" width="15.140625" style="25" customWidth="1"/>
    <col min="5139" max="5377" width="9.140625" style="25"/>
    <col min="5378" max="5378" width="2.85546875" style="25" customWidth="1"/>
    <col min="5379" max="5379" width="6.42578125" style="25" customWidth="1"/>
    <col min="5380" max="5380" width="22.140625" style="25" customWidth="1"/>
    <col min="5381" max="5381" width="15" style="25" customWidth="1"/>
    <col min="5382" max="5382" width="11.28515625" style="25" customWidth="1"/>
    <col min="5383" max="5383" width="13" style="25" customWidth="1"/>
    <col min="5384" max="5384" width="8.7109375" style="25" customWidth="1"/>
    <col min="5385" max="5385" width="10.140625" style="25" customWidth="1"/>
    <col min="5386" max="5386" width="10.28515625" style="25" customWidth="1"/>
    <col min="5387" max="5387" width="8.7109375" style="25" customWidth="1"/>
    <col min="5388" max="5388" width="24" style="25" customWidth="1"/>
    <col min="5389" max="5389" width="13.140625" style="25" customWidth="1"/>
    <col min="5390" max="5390" width="11.28515625" style="25" customWidth="1"/>
    <col min="5391" max="5391" width="10.5703125" style="25" customWidth="1"/>
    <col min="5392" max="5392" width="10.140625" style="25" customWidth="1"/>
    <col min="5393" max="5393" width="16.7109375" style="25" customWidth="1"/>
    <col min="5394" max="5394" width="15.140625" style="25" customWidth="1"/>
    <col min="5395" max="5633" width="9.140625" style="25"/>
    <col min="5634" max="5634" width="2.85546875" style="25" customWidth="1"/>
    <col min="5635" max="5635" width="6.42578125" style="25" customWidth="1"/>
    <col min="5636" max="5636" width="22.140625" style="25" customWidth="1"/>
    <col min="5637" max="5637" width="15" style="25" customWidth="1"/>
    <col min="5638" max="5638" width="11.28515625" style="25" customWidth="1"/>
    <col min="5639" max="5639" width="13" style="25" customWidth="1"/>
    <col min="5640" max="5640" width="8.7109375" style="25" customWidth="1"/>
    <col min="5641" max="5641" width="10.140625" style="25" customWidth="1"/>
    <col min="5642" max="5642" width="10.28515625" style="25" customWidth="1"/>
    <col min="5643" max="5643" width="8.7109375" style="25" customWidth="1"/>
    <col min="5644" max="5644" width="24" style="25" customWidth="1"/>
    <col min="5645" max="5645" width="13.140625" style="25" customWidth="1"/>
    <col min="5646" max="5646" width="11.28515625" style="25" customWidth="1"/>
    <col min="5647" max="5647" width="10.5703125" style="25" customWidth="1"/>
    <col min="5648" max="5648" width="10.140625" style="25" customWidth="1"/>
    <col min="5649" max="5649" width="16.7109375" style="25" customWidth="1"/>
    <col min="5650" max="5650" width="15.140625" style="25" customWidth="1"/>
    <col min="5651" max="5889" width="9.140625" style="25"/>
    <col min="5890" max="5890" width="2.85546875" style="25" customWidth="1"/>
    <col min="5891" max="5891" width="6.42578125" style="25" customWidth="1"/>
    <col min="5892" max="5892" width="22.140625" style="25" customWidth="1"/>
    <col min="5893" max="5893" width="15" style="25" customWidth="1"/>
    <col min="5894" max="5894" width="11.28515625" style="25" customWidth="1"/>
    <col min="5895" max="5895" width="13" style="25" customWidth="1"/>
    <col min="5896" max="5896" width="8.7109375" style="25" customWidth="1"/>
    <col min="5897" max="5897" width="10.140625" style="25" customWidth="1"/>
    <col min="5898" max="5898" width="10.28515625" style="25" customWidth="1"/>
    <col min="5899" max="5899" width="8.7109375" style="25" customWidth="1"/>
    <col min="5900" max="5900" width="24" style="25" customWidth="1"/>
    <col min="5901" max="5901" width="13.140625" style="25" customWidth="1"/>
    <col min="5902" max="5902" width="11.28515625" style="25" customWidth="1"/>
    <col min="5903" max="5903" width="10.5703125" style="25" customWidth="1"/>
    <col min="5904" max="5904" width="10.140625" style="25" customWidth="1"/>
    <col min="5905" max="5905" width="16.7109375" style="25" customWidth="1"/>
    <col min="5906" max="5906" width="15.140625" style="25" customWidth="1"/>
    <col min="5907" max="6145" width="9.140625" style="25"/>
    <col min="6146" max="6146" width="2.85546875" style="25" customWidth="1"/>
    <col min="6147" max="6147" width="6.42578125" style="25" customWidth="1"/>
    <col min="6148" max="6148" width="22.140625" style="25" customWidth="1"/>
    <col min="6149" max="6149" width="15" style="25" customWidth="1"/>
    <col min="6150" max="6150" width="11.28515625" style="25" customWidth="1"/>
    <col min="6151" max="6151" width="13" style="25" customWidth="1"/>
    <col min="6152" max="6152" width="8.7109375" style="25" customWidth="1"/>
    <col min="6153" max="6153" width="10.140625" style="25" customWidth="1"/>
    <col min="6154" max="6154" width="10.28515625" style="25" customWidth="1"/>
    <col min="6155" max="6155" width="8.7109375" style="25" customWidth="1"/>
    <col min="6156" max="6156" width="24" style="25" customWidth="1"/>
    <col min="6157" max="6157" width="13.140625" style="25" customWidth="1"/>
    <col min="6158" max="6158" width="11.28515625" style="25" customWidth="1"/>
    <col min="6159" max="6159" width="10.5703125" style="25" customWidth="1"/>
    <col min="6160" max="6160" width="10.140625" style="25" customWidth="1"/>
    <col min="6161" max="6161" width="16.7109375" style="25" customWidth="1"/>
    <col min="6162" max="6162" width="15.140625" style="25" customWidth="1"/>
    <col min="6163" max="6401" width="9.140625" style="25"/>
    <col min="6402" max="6402" width="2.85546875" style="25" customWidth="1"/>
    <col min="6403" max="6403" width="6.42578125" style="25" customWidth="1"/>
    <col min="6404" max="6404" width="22.140625" style="25" customWidth="1"/>
    <col min="6405" max="6405" width="15" style="25" customWidth="1"/>
    <col min="6406" max="6406" width="11.28515625" style="25" customWidth="1"/>
    <col min="6407" max="6407" width="13" style="25" customWidth="1"/>
    <col min="6408" max="6408" width="8.7109375" style="25" customWidth="1"/>
    <col min="6409" max="6409" width="10.140625" style="25" customWidth="1"/>
    <col min="6410" max="6410" width="10.28515625" style="25" customWidth="1"/>
    <col min="6411" max="6411" width="8.7109375" style="25" customWidth="1"/>
    <col min="6412" max="6412" width="24" style="25" customWidth="1"/>
    <col min="6413" max="6413" width="13.140625" style="25" customWidth="1"/>
    <col min="6414" max="6414" width="11.28515625" style="25" customWidth="1"/>
    <col min="6415" max="6415" width="10.5703125" style="25" customWidth="1"/>
    <col min="6416" max="6416" width="10.140625" style="25" customWidth="1"/>
    <col min="6417" max="6417" width="16.7109375" style="25" customWidth="1"/>
    <col min="6418" max="6418" width="15.140625" style="25" customWidth="1"/>
    <col min="6419" max="6657" width="9.140625" style="25"/>
    <col min="6658" max="6658" width="2.85546875" style="25" customWidth="1"/>
    <col min="6659" max="6659" width="6.42578125" style="25" customWidth="1"/>
    <col min="6660" max="6660" width="22.140625" style="25" customWidth="1"/>
    <col min="6661" max="6661" width="15" style="25" customWidth="1"/>
    <col min="6662" max="6662" width="11.28515625" style="25" customWidth="1"/>
    <col min="6663" max="6663" width="13" style="25" customWidth="1"/>
    <col min="6664" max="6664" width="8.7109375" style="25" customWidth="1"/>
    <col min="6665" max="6665" width="10.140625" style="25" customWidth="1"/>
    <col min="6666" max="6666" width="10.28515625" style="25" customWidth="1"/>
    <col min="6667" max="6667" width="8.7109375" style="25" customWidth="1"/>
    <col min="6668" max="6668" width="24" style="25" customWidth="1"/>
    <col min="6669" max="6669" width="13.140625" style="25" customWidth="1"/>
    <col min="6670" max="6670" width="11.28515625" style="25" customWidth="1"/>
    <col min="6671" max="6671" width="10.5703125" style="25" customWidth="1"/>
    <col min="6672" max="6672" width="10.140625" style="25" customWidth="1"/>
    <col min="6673" max="6673" width="16.7109375" style="25" customWidth="1"/>
    <col min="6674" max="6674" width="15.140625" style="25" customWidth="1"/>
    <col min="6675" max="6913" width="9.140625" style="25"/>
    <col min="6914" max="6914" width="2.85546875" style="25" customWidth="1"/>
    <col min="6915" max="6915" width="6.42578125" style="25" customWidth="1"/>
    <col min="6916" max="6916" width="22.140625" style="25" customWidth="1"/>
    <col min="6917" max="6917" width="15" style="25" customWidth="1"/>
    <col min="6918" max="6918" width="11.28515625" style="25" customWidth="1"/>
    <col min="6919" max="6919" width="13" style="25" customWidth="1"/>
    <col min="6920" max="6920" width="8.7109375" style="25" customWidth="1"/>
    <col min="6921" max="6921" width="10.140625" style="25" customWidth="1"/>
    <col min="6922" max="6922" width="10.28515625" style="25" customWidth="1"/>
    <col min="6923" max="6923" width="8.7109375" style="25" customWidth="1"/>
    <col min="6924" max="6924" width="24" style="25" customWidth="1"/>
    <col min="6925" max="6925" width="13.140625" style="25" customWidth="1"/>
    <col min="6926" max="6926" width="11.28515625" style="25" customWidth="1"/>
    <col min="6927" max="6927" width="10.5703125" style="25" customWidth="1"/>
    <col min="6928" max="6928" width="10.140625" style="25" customWidth="1"/>
    <col min="6929" max="6929" width="16.7109375" style="25" customWidth="1"/>
    <col min="6930" max="6930" width="15.140625" style="25" customWidth="1"/>
    <col min="6931" max="7169" width="9.140625" style="25"/>
    <col min="7170" max="7170" width="2.85546875" style="25" customWidth="1"/>
    <col min="7171" max="7171" width="6.42578125" style="25" customWidth="1"/>
    <col min="7172" max="7172" width="22.140625" style="25" customWidth="1"/>
    <col min="7173" max="7173" width="15" style="25" customWidth="1"/>
    <col min="7174" max="7174" width="11.28515625" style="25" customWidth="1"/>
    <col min="7175" max="7175" width="13" style="25" customWidth="1"/>
    <col min="7176" max="7176" width="8.7109375" style="25" customWidth="1"/>
    <col min="7177" max="7177" width="10.140625" style="25" customWidth="1"/>
    <col min="7178" max="7178" width="10.28515625" style="25" customWidth="1"/>
    <col min="7179" max="7179" width="8.7109375" style="25" customWidth="1"/>
    <col min="7180" max="7180" width="24" style="25" customWidth="1"/>
    <col min="7181" max="7181" width="13.140625" style="25" customWidth="1"/>
    <col min="7182" max="7182" width="11.28515625" style="25" customWidth="1"/>
    <col min="7183" max="7183" width="10.5703125" style="25" customWidth="1"/>
    <col min="7184" max="7184" width="10.140625" style="25" customWidth="1"/>
    <col min="7185" max="7185" width="16.7109375" style="25" customWidth="1"/>
    <col min="7186" max="7186" width="15.140625" style="25" customWidth="1"/>
    <col min="7187" max="7425" width="9.140625" style="25"/>
    <col min="7426" max="7426" width="2.85546875" style="25" customWidth="1"/>
    <col min="7427" max="7427" width="6.42578125" style="25" customWidth="1"/>
    <col min="7428" max="7428" width="22.140625" style="25" customWidth="1"/>
    <col min="7429" max="7429" width="15" style="25" customWidth="1"/>
    <col min="7430" max="7430" width="11.28515625" style="25" customWidth="1"/>
    <col min="7431" max="7431" width="13" style="25" customWidth="1"/>
    <col min="7432" max="7432" width="8.7109375" style="25" customWidth="1"/>
    <col min="7433" max="7433" width="10.140625" style="25" customWidth="1"/>
    <col min="7434" max="7434" width="10.28515625" style="25" customWidth="1"/>
    <col min="7435" max="7435" width="8.7109375" style="25" customWidth="1"/>
    <col min="7436" max="7436" width="24" style="25" customWidth="1"/>
    <col min="7437" max="7437" width="13.140625" style="25" customWidth="1"/>
    <col min="7438" max="7438" width="11.28515625" style="25" customWidth="1"/>
    <col min="7439" max="7439" width="10.5703125" style="25" customWidth="1"/>
    <col min="7440" max="7440" width="10.140625" style="25" customWidth="1"/>
    <col min="7441" max="7441" width="16.7109375" style="25" customWidth="1"/>
    <col min="7442" max="7442" width="15.140625" style="25" customWidth="1"/>
    <col min="7443" max="7681" width="9.140625" style="25"/>
    <col min="7682" max="7682" width="2.85546875" style="25" customWidth="1"/>
    <col min="7683" max="7683" width="6.42578125" style="25" customWidth="1"/>
    <col min="7684" max="7684" width="22.140625" style="25" customWidth="1"/>
    <col min="7685" max="7685" width="15" style="25" customWidth="1"/>
    <col min="7686" max="7686" width="11.28515625" style="25" customWidth="1"/>
    <col min="7687" max="7687" width="13" style="25" customWidth="1"/>
    <col min="7688" max="7688" width="8.7109375" style="25" customWidth="1"/>
    <col min="7689" max="7689" width="10.140625" style="25" customWidth="1"/>
    <col min="7690" max="7690" width="10.28515625" style="25" customWidth="1"/>
    <col min="7691" max="7691" width="8.7109375" style="25" customWidth="1"/>
    <col min="7692" max="7692" width="24" style="25" customWidth="1"/>
    <col min="7693" max="7693" width="13.140625" style="25" customWidth="1"/>
    <col min="7694" max="7694" width="11.28515625" style="25" customWidth="1"/>
    <col min="7695" max="7695" width="10.5703125" style="25" customWidth="1"/>
    <col min="7696" max="7696" width="10.140625" style="25" customWidth="1"/>
    <col min="7697" max="7697" width="16.7109375" style="25" customWidth="1"/>
    <col min="7698" max="7698" width="15.140625" style="25" customWidth="1"/>
    <col min="7699" max="7937" width="9.140625" style="25"/>
    <col min="7938" max="7938" width="2.85546875" style="25" customWidth="1"/>
    <col min="7939" max="7939" width="6.42578125" style="25" customWidth="1"/>
    <col min="7940" max="7940" width="22.140625" style="25" customWidth="1"/>
    <col min="7941" max="7941" width="15" style="25" customWidth="1"/>
    <col min="7942" max="7942" width="11.28515625" style="25" customWidth="1"/>
    <col min="7943" max="7943" width="13" style="25" customWidth="1"/>
    <col min="7944" max="7944" width="8.7109375" style="25" customWidth="1"/>
    <col min="7945" max="7945" width="10.140625" style="25" customWidth="1"/>
    <col min="7946" max="7946" width="10.28515625" style="25" customWidth="1"/>
    <col min="7947" max="7947" width="8.7109375" style="25" customWidth="1"/>
    <col min="7948" max="7948" width="24" style="25" customWidth="1"/>
    <col min="7949" max="7949" width="13.140625" style="25" customWidth="1"/>
    <col min="7950" max="7950" width="11.28515625" style="25" customWidth="1"/>
    <col min="7951" max="7951" width="10.5703125" style="25" customWidth="1"/>
    <col min="7952" max="7952" width="10.140625" style="25" customWidth="1"/>
    <col min="7953" max="7953" width="16.7109375" style="25" customWidth="1"/>
    <col min="7954" max="7954" width="15.140625" style="25" customWidth="1"/>
    <col min="7955" max="8193" width="9.140625" style="25"/>
    <col min="8194" max="8194" width="2.85546875" style="25" customWidth="1"/>
    <col min="8195" max="8195" width="6.42578125" style="25" customWidth="1"/>
    <col min="8196" max="8196" width="22.140625" style="25" customWidth="1"/>
    <col min="8197" max="8197" width="15" style="25" customWidth="1"/>
    <col min="8198" max="8198" width="11.28515625" style="25" customWidth="1"/>
    <col min="8199" max="8199" width="13" style="25" customWidth="1"/>
    <col min="8200" max="8200" width="8.7109375" style="25" customWidth="1"/>
    <col min="8201" max="8201" width="10.140625" style="25" customWidth="1"/>
    <col min="8202" max="8202" width="10.28515625" style="25" customWidth="1"/>
    <col min="8203" max="8203" width="8.7109375" style="25" customWidth="1"/>
    <col min="8204" max="8204" width="24" style="25" customWidth="1"/>
    <col min="8205" max="8205" width="13.140625" style="25" customWidth="1"/>
    <col min="8206" max="8206" width="11.28515625" style="25" customWidth="1"/>
    <col min="8207" max="8207" width="10.5703125" style="25" customWidth="1"/>
    <col min="8208" max="8208" width="10.140625" style="25" customWidth="1"/>
    <col min="8209" max="8209" width="16.7109375" style="25" customWidth="1"/>
    <col min="8210" max="8210" width="15.140625" style="25" customWidth="1"/>
    <col min="8211" max="8449" width="9.140625" style="25"/>
    <col min="8450" max="8450" width="2.85546875" style="25" customWidth="1"/>
    <col min="8451" max="8451" width="6.42578125" style="25" customWidth="1"/>
    <col min="8452" max="8452" width="22.140625" style="25" customWidth="1"/>
    <col min="8453" max="8453" width="15" style="25" customWidth="1"/>
    <col min="8454" max="8454" width="11.28515625" style="25" customWidth="1"/>
    <col min="8455" max="8455" width="13" style="25" customWidth="1"/>
    <col min="8456" max="8456" width="8.7109375" style="25" customWidth="1"/>
    <col min="8457" max="8457" width="10.140625" style="25" customWidth="1"/>
    <col min="8458" max="8458" width="10.28515625" style="25" customWidth="1"/>
    <col min="8459" max="8459" width="8.7109375" style="25" customWidth="1"/>
    <col min="8460" max="8460" width="24" style="25" customWidth="1"/>
    <col min="8461" max="8461" width="13.140625" style="25" customWidth="1"/>
    <col min="8462" max="8462" width="11.28515625" style="25" customWidth="1"/>
    <col min="8463" max="8463" width="10.5703125" style="25" customWidth="1"/>
    <col min="8464" max="8464" width="10.140625" style="25" customWidth="1"/>
    <col min="8465" max="8465" width="16.7109375" style="25" customWidth="1"/>
    <col min="8466" max="8466" width="15.140625" style="25" customWidth="1"/>
    <col min="8467" max="8705" width="9.140625" style="25"/>
    <col min="8706" max="8706" width="2.85546875" style="25" customWidth="1"/>
    <col min="8707" max="8707" width="6.42578125" style="25" customWidth="1"/>
    <col min="8708" max="8708" width="22.140625" style="25" customWidth="1"/>
    <col min="8709" max="8709" width="15" style="25" customWidth="1"/>
    <col min="8710" max="8710" width="11.28515625" style="25" customWidth="1"/>
    <col min="8711" max="8711" width="13" style="25" customWidth="1"/>
    <col min="8712" max="8712" width="8.7109375" style="25" customWidth="1"/>
    <col min="8713" max="8713" width="10.140625" style="25" customWidth="1"/>
    <col min="8714" max="8714" width="10.28515625" style="25" customWidth="1"/>
    <col min="8715" max="8715" width="8.7109375" style="25" customWidth="1"/>
    <col min="8716" max="8716" width="24" style="25" customWidth="1"/>
    <col min="8717" max="8717" width="13.140625" style="25" customWidth="1"/>
    <col min="8718" max="8718" width="11.28515625" style="25" customWidth="1"/>
    <col min="8719" max="8719" width="10.5703125" style="25" customWidth="1"/>
    <col min="8720" max="8720" width="10.140625" style="25" customWidth="1"/>
    <col min="8721" max="8721" width="16.7109375" style="25" customWidth="1"/>
    <col min="8722" max="8722" width="15.140625" style="25" customWidth="1"/>
    <col min="8723" max="8961" width="9.140625" style="25"/>
    <col min="8962" max="8962" width="2.85546875" style="25" customWidth="1"/>
    <col min="8963" max="8963" width="6.42578125" style="25" customWidth="1"/>
    <col min="8964" max="8964" width="22.140625" style="25" customWidth="1"/>
    <col min="8965" max="8965" width="15" style="25" customWidth="1"/>
    <col min="8966" max="8966" width="11.28515625" style="25" customWidth="1"/>
    <col min="8967" max="8967" width="13" style="25" customWidth="1"/>
    <col min="8968" max="8968" width="8.7109375" style="25" customWidth="1"/>
    <col min="8969" max="8969" width="10.140625" style="25" customWidth="1"/>
    <col min="8970" max="8970" width="10.28515625" style="25" customWidth="1"/>
    <col min="8971" max="8971" width="8.7109375" style="25" customWidth="1"/>
    <col min="8972" max="8972" width="24" style="25" customWidth="1"/>
    <col min="8973" max="8973" width="13.140625" style="25" customWidth="1"/>
    <col min="8974" max="8974" width="11.28515625" style="25" customWidth="1"/>
    <col min="8975" max="8975" width="10.5703125" style="25" customWidth="1"/>
    <col min="8976" max="8976" width="10.140625" style="25" customWidth="1"/>
    <col min="8977" max="8977" width="16.7109375" style="25" customWidth="1"/>
    <col min="8978" max="8978" width="15.140625" style="25" customWidth="1"/>
    <col min="8979" max="9217" width="9.140625" style="25"/>
    <col min="9218" max="9218" width="2.85546875" style="25" customWidth="1"/>
    <col min="9219" max="9219" width="6.42578125" style="25" customWidth="1"/>
    <col min="9220" max="9220" width="22.140625" style="25" customWidth="1"/>
    <col min="9221" max="9221" width="15" style="25" customWidth="1"/>
    <col min="9222" max="9222" width="11.28515625" style="25" customWidth="1"/>
    <col min="9223" max="9223" width="13" style="25" customWidth="1"/>
    <col min="9224" max="9224" width="8.7109375" style="25" customWidth="1"/>
    <col min="9225" max="9225" width="10.140625" style="25" customWidth="1"/>
    <col min="9226" max="9226" width="10.28515625" style="25" customWidth="1"/>
    <col min="9227" max="9227" width="8.7109375" style="25" customWidth="1"/>
    <col min="9228" max="9228" width="24" style="25" customWidth="1"/>
    <col min="9229" max="9229" width="13.140625" style="25" customWidth="1"/>
    <col min="9230" max="9230" width="11.28515625" style="25" customWidth="1"/>
    <col min="9231" max="9231" width="10.5703125" style="25" customWidth="1"/>
    <col min="9232" max="9232" width="10.140625" style="25" customWidth="1"/>
    <col min="9233" max="9233" width="16.7109375" style="25" customWidth="1"/>
    <col min="9234" max="9234" width="15.140625" style="25" customWidth="1"/>
    <col min="9235" max="9473" width="9.140625" style="25"/>
    <col min="9474" max="9474" width="2.85546875" style="25" customWidth="1"/>
    <col min="9475" max="9475" width="6.42578125" style="25" customWidth="1"/>
    <col min="9476" max="9476" width="22.140625" style="25" customWidth="1"/>
    <col min="9477" max="9477" width="15" style="25" customWidth="1"/>
    <col min="9478" max="9478" width="11.28515625" style="25" customWidth="1"/>
    <col min="9479" max="9479" width="13" style="25" customWidth="1"/>
    <col min="9480" max="9480" width="8.7109375" style="25" customWidth="1"/>
    <col min="9481" max="9481" width="10.140625" style="25" customWidth="1"/>
    <col min="9482" max="9482" width="10.28515625" style="25" customWidth="1"/>
    <col min="9483" max="9483" width="8.7109375" style="25" customWidth="1"/>
    <col min="9484" max="9484" width="24" style="25" customWidth="1"/>
    <col min="9485" max="9485" width="13.140625" style="25" customWidth="1"/>
    <col min="9486" max="9486" width="11.28515625" style="25" customWidth="1"/>
    <col min="9487" max="9487" width="10.5703125" style="25" customWidth="1"/>
    <col min="9488" max="9488" width="10.140625" style="25" customWidth="1"/>
    <col min="9489" max="9489" width="16.7109375" style="25" customWidth="1"/>
    <col min="9490" max="9490" width="15.140625" style="25" customWidth="1"/>
    <col min="9491" max="9729" width="9.140625" style="25"/>
    <col min="9730" max="9730" width="2.85546875" style="25" customWidth="1"/>
    <col min="9731" max="9731" width="6.42578125" style="25" customWidth="1"/>
    <col min="9732" max="9732" width="22.140625" style="25" customWidth="1"/>
    <col min="9733" max="9733" width="15" style="25" customWidth="1"/>
    <col min="9734" max="9734" width="11.28515625" style="25" customWidth="1"/>
    <col min="9735" max="9735" width="13" style="25" customWidth="1"/>
    <col min="9736" max="9736" width="8.7109375" style="25" customWidth="1"/>
    <col min="9737" max="9737" width="10.140625" style="25" customWidth="1"/>
    <col min="9738" max="9738" width="10.28515625" style="25" customWidth="1"/>
    <col min="9739" max="9739" width="8.7109375" style="25" customWidth="1"/>
    <col min="9740" max="9740" width="24" style="25" customWidth="1"/>
    <col min="9741" max="9741" width="13.140625" style="25" customWidth="1"/>
    <col min="9742" max="9742" width="11.28515625" style="25" customWidth="1"/>
    <col min="9743" max="9743" width="10.5703125" style="25" customWidth="1"/>
    <col min="9744" max="9744" width="10.140625" style="25" customWidth="1"/>
    <col min="9745" max="9745" width="16.7109375" style="25" customWidth="1"/>
    <col min="9746" max="9746" width="15.140625" style="25" customWidth="1"/>
    <col min="9747" max="9985" width="9.140625" style="25"/>
    <col min="9986" max="9986" width="2.85546875" style="25" customWidth="1"/>
    <col min="9987" max="9987" width="6.42578125" style="25" customWidth="1"/>
    <col min="9988" max="9988" width="22.140625" style="25" customWidth="1"/>
    <col min="9989" max="9989" width="15" style="25" customWidth="1"/>
    <col min="9990" max="9990" width="11.28515625" style="25" customWidth="1"/>
    <col min="9991" max="9991" width="13" style="25" customWidth="1"/>
    <col min="9992" max="9992" width="8.7109375" style="25" customWidth="1"/>
    <col min="9993" max="9993" width="10.140625" style="25" customWidth="1"/>
    <col min="9994" max="9994" width="10.28515625" style="25" customWidth="1"/>
    <col min="9995" max="9995" width="8.7109375" style="25" customWidth="1"/>
    <col min="9996" max="9996" width="24" style="25" customWidth="1"/>
    <col min="9997" max="9997" width="13.140625" style="25" customWidth="1"/>
    <col min="9998" max="9998" width="11.28515625" style="25" customWidth="1"/>
    <col min="9999" max="9999" width="10.5703125" style="25" customWidth="1"/>
    <col min="10000" max="10000" width="10.140625" style="25" customWidth="1"/>
    <col min="10001" max="10001" width="16.7109375" style="25" customWidth="1"/>
    <col min="10002" max="10002" width="15.140625" style="25" customWidth="1"/>
    <col min="10003" max="10241" width="9.140625" style="25"/>
    <col min="10242" max="10242" width="2.85546875" style="25" customWidth="1"/>
    <col min="10243" max="10243" width="6.42578125" style="25" customWidth="1"/>
    <col min="10244" max="10244" width="22.140625" style="25" customWidth="1"/>
    <col min="10245" max="10245" width="15" style="25" customWidth="1"/>
    <col min="10246" max="10246" width="11.28515625" style="25" customWidth="1"/>
    <col min="10247" max="10247" width="13" style="25" customWidth="1"/>
    <col min="10248" max="10248" width="8.7109375" style="25" customWidth="1"/>
    <col min="10249" max="10249" width="10.140625" style="25" customWidth="1"/>
    <col min="10250" max="10250" width="10.28515625" style="25" customWidth="1"/>
    <col min="10251" max="10251" width="8.7109375" style="25" customWidth="1"/>
    <col min="10252" max="10252" width="24" style="25" customWidth="1"/>
    <col min="10253" max="10253" width="13.140625" style="25" customWidth="1"/>
    <col min="10254" max="10254" width="11.28515625" style="25" customWidth="1"/>
    <col min="10255" max="10255" width="10.5703125" style="25" customWidth="1"/>
    <col min="10256" max="10256" width="10.140625" style="25" customWidth="1"/>
    <col min="10257" max="10257" width="16.7109375" style="25" customWidth="1"/>
    <col min="10258" max="10258" width="15.140625" style="25" customWidth="1"/>
    <col min="10259" max="10497" width="9.140625" style="25"/>
    <col min="10498" max="10498" width="2.85546875" style="25" customWidth="1"/>
    <col min="10499" max="10499" width="6.42578125" style="25" customWidth="1"/>
    <col min="10500" max="10500" width="22.140625" style="25" customWidth="1"/>
    <col min="10501" max="10501" width="15" style="25" customWidth="1"/>
    <col min="10502" max="10502" width="11.28515625" style="25" customWidth="1"/>
    <col min="10503" max="10503" width="13" style="25" customWidth="1"/>
    <col min="10504" max="10504" width="8.7109375" style="25" customWidth="1"/>
    <col min="10505" max="10505" width="10.140625" style="25" customWidth="1"/>
    <col min="10506" max="10506" width="10.28515625" style="25" customWidth="1"/>
    <col min="10507" max="10507" width="8.7109375" style="25" customWidth="1"/>
    <col min="10508" max="10508" width="24" style="25" customWidth="1"/>
    <col min="10509" max="10509" width="13.140625" style="25" customWidth="1"/>
    <col min="10510" max="10510" width="11.28515625" style="25" customWidth="1"/>
    <col min="10511" max="10511" width="10.5703125" style="25" customWidth="1"/>
    <col min="10512" max="10512" width="10.140625" style="25" customWidth="1"/>
    <col min="10513" max="10513" width="16.7109375" style="25" customWidth="1"/>
    <col min="10514" max="10514" width="15.140625" style="25" customWidth="1"/>
    <col min="10515" max="10753" width="9.140625" style="25"/>
    <col min="10754" max="10754" width="2.85546875" style="25" customWidth="1"/>
    <col min="10755" max="10755" width="6.42578125" style="25" customWidth="1"/>
    <col min="10756" max="10756" width="22.140625" style="25" customWidth="1"/>
    <col min="10757" max="10757" width="15" style="25" customWidth="1"/>
    <col min="10758" max="10758" width="11.28515625" style="25" customWidth="1"/>
    <col min="10759" max="10759" width="13" style="25" customWidth="1"/>
    <col min="10760" max="10760" width="8.7109375" style="25" customWidth="1"/>
    <col min="10761" max="10761" width="10.140625" style="25" customWidth="1"/>
    <col min="10762" max="10762" width="10.28515625" style="25" customWidth="1"/>
    <col min="10763" max="10763" width="8.7109375" style="25" customWidth="1"/>
    <col min="10764" max="10764" width="24" style="25" customWidth="1"/>
    <col min="10765" max="10765" width="13.140625" style="25" customWidth="1"/>
    <col min="10766" max="10766" width="11.28515625" style="25" customWidth="1"/>
    <col min="10767" max="10767" width="10.5703125" style="25" customWidth="1"/>
    <col min="10768" max="10768" width="10.140625" style="25" customWidth="1"/>
    <col min="10769" max="10769" width="16.7109375" style="25" customWidth="1"/>
    <col min="10770" max="10770" width="15.140625" style="25" customWidth="1"/>
    <col min="10771" max="11009" width="9.140625" style="25"/>
    <col min="11010" max="11010" width="2.85546875" style="25" customWidth="1"/>
    <col min="11011" max="11011" width="6.42578125" style="25" customWidth="1"/>
    <col min="11012" max="11012" width="22.140625" style="25" customWidth="1"/>
    <col min="11013" max="11013" width="15" style="25" customWidth="1"/>
    <col min="11014" max="11014" width="11.28515625" style="25" customWidth="1"/>
    <col min="11015" max="11015" width="13" style="25" customWidth="1"/>
    <col min="11016" max="11016" width="8.7109375" style="25" customWidth="1"/>
    <col min="11017" max="11017" width="10.140625" style="25" customWidth="1"/>
    <col min="11018" max="11018" width="10.28515625" style="25" customWidth="1"/>
    <col min="11019" max="11019" width="8.7109375" style="25" customWidth="1"/>
    <col min="11020" max="11020" width="24" style="25" customWidth="1"/>
    <col min="11021" max="11021" width="13.140625" style="25" customWidth="1"/>
    <col min="11022" max="11022" width="11.28515625" style="25" customWidth="1"/>
    <col min="11023" max="11023" width="10.5703125" style="25" customWidth="1"/>
    <col min="11024" max="11024" width="10.140625" style="25" customWidth="1"/>
    <col min="11025" max="11025" width="16.7109375" style="25" customWidth="1"/>
    <col min="11026" max="11026" width="15.140625" style="25" customWidth="1"/>
    <col min="11027" max="11265" width="9.140625" style="25"/>
    <col min="11266" max="11266" width="2.85546875" style="25" customWidth="1"/>
    <col min="11267" max="11267" width="6.42578125" style="25" customWidth="1"/>
    <col min="11268" max="11268" width="22.140625" style="25" customWidth="1"/>
    <col min="11269" max="11269" width="15" style="25" customWidth="1"/>
    <col min="11270" max="11270" width="11.28515625" style="25" customWidth="1"/>
    <col min="11271" max="11271" width="13" style="25" customWidth="1"/>
    <col min="11272" max="11272" width="8.7109375" style="25" customWidth="1"/>
    <col min="11273" max="11273" width="10.140625" style="25" customWidth="1"/>
    <col min="11274" max="11274" width="10.28515625" style="25" customWidth="1"/>
    <col min="11275" max="11275" width="8.7109375" style="25" customWidth="1"/>
    <col min="11276" max="11276" width="24" style="25" customWidth="1"/>
    <col min="11277" max="11277" width="13.140625" style="25" customWidth="1"/>
    <col min="11278" max="11278" width="11.28515625" style="25" customWidth="1"/>
    <col min="11279" max="11279" width="10.5703125" style="25" customWidth="1"/>
    <col min="11280" max="11280" width="10.140625" style="25" customWidth="1"/>
    <col min="11281" max="11281" width="16.7109375" style="25" customWidth="1"/>
    <col min="11282" max="11282" width="15.140625" style="25" customWidth="1"/>
    <col min="11283" max="11521" width="9.140625" style="25"/>
    <col min="11522" max="11522" width="2.85546875" style="25" customWidth="1"/>
    <col min="11523" max="11523" width="6.42578125" style="25" customWidth="1"/>
    <col min="11524" max="11524" width="22.140625" style="25" customWidth="1"/>
    <col min="11525" max="11525" width="15" style="25" customWidth="1"/>
    <col min="11526" max="11526" width="11.28515625" style="25" customWidth="1"/>
    <col min="11527" max="11527" width="13" style="25" customWidth="1"/>
    <col min="11528" max="11528" width="8.7109375" style="25" customWidth="1"/>
    <col min="11529" max="11529" width="10.140625" style="25" customWidth="1"/>
    <col min="11530" max="11530" width="10.28515625" style="25" customWidth="1"/>
    <col min="11531" max="11531" width="8.7109375" style="25" customWidth="1"/>
    <col min="11532" max="11532" width="24" style="25" customWidth="1"/>
    <col min="11533" max="11533" width="13.140625" style="25" customWidth="1"/>
    <col min="11534" max="11534" width="11.28515625" style="25" customWidth="1"/>
    <col min="11535" max="11535" width="10.5703125" style="25" customWidth="1"/>
    <col min="11536" max="11536" width="10.140625" style="25" customWidth="1"/>
    <col min="11537" max="11537" width="16.7109375" style="25" customWidth="1"/>
    <col min="11538" max="11538" width="15.140625" style="25" customWidth="1"/>
    <col min="11539" max="11777" width="9.140625" style="25"/>
    <col min="11778" max="11778" width="2.85546875" style="25" customWidth="1"/>
    <col min="11779" max="11779" width="6.42578125" style="25" customWidth="1"/>
    <col min="11780" max="11780" width="22.140625" style="25" customWidth="1"/>
    <col min="11781" max="11781" width="15" style="25" customWidth="1"/>
    <col min="11782" max="11782" width="11.28515625" style="25" customWidth="1"/>
    <col min="11783" max="11783" width="13" style="25" customWidth="1"/>
    <col min="11784" max="11784" width="8.7109375" style="25" customWidth="1"/>
    <col min="11785" max="11785" width="10.140625" style="25" customWidth="1"/>
    <col min="11786" max="11786" width="10.28515625" style="25" customWidth="1"/>
    <col min="11787" max="11787" width="8.7109375" style="25" customWidth="1"/>
    <col min="11788" max="11788" width="24" style="25" customWidth="1"/>
    <col min="11789" max="11789" width="13.140625" style="25" customWidth="1"/>
    <col min="11790" max="11790" width="11.28515625" style="25" customWidth="1"/>
    <col min="11791" max="11791" width="10.5703125" style="25" customWidth="1"/>
    <col min="11792" max="11792" width="10.140625" style="25" customWidth="1"/>
    <col min="11793" max="11793" width="16.7109375" style="25" customWidth="1"/>
    <col min="11794" max="11794" width="15.140625" style="25" customWidth="1"/>
    <col min="11795" max="12033" width="9.140625" style="25"/>
    <col min="12034" max="12034" width="2.85546875" style="25" customWidth="1"/>
    <col min="12035" max="12035" width="6.42578125" style="25" customWidth="1"/>
    <col min="12036" max="12036" width="22.140625" style="25" customWidth="1"/>
    <col min="12037" max="12037" width="15" style="25" customWidth="1"/>
    <col min="12038" max="12038" width="11.28515625" style="25" customWidth="1"/>
    <col min="12039" max="12039" width="13" style="25" customWidth="1"/>
    <col min="12040" max="12040" width="8.7109375" style="25" customWidth="1"/>
    <col min="12041" max="12041" width="10.140625" style="25" customWidth="1"/>
    <col min="12042" max="12042" width="10.28515625" style="25" customWidth="1"/>
    <col min="12043" max="12043" width="8.7109375" style="25" customWidth="1"/>
    <col min="12044" max="12044" width="24" style="25" customWidth="1"/>
    <col min="12045" max="12045" width="13.140625" style="25" customWidth="1"/>
    <col min="12046" max="12046" width="11.28515625" style="25" customWidth="1"/>
    <col min="12047" max="12047" width="10.5703125" style="25" customWidth="1"/>
    <col min="12048" max="12048" width="10.140625" style="25" customWidth="1"/>
    <col min="12049" max="12049" width="16.7109375" style="25" customWidth="1"/>
    <col min="12050" max="12050" width="15.140625" style="25" customWidth="1"/>
    <col min="12051" max="12289" width="9.140625" style="25"/>
    <col min="12290" max="12290" width="2.85546875" style="25" customWidth="1"/>
    <col min="12291" max="12291" width="6.42578125" style="25" customWidth="1"/>
    <col min="12292" max="12292" width="22.140625" style="25" customWidth="1"/>
    <col min="12293" max="12293" width="15" style="25" customWidth="1"/>
    <col min="12294" max="12294" width="11.28515625" style="25" customWidth="1"/>
    <col min="12295" max="12295" width="13" style="25" customWidth="1"/>
    <col min="12296" max="12296" width="8.7109375" style="25" customWidth="1"/>
    <col min="12297" max="12297" width="10.140625" style="25" customWidth="1"/>
    <col min="12298" max="12298" width="10.28515625" style="25" customWidth="1"/>
    <col min="12299" max="12299" width="8.7109375" style="25" customWidth="1"/>
    <col min="12300" max="12300" width="24" style="25" customWidth="1"/>
    <col min="12301" max="12301" width="13.140625" style="25" customWidth="1"/>
    <col min="12302" max="12302" width="11.28515625" style="25" customWidth="1"/>
    <col min="12303" max="12303" width="10.5703125" style="25" customWidth="1"/>
    <col min="12304" max="12304" width="10.140625" style="25" customWidth="1"/>
    <col min="12305" max="12305" width="16.7109375" style="25" customWidth="1"/>
    <col min="12306" max="12306" width="15.140625" style="25" customWidth="1"/>
    <col min="12307" max="12545" width="9.140625" style="25"/>
    <col min="12546" max="12546" width="2.85546875" style="25" customWidth="1"/>
    <col min="12547" max="12547" width="6.42578125" style="25" customWidth="1"/>
    <col min="12548" max="12548" width="22.140625" style="25" customWidth="1"/>
    <col min="12549" max="12549" width="15" style="25" customWidth="1"/>
    <col min="12550" max="12550" width="11.28515625" style="25" customWidth="1"/>
    <col min="12551" max="12551" width="13" style="25" customWidth="1"/>
    <col min="12552" max="12552" width="8.7109375" style="25" customWidth="1"/>
    <col min="12553" max="12553" width="10.140625" style="25" customWidth="1"/>
    <col min="12554" max="12554" width="10.28515625" style="25" customWidth="1"/>
    <col min="12555" max="12555" width="8.7109375" style="25" customWidth="1"/>
    <col min="12556" max="12556" width="24" style="25" customWidth="1"/>
    <col min="12557" max="12557" width="13.140625" style="25" customWidth="1"/>
    <col min="12558" max="12558" width="11.28515625" style="25" customWidth="1"/>
    <col min="12559" max="12559" width="10.5703125" style="25" customWidth="1"/>
    <col min="12560" max="12560" width="10.140625" style="25" customWidth="1"/>
    <col min="12561" max="12561" width="16.7109375" style="25" customWidth="1"/>
    <col min="12562" max="12562" width="15.140625" style="25" customWidth="1"/>
    <col min="12563" max="12801" width="9.140625" style="25"/>
    <col min="12802" max="12802" width="2.85546875" style="25" customWidth="1"/>
    <col min="12803" max="12803" width="6.42578125" style="25" customWidth="1"/>
    <col min="12804" max="12804" width="22.140625" style="25" customWidth="1"/>
    <col min="12805" max="12805" width="15" style="25" customWidth="1"/>
    <col min="12806" max="12806" width="11.28515625" style="25" customWidth="1"/>
    <col min="12807" max="12807" width="13" style="25" customWidth="1"/>
    <col min="12808" max="12808" width="8.7109375" style="25" customWidth="1"/>
    <col min="12809" max="12809" width="10.140625" style="25" customWidth="1"/>
    <col min="12810" max="12810" width="10.28515625" style="25" customWidth="1"/>
    <col min="12811" max="12811" width="8.7109375" style="25" customWidth="1"/>
    <col min="12812" max="12812" width="24" style="25" customWidth="1"/>
    <col min="12813" max="12813" width="13.140625" style="25" customWidth="1"/>
    <col min="12814" max="12814" width="11.28515625" style="25" customWidth="1"/>
    <col min="12815" max="12815" width="10.5703125" style="25" customWidth="1"/>
    <col min="12816" max="12816" width="10.140625" style="25" customWidth="1"/>
    <col min="12817" max="12817" width="16.7109375" style="25" customWidth="1"/>
    <col min="12818" max="12818" width="15.140625" style="25" customWidth="1"/>
    <col min="12819" max="13057" width="9.140625" style="25"/>
    <col min="13058" max="13058" width="2.85546875" style="25" customWidth="1"/>
    <col min="13059" max="13059" width="6.42578125" style="25" customWidth="1"/>
    <col min="13060" max="13060" width="22.140625" style="25" customWidth="1"/>
    <col min="13061" max="13061" width="15" style="25" customWidth="1"/>
    <col min="13062" max="13062" width="11.28515625" style="25" customWidth="1"/>
    <col min="13063" max="13063" width="13" style="25" customWidth="1"/>
    <col min="13064" max="13064" width="8.7109375" style="25" customWidth="1"/>
    <col min="13065" max="13065" width="10.140625" style="25" customWidth="1"/>
    <col min="13066" max="13066" width="10.28515625" style="25" customWidth="1"/>
    <col min="13067" max="13067" width="8.7109375" style="25" customWidth="1"/>
    <col min="13068" max="13068" width="24" style="25" customWidth="1"/>
    <col min="13069" max="13069" width="13.140625" style="25" customWidth="1"/>
    <col min="13070" max="13070" width="11.28515625" style="25" customWidth="1"/>
    <col min="13071" max="13071" width="10.5703125" style="25" customWidth="1"/>
    <col min="13072" max="13072" width="10.140625" style="25" customWidth="1"/>
    <col min="13073" max="13073" width="16.7109375" style="25" customWidth="1"/>
    <col min="13074" max="13074" width="15.140625" style="25" customWidth="1"/>
    <col min="13075" max="13313" width="9.140625" style="25"/>
    <col min="13314" max="13314" width="2.85546875" style="25" customWidth="1"/>
    <col min="13315" max="13315" width="6.42578125" style="25" customWidth="1"/>
    <col min="13316" max="13316" width="22.140625" style="25" customWidth="1"/>
    <col min="13317" max="13317" width="15" style="25" customWidth="1"/>
    <col min="13318" max="13318" width="11.28515625" style="25" customWidth="1"/>
    <col min="13319" max="13319" width="13" style="25" customWidth="1"/>
    <col min="13320" max="13320" width="8.7109375" style="25" customWidth="1"/>
    <col min="13321" max="13321" width="10.140625" style="25" customWidth="1"/>
    <col min="13322" max="13322" width="10.28515625" style="25" customWidth="1"/>
    <col min="13323" max="13323" width="8.7109375" style="25" customWidth="1"/>
    <col min="13324" max="13324" width="24" style="25" customWidth="1"/>
    <col min="13325" max="13325" width="13.140625" style="25" customWidth="1"/>
    <col min="13326" max="13326" width="11.28515625" style="25" customWidth="1"/>
    <col min="13327" max="13327" width="10.5703125" style="25" customWidth="1"/>
    <col min="13328" max="13328" width="10.140625" style="25" customWidth="1"/>
    <col min="13329" max="13329" width="16.7109375" style="25" customWidth="1"/>
    <col min="13330" max="13330" width="15.140625" style="25" customWidth="1"/>
    <col min="13331" max="13569" width="9.140625" style="25"/>
    <col min="13570" max="13570" width="2.85546875" style="25" customWidth="1"/>
    <col min="13571" max="13571" width="6.42578125" style="25" customWidth="1"/>
    <col min="13572" max="13572" width="22.140625" style="25" customWidth="1"/>
    <col min="13573" max="13573" width="15" style="25" customWidth="1"/>
    <col min="13574" max="13574" width="11.28515625" style="25" customWidth="1"/>
    <col min="13575" max="13575" width="13" style="25" customWidth="1"/>
    <col min="13576" max="13576" width="8.7109375" style="25" customWidth="1"/>
    <col min="13577" max="13577" width="10.140625" style="25" customWidth="1"/>
    <col min="13578" max="13578" width="10.28515625" style="25" customWidth="1"/>
    <col min="13579" max="13579" width="8.7109375" style="25" customWidth="1"/>
    <col min="13580" max="13580" width="24" style="25" customWidth="1"/>
    <col min="13581" max="13581" width="13.140625" style="25" customWidth="1"/>
    <col min="13582" max="13582" width="11.28515625" style="25" customWidth="1"/>
    <col min="13583" max="13583" width="10.5703125" style="25" customWidth="1"/>
    <col min="13584" max="13584" width="10.140625" style="25" customWidth="1"/>
    <col min="13585" max="13585" width="16.7109375" style="25" customWidth="1"/>
    <col min="13586" max="13586" width="15.140625" style="25" customWidth="1"/>
    <col min="13587" max="13825" width="9.140625" style="25"/>
    <col min="13826" max="13826" width="2.85546875" style="25" customWidth="1"/>
    <col min="13827" max="13827" width="6.42578125" style="25" customWidth="1"/>
    <col min="13828" max="13828" width="22.140625" style="25" customWidth="1"/>
    <col min="13829" max="13829" width="15" style="25" customWidth="1"/>
    <col min="13830" max="13830" width="11.28515625" style="25" customWidth="1"/>
    <col min="13831" max="13831" width="13" style="25" customWidth="1"/>
    <col min="13832" max="13832" width="8.7109375" style="25" customWidth="1"/>
    <col min="13833" max="13833" width="10.140625" style="25" customWidth="1"/>
    <col min="13834" max="13834" width="10.28515625" style="25" customWidth="1"/>
    <col min="13835" max="13835" width="8.7109375" style="25" customWidth="1"/>
    <col min="13836" max="13836" width="24" style="25" customWidth="1"/>
    <col min="13837" max="13837" width="13.140625" style="25" customWidth="1"/>
    <col min="13838" max="13838" width="11.28515625" style="25" customWidth="1"/>
    <col min="13839" max="13839" width="10.5703125" style="25" customWidth="1"/>
    <col min="13840" max="13840" width="10.140625" style="25" customWidth="1"/>
    <col min="13841" max="13841" width="16.7109375" style="25" customWidth="1"/>
    <col min="13842" max="13842" width="15.140625" style="25" customWidth="1"/>
    <col min="13843" max="14081" width="9.140625" style="25"/>
    <col min="14082" max="14082" width="2.85546875" style="25" customWidth="1"/>
    <col min="14083" max="14083" width="6.42578125" style="25" customWidth="1"/>
    <col min="14084" max="14084" width="22.140625" style="25" customWidth="1"/>
    <col min="14085" max="14085" width="15" style="25" customWidth="1"/>
    <col min="14086" max="14086" width="11.28515625" style="25" customWidth="1"/>
    <col min="14087" max="14087" width="13" style="25" customWidth="1"/>
    <col min="14088" max="14088" width="8.7109375" style="25" customWidth="1"/>
    <col min="14089" max="14089" width="10.140625" style="25" customWidth="1"/>
    <col min="14090" max="14090" width="10.28515625" style="25" customWidth="1"/>
    <col min="14091" max="14091" width="8.7109375" style="25" customWidth="1"/>
    <col min="14092" max="14092" width="24" style="25" customWidth="1"/>
    <col min="14093" max="14093" width="13.140625" style="25" customWidth="1"/>
    <col min="14094" max="14094" width="11.28515625" style="25" customWidth="1"/>
    <col min="14095" max="14095" width="10.5703125" style="25" customWidth="1"/>
    <col min="14096" max="14096" width="10.140625" style="25" customWidth="1"/>
    <col min="14097" max="14097" width="16.7109375" style="25" customWidth="1"/>
    <col min="14098" max="14098" width="15.140625" style="25" customWidth="1"/>
    <col min="14099" max="14337" width="9.140625" style="25"/>
    <col min="14338" max="14338" width="2.85546875" style="25" customWidth="1"/>
    <col min="14339" max="14339" width="6.42578125" style="25" customWidth="1"/>
    <col min="14340" max="14340" width="22.140625" style="25" customWidth="1"/>
    <col min="14341" max="14341" width="15" style="25" customWidth="1"/>
    <col min="14342" max="14342" width="11.28515625" style="25" customWidth="1"/>
    <col min="14343" max="14343" width="13" style="25" customWidth="1"/>
    <col min="14344" max="14344" width="8.7109375" style="25" customWidth="1"/>
    <col min="14345" max="14345" width="10.140625" style="25" customWidth="1"/>
    <col min="14346" max="14346" width="10.28515625" style="25" customWidth="1"/>
    <col min="14347" max="14347" width="8.7109375" style="25" customWidth="1"/>
    <col min="14348" max="14348" width="24" style="25" customWidth="1"/>
    <col min="14349" max="14349" width="13.140625" style="25" customWidth="1"/>
    <col min="14350" max="14350" width="11.28515625" style="25" customWidth="1"/>
    <col min="14351" max="14351" width="10.5703125" style="25" customWidth="1"/>
    <col min="14352" max="14352" width="10.140625" style="25" customWidth="1"/>
    <col min="14353" max="14353" width="16.7109375" style="25" customWidth="1"/>
    <col min="14354" max="14354" width="15.140625" style="25" customWidth="1"/>
    <col min="14355" max="14593" width="9.140625" style="25"/>
    <col min="14594" max="14594" width="2.85546875" style="25" customWidth="1"/>
    <col min="14595" max="14595" width="6.42578125" style="25" customWidth="1"/>
    <col min="14596" max="14596" width="22.140625" style="25" customWidth="1"/>
    <col min="14597" max="14597" width="15" style="25" customWidth="1"/>
    <col min="14598" max="14598" width="11.28515625" style="25" customWidth="1"/>
    <col min="14599" max="14599" width="13" style="25" customWidth="1"/>
    <col min="14600" max="14600" width="8.7109375" style="25" customWidth="1"/>
    <col min="14601" max="14601" width="10.140625" style="25" customWidth="1"/>
    <col min="14602" max="14602" width="10.28515625" style="25" customWidth="1"/>
    <col min="14603" max="14603" width="8.7109375" style="25" customWidth="1"/>
    <col min="14604" max="14604" width="24" style="25" customWidth="1"/>
    <col min="14605" max="14605" width="13.140625" style="25" customWidth="1"/>
    <col min="14606" max="14606" width="11.28515625" style="25" customWidth="1"/>
    <col min="14607" max="14607" width="10.5703125" style="25" customWidth="1"/>
    <col min="14608" max="14608" width="10.140625" style="25" customWidth="1"/>
    <col min="14609" max="14609" width="16.7109375" style="25" customWidth="1"/>
    <col min="14610" max="14610" width="15.140625" style="25" customWidth="1"/>
    <col min="14611" max="14849" width="9.140625" style="25"/>
    <col min="14850" max="14850" width="2.85546875" style="25" customWidth="1"/>
    <col min="14851" max="14851" width="6.42578125" style="25" customWidth="1"/>
    <col min="14852" max="14852" width="22.140625" style="25" customWidth="1"/>
    <col min="14853" max="14853" width="15" style="25" customWidth="1"/>
    <col min="14854" max="14854" width="11.28515625" style="25" customWidth="1"/>
    <col min="14855" max="14855" width="13" style="25" customWidth="1"/>
    <col min="14856" max="14856" width="8.7109375" style="25" customWidth="1"/>
    <col min="14857" max="14857" width="10.140625" style="25" customWidth="1"/>
    <col min="14858" max="14858" width="10.28515625" style="25" customWidth="1"/>
    <col min="14859" max="14859" width="8.7109375" style="25" customWidth="1"/>
    <col min="14860" max="14860" width="24" style="25" customWidth="1"/>
    <col min="14861" max="14861" width="13.140625" style="25" customWidth="1"/>
    <col min="14862" max="14862" width="11.28515625" style="25" customWidth="1"/>
    <col min="14863" max="14863" width="10.5703125" style="25" customWidth="1"/>
    <col min="14864" max="14864" width="10.140625" style="25" customWidth="1"/>
    <col min="14865" max="14865" width="16.7109375" style="25" customWidth="1"/>
    <col min="14866" max="14866" width="15.140625" style="25" customWidth="1"/>
    <col min="14867" max="15105" width="9.140625" style="25"/>
    <col min="15106" max="15106" width="2.85546875" style="25" customWidth="1"/>
    <col min="15107" max="15107" width="6.42578125" style="25" customWidth="1"/>
    <col min="15108" max="15108" width="22.140625" style="25" customWidth="1"/>
    <col min="15109" max="15109" width="15" style="25" customWidth="1"/>
    <col min="15110" max="15110" width="11.28515625" style="25" customWidth="1"/>
    <col min="15111" max="15111" width="13" style="25" customWidth="1"/>
    <col min="15112" max="15112" width="8.7109375" style="25" customWidth="1"/>
    <col min="15113" max="15113" width="10.140625" style="25" customWidth="1"/>
    <col min="15114" max="15114" width="10.28515625" style="25" customWidth="1"/>
    <col min="15115" max="15115" width="8.7109375" style="25" customWidth="1"/>
    <col min="15116" max="15116" width="24" style="25" customWidth="1"/>
    <col min="15117" max="15117" width="13.140625" style="25" customWidth="1"/>
    <col min="15118" max="15118" width="11.28515625" style="25" customWidth="1"/>
    <col min="15119" max="15119" width="10.5703125" style="25" customWidth="1"/>
    <col min="15120" max="15120" width="10.140625" style="25" customWidth="1"/>
    <col min="15121" max="15121" width="16.7109375" style="25" customWidth="1"/>
    <col min="15122" max="15122" width="15.140625" style="25" customWidth="1"/>
    <col min="15123" max="15361" width="9.140625" style="25"/>
    <col min="15362" max="15362" width="2.85546875" style="25" customWidth="1"/>
    <col min="15363" max="15363" width="6.42578125" style="25" customWidth="1"/>
    <col min="15364" max="15364" width="22.140625" style="25" customWidth="1"/>
    <col min="15365" max="15365" width="15" style="25" customWidth="1"/>
    <col min="15366" max="15366" width="11.28515625" style="25" customWidth="1"/>
    <col min="15367" max="15367" width="13" style="25" customWidth="1"/>
    <col min="15368" max="15368" width="8.7109375" style="25" customWidth="1"/>
    <col min="15369" max="15369" width="10.140625" style="25" customWidth="1"/>
    <col min="15370" max="15370" width="10.28515625" style="25" customWidth="1"/>
    <col min="15371" max="15371" width="8.7109375" style="25" customWidth="1"/>
    <col min="15372" max="15372" width="24" style="25" customWidth="1"/>
    <col min="15373" max="15373" width="13.140625" style="25" customWidth="1"/>
    <col min="15374" max="15374" width="11.28515625" style="25" customWidth="1"/>
    <col min="15375" max="15375" width="10.5703125" style="25" customWidth="1"/>
    <col min="15376" max="15376" width="10.140625" style="25" customWidth="1"/>
    <col min="15377" max="15377" width="16.7109375" style="25" customWidth="1"/>
    <col min="15378" max="15378" width="15.140625" style="25" customWidth="1"/>
    <col min="15379" max="15617" width="9.140625" style="25"/>
    <col min="15618" max="15618" width="2.85546875" style="25" customWidth="1"/>
    <col min="15619" max="15619" width="6.42578125" style="25" customWidth="1"/>
    <col min="15620" max="15620" width="22.140625" style="25" customWidth="1"/>
    <col min="15621" max="15621" width="15" style="25" customWidth="1"/>
    <col min="15622" max="15622" width="11.28515625" style="25" customWidth="1"/>
    <col min="15623" max="15623" width="13" style="25" customWidth="1"/>
    <col min="15624" max="15624" width="8.7109375" style="25" customWidth="1"/>
    <col min="15625" max="15625" width="10.140625" style="25" customWidth="1"/>
    <col min="15626" max="15626" width="10.28515625" style="25" customWidth="1"/>
    <col min="15627" max="15627" width="8.7109375" style="25" customWidth="1"/>
    <col min="15628" max="15628" width="24" style="25" customWidth="1"/>
    <col min="15629" max="15629" width="13.140625" style="25" customWidth="1"/>
    <col min="15630" max="15630" width="11.28515625" style="25" customWidth="1"/>
    <col min="15631" max="15631" width="10.5703125" style="25" customWidth="1"/>
    <col min="15632" max="15632" width="10.140625" style="25" customWidth="1"/>
    <col min="15633" max="15633" width="16.7109375" style="25" customWidth="1"/>
    <col min="15634" max="15634" width="15.140625" style="25" customWidth="1"/>
    <col min="15635" max="15873" width="9.140625" style="25"/>
    <col min="15874" max="15874" width="2.85546875" style="25" customWidth="1"/>
    <col min="15875" max="15875" width="6.42578125" style="25" customWidth="1"/>
    <col min="15876" max="15876" width="22.140625" style="25" customWidth="1"/>
    <col min="15877" max="15877" width="15" style="25" customWidth="1"/>
    <col min="15878" max="15878" width="11.28515625" style="25" customWidth="1"/>
    <col min="15879" max="15879" width="13" style="25" customWidth="1"/>
    <col min="15880" max="15880" width="8.7109375" style="25" customWidth="1"/>
    <col min="15881" max="15881" width="10.140625" style="25" customWidth="1"/>
    <col min="15882" max="15882" width="10.28515625" style="25" customWidth="1"/>
    <col min="15883" max="15883" width="8.7109375" style="25" customWidth="1"/>
    <col min="15884" max="15884" width="24" style="25" customWidth="1"/>
    <col min="15885" max="15885" width="13.140625" style="25" customWidth="1"/>
    <col min="15886" max="15886" width="11.28515625" style="25" customWidth="1"/>
    <col min="15887" max="15887" width="10.5703125" style="25" customWidth="1"/>
    <col min="15888" max="15888" width="10.140625" style="25" customWidth="1"/>
    <col min="15889" max="15889" width="16.7109375" style="25" customWidth="1"/>
    <col min="15890" max="15890" width="15.140625" style="25" customWidth="1"/>
    <col min="15891" max="16129" width="9.140625" style="25"/>
    <col min="16130" max="16130" width="2.85546875" style="25" customWidth="1"/>
    <col min="16131" max="16131" width="6.42578125" style="25" customWidth="1"/>
    <col min="16132" max="16132" width="22.140625" style="25" customWidth="1"/>
    <col min="16133" max="16133" width="15" style="25" customWidth="1"/>
    <col min="16134" max="16134" width="11.28515625" style="25" customWidth="1"/>
    <col min="16135" max="16135" width="13" style="25" customWidth="1"/>
    <col min="16136" max="16136" width="8.7109375" style="25" customWidth="1"/>
    <col min="16137" max="16137" width="10.140625" style="25" customWidth="1"/>
    <col min="16138" max="16138" width="10.28515625" style="25" customWidth="1"/>
    <col min="16139" max="16139" width="8.7109375" style="25" customWidth="1"/>
    <col min="16140" max="16140" width="24" style="25" customWidth="1"/>
    <col min="16141" max="16141" width="13.140625" style="25" customWidth="1"/>
    <col min="16142" max="16142" width="11.28515625" style="25" customWidth="1"/>
    <col min="16143" max="16143" width="10.5703125" style="25" customWidth="1"/>
    <col min="16144" max="16144" width="10.140625" style="25" customWidth="1"/>
    <col min="16145" max="16145" width="16.7109375" style="25" customWidth="1"/>
    <col min="16146" max="16146" width="15.140625" style="25" customWidth="1"/>
    <col min="16147" max="16384" width="9.140625" style="25"/>
  </cols>
  <sheetData>
    <row r="1" spans="2:24" s="24" customFormat="1" ht="18.75">
      <c r="B1" s="225" t="s">
        <v>1870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58"/>
      <c r="W1" s="58"/>
      <c r="X1" s="58"/>
    </row>
    <row r="2" spans="2:24" s="24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58"/>
      <c r="W2" s="58"/>
      <c r="X2" s="58"/>
    </row>
    <row r="3" spans="2:24" ht="15">
      <c r="B3" s="244" t="s">
        <v>1859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78"/>
      <c r="S3" s="278"/>
      <c r="T3" s="278"/>
    </row>
    <row r="4" spans="2:24" ht="15">
      <c r="B4" s="244" t="s">
        <v>1855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73"/>
      <c r="S4" s="74"/>
      <c r="T4" s="74"/>
    </row>
    <row r="5" spans="2:24">
      <c r="B5" s="255" t="s">
        <v>1857</v>
      </c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60"/>
      <c r="S5" s="61"/>
      <c r="T5" s="61"/>
    </row>
    <row r="6" spans="2:24" ht="13.5" thickBot="1"/>
    <row r="7" spans="2:24" s="30" customFormat="1" ht="13.5" customHeight="1" thickTop="1">
      <c r="B7" s="256" t="s">
        <v>1833</v>
      </c>
      <c r="C7" s="280" t="s">
        <v>1854</v>
      </c>
      <c r="D7" s="256" t="s">
        <v>1834</v>
      </c>
      <c r="E7" s="293" t="s">
        <v>1866</v>
      </c>
      <c r="F7" s="290" t="s">
        <v>1865</v>
      </c>
      <c r="G7" s="284" t="s">
        <v>1835</v>
      </c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6"/>
      <c r="U7" s="264" t="s">
        <v>1875</v>
      </c>
      <c r="V7" s="264" t="s">
        <v>1876</v>
      </c>
      <c r="W7" s="153"/>
      <c r="X7" s="153"/>
    </row>
    <row r="8" spans="2:24" s="30" customFormat="1" ht="12.75" customHeight="1">
      <c r="B8" s="257"/>
      <c r="C8" s="281"/>
      <c r="D8" s="257"/>
      <c r="E8" s="294"/>
      <c r="F8" s="291"/>
      <c r="G8" s="287" t="s">
        <v>1858</v>
      </c>
      <c r="H8" s="287" t="s">
        <v>1837</v>
      </c>
      <c r="I8" s="287" t="s">
        <v>1838</v>
      </c>
      <c r="J8" s="287" t="s">
        <v>1839</v>
      </c>
      <c r="K8" s="287" t="s">
        <v>1840</v>
      </c>
      <c r="L8" s="287" t="s">
        <v>1841</v>
      </c>
      <c r="M8" s="287" t="s">
        <v>1842</v>
      </c>
      <c r="N8" s="287" t="s">
        <v>1843</v>
      </c>
      <c r="O8" s="287" t="s">
        <v>1844</v>
      </c>
      <c r="P8" s="287" t="s">
        <v>1845</v>
      </c>
      <c r="Q8" s="287" t="s">
        <v>1846</v>
      </c>
      <c r="R8" s="287" t="s">
        <v>1847</v>
      </c>
      <c r="S8" s="287" t="s">
        <v>1848</v>
      </c>
      <c r="T8" s="287" t="s">
        <v>1849</v>
      </c>
      <c r="U8" s="265"/>
      <c r="V8" s="265"/>
      <c r="W8" s="153"/>
      <c r="X8" s="153"/>
    </row>
    <row r="9" spans="2:24" s="30" customFormat="1" ht="12.75" customHeight="1">
      <c r="B9" s="258"/>
      <c r="C9" s="282"/>
      <c r="D9" s="258"/>
      <c r="E9" s="294"/>
      <c r="F9" s="291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65"/>
      <c r="V9" s="265"/>
      <c r="W9" s="153"/>
      <c r="X9" s="153"/>
    </row>
    <row r="10" spans="2:24" s="30" customFormat="1" ht="12.75" customHeight="1" thickBot="1">
      <c r="B10" s="259"/>
      <c r="C10" s="283"/>
      <c r="D10" s="259"/>
      <c r="E10" s="295"/>
      <c r="F10" s="292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66"/>
      <c r="V10" s="266"/>
      <c r="W10" s="153"/>
      <c r="X10" s="153"/>
    </row>
    <row r="11" spans="2:24" s="30" customFormat="1" ht="12.75" customHeight="1">
      <c r="B11" s="122"/>
      <c r="C11" s="128"/>
      <c r="D11" s="122"/>
      <c r="E11" s="129"/>
      <c r="F11" s="130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2"/>
      <c r="V11" s="132"/>
      <c r="W11" s="153"/>
      <c r="X11" s="153"/>
    </row>
    <row r="12" spans="2:24">
      <c r="B12" s="82">
        <f>'PER TRIWULAN'!A6</f>
        <v>1</v>
      </c>
      <c r="C12" s="69" t="str">
        <f>'PER TRIWULAN'!I6</f>
        <v xml:space="preserve"> Brati </v>
      </c>
      <c r="D12" s="70" t="str">
        <f>'PER TRIWULAN'!B6</f>
        <v>SD NEGERI 1 JANGKUNGHARJO</v>
      </c>
      <c r="E12" s="71">
        <f>'PER TRIWULAN'!X6</f>
        <v>98600000</v>
      </c>
      <c r="F12" s="87">
        <v>98600000</v>
      </c>
      <c r="G12" s="72">
        <v>15324300</v>
      </c>
      <c r="H12" s="72">
        <v>1960000</v>
      </c>
      <c r="I12" s="72">
        <v>9632700</v>
      </c>
      <c r="J12" s="72">
        <v>9026800</v>
      </c>
      <c r="K12" s="72">
        <v>14910384</v>
      </c>
      <c r="L12" s="72">
        <v>3576316</v>
      </c>
      <c r="M12" s="72">
        <v>16062000</v>
      </c>
      <c r="N12" s="72">
        <v>20900000</v>
      </c>
      <c r="O12" s="72">
        <v>3342500</v>
      </c>
      <c r="P12" s="72">
        <v>0</v>
      </c>
      <c r="Q12" s="72">
        <v>2000000</v>
      </c>
      <c r="R12" s="72">
        <v>0</v>
      </c>
      <c r="S12" s="72">
        <v>1865000</v>
      </c>
      <c r="T12" s="72">
        <f>SUM(G12:S12)</f>
        <v>98600000</v>
      </c>
      <c r="U12" s="59">
        <f>E12-F12</f>
        <v>0</v>
      </c>
      <c r="V12" s="57">
        <f>F12-T12</f>
        <v>0</v>
      </c>
      <c r="W12" s="59">
        <v>0</v>
      </c>
      <c r="X12" s="57">
        <f t="shared" ref="X12:X43" si="0">V12-W12</f>
        <v>0</v>
      </c>
    </row>
    <row r="13" spans="2:24">
      <c r="B13" s="79">
        <f>'PER TRIWULAN'!A7</f>
        <v>2</v>
      </c>
      <c r="C13" s="54" t="str">
        <f>'PER TRIWULAN'!I7</f>
        <v xml:space="preserve"> Brati </v>
      </c>
      <c r="D13" s="36" t="str">
        <f>'PER TRIWULAN'!B7</f>
        <v>SD NEGERI 1 KARANGSARI</v>
      </c>
      <c r="E13" s="71">
        <f>'PER TRIWULAN'!X7</f>
        <v>43500000</v>
      </c>
      <c r="F13" s="89">
        <v>43500000</v>
      </c>
      <c r="G13" s="62">
        <v>2464800</v>
      </c>
      <c r="H13" s="62">
        <v>0</v>
      </c>
      <c r="I13" s="62">
        <v>10051400</v>
      </c>
      <c r="J13" s="62">
        <v>4436400</v>
      </c>
      <c r="K13" s="62">
        <v>11601687</v>
      </c>
      <c r="L13" s="62">
        <v>626213</v>
      </c>
      <c r="M13" s="62">
        <v>3510200</v>
      </c>
      <c r="N13" s="62">
        <v>7230000</v>
      </c>
      <c r="O13" s="62">
        <v>1435000</v>
      </c>
      <c r="P13" s="62">
        <v>0</v>
      </c>
      <c r="Q13" s="62">
        <v>900000</v>
      </c>
      <c r="R13" s="62">
        <v>255000</v>
      </c>
      <c r="S13" s="62">
        <v>989300</v>
      </c>
      <c r="T13" s="72">
        <f t="shared" ref="T13:T76" si="1">SUM(G13:S13)</f>
        <v>43500000</v>
      </c>
      <c r="U13" s="59">
        <f t="shared" ref="U13:U76" si="2">E13-F13</f>
        <v>0</v>
      </c>
      <c r="V13" s="57">
        <f t="shared" ref="V13:V76" si="3">F13-T13</f>
        <v>0</v>
      </c>
      <c r="W13" s="59">
        <v>0</v>
      </c>
      <c r="X13" s="57">
        <f t="shared" si="0"/>
        <v>0</v>
      </c>
    </row>
    <row r="14" spans="2:24">
      <c r="B14" s="79">
        <f>'PER TRIWULAN'!A8</f>
        <v>3</v>
      </c>
      <c r="C14" s="54" t="str">
        <f>'PER TRIWULAN'!I8</f>
        <v xml:space="preserve"> Brati </v>
      </c>
      <c r="D14" s="36" t="str">
        <f>'PER TRIWULAN'!B8</f>
        <v>SD NEGERI 1 KATEKAN</v>
      </c>
      <c r="E14" s="71">
        <f>'PER TRIWULAN'!X8</f>
        <v>69310000</v>
      </c>
      <c r="F14" s="89">
        <v>69310000</v>
      </c>
      <c r="G14" s="62">
        <v>5534600</v>
      </c>
      <c r="H14" s="62">
        <v>677500</v>
      </c>
      <c r="I14" s="62">
        <v>14256950</v>
      </c>
      <c r="J14" s="62">
        <v>5159467</v>
      </c>
      <c r="K14" s="62">
        <v>12155182</v>
      </c>
      <c r="L14" s="62">
        <v>3941791</v>
      </c>
      <c r="M14" s="62">
        <v>8586200</v>
      </c>
      <c r="N14" s="62">
        <v>8103500</v>
      </c>
      <c r="O14" s="62">
        <v>1638000</v>
      </c>
      <c r="P14" s="62">
        <v>0</v>
      </c>
      <c r="Q14" s="62">
        <v>5731810</v>
      </c>
      <c r="R14" s="62">
        <v>3525000</v>
      </c>
      <c r="S14" s="62">
        <v>0</v>
      </c>
      <c r="T14" s="72">
        <f t="shared" si="1"/>
        <v>69310000</v>
      </c>
      <c r="U14" s="59">
        <f t="shared" si="2"/>
        <v>0</v>
      </c>
      <c r="V14" s="57">
        <f t="shared" si="3"/>
        <v>0</v>
      </c>
      <c r="W14" s="59">
        <v>0</v>
      </c>
      <c r="X14" s="57">
        <f t="shared" si="0"/>
        <v>0</v>
      </c>
    </row>
    <row r="15" spans="2:24">
      <c r="B15" s="79">
        <f>'PER TRIWULAN'!A9</f>
        <v>4</v>
      </c>
      <c r="C15" s="54" t="str">
        <f>'PER TRIWULAN'!I9</f>
        <v xml:space="preserve"> Brati </v>
      </c>
      <c r="D15" s="36" t="str">
        <f>'PER TRIWULAN'!B9</f>
        <v>SD NEGERI 1 KRONGGEN</v>
      </c>
      <c r="E15" s="71">
        <f>'PER TRIWULAN'!X9</f>
        <v>90480000</v>
      </c>
      <c r="F15" s="89">
        <v>90480000</v>
      </c>
      <c r="G15" s="62">
        <v>6628000</v>
      </c>
      <c r="H15" s="62">
        <v>0</v>
      </c>
      <c r="I15" s="62">
        <v>24310650</v>
      </c>
      <c r="J15" s="62">
        <v>9448036</v>
      </c>
      <c r="K15" s="62">
        <v>14428815</v>
      </c>
      <c r="L15" s="62">
        <v>2955319</v>
      </c>
      <c r="M15" s="62">
        <v>5934180</v>
      </c>
      <c r="N15" s="62">
        <v>18600000</v>
      </c>
      <c r="O15" s="62">
        <v>5075000</v>
      </c>
      <c r="P15" s="62">
        <v>0</v>
      </c>
      <c r="Q15" s="62">
        <v>2350000</v>
      </c>
      <c r="R15" s="62">
        <v>750000</v>
      </c>
      <c r="S15" s="62">
        <v>0</v>
      </c>
      <c r="T15" s="72">
        <f t="shared" si="1"/>
        <v>90480000</v>
      </c>
      <c r="U15" s="59">
        <f t="shared" si="2"/>
        <v>0</v>
      </c>
      <c r="V15" s="57">
        <f t="shared" si="3"/>
        <v>0</v>
      </c>
      <c r="W15" s="59">
        <v>0</v>
      </c>
      <c r="X15" s="57">
        <f t="shared" si="0"/>
        <v>0</v>
      </c>
    </row>
    <row r="16" spans="2:24">
      <c r="B16" s="79">
        <f>'PER TRIWULAN'!A10</f>
        <v>5</v>
      </c>
      <c r="C16" s="54" t="str">
        <f>'PER TRIWULAN'!I10</f>
        <v xml:space="preserve"> Brati </v>
      </c>
      <c r="D16" s="36" t="str">
        <f>'PER TRIWULAN'!B10</f>
        <v>SD NEGERI 1 LEMAHPUTIH</v>
      </c>
      <c r="E16" s="71">
        <f>'PER TRIWULAN'!X10</f>
        <v>72790000</v>
      </c>
      <c r="F16" s="89">
        <v>72790000</v>
      </c>
      <c r="G16" s="62">
        <v>11828000</v>
      </c>
      <c r="H16" s="62">
        <v>0</v>
      </c>
      <c r="I16" s="62">
        <v>6423800</v>
      </c>
      <c r="J16" s="62">
        <v>4367800</v>
      </c>
      <c r="K16" s="62">
        <v>17419052</v>
      </c>
      <c r="L16" s="62">
        <v>1084648</v>
      </c>
      <c r="M16" s="62">
        <v>10295500</v>
      </c>
      <c r="N16" s="62">
        <v>13712300</v>
      </c>
      <c r="O16" s="62">
        <v>1757000</v>
      </c>
      <c r="P16" s="62">
        <v>0</v>
      </c>
      <c r="Q16" s="62">
        <v>0</v>
      </c>
      <c r="R16" s="62">
        <v>1890000</v>
      </c>
      <c r="S16" s="62">
        <v>4011937</v>
      </c>
      <c r="T16" s="72">
        <f t="shared" si="1"/>
        <v>72790037</v>
      </c>
      <c r="U16" s="59">
        <f t="shared" si="2"/>
        <v>0</v>
      </c>
      <c r="V16" s="57">
        <f t="shared" si="3"/>
        <v>-37</v>
      </c>
      <c r="W16" s="59">
        <v>-37</v>
      </c>
      <c r="X16" s="57">
        <f t="shared" si="0"/>
        <v>0</v>
      </c>
    </row>
    <row r="17" spans="2:24">
      <c r="B17" s="79">
        <f>'PER TRIWULAN'!A11</f>
        <v>6</v>
      </c>
      <c r="C17" s="54" t="str">
        <f>'PER TRIWULAN'!I11</f>
        <v xml:space="preserve"> Brati </v>
      </c>
      <c r="D17" s="36" t="str">
        <f>'PER TRIWULAN'!B11</f>
        <v>SD NEGERI 1 MENDURAN</v>
      </c>
      <c r="E17" s="71">
        <f>'PER TRIWULAN'!X11</f>
        <v>100050000</v>
      </c>
      <c r="F17" s="89">
        <v>100050000</v>
      </c>
      <c r="G17" s="62">
        <v>6924000</v>
      </c>
      <c r="H17" s="62">
        <v>1545000</v>
      </c>
      <c r="I17" s="62">
        <v>15356880</v>
      </c>
      <c r="J17" s="62">
        <v>14305400</v>
      </c>
      <c r="K17" s="62">
        <v>12825276</v>
      </c>
      <c r="L17" s="62">
        <v>970544</v>
      </c>
      <c r="M17" s="62">
        <v>11326000</v>
      </c>
      <c r="N17" s="62">
        <v>15630000</v>
      </c>
      <c r="O17" s="62">
        <v>990000</v>
      </c>
      <c r="P17" s="62">
        <v>0</v>
      </c>
      <c r="Q17" s="62">
        <v>2800000</v>
      </c>
      <c r="R17" s="62">
        <v>1165000</v>
      </c>
      <c r="S17" s="62">
        <v>16211900</v>
      </c>
      <c r="T17" s="72">
        <f t="shared" si="1"/>
        <v>100050000</v>
      </c>
      <c r="U17" s="59">
        <f t="shared" si="2"/>
        <v>0</v>
      </c>
      <c r="V17" s="57">
        <f t="shared" si="3"/>
        <v>0</v>
      </c>
      <c r="W17" s="59">
        <v>0</v>
      </c>
      <c r="X17" s="57">
        <f t="shared" si="0"/>
        <v>0</v>
      </c>
    </row>
    <row r="18" spans="2:24">
      <c r="B18" s="79">
        <f>'PER TRIWULAN'!A12</f>
        <v>7</v>
      </c>
      <c r="C18" s="54" t="str">
        <f>'PER TRIWULAN'!I12</f>
        <v xml:space="preserve"> Brati </v>
      </c>
      <c r="D18" s="36" t="str">
        <f>'PER TRIWULAN'!B12</f>
        <v>SD NEGERI 1 TEGALSUMUR</v>
      </c>
      <c r="E18" s="71">
        <f>'PER TRIWULAN'!X12</f>
        <v>85550000</v>
      </c>
      <c r="F18" s="89">
        <v>85550000</v>
      </c>
      <c r="G18" s="62">
        <v>1025000</v>
      </c>
      <c r="H18" s="62">
        <v>187000</v>
      </c>
      <c r="I18" s="62">
        <v>23718850</v>
      </c>
      <c r="J18" s="62">
        <v>12026050</v>
      </c>
      <c r="K18" s="62">
        <v>6373950</v>
      </c>
      <c r="L18" s="62">
        <v>2395150</v>
      </c>
      <c r="M18" s="62">
        <v>1890000</v>
      </c>
      <c r="N18" s="62">
        <v>17722000</v>
      </c>
      <c r="O18" s="62">
        <v>2745000</v>
      </c>
      <c r="P18" s="62">
        <v>532000</v>
      </c>
      <c r="Q18" s="62">
        <v>3000000</v>
      </c>
      <c r="R18" s="62">
        <v>1400000</v>
      </c>
      <c r="S18" s="62">
        <v>12535000</v>
      </c>
      <c r="T18" s="72">
        <f t="shared" si="1"/>
        <v>85550000</v>
      </c>
      <c r="U18" s="59">
        <f t="shared" si="2"/>
        <v>0</v>
      </c>
      <c r="V18" s="57">
        <f t="shared" si="3"/>
        <v>0</v>
      </c>
      <c r="W18" s="59">
        <v>0</v>
      </c>
      <c r="X18" s="57">
        <f t="shared" si="0"/>
        <v>0</v>
      </c>
    </row>
    <row r="19" spans="2:24">
      <c r="B19" s="79">
        <f>'PER TRIWULAN'!A13</f>
        <v>8</v>
      </c>
      <c r="C19" s="54" t="str">
        <f>'PER TRIWULAN'!I13</f>
        <v xml:space="preserve"> Brati </v>
      </c>
      <c r="D19" s="36" t="str">
        <f>'PER TRIWULAN'!B13</f>
        <v>SD NEGERI 1 TEMON</v>
      </c>
      <c r="E19" s="71">
        <f>'PER TRIWULAN'!X13</f>
        <v>89900000</v>
      </c>
      <c r="F19" s="89">
        <v>89900000</v>
      </c>
      <c r="G19" s="62">
        <v>8379000</v>
      </c>
      <c r="H19" s="62">
        <v>335000</v>
      </c>
      <c r="I19" s="62">
        <v>12533250</v>
      </c>
      <c r="J19" s="62">
        <v>10133900</v>
      </c>
      <c r="K19" s="62">
        <v>11387100</v>
      </c>
      <c r="L19" s="62">
        <v>630000</v>
      </c>
      <c r="M19" s="62">
        <v>10682000</v>
      </c>
      <c r="N19" s="62">
        <v>11400000</v>
      </c>
      <c r="O19" s="62">
        <v>2825000</v>
      </c>
      <c r="P19" s="62">
        <v>0</v>
      </c>
      <c r="Q19" s="62">
        <v>1625000</v>
      </c>
      <c r="R19" s="62">
        <v>5895000</v>
      </c>
      <c r="S19" s="62">
        <v>13340000</v>
      </c>
      <c r="T19" s="72">
        <f t="shared" si="1"/>
        <v>89165250</v>
      </c>
      <c r="U19" s="59">
        <f t="shared" si="2"/>
        <v>0</v>
      </c>
      <c r="V19" s="57">
        <f t="shared" si="3"/>
        <v>734750</v>
      </c>
      <c r="W19" s="59">
        <v>734750</v>
      </c>
      <c r="X19" s="57">
        <f t="shared" si="0"/>
        <v>0</v>
      </c>
    </row>
    <row r="20" spans="2:24">
      <c r="B20" s="79">
        <f>'PER TRIWULAN'!A14</f>
        <v>9</v>
      </c>
      <c r="C20" s="54" t="str">
        <f>'PER TRIWULAN'!I14</f>
        <v xml:space="preserve"> Brati </v>
      </c>
      <c r="D20" s="36" t="str">
        <f>'PER TRIWULAN'!B14</f>
        <v>SD NEGERI 1 TIREM</v>
      </c>
      <c r="E20" s="71">
        <f>'PER TRIWULAN'!X14</f>
        <v>99760000</v>
      </c>
      <c r="F20" s="89">
        <v>99760000</v>
      </c>
      <c r="G20" s="62">
        <v>5309000</v>
      </c>
      <c r="H20" s="62">
        <v>156000</v>
      </c>
      <c r="I20" s="62">
        <v>15410400</v>
      </c>
      <c r="J20" s="62">
        <v>11416750</v>
      </c>
      <c r="K20" s="62">
        <v>19629054</v>
      </c>
      <c r="L20" s="62">
        <v>1991971</v>
      </c>
      <c r="M20" s="62">
        <v>22220900</v>
      </c>
      <c r="N20" s="62">
        <v>18600000</v>
      </c>
      <c r="O20" s="62">
        <v>2271000</v>
      </c>
      <c r="P20" s="62">
        <v>1020000</v>
      </c>
      <c r="Q20" s="62">
        <v>1734925</v>
      </c>
      <c r="R20" s="62">
        <v>0</v>
      </c>
      <c r="S20" s="62">
        <v>0</v>
      </c>
      <c r="T20" s="72">
        <f t="shared" si="1"/>
        <v>99760000</v>
      </c>
      <c r="U20" s="59">
        <f t="shared" si="2"/>
        <v>0</v>
      </c>
      <c r="V20" s="57">
        <f t="shared" si="3"/>
        <v>0</v>
      </c>
      <c r="W20" s="59">
        <v>0</v>
      </c>
      <c r="X20" s="57">
        <f t="shared" si="0"/>
        <v>0</v>
      </c>
    </row>
    <row r="21" spans="2:24">
      <c r="B21" s="79">
        <f>'PER TRIWULAN'!A15</f>
        <v>10</v>
      </c>
      <c r="C21" s="54" t="str">
        <f>'PER TRIWULAN'!I15</f>
        <v xml:space="preserve"> Brati </v>
      </c>
      <c r="D21" s="36" t="str">
        <f>'PER TRIWULAN'!B15</f>
        <v>SD NEGERI 2 JANGKUNGHARJO</v>
      </c>
      <c r="E21" s="71">
        <f>'PER TRIWULAN'!X15</f>
        <v>102370000</v>
      </c>
      <c r="F21" s="89">
        <v>102370000</v>
      </c>
      <c r="G21" s="62">
        <v>15347250</v>
      </c>
      <c r="H21" s="62">
        <v>269000</v>
      </c>
      <c r="I21" s="62">
        <v>23112800</v>
      </c>
      <c r="J21" s="62">
        <v>6055400</v>
      </c>
      <c r="K21" s="62">
        <v>2588700</v>
      </c>
      <c r="L21" s="62">
        <v>3166739</v>
      </c>
      <c r="M21" s="62">
        <v>7508800</v>
      </c>
      <c r="N21" s="62">
        <v>15300000</v>
      </c>
      <c r="O21" s="62">
        <v>940000</v>
      </c>
      <c r="P21" s="62">
        <v>1788000</v>
      </c>
      <c r="Q21" s="62">
        <v>510000</v>
      </c>
      <c r="R21" s="62">
        <v>6505000</v>
      </c>
      <c r="S21" s="62">
        <v>19144500</v>
      </c>
      <c r="T21" s="72">
        <f t="shared" si="1"/>
        <v>102236189</v>
      </c>
      <c r="U21" s="59">
        <f t="shared" si="2"/>
        <v>0</v>
      </c>
      <c r="V21" s="57">
        <f t="shared" si="3"/>
        <v>133811</v>
      </c>
      <c r="W21" s="59">
        <v>133811</v>
      </c>
      <c r="X21" s="57">
        <f t="shared" si="0"/>
        <v>0</v>
      </c>
    </row>
    <row r="22" spans="2:24">
      <c r="B22" s="79">
        <f>'PER TRIWULAN'!A16</f>
        <v>11</v>
      </c>
      <c r="C22" s="54" t="str">
        <f>'PER TRIWULAN'!I16</f>
        <v xml:space="preserve"> Brati </v>
      </c>
      <c r="D22" s="36" t="str">
        <f>'PER TRIWULAN'!B16</f>
        <v>SD NEGERI 2 KARANGSARI</v>
      </c>
      <c r="E22" s="71">
        <f>'PER TRIWULAN'!X16</f>
        <v>100920000</v>
      </c>
      <c r="F22" s="89">
        <v>100920000</v>
      </c>
      <c r="G22" s="62">
        <v>1000000</v>
      </c>
      <c r="H22" s="62">
        <v>200000</v>
      </c>
      <c r="I22" s="62">
        <v>16845600</v>
      </c>
      <c r="J22" s="62">
        <v>11267050</v>
      </c>
      <c r="K22" s="62">
        <v>28746520</v>
      </c>
      <c r="L22" s="62">
        <v>2484830</v>
      </c>
      <c r="M22" s="62">
        <v>11081000</v>
      </c>
      <c r="N22" s="62">
        <v>12800000</v>
      </c>
      <c r="O22" s="62">
        <v>1465000</v>
      </c>
      <c r="P22" s="62">
        <v>0</v>
      </c>
      <c r="Q22" s="62">
        <v>1465000</v>
      </c>
      <c r="R22" s="62">
        <v>370000</v>
      </c>
      <c r="S22" s="62">
        <v>0</v>
      </c>
      <c r="T22" s="72">
        <f t="shared" si="1"/>
        <v>87725000</v>
      </c>
      <c r="U22" s="59">
        <f t="shared" si="2"/>
        <v>0</v>
      </c>
      <c r="V22" s="57">
        <f t="shared" si="3"/>
        <v>13195000</v>
      </c>
      <c r="W22" s="59">
        <v>13195000</v>
      </c>
      <c r="X22" s="57">
        <f t="shared" si="0"/>
        <v>0</v>
      </c>
    </row>
    <row r="23" spans="2:24">
      <c r="B23" s="79">
        <f>'PER TRIWULAN'!A17</f>
        <v>12</v>
      </c>
      <c r="C23" s="54" t="str">
        <f>'PER TRIWULAN'!I17</f>
        <v xml:space="preserve"> Brati </v>
      </c>
      <c r="D23" s="36" t="str">
        <f>'PER TRIWULAN'!B17</f>
        <v>SD NEGERI 2 KATEKAN</v>
      </c>
      <c r="E23" s="71">
        <f>'PER TRIWULAN'!X17</f>
        <v>65830000</v>
      </c>
      <c r="F23" s="89">
        <v>65830000</v>
      </c>
      <c r="G23" s="62">
        <v>3669000</v>
      </c>
      <c r="H23" s="62">
        <v>0</v>
      </c>
      <c r="I23" s="62">
        <v>9655500</v>
      </c>
      <c r="J23" s="62">
        <v>11026585</v>
      </c>
      <c r="K23" s="62">
        <v>12021995</v>
      </c>
      <c r="L23" s="62">
        <v>1270645</v>
      </c>
      <c r="M23" s="62">
        <v>2506000</v>
      </c>
      <c r="N23" s="62">
        <v>13910000</v>
      </c>
      <c r="O23" s="62">
        <v>2285000</v>
      </c>
      <c r="P23" s="62">
        <v>1886800</v>
      </c>
      <c r="Q23" s="62">
        <v>2509475</v>
      </c>
      <c r="R23" s="62">
        <v>4693000</v>
      </c>
      <c r="S23" s="62">
        <v>396000</v>
      </c>
      <c r="T23" s="72">
        <f t="shared" si="1"/>
        <v>65830000</v>
      </c>
      <c r="U23" s="59">
        <f t="shared" si="2"/>
        <v>0</v>
      </c>
      <c r="V23" s="57">
        <f t="shared" si="3"/>
        <v>0</v>
      </c>
      <c r="W23" s="59">
        <v>0</v>
      </c>
      <c r="X23" s="57">
        <f t="shared" si="0"/>
        <v>0</v>
      </c>
    </row>
    <row r="24" spans="2:24">
      <c r="B24" s="79">
        <f>'PER TRIWULAN'!A18</f>
        <v>13</v>
      </c>
      <c r="C24" s="54" t="str">
        <f>'PER TRIWULAN'!I18</f>
        <v xml:space="preserve"> Brati </v>
      </c>
      <c r="D24" s="36" t="str">
        <f>'PER TRIWULAN'!B18</f>
        <v>SD NEGERI 2 KRONGGEN</v>
      </c>
      <c r="E24" s="71">
        <f>'PER TRIWULAN'!X18</f>
        <v>69310000</v>
      </c>
      <c r="F24" s="89">
        <v>69310000</v>
      </c>
      <c r="G24" s="62">
        <v>0</v>
      </c>
      <c r="H24" s="62">
        <v>0</v>
      </c>
      <c r="I24" s="62">
        <v>17671900</v>
      </c>
      <c r="J24" s="62">
        <v>6104100</v>
      </c>
      <c r="K24" s="62">
        <v>18897200</v>
      </c>
      <c r="L24" s="62">
        <v>5210300</v>
      </c>
      <c r="M24" s="62">
        <v>12441500</v>
      </c>
      <c r="N24" s="62">
        <v>8300000</v>
      </c>
      <c r="O24" s="62">
        <v>685000</v>
      </c>
      <c r="P24" s="62">
        <v>0</v>
      </c>
      <c r="Q24" s="62">
        <v>0</v>
      </c>
      <c r="R24" s="62">
        <v>0</v>
      </c>
      <c r="S24" s="62">
        <v>0</v>
      </c>
      <c r="T24" s="72">
        <f t="shared" si="1"/>
        <v>69310000</v>
      </c>
      <c r="U24" s="59">
        <f t="shared" si="2"/>
        <v>0</v>
      </c>
      <c r="V24" s="57">
        <f t="shared" si="3"/>
        <v>0</v>
      </c>
      <c r="W24" s="59">
        <v>0</v>
      </c>
      <c r="X24" s="57">
        <f t="shared" si="0"/>
        <v>0</v>
      </c>
    </row>
    <row r="25" spans="2:24">
      <c r="B25" s="79">
        <f>'PER TRIWULAN'!A19</f>
        <v>14</v>
      </c>
      <c r="C25" s="54" t="str">
        <f>'PER TRIWULAN'!I19</f>
        <v xml:space="preserve"> Brati </v>
      </c>
      <c r="D25" s="36" t="str">
        <f>'PER TRIWULAN'!B19</f>
        <v>SD NEGERI 2 LEMAHPUTIH</v>
      </c>
      <c r="E25" s="71">
        <f>'PER TRIWULAN'!X19</f>
        <v>64670000</v>
      </c>
      <c r="F25" s="89">
        <v>64670000</v>
      </c>
      <c r="G25" s="62">
        <v>5613250</v>
      </c>
      <c r="H25" s="62">
        <v>572500</v>
      </c>
      <c r="I25" s="62">
        <v>4973300</v>
      </c>
      <c r="J25" s="62">
        <v>4643000</v>
      </c>
      <c r="K25" s="62">
        <v>11241250</v>
      </c>
      <c r="L25" s="62">
        <v>11854686</v>
      </c>
      <c r="M25" s="62">
        <v>5716114</v>
      </c>
      <c r="N25" s="62">
        <v>14992000</v>
      </c>
      <c r="O25" s="62">
        <v>2063900</v>
      </c>
      <c r="P25" s="62">
        <v>0</v>
      </c>
      <c r="Q25" s="62">
        <v>3000000</v>
      </c>
      <c r="R25" s="62">
        <v>0</v>
      </c>
      <c r="S25" s="62">
        <v>0</v>
      </c>
      <c r="T25" s="72">
        <f t="shared" si="1"/>
        <v>64670000</v>
      </c>
      <c r="U25" s="59">
        <f t="shared" si="2"/>
        <v>0</v>
      </c>
      <c r="V25" s="57">
        <f t="shared" si="3"/>
        <v>0</v>
      </c>
      <c r="W25" s="59">
        <v>0</v>
      </c>
      <c r="X25" s="57">
        <f t="shared" si="0"/>
        <v>0</v>
      </c>
    </row>
    <row r="26" spans="2:24">
      <c r="B26" s="79">
        <f>'PER TRIWULAN'!A20</f>
        <v>15</v>
      </c>
      <c r="C26" s="54" t="str">
        <f>'PER TRIWULAN'!I20</f>
        <v xml:space="preserve"> Brati </v>
      </c>
      <c r="D26" s="36" t="str">
        <f>'PER TRIWULAN'!B20</f>
        <v>SD NEGERI 2 MENDURAN</v>
      </c>
      <c r="E26" s="71">
        <f>'PER TRIWULAN'!X20</f>
        <v>125570000</v>
      </c>
      <c r="F26" s="89">
        <v>125570000</v>
      </c>
      <c r="G26" s="62">
        <v>4212600</v>
      </c>
      <c r="H26" s="62">
        <v>486000</v>
      </c>
      <c r="I26" s="62">
        <v>12247883</v>
      </c>
      <c r="J26" s="62">
        <v>13561535</v>
      </c>
      <c r="K26" s="62">
        <v>34353200</v>
      </c>
      <c r="L26" s="62">
        <v>2181812</v>
      </c>
      <c r="M26" s="62">
        <v>8945970</v>
      </c>
      <c r="N26" s="62">
        <v>17180000</v>
      </c>
      <c r="O26" s="62">
        <v>1344000</v>
      </c>
      <c r="P26" s="62">
        <v>0</v>
      </c>
      <c r="Q26" s="62">
        <v>2162000</v>
      </c>
      <c r="R26" s="62">
        <v>3020000</v>
      </c>
      <c r="S26" s="62">
        <v>6300000</v>
      </c>
      <c r="T26" s="72">
        <f t="shared" si="1"/>
        <v>105995000</v>
      </c>
      <c r="U26" s="59">
        <f t="shared" si="2"/>
        <v>0</v>
      </c>
      <c r="V26" s="57">
        <f t="shared" si="3"/>
        <v>19575000</v>
      </c>
      <c r="W26" s="59">
        <v>19575000</v>
      </c>
      <c r="X26" s="57">
        <f t="shared" si="0"/>
        <v>0</v>
      </c>
    </row>
    <row r="27" spans="2:24">
      <c r="B27" s="79">
        <f>'PER TRIWULAN'!A21</f>
        <v>16</v>
      </c>
      <c r="C27" s="54" t="str">
        <f>'PER TRIWULAN'!I21</f>
        <v xml:space="preserve"> Brati </v>
      </c>
      <c r="D27" s="36" t="str">
        <f>'PER TRIWULAN'!B21</f>
        <v>SD NEGERI 2 TEGAL SUMUR</v>
      </c>
      <c r="E27" s="71">
        <f>'PER TRIWULAN'!X21</f>
        <v>65250000</v>
      </c>
      <c r="F27" s="89">
        <v>65250000</v>
      </c>
      <c r="G27" s="62">
        <v>9765050</v>
      </c>
      <c r="H27" s="62">
        <v>521850</v>
      </c>
      <c r="I27" s="62">
        <v>8622000</v>
      </c>
      <c r="J27" s="62">
        <v>5637625</v>
      </c>
      <c r="K27" s="62">
        <v>13524100</v>
      </c>
      <c r="L27" s="62">
        <v>1004875</v>
      </c>
      <c r="M27" s="62">
        <v>6403500</v>
      </c>
      <c r="N27" s="62">
        <v>10900000</v>
      </c>
      <c r="O27" s="62">
        <v>3095000</v>
      </c>
      <c r="P27" s="62">
        <v>0</v>
      </c>
      <c r="Q27" s="62">
        <v>2900000</v>
      </c>
      <c r="R27" s="62">
        <v>2876000</v>
      </c>
      <c r="S27" s="62">
        <v>0</v>
      </c>
      <c r="T27" s="72">
        <f t="shared" si="1"/>
        <v>65250000</v>
      </c>
      <c r="U27" s="59">
        <f t="shared" si="2"/>
        <v>0</v>
      </c>
      <c r="V27" s="57">
        <f t="shared" si="3"/>
        <v>0</v>
      </c>
      <c r="W27" s="59">
        <v>0</v>
      </c>
      <c r="X27" s="57">
        <f t="shared" si="0"/>
        <v>0</v>
      </c>
    </row>
    <row r="28" spans="2:24">
      <c r="B28" s="79">
        <f>'PER TRIWULAN'!A22</f>
        <v>17</v>
      </c>
      <c r="C28" s="54" t="str">
        <f>'PER TRIWULAN'!I22</f>
        <v xml:space="preserve"> Brati </v>
      </c>
      <c r="D28" s="36" t="str">
        <f>'PER TRIWULAN'!B22</f>
        <v>SD NEGERI 2 TEMON</v>
      </c>
      <c r="E28" s="71">
        <f>'PER TRIWULAN'!X22</f>
        <v>104400000</v>
      </c>
      <c r="F28" s="89">
        <v>104400000</v>
      </c>
      <c r="G28" s="62">
        <v>7920000</v>
      </c>
      <c r="H28" s="62">
        <v>450000</v>
      </c>
      <c r="I28" s="62">
        <v>19736000</v>
      </c>
      <c r="J28" s="62">
        <v>8806500</v>
      </c>
      <c r="K28" s="62">
        <v>25001400</v>
      </c>
      <c r="L28" s="62">
        <v>4092000</v>
      </c>
      <c r="M28" s="62">
        <v>19483000</v>
      </c>
      <c r="N28" s="62">
        <v>13950000</v>
      </c>
      <c r="O28" s="62">
        <v>1950000</v>
      </c>
      <c r="P28" s="62">
        <v>0</v>
      </c>
      <c r="Q28" s="62">
        <v>3010000</v>
      </c>
      <c r="R28" s="62">
        <v>0</v>
      </c>
      <c r="S28" s="62">
        <v>0</v>
      </c>
      <c r="T28" s="72">
        <f t="shared" si="1"/>
        <v>104398900</v>
      </c>
      <c r="U28" s="59">
        <f t="shared" si="2"/>
        <v>0</v>
      </c>
      <c r="V28" s="57">
        <f t="shared" si="3"/>
        <v>1100</v>
      </c>
      <c r="W28" s="59">
        <v>1100</v>
      </c>
      <c r="X28" s="57">
        <f t="shared" si="0"/>
        <v>0</v>
      </c>
    </row>
    <row r="29" spans="2:24">
      <c r="B29" s="79">
        <f>'PER TRIWULAN'!A23</f>
        <v>18</v>
      </c>
      <c r="C29" s="54" t="str">
        <f>'PER TRIWULAN'!I23</f>
        <v xml:space="preserve"> Brati </v>
      </c>
      <c r="D29" s="36" t="str">
        <f>'PER TRIWULAN'!B23</f>
        <v>SD NEGERI 2 TIREM</v>
      </c>
      <c r="E29" s="71">
        <f>'PER TRIWULAN'!X23</f>
        <v>112520000</v>
      </c>
      <c r="F29" s="89">
        <v>112520000</v>
      </c>
      <c r="G29" s="62">
        <v>0</v>
      </c>
      <c r="H29" s="62">
        <v>1605000</v>
      </c>
      <c r="I29" s="62">
        <v>26744939</v>
      </c>
      <c r="J29" s="62">
        <v>7512300</v>
      </c>
      <c r="K29" s="62">
        <v>8206012</v>
      </c>
      <c r="L29" s="62">
        <v>16213699</v>
      </c>
      <c r="M29" s="62">
        <v>13306200</v>
      </c>
      <c r="N29" s="62">
        <v>22136500</v>
      </c>
      <c r="O29" s="62">
        <v>3164050</v>
      </c>
      <c r="P29" s="62">
        <v>0</v>
      </c>
      <c r="Q29" s="62">
        <v>2800000</v>
      </c>
      <c r="R29" s="62">
        <v>4081300</v>
      </c>
      <c r="S29" s="62">
        <v>6750000</v>
      </c>
      <c r="T29" s="72">
        <f t="shared" si="1"/>
        <v>112520000</v>
      </c>
      <c r="U29" s="59">
        <f t="shared" si="2"/>
        <v>0</v>
      </c>
      <c r="V29" s="57">
        <f t="shared" si="3"/>
        <v>0</v>
      </c>
      <c r="W29" s="59">
        <v>0</v>
      </c>
      <c r="X29" s="57">
        <f t="shared" si="0"/>
        <v>0</v>
      </c>
    </row>
    <row r="30" spans="2:24">
      <c r="B30" s="79">
        <f>'PER TRIWULAN'!A24</f>
        <v>19</v>
      </c>
      <c r="C30" s="54" t="str">
        <f>'PER TRIWULAN'!I24</f>
        <v xml:space="preserve"> Brati </v>
      </c>
      <c r="D30" s="36" t="str">
        <f>'PER TRIWULAN'!B24</f>
        <v>SD NEGERI 3 JANGKUNGHARJO</v>
      </c>
      <c r="E30" s="71">
        <f>'PER TRIWULAN'!X24</f>
        <v>150510000</v>
      </c>
      <c r="F30" s="89">
        <v>150510000</v>
      </c>
      <c r="G30" s="62">
        <v>3605900</v>
      </c>
      <c r="H30" s="62">
        <v>459000</v>
      </c>
      <c r="I30" s="62">
        <v>5602000</v>
      </c>
      <c r="J30" s="62">
        <v>18379490</v>
      </c>
      <c r="K30" s="62">
        <v>31431016</v>
      </c>
      <c r="L30" s="62">
        <v>3152635</v>
      </c>
      <c r="M30" s="62">
        <v>29483679</v>
      </c>
      <c r="N30" s="62">
        <v>26445000</v>
      </c>
      <c r="O30" s="62">
        <v>3036331</v>
      </c>
      <c r="P30" s="62">
        <v>9535659</v>
      </c>
      <c r="Q30" s="62">
        <v>7922290</v>
      </c>
      <c r="R30" s="62">
        <v>0</v>
      </c>
      <c r="S30" s="62">
        <v>8847000</v>
      </c>
      <c r="T30" s="72">
        <f t="shared" si="1"/>
        <v>147900000</v>
      </c>
      <c r="U30" s="59">
        <f t="shared" si="2"/>
        <v>0</v>
      </c>
      <c r="V30" s="57">
        <f t="shared" si="3"/>
        <v>2610000</v>
      </c>
      <c r="W30" s="59">
        <v>2610000</v>
      </c>
      <c r="X30" s="57">
        <f t="shared" si="0"/>
        <v>0</v>
      </c>
    </row>
    <row r="31" spans="2:24">
      <c r="B31" s="79">
        <f>'PER TRIWULAN'!A25</f>
        <v>20</v>
      </c>
      <c r="C31" s="54" t="str">
        <f>'PER TRIWULAN'!I25</f>
        <v xml:space="preserve"> Brati </v>
      </c>
      <c r="D31" s="36" t="str">
        <f>'PER TRIWULAN'!B25</f>
        <v>SD NEGERI 3 KARANGSARI</v>
      </c>
      <c r="E31" s="71">
        <f>'PER TRIWULAN'!X25</f>
        <v>45240000</v>
      </c>
      <c r="F31" s="89">
        <v>45240000</v>
      </c>
      <c r="G31" s="62">
        <v>3093200</v>
      </c>
      <c r="H31" s="62">
        <v>1000000</v>
      </c>
      <c r="I31" s="62">
        <v>8377150</v>
      </c>
      <c r="J31" s="62">
        <v>7369400</v>
      </c>
      <c r="K31" s="62">
        <v>5519100</v>
      </c>
      <c r="L31" s="62">
        <v>543490</v>
      </c>
      <c r="M31" s="62">
        <v>5851500</v>
      </c>
      <c r="N31" s="62">
        <v>7650000</v>
      </c>
      <c r="O31" s="62">
        <v>1855000</v>
      </c>
      <c r="P31" s="62">
        <v>0</v>
      </c>
      <c r="Q31" s="62">
        <v>100000</v>
      </c>
      <c r="R31" s="62">
        <v>1535000</v>
      </c>
      <c r="S31" s="62">
        <v>2346160</v>
      </c>
      <c r="T31" s="72">
        <f t="shared" si="1"/>
        <v>45240000</v>
      </c>
      <c r="U31" s="59">
        <f t="shared" si="2"/>
        <v>0</v>
      </c>
      <c r="V31" s="57">
        <f t="shared" si="3"/>
        <v>0</v>
      </c>
      <c r="W31" s="59">
        <v>0</v>
      </c>
      <c r="X31" s="57">
        <f t="shared" si="0"/>
        <v>0</v>
      </c>
    </row>
    <row r="32" spans="2:24">
      <c r="B32" s="79">
        <f>'PER TRIWULAN'!A26</f>
        <v>21</v>
      </c>
      <c r="C32" s="54" t="str">
        <f>'PER TRIWULAN'!I26</f>
        <v xml:space="preserve"> Brati </v>
      </c>
      <c r="D32" s="36" t="str">
        <f>'PER TRIWULAN'!B26</f>
        <v>SD NEGERI 3 KATEKAN</v>
      </c>
      <c r="E32" s="71">
        <f>'PER TRIWULAN'!X26</f>
        <v>65250000</v>
      </c>
      <c r="F32" s="89">
        <v>65250000</v>
      </c>
      <c r="G32" s="62">
        <v>5202750</v>
      </c>
      <c r="H32" s="62">
        <v>185000</v>
      </c>
      <c r="I32" s="62">
        <v>9800200</v>
      </c>
      <c r="J32" s="62">
        <v>8135900</v>
      </c>
      <c r="K32" s="62">
        <v>14754900</v>
      </c>
      <c r="L32" s="62">
        <v>1103100</v>
      </c>
      <c r="M32" s="62">
        <v>173000</v>
      </c>
      <c r="N32" s="62">
        <v>16200000</v>
      </c>
      <c r="O32" s="62">
        <v>1234400</v>
      </c>
      <c r="P32" s="62">
        <v>228000</v>
      </c>
      <c r="Q32" s="62">
        <v>2900000</v>
      </c>
      <c r="R32" s="62">
        <v>1196500</v>
      </c>
      <c r="S32" s="62">
        <v>4106250</v>
      </c>
      <c r="T32" s="72">
        <f t="shared" si="1"/>
        <v>65220000</v>
      </c>
      <c r="U32" s="59">
        <f t="shared" si="2"/>
        <v>0</v>
      </c>
      <c r="V32" s="57">
        <f t="shared" si="3"/>
        <v>30000</v>
      </c>
      <c r="W32" s="59">
        <v>30000</v>
      </c>
      <c r="X32" s="57">
        <f t="shared" si="0"/>
        <v>0</v>
      </c>
    </row>
    <row r="33" spans="2:24">
      <c r="B33" s="79">
        <f>'PER TRIWULAN'!A27</f>
        <v>22</v>
      </c>
      <c r="C33" s="54" t="str">
        <f>'PER TRIWULAN'!I27</f>
        <v xml:space="preserve"> Brati </v>
      </c>
      <c r="D33" s="36" t="str">
        <f>'PER TRIWULAN'!B27</f>
        <v>SD NEGERI 3 KRONGGEN</v>
      </c>
      <c r="E33" s="71">
        <f>'PER TRIWULAN'!X27</f>
        <v>78590000</v>
      </c>
      <c r="F33" s="89">
        <v>78590000</v>
      </c>
      <c r="G33" s="62">
        <v>9104000</v>
      </c>
      <c r="H33" s="62">
        <v>0</v>
      </c>
      <c r="I33" s="62">
        <v>8248150</v>
      </c>
      <c r="J33" s="62">
        <v>8021700</v>
      </c>
      <c r="K33" s="62">
        <v>17192850</v>
      </c>
      <c r="L33" s="62">
        <v>2037800</v>
      </c>
      <c r="M33" s="62">
        <v>10618000</v>
      </c>
      <c r="N33" s="62">
        <v>14400000</v>
      </c>
      <c r="O33" s="62">
        <v>2680000</v>
      </c>
      <c r="P33" s="62">
        <v>1040000</v>
      </c>
      <c r="Q33" s="62">
        <v>4247500</v>
      </c>
      <c r="R33" s="62">
        <v>1000000</v>
      </c>
      <c r="S33" s="62">
        <v>0</v>
      </c>
      <c r="T33" s="72">
        <f t="shared" si="1"/>
        <v>78590000</v>
      </c>
      <c r="U33" s="59">
        <f t="shared" si="2"/>
        <v>0</v>
      </c>
      <c r="V33" s="57">
        <f t="shared" si="3"/>
        <v>0</v>
      </c>
      <c r="W33" s="59">
        <v>0</v>
      </c>
      <c r="X33" s="57">
        <f t="shared" si="0"/>
        <v>0</v>
      </c>
    </row>
    <row r="34" spans="2:24">
      <c r="B34" s="79">
        <f>'PER TRIWULAN'!A28</f>
        <v>23</v>
      </c>
      <c r="C34" s="54" t="str">
        <f>'PER TRIWULAN'!I28</f>
        <v xml:space="preserve"> Brati </v>
      </c>
      <c r="D34" s="36" t="str">
        <f>'PER TRIWULAN'!B28</f>
        <v>SD NEGERI 3 LEMAH PUTIH</v>
      </c>
      <c r="E34" s="71">
        <f>'PER TRIWULAN'!X28</f>
        <v>58580000</v>
      </c>
      <c r="F34" s="89">
        <v>58580000</v>
      </c>
      <c r="G34" s="62">
        <v>8784550</v>
      </c>
      <c r="H34" s="62">
        <v>1001500</v>
      </c>
      <c r="I34" s="62">
        <v>8640500</v>
      </c>
      <c r="J34" s="62">
        <v>3012250</v>
      </c>
      <c r="K34" s="62">
        <v>8092900</v>
      </c>
      <c r="L34" s="62">
        <v>269486</v>
      </c>
      <c r="M34" s="62">
        <v>7375000</v>
      </c>
      <c r="N34" s="62">
        <v>10125000</v>
      </c>
      <c r="O34" s="62">
        <v>6405800</v>
      </c>
      <c r="P34" s="62">
        <v>0</v>
      </c>
      <c r="Q34" s="62">
        <v>2873000</v>
      </c>
      <c r="R34" s="62">
        <v>2000000</v>
      </c>
      <c r="S34" s="62">
        <v>0</v>
      </c>
      <c r="T34" s="72">
        <f t="shared" si="1"/>
        <v>58579986</v>
      </c>
      <c r="U34" s="59">
        <f t="shared" si="2"/>
        <v>0</v>
      </c>
      <c r="V34" s="57">
        <f t="shared" si="3"/>
        <v>14</v>
      </c>
      <c r="W34" s="59">
        <v>14</v>
      </c>
      <c r="X34" s="57">
        <f t="shared" si="0"/>
        <v>0</v>
      </c>
    </row>
    <row r="35" spans="2:24">
      <c r="B35" s="79">
        <f>'PER TRIWULAN'!A29</f>
        <v>24</v>
      </c>
      <c r="C35" s="54" t="str">
        <f>'PER TRIWULAN'!I29</f>
        <v xml:space="preserve"> Brati </v>
      </c>
      <c r="D35" s="36" t="str">
        <f>'PER TRIWULAN'!B29</f>
        <v>SD NEGERI 3 MENDURAN</v>
      </c>
      <c r="E35" s="71">
        <f>'PER TRIWULAN'!X29</f>
        <v>60465000</v>
      </c>
      <c r="F35" s="89">
        <v>60465000</v>
      </c>
      <c r="G35" s="62">
        <v>6292000</v>
      </c>
      <c r="H35" s="62">
        <v>180000</v>
      </c>
      <c r="I35" s="62">
        <v>17114800</v>
      </c>
      <c r="J35" s="62">
        <v>9112950</v>
      </c>
      <c r="K35" s="62">
        <v>7927750</v>
      </c>
      <c r="L35" s="62">
        <v>1450764</v>
      </c>
      <c r="M35" s="62">
        <v>7384000</v>
      </c>
      <c r="N35" s="62">
        <v>8850000</v>
      </c>
      <c r="O35" s="62">
        <v>690000</v>
      </c>
      <c r="P35" s="62">
        <v>0</v>
      </c>
      <c r="Q35" s="62">
        <v>1390000</v>
      </c>
      <c r="R35" s="62">
        <v>0</v>
      </c>
      <c r="S35" s="62">
        <v>0</v>
      </c>
      <c r="T35" s="72">
        <f t="shared" si="1"/>
        <v>60392264</v>
      </c>
      <c r="U35" s="59">
        <f t="shared" si="2"/>
        <v>0</v>
      </c>
      <c r="V35" s="57">
        <f t="shared" si="3"/>
        <v>72736</v>
      </c>
      <c r="W35" s="59">
        <v>72736</v>
      </c>
      <c r="X35" s="57">
        <f t="shared" si="0"/>
        <v>0</v>
      </c>
    </row>
    <row r="36" spans="2:24">
      <c r="B36" s="79">
        <f>'PER TRIWULAN'!A30</f>
        <v>25</v>
      </c>
      <c r="C36" s="54" t="str">
        <f>'PER TRIWULAN'!I30</f>
        <v xml:space="preserve"> Brati </v>
      </c>
      <c r="D36" s="36" t="str">
        <f>'PER TRIWULAN'!B30</f>
        <v>SD NEGERI 3 TEMON</v>
      </c>
      <c r="E36" s="71">
        <f>'PER TRIWULAN'!X30</f>
        <v>104980000</v>
      </c>
      <c r="F36" s="89">
        <v>104980000</v>
      </c>
      <c r="G36" s="62">
        <v>9101000</v>
      </c>
      <c r="H36" s="62">
        <v>340000</v>
      </c>
      <c r="I36" s="62">
        <v>20145850</v>
      </c>
      <c r="J36" s="62">
        <v>14992950</v>
      </c>
      <c r="K36" s="62">
        <v>26126800</v>
      </c>
      <c r="L36" s="62">
        <v>3123448</v>
      </c>
      <c r="M36" s="62">
        <v>4804000</v>
      </c>
      <c r="N36" s="62">
        <v>17700000</v>
      </c>
      <c r="O36" s="62">
        <v>2465000</v>
      </c>
      <c r="P36" s="62">
        <v>0</v>
      </c>
      <c r="Q36" s="62">
        <v>4231470</v>
      </c>
      <c r="R36" s="62">
        <v>0</v>
      </c>
      <c r="S36" s="62">
        <v>1949470</v>
      </c>
      <c r="T36" s="72">
        <f t="shared" si="1"/>
        <v>104979988</v>
      </c>
      <c r="U36" s="59">
        <f t="shared" si="2"/>
        <v>0</v>
      </c>
      <c r="V36" s="57">
        <f t="shared" si="3"/>
        <v>12</v>
      </c>
      <c r="W36" s="59">
        <v>12</v>
      </c>
      <c r="X36" s="57">
        <f t="shared" si="0"/>
        <v>0</v>
      </c>
    </row>
    <row r="37" spans="2:24">
      <c r="B37" s="79">
        <f>'PER TRIWULAN'!A31</f>
        <v>26</v>
      </c>
      <c r="C37" s="54" t="str">
        <f>'PER TRIWULAN'!I31</f>
        <v xml:space="preserve"> Brati </v>
      </c>
      <c r="D37" s="36" t="str">
        <f>'PER TRIWULAN'!B31</f>
        <v>SD NEGERI 3 TIREM</v>
      </c>
      <c r="E37" s="71">
        <f>'PER TRIWULAN'!X31</f>
        <v>96860000</v>
      </c>
      <c r="F37" s="89">
        <v>96860000</v>
      </c>
      <c r="G37" s="62">
        <v>16463750</v>
      </c>
      <c r="H37" s="62">
        <v>830600</v>
      </c>
      <c r="I37" s="62">
        <v>13738200</v>
      </c>
      <c r="J37" s="62">
        <v>18684200</v>
      </c>
      <c r="K37" s="62">
        <v>17083050</v>
      </c>
      <c r="L37" s="62">
        <v>4429800</v>
      </c>
      <c r="M37" s="62">
        <v>6349900</v>
      </c>
      <c r="N37" s="62">
        <v>9300000</v>
      </c>
      <c r="O37" s="62">
        <v>3105000</v>
      </c>
      <c r="P37" s="62">
        <v>0</v>
      </c>
      <c r="Q37" s="62">
        <v>5037000</v>
      </c>
      <c r="R37" s="62">
        <v>0</v>
      </c>
      <c r="S37" s="62">
        <v>1838500</v>
      </c>
      <c r="T37" s="72">
        <f t="shared" si="1"/>
        <v>96860000</v>
      </c>
      <c r="U37" s="59">
        <f t="shared" si="2"/>
        <v>0</v>
      </c>
      <c r="V37" s="57">
        <f t="shared" si="3"/>
        <v>0</v>
      </c>
      <c r="W37" s="59">
        <v>0</v>
      </c>
      <c r="X37" s="57">
        <f t="shared" si="0"/>
        <v>0</v>
      </c>
    </row>
    <row r="38" spans="2:24">
      <c r="B38" s="79">
        <f>'PER TRIWULAN'!A32</f>
        <v>27</v>
      </c>
      <c r="C38" s="54" t="str">
        <f>'PER TRIWULAN'!I32</f>
        <v xml:space="preserve"> Brati </v>
      </c>
      <c r="D38" s="36" t="str">
        <f>'PER TRIWULAN'!B32</f>
        <v>SD NEGERI 4 KARANGSARI</v>
      </c>
      <c r="E38" s="71">
        <f>'PER TRIWULAN'!X32</f>
        <v>37120000</v>
      </c>
      <c r="F38" s="89">
        <v>37120000</v>
      </c>
      <c r="G38" s="62">
        <v>2275300</v>
      </c>
      <c r="H38" s="62">
        <v>721500</v>
      </c>
      <c r="I38" s="62">
        <v>8049900</v>
      </c>
      <c r="J38" s="62">
        <v>6454400</v>
      </c>
      <c r="K38" s="62">
        <v>5883550</v>
      </c>
      <c r="L38" s="62">
        <v>437150</v>
      </c>
      <c r="M38" s="62">
        <v>1431000</v>
      </c>
      <c r="N38" s="62">
        <v>6600000</v>
      </c>
      <c r="O38" s="62">
        <v>1712200</v>
      </c>
      <c r="P38" s="62">
        <v>0</v>
      </c>
      <c r="Q38" s="62">
        <v>1160000</v>
      </c>
      <c r="R38" s="62">
        <v>0</v>
      </c>
      <c r="S38" s="62">
        <v>2395000</v>
      </c>
      <c r="T38" s="72">
        <f t="shared" si="1"/>
        <v>37120000</v>
      </c>
      <c r="U38" s="59">
        <f t="shared" si="2"/>
        <v>0</v>
      </c>
      <c r="V38" s="57">
        <f t="shared" si="3"/>
        <v>0</v>
      </c>
      <c r="W38" s="59">
        <v>0</v>
      </c>
      <c r="X38" s="57">
        <f t="shared" si="0"/>
        <v>0</v>
      </c>
    </row>
    <row r="39" spans="2:24">
      <c r="B39" s="79">
        <f>'PER TRIWULAN'!A33</f>
        <v>28</v>
      </c>
      <c r="C39" s="54" t="str">
        <f>'PER TRIWULAN'!I33</f>
        <v xml:space="preserve"> Brati </v>
      </c>
      <c r="D39" s="36" t="str">
        <f>'PER TRIWULAN'!B33</f>
        <v>SD NEGERI 4 KATEKAN</v>
      </c>
      <c r="E39" s="71">
        <f>'PER TRIWULAN'!X33</f>
        <v>44370000</v>
      </c>
      <c r="F39" s="89">
        <v>44370000</v>
      </c>
      <c r="G39" s="62">
        <v>5420000</v>
      </c>
      <c r="H39" s="62">
        <v>162600</v>
      </c>
      <c r="I39" s="62">
        <v>3580400</v>
      </c>
      <c r="J39" s="62">
        <v>12785400</v>
      </c>
      <c r="K39" s="62">
        <v>2848010</v>
      </c>
      <c r="L39" s="62">
        <v>396410</v>
      </c>
      <c r="M39" s="62">
        <v>6061000</v>
      </c>
      <c r="N39" s="62">
        <v>5400000</v>
      </c>
      <c r="O39" s="62">
        <v>2530000</v>
      </c>
      <c r="P39" s="62">
        <v>0</v>
      </c>
      <c r="Q39" s="62">
        <v>1818090</v>
      </c>
      <c r="R39" s="62">
        <v>400000</v>
      </c>
      <c r="S39" s="62">
        <v>2658090</v>
      </c>
      <c r="T39" s="72">
        <f t="shared" si="1"/>
        <v>44060000</v>
      </c>
      <c r="U39" s="59">
        <f t="shared" si="2"/>
        <v>0</v>
      </c>
      <c r="V39" s="57">
        <f t="shared" si="3"/>
        <v>310000</v>
      </c>
      <c r="W39" s="59">
        <v>310000</v>
      </c>
      <c r="X39" s="57">
        <f t="shared" si="0"/>
        <v>0</v>
      </c>
    </row>
    <row r="40" spans="2:24">
      <c r="B40" s="79">
        <f>'PER TRIWULAN'!A34</f>
        <v>29</v>
      </c>
      <c r="C40" s="54" t="str">
        <f>'PER TRIWULAN'!I34</f>
        <v xml:space="preserve"> Brati </v>
      </c>
      <c r="D40" s="36" t="str">
        <f>'PER TRIWULAN'!B34</f>
        <v>SD NEGERI 4 KRONGGEN</v>
      </c>
      <c r="E40" s="71">
        <f>'PER TRIWULAN'!X34</f>
        <v>74530000</v>
      </c>
      <c r="F40" s="89">
        <v>74530000</v>
      </c>
      <c r="G40" s="62">
        <v>5711500</v>
      </c>
      <c r="H40" s="62">
        <v>2687500</v>
      </c>
      <c r="I40" s="62">
        <v>13848100</v>
      </c>
      <c r="J40" s="62">
        <v>14930345</v>
      </c>
      <c r="K40" s="62">
        <v>15767621</v>
      </c>
      <c r="L40" s="62">
        <v>2436434</v>
      </c>
      <c r="M40" s="62">
        <v>7493500</v>
      </c>
      <c r="N40" s="62">
        <v>7235000</v>
      </c>
      <c r="O40" s="62">
        <v>1675000</v>
      </c>
      <c r="P40" s="62">
        <v>0</v>
      </c>
      <c r="Q40" s="62">
        <v>2745000</v>
      </c>
      <c r="R40" s="62">
        <v>0</v>
      </c>
      <c r="S40" s="62">
        <v>0</v>
      </c>
      <c r="T40" s="72">
        <f t="shared" si="1"/>
        <v>74530000</v>
      </c>
      <c r="U40" s="59">
        <f t="shared" si="2"/>
        <v>0</v>
      </c>
      <c r="V40" s="57">
        <f t="shared" si="3"/>
        <v>0</v>
      </c>
      <c r="W40" s="59">
        <v>0</v>
      </c>
      <c r="X40" s="57">
        <f t="shared" si="0"/>
        <v>0</v>
      </c>
    </row>
    <row r="41" spans="2:24">
      <c r="B41" s="79">
        <f>'PER TRIWULAN'!A35</f>
        <v>30</v>
      </c>
      <c r="C41" s="54" t="str">
        <f>'PER TRIWULAN'!I35</f>
        <v xml:space="preserve"> Brati </v>
      </c>
      <c r="D41" s="36" t="str">
        <f>'PER TRIWULAN'!B35</f>
        <v>SD NEGERI 4 MENDURAN</v>
      </c>
      <c r="E41" s="71">
        <f>'PER TRIWULAN'!X35</f>
        <v>42920000</v>
      </c>
      <c r="F41" s="89">
        <v>42920000</v>
      </c>
      <c r="G41" s="62">
        <v>729429</v>
      </c>
      <c r="H41" s="62">
        <v>180400</v>
      </c>
      <c r="I41" s="62">
        <v>10273300</v>
      </c>
      <c r="J41" s="62">
        <v>5289000</v>
      </c>
      <c r="K41" s="62">
        <v>5681750</v>
      </c>
      <c r="L41" s="62">
        <v>2033521</v>
      </c>
      <c r="M41" s="62">
        <v>3660500</v>
      </c>
      <c r="N41" s="62">
        <v>9000000</v>
      </c>
      <c r="O41" s="62">
        <v>4334500</v>
      </c>
      <c r="P41" s="62">
        <v>0</v>
      </c>
      <c r="Q41" s="62">
        <v>0</v>
      </c>
      <c r="R41" s="62">
        <v>1138000</v>
      </c>
      <c r="S41" s="62">
        <v>599600</v>
      </c>
      <c r="T41" s="72">
        <f t="shared" si="1"/>
        <v>42920000</v>
      </c>
      <c r="U41" s="59">
        <f t="shared" si="2"/>
        <v>0</v>
      </c>
      <c r="V41" s="57">
        <f t="shared" si="3"/>
        <v>0</v>
      </c>
      <c r="W41" s="59">
        <v>0</v>
      </c>
      <c r="X41" s="57">
        <f t="shared" si="0"/>
        <v>0</v>
      </c>
    </row>
    <row r="42" spans="2:24">
      <c r="B42" s="79">
        <f>'PER TRIWULAN'!A36</f>
        <v>31</v>
      </c>
      <c r="C42" s="54" t="str">
        <f>'PER TRIWULAN'!I36</f>
        <v xml:space="preserve"> Brati </v>
      </c>
      <c r="D42" s="36" t="str">
        <f>'PER TRIWULAN'!B36</f>
        <v>SD NEGERI 5 KARANGSARI</v>
      </c>
      <c r="E42" s="71">
        <f>'PER TRIWULAN'!X36</f>
        <v>51620000</v>
      </c>
      <c r="F42" s="89">
        <v>51620000</v>
      </c>
      <c r="G42" s="62">
        <v>3263000</v>
      </c>
      <c r="H42" s="62">
        <v>0</v>
      </c>
      <c r="I42" s="62">
        <v>5758250</v>
      </c>
      <c r="J42" s="62">
        <v>5336250</v>
      </c>
      <c r="K42" s="62">
        <v>12589750</v>
      </c>
      <c r="L42" s="62">
        <v>723057</v>
      </c>
      <c r="M42" s="62">
        <v>3264100</v>
      </c>
      <c r="N42" s="62">
        <v>10280000</v>
      </c>
      <c r="O42" s="62">
        <v>1755000</v>
      </c>
      <c r="P42" s="62">
        <v>50000</v>
      </c>
      <c r="Q42" s="62">
        <v>2824500</v>
      </c>
      <c r="R42" s="62">
        <v>295000</v>
      </c>
      <c r="S42" s="62">
        <v>5481000</v>
      </c>
      <c r="T42" s="72">
        <f t="shared" si="1"/>
        <v>51619907</v>
      </c>
      <c r="U42" s="59">
        <f t="shared" si="2"/>
        <v>0</v>
      </c>
      <c r="V42" s="57">
        <f t="shared" si="3"/>
        <v>93</v>
      </c>
      <c r="W42" s="59">
        <v>93</v>
      </c>
      <c r="X42" s="57">
        <f t="shared" si="0"/>
        <v>0</v>
      </c>
    </row>
    <row r="43" spans="2:24">
      <c r="B43" s="79">
        <f>'PER TRIWULAN'!A37</f>
        <v>32</v>
      </c>
      <c r="C43" s="54" t="str">
        <f>'PER TRIWULAN'!I37</f>
        <v xml:space="preserve"> Brati </v>
      </c>
      <c r="D43" s="36" t="str">
        <f>'PER TRIWULAN'!B37</f>
        <v>SD NEGERI 5 MENDURAN</v>
      </c>
      <c r="E43" s="71">
        <f>'PER TRIWULAN'!X37</f>
        <v>47560000</v>
      </c>
      <c r="F43" s="89">
        <v>47560000</v>
      </c>
      <c r="G43" s="62">
        <v>4684750</v>
      </c>
      <c r="H43" s="62">
        <v>100000</v>
      </c>
      <c r="I43" s="62">
        <v>5409500</v>
      </c>
      <c r="J43" s="62">
        <v>5935800</v>
      </c>
      <c r="K43" s="62">
        <v>3950150</v>
      </c>
      <c r="L43" s="62">
        <v>2052874</v>
      </c>
      <c r="M43" s="62">
        <v>2664926</v>
      </c>
      <c r="N43" s="62">
        <v>8500000</v>
      </c>
      <c r="O43" s="62">
        <v>1355000</v>
      </c>
      <c r="P43" s="62">
        <v>0</v>
      </c>
      <c r="Q43" s="62">
        <v>2250000</v>
      </c>
      <c r="R43" s="62">
        <v>6932500</v>
      </c>
      <c r="S43" s="62">
        <v>3724500</v>
      </c>
      <c r="T43" s="72">
        <f t="shared" si="1"/>
        <v>47560000</v>
      </c>
      <c r="U43" s="59">
        <f t="shared" si="2"/>
        <v>0</v>
      </c>
      <c r="V43" s="57">
        <f t="shared" si="3"/>
        <v>0</v>
      </c>
      <c r="W43" s="59">
        <v>0</v>
      </c>
      <c r="X43" s="57">
        <f t="shared" si="0"/>
        <v>0</v>
      </c>
    </row>
    <row r="44" spans="2:24">
      <c r="B44" s="79">
        <f>'PER TRIWULAN'!A38</f>
        <v>33</v>
      </c>
      <c r="C44" s="54" t="str">
        <f>'PER TRIWULAN'!I38</f>
        <v xml:space="preserve"> Gabus </v>
      </c>
      <c r="D44" s="36" t="str">
        <f>'PER TRIWULAN'!B38</f>
        <v>SD NEGERI 1 BENDO HARJO</v>
      </c>
      <c r="E44" s="71">
        <f>'PER TRIWULAN'!X38</f>
        <v>78010000</v>
      </c>
      <c r="F44" s="89">
        <v>78010000</v>
      </c>
      <c r="G44" s="62">
        <v>1158000</v>
      </c>
      <c r="H44" s="62">
        <v>450000</v>
      </c>
      <c r="I44" s="62">
        <v>8847000</v>
      </c>
      <c r="J44" s="62">
        <v>3111100</v>
      </c>
      <c r="K44" s="62">
        <v>35090950</v>
      </c>
      <c r="L44" s="62">
        <v>1175000</v>
      </c>
      <c r="M44" s="62">
        <v>11620000</v>
      </c>
      <c r="N44" s="62">
        <v>13300000</v>
      </c>
      <c r="O44" s="62">
        <v>1062000</v>
      </c>
      <c r="P44" s="62" t="s">
        <v>1905</v>
      </c>
      <c r="Q44" s="62">
        <v>1325950</v>
      </c>
      <c r="R44" s="62" t="s">
        <v>1905</v>
      </c>
      <c r="S44" s="62">
        <v>870000</v>
      </c>
      <c r="T44" s="72">
        <f t="shared" si="1"/>
        <v>78010000</v>
      </c>
      <c r="U44" s="59">
        <f t="shared" si="2"/>
        <v>0</v>
      </c>
      <c r="V44" s="57">
        <f t="shared" si="3"/>
        <v>0</v>
      </c>
      <c r="W44" s="25"/>
      <c r="X44" s="25"/>
    </row>
    <row r="45" spans="2:24">
      <c r="B45" s="79">
        <f>'PER TRIWULAN'!A39</f>
        <v>34</v>
      </c>
      <c r="C45" s="54" t="str">
        <f>'PER TRIWULAN'!I39</f>
        <v xml:space="preserve"> Gabus </v>
      </c>
      <c r="D45" s="36" t="str">
        <f>'PER TRIWULAN'!B39</f>
        <v>SD NEGERI 1 KEYONGAN</v>
      </c>
      <c r="E45" s="71">
        <f>'PER TRIWULAN'!X39</f>
        <v>106720000</v>
      </c>
      <c r="F45" s="89">
        <v>106720000</v>
      </c>
      <c r="G45" s="62">
        <v>6491700</v>
      </c>
      <c r="H45" s="62">
        <v>500000</v>
      </c>
      <c r="I45" s="62">
        <v>14724100</v>
      </c>
      <c r="J45" s="62">
        <v>19511700</v>
      </c>
      <c r="K45" s="62">
        <v>7210790</v>
      </c>
      <c r="L45" s="62">
        <v>1151450</v>
      </c>
      <c r="M45" s="62">
        <v>7423500</v>
      </c>
      <c r="N45" s="62">
        <v>21015000</v>
      </c>
      <c r="O45" s="62">
        <v>7681250</v>
      </c>
      <c r="P45" s="62">
        <v>447700</v>
      </c>
      <c r="Q45" s="62">
        <v>3263510</v>
      </c>
      <c r="R45" s="62">
        <v>8218100</v>
      </c>
      <c r="S45" s="62">
        <v>9081200</v>
      </c>
      <c r="T45" s="72">
        <f t="shared" si="1"/>
        <v>106720000</v>
      </c>
      <c r="U45" s="59">
        <f t="shared" si="2"/>
        <v>0</v>
      </c>
      <c r="V45" s="57">
        <f t="shared" si="3"/>
        <v>0</v>
      </c>
      <c r="W45" s="25"/>
      <c r="X45" s="25"/>
    </row>
    <row r="46" spans="2:24">
      <c r="B46" s="79">
        <f>'PER TRIWULAN'!A40</f>
        <v>35</v>
      </c>
      <c r="C46" s="54" t="str">
        <f>'PER TRIWULAN'!I40</f>
        <v xml:space="preserve"> Gabus </v>
      </c>
      <c r="D46" s="36" t="str">
        <f>'PER TRIWULAN'!B40</f>
        <v>SD NEGERI 1 NGLINDUK</v>
      </c>
      <c r="E46" s="71">
        <f>'PER TRIWULAN'!X40</f>
        <v>121220000</v>
      </c>
      <c r="F46" s="89">
        <v>121220000</v>
      </c>
      <c r="G46" s="62">
        <v>1013000</v>
      </c>
      <c r="H46" s="62">
        <v>550000</v>
      </c>
      <c r="I46" s="62">
        <v>9227900</v>
      </c>
      <c r="J46" s="62">
        <v>10264000</v>
      </c>
      <c r="K46" s="62">
        <v>30123546</v>
      </c>
      <c r="L46" s="62">
        <v>5359474</v>
      </c>
      <c r="M46" s="62">
        <v>21137980</v>
      </c>
      <c r="N46" s="62">
        <v>25576500</v>
      </c>
      <c r="O46" s="62">
        <v>2716000</v>
      </c>
      <c r="P46" s="62">
        <v>0</v>
      </c>
      <c r="Q46" s="62">
        <v>2809000</v>
      </c>
      <c r="R46" s="62">
        <v>483000</v>
      </c>
      <c r="S46" s="62">
        <v>11959600</v>
      </c>
      <c r="T46" s="72">
        <f t="shared" si="1"/>
        <v>121220000</v>
      </c>
      <c r="U46" s="59">
        <f t="shared" si="2"/>
        <v>0</v>
      </c>
      <c r="V46" s="57">
        <f t="shared" si="3"/>
        <v>0</v>
      </c>
      <c r="W46" s="25"/>
      <c r="X46" s="25"/>
    </row>
    <row r="47" spans="2:24">
      <c r="B47" s="79">
        <f>'PER TRIWULAN'!A41</f>
        <v>36</v>
      </c>
      <c r="C47" s="54" t="str">
        <f>'PER TRIWULAN'!I41</f>
        <v xml:space="preserve"> Gabus </v>
      </c>
      <c r="D47" s="36" t="str">
        <f>'PER TRIWULAN'!B41</f>
        <v>SD NEGERI 1 PANDANHARUM</v>
      </c>
      <c r="E47" s="71">
        <f>'PER TRIWULAN'!X41</f>
        <v>91350000</v>
      </c>
      <c r="F47" s="89">
        <v>91350000</v>
      </c>
      <c r="G47" s="62">
        <v>527000</v>
      </c>
      <c r="H47" s="62">
        <v>1430000</v>
      </c>
      <c r="I47" s="62">
        <v>6832750</v>
      </c>
      <c r="J47" s="62">
        <v>5590959</v>
      </c>
      <c r="K47" s="62">
        <v>38154032</v>
      </c>
      <c r="L47" s="62">
        <v>1923259</v>
      </c>
      <c r="M47" s="62">
        <v>12345000</v>
      </c>
      <c r="N47" s="62">
        <v>12000000</v>
      </c>
      <c r="O47" s="62">
        <v>4027000</v>
      </c>
      <c r="P47" s="62">
        <v>0</v>
      </c>
      <c r="Q47" s="62">
        <v>1200000</v>
      </c>
      <c r="R47" s="62">
        <v>910000</v>
      </c>
      <c r="S47" s="62">
        <v>6410000</v>
      </c>
      <c r="T47" s="72">
        <f t="shared" si="1"/>
        <v>91350000</v>
      </c>
      <c r="U47" s="59">
        <f t="shared" si="2"/>
        <v>0</v>
      </c>
      <c r="V47" s="57">
        <f t="shared" si="3"/>
        <v>0</v>
      </c>
      <c r="W47" s="25"/>
      <c r="X47" s="25"/>
    </row>
    <row r="48" spans="2:24">
      <c r="B48" s="79">
        <f>'PER TRIWULAN'!A42</f>
        <v>37</v>
      </c>
      <c r="C48" s="54" t="str">
        <f>'PER TRIWULAN'!I42</f>
        <v xml:space="preserve"> Gabus </v>
      </c>
      <c r="D48" s="36" t="str">
        <f>'PER TRIWULAN'!B42</f>
        <v>SD NEGERI 1 PELEM</v>
      </c>
      <c r="E48" s="71">
        <f>'PER TRIWULAN'!X42</f>
        <v>130210000</v>
      </c>
      <c r="F48" s="89">
        <v>130210000</v>
      </c>
      <c r="G48" s="62">
        <v>0</v>
      </c>
      <c r="H48" s="62">
        <v>0</v>
      </c>
      <c r="I48" s="62">
        <v>4616000</v>
      </c>
      <c r="J48" s="62">
        <v>0</v>
      </c>
      <c r="K48" s="62">
        <v>56435146</v>
      </c>
      <c r="L48" s="62">
        <v>5648304</v>
      </c>
      <c r="M48" s="62">
        <v>24338750</v>
      </c>
      <c r="N48" s="62">
        <v>17400000</v>
      </c>
      <c r="O48" s="62">
        <v>512000</v>
      </c>
      <c r="P48" s="62"/>
      <c r="Q48" s="62">
        <v>1200000</v>
      </c>
      <c r="R48" s="62"/>
      <c r="S48" s="62">
        <v>20059800</v>
      </c>
      <c r="T48" s="72">
        <f t="shared" si="1"/>
        <v>130210000</v>
      </c>
      <c r="U48" s="59">
        <f t="shared" si="2"/>
        <v>0</v>
      </c>
      <c r="V48" s="57">
        <f t="shared" si="3"/>
        <v>0</v>
      </c>
      <c r="W48" s="25"/>
      <c r="X48" s="25"/>
    </row>
    <row r="49" spans="2:24">
      <c r="B49" s="79">
        <f>'PER TRIWULAN'!A43</f>
        <v>38</v>
      </c>
      <c r="C49" s="54" t="str">
        <f>'PER TRIWULAN'!I43</f>
        <v xml:space="preserve"> Gabus </v>
      </c>
      <c r="D49" s="36" t="str">
        <f>'PER TRIWULAN'!B43</f>
        <v>SD NEGERI 1 SUWATU</v>
      </c>
      <c r="E49" s="71">
        <f>'PER TRIWULAN'!X43</f>
        <v>65540000</v>
      </c>
      <c r="F49" s="89">
        <v>65540000</v>
      </c>
      <c r="G49" s="62">
        <v>1997500</v>
      </c>
      <c r="H49" s="62">
        <v>12500</v>
      </c>
      <c r="I49" s="62">
        <v>11186000</v>
      </c>
      <c r="J49" s="62">
        <v>11191050</v>
      </c>
      <c r="K49" s="62">
        <v>13490650</v>
      </c>
      <c r="L49" s="62">
        <v>3192000</v>
      </c>
      <c r="M49" s="62">
        <v>8406000</v>
      </c>
      <c r="N49" s="62">
        <v>13100000</v>
      </c>
      <c r="O49" s="62">
        <v>2253000</v>
      </c>
      <c r="P49" s="62">
        <v>234000</v>
      </c>
      <c r="Q49" s="62">
        <v>435000</v>
      </c>
      <c r="R49" s="62"/>
      <c r="S49" s="62"/>
      <c r="T49" s="72">
        <f t="shared" si="1"/>
        <v>65497700</v>
      </c>
      <c r="U49" s="59">
        <f t="shared" si="2"/>
        <v>0</v>
      </c>
      <c r="V49" s="57">
        <f t="shared" si="3"/>
        <v>42300</v>
      </c>
      <c r="W49" s="25"/>
      <c r="X49" s="25"/>
    </row>
    <row r="50" spans="2:24">
      <c r="B50" s="79">
        <f>'PER TRIWULAN'!A44</f>
        <v>39</v>
      </c>
      <c r="C50" s="54" t="str">
        <f>'PER TRIWULAN'!I44</f>
        <v xml:space="preserve"> Gabus </v>
      </c>
      <c r="D50" s="36" t="str">
        <f>'PER TRIWULAN'!B44</f>
        <v>SD NEGERI 1 TAHUNAN</v>
      </c>
      <c r="E50" s="71">
        <f>'PER TRIWULAN'!X44</f>
        <v>113680000</v>
      </c>
      <c r="F50" s="89">
        <v>113680000</v>
      </c>
      <c r="G50" s="62">
        <v>300000</v>
      </c>
      <c r="H50" s="62">
        <v>0</v>
      </c>
      <c r="I50" s="62">
        <v>7679600</v>
      </c>
      <c r="J50" s="62">
        <v>1218000</v>
      </c>
      <c r="K50" s="62">
        <v>43985100</v>
      </c>
      <c r="L50" s="62">
        <v>2565000</v>
      </c>
      <c r="M50" s="62">
        <v>19545800</v>
      </c>
      <c r="N50" s="62">
        <v>16800000</v>
      </c>
      <c r="O50" s="62">
        <v>100000</v>
      </c>
      <c r="P50" s="62">
        <v>0</v>
      </c>
      <c r="Q50" s="62">
        <v>2000000</v>
      </c>
      <c r="R50" s="62">
        <v>0</v>
      </c>
      <c r="S50" s="62">
        <v>19486500</v>
      </c>
      <c r="T50" s="72">
        <f t="shared" si="1"/>
        <v>113680000</v>
      </c>
      <c r="U50" s="59">
        <f t="shared" si="2"/>
        <v>0</v>
      </c>
      <c r="V50" s="57">
        <f t="shared" si="3"/>
        <v>0</v>
      </c>
      <c r="W50" s="25"/>
      <c r="X50" s="25"/>
    </row>
    <row r="51" spans="2:24">
      <c r="B51" s="79">
        <f>'PER TRIWULAN'!A45</f>
        <v>40</v>
      </c>
      <c r="C51" s="54" t="str">
        <f>'PER TRIWULAN'!I45</f>
        <v xml:space="preserve"> Gabus </v>
      </c>
      <c r="D51" s="36" t="str">
        <f>'PER TRIWULAN'!B45</f>
        <v>SD NEGERI 1 TLOGOTIRTO</v>
      </c>
      <c r="E51" s="71">
        <f>'PER TRIWULAN'!X45</f>
        <v>109040000</v>
      </c>
      <c r="F51" s="89">
        <v>109040000</v>
      </c>
      <c r="G51" s="62">
        <v>1868300</v>
      </c>
      <c r="H51" s="62">
        <v>865500</v>
      </c>
      <c r="I51" s="62">
        <v>20788400</v>
      </c>
      <c r="J51" s="62">
        <v>19223100</v>
      </c>
      <c r="K51" s="62">
        <v>20348037</v>
      </c>
      <c r="L51" s="62">
        <v>2551663</v>
      </c>
      <c r="M51" s="62">
        <v>586000</v>
      </c>
      <c r="N51" s="62">
        <v>20900000</v>
      </c>
      <c r="O51" s="62">
        <v>4883000</v>
      </c>
      <c r="P51" s="62"/>
      <c r="Q51" s="62">
        <v>11378000</v>
      </c>
      <c r="R51" s="62">
        <v>5648000</v>
      </c>
      <c r="S51" s="62"/>
      <c r="T51" s="72">
        <f t="shared" si="1"/>
        <v>109040000</v>
      </c>
      <c r="U51" s="59">
        <f t="shared" si="2"/>
        <v>0</v>
      </c>
      <c r="V51" s="57">
        <f t="shared" si="3"/>
        <v>0</v>
      </c>
      <c r="W51" s="25"/>
      <c r="X51" s="25"/>
    </row>
    <row r="52" spans="2:24">
      <c r="B52" s="79">
        <f>'PER TRIWULAN'!A46</f>
        <v>41</v>
      </c>
      <c r="C52" s="54" t="str">
        <f>'PER TRIWULAN'!I46</f>
        <v xml:space="preserve"> Gabus </v>
      </c>
      <c r="D52" s="36" t="str">
        <f>'PER TRIWULAN'!B46</f>
        <v>SD NEGERI 1 TUNGGULREJO</v>
      </c>
      <c r="E52" s="71">
        <f>'PER TRIWULAN'!X46</f>
        <v>80620000</v>
      </c>
      <c r="F52" s="89">
        <v>80620000</v>
      </c>
      <c r="G52" s="62">
        <v>0</v>
      </c>
      <c r="H52" s="62">
        <v>400000</v>
      </c>
      <c r="I52" s="62">
        <v>4179550</v>
      </c>
      <c r="J52" s="62">
        <v>6836200</v>
      </c>
      <c r="K52" s="62">
        <v>26456250</v>
      </c>
      <c r="L52" s="62">
        <v>260000</v>
      </c>
      <c r="M52" s="62">
        <v>0</v>
      </c>
      <c r="N52" s="62">
        <v>13050000</v>
      </c>
      <c r="O52" s="62">
        <v>790000</v>
      </c>
      <c r="P52" s="62">
        <v>0</v>
      </c>
      <c r="Q52" s="62">
        <v>2950000</v>
      </c>
      <c r="R52" s="62">
        <v>600000</v>
      </c>
      <c r="S52" s="62">
        <v>25098000</v>
      </c>
      <c r="T52" s="72">
        <f t="shared" si="1"/>
        <v>80620000</v>
      </c>
      <c r="U52" s="59">
        <f t="shared" si="2"/>
        <v>0</v>
      </c>
      <c r="V52" s="57">
        <f t="shared" si="3"/>
        <v>0</v>
      </c>
      <c r="W52" s="25"/>
      <c r="X52" s="25"/>
    </row>
    <row r="53" spans="2:24">
      <c r="B53" s="79">
        <f>'PER TRIWULAN'!A47</f>
        <v>42</v>
      </c>
      <c r="C53" s="54" t="str">
        <f>'PER TRIWULAN'!I47</f>
        <v xml:space="preserve"> Gabus </v>
      </c>
      <c r="D53" s="36" t="str">
        <f>'PER TRIWULAN'!B47</f>
        <v>SD NEGERI 2 BANJAREJO</v>
      </c>
      <c r="E53" s="71">
        <f>'PER TRIWULAN'!X47</f>
        <v>101790000</v>
      </c>
      <c r="F53" s="89">
        <v>101790000</v>
      </c>
      <c r="G53" s="62">
        <v>2898000</v>
      </c>
      <c r="H53" s="62">
        <v>1085000</v>
      </c>
      <c r="I53" s="62">
        <v>29399650</v>
      </c>
      <c r="J53" s="62">
        <v>15911600</v>
      </c>
      <c r="K53" s="62">
        <v>18192900</v>
      </c>
      <c r="L53" s="62">
        <v>2167350</v>
      </c>
      <c r="M53" s="62">
        <v>1710500</v>
      </c>
      <c r="N53" s="62">
        <v>17550000</v>
      </c>
      <c r="O53" s="62">
        <v>6430000</v>
      </c>
      <c r="P53" s="62">
        <v>1170000</v>
      </c>
      <c r="Q53" s="62">
        <v>4660000</v>
      </c>
      <c r="R53" s="62">
        <v>615000</v>
      </c>
      <c r="S53" s="62">
        <v>0</v>
      </c>
      <c r="T53" s="72">
        <f t="shared" si="1"/>
        <v>101790000</v>
      </c>
      <c r="U53" s="59">
        <f t="shared" si="2"/>
        <v>0</v>
      </c>
      <c r="V53" s="57">
        <f t="shared" si="3"/>
        <v>0</v>
      </c>
      <c r="W53" s="25"/>
      <c r="X53" s="25"/>
    </row>
    <row r="54" spans="2:24">
      <c r="B54" s="79">
        <f>'PER TRIWULAN'!A48</f>
        <v>43</v>
      </c>
      <c r="C54" s="54" t="str">
        <f>'PER TRIWULAN'!I48</f>
        <v xml:space="preserve"> Gabus </v>
      </c>
      <c r="D54" s="36" t="str">
        <f>'PER TRIWULAN'!B48</f>
        <v>SD NEGERI 2 BENDOHARJO</v>
      </c>
      <c r="E54" s="71">
        <f>'PER TRIWULAN'!X48</f>
        <v>68730000</v>
      </c>
      <c r="F54" s="89">
        <v>68730000</v>
      </c>
      <c r="G54" s="62">
        <v>4047750</v>
      </c>
      <c r="H54" s="62">
        <v>850000</v>
      </c>
      <c r="I54" s="62">
        <v>5185000</v>
      </c>
      <c r="J54" s="62">
        <v>7562500</v>
      </c>
      <c r="K54" s="62">
        <v>18444438</v>
      </c>
      <c r="L54" s="62">
        <v>1175500</v>
      </c>
      <c r="M54" s="62">
        <v>4290000</v>
      </c>
      <c r="N54" s="62">
        <v>13476000</v>
      </c>
      <c r="O54" s="62">
        <v>4350000</v>
      </c>
      <c r="P54" s="62" t="s">
        <v>1906</v>
      </c>
      <c r="Q54" s="62">
        <v>2400000</v>
      </c>
      <c r="R54" s="62">
        <v>650000</v>
      </c>
      <c r="S54" s="62">
        <v>6298812</v>
      </c>
      <c r="T54" s="72">
        <f t="shared" si="1"/>
        <v>68730000</v>
      </c>
      <c r="U54" s="59">
        <f t="shared" si="2"/>
        <v>0</v>
      </c>
      <c r="V54" s="57">
        <f t="shared" si="3"/>
        <v>0</v>
      </c>
      <c r="W54" s="25"/>
      <c r="X54" s="25"/>
    </row>
    <row r="55" spans="2:24">
      <c r="B55" s="79">
        <f>'PER TRIWULAN'!A49</f>
        <v>44</v>
      </c>
      <c r="C55" s="54" t="str">
        <f>'PER TRIWULAN'!I49</f>
        <v xml:space="preserve"> Gabus </v>
      </c>
      <c r="D55" s="36" t="str">
        <f>'PER TRIWULAN'!B49</f>
        <v>SD NEGERI 2 GABUS</v>
      </c>
      <c r="E55" s="71">
        <f>'PER TRIWULAN'!X49</f>
        <v>67570000</v>
      </c>
      <c r="F55" s="89">
        <v>67570000</v>
      </c>
      <c r="G55" s="62">
        <v>0</v>
      </c>
      <c r="H55" s="62">
        <v>650000</v>
      </c>
      <c r="I55" s="62">
        <v>540000</v>
      </c>
      <c r="J55" s="62">
        <v>4179000</v>
      </c>
      <c r="K55" s="62">
        <v>24807821</v>
      </c>
      <c r="L55" s="62">
        <v>1048179</v>
      </c>
      <c r="M55" s="62">
        <v>5770000</v>
      </c>
      <c r="N55" s="62">
        <v>17500000</v>
      </c>
      <c r="O55" s="62">
        <v>1060000</v>
      </c>
      <c r="P55" s="62">
        <v>0</v>
      </c>
      <c r="Q55" s="62">
        <v>2200000</v>
      </c>
      <c r="R55" s="62">
        <v>870000</v>
      </c>
      <c r="S55" s="62">
        <v>8945000</v>
      </c>
      <c r="T55" s="72">
        <f t="shared" si="1"/>
        <v>67570000</v>
      </c>
      <c r="U55" s="59">
        <f t="shared" si="2"/>
        <v>0</v>
      </c>
      <c r="V55" s="57">
        <f t="shared" si="3"/>
        <v>0</v>
      </c>
      <c r="W55" s="25"/>
      <c r="X55" s="25"/>
    </row>
    <row r="56" spans="2:24">
      <c r="B56" s="79">
        <f>'PER TRIWULAN'!A50</f>
        <v>45</v>
      </c>
      <c r="C56" s="54" t="str">
        <f>'PER TRIWULAN'!I50</f>
        <v xml:space="preserve"> Gabus </v>
      </c>
      <c r="D56" s="36" t="str">
        <f>'PER TRIWULAN'!B50</f>
        <v>SD NEGERI 2 KALIPANG</v>
      </c>
      <c r="E56" s="71">
        <f>'PER TRIWULAN'!X50</f>
        <v>66410000</v>
      </c>
      <c r="F56" s="89">
        <v>66410000</v>
      </c>
      <c r="G56" s="62">
        <v>175000</v>
      </c>
      <c r="H56" s="62">
        <v>898800</v>
      </c>
      <c r="I56" s="62">
        <v>17604000</v>
      </c>
      <c r="J56" s="62">
        <v>9837950</v>
      </c>
      <c r="K56" s="62">
        <v>16446450</v>
      </c>
      <c r="L56" s="62">
        <v>1602766</v>
      </c>
      <c r="M56" s="62">
        <v>2663500</v>
      </c>
      <c r="N56" s="62">
        <v>12000000</v>
      </c>
      <c r="O56" s="62">
        <v>3401000</v>
      </c>
      <c r="P56" s="62"/>
      <c r="Q56" s="62">
        <v>1080534</v>
      </c>
      <c r="R56" s="62">
        <v>700000</v>
      </c>
      <c r="S56" s="62"/>
      <c r="T56" s="72">
        <f t="shared" si="1"/>
        <v>66410000</v>
      </c>
      <c r="U56" s="59">
        <f t="shared" si="2"/>
        <v>0</v>
      </c>
      <c r="V56" s="57">
        <f t="shared" si="3"/>
        <v>0</v>
      </c>
      <c r="W56" s="25"/>
      <c r="X56" s="25"/>
    </row>
    <row r="57" spans="2:24">
      <c r="B57" s="79">
        <f>'PER TRIWULAN'!A51</f>
        <v>46</v>
      </c>
      <c r="C57" s="54" t="str">
        <f>'PER TRIWULAN'!I51</f>
        <v xml:space="preserve"> Gabus </v>
      </c>
      <c r="D57" s="36" t="str">
        <f>'PER TRIWULAN'!B51</f>
        <v>SD NEGERI 2 PANDAN HARUM</v>
      </c>
      <c r="E57" s="71">
        <f>'PER TRIWULAN'!X51</f>
        <v>136300000</v>
      </c>
      <c r="F57" s="89">
        <v>136300000</v>
      </c>
      <c r="G57" s="62">
        <v>6202600</v>
      </c>
      <c r="H57" s="62">
        <v>715000</v>
      </c>
      <c r="I57" s="62">
        <v>7946000</v>
      </c>
      <c r="J57" s="62">
        <v>10963300</v>
      </c>
      <c r="K57" s="62">
        <v>60600550</v>
      </c>
      <c r="L57" s="62">
        <v>13667421</v>
      </c>
      <c r="M57" s="62">
        <v>8310000</v>
      </c>
      <c r="N57" s="62">
        <v>15300000</v>
      </c>
      <c r="O57" s="62">
        <v>6401500</v>
      </c>
      <c r="P57" s="62"/>
      <c r="Q57" s="62">
        <v>3200000</v>
      </c>
      <c r="R57" s="62">
        <v>150000</v>
      </c>
      <c r="S57" s="62">
        <v>2829000</v>
      </c>
      <c r="T57" s="72">
        <f t="shared" si="1"/>
        <v>136285371</v>
      </c>
      <c r="U57" s="59">
        <f t="shared" si="2"/>
        <v>0</v>
      </c>
      <c r="V57" s="57">
        <f t="shared" si="3"/>
        <v>14629</v>
      </c>
      <c r="W57" s="25"/>
      <c r="X57" s="25"/>
    </row>
    <row r="58" spans="2:24">
      <c r="B58" s="79">
        <f>'PER TRIWULAN'!A52</f>
        <v>47</v>
      </c>
      <c r="C58" s="54" t="str">
        <f>'PER TRIWULAN'!I52</f>
        <v xml:space="preserve"> Gabus </v>
      </c>
      <c r="D58" s="36" t="str">
        <f>'PER TRIWULAN'!B52</f>
        <v>SD NEGERI 2 PELEM</v>
      </c>
      <c r="E58" s="71">
        <f>'PER TRIWULAN'!X52</f>
        <v>89320000</v>
      </c>
      <c r="F58" s="89">
        <v>89320000</v>
      </c>
      <c r="G58" s="62">
        <v>3097500</v>
      </c>
      <c r="H58" s="62">
        <v>200000</v>
      </c>
      <c r="I58" s="62">
        <v>15133600</v>
      </c>
      <c r="J58" s="62">
        <v>8629600</v>
      </c>
      <c r="K58" s="62">
        <v>23422427</v>
      </c>
      <c r="L58" s="62">
        <v>2228873</v>
      </c>
      <c r="M58" s="62">
        <v>9351000</v>
      </c>
      <c r="N58" s="62">
        <v>17550000</v>
      </c>
      <c r="O58" s="62">
        <v>5460000</v>
      </c>
      <c r="P58" s="62">
        <v>0</v>
      </c>
      <c r="Q58" s="62">
        <v>2900000</v>
      </c>
      <c r="R58" s="62">
        <v>275000</v>
      </c>
      <c r="S58" s="62">
        <v>1072000</v>
      </c>
      <c r="T58" s="72">
        <f t="shared" si="1"/>
        <v>89320000</v>
      </c>
      <c r="U58" s="59">
        <f t="shared" si="2"/>
        <v>0</v>
      </c>
      <c r="V58" s="57">
        <f t="shared" si="3"/>
        <v>0</v>
      </c>
      <c r="W58" s="25"/>
      <c r="X58" s="25"/>
    </row>
    <row r="59" spans="2:24">
      <c r="B59" s="79">
        <f>'PER TRIWULAN'!A53</f>
        <v>48</v>
      </c>
      <c r="C59" s="54" t="str">
        <f>'PER TRIWULAN'!I53</f>
        <v xml:space="preserve"> Gabus </v>
      </c>
      <c r="D59" s="36" t="str">
        <f>'PER TRIWULAN'!B53</f>
        <v>SD NEGERI 2 TUNGGULREJO</v>
      </c>
      <c r="E59" s="71">
        <f>'PER TRIWULAN'!X53</f>
        <v>74820000</v>
      </c>
      <c r="F59" s="89">
        <v>74820000</v>
      </c>
      <c r="G59" s="62">
        <v>190000</v>
      </c>
      <c r="H59" s="62">
        <v>222500</v>
      </c>
      <c r="I59" s="62">
        <v>15774200</v>
      </c>
      <c r="J59" s="62">
        <v>12618350</v>
      </c>
      <c r="K59" s="62">
        <v>19693200</v>
      </c>
      <c r="L59" s="62">
        <v>2441806</v>
      </c>
      <c r="M59" s="62">
        <v>4435894</v>
      </c>
      <c r="N59" s="62">
        <v>13670000</v>
      </c>
      <c r="O59" s="62">
        <v>3735000</v>
      </c>
      <c r="P59" s="62">
        <v>0</v>
      </c>
      <c r="Q59" s="62">
        <v>1639050</v>
      </c>
      <c r="R59" s="62">
        <v>400000</v>
      </c>
      <c r="S59" s="62">
        <v>0</v>
      </c>
      <c r="T59" s="72">
        <f t="shared" si="1"/>
        <v>74820000</v>
      </c>
      <c r="U59" s="59">
        <f t="shared" si="2"/>
        <v>0</v>
      </c>
      <c r="V59" s="57">
        <f t="shared" si="3"/>
        <v>0</v>
      </c>
      <c r="W59" s="25"/>
      <c r="X59" s="25"/>
    </row>
    <row r="60" spans="2:24">
      <c r="B60" s="79">
        <f>'PER TRIWULAN'!A54</f>
        <v>49</v>
      </c>
      <c r="C60" s="54" t="str">
        <f>'PER TRIWULAN'!I54</f>
        <v xml:space="preserve"> Gabus </v>
      </c>
      <c r="D60" s="36" t="str">
        <f>'PER TRIWULAN'!B54</f>
        <v>SD NEGERI 3 BANJAREJO</v>
      </c>
      <c r="E60" s="71">
        <f>'PER TRIWULAN'!X54</f>
        <v>66990000</v>
      </c>
      <c r="F60" s="89">
        <v>66990000</v>
      </c>
      <c r="G60" s="62">
        <v>0</v>
      </c>
      <c r="H60" s="62">
        <v>43500</v>
      </c>
      <c r="I60" s="62">
        <v>19753200</v>
      </c>
      <c r="J60" s="62">
        <v>4765850</v>
      </c>
      <c r="K60" s="62">
        <v>14639450</v>
      </c>
      <c r="L60" s="62">
        <v>950000</v>
      </c>
      <c r="M60" s="62">
        <v>5623000</v>
      </c>
      <c r="N60" s="62">
        <v>12510000</v>
      </c>
      <c r="O60" s="62">
        <v>4855000</v>
      </c>
      <c r="P60" s="62">
        <v>0</v>
      </c>
      <c r="Q60" s="62">
        <v>450000</v>
      </c>
      <c r="R60" s="62">
        <v>0</v>
      </c>
      <c r="S60" s="62">
        <v>3400000</v>
      </c>
      <c r="T60" s="72">
        <f t="shared" si="1"/>
        <v>66990000</v>
      </c>
      <c r="U60" s="59">
        <f t="shared" si="2"/>
        <v>0</v>
      </c>
      <c r="V60" s="57">
        <f t="shared" si="3"/>
        <v>0</v>
      </c>
      <c r="W60" s="25"/>
      <c r="X60" s="25"/>
    </row>
    <row r="61" spans="2:24">
      <c r="B61" s="79">
        <f>'PER TRIWULAN'!A55</f>
        <v>50</v>
      </c>
      <c r="C61" s="54" t="str">
        <f>'PER TRIWULAN'!I55</f>
        <v xml:space="preserve"> Gabus </v>
      </c>
      <c r="D61" s="36" t="str">
        <f>'PER TRIWULAN'!B55</f>
        <v>SD NEGERI 3 BENDOHARJO</v>
      </c>
      <c r="E61" s="71">
        <f>'PER TRIWULAN'!X55</f>
        <v>108460000</v>
      </c>
      <c r="F61" s="89">
        <v>108460000</v>
      </c>
      <c r="G61" s="62">
        <v>6519827</v>
      </c>
      <c r="H61" s="62"/>
      <c r="I61" s="62">
        <v>22438000</v>
      </c>
      <c r="J61" s="62">
        <v>13400100</v>
      </c>
      <c r="K61" s="62">
        <v>19383952</v>
      </c>
      <c r="L61" s="62">
        <v>2757270</v>
      </c>
      <c r="M61" s="62">
        <v>11364000</v>
      </c>
      <c r="N61" s="62">
        <v>24950000</v>
      </c>
      <c r="O61" s="62">
        <v>745000</v>
      </c>
      <c r="P61" s="62"/>
      <c r="Q61" s="62">
        <v>1200000</v>
      </c>
      <c r="R61" s="62">
        <v>455500</v>
      </c>
      <c r="S61" s="62">
        <v>5246351</v>
      </c>
      <c r="T61" s="72">
        <f t="shared" si="1"/>
        <v>108460000</v>
      </c>
      <c r="U61" s="59">
        <f t="shared" si="2"/>
        <v>0</v>
      </c>
      <c r="V61" s="57">
        <f t="shared" si="3"/>
        <v>0</v>
      </c>
      <c r="W61" s="25"/>
      <c r="X61" s="25"/>
    </row>
    <row r="62" spans="2:24">
      <c r="B62" s="79">
        <f>'PER TRIWULAN'!A56</f>
        <v>51</v>
      </c>
      <c r="C62" s="54" t="str">
        <f>'PER TRIWULAN'!I56</f>
        <v xml:space="preserve"> Gabus </v>
      </c>
      <c r="D62" s="36" t="str">
        <f>'PER TRIWULAN'!B56</f>
        <v>SD NEGERI 3 GABUS</v>
      </c>
      <c r="E62" s="71">
        <f>'PER TRIWULAN'!X56</f>
        <v>71630000</v>
      </c>
      <c r="F62" s="89">
        <v>71630000</v>
      </c>
      <c r="G62" s="62">
        <v>175000</v>
      </c>
      <c r="H62" s="62">
        <v>700000</v>
      </c>
      <c r="I62" s="62">
        <v>680000</v>
      </c>
      <c r="J62" s="62">
        <v>6290500</v>
      </c>
      <c r="K62" s="62">
        <v>28776161</v>
      </c>
      <c r="L62" s="62">
        <v>2793339</v>
      </c>
      <c r="M62" s="62">
        <v>3565000</v>
      </c>
      <c r="N62" s="62">
        <v>13680000</v>
      </c>
      <c r="O62" s="62">
        <v>4060000</v>
      </c>
      <c r="P62" s="62">
        <v>0</v>
      </c>
      <c r="Q62" s="62">
        <v>2100000</v>
      </c>
      <c r="R62" s="62">
        <v>625000</v>
      </c>
      <c r="S62" s="62">
        <v>8185000</v>
      </c>
      <c r="T62" s="72">
        <f t="shared" si="1"/>
        <v>71630000</v>
      </c>
      <c r="U62" s="59">
        <f t="shared" si="2"/>
        <v>0</v>
      </c>
      <c r="V62" s="57">
        <f t="shared" si="3"/>
        <v>0</v>
      </c>
      <c r="W62" s="25"/>
      <c r="X62" s="25"/>
    </row>
    <row r="63" spans="2:24">
      <c r="B63" s="79">
        <f>'PER TRIWULAN'!A57</f>
        <v>52</v>
      </c>
      <c r="C63" s="54" t="str">
        <f>'PER TRIWULAN'!I57</f>
        <v xml:space="preserve"> Gabus </v>
      </c>
      <c r="D63" s="36" t="str">
        <f>'PER TRIWULAN'!B57</f>
        <v>SD NEGERI 3 KALIPANG</v>
      </c>
      <c r="E63" s="71">
        <f>'PER TRIWULAN'!X57</f>
        <v>72210000</v>
      </c>
      <c r="F63" s="89">
        <v>72210000</v>
      </c>
      <c r="G63" s="62">
        <v>946000</v>
      </c>
      <c r="H63" s="62">
        <v>665000</v>
      </c>
      <c r="I63" s="62">
        <v>660000</v>
      </c>
      <c r="J63" s="62">
        <v>8113000</v>
      </c>
      <c r="K63" s="62">
        <v>29383555</v>
      </c>
      <c r="L63" s="62">
        <v>775445</v>
      </c>
      <c r="M63" s="62">
        <v>2690000</v>
      </c>
      <c r="N63" s="62">
        <v>17400000</v>
      </c>
      <c r="O63" s="62">
        <v>830000</v>
      </c>
      <c r="P63" s="62">
        <v>0</v>
      </c>
      <c r="Q63" s="62">
        <v>2400000</v>
      </c>
      <c r="R63" s="62">
        <v>0</v>
      </c>
      <c r="S63" s="62">
        <v>8347000</v>
      </c>
      <c r="T63" s="72">
        <f t="shared" si="1"/>
        <v>72210000</v>
      </c>
      <c r="U63" s="59">
        <f t="shared" si="2"/>
        <v>0</v>
      </c>
      <c r="V63" s="57">
        <f t="shared" si="3"/>
        <v>0</v>
      </c>
      <c r="W63" s="25"/>
      <c r="X63" s="25"/>
    </row>
    <row r="64" spans="2:24">
      <c r="B64" s="79">
        <f>'PER TRIWULAN'!A58</f>
        <v>53</v>
      </c>
      <c r="C64" s="54" t="str">
        <f>'PER TRIWULAN'!I58</f>
        <v xml:space="preserve"> Gabus </v>
      </c>
      <c r="D64" s="36" t="str">
        <f>'PER TRIWULAN'!B58</f>
        <v>SD NEGERI 3 KEYONGAN</v>
      </c>
      <c r="E64" s="71">
        <f>'PER TRIWULAN'!X58</f>
        <v>99180000</v>
      </c>
      <c r="F64" s="89">
        <v>99180000</v>
      </c>
      <c r="G64" s="62">
        <v>4222050</v>
      </c>
      <c r="H64" s="62">
        <v>1646500</v>
      </c>
      <c r="I64" s="62">
        <v>10388000</v>
      </c>
      <c r="J64" s="62">
        <v>7322600</v>
      </c>
      <c r="K64" s="62">
        <v>28572800</v>
      </c>
      <c r="L64" s="62">
        <v>3472847</v>
      </c>
      <c r="M64" s="62">
        <v>8065000</v>
      </c>
      <c r="N64" s="62">
        <v>16080000</v>
      </c>
      <c r="O64" s="62">
        <v>10648000</v>
      </c>
      <c r="P64" s="62">
        <v>0</v>
      </c>
      <c r="Q64" s="62">
        <v>3605000</v>
      </c>
      <c r="R64" s="62">
        <v>2065000</v>
      </c>
      <c r="S64" s="62">
        <v>0</v>
      </c>
      <c r="T64" s="72">
        <f t="shared" si="1"/>
        <v>96087797</v>
      </c>
      <c r="U64" s="59">
        <f t="shared" si="2"/>
        <v>0</v>
      </c>
      <c r="V64" s="57">
        <f t="shared" si="3"/>
        <v>3092203</v>
      </c>
      <c r="W64" s="25"/>
      <c r="X64" s="25"/>
    </row>
    <row r="65" spans="2:24">
      <c r="B65" s="79">
        <f>'PER TRIWULAN'!A59</f>
        <v>54</v>
      </c>
      <c r="C65" s="54" t="str">
        <f>'PER TRIWULAN'!I59</f>
        <v xml:space="preserve"> Gabus </v>
      </c>
      <c r="D65" s="36" t="str">
        <f>'PER TRIWULAN'!B59</f>
        <v>SD NEGERI 3 PANDAN HARUM</v>
      </c>
      <c r="E65" s="71">
        <f>'PER TRIWULAN'!X59</f>
        <v>33495000</v>
      </c>
      <c r="F65" s="89">
        <v>33495000</v>
      </c>
      <c r="G65" s="62" t="s">
        <v>855</v>
      </c>
      <c r="H65" s="62" t="s">
        <v>855</v>
      </c>
      <c r="I65" s="62">
        <v>1861250</v>
      </c>
      <c r="J65" s="62">
        <v>1766900</v>
      </c>
      <c r="K65" s="62">
        <v>15570633</v>
      </c>
      <c r="L65" s="62">
        <v>233908</v>
      </c>
      <c r="M65" s="62">
        <v>1187309</v>
      </c>
      <c r="N65" s="62">
        <v>4275000</v>
      </c>
      <c r="O65" s="62">
        <v>440000</v>
      </c>
      <c r="P65" s="62" t="s">
        <v>855</v>
      </c>
      <c r="Q65" s="62">
        <v>2350000</v>
      </c>
      <c r="R65" s="62">
        <v>4300000</v>
      </c>
      <c r="S65" s="62">
        <v>1510000</v>
      </c>
      <c r="T65" s="72">
        <f t="shared" si="1"/>
        <v>33495000</v>
      </c>
      <c r="U65" s="59">
        <f t="shared" si="2"/>
        <v>0</v>
      </c>
      <c r="V65" s="57">
        <f t="shared" si="3"/>
        <v>0</v>
      </c>
      <c r="W65" s="25"/>
      <c r="X65" s="25"/>
    </row>
    <row r="66" spans="2:24">
      <c r="B66" s="79">
        <f>'PER TRIWULAN'!A60</f>
        <v>55</v>
      </c>
      <c r="C66" s="54" t="str">
        <f>'PER TRIWULAN'!I60</f>
        <v xml:space="preserve"> Gabus </v>
      </c>
      <c r="D66" s="36" t="str">
        <f>'PER TRIWULAN'!B60</f>
        <v>SD NEGERI 3 PELEM</v>
      </c>
      <c r="E66" s="71">
        <f>'PER TRIWULAN'!X60</f>
        <v>90770000</v>
      </c>
      <c r="F66" s="89">
        <v>90770000</v>
      </c>
      <c r="G66" s="62">
        <v>2770520</v>
      </c>
      <c r="H66" s="62">
        <v>500000</v>
      </c>
      <c r="I66" s="62">
        <v>8767000</v>
      </c>
      <c r="J66" s="62">
        <v>17920650</v>
      </c>
      <c r="K66" s="62">
        <v>21790197</v>
      </c>
      <c r="L66" s="62">
        <v>2747500</v>
      </c>
      <c r="M66" s="62">
        <v>7168633</v>
      </c>
      <c r="N66" s="62">
        <v>16500000</v>
      </c>
      <c r="O66" s="62">
        <v>1660000</v>
      </c>
      <c r="P66" s="62">
        <v>0</v>
      </c>
      <c r="Q66" s="62">
        <v>2550000</v>
      </c>
      <c r="R66" s="62">
        <v>0</v>
      </c>
      <c r="S66" s="62">
        <v>8395500</v>
      </c>
      <c r="T66" s="72">
        <f t="shared" si="1"/>
        <v>90770000</v>
      </c>
      <c r="U66" s="59">
        <f t="shared" si="2"/>
        <v>0</v>
      </c>
      <c r="V66" s="57">
        <f t="shared" si="3"/>
        <v>0</v>
      </c>
      <c r="W66" s="25"/>
      <c r="X66" s="25"/>
    </row>
    <row r="67" spans="2:24">
      <c r="B67" s="79">
        <f>'PER TRIWULAN'!A61</f>
        <v>56</v>
      </c>
      <c r="C67" s="54" t="str">
        <f>'PER TRIWULAN'!I61</f>
        <v xml:space="preserve"> Gabus </v>
      </c>
      <c r="D67" s="36" t="str">
        <f>'PER TRIWULAN'!B61</f>
        <v>SD NEGERI 3 SULURSARI</v>
      </c>
      <c r="E67" s="71">
        <f>'PER TRIWULAN'!X61</f>
        <v>74385000</v>
      </c>
      <c r="F67" s="89">
        <v>74385000</v>
      </c>
      <c r="G67" s="62">
        <v>7490000</v>
      </c>
      <c r="H67" s="62">
        <v>620000</v>
      </c>
      <c r="I67" s="62">
        <v>19821350</v>
      </c>
      <c r="J67" s="62">
        <v>12324150</v>
      </c>
      <c r="K67" s="62">
        <v>13031797</v>
      </c>
      <c r="L67" s="62">
        <v>2149703</v>
      </c>
      <c r="M67" s="62">
        <v>5740000</v>
      </c>
      <c r="N67" s="62">
        <v>9450000</v>
      </c>
      <c r="O67" s="62">
        <v>1618000</v>
      </c>
      <c r="P67" s="62"/>
      <c r="Q67" s="62">
        <v>2140000</v>
      </c>
      <c r="R67" s="62"/>
      <c r="S67" s="62"/>
      <c r="T67" s="72">
        <f t="shared" si="1"/>
        <v>74385000</v>
      </c>
      <c r="U67" s="59">
        <f t="shared" si="2"/>
        <v>0</v>
      </c>
      <c r="V67" s="57">
        <f t="shared" si="3"/>
        <v>0</v>
      </c>
      <c r="W67" s="25"/>
      <c r="X67" s="25"/>
    </row>
    <row r="68" spans="2:24">
      <c r="B68" s="79">
        <f>'PER TRIWULAN'!A62</f>
        <v>57</v>
      </c>
      <c r="C68" s="54" t="str">
        <f>'PER TRIWULAN'!I62</f>
        <v xml:space="preserve"> Gabus </v>
      </c>
      <c r="D68" s="36" t="str">
        <f>'PER TRIWULAN'!B62</f>
        <v>SD NEGERI 3 SUWATU</v>
      </c>
      <c r="E68" s="71">
        <f>'PER TRIWULAN'!X62</f>
        <v>73370000</v>
      </c>
      <c r="F68" s="89">
        <v>73370000</v>
      </c>
      <c r="G68" s="62">
        <v>565000</v>
      </c>
      <c r="H68" s="62">
        <v>349000</v>
      </c>
      <c r="I68" s="62">
        <v>1200000</v>
      </c>
      <c r="J68" s="62">
        <v>6588650</v>
      </c>
      <c r="K68" s="62">
        <v>42074850</v>
      </c>
      <c r="L68" s="62">
        <v>180000</v>
      </c>
      <c r="M68" s="62">
        <v>5955500</v>
      </c>
      <c r="N68" s="62">
        <v>14400000</v>
      </c>
      <c r="O68" s="62">
        <v>555000</v>
      </c>
      <c r="P68" s="62"/>
      <c r="Q68" s="62">
        <v>750000</v>
      </c>
      <c r="R68" s="62">
        <v>752000</v>
      </c>
      <c r="S68" s="62"/>
      <c r="T68" s="72">
        <f t="shared" si="1"/>
        <v>73370000</v>
      </c>
      <c r="U68" s="59">
        <f t="shared" si="2"/>
        <v>0</v>
      </c>
      <c r="V68" s="57">
        <f t="shared" si="3"/>
        <v>0</v>
      </c>
      <c r="W68" s="25"/>
      <c r="X68" s="25"/>
    </row>
    <row r="69" spans="2:24">
      <c r="B69" s="79">
        <f>'PER TRIWULAN'!A63</f>
        <v>58</v>
      </c>
      <c r="C69" s="54" t="str">
        <f>'PER TRIWULAN'!I63</f>
        <v xml:space="preserve"> Gabus </v>
      </c>
      <c r="D69" s="36" t="str">
        <f>'PER TRIWULAN'!B63</f>
        <v>SD NEGERI 3 TAHUNAN</v>
      </c>
      <c r="E69" s="71">
        <f>'PER TRIWULAN'!X63</f>
        <v>84390000</v>
      </c>
      <c r="F69" s="89">
        <v>84390000</v>
      </c>
      <c r="G69" s="62">
        <v>1261000</v>
      </c>
      <c r="H69" s="62">
        <v>700000</v>
      </c>
      <c r="I69" s="62">
        <v>740000</v>
      </c>
      <c r="J69" s="62">
        <v>5682200</v>
      </c>
      <c r="K69" s="62">
        <v>34806412</v>
      </c>
      <c r="L69" s="62">
        <v>902165</v>
      </c>
      <c r="M69" s="62">
        <v>7100000</v>
      </c>
      <c r="N69" s="62">
        <v>15470000</v>
      </c>
      <c r="O69" s="62">
        <v>250000</v>
      </c>
      <c r="P69" s="62">
        <v>0</v>
      </c>
      <c r="Q69" s="62">
        <v>1800000</v>
      </c>
      <c r="R69" s="62">
        <v>0</v>
      </c>
      <c r="S69" s="62">
        <v>15678223</v>
      </c>
      <c r="T69" s="72">
        <f t="shared" si="1"/>
        <v>84390000</v>
      </c>
      <c r="U69" s="59">
        <f t="shared" si="2"/>
        <v>0</v>
      </c>
      <c r="V69" s="57">
        <f t="shared" si="3"/>
        <v>0</v>
      </c>
      <c r="W69" s="25"/>
      <c r="X69" s="25"/>
    </row>
    <row r="70" spans="2:24">
      <c r="B70" s="79">
        <f>'PER TRIWULAN'!A64</f>
        <v>59</v>
      </c>
      <c r="C70" s="54" t="str">
        <f>'PER TRIWULAN'!I64</f>
        <v xml:space="preserve"> Gabus </v>
      </c>
      <c r="D70" s="36" t="str">
        <f>'PER TRIWULAN'!B64</f>
        <v>SD NEGERI 3 TLOGOTIRTO</v>
      </c>
      <c r="E70" s="71">
        <f>'PER TRIWULAN'!X64</f>
        <v>87000000</v>
      </c>
      <c r="F70" s="89">
        <v>87000000</v>
      </c>
      <c r="G70" s="62">
        <v>1883000</v>
      </c>
      <c r="H70" s="62">
        <v>450000</v>
      </c>
      <c r="I70" s="62">
        <v>8948100</v>
      </c>
      <c r="J70" s="62">
        <v>5008600</v>
      </c>
      <c r="K70" s="62">
        <v>29982579</v>
      </c>
      <c r="L70" s="62">
        <v>2186726</v>
      </c>
      <c r="M70" s="62">
        <v>11914995</v>
      </c>
      <c r="N70" s="62">
        <v>14350000</v>
      </c>
      <c r="O70" s="62">
        <v>2650000</v>
      </c>
      <c r="P70" s="62">
        <v>0</v>
      </c>
      <c r="Q70" s="62">
        <v>2500000</v>
      </c>
      <c r="R70" s="62">
        <v>5636000</v>
      </c>
      <c r="S70" s="62">
        <v>1490000</v>
      </c>
      <c r="T70" s="72">
        <f t="shared" si="1"/>
        <v>87000000</v>
      </c>
      <c r="U70" s="59">
        <f t="shared" si="2"/>
        <v>0</v>
      </c>
      <c r="V70" s="57">
        <f t="shared" si="3"/>
        <v>0</v>
      </c>
      <c r="W70" s="25"/>
      <c r="X70" s="25"/>
    </row>
    <row r="71" spans="2:24">
      <c r="B71" s="79">
        <f>'PER TRIWULAN'!A65</f>
        <v>60</v>
      </c>
      <c r="C71" s="54" t="str">
        <f>'PER TRIWULAN'!I65</f>
        <v xml:space="preserve"> Gabus </v>
      </c>
      <c r="D71" s="36" t="str">
        <f>'PER TRIWULAN'!B65</f>
        <v>SD NEGERI 3 TUNGGULREJO</v>
      </c>
      <c r="E71" s="71">
        <f>'PER TRIWULAN'!X65</f>
        <v>56550000</v>
      </c>
      <c r="F71" s="89">
        <v>56550000</v>
      </c>
      <c r="G71" s="62">
        <v>1721500</v>
      </c>
      <c r="H71" s="62">
        <v>169000</v>
      </c>
      <c r="I71" s="62">
        <v>11271500</v>
      </c>
      <c r="J71" s="62">
        <v>7499300</v>
      </c>
      <c r="K71" s="62">
        <v>11384600</v>
      </c>
      <c r="L71" s="62">
        <v>557800</v>
      </c>
      <c r="M71" s="62">
        <v>2331000</v>
      </c>
      <c r="N71" s="62">
        <v>13750000</v>
      </c>
      <c r="O71" s="62">
        <v>2160000</v>
      </c>
      <c r="P71" s="62">
        <v>966000</v>
      </c>
      <c r="Q71" s="62">
        <v>1809300</v>
      </c>
      <c r="R71" s="62">
        <v>2930000</v>
      </c>
      <c r="S71" s="62">
        <v>0</v>
      </c>
      <c r="T71" s="72">
        <f t="shared" si="1"/>
        <v>56550000</v>
      </c>
      <c r="U71" s="59">
        <f t="shared" si="2"/>
        <v>0</v>
      </c>
      <c r="V71" s="57">
        <f t="shared" si="3"/>
        <v>0</v>
      </c>
      <c r="W71" s="25"/>
      <c r="X71" s="25"/>
    </row>
    <row r="72" spans="2:24">
      <c r="B72" s="79">
        <f>'PER TRIWULAN'!A66</f>
        <v>61</v>
      </c>
      <c r="C72" s="54" t="str">
        <f>'PER TRIWULAN'!I66</f>
        <v xml:space="preserve"> Gabus </v>
      </c>
      <c r="D72" s="36" t="str">
        <f>'PER TRIWULAN'!B66</f>
        <v>SD NEGERI 4 BANJAREJO</v>
      </c>
      <c r="E72" s="71">
        <f>'PER TRIWULAN'!X66</f>
        <v>66120000</v>
      </c>
      <c r="F72" s="89">
        <v>66120000</v>
      </c>
      <c r="G72" s="62">
        <v>1166000</v>
      </c>
      <c r="H72" s="62">
        <v>650000</v>
      </c>
      <c r="I72" s="62">
        <v>420000</v>
      </c>
      <c r="J72" s="62">
        <v>3705200</v>
      </c>
      <c r="K72" s="62">
        <v>21071800</v>
      </c>
      <c r="L72" s="62">
        <v>135000</v>
      </c>
      <c r="M72" s="62">
        <v>5185000</v>
      </c>
      <c r="N72" s="62">
        <v>13800000</v>
      </c>
      <c r="O72" s="62">
        <v>830000</v>
      </c>
      <c r="P72" s="62">
        <v>0</v>
      </c>
      <c r="Q72" s="62">
        <v>2400000</v>
      </c>
      <c r="R72" s="62">
        <v>0</v>
      </c>
      <c r="S72" s="62">
        <v>16757000</v>
      </c>
      <c r="T72" s="72">
        <f t="shared" si="1"/>
        <v>66120000</v>
      </c>
      <c r="U72" s="59">
        <f t="shared" si="2"/>
        <v>0</v>
      </c>
      <c r="V72" s="57">
        <f t="shared" si="3"/>
        <v>0</v>
      </c>
      <c r="W72" s="25"/>
      <c r="X72" s="25"/>
    </row>
    <row r="73" spans="2:24">
      <c r="B73" s="79">
        <f>'PER TRIWULAN'!A67</f>
        <v>62</v>
      </c>
      <c r="C73" s="54" t="str">
        <f>'PER TRIWULAN'!I67</f>
        <v xml:space="preserve"> Gabus </v>
      </c>
      <c r="D73" s="36" t="str">
        <f>'PER TRIWULAN'!B67</f>
        <v>SD NEGERI 4 BENDOHARJO</v>
      </c>
      <c r="E73" s="71">
        <f>'PER TRIWULAN'!X67</f>
        <v>63220000</v>
      </c>
      <c r="F73" s="89">
        <v>63220000</v>
      </c>
      <c r="G73" s="62">
        <v>1030000</v>
      </c>
      <c r="H73" s="62">
        <v>500000</v>
      </c>
      <c r="I73" s="62">
        <v>11922000</v>
      </c>
      <c r="J73" s="62">
        <v>4850000</v>
      </c>
      <c r="K73" s="62">
        <v>1545000</v>
      </c>
      <c r="L73" s="62">
        <v>1567000</v>
      </c>
      <c r="M73" s="62">
        <v>15706000</v>
      </c>
      <c r="N73" s="62">
        <v>16741000</v>
      </c>
      <c r="O73" s="62">
        <v>450000</v>
      </c>
      <c r="P73" s="62">
        <v>1309000</v>
      </c>
      <c r="Q73" s="62">
        <v>2400000</v>
      </c>
      <c r="R73" s="62">
        <v>5200000</v>
      </c>
      <c r="S73" s="62">
        <v>0</v>
      </c>
      <c r="T73" s="72">
        <f t="shared" si="1"/>
        <v>63220000</v>
      </c>
      <c r="U73" s="59">
        <f t="shared" si="2"/>
        <v>0</v>
      </c>
      <c r="V73" s="57">
        <f t="shared" si="3"/>
        <v>0</v>
      </c>
      <c r="W73" s="25"/>
      <c r="X73" s="25"/>
    </row>
    <row r="74" spans="2:24">
      <c r="B74" s="79">
        <f>'PER TRIWULAN'!A68</f>
        <v>63</v>
      </c>
      <c r="C74" s="54" t="str">
        <f>'PER TRIWULAN'!I68</f>
        <v xml:space="preserve"> Gabus </v>
      </c>
      <c r="D74" s="36" t="str">
        <f>'PER TRIWULAN'!B68</f>
        <v>SD NEGERI 4 PANDANHARUM</v>
      </c>
      <c r="E74" s="71">
        <f>'PER TRIWULAN'!X68</f>
        <v>53650000</v>
      </c>
      <c r="F74" s="89">
        <v>53650000</v>
      </c>
      <c r="G74" s="62">
        <v>3205250</v>
      </c>
      <c r="H74" s="62">
        <v>650000</v>
      </c>
      <c r="I74" s="62">
        <v>6891250</v>
      </c>
      <c r="J74" s="62">
        <v>9097600</v>
      </c>
      <c r="K74" s="62">
        <v>11417550</v>
      </c>
      <c r="L74" s="62">
        <v>1501500</v>
      </c>
      <c r="M74" s="62">
        <v>1085350</v>
      </c>
      <c r="N74" s="62">
        <v>10730000</v>
      </c>
      <c r="O74" s="62">
        <v>3130000</v>
      </c>
      <c r="P74" s="62" t="s">
        <v>1906</v>
      </c>
      <c r="Q74" s="62">
        <v>1755000</v>
      </c>
      <c r="R74" s="62" t="s">
        <v>1906</v>
      </c>
      <c r="S74" s="62">
        <v>4186500</v>
      </c>
      <c r="T74" s="72">
        <f t="shared" si="1"/>
        <v>53650000</v>
      </c>
      <c r="U74" s="59">
        <f t="shared" si="2"/>
        <v>0</v>
      </c>
      <c r="V74" s="57">
        <f t="shared" si="3"/>
        <v>0</v>
      </c>
      <c r="W74" s="25"/>
      <c r="X74" s="25"/>
    </row>
    <row r="75" spans="2:24">
      <c r="B75" s="79">
        <f>'PER TRIWULAN'!A69</f>
        <v>64</v>
      </c>
      <c r="C75" s="54" t="str">
        <f>'PER TRIWULAN'!I69</f>
        <v xml:space="preserve"> Gabus </v>
      </c>
      <c r="D75" s="36" t="str">
        <f>'PER TRIWULAN'!B69</f>
        <v>SD NEGERI 4 PELEM</v>
      </c>
      <c r="E75" s="71">
        <f>'PER TRIWULAN'!X69</f>
        <v>88160000</v>
      </c>
      <c r="F75" s="89">
        <v>88160000</v>
      </c>
      <c r="G75" s="62">
        <v>0</v>
      </c>
      <c r="H75" s="62">
        <v>0</v>
      </c>
      <c r="I75" s="62">
        <v>6773700</v>
      </c>
      <c r="J75" s="62">
        <v>579600</v>
      </c>
      <c r="K75" s="62">
        <v>38435845</v>
      </c>
      <c r="L75" s="62">
        <v>2139922</v>
      </c>
      <c r="M75" s="62">
        <v>7775449</v>
      </c>
      <c r="N75" s="62">
        <v>14900000</v>
      </c>
      <c r="O75" s="62">
        <v>488000</v>
      </c>
      <c r="P75" s="62">
        <v>0</v>
      </c>
      <c r="Q75" s="62">
        <v>1800000</v>
      </c>
      <c r="R75" s="62">
        <v>0</v>
      </c>
      <c r="S75" s="62">
        <v>15262000</v>
      </c>
      <c r="T75" s="72">
        <f t="shared" si="1"/>
        <v>88154516</v>
      </c>
      <c r="U75" s="59">
        <f t="shared" si="2"/>
        <v>0</v>
      </c>
      <c r="V75" s="57">
        <f t="shared" si="3"/>
        <v>5484</v>
      </c>
      <c r="W75" s="25"/>
      <c r="X75" s="25"/>
    </row>
    <row r="76" spans="2:24">
      <c r="B76" s="79">
        <f>'PER TRIWULAN'!A70</f>
        <v>65</v>
      </c>
      <c r="C76" s="54" t="str">
        <f>'PER TRIWULAN'!I70</f>
        <v xml:space="preserve"> Gabus </v>
      </c>
      <c r="D76" s="36" t="str">
        <f>'PER TRIWULAN'!B70</f>
        <v>SD NEGERI 4 SULURSARI</v>
      </c>
      <c r="E76" s="71">
        <f>'PER TRIWULAN'!X70</f>
        <v>92220000</v>
      </c>
      <c r="F76" s="89">
        <v>92220000</v>
      </c>
      <c r="G76" s="62">
        <v>750000</v>
      </c>
      <c r="H76" s="62">
        <v>2536000</v>
      </c>
      <c r="I76" s="62">
        <v>4607000</v>
      </c>
      <c r="J76" s="62">
        <v>6494600</v>
      </c>
      <c r="K76" s="62">
        <v>36032400</v>
      </c>
      <c r="L76" s="62">
        <v>3657000</v>
      </c>
      <c r="M76" s="62">
        <v>13678000</v>
      </c>
      <c r="N76" s="62">
        <v>17475000</v>
      </c>
      <c r="O76" s="62">
        <v>2315000</v>
      </c>
      <c r="P76" s="62">
        <v>0</v>
      </c>
      <c r="Q76" s="62">
        <v>900000</v>
      </c>
      <c r="R76" s="62">
        <v>3775000</v>
      </c>
      <c r="S76" s="62">
        <v>0</v>
      </c>
      <c r="T76" s="72">
        <f t="shared" si="1"/>
        <v>92220000</v>
      </c>
      <c r="U76" s="59">
        <f t="shared" si="2"/>
        <v>0</v>
      </c>
      <c r="V76" s="57">
        <f t="shared" si="3"/>
        <v>0</v>
      </c>
      <c r="W76" s="25"/>
      <c r="X76" s="25"/>
    </row>
    <row r="77" spans="2:24">
      <c r="B77" s="79">
        <f>'PER TRIWULAN'!A71</f>
        <v>66</v>
      </c>
      <c r="C77" s="54" t="str">
        <f>'PER TRIWULAN'!I71</f>
        <v xml:space="preserve"> Gabus </v>
      </c>
      <c r="D77" s="36" t="str">
        <f>'PER TRIWULAN'!B71</f>
        <v>SD NEGERI 4 TUNGGULREJO</v>
      </c>
      <c r="E77" s="71">
        <f>'PER TRIWULAN'!X71</f>
        <v>65250000</v>
      </c>
      <c r="F77" s="89">
        <v>65250000</v>
      </c>
      <c r="G77" s="62">
        <v>5732800</v>
      </c>
      <c r="H77" s="62">
        <v>200000</v>
      </c>
      <c r="I77" s="62">
        <v>6120750</v>
      </c>
      <c r="J77" s="62">
        <v>6878700</v>
      </c>
      <c r="K77" s="62">
        <v>24745999</v>
      </c>
      <c r="L77" s="62">
        <v>664251</v>
      </c>
      <c r="M77" s="62">
        <v>1750000</v>
      </c>
      <c r="N77" s="62">
        <v>12600000</v>
      </c>
      <c r="O77" s="62">
        <v>2662500</v>
      </c>
      <c r="P77" s="62">
        <v>0</v>
      </c>
      <c r="Q77" s="62">
        <v>1900000</v>
      </c>
      <c r="R77" s="62">
        <v>920000</v>
      </c>
      <c r="S77" s="62">
        <v>1075000</v>
      </c>
      <c r="T77" s="72">
        <f t="shared" ref="T77:T140" si="4">SUM(G77:S77)</f>
        <v>65250000</v>
      </c>
      <c r="U77" s="59">
        <f t="shared" ref="U77:U140" si="5">E77-F77</f>
        <v>0</v>
      </c>
      <c r="V77" s="57">
        <f t="shared" ref="V77:V140" si="6">F77-T77</f>
        <v>0</v>
      </c>
      <c r="W77" s="25"/>
      <c r="X77" s="25"/>
    </row>
    <row r="78" spans="2:24">
      <c r="B78" s="79">
        <f>'PER TRIWULAN'!A72</f>
        <v>67</v>
      </c>
      <c r="C78" s="54" t="str">
        <f>'PER TRIWULAN'!I72</f>
        <v xml:space="preserve"> Gabus </v>
      </c>
      <c r="D78" s="36" t="str">
        <f>'PER TRIWULAN'!B72</f>
        <v>SD NEGERI 2 KEYONNGAN</v>
      </c>
      <c r="E78" s="71">
        <f>'PER TRIWULAN'!X72</f>
        <v>140070000</v>
      </c>
      <c r="F78" s="89">
        <v>140070000</v>
      </c>
      <c r="G78" s="62">
        <v>775000</v>
      </c>
      <c r="H78" s="62">
        <v>2185000</v>
      </c>
      <c r="I78" s="62">
        <v>400000</v>
      </c>
      <c r="J78" s="62">
        <v>8639700</v>
      </c>
      <c r="K78" s="62">
        <v>53025312</v>
      </c>
      <c r="L78" s="62">
        <v>1743088</v>
      </c>
      <c r="M78" s="62">
        <v>8345000</v>
      </c>
      <c r="N78" s="62">
        <v>25300000</v>
      </c>
      <c r="O78" s="62">
        <v>835000</v>
      </c>
      <c r="P78" s="62">
        <v>3615000</v>
      </c>
      <c r="Q78" s="62">
        <v>1500000</v>
      </c>
      <c r="R78" s="62">
        <v>0</v>
      </c>
      <c r="S78" s="62">
        <v>33706900</v>
      </c>
      <c r="T78" s="72">
        <f t="shared" si="4"/>
        <v>140070000</v>
      </c>
      <c r="U78" s="59">
        <f t="shared" si="5"/>
        <v>0</v>
      </c>
      <c r="V78" s="57">
        <f t="shared" si="6"/>
        <v>0</v>
      </c>
      <c r="W78" s="25"/>
      <c r="X78" s="25"/>
    </row>
    <row r="79" spans="2:24">
      <c r="B79" s="79">
        <f>'PER TRIWULAN'!A73</f>
        <v>68</v>
      </c>
      <c r="C79" s="54" t="str">
        <f>'PER TRIWULAN'!I73</f>
        <v xml:space="preserve"> Gabus </v>
      </c>
      <c r="D79" s="36" t="str">
        <f>'PER TRIWULAN'!B73</f>
        <v>SD NEGERI 1 GABUS</v>
      </c>
      <c r="E79" s="71">
        <f>'PER TRIWULAN'!X73</f>
        <v>81780000</v>
      </c>
      <c r="F79" s="89">
        <v>81780000</v>
      </c>
      <c r="G79" s="62">
        <v>9922000</v>
      </c>
      <c r="H79" s="62">
        <v>640000</v>
      </c>
      <c r="I79" s="62">
        <v>12281300</v>
      </c>
      <c r="J79" s="62">
        <v>6069800</v>
      </c>
      <c r="K79" s="62">
        <v>20906950</v>
      </c>
      <c r="L79" s="62">
        <v>3567950</v>
      </c>
      <c r="M79" s="62">
        <v>8590000</v>
      </c>
      <c r="N79" s="62">
        <v>13050000</v>
      </c>
      <c r="O79" s="62">
        <v>3752000</v>
      </c>
      <c r="P79" s="62" t="s">
        <v>1907</v>
      </c>
      <c r="Q79" s="62">
        <v>2600000</v>
      </c>
      <c r="R79" s="62" t="s">
        <v>1907</v>
      </c>
      <c r="S79" s="62">
        <v>400000</v>
      </c>
      <c r="T79" s="72">
        <f t="shared" si="4"/>
        <v>81780000</v>
      </c>
      <c r="U79" s="59">
        <f t="shared" si="5"/>
        <v>0</v>
      </c>
      <c r="V79" s="57">
        <f t="shared" si="6"/>
        <v>0</v>
      </c>
      <c r="W79" s="25"/>
      <c r="X79" s="25"/>
    </row>
    <row r="80" spans="2:24">
      <c r="B80" s="79">
        <f>'PER TRIWULAN'!A74</f>
        <v>69</v>
      </c>
      <c r="C80" s="54" t="str">
        <f>'PER TRIWULAN'!I74</f>
        <v xml:space="preserve"> Gabus </v>
      </c>
      <c r="D80" s="36" t="str">
        <f>'PER TRIWULAN'!B74</f>
        <v>SD NEGERI 1 KARANGREJO</v>
      </c>
      <c r="E80" s="71">
        <f>'PER TRIWULAN'!X74</f>
        <v>79170000</v>
      </c>
      <c r="F80" s="89">
        <v>79170000</v>
      </c>
      <c r="G80" s="62">
        <v>5788050</v>
      </c>
      <c r="H80" s="62">
        <v>154000</v>
      </c>
      <c r="I80" s="62">
        <v>9619200</v>
      </c>
      <c r="J80" s="62">
        <v>6429950</v>
      </c>
      <c r="K80" s="62">
        <v>25827803</v>
      </c>
      <c r="L80" s="62">
        <v>819497</v>
      </c>
      <c r="M80" s="62">
        <v>7703500</v>
      </c>
      <c r="N80" s="62">
        <v>12300000</v>
      </c>
      <c r="O80" s="62">
        <v>3213000</v>
      </c>
      <c r="P80" s="62">
        <v>500000</v>
      </c>
      <c r="Q80" s="62">
        <v>1800000</v>
      </c>
      <c r="R80" s="62">
        <v>760000</v>
      </c>
      <c r="S80" s="62">
        <v>4255000</v>
      </c>
      <c r="T80" s="72">
        <f t="shared" si="4"/>
        <v>79170000</v>
      </c>
      <c r="U80" s="59">
        <f t="shared" si="5"/>
        <v>0</v>
      </c>
      <c r="V80" s="57">
        <f t="shared" si="6"/>
        <v>0</v>
      </c>
      <c r="W80" s="25"/>
      <c r="X80" s="25"/>
    </row>
    <row r="81" spans="2:24">
      <c r="B81" s="79">
        <f>'PER TRIWULAN'!A75</f>
        <v>70</v>
      </c>
      <c r="C81" s="54" t="str">
        <f>'PER TRIWULAN'!I75</f>
        <v xml:space="preserve"> Gabus </v>
      </c>
      <c r="D81" s="36" t="str">
        <f>'PER TRIWULAN'!B75</f>
        <v>SD NEGERI 2 KARANGREJO</v>
      </c>
      <c r="E81" s="71">
        <f>'PER TRIWULAN'!X75</f>
        <v>86420000</v>
      </c>
      <c r="F81" s="89">
        <v>86420000</v>
      </c>
      <c r="G81" s="62">
        <v>1079000</v>
      </c>
      <c r="H81" s="62">
        <v>800000</v>
      </c>
      <c r="I81" s="62">
        <v>1940000</v>
      </c>
      <c r="J81" s="62">
        <v>5421500</v>
      </c>
      <c r="K81" s="62">
        <v>34128933</v>
      </c>
      <c r="L81" s="62">
        <v>802567</v>
      </c>
      <c r="M81" s="62">
        <v>4607000</v>
      </c>
      <c r="N81" s="62">
        <v>16100000</v>
      </c>
      <c r="O81" s="62">
        <v>730000</v>
      </c>
      <c r="P81" s="62">
        <v>0</v>
      </c>
      <c r="Q81" s="62">
        <v>1900000</v>
      </c>
      <c r="R81" s="62">
        <v>6038000</v>
      </c>
      <c r="S81" s="62">
        <v>12873000</v>
      </c>
      <c r="T81" s="72">
        <f t="shared" si="4"/>
        <v>86420000</v>
      </c>
      <c r="U81" s="59">
        <f t="shared" si="5"/>
        <v>0</v>
      </c>
      <c r="V81" s="57">
        <f t="shared" si="6"/>
        <v>0</v>
      </c>
      <c r="W81" s="25"/>
      <c r="X81" s="25"/>
    </row>
    <row r="82" spans="2:24">
      <c r="B82" s="79">
        <f>'PER TRIWULAN'!A76</f>
        <v>71</v>
      </c>
      <c r="C82" s="54" t="str">
        <f>'PER TRIWULAN'!I76</f>
        <v xml:space="preserve"> Gabus </v>
      </c>
      <c r="D82" s="36" t="str">
        <f>'PER TRIWULAN'!B76</f>
        <v>SD NEGERI 3 KARANGREJO</v>
      </c>
      <c r="E82" s="71">
        <f>'PER TRIWULAN'!X76</f>
        <v>74530000</v>
      </c>
      <c r="F82" s="89">
        <v>74530000</v>
      </c>
      <c r="G82" s="62">
        <v>390000</v>
      </c>
      <c r="H82" s="62">
        <v>500000</v>
      </c>
      <c r="I82" s="62">
        <v>5929450</v>
      </c>
      <c r="J82" s="62">
        <v>6015300</v>
      </c>
      <c r="K82" s="62">
        <v>29522250</v>
      </c>
      <c r="L82" s="62">
        <v>512000</v>
      </c>
      <c r="M82" s="62">
        <v>5770000</v>
      </c>
      <c r="N82" s="62">
        <v>14375000</v>
      </c>
      <c r="O82" s="62">
        <v>1971000</v>
      </c>
      <c r="P82" s="62">
        <v>0</v>
      </c>
      <c r="Q82" s="62">
        <v>2300000</v>
      </c>
      <c r="R82" s="62">
        <v>70000</v>
      </c>
      <c r="S82" s="62">
        <v>7175000</v>
      </c>
      <c r="T82" s="72">
        <f t="shared" si="4"/>
        <v>74530000</v>
      </c>
      <c r="U82" s="59">
        <f t="shared" si="5"/>
        <v>0</v>
      </c>
      <c r="V82" s="57">
        <f t="shared" si="6"/>
        <v>0</v>
      </c>
      <c r="W82" s="25"/>
      <c r="X82" s="25"/>
    </row>
    <row r="83" spans="2:24">
      <c r="B83" s="79">
        <f>'PER TRIWULAN'!A77</f>
        <v>72</v>
      </c>
      <c r="C83" s="54" t="str">
        <f>'PER TRIWULAN'!I77</f>
        <v xml:space="preserve"> Gabus </v>
      </c>
      <c r="D83" s="36" t="str">
        <f>'PER TRIWULAN'!B77</f>
        <v>SD NEGERI 1 BANJAREJO</v>
      </c>
      <c r="E83" s="71">
        <f>'PER TRIWULAN'!X77</f>
        <v>88450000</v>
      </c>
      <c r="F83" s="89">
        <v>88450000</v>
      </c>
      <c r="G83" s="62">
        <v>0</v>
      </c>
      <c r="H83" s="62">
        <v>1669400</v>
      </c>
      <c r="I83" s="62">
        <v>4268300</v>
      </c>
      <c r="J83" s="62">
        <v>9720950</v>
      </c>
      <c r="K83" s="62">
        <v>30520942</v>
      </c>
      <c r="L83" s="62">
        <v>1962208</v>
      </c>
      <c r="M83" s="62">
        <v>8126200</v>
      </c>
      <c r="N83" s="62">
        <v>15787000</v>
      </c>
      <c r="O83" s="62">
        <v>7115000</v>
      </c>
      <c r="P83" s="62">
        <v>600000</v>
      </c>
      <c r="Q83" s="62">
        <v>520000</v>
      </c>
      <c r="R83" s="62">
        <v>5200000</v>
      </c>
      <c r="S83" s="62">
        <v>2960000</v>
      </c>
      <c r="T83" s="72">
        <f t="shared" si="4"/>
        <v>88450000</v>
      </c>
      <c r="U83" s="59">
        <f t="shared" si="5"/>
        <v>0</v>
      </c>
      <c r="V83" s="57">
        <f t="shared" si="6"/>
        <v>0</v>
      </c>
      <c r="W83" s="25"/>
      <c r="X83" s="25"/>
    </row>
    <row r="84" spans="2:24">
      <c r="B84" s="79">
        <f>'PER TRIWULAN'!A78</f>
        <v>73</v>
      </c>
      <c r="C84" s="54" t="str">
        <f>'PER TRIWULAN'!I78</f>
        <v xml:space="preserve"> Gabus </v>
      </c>
      <c r="D84" s="36" t="str">
        <f>'PER TRIWULAN'!B78</f>
        <v>SD NEGERI 1 KALIPANG</v>
      </c>
      <c r="E84" s="71">
        <f>'PER TRIWULAN'!X78</f>
        <v>83810000</v>
      </c>
      <c r="F84" s="89">
        <v>83810000</v>
      </c>
      <c r="G84" s="62">
        <v>0</v>
      </c>
      <c r="H84" s="62">
        <v>746000</v>
      </c>
      <c r="I84" s="62">
        <v>5361600</v>
      </c>
      <c r="J84" s="62">
        <v>10596400</v>
      </c>
      <c r="K84" s="62">
        <v>41749500</v>
      </c>
      <c r="L84" s="62">
        <v>637500</v>
      </c>
      <c r="M84" s="62">
        <v>2638000</v>
      </c>
      <c r="N84" s="62">
        <v>16200000</v>
      </c>
      <c r="O84" s="62">
        <v>3832000</v>
      </c>
      <c r="P84" s="62">
        <v>0</v>
      </c>
      <c r="Q84" s="62">
        <v>800000</v>
      </c>
      <c r="R84" s="62">
        <v>859000</v>
      </c>
      <c r="S84" s="62">
        <v>390000</v>
      </c>
      <c r="T84" s="72">
        <f t="shared" si="4"/>
        <v>83810000</v>
      </c>
      <c r="U84" s="59">
        <f t="shared" si="5"/>
        <v>0</v>
      </c>
      <c r="V84" s="57">
        <f t="shared" si="6"/>
        <v>0</v>
      </c>
      <c r="W84" s="25"/>
      <c r="X84" s="25"/>
    </row>
    <row r="85" spans="2:24">
      <c r="B85" s="79">
        <f>'PER TRIWULAN'!A79</f>
        <v>74</v>
      </c>
      <c r="C85" s="54" t="str">
        <f>'PER TRIWULAN'!I79</f>
        <v xml:space="preserve"> Gabus </v>
      </c>
      <c r="D85" s="36" t="str">
        <f>'PER TRIWULAN'!B79</f>
        <v>SD NEGERI 2 TAHUNAN</v>
      </c>
      <c r="E85" s="71">
        <f>'PER TRIWULAN'!X79</f>
        <v>98020000</v>
      </c>
      <c r="F85" s="89">
        <v>98020000</v>
      </c>
      <c r="G85" s="62">
        <v>1080000</v>
      </c>
      <c r="H85" s="62">
        <v>0</v>
      </c>
      <c r="I85" s="62">
        <v>1464500</v>
      </c>
      <c r="J85" s="62">
        <v>8113500</v>
      </c>
      <c r="K85" s="62">
        <v>33877187</v>
      </c>
      <c r="L85" s="62">
        <v>4180813</v>
      </c>
      <c r="M85" s="62">
        <v>9690000</v>
      </c>
      <c r="N85" s="62">
        <v>21480000</v>
      </c>
      <c r="O85" s="62">
        <v>2904000</v>
      </c>
      <c r="P85" s="62">
        <v>0</v>
      </c>
      <c r="Q85" s="62">
        <v>1700000</v>
      </c>
      <c r="R85" s="62">
        <v>0</v>
      </c>
      <c r="S85" s="62">
        <v>13530000</v>
      </c>
      <c r="T85" s="72">
        <f t="shared" si="4"/>
        <v>98020000</v>
      </c>
      <c r="U85" s="59">
        <f t="shared" si="5"/>
        <v>0</v>
      </c>
      <c r="V85" s="57">
        <f t="shared" si="6"/>
        <v>0</v>
      </c>
      <c r="W85" s="25"/>
      <c r="X85" s="25"/>
    </row>
    <row r="86" spans="2:24">
      <c r="B86" s="79">
        <f>'PER TRIWULAN'!A80</f>
        <v>75</v>
      </c>
      <c r="C86" s="54" t="str">
        <f>'PER TRIWULAN'!I80</f>
        <v xml:space="preserve"> Gabus </v>
      </c>
      <c r="D86" s="36" t="str">
        <f>'PER TRIWULAN'!B80</f>
        <v>SD NEGERI 1 SULURSARI</v>
      </c>
      <c r="E86" s="71">
        <f>'PER TRIWULAN'!X80</f>
        <v>132530000</v>
      </c>
      <c r="F86" s="89">
        <v>132530000</v>
      </c>
      <c r="G86" s="62">
        <v>5689500</v>
      </c>
      <c r="H86" s="62">
        <v>1623500</v>
      </c>
      <c r="I86" s="62">
        <v>27755250</v>
      </c>
      <c r="J86" s="62">
        <v>21616416</v>
      </c>
      <c r="K86" s="62">
        <v>22769656</v>
      </c>
      <c r="L86" s="62">
        <v>4135838</v>
      </c>
      <c r="M86" s="62">
        <v>20342000</v>
      </c>
      <c r="N86" s="62">
        <v>16500000</v>
      </c>
      <c r="O86" s="62">
        <v>50000</v>
      </c>
      <c r="P86" s="62">
        <v>0</v>
      </c>
      <c r="Q86" s="62">
        <v>750000</v>
      </c>
      <c r="R86" s="62">
        <v>10970000</v>
      </c>
      <c r="S86" s="62">
        <v>0</v>
      </c>
      <c r="T86" s="72">
        <f t="shared" si="4"/>
        <v>132202160</v>
      </c>
      <c r="U86" s="59">
        <f t="shared" si="5"/>
        <v>0</v>
      </c>
      <c r="V86" s="57">
        <f t="shared" si="6"/>
        <v>327840</v>
      </c>
      <c r="W86" s="25"/>
      <c r="X86" s="25"/>
    </row>
    <row r="87" spans="2:24">
      <c r="B87" s="79">
        <f>'PER TRIWULAN'!A81</f>
        <v>76</v>
      </c>
      <c r="C87" s="54" t="str">
        <f>'PER TRIWULAN'!I81</f>
        <v xml:space="preserve"> Gabus </v>
      </c>
      <c r="D87" s="36" t="str">
        <f>'PER TRIWULAN'!B81</f>
        <v>SD NEGERI 2 SULURSARI</v>
      </c>
      <c r="E87" s="71">
        <f>'PER TRIWULAN'!X81</f>
        <v>133110000</v>
      </c>
      <c r="F87" s="89">
        <v>133110000</v>
      </c>
      <c r="G87" s="62">
        <v>675000</v>
      </c>
      <c r="H87" s="62"/>
      <c r="I87" s="62">
        <v>19645450</v>
      </c>
      <c r="J87" s="62">
        <v>22142600</v>
      </c>
      <c r="K87" s="62">
        <v>26857700</v>
      </c>
      <c r="L87" s="62">
        <v>1983121</v>
      </c>
      <c r="M87" s="62">
        <v>14354450</v>
      </c>
      <c r="N87" s="62">
        <v>16425000</v>
      </c>
      <c r="O87" s="62">
        <v>4463000</v>
      </c>
      <c r="P87" s="62"/>
      <c r="Q87" s="62">
        <v>2314000</v>
      </c>
      <c r="R87" s="62"/>
      <c r="S87" s="62">
        <v>24215000</v>
      </c>
      <c r="T87" s="72">
        <f t="shared" si="4"/>
        <v>133075321</v>
      </c>
      <c r="U87" s="59">
        <f t="shared" si="5"/>
        <v>0</v>
      </c>
      <c r="V87" s="57">
        <f t="shared" si="6"/>
        <v>34679</v>
      </c>
      <c r="W87" s="25"/>
      <c r="X87" s="25"/>
    </row>
    <row r="88" spans="2:24">
      <c r="B88" s="79">
        <f>'PER TRIWULAN'!A82</f>
        <v>77</v>
      </c>
      <c r="C88" s="54" t="str">
        <f>'PER TRIWULAN'!I82</f>
        <v xml:space="preserve"> Gabus </v>
      </c>
      <c r="D88" s="36" t="str">
        <f>'PER TRIWULAN'!B82</f>
        <v>SD NEGERI 2 TLOGOTIRTO</v>
      </c>
      <c r="E88" s="71">
        <f>'PER TRIWULAN'!X82</f>
        <v>75400000</v>
      </c>
      <c r="F88" s="89">
        <v>75400000</v>
      </c>
      <c r="G88" s="62">
        <v>848000</v>
      </c>
      <c r="H88" s="62">
        <v>0</v>
      </c>
      <c r="I88" s="62">
        <v>2480000</v>
      </c>
      <c r="J88" s="62">
        <v>9419250</v>
      </c>
      <c r="K88" s="62">
        <v>24245050</v>
      </c>
      <c r="L88" s="62">
        <v>1209850</v>
      </c>
      <c r="M88" s="62">
        <v>3425000</v>
      </c>
      <c r="N88" s="62">
        <v>14200000</v>
      </c>
      <c r="O88" s="62">
        <v>1999200</v>
      </c>
      <c r="P88" s="62">
        <v>0</v>
      </c>
      <c r="Q88" s="62">
        <v>700000</v>
      </c>
      <c r="R88" s="62">
        <v>0</v>
      </c>
      <c r="S88" s="62">
        <v>16873650</v>
      </c>
      <c r="T88" s="72">
        <f t="shared" si="4"/>
        <v>75400000</v>
      </c>
      <c r="U88" s="59">
        <f t="shared" si="5"/>
        <v>0</v>
      </c>
      <c r="V88" s="57">
        <f t="shared" si="6"/>
        <v>0</v>
      </c>
      <c r="W88" s="25"/>
      <c r="X88" s="25"/>
    </row>
    <row r="89" spans="2:24">
      <c r="B89" s="79">
        <f>'PER TRIWULAN'!A83</f>
        <v>78</v>
      </c>
      <c r="C89" s="54" t="str">
        <f>'PER TRIWULAN'!I83</f>
        <v xml:space="preserve"> Gabus </v>
      </c>
      <c r="D89" s="36" t="str">
        <f>'PER TRIWULAN'!B83</f>
        <v>SD NEGERI 3 NGLINDUK</v>
      </c>
      <c r="E89" s="71">
        <f>'PER TRIWULAN'!X83</f>
        <v>65540000</v>
      </c>
      <c r="F89" s="89">
        <v>65540000</v>
      </c>
      <c r="G89" s="62">
        <v>0</v>
      </c>
      <c r="H89" s="62">
        <v>660000</v>
      </c>
      <c r="I89" s="62">
        <v>100000</v>
      </c>
      <c r="J89" s="62">
        <v>5975650</v>
      </c>
      <c r="K89" s="62">
        <v>25502526</v>
      </c>
      <c r="L89" s="62">
        <v>1155995</v>
      </c>
      <c r="M89" s="62">
        <v>2029000</v>
      </c>
      <c r="N89" s="62">
        <v>15250000</v>
      </c>
      <c r="O89" s="62">
        <v>7855100</v>
      </c>
      <c r="P89" s="62">
        <v>32129</v>
      </c>
      <c r="Q89" s="62">
        <v>1400000</v>
      </c>
      <c r="R89" s="62">
        <v>1580000</v>
      </c>
      <c r="S89" s="62">
        <v>3999600</v>
      </c>
      <c r="T89" s="72">
        <f t="shared" si="4"/>
        <v>65540000</v>
      </c>
      <c r="U89" s="59">
        <f t="shared" si="5"/>
        <v>0</v>
      </c>
      <c r="V89" s="57">
        <f t="shared" si="6"/>
        <v>0</v>
      </c>
      <c r="W89" s="25"/>
      <c r="X89" s="25"/>
    </row>
    <row r="90" spans="2:24">
      <c r="B90" s="79">
        <f>'PER TRIWULAN'!A84</f>
        <v>79</v>
      </c>
      <c r="C90" s="54" t="str">
        <f>'PER TRIWULAN'!I84</f>
        <v xml:space="preserve"> Geyer </v>
      </c>
      <c r="D90" s="36" t="str">
        <f>'PER TRIWULAN'!B84</f>
        <v>SD NEGERI 2 SOBO</v>
      </c>
      <c r="E90" s="71">
        <f>'PER TRIWULAN'!X84</f>
        <v>91640000</v>
      </c>
      <c r="F90" s="89">
        <v>91640000</v>
      </c>
      <c r="G90" s="62">
        <v>6343000</v>
      </c>
      <c r="H90" s="62">
        <v>530000</v>
      </c>
      <c r="I90" s="62">
        <v>6688050</v>
      </c>
      <c r="J90" s="62">
        <v>9402790</v>
      </c>
      <c r="K90" s="62">
        <v>25832392</v>
      </c>
      <c r="L90" s="62">
        <v>3277268</v>
      </c>
      <c r="M90" s="62">
        <v>4001500</v>
      </c>
      <c r="N90" s="62">
        <v>22800000</v>
      </c>
      <c r="O90" s="62">
        <v>5025000</v>
      </c>
      <c r="P90" s="62"/>
      <c r="Q90" s="62">
        <v>4540000</v>
      </c>
      <c r="R90" s="62">
        <v>3200000</v>
      </c>
      <c r="S90" s="62"/>
      <c r="T90" s="72">
        <f t="shared" si="4"/>
        <v>91640000</v>
      </c>
      <c r="U90" s="59">
        <f t="shared" si="5"/>
        <v>0</v>
      </c>
      <c r="V90" s="57">
        <f t="shared" si="6"/>
        <v>0</v>
      </c>
      <c r="W90" s="25"/>
      <c r="X90" s="25"/>
    </row>
    <row r="91" spans="2:24">
      <c r="B91" s="79">
        <f>'PER TRIWULAN'!A85</f>
        <v>80</v>
      </c>
      <c r="C91" s="54" t="str">
        <f>'PER TRIWULAN'!I85</f>
        <v xml:space="preserve"> Geyer </v>
      </c>
      <c r="D91" s="36" t="str">
        <f>'PER TRIWULAN'!B85</f>
        <v>SD NEGERI 1 JAMBNGAN</v>
      </c>
      <c r="E91" s="71">
        <f>'PER TRIWULAN'!X85</f>
        <v>100630000</v>
      </c>
      <c r="F91" s="89">
        <v>100630000</v>
      </c>
      <c r="G91" s="62"/>
      <c r="H91" s="62"/>
      <c r="I91" s="62">
        <v>18117000</v>
      </c>
      <c r="J91" s="62">
        <v>6503000</v>
      </c>
      <c r="K91" s="62">
        <v>10721300</v>
      </c>
      <c r="L91" s="62">
        <v>1953139</v>
      </c>
      <c r="M91" s="62">
        <v>7208400</v>
      </c>
      <c r="N91" s="62">
        <v>24000000</v>
      </c>
      <c r="O91" s="62">
        <v>13128600</v>
      </c>
      <c r="P91" s="62"/>
      <c r="Q91" s="62">
        <v>2400000</v>
      </c>
      <c r="R91" s="62">
        <v>1062000</v>
      </c>
      <c r="S91" s="62">
        <v>15486561</v>
      </c>
      <c r="T91" s="72">
        <f t="shared" si="4"/>
        <v>100580000</v>
      </c>
      <c r="U91" s="59">
        <f t="shared" si="5"/>
        <v>0</v>
      </c>
      <c r="V91" s="57">
        <f t="shared" si="6"/>
        <v>50000</v>
      </c>
      <c r="W91" s="25"/>
      <c r="X91" s="25"/>
    </row>
    <row r="92" spans="2:24">
      <c r="B92" s="79">
        <f>'PER TRIWULAN'!A86</f>
        <v>81</v>
      </c>
      <c r="C92" s="54" t="str">
        <f>'PER TRIWULAN'!I86</f>
        <v xml:space="preserve"> Geyer </v>
      </c>
      <c r="D92" s="36" t="str">
        <f>'PER TRIWULAN'!B86</f>
        <v>SD NEGERI 1 ASEMRUDUNG</v>
      </c>
      <c r="E92" s="71">
        <f>'PER TRIWULAN'!X86</f>
        <v>78880000</v>
      </c>
      <c r="F92" s="89">
        <v>78880000</v>
      </c>
      <c r="G92" s="62">
        <v>6638750</v>
      </c>
      <c r="H92" s="62">
        <v>700000</v>
      </c>
      <c r="I92" s="62">
        <v>2947000</v>
      </c>
      <c r="J92" s="62">
        <v>5035938</v>
      </c>
      <c r="K92" s="62">
        <v>14662000</v>
      </c>
      <c r="L92" s="62">
        <v>1951841</v>
      </c>
      <c r="M92" s="62">
        <v>6156425</v>
      </c>
      <c r="N92" s="62">
        <v>21650000</v>
      </c>
      <c r="O92" s="62">
        <v>7203000</v>
      </c>
      <c r="P92" s="62"/>
      <c r="Q92" s="62">
        <v>2635000</v>
      </c>
      <c r="R92" s="62">
        <v>9300000</v>
      </c>
      <c r="S92" s="62"/>
      <c r="T92" s="72">
        <f t="shared" si="4"/>
        <v>78879954</v>
      </c>
      <c r="U92" s="59">
        <f t="shared" si="5"/>
        <v>0</v>
      </c>
      <c r="V92" s="57">
        <f t="shared" si="6"/>
        <v>46</v>
      </c>
      <c r="W92" s="25"/>
      <c r="X92" s="25"/>
    </row>
    <row r="93" spans="2:24">
      <c r="B93" s="79">
        <f>'PER TRIWULAN'!A87</f>
        <v>82</v>
      </c>
      <c r="C93" s="54" t="str">
        <f>'PER TRIWULAN'!I87</f>
        <v xml:space="preserve"> Geyer </v>
      </c>
      <c r="D93" s="36" t="str">
        <f>'PER TRIWULAN'!B87</f>
        <v>SD NEGERI 1 BANGSRI</v>
      </c>
      <c r="E93" s="71">
        <f>'PER TRIWULAN'!X87</f>
        <v>75690000</v>
      </c>
      <c r="F93" s="89">
        <v>75690000</v>
      </c>
      <c r="G93" s="62">
        <v>2606000</v>
      </c>
      <c r="H93" s="62">
        <v>872500</v>
      </c>
      <c r="I93" s="62">
        <v>4457000</v>
      </c>
      <c r="J93" s="62">
        <v>3741600</v>
      </c>
      <c r="K93" s="62">
        <v>22522300</v>
      </c>
      <c r="L93" s="62">
        <v>61587</v>
      </c>
      <c r="M93" s="62">
        <v>7677000</v>
      </c>
      <c r="N93" s="62">
        <v>13725000</v>
      </c>
      <c r="O93" s="62">
        <v>4870000</v>
      </c>
      <c r="P93" s="62"/>
      <c r="Q93" s="62">
        <v>3885000</v>
      </c>
      <c r="R93" s="62">
        <v>5802000</v>
      </c>
      <c r="S93" s="62">
        <v>5470000</v>
      </c>
      <c r="T93" s="72">
        <f t="shared" si="4"/>
        <v>75689987</v>
      </c>
      <c r="U93" s="59">
        <f t="shared" si="5"/>
        <v>0</v>
      </c>
      <c r="V93" s="57">
        <f t="shared" si="6"/>
        <v>13</v>
      </c>
      <c r="W93" s="25"/>
      <c r="X93" s="25"/>
    </row>
    <row r="94" spans="2:24">
      <c r="B94" s="79">
        <f>'PER TRIWULAN'!A88</f>
        <v>83</v>
      </c>
      <c r="C94" s="54" t="str">
        <f>'PER TRIWULAN'!I88</f>
        <v xml:space="preserve"> Geyer </v>
      </c>
      <c r="D94" s="36" t="str">
        <f>'PER TRIWULAN'!B88</f>
        <v>SD NEGERI 1 JUWORO</v>
      </c>
      <c r="E94" s="71">
        <f>'PER TRIWULAN'!X88</f>
        <v>71050000</v>
      </c>
      <c r="F94" s="89">
        <v>71050000</v>
      </c>
      <c r="G94" s="62">
        <v>4062750</v>
      </c>
      <c r="H94" s="62">
        <v>550000</v>
      </c>
      <c r="I94" s="62">
        <v>2750000</v>
      </c>
      <c r="J94" s="62">
        <v>15922995</v>
      </c>
      <c r="K94" s="62">
        <v>12919350</v>
      </c>
      <c r="L94" s="62">
        <v>745358</v>
      </c>
      <c r="M94" s="62">
        <v>2447000</v>
      </c>
      <c r="N94" s="62">
        <v>10650000</v>
      </c>
      <c r="O94" s="62">
        <v>4995000</v>
      </c>
      <c r="P94" s="62"/>
      <c r="Q94" s="62">
        <v>3251200</v>
      </c>
      <c r="R94" s="62">
        <v>6756000</v>
      </c>
      <c r="S94" s="62">
        <v>6000000</v>
      </c>
      <c r="T94" s="72">
        <f t="shared" si="4"/>
        <v>71049653</v>
      </c>
      <c r="U94" s="59">
        <f t="shared" si="5"/>
        <v>0</v>
      </c>
      <c r="V94" s="57">
        <f t="shared" si="6"/>
        <v>347</v>
      </c>
      <c r="W94" s="25"/>
      <c r="X94" s="25"/>
    </row>
    <row r="95" spans="2:24">
      <c r="B95" s="79">
        <f>'PER TRIWULAN'!A89</f>
        <v>84</v>
      </c>
      <c r="C95" s="54" t="str">
        <f>'PER TRIWULAN'!I89</f>
        <v xml:space="preserve"> Geyer </v>
      </c>
      <c r="D95" s="36" t="str">
        <f>'PER TRIWULAN'!B89</f>
        <v>SD NEGERI 1 KALANGBANCAR</v>
      </c>
      <c r="E95" s="71">
        <f>'PER TRIWULAN'!X89</f>
        <v>48140000</v>
      </c>
      <c r="F95" s="89">
        <v>48140000</v>
      </c>
      <c r="G95" s="62">
        <v>3232500</v>
      </c>
      <c r="H95" s="62">
        <v>500000</v>
      </c>
      <c r="I95" s="62">
        <v>1094000</v>
      </c>
      <c r="J95" s="62">
        <v>5019000</v>
      </c>
      <c r="K95" s="62">
        <v>2715600</v>
      </c>
      <c r="L95" s="62">
        <v>1085000</v>
      </c>
      <c r="M95" s="62">
        <v>3667000</v>
      </c>
      <c r="N95" s="62">
        <v>8250000</v>
      </c>
      <c r="O95" s="62">
        <v>995000</v>
      </c>
      <c r="P95" s="62"/>
      <c r="Q95" s="62">
        <v>1200000</v>
      </c>
      <c r="R95" s="62">
        <v>6833900</v>
      </c>
      <c r="S95" s="62">
        <v>13548000</v>
      </c>
      <c r="T95" s="72">
        <f t="shared" si="4"/>
        <v>48140000</v>
      </c>
      <c r="U95" s="59">
        <f t="shared" si="5"/>
        <v>0</v>
      </c>
      <c r="V95" s="57">
        <f t="shared" si="6"/>
        <v>0</v>
      </c>
      <c r="W95" s="25"/>
      <c r="X95" s="25"/>
    </row>
    <row r="96" spans="2:24">
      <c r="B96" s="79">
        <f>'PER TRIWULAN'!A90</f>
        <v>85</v>
      </c>
      <c r="C96" s="54" t="str">
        <f>'PER TRIWULAN'!I90</f>
        <v xml:space="preserve"> Geyer </v>
      </c>
      <c r="D96" s="36" t="str">
        <f>'PER TRIWULAN'!B90</f>
        <v>SD NEGERI 1 KARANGANYAR</v>
      </c>
      <c r="E96" s="71">
        <f>'PER TRIWULAN'!X90</f>
        <v>44370000</v>
      </c>
      <c r="F96" s="89">
        <v>44370000</v>
      </c>
      <c r="G96" s="62">
        <v>1133250</v>
      </c>
      <c r="H96" s="62">
        <v>650000</v>
      </c>
      <c r="I96" s="62">
        <v>1759000</v>
      </c>
      <c r="J96" s="62">
        <v>2280400</v>
      </c>
      <c r="K96" s="62">
        <v>17408350</v>
      </c>
      <c r="L96" s="62">
        <v>45000</v>
      </c>
      <c r="M96" s="62">
        <v>1990000</v>
      </c>
      <c r="N96" s="62">
        <v>9900000</v>
      </c>
      <c r="O96" s="62">
        <v>4069000</v>
      </c>
      <c r="P96" s="62"/>
      <c r="Q96" s="62">
        <v>2100000</v>
      </c>
      <c r="R96" s="62">
        <v>2935000</v>
      </c>
      <c r="S96" s="62">
        <v>100000</v>
      </c>
      <c r="T96" s="72">
        <f t="shared" si="4"/>
        <v>44370000</v>
      </c>
      <c r="U96" s="59">
        <f t="shared" si="5"/>
        <v>0</v>
      </c>
      <c r="V96" s="57">
        <f t="shared" si="6"/>
        <v>0</v>
      </c>
      <c r="W96" s="25"/>
      <c r="X96" s="25"/>
    </row>
    <row r="97" spans="2:24">
      <c r="B97" s="79">
        <f>'PER TRIWULAN'!A91</f>
        <v>86</v>
      </c>
      <c r="C97" s="54" t="str">
        <f>'PER TRIWULAN'!I91</f>
        <v xml:space="preserve"> Geyer </v>
      </c>
      <c r="D97" s="36" t="str">
        <f>'PER TRIWULAN'!B91</f>
        <v>SD NEGERI 1 LEDOKDAWAN</v>
      </c>
      <c r="E97" s="71">
        <f>'PER TRIWULAN'!X91</f>
        <v>75400000</v>
      </c>
      <c r="F97" s="89">
        <v>75400000</v>
      </c>
      <c r="G97" s="62">
        <v>8269270</v>
      </c>
      <c r="H97" s="62">
        <v>825000</v>
      </c>
      <c r="I97" s="62">
        <v>6347500</v>
      </c>
      <c r="J97" s="62">
        <v>8224900</v>
      </c>
      <c r="K97" s="62">
        <v>18695715</v>
      </c>
      <c r="L97" s="62">
        <v>2824615</v>
      </c>
      <c r="M97" s="62">
        <v>2258000</v>
      </c>
      <c r="N97" s="62">
        <v>18330000</v>
      </c>
      <c r="O97" s="62">
        <v>4380000</v>
      </c>
      <c r="P97" s="62"/>
      <c r="Q97" s="62">
        <v>2995000</v>
      </c>
      <c r="R97" s="62">
        <v>400000</v>
      </c>
      <c r="S97" s="62">
        <v>1850000</v>
      </c>
      <c r="T97" s="72">
        <f t="shared" si="4"/>
        <v>75400000</v>
      </c>
      <c r="U97" s="59">
        <f t="shared" si="5"/>
        <v>0</v>
      </c>
      <c r="V97" s="57">
        <f t="shared" si="6"/>
        <v>0</v>
      </c>
      <c r="W97" s="25"/>
      <c r="X97" s="25"/>
    </row>
    <row r="98" spans="2:24">
      <c r="B98" s="79">
        <f>'PER TRIWULAN'!A92</f>
        <v>87</v>
      </c>
      <c r="C98" s="54" t="str">
        <f>'PER TRIWULAN'!I92</f>
        <v xml:space="preserve"> Geyer </v>
      </c>
      <c r="D98" s="36" t="str">
        <f>'PER TRIWULAN'!B92</f>
        <v>SD NEGERI 1 MONGGOT</v>
      </c>
      <c r="E98" s="71">
        <f>'PER TRIWULAN'!X92</f>
        <v>41760000</v>
      </c>
      <c r="F98" s="89">
        <v>41760000</v>
      </c>
      <c r="G98" s="62">
        <v>731250</v>
      </c>
      <c r="H98" s="62"/>
      <c r="I98" s="62">
        <v>826000</v>
      </c>
      <c r="J98" s="62">
        <v>2975000</v>
      </c>
      <c r="K98" s="62">
        <v>16605300</v>
      </c>
      <c r="L98" s="62">
        <v>3428846</v>
      </c>
      <c r="M98" s="62">
        <v>1600000</v>
      </c>
      <c r="N98" s="62">
        <v>9500000</v>
      </c>
      <c r="O98" s="62">
        <v>1050000</v>
      </c>
      <c r="P98" s="62"/>
      <c r="Q98" s="62">
        <v>1980000</v>
      </c>
      <c r="R98" s="62">
        <v>2020000</v>
      </c>
      <c r="S98" s="62">
        <v>1040000</v>
      </c>
      <c r="T98" s="72">
        <f t="shared" si="4"/>
        <v>41756396</v>
      </c>
      <c r="U98" s="59">
        <f t="shared" si="5"/>
        <v>0</v>
      </c>
      <c r="V98" s="57">
        <f t="shared" si="6"/>
        <v>3604</v>
      </c>
      <c r="W98" s="25"/>
      <c r="X98" s="25"/>
    </row>
    <row r="99" spans="2:24">
      <c r="B99" s="79">
        <f>'PER TRIWULAN'!A93</f>
        <v>88</v>
      </c>
      <c r="C99" s="54" t="str">
        <f>'PER TRIWULAN'!I93</f>
        <v xml:space="preserve"> Geyer </v>
      </c>
      <c r="D99" s="36" t="str">
        <f>'PER TRIWULAN'!B93</f>
        <v>SD NEGERI 1 RAMBAT</v>
      </c>
      <c r="E99" s="71">
        <f>'PER TRIWULAN'!X93</f>
        <v>66410000</v>
      </c>
      <c r="F99" s="89">
        <v>66410000</v>
      </c>
      <c r="G99" s="62">
        <v>3418300</v>
      </c>
      <c r="H99" s="62">
        <v>364500</v>
      </c>
      <c r="I99" s="62">
        <v>5204000</v>
      </c>
      <c r="J99" s="62">
        <v>12059250</v>
      </c>
      <c r="K99" s="62">
        <v>10936900</v>
      </c>
      <c r="L99" s="62">
        <v>980000</v>
      </c>
      <c r="M99" s="62">
        <v>5973000</v>
      </c>
      <c r="N99" s="62">
        <v>12100000</v>
      </c>
      <c r="O99" s="62">
        <v>2620000</v>
      </c>
      <c r="P99" s="62"/>
      <c r="Q99" s="62">
        <v>1600000</v>
      </c>
      <c r="R99" s="62">
        <v>11154000</v>
      </c>
      <c r="S99" s="62"/>
      <c r="T99" s="72">
        <f t="shared" si="4"/>
        <v>66409950</v>
      </c>
      <c r="U99" s="59">
        <f t="shared" si="5"/>
        <v>0</v>
      </c>
      <c r="V99" s="57">
        <f t="shared" si="6"/>
        <v>50</v>
      </c>
      <c r="W99" s="25"/>
      <c r="X99" s="25"/>
    </row>
    <row r="100" spans="2:24">
      <c r="B100" s="79">
        <f>'PER TRIWULAN'!A94</f>
        <v>89</v>
      </c>
      <c r="C100" s="54" t="str">
        <f>'PER TRIWULAN'!I94</f>
        <v xml:space="preserve"> Geyer </v>
      </c>
      <c r="D100" s="36" t="str">
        <f>'PER TRIWULAN'!B94</f>
        <v>SD NEGERI 1 SOBO</v>
      </c>
      <c r="E100" s="71">
        <f>'PER TRIWULAN'!X94</f>
        <v>88740000</v>
      </c>
      <c r="F100" s="89">
        <v>88740000</v>
      </c>
      <c r="G100" s="62">
        <v>6089700</v>
      </c>
      <c r="H100" s="62">
        <v>525000</v>
      </c>
      <c r="I100" s="62">
        <v>5950000</v>
      </c>
      <c r="J100" s="62">
        <v>7069100</v>
      </c>
      <c r="K100" s="62">
        <v>20887350</v>
      </c>
      <c r="L100" s="62">
        <v>2367088</v>
      </c>
      <c r="M100" s="62">
        <v>10189000</v>
      </c>
      <c r="N100" s="62">
        <v>20100000</v>
      </c>
      <c r="O100" s="62">
        <v>7910000</v>
      </c>
      <c r="P100" s="62"/>
      <c r="Q100" s="62">
        <v>2000000</v>
      </c>
      <c r="R100" s="62">
        <v>1690000</v>
      </c>
      <c r="S100" s="62">
        <v>3876000</v>
      </c>
      <c r="T100" s="72">
        <f t="shared" si="4"/>
        <v>88653238</v>
      </c>
      <c r="U100" s="59">
        <f t="shared" si="5"/>
        <v>0</v>
      </c>
      <c r="V100" s="57">
        <f t="shared" si="6"/>
        <v>86762</v>
      </c>
      <c r="W100" s="25"/>
      <c r="X100" s="25"/>
    </row>
    <row r="101" spans="2:24">
      <c r="B101" s="79">
        <f>'PER TRIWULAN'!A95</f>
        <v>90</v>
      </c>
      <c r="C101" s="54" t="str">
        <f>'PER TRIWULAN'!I95</f>
        <v xml:space="preserve"> Geyer </v>
      </c>
      <c r="D101" s="36" t="str">
        <f>'PER TRIWULAN'!B95</f>
        <v>SD NEGERI 2 ASEMRUDUNG</v>
      </c>
      <c r="E101" s="71">
        <f>'PER TRIWULAN'!X95</f>
        <v>75980000</v>
      </c>
      <c r="F101" s="89">
        <v>75980000</v>
      </c>
      <c r="G101" s="62">
        <v>2461500</v>
      </c>
      <c r="H101" s="62">
        <v>575000</v>
      </c>
      <c r="I101" s="62">
        <v>3269000</v>
      </c>
      <c r="J101" s="62">
        <v>9733950</v>
      </c>
      <c r="K101" s="62">
        <v>3900000</v>
      </c>
      <c r="L101" s="62">
        <v>702570</v>
      </c>
      <c r="M101" s="62">
        <v>9372500</v>
      </c>
      <c r="N101" s="62">
        <v>15700000</v>
      </c>
      <c r="O101" s="62">
        <v>8157950</v>
      </c>
      <c r="P101" s="62">
        <v>2923500</v>
      </c>
      <c r="Q101" s="62">
        <v>2600000</v>
      </c>
      <c r="R101" s="62">
        <v>5361000</v>
      </c>
      <c r="S101" s="62">
        <v>11223030</v>
      </c>
      <c r="T101" s="72">
        <f t="shared" si="4"/>
        <v>75980000</v>
      </c>
      <c r="U101" s="59">
        <f t="shared" si="5"/>
        <v>0</v>
      </c>
      <c r="V101" s="57">
        <f t="shared" si="6"/>
        <v>0</v>
      </c>
      <c r="W101" s="25"/>
      <c r="X101" s="25"/>
    </row>
    <row r="102" spans="2:24">
      <c r="B102" s="79">
        <f>'PER TRIWULAN'!A96</f>
        <v>91</v>
      </c>
      <c r="C102" s="54" t="str">
        <f>'PER TRIWULAN'!I96</f>
        <v xml:space="preserve"> Geyer </v>
      </c>
      <c r="D102" s="36" t="str">
        <f>'PER TRIWULAN'!B96</f>
        <v>SD NEGERI 2 JUWORO</v>
      </c>
      <c r="E102" s="71">
        <f>'PER TRIWULAN'!X96</f>
        <v>66120000</v>
      </c>
      <c r="F102" s="89">
        <v>66120000</v>
      </c>
      <c r="G102" s="62">
        <v>488000</v>
      </c>
      <c r="H102" s="62">
        <v>600000</v>
      </c>
      <c r="I102" s="62">
        <v>5615890</v>
      </c>
      <c r="J102" s="62">
        <v>9144500</v>
      </c>
      <c r="K102" s="62">
        <v>19183460</v>
      </c>
      <c r="L102" s="62">
        <v>618889</v>
      </c>
      <c r="M102" s="62">
        <v>12100000</v>
      </c>
      <c r="N102" s="62">
        <v>12800000</v>
      </c>
      <c r="O102" s="62">
        <v>5569000</v>
      </c>
      <c r="P102" s="62"/>
      <c r="Q102" s="62"/>
      <c r="R102" s="62"/>
      <c r="S102" s="62"/>
      <c r="T102" s="72">
        <f t="shared" si="4"/>
        <v>66119739</v>
      </c>
      <c r="U102" s="59">
        <f t="shared" si="5"/>
        <v>0</v>
      </c>
      <c r="V102" s="57">
        <f t="shared" si="6"/>
        <v>261</v>
      </c>
      <c r="W102" s="25"/>
      <c r="X102" s="25"/>
    </row>
    <row r="103" spans="2:24">
      <c r="B103" s="79">
        <f>'PER TRIWULAN'!A97</f>
        <v>92</v>
      </c>
      <c r="C103" s="54" t="str">
        <f>'PER TRIWULAN'!I97</f>
        <v xml:space="preserve"> Geyer </v>
      </c>
      <c r="D103" s="36" t="str">
        <f>'PER TRIWULAN'!B97</f>
        <v>SD NEGERI 2 KALANGBANCAR</v>
      </c>
      <c r="E103" s="71">
        <f>'PER TRIWULAN'!X97</f>
        <v>45820000</v>
      </c>
      <c r="F103" s="89">
        <v>45820000</v>
      </c>
      <c r="G103" s="62">
        <v>2643500</v>
      </c>
      <c r="H103" s="62">
        <v>200000</v>
      </c>
      <c r="I103" s="62">
        <v>890000</v>
      </c>
      <c r="J103" s="62">
        <v>5547700</v>
      </c>
      <c r="K103" s="62">
        <v>11948775</v>
      </c>
      <c r="L103" s="62">
        <v>676108</v>
      </c>
      <c r="M103" s="62">
        <v>2625000</v>
      </c>
      <c r="N103" s="62">
        <v>12600000</v>
      </c>
      <c r="O103" s="62">
        <v>4800000</v>
      </c>
      <c r="P103" s="62"/>
      <c r="Q103" s="62">
        <v>3150000</v>
      </c>
      <c r="R103" s="62">
        <v>200000</v>
      </c>
      <c r="S103" s="62">
        <v>538900</v>
      </c>
      <c r="T103" s="72">
        <f t="shared" si="4"/>
        <v>45819983</v>
      </c>
      <c r="U103" s="59">
        <f t="shared" si="5"/>
        <v>0</v>
      </c>
      <c r="V103" s="57">
        <f t="shared" si="6"/>
        <v>17</v>
      </c>
      <c r="W103" s="25"/>
      <c r="X103" s="25"/>
    </row>
    <row r="104" spans="2:24">
      <c r="B104" s="79">
        <f>'PER TRIWULAN'!A98</f>
        <v>93</v>
      </c>
      <c r="C104" s="54" t="str">
        <f>'PER TRIWULAN'!I98</f>
        <v xml:space="preserve"> Geyer </v>
      </c>
      <c r="D104" s="36" t="str">
        <f>'PER TRIWULAN'!B98</f>
        <v>SD NEGERI 2 KARANGANYAR</v>
      </c>
      <c r="E104" s="71">
        <f>'PER TRIWULAN'!X98</f>
        <v>99180000</v>
      </c>
      <c r="F104" s="89">
        <v>99180000</v>
      </c>
      <c r="G104" s="62"/>
      <c r="H104" s="62">
        <v>795000</v>
      </c>
      <c r="I104" s="62">
        <v>2160000</v>
      </c>
      <c r="J104" s="62">
        <v>5803200</v>
      </c>
      <c r="K104" s="62">
        <v>9471393</v>
      </c>
      <c r="L104" s="62">
        <v>3356676</v>
      </c>
      <c r="M104" s="62">
        <v>34402000</v>
      </c>
      <c r="N104" s="62">
        <v>18850000</v>
      </c>
      <c r="O104" s="62">
        <v>3936750</v>
      </c>
      <c r="P104" s="62"/>
      <c r="Q104" s="62">
        <v>5243569</v>
      </c>
      <c r="R104" s="62">
        <v>6356500</v>
      </c>
      <c r="S104" s="62">
        <v>8804900</v>
      </c>
      <c r="T104" s="72">
        <f t="shared" si="4"/>
        <v>99179988</v>
      </c>
      <c r="U104" s="59">
        <f t="shared" si="5"/>
        <v>0</v>
      </c>
      <c r="V104" s="57">
        <f t="shared" si="6"/>
        <v>12</v>
      </c>
      <c r="W104" s="25"/>
      <c r="X104" s="25"/>
    </row>
    <row r="105" spans="2:24">
      <c r="B105" s="79">
        <f>'PER TRIWULAN'!A99</f>
        <v>94</v>
      </c>
      <c r="C105" s="54" t="str">
        <f>'PER TRIWULAN'!I99</f>
        <v xml:space="preserve"> Geyer </v>
      </c>
      <c r="D105" s="36" t="str">
        <f>'PER TRIWULAN'!B99</f>
        <v>SD NEGERI 2 LEDOKDAWAN</v>
      </c>
      <c r="E105" s="71">
        <f>'PER TRIWULAN'!X99</f>
        <v>75110000</v>
      </c>
      <c r="F105" s="89">
        <v>75110000</v>
      </c>
      <c r="G105" s="62">
        <v>6407750</v>
      </c>
      <c r="H105" s="62">
        <v>295000</v>
      </c>
      <c r="I105" s="62">
        <v>10769600</v>
      </c>
      <c r="J105" s="62">
        <v>12603900</v>
      </c>
      <c r="K105" s="62">
        <v>9387694</v>
      </c>
      <c r="L105" s="62">
        <v>4057981</v>
      </c>
      <c r="M105" s="62">
        <v>2361000</v>
      </c>
      <c r="N105" s="62">
        <v>14600000</v>
      </c>
      <c r="O105" s="62">
        <v>1760000</v>
      </c>
      <c r="P105" s="62"/>
      <c r="Q105" s="62">
        <v>1800000</v>
      </c>
      <c r="R105" s="62">
        <v>5800000</v>
      </c>
      <c r="S105" s="62">
        <v>5267000</v>
      </c>
      <c r="T105" s="72">
        <f t="shared" si="4"/>
        <v>75109925</v>
      </c>
      <c r="U105" s="59">
        <f t="shared" si="5"/>
        <v>0</v>
      </c>
      <c r="V105" s="57">
        <f t="shared" si="6"/>
        <v>75</v>
      </c>
      <c r="W105" s="25"/>
      <c r="X105" s="25"/>
    </row>
    <row r="106" spans="2:24">
      <c r="B106" s="79">
        <f>'PER TRIWULAN'!A100</f>
        <v>95</v>
      </c>
      <c r="C106" s="54" t="str">
        <f>'PER TRIWULAN'!I100</f>
        <v xml:space="preserve"> Geyer </v>
      </c>
      <c r="D106" s="36" t="str">
        <f>'PER TRIWULAN'!B100</f>
        <v>SD NEGERI 2 MONGGOT</v>
      </c>
      <c r="E106" s="71">
        <f>'PER TRIWULAN'!X100</f>
        <v>89900000</v>
      </c>
      <c r="F106" s="89">
        <v>89900000</v>
      </c>
      <c r="G106" s="62"/>
      <c r="H106" s="62">
        <v>550000</v>
      </c>
      <c r="I106" s="62">
        <v>11768000</v>
      </c>
      <c r="J106" s="62">
        <v>14050000</v>
      </c>
      <c r="K106" s="62">
        <v>25900000</v>
      </c>
      <c r="L106" s="62">
        <v>3400000</v>
      </c>
      <c r="M106" s="62">
        <v>19032000</v>
      </c>
      <c r="N106" s="62">
        <v>10200000</v>
      </c>
      <c r="O106" s="62">
        <v>3200000</v>
      </c>
      <c r="P106" s="62"/>
      <c r="Q106" s="62">
        <v>1800000</v>
      </c>
      <c r="R106" s="62"/>
      <c r="S106" s="62"/>
      <c r="T106" s="72">
        <f t="shared" si="4"/>
        <v>89900000</v>
      </c>
      <c r="U106" s="59">
        <f t="shared" si="5"/>
        <v>0</v>
      </c>
      <c r="V106" s="57">
        <f t="shared" si="6"/>
        <v>0</v>
      </c>
      <c r="W106" s="25"/>
      <c r="X106" s="25"/>
    </row>
    <row r="107" spans="2:24">
      <c r="B107" s="79">
        <f>'PER TRIWULAN'!A101</f>
        <v>96</v>
      </c>
      <c r="C107" s="54" t="str">
        <f>'PER TRIWULAN'!I101</f>
        <v xml:space="preserve"> Geyer </v>
      </c>
      <c r="D107" s="36" t="str">
        <f>'PER TRIWULAN'!B101</f>
        <v>SD NEGERI 2 NGRANDU</v>
      </c>
      <c r="E107" s="71">
        <f>'PER TRIWULAN'!X101</f>
        <v>59450000</v>
      </c>
      <c r="F107" s="89">
        <v>59450000</v>
      </c>
      <c r="G107" s="62">
        <v>4690250</v>
      </c>
      <c r="H107" s="62">
        <v>620000</v>
      </c>
      <c r="I107" s="62">
        <v>3051800</v>
      </c>
      <c r="J107" s="62">
        <v>12092850</v>
      </c>
      <c r="K107" s="62">
        <v>12355350</v>
      </c>
      <c r="L107" s="62">
        <v>2419465</v>
      </c>
      <c r="M107" s="62">
        <v>1244500</v>
      </c>
      <c r="N107" s="62">
        <v>14100000</v>
      </c>
      <c r="O107" s="62">
        <v>5470000</v>
      </c>
      <c r="P107" s="62"/>
      <c r="Q107" s="62">
        <v>3055750</v>
      </c>
      <c r="R107" s="62"/>
      <c r="S107" s="62">
        <v>350000</v>
      </c>
      <c r="T107" s="72">
        <f t="shared" si="4"/>
        <v>59449965</v>
      </c>
      <c r="U107" s="59">
        <f t="shared" si="5"/>
        <v>0</v>
      </c>
      <c r="V107" s="57">
        <f t="shared" si="6"/>
        <v>35</v>
      </c>
      <c r="W107" s="25"/>
      <c r="X107" s="25"/>
    </row>
    <row r="108" spans="2:24">
      <c r="B108" s="79">
        <f>'PER TRIWULAN'!A102</f>
        <v>97</v>
      </c>
      <c r="C108" s="54" t="str">
        <f>'PER TRIWULAN'!I102</f>
        <v xml:space="preserve"> Geyer </v>
      </c>
      <c r="D108" s="36" t="str">
        <f>'PER TRIWULAN'!B102</f>
        <v>SD NEGERI 2 RAMBAT</v>
      </c>
      <c r="E108" s="71">
        <f>'PER TRIWULAN'!X102</f>
        <v>46690000</v>
      </c>
      <c r="F108" s="89">
        <v>46690000</v>
      </c>
      <c r="G108" s="62">
        <v>4606000</v>
      </c>
      <c r="H108" s="62">
        <v>300000</v>
      </c>
      <c r="I108" s="62">
        <v>3045000</v>
      </c>
      <c r="J108" s="62">
        <v>6011000</v>
      </c>
      <c r="K108" s="62">
        <v>10808500</v>
      </c>
      <c r="L108" s="62">
        <v>1800000</v>
      </c>
      <c r="M108" s="62">
        <v>2379500</v>
      </c>
      <c r="N108" s="62">
        <v>9650000</v>
      </c>
      <c r="O108" s="62">
        <v>4640000</v>
      </c>
      <c r="P108" s="62"/>
      <c r="Q108" s="62">
        <v>1800000</v>
      </c>
      <c r="R108" s="62"/>
      <c r="S108" s="62">
        <v>1650000</v>
      </c>
      <c r="T108" s="72">
        <f t="shared" si="4"/>
        <v>46690000</v>
      </c>
      <c r="U108" s="59">
        <f t="shared" si="5"/>
        <v>0</v>
      </c>
      <c r="V108" s="57">
        <f t="shared" si="6"/>
        <v>0</v>
      </c>
      <c r="W108" s="25"/>
      <c r="X108" s="25"/>
    </row>
    <row r="109" spans="2:24">
      <c r="B109" s="79">
        <f>'PER TRIWULAN'!A103</f>
        <v>98</v>
      </c>
      <c r="C109" s="54" t="str">
        <f>'PER TRIWULAN'!I103</f>
        <v xml:space="preserve"> Geyer </v>
      </c>
      <c r="D109" s="36" t="str">
        <f>'PER TRIWULAN'!B103</f>
        <v>SD NEGERI 2 SURU</v>
      </c>
      <c r="E109" s="71">
        <f>'PER TRIWULAN'!X103</f>
        <v>142970000</v>
      </c>
      <c r="F109" s="89">
        <v>142970000</v>
      </c>
      <c r="G109" s="62">
        <v>10157300</v>
      </c>
      <c r="H109" s="62">
        <v>1994000</v>
      </c>
      <c r="I109" s="62">
        <v>3000000</v>
      </c>
      <c r="J109" s="62">
        <v>13186800</v>
      </c>
      <c r="K109" s="62">
        <v>39625900</v>
      </c>
      <c r="L109" s="62">
        <v>3419480</v>
      </c>
      <c r="M109" s="62">
        <v>36646000</v>
      </c>
      <c r="N109" s="62">
        <v>24900000</v>
      </c>
      <c r="O109" s="62">
        <v>2470000</v>
      </c>
      <c r="P109" s="62"/>
      <c r="Q109" s="62">
        <v>3900000</v>
      </c>
      <c r="R109" s="62">
        <v>3500000</v>
      </c>
      <c r="S109" s="62"/>
      <c r="T109" s="72">
        <f t="shared" si="4"/>
        <v>142799480</v>
      </c>
      <c r="U109" s="59">
        <f t="shared" si="5"/>
        <v>0</v>
      </c>
      <c r="V109" s="57">
        <f t="shared" si="6"/>
        <v>170520</v>
      </c>
      <c r="W109" s="25"/>
      <c r="X109" s="25"/>
    </row>
    <row r="110" spans="2:24">
      <c r="B110" s="79">
        <f>'PER TRIWULAN'!A104</f>
        <v>99</v>
      </c>
      <c r="C110" s="54" t="str">
        <f>'PER TRIWULAN'!I104</f>
        <v xml:space="preserve"> Geyer </v>
      </c>
      <c r="D110" s="36" t="str">
        <f>'PER TRIWULAN'!B104</f>
        <v>SD NEGERI 3 ASEMRUDUNG</v>
      </c>
      <c r="E110" s="71">
        <f>'PER TRIWULAN'!X104</f>
        <v>85550000</v>
      </c>
      <c r="F110" s="89">
        <v>85550000</v>
      </c>
      <c r="G110" s="62">
        <v>4089000</v>
      </c>
      <c r="H110" s="62">
        <v>550000</v>
      </c>
      <c r="I110" s="62">
        <v>17520500</v>
      </c>
      <c r="J110" s="62">
        <v>12905200</v>
      </c>
      <c r="K110" s="62">
        <v>8648517</v>
      </c>
      <c r="L110" s="62">
        <v>2100214</v>
      </c>
      <c r="M110" s="62">
        <v>11294964</v>
      </c>
      <c r="N110" s="62">
        <v>14135500</v>
      </c>
      <c r="O110" s="62">
        <v>8196964</v>
      </c>
      <c r="P110" s="62">
        <v>1050000</v>
      </c>
      <c r="Q110" s="62">
        <v>1600000</v>
      </c>
      <c r="R110" s="62">
        <v>3455000</v>
      </c>
      <c r="S110" s="62"/>
      <c r="T110" s="72">
        <f t="shared" si="4"/>
        <v>85545859</v>
      </c>
      <c r="U110" s="59">
        <f t="shared" si="5"/>
        <v>0</v>
      </c>
      <c r="V110" s="57">
        <f t="shared" si="6"/>
        <v>4141</v>
      </c>
      <c r="W110" s="25"/>
      <c r="X110" s="25"/>
    </row>
    <row r="111" spans="2:24">
      <c r="B111" s="79">
        <f>'PER TRIWULAN'!A105</f>
        <v>100</v>
      </c>
      <c r="C111" s="54" t="str">
        <f>'PER TRIWULAN'!I105</f>
        <v xml:space="preserve"> Geyer </v>
      </c>
      <c r="D111" s="36" t="str">
        <f>'PER TRIWULAN'!B105</f>
        <v>SD NEGERI 3 BANGSRI</v>
      </c>
      <c r="E111" s="71">
        <f>'PER TRIWULAN'!X105</f>
        <v>71050000</v>
      </c>
      <c r="F111" s="89">
        <v>71050000</v>
      </c>
      <c r="G111" s="62">
        <v>8135640</v>
      </c>
      <c r="H111" s="62">
        <v>10000</v>
      </c>
      <c r="I111" s="62">
        <v>3038000</v>
      </c>
      <c r="J111" s="62">
        <v>4354300</v>
      </c>
      <c r="K111" s="62">
        <v>19937600</v>
      </c>
      <c r="L111" s="62">
        <v>904000</v>
      </c>
      <c r="M111" s="62">
        <v>3415000</v>
      </c>
      <c r="N111" s="62">
        <v>17805000</v>
      </c>
      <c r="O111" s="62">
        <v>7016000</v>
      </c>
      <c r="P111" s="62">
        <v>235000</v>
      </c>
      <c r="Q111" s="62">
        <v>2751350</v>
      </c>
      <c r="R111" s="62">
        <v>3378110</v>
      </c>
      <c r="S111" s="62">
        <v>70000</v>
      </c>
      <c r="T111" s="72">
        <f t="shared" si="4"/>
        <v>71050000</v>
      </c>
      <c r="U111" s="59">
        <f t="shared" si="5"/>
        <v>0</v>
      </c>
      <c r="V111" s="57">
        <f t="shared" si="6"/>
        <v>0</v>
      </c>
      <c r="W111" s="25"/>
      <c r="X111" s="25"/>
    </row>
    <row r="112" spans="2:24">
      <c r="B112" s="79">
        <f>'PER TRIWULAN'!A106</f>
        <v>101</v>
      </c>
      <c r="C112" s="54" t="str">
        <f>'PER TRIWULAN'!I106</f>
        <v xml:space="preserve"> Geyer </v>
      </c>
      <c r="D112" s="36" t="str">
        <f>'PER TRIWULAN'!B106</f>
        <v>SD NEGERI 3 GUNDIH</v>
      </c>
      <c r="E112" s="71">
        <f>'PER TRIWULAN'!X106</f>
        <v>85550000</v>
      </c>
      <c r="F112" s="89">
        <v>85550000</v>
      </c>
      <c r="G112" s="62">
        <v>5767770</v>
      </c>
      <c r="H112" s="62">
        <v>630000</v>
      </c>
      <c r="I112" s="62">
        <v>7210050</v>
      </c>
      <c r="J112" s="62">
        <v>12608300</v>
      </c>
      <c r="K112" s="62">
        <v>18022161</v>
      </c>
      <c r="L112" s="62">
        <v>5952838</v>
      </c>
      <c r="M112" s="62">
        <v>4345000</v>
      </c>
      <c r="N112" s="62">
        <v>15000000</v>
      </c>
      <c r="O112" s="62">
        <v>4260000</v>
      </c>
      <c r="P112" s="62">
        <v>100000</v>
      </c>
      <c r="Q112" s="62">
        <v>3900000</v>
      </c>
      <c r="R112" s="62">
        <v>6233000</v>
      </c>
      <c r="S112" s="62">
        <v>1520000</v>
      </c>
      <c r="T112" s="72">
        <f t="shared" si="4"/>
        <v>85549119</v>
      </c>
      <c r="U112" s="59">
        <f t="shared" si="5"/>
        <v>0</v>
      </c>
      <c r="V112" s="57">
        <f t="shared" si="6"/>
        <v>881</v>
      </c>
      <c r="W112" s="25"/>
      <c r="X112" s="25"/>
    </row>
    <row r="113" spans="2:24">
      <c r="B113" s="79">
        <f>'PER TRIWULAN'!A107</f>
        <v>102</v>
      </c>
      <c r="C113" s="54" t="str">
        <f>'PER TRIWULAN'!I107</f>
        <v xml:space="preserve"> Geyer </v>
      </c>
      <c r="D113" s="36" t="str">
        <f>'PER TRIWULAN'!B107</f>
        <v>SD NEGERI 3 JAMBANGAN</v>
      </c>
      <c r="E113" s="71">
        <f>'PER TRIWULAN'!X107</f>
        <v>103240000</v>
      </c>
      <c r="F113" s="89">
        <v>103240000</v>
      </c>
      <c r="G113" s="62">
        <v>1035019</v>
      </c>
      <c r="H113" s="62">
        <v>325000</v>
      </c>
      <c r="I113" s="62">
        <v>9835500</v>
      </c>
      <c r="J113" s="62">
        <v>17215100</v>
      </c>
      <c r="K113" s="62">
        <v>20375150</v>
      </c>
      <c r="L113" s="62">
        <v>435075</v>
      </c>
      <c r="M113" s="62">
        <v>7966900</v>
      </c>
      <c r="N113" s="62">
        <v>24000000</v>
      </c>
      <c r="O113" s="62">
        <v>10145000</v>
      </c>
      <c r="P113" s="62"/>
      <c r="Q113" s="62">
        <v>4750000</v>
      </c>
      <c r="R113" s="62">
        <v>1997000</v>
      </c>
      <c r="S113" s="62">
        <v>5160000</v>
      </c>
      <c r="T113" s="72">
        <f t="shared" si="4"/>
        <v>103239744</v>
      </c>
      <c r="U113" s="59">
        <f t="shared" si="5"/>
        <v>0</v>
      </c>
      <c r="V113" s="57">
        <f t="shared" si="6"/>
        <v>256</v>
      </c>
      <c r="W113" s="25"/>
      <c r="X113" s="25"/>
    </row>
    <row r="114" spans="2:24">
      <c r="B114" s="79">
        <f>'PER TRIWULAN'!A108</f>
        <v>103</v>
      </c>
      <c r="C114" s="54" t="str">
        <f>'PER TRIWULAN'!I108</f>
        <v xml:space="preserve"> Geyer </v>
      </c>
      <c r="D114" s="36" t="str">
        <f>'PER TRIWULAN'!B108</f>
        <v>SD NEGERI 3 JUWORO</v>
      </c>
      <c r="E114" s="71">
        <f>'PER TRIWULAN'!X108</f>
        <v>45240000</v>
      </c>
      <c r="F114" s="89">
        <v>45240000</v>
      </c>
      <c r="G114" s="62">
        <v>1333050</v>
      </c>
      <c r="H114" s="62">
        <v>450000</v>
      </c>
      <c r="I114" s="62">
        <v>1600000</v>
      </c>
      <c r="J114" s="62">
        <v>10903500</v>
      </c>
      <c r="K114" s="62">
        <v>6276250</v>
      </c>
      <c r="L114" s="62"/>
      <c r="M114" s="62"/>
      <c r="N114" s="62">
        <v>9100000</v>
      </c>
      <c r="O114" s="62">
        <v>6875000</v>
      </c>
      <c r="P114" s="62"/>
      <c r="Q114" s="62">
        <v>2760000</v>
      </c>
      <c r="R114" s="62">
        <v>1275000</v>
      </c>
      <c r="S114" s="62">
        <v>4667200</v>
      </c>
      <c r="T114" s="72">
        <f t="shared" si="4"/>
        <v>45240000</v>
      </c>
      <c r="U114" s="59">
        <f t="shared" si="5"/>
        <v>0</v>
      </c>
      <c r="V114" s="57">
        <f t="shared" si="6"/>
        <v>0</v>
      </c>
      <c r="W114" s="25"/>
      <c r="X114" s="25"/>
    </row>
    <row r="115" spans="2:24">
      <c r="B115" s="79">
        <f>'PER TRIWULAN'!A109</f>
        <v>104</v>
      </c>
      <c r="C115" s="54" t="str">
        <f>'PER TRIWULAN'!I109</f>
        <v xml:space="preserve"> Geyer </v>
      </c>
      <c r="D115" s="36" t="str">
        <f>'PER TRIWULAN'!B109</f>
        <v>SD NEGERI 3 KARANGANYAR</v>
      </c>
      <c r="E115" s="71">
        <f>'PER TRIWULAN'!X109</f>
        <v>94830000</v>
      </c>
      <c r="F115" s="89">
        <v>94830000</v>
      </c>
      <c r="G115" s="62">
        <v>8424750</v>
      </c>
      <c r="H115" s="62">
        <v>600000</v>
      </c>
      <c r="I115" s="62">
        <v>3459500</v>
      </c>
      <c r="J115" s="62">
        <v>9656900</v>
      </c>
      <c r="K115" s="62">
        <v>4570000</v>
      </c>
      <c r="L115" s="62">
        <v>1555210</v>
      </c>
      <c r="M115" s="62">
        <v>27302500</v>
      </c>
      <c r="N115" s="62">
        <v>19285000</v>
      </c>
      <c r="O115" s="62">
        <v>4596350</v>
      </c>
      <c r="P115" s="62"/>
      <c r="Q115" s="62">
        <v>720000</v>
      </c>
      <c r="R115" s="62">
        <v>8685500</v>
      </c>
      <c r="S115" s="62">
        <v>5933000</v>
      </c>
      <c r="T115" s="72">
        <f t="shared" si="4"/>
        <v>94788710</v>
      </c>
      <c r="U115" s="59">
        <f t="shared" si="5"/>
        <v>0</v>
      </c>
      <c r="V115" s="57">
        <f t="shared" si="6"/>
        <v>41290</v>
      </c>
      <c r="W115" s="25"/>
      <c r="X115" s="25"/>
    </row>
    <row r="116" spans="2:24">
      <c r="B116" s="79">
        <f>'PER TRIWULAN'!A110</f>
        <v>105</v>
      </c>
      <c r="C116" s="54" t="str">
        <f>'PER TRIWULAN'!I110</f>
        <v xml:space="preserve"> Geyer </v>
      </c>
      <c r="D116" s="36" t="str">
        <f>'PER TRIWULAN'!B110</f>
        <v>SD NEGERI 3 LEDOKDAWAN</v>
      </c>
      <c r="E116" s="71">
        <f>'PER TRIWULAN'!X110</f>
        <v>70470000</v>
      </c>
      <c r="F116" s="89">
        <v>70470000</v>
      </c>
      <c r="G116" s="62">
        <v>5929550</v>
      </c>
      <c r="H116" s="62">
        <v>100000</v>
      </c>
      <c r="I116" s="62">
        <v>6154750</v>
      </c>
      <c r="J116" s="62">
        <v>3842500</v>
      </c>
      <c r="K116" s="62">
        <v>19431050</v>
      </c>
      <c r="L116" s="62">
        <v>4960987</v>
      </c>
      <c r="M116" s="62">
        <v>3863000</v>
      </c>
      <c r="N116" s="62">
        <v>18000000</v>
      </c>
      <c r="O116" s="62">
        <v>3535000</v>
      </c>
      <c r="P116" s="62"/>
      <c r="Q116" s="62">
        <v>1880163</v>
      </c>
      <c r="R116" s="62">
        <v>2773000</v>
      </c>
      <c r="S116" s="62"/>
      <c r="T116" s="72">
        <f t="shared" si="4"/>
        <v>70470000</v>
      </c>
      <c r="U116" s="59">
        <f t="shared" si="5"/>
        <v>0</v>
      </c>
      <c r="V116" s="57">
        <f t="shared" si="6"/>
        <v>0</v>
      </c>
      <c r="W116" s="25"/>
      <c r="X116" s="25"/>
    </row>
    <row r="117" spans="2:24">
      <c r="B117" s="79">
        <f>'PER TRIWULAN'!A111</f>
        <v>106</v>
      </c>
      <c r="C117" s="54" t="str">
        <f>'PER TRIWULAN'!I111</f>
        <v xml:space="preserve"> Geyer </v>
      </c>
      <c r="D117" s="36" t="str">
        <f>'PER TRIWULAN'!B111</f>
        <v>SD NEGERI 3 MONGGOT</v>
      </c>
      <c r="E117" s="71">
        <f>'PER TRIWULAN'!X111</f>
        <v>106140000</v>
      </c>
      <c r="F117" s="89">
        <v>106140000</v>
      </c>
      <c r="G117" s="62">
        <v>8091390</v>
      </c>
      <c r="H117" s="62">
        <v>900000</v>
      </c>
      <c r="I117" s="62">
        <v>5260000</v>
      </c>
      <c r="J117" s="62">
        <v>15413325</v>
      </c>
      <c r="K117" s="62">
        <v>29228450</v>
      </c>
      <c r="L117" s="62">
        <v>4115000</v>
      </c>
      <c r="M117" s="62">
        <v>14793800</v>
      </c>
      <c r="N117" s="62">
        <v>12850000</v>
      </c>
      <c r="O117" s="62">
        <v>3860000</v>
      </c>
      <c r="P117" s="62"/>
      <c r="Q117" s="62">
        <v>3606900</v>
      </c>
      <c r="R117" s="62">
        <v>4010000</v>
      </c>
      <c r="S117" s="62">
        <v>4011135</v>
      </c>
      <c r="T117" s="72">
        <f t="shared" si="4"/>
        <v>106140000</v>
      </c>
      <c r="U117" s="59">
        <f t="shared" si="5"/>
        <v>0</v>
      </c>
      <c r="V117" s="57">
        <f t="shared" si="6"/>
        <v>0</v>
      </c>
      <c r="W117" s="25"/>
      <c r="X117" s="25"/>
    </row>
    <row r="118" spans="2:24">
      <c r="B118" s="79">
        <f>'PER TRIWULAN'!A112</f>
        <v>107</v>
      </c>
      <c r="C118" s="54" t="str">
        <f>'PER TRIWULAN'!I112</f>
        <v xml:space="preserve"> Geyer </v>
      </c>
      <c r="D118" s="36" t="str">
        <f>'PER TRIWULAN'!B112</f>
        <v>SD NEGERI 4 GUNDIH</v>
      </c>
      <c r="E118" s="71">
        <f>'PER TRIWULAN'!X112</f>
        <v>55390000</v>
      </c>
      <c r="F118" s="89">
        <v>55390000</v>
      </c>
      <c r="G118" s="62"/>
      <c r="H118" s="62">
        <v>500000</v>
      </c>
      <c r="I118" s="62">
        <v>11352900</v>
      </c>
      <c r="J118" s="62">
        <v>4191000</v>
      </c>
      <c r="K118" s="62">
        <v>4996000</v>
      </c>
      <c r="L118" s="62">
        <v>1204557</v>
      </c>
      <c r="M118" s="62">
        <v>6299600</v>
      </c>
      <c r="N118" s="62">
        <v>11250000</v>
      </c>
      <c r="O118" s="62">
        <v>1950000</v>
      </c>
      <c r="P118" s="62"/>
      <c r="Q118" s="62">
        <v>2300000</v>
      </c>
      <c r="R118" s="62">
        <v>500000</v>
      </c>
      <c r="S118" s="62">
        <v>10828550</v>
      </c>
      <c r="T118" s="72">
        <f t="shared" si="4"/>
        <v>55372607</v>
      </c>
      <c r="U118" s="59">
        <f t="shared" si="5"/>
        <v>0</v>
      </c>
      <c r="V118" s="57">
        <f t="shared" si="6"/>
        <v>17393</v>
      </c>
      <c r="W118" s="25"/>
      <c r="X118" s="25"/>
    </row>
    <row r="119" spans="2:24">
      <c r="B119" s="79">
        <f>'PER TRIWULAN'!A113</f>
        <v>108</v>
      </c>
      <c r="C119" s="54" t="str">
        <f>'PER TRIWULAN'!I113</f>
        <v xml:space="preserve"> Geyer </v>
      </c>
      <c r="D119" s="36" t="str">
        <f>'PER TRIWULAN'!B113</f>
        <v>SD NEGERI 4 JUWORO</v>
      </c>
      <c r="E119" s="71">
        <f>'PER TRIWULAN'!X113</f>
        <v>48720000</v>
      </c>
      <c r="F119" s="89">
        <v>48720000</v>
      </c>
      <c r="G119" s="62">
        <v>2583500</v>
      </c>
      <c r="H119" s="62">
        <v>770000</v>
      </c>
      <c r="I119" s="62">
        <v>3157000</v>
      </c>
      <c r="J119" s="62">
        <v>7548000</v>
      </c>
      <c r="K119" s="62">
        <v>6664702</v>
      </c>
      <c r="L119" s="62">
        <v>857798</v>
      </c>
      <c r="M119" s="62">
        <v>2172000</v>
      </c>
      <c r="N119" s="62">
        <v>7525000</v>
      </c>
      <c r="O119" s="62">
        <v>7152000</v>
      </c>
      <c r="P119" s="62"/>
      <c r="Q119" s="62">
        <v>3085000</v>
      </c>
      <c r="R119" s="62">
        <v>5350000</v>
      </c>
      <c r="S119" s="62">
        <v>1855000</v>
      </c>
      <c r="T119" s="72">
        <f t="shared" si="4"/>
        <v>48720000</v>
      </c>
      <c r="U119" s="59">
        <f t="shared" si="5"/>
        <v>0</v>
      </c>
      <c r="V119" s="57">
        <f t="shared" si="6"/>
        <v>0</v>
      </c>
      <c r="W119" s="25"/>
      <c r="X119" s="25"/>
    </row>
    <row r="120" spans="2:24">
      <c r="B120" s="79">
        <f>'PER TRIWULAN'!A114</f>
        <v>109</v>
      </c>
      <c r="C120" s="54" t="str">
        <f>'PER TRIWULAN'!I114</f>
        <v xml:space="preserve"> Geyer </v>
      </c>
      <c r="D120" s="36" t="str">
        <f>'PER TRIWULAN'!B114</f>
        <v>SD NEGERI 4 LEDOKDAWAN</v>
      </c>
      <c r="E120" s="71">
        <f>'PER TRIWULAN'!X114</f>
        <v>75690000</v>
      </c>
      <c r="F120" s="89">
        <v>75690000</v>
      </c>
      <c r="G120" s="62">
        <v>14700000</v>
      </c>
      <c r="H120" s="62">
        <v>1250000</v>
      </c>
      <c r="I120" s="62">
        <v>8800000</v>
      </c>
      <c r="J120" s="62">
        <v>7500000</v>
      </c>
      <c r="K120" s="62">
        <v>4300000</v>
      </c>
      <c r="L120" s="62">
        <v>4200000</v>
      </c>
      <c r="M120" s="62">
        <v>4600000</v>
      </c>
      <c r="N120" s="62">
        <v>14400000</v>
      </c>
      <c r="O120" s="62">
        <v>5600000</v>
      </c>
      <c r="P120" s="62">
        <v>4500000</v>
      </c>
      <c r="Q120" s="62">
        <v>3600000</v>
      </c>
      <c r="R120" s="62">
        <v>1200000</v>
      </c>
      <c r="S120" s="62">
        <v>1040000</v>
      </c>
      <c r="T120" s="72">
        <f t="shared" si="4"/>
        <v>75690000</v>
      </c>
      <c r="U120" s="59">
        <f t="shared" si="5"/>
        <v>0</v>
      </c>
      <c r="V120" s="57">
        <f t="shared" si="6"/>
        <v>0</v>
      </c>
      <c r="W120" s="25"/>
      <c r="X120" s="25"/>
    </row>
    <row r="121" spans="2:24">
      <c r="B121" s="79">
        <f>'PER TRIWULAN'!A115</f>
        <v>110</v>
      </c>
      <c r="C121" s="54" t="str">
        <f>'PER TRIWULAN'!I115</f>
        <v xml:space="preserve"> Geyer </v>
      </c>
      <c r="D121" s="36" t="str">
        <f>'PER TRIWULAN'!B115</f>
        <v>SD NEGERI 4 MONGGOT</v>
      </c>
      <c r="E121" s="71">
        <f>'PER TRIWULAN'!X115</f>
        <v>75110000</v>
      </c>
      <c r="F121" s="89">
        <v>75110000</v>
      </c>
      <c r="G121" s="62"/>
      <c r="H121" s="62">
        <v>1704000</v>
      </c>
      <c r="I121" s="62">
        <v>4758640</v>
      </c>
      <c r="J121" s="62">
        <v>5330600</v>
      </c>
      <c r="K121" s="62">
        <v>25115350</v>
      </c>
      <c r="L121" s="62">
        <v>6016659</v>
      </c>
      <c r="M121" s="62">
        <v>12801300</v>
      </c>
      <c r="N121" s="62">
        <v>15010000</v>
      </c>
      <c r="O121" s="62">
        <v>2976000</v>
      </c>
      <c r="P121" s="62">
        <v>100000</v>
      </c>
      <c r="Q121" s="62">
        <v>1297100</v>
      </c>
      <c r="R121" s="62"/>
      <c r="S121" s="62"/>
      <c r="T121" s="72">
        <f t="shared" si="4"/>
        <v>75109649</v>
      </c>
      <c r="U121" s="59">
        <f t="shared" si="5"/>
        <v>0</v>
      </c>
      <c r="V121" s="57">
        <f t="shared" si="6"/>
        <v>351</v>
      </c>
      <c r="W121" s="25"/>
      <c r="X121" s="25"/>
    </row>
    <row r="122" spans="2:24">
      <c r="B122" s="79">
        <f>'PER TRIWULAN'!A116</f>
        <v>111</v>
      </c>
      <c r="C122" s="54" t="str">
        <f>'PER TRIWULAN'!I116</f>
        <v xml:space="preserve"> Geyer </v>
      </c>
      <c r="D122" s="36" t="str">
        <f>'PER TRIWULAN'!B116</f>
        <v>SD NEGERI 4 NGRANDU</v>
      </c>
      <c r="E122" s="71">
        <f>'PER TRIWULAN'!X116</f>
        <v>36540000</v>
      </c>
      <c r="F122" s="89">
        <v>36540000</v>
      </c>
      <c r="G122" s="62">
        <v>437500</v>
      </c>
      <c r="H122" s="62">
        <v>349480</v>
      </c>
      <c r="I122" s="62">
        <v>4692400</v>
      </c>
      <c r="J122" s="62">
        <v>8117500</v>
      </c>
      <c r="K122" s="62">
        <v>5095130</v>
      </c>
      <c r="L122" s="62">
        <v>332990</v>
      </c>
      <c r="M122" s="62">
        <v>3655000</v>
      </c>
      <c r="N122" s="62">
        <v>6700000</v>
      </c>
      <c r="O122" s="62">
        <v>3828096</v>
      </c>
      <c r="P122" s="62"/>
      <c r="Q122" s="62">
        <v>600000</v>
      </c>
      <c r="R122" s="62">
        <v>2700000</v>
      </c>
      <c r="S122" s="62"/>
      <c r="T122" s="72">
        <f t="shared" si="4"/>
        <v>36508096</v>
      </c>
      <c r="U122" s="59">
        <f t="shared" si="5"/>
        <v>0</v>
      </c>
      <c r="V122" s="57">
        <f t="shared" si="6"/>
        <v>31904</v>
      </c>
      <c r="W122" s="25"/>
      <c r="X122" s="25"/>
    </row>
    <row r="123" spans="2:24">
      <c r="B123" s="79">
        <f>'PER TRIWULAN'!A117</f>
        <v>112</v>
      </c>
      <c r="C123" s="54" t="str">
        <f>'PER TRIWULAN'!I117</f>
        <v xml:space="preserve"> Geyer </v>
      </c>
      <c r="D123" s="36" t="str">
        <f>'PER TRIWULAN'!B117</f>
        <v>SD NEGERI 4 SOBO</v>
      </c>
      <c r="E123" s="71">
        <f>'PER TRIWULAN'!X117</f>
        <v>107010000</v>
      </c>
      <c r="F123" s="89">
        <v>107010000</v>
      </c>
      <c r="G123" s="62">
        <v>2456000</v>
      </c>
      <c r="H123" s="62">
        <v>930000</v>
      </c>
      <c r="I123" s="62">
        <v>4155000</v>
      </c>
      <c r="J123" s="62">
        <v>10261700</v>
      </c>
      <c r="K123" s="62">
        <v>16494500</v>
      </c>
      <c r="L123" s="62">
        <v>4575021</v>
      </c>
      <c r="M123" s="62">
        <v>19987500</v>
      </c>
      <c r="N123" s="62">
        <v>26400000</v>
      </c>
      <c r="O123" s="62">
        <v>7930000</v>
      </c>
      <c r="P123" s="62"/>
      <c r="Q123" s="62">
        <v>2375000</v>
      </c>
      <c r="R123" s="62">
        <v>3593000</v>
      </c>
      <c r="S123" s="62">
        <v>7839000</v>
      </c>
      <c r="T123" s="72">
        <f t="shared" si="4"/>
        <v>106996721</v>
      </c>
      <c r="U123" s="59">
        <f t="shared" si="5"/>
        <v>0</v>
      </c>
      <c r="V123" s="57">
        <f t="shared" si="6"/>
        <v>13279</v>
      </c>
      <c r="W123" s="25"/>
      <c r="X123" s="25"/>
    </row>
    <row r="124" spans="2:24">
      <c r="B124" s="79">
        <f>'PER TRIWULAN'!A118</f>
        <v>113</v>
      </c>
      <c r="C124" s="54" t="str">
        <f>'PER TRIWULAN'!I118</f>
        <v xml:space="preserve"> Geyer </v>
      </c>
      <c r="D124" s="36" t="str">
        <f>'PER TRIWULAN'!B118</f>
        <v>SD NEGERI 4 SURU</v>
      </c>
      <c r="E124" s="71">
        <f>'PER TRIWULAN'!X118</f>
        <v>64960000</v>
      </c>
      <c r="F124" s="89">
        <v>64960000</v>
      </c>
      <c r="G124" s="62">
        <v>4460450</v>
      </c>
      <c r="H124" s="62">
        <v>470000</v>
      </c>
      <c r="I124" s="62">
        <v>1998000</v>
      </c>
      <c r="J124" s="62">
        <v>8977700</v>
      </c>
      <c r="K124" s="62">
        <v>11855000</v>
      </c>
      <c r="L124" s="62">
        <v>3485000</v>
      </c>
      <c r="M124" s="62">
        <v>1737000</v>
      </c>
      <c r="N124" s="62">
        <v>16900000</v>
      </c>
      <c r="O124" s="62">
        <v>5095000</v>
      </c>
      <c r="P124" s="62"/>
      <c r="Q124" s="62">
        <v>1400000</v>
      </c>
      <c r="R124" s="62">
        <v>2100000</v>
      </c>
      <c r="S124" s="62">
        <v>6425000</v>
      </c>
      <c r="T124" s="72">
        <f t="shared" si="4"/>
        <v>64903150</v>
      </c>
      <c r="U124" s="59">
        <f t="shared" si="5"/>
        <v>0</v>
      </c>
      <c r="V124" s="57">
        <f t="shared" si="6"/>
        <v>56850</v>
      </c>
      <c r="W124" s="25"/>
      <c r="X124" s="25"/>
    </row>
    <row r="125" spans="2:24">
      <c r="B125" s="79">
        <f>'PER TRIWULAN'!A119</f>
        <v>114</v>
      </c>
      <c r="C125" s="54" t="str">
        <f>'PER TRIWULAN'!I119</f>
        <v xml:space="preserve"> Geyer </v>
      </c>
      <c r="D125" s="36" t="str">
        <f>'PER TRIWULAN'!B119</f>
        <v>SD NEGERI 5 KARANGANYAR</v>
      </c>
      <c r="E125" s="71">
        <f>'PER TRIWULAN'!X119</f>
        <v>92220000</v>
      </c>
      <c r="F125" s="89">
        <v>92220000</v>
      </c>
      <c r="G125" s="62">
        <v>640000</v>
      </c>
      <c r="H125" s="62">
        <v>1677500</v>
      </c>
      <c r="I125" s="62">
        <v>7863250</v>
      </c>
      <c r="J125" s="62">
        <v>10060200</v>
      </c>
      <c r="K125" s="62">
        <v>17638700</v>
      </c>
      <c r="L125" s="62">
        <v>4170340</v>
      </c>
      <c r="M125" s="62">
        <v>19236000</v>
      </c>
      <c r="N125" s="62">
        <v>18900000</v>
      </c>
      <c r="O125" s="62">
        <v>1190000</v>
      </c>
      <c r="P125" s="62"/>
      <c r="Q125" s="62">
        <v>2400000</v>
      </c>
      <c r="R125" s="62">
        <v>401000</v>
      </c>
      <c r="S125" s="62">
        <v>8043000</v>
      </c>
      <c r="T125" s="72">
        <f t="shared" si="4"/>
        <v>92219990</v>
      </c>
      <c r="U125" s="59">
        <f t="shared" si="5"/>
        <v>0</v>
      </c>
      <c r="V125" s="57">
        <f t="shared" si="6"/>
        <v>10</v>
      </c>
      <c r="W125" s="25"/>
      <c r="X125" s="25"/>
    </row>
    <row r="126" spans="2:24">
      <c r="B126" s="79">
        <f>'PER TRIWULAN'!A120</f>
        <v>115</v>
      </c>
      <c r="C126" s="54" t="str">
        <f>'PER TRIWULAN'!I120</f>
        <v xml:space="preserve"> Geyer </v>
      </c>
      <c r="D126" s="36" t="str">
        <f>'PER TRIWULAN'!B120</f>
        <v>SD NEGERI 3 SOBO</v>
      </c>
      <c r="E126" s="71">
        <f>'PER TRIWULAN'!X120</f>
        <v>66410000</v>
      </c>
      <c r="F126" s="89">
        <v>66410000</v>
      </c>
      <c r="G126" s="62">
        <v>4083750</v>
      </c>
      <c r="H126" s="62">
        <v>784000</v>
      </c>
      <c r="I126" s="62">
        <v>6180000</v>
      </c>
      <c r="J126" s="62">
        <v>6918250</v>
      </c>
      <c r="K126" s="62">
        <v>16265430</v>
      </c>
      <c r="L126" s="62">
        <v>2143570</v>
      </c>
      <c r="M126" s="62">
        <v>3450000</v>
      </c>
      <c r="N126" s="62">
        <v>21600000</v>
      </c>
      <c r="O126" s="62">
        <v>3610000</v>
      </c>
      <c r="P126" s="62"/>
      <c r="Q126" s="62">
        <v>1375000</v>
      </c>
      <c r="R126" s="62"/>
      <c r="S126" s="62"/>
      <c r="T126" s="72">
        <f t="shared" si="4"/>
        <v>66410000</v>
      </c>
      <c r="U126" s="59">
        <f t="shared" si="5"/>
        <v>0</v>
      </c>
      <c r="V126" s="57">
        <f t="shared" si="6"/>
        <v>0</v>
      </c>
      <c r="W126" s="25"/>
      <c r="X126" s="25"/>
    </row>
    <row r="127" spans="2:24">
      <c r="B127" s="79">
        <f>'PER TRIWULAN'!A121</f>
        <v>116</v>
      </c>
      <c r="C127" s="54" t="str">
        <f>'PER TRIWULAN'!I121</f>
        <v xml:space="preserve"> Geyer </v>
      </c>
      <c r="D127" s="36" t="str">
        <f>'PER TRIWULAN'!B121</f>
        <v>SD NEGERI 1 SURU</v>
      </c>
      <c r="E127" s="71">
        <f>'PER TRIWULAN'!X121</f>
        <v>77720000</v>
      </c>
      <c r="F127" s="89">
        <v>77720000</v>
      </c>
      <c r="G127" s="62">
        <v>7183250</v>
      </c>
      <c r="H127" s="62">
        <v>1410000</v>
      </c>
      <c r="I127" s="62">
        <v>9000950</v>
      </c>
      <c r="J127" s="62"/>
      <c r="K127" s="62">
        <v>18357100</v>
      </c>
      <c r="L127" s="62"/>
      <c r="M127" s="62">
        <v>9678700</v>
      </c>
      <c r="N127" s="62">
        <v>18550000</v>
      </c>
      <c r="O127" s="62">
        <v>3170000</v>
      </c>
      <c r="P127" s="62"/>
      <c r="Q127" s="62">
        <v>5770000</v>
      </c>
      <c r="R127" s="62">
        <v>4600000</v>
      </c>
      <c r="S127" s="62"/>
      <c r="T127" s="72">
        <f t="shared" si="4"/>
        <v>77720000</v>
      </c>
      <c r="U127" s="59">
        <f t="shared" si="5"/>
        <v>0</v>
      </c>
      <c r="V127" s="57">
        <f t="shared" si="6"/>
        <v>0</v>
      </c>
      <c r="W127" s="25"/>
      <c r="X127" s="25"/>
    </row>
    <row r="128" spans="2:24">
      <c r="B128" s="79">
        <f>'PER TRIWULAN'!A122</f>
        <v>117</v>
      </c>
      <c r="C128" s="54" t="str">
        <f>'PER TRIWULAN'!I122</f>
        <v xml:space="preserve"> Geyer </v>
      </c>
      <c r="D128" s="36" t="str">
        <f>'PER TRIWULAN'!B122</f>
        <v>SD NEGERI 3 SURU</v>
      </c>
      <c r="E128" s="71">
        <f>'PER TRIWULAN'!X122</f>
        <v>91060000</v>
      </c>
      <c r="F128" s="89">
        <v>91060000</v>
      </c>
      <c r="G128" s="62">
        <v>1000000</v>
      </c>
      <c r="H128" s="62">
        <v>524000</v>
      </c>
      <c r="I128" s="62">
        <v>2446000</v>
      </c>
      <c r="J128" s="62">
        <v>12910300</v>
      </c>
      <c r="K128" s="62">
        <v>18369364</v>
      </c>
      <c r="L128" s="62">
        <v>1497836</v>
      </c>
      <c r="M128" s="62">
        <v>12645000</v>
      </c>
      <c r="N128" s="62">
        <v>21050000</v>
      </c>
      <c r="O128" s="62">
        <v>3940000</v>
      </c>
      <c r="P128" s="62">
        <v>360000</v>
      </c>
      <c r="Q128" s="62">
        <v>4035000</v>
      </c>
      <c r="R128" s="62">
        <v>3200000</v>
      </c>
      <c r="S128" s="62">
        <v>9082500</v>
      </c>
      <c r="T128" s="72">
        <f t="shared" si="4"/>
        <v>91060000</v>
      </c>
      <c r="U128" s="59">
        <f t="shared" si="5"/>
        <v>0</v>
      </c>
      <c r="V128" s="57">
        <f t="shared" si="6"/>
        <v>0</v>
      </c>
      <c r="W128" s="25"/>
      <c r="X128" s="25"/>
    </row>
    <row r="129" spans="2:24">
      <c r="B129" s="79">
        <f>'PER TRIWULAN'!A123</f>
        <v>118</v>
      </c>
      <c r="C129" s="54" t="str">
        <f>'PER TRIWULAN'!I123</f>
        <v xml:space="preserve"> Geyer </v>
      </c>
      <c r="D129" s="36" t="str">
        <f>'PER TRIWULAN'!B123</f>
        <v>SD NEGERI 1 GUNDIH</v>
      </c>
      <c r="E129" s="71">
        <f>'PER TRIWULAN'!X123</f>
        <v>97440000</v>
      </c>
      <c r="F129" s="89">
        <v>97440000</v>
      </c>
      <c r="G129" s="62">
        <v>8137750</v>
      </c>
      <c r="H129" s="62">
        <v>788000</v>
      </c>
      <c r="I129" s="62">
        <v>6194700</v>
      </c>
      <c r="J129" s="62">
        <v>13073000</v>
      </c>
      <c r="K129" s="62">
        <v>13526000</v>
      </c>
      <c r="L129" s="62">
        <v>2395600</v>
      </c>
      <c r="M129" s="62">
        <v>3300000</v>
      </c>
      <c r="N129" s="62">
        <v>14800000</v>
      </c>
      <c r="O129" s="62">
        <v>6630000</v>
      </c>
      <c r="P129" s="62">
        <v>1365000</v>
      </c>
      <c r="Q129" s="62">
        <v>4400000</v>
      </c>
      <c r="R129" s="62">
        <v>4460000</v>
      </c>
      <c r="S129" s="62">
        <v>18213225</v>
      </c>
      <c r="T129" s="72">
        <f t="shared" si="4"/>
        <v>97283275</v>
      </c>
      <c r="U129" s="59">
        <f t="shared" si="5"/>
        <v>0</v>
      </c>
      <c r="V129" s="57">
        <f t="shared" si="6"/>
        <v>156725</v>
      </c>
      <c r="W129" s="25"/>
      <c r="X129" s="25"/>
    </row>
    <row r="130" spans="2:24">
      <c r="B130" s="79">
        <f>'PER TRIWULAN'!A124</f>
        <v>119</v>
      </c>
      <c r="C130" s="54" t="str">
        <f>'PER TRIWULAN'!I124</f>
        <v xml:space="preserve"> Geyer </v>
      </c>
      <c r="D130" s="36" t="str">
        <f>'PER TRIWULAN'!B124</f>
        <v>SD NEGERI 2 GUNDIH</v>
      </c>
      <c r="E130" s="71">
        <f>'PER TRIWULAN'!X124</f>
        <v>78590000</v>
      </c>
      <c r="F130" s="89">
        <v>78590000</v>
      </c>
      <c r="G130" s="62">
        <v>2300000</v>
      </c>
      <c r="H130" s="62">
        <v>520000</v>
      </c>
      <c r="I130" s="62">
        <v>11340850</v>
      </c>
      <c r="J130" s="62">
        <v>16939275</v>
      </c>
      <c r="K130" s="62">
        <v>17743704</v>
      </c>
      <c r="L130" s="62">
        <v>3567171</v>
      </c>
      <c r="M130" s="62">
        <v>2581000</v>
      </c>
      <c r="N130" s="62">
        <v>11900000</v>
      </c>
      <c r="O130" s="62">
        <v>6150000</v>
      </c>
      <c r="P130" s="62"/>
      <c r="Q130" s="62">
        <v>1800000</v>
      </c>
      <c r="R130" s="62">
        <v>3748000</v>
      </c>
      <c r="S130" s="62"/>
      <c r="T130" s="72">
        <f t="shared" si="4"/>
        <v>78590000</v>
      </c>
      <c r="U130" s="59">
        <f t="shared" si="5"/>
        <v>0</v>
      </c>
      <c r="V130" s="57">
        <f t="shared" si="6"/>
        <v>0</v>
      </c>
      <c r="W130" s="25"/>
      <c r="X130" s="25"/>
    </row>
    <row r="131" spans="2:24">
      <c r="B131" s="79">
        <f>'PER TRIWULAN'!A125</f>
        <v>120</v>
      </c>
      <c r="C131" s="54" t="str">
        <f>'PER TRIWULAN'!I125</f>
        <v xml:space="preserve"> Geyer </v>
      </c>
      <c r="D131" s="36" t="str">
        <f>'PER TRIWULAN'!B125</f>
        <v>SD NEGERI 5 GUNDIH</v>
      </c>
      <c r="E131" s="71">
        <f>'PER TRIWULAN'!X125</f>
        <v>69310000</v>
      </c>
      <c r="F131" s="89">
        <v>69310000</v>
      </c>
      <c r="G131" s="62">
        <v>3492400</v>
      </c>
      <c r="H131" s="62">
        <v>527000</v>
      </c>
      <c r="I131" s="62">
        <v>5799500</v>
      </c>
      <c r="J131" s="62">
        <v>10753400</v>
      </c>
      <c r="K131" s="62">
        <v>12670500</v>
      </c>
      <c r="L131" s="62">
        <v>1547228</v>
      </c>
      <c r="M131" s="62">
        <v>6484800</v>
      </c>
      <c r="N131" s="62">
        <v>9902000</v>
      </c>
      <c r="O131" s="62">
        <v>5310000</v>
      </c>
      <c r="P131" s="62"/>
      <c r="Q131" s="62">
        <v>4140000</v>
      </c>
      <c r="R131" s="62">
        <v>5585000</v>
      </c>
      <c r="S131" s="62">
        <v>3093950</v>
      </c>
      <c r="T131" s="72">
        <f t="shared" si="4"/>
        <v>69305778</v>
      </c>
      <c r="U131" s="59">
        <f t="shared" si="5"/>
        <v>0</v>
      </c>
      <c r="V131" s="57">
        <f t="shared" si="6"/>
        <v>4222</v>
      </c>
      <c r="W131" s="25"/>
      <c r="X131" s="25"/>
    </row>
    <row r="132" spans="2:24">
      <c r="B132" s="79">
        <f>'PER TRIWULAN'!A126</f>
        <v>121</v>
      </c>
      <c r="C132" s="54" t="str">
        <f>'PER TRIWULAN'!I126</f>
        <v xml:space="preserve"> Geyer </v>
      </c>
      <c r="D132" s="36" t="str">
        <f>'PER TRIWULAN'!B126</f>
        <v>SD NEGERI 2 JAMBANGAN</v>
      </c>
      <c r="E132" s="71">
        <f>'PER TRIWULAN'!X126</f>
        <v>73660000</v>
      </c>
      <c r="F132" s="89">
        <v>73660000</v>
      </c>
      <c r="G132" s="62">
        <v>4500400</v>
      </c>
      <c r="H132" s="62"/>
      <c r="I132" s="62">
        <v>7572750</v>
      </c>
      <c r="J132" s="62">
        <v>10820400</v>
      </c>
      <c r="K132" s="62">
        <v>11716550</v>
      </c>
      <c r="L132" s="62">
        <v>255091</v>
      </c>
      <c r="M132" s="62">
        <v>1050000</v>
      </c>
      <c r="N132" s="62">
        <v>21800000</v>
      </c>
      <c r="O132" s="62">
        <v>4335000</v>
      </c>
      <c r="P132" s="62"/>
      <c r="Q132" s="62">
        <v>2600000</v>
      </c>
      <c r="R132" s="62">
        <v>2420000</v>
      </c>
      <c r="S132" s="62">
        <v>6589000</v>
      </c>
      <c r="T132" s="72">
        <f t="shared" si="4"/>
        <v>73659191</v>
      </c>
      <c r="U132" s="59">
        <f t="shared" si="5"/>
        <v>0</v>
      </c>
      <c r="V132" s="57">
        <f t="shared" si="6"/>
        <v>809</v>
      </c>
      <c r="W132" s="25"/>
      <c r="X132" s="25"/>
    </row>
    <row r="133" spans="2:24">
      <c r="B133" s="79">
        <f>'PER TRIWULAN'!A127</f>
        <v>122</v>
      </c>
      <c r="C133" s="54" t="str">
        <f>'PER TRIWULAN'!I127</f>
        <v xml:space="preserve"> Geyer </v>
      </c>
      <c r="D133" s="36" t="str">
        <f>'PER TRIWULAN'!B127</f>
        <v>SD NEGERI 4 JAMBANGAN</v>
      </c>
      <c r="E133" s="71">
        <f>'PER TRIWULAN'!X127</f>
        <v>122960000</v>
      </c>
      <c r="F133" s="89">
        <v>122960000</v>
      </c>
      <c r="G133" s="62">
        <v>6052000</v>
      </c>
      <c r="H133" s="62">
        <v>1075000</v>
      </c>
      <c r="I133" s="62">
        <v>2700000</v>
      </c>
      <c r="J133" s="62">
        <v>5111500</v>
      </c>
      <c r="K133" s="62">
        <v>18890550</v>
      </c>
      <c r="L133" s="62">
        <v>665466</v>
      </c>
      <c r="M133" s="62">
        <v>16518000</v>
      </c>
      <c r="N133" s="62">
        <v>41472609</v>
      </c>
      <c r="O133" s="62">
        <v>7980000</v>
      </c>
      <c r="P133" s="62"/>
      <c r="Q133" s="62">
        <v>9628821</v>
      </c>
      <c r="R133" s="62">
        <v>7325500</v>
      </c>
      <c r="S133" s="62">
        <v>5505000</v>
      </c>
      <c r="T133" s="72">
        <f t="shared" si="4"/>
        <v>122924446</v>
      </c>
      <c r="U133" s="59">
        <f t="shared" si="5"/>
        <v>0</v>
      </c>
      <c r="V133" s="57">
        <f t="shared" si="6"/>
        <v>35554</v>
      </c>
      <c r="W133" s="25"/>
      <c r="X133" s="25"/>
    </row>
    <row r="134" spans="2:24">
      <c r="B134" s="79">
        <f>'PER TRIWULAN'!A128</f>
        <v>123</v>
      </c>
      <c r="C134" s="54" t="str">
        <f>'PER TRIWULAN'!I128</f>
        <v xml:space="preserve"> Geyer </v>
      </c>
      <c r="D134" s="36" t="str">
        <f>'PER TRIWULAN'!B128</f>
        <v>SD NEGERI 4 KARANGANYAR</v>
      </c>
      <c r="E134" s="71">
        <f>'PER TRIWULAN'!X128</f>
        <v>63510000</v>
      </c>
      <c r="F134" s="89">
        <v>63510000</v>
      </c>
      <c r="G134" s="62">
        <v>1924000</v>
      </c>
      <c r="H134" s="62">
        <v>644000</v>
      </c>
      <c r="I134" s="62">
        <v>3786500</v>
      </c>
      <c r="J134" s="62">
        <v>4873553</v>
      </c>
      <c r="K134" s="62">
        <v>8165460</v>
      </c>
      <c r="L134" s="62">
        <v>5384663</v>
      </c>
      <c r="M134" s="62">
        <v>7700000</v>
      </c>
      <c r="N134" s="62">
        <v>18096324</v>
      </c>
      <c r="O134" s="62">
        <v>7146500</v>
      </c>
      <c r="P134" s="62"/>
      <c r="Q134" s="62">
        <v>3409000</v>
      </c>
      <c r="R134" s="62">
        <v>2380000</v>
      </c>
      <c r="S134" s="62"/>
      <c r="T134" s="72">
        <f t="shared" si="4"/>
        <v>63510000</v>
      </c>
      <c r="U134" s="59">
        <f t="shared" si="5"/>
        <v>0</v>
      </c>
      <c r="V134" s="57">
        <f t="shared" si="6"/>
        <v>0</v>
      </c>
      <c r="W134" s="25"/>
      <c r="X134" s="25"/>
    </row>
    <row r="135" spans="2:24">
      <c r="B135" s="79">
        <f>'PER TRIWULAN'!A129</f>
        <v>124</v>
      </c>
      <c r="C135" s="54" t="str">
        <f>'PER TRIWULAN'!I129</f>
        <v xml:space="preserve"> Geyer </v>
      </c>
      <c r="D135" s="36" t="str">
        <f>'PER TRIWULAN'!B129</f>
        <v>SD NEGERI 2 BANGSRI</v>
      </c>
      <c r="E135" s="71">
        <f>'PER TRIWULAN'!X129</f>
        <v>43500000</v>
      </c>
      <c r="F135" s="89">
        <v>43500000</v>
      </c>
      <c r="G135" s="62">
        <v>2483000</v>
      </c>
      <c r="H135" s="62">
        <v>0</v>
      </c>
      <c r="I135" s="62">
        <v>2146000</v>
      </c>
      <c r="J135" s="62">
        <v>3847900</v>
      </c>
      <c r="K135" s="62">
        <v>12408900</v>
      </c>
      <c r="L135" s="62">
        <v>655000</v>
      </c>
      <c r="M135" s="62">
        <v>1500000</v>
      </c>
      <c r="N135" s="62">
        <v>8250000</v>
      </c>
      <c r="O135" s="62">
        <v>6682600</v>
      </c>
      <c r="P135" s="62"/>
      <c r="Q135" s="62">
        <v>2026600</v>
      </c>
      <c r="R135" s="62">
        <v>3500000</v>
      </c>
      <c r="S135" s="62"/>
      <c r="T135" s="72">
        <f t="shared" si="4"/>
        <v>43500000</v>
      </c>
      <c r="U135" s="59">
        <f t="shared" si="5"/>
        <v>0</v>
      </c>
      <c r="V135" s="57">
        <f t="shared" si="6"/>
        <v>0</v>
      </c>
      <c r="W135" s="25"/>
      <c r="X135" s="25"/>
    </row>
    <row r="136" spans="2:24">
      <c r="B136" s="79">
        <f>'PER TRIWULAN'!A130</f>
        <v>125</v>
      </c>
      <c r="C136" s="54" t="str">
        <f>'PER TRIWULAN'!I130</f>
        <v xml:space="preserve"> Geyer </v>
      </c>
      <c r="D136" s="36" t="str">
        <f>'PER TRIWULAN'!B130</f>
        <v>SD NEGERI 1 NGRANDU</v>
      </c>
      <c r="E136" s="71">
        <f>'PER TRIWULAN'!X130</f>
        <v>61190000</v>
      </c>
      <c r="F136" s="89">
        <v>61190000</v>
      </c>
      <c r="G136" s="62">
        <v>4636500</v>
      </c>
      <c r="H136" s="62">
        <v>375000</v>
      </c>
      <c r="I136" s="62">
        <v>3334550</v>
      </c>
      <c r="J136" s="62">
        <v>6733500</v>
      </c>
      <c r="K136" s="62">
        <v>20951950</v>
      </c>
      <c r="L136" s="62">
        <v>1612000</v>
      </c>
      <c r="M136" s="62">
        <v>8791500</v>
      </c>
      <c r="N136" s="62">
        <v>6300000</v>
      </c>
      <c r="O136" s="62">
        <v>5530000</v>
      </c>
      <c r="P136" s="62"/>
      <c r="Q136" s="62">
        <v>2925000</v>
      </c>
      <c r="R136" s="62"/>
      <c r="S136" s="62"/>
      <c r="T136" s="72">
        <f t="shared" si="4"/>
        <v>61190000</v>
      </c>
      <c r="U136" s="59">
        <f t="shared" si="5"/>
        <v>0</v>
      </c>
      <c r="V136" s="57">
        <f t="shared" si="6"/>
        <v>0</v>
      </c>
      <c r="W136" s="25"/>
      <c r="X136" s="25"/>
    </row>
    <row r="137" spans="2:24">
      <c r="B137" s="79">
        <f>'PER TRIWULAN'!A131</f>
        <v>126</v>
      </c>
      <c r="C137" s="54" t="str">
        <f>'PER TRIWULAN'!I131</f>
        <v xml:space="preserve"> Geyer </v>
      </c>
      <c r="D137" s="36" t="str">
        <f>'PER TRIWULAN'!B131</f>
        <v>SD NEGERI 3 NGRANDU</v>
      </c>
      <c r="E137" s="71">
        <f>'PER TRIWULAN'!X131</f>
        <v>77430000</v>
      </c>
      <c r="F137" s="89">
        <v>77430000</v>
      </c>
      <c r="G137" s="62">
        <v>2313500</v>
      </c>
      <c r="H137" s="62">
        <v>499800</v>
      </c>
      <c r="I137" s="62">
        <v>5256500</v>
      </c>
      <c r="J137" s="62">
        <v>11789800</v>
      </c>
      <c r="K137" s="62">
        <v>15607350</v>
      </c>
      <c r="L137" s="62">
        <v>789632</v>
      </c>
      <c r="M137" s="62">
        <v>15678000</v>
      </c>
      <c r="N137" s="62">
        <v>10800000</v>
      </c>
      <c r="O137" s="62">
        <v>2860000</v>
      </c>
      <c r="P137" s="62"/>
      <c r="Q137" s="62">
        <v>3725950</v>
      </c>
      <c r="R137" s="62"/>
      <c r="S137" s="62">
        <v>8109000</v>
      </c>
      <c r="T137" s="72">
        <f t="shared" si="4"/>
        <v>77429532</v>
      </c>
      <c r="U137" s="59">
        <f t="shared" si="5"/>
        <v>0</v>
      </c>
      <c r="V137" s="57">
        <f t="shared" si="6"/>
        <v>468</v>
      </c>
      <c r="W137" s="25"/>
      <c r="X137" s="25"/>
    </row>
    <row r="138" spans="2:24">
      <c r="B138" s="79">
        <f>'PER TRIWULAN'!A132</f>
        <v>127</v>
      </c>
      <c r="C138" s="54" t="str">
        <f>'PER TRIWULAN'!I132</f>
        <v xml:space="preserve"> Godong </v>
      </c>
      <c r="D138" s="36" t="str">
        <f>'PER TRIWULAN'!B132</f>
        <v>SD NEGERI 1 BUGEL</v>
      </c>
      <c r="E138" s="71">
        <f>'PER TRIWULAN'!X132</f>
        <v>125860000</v>
      </c>
      <c r="F138" s="89">
        <v>125860000</v>
      </c>
      <c r="G138" s="62">
        <v>150000</v>
      </c>
      <c r="H138" s="62">
        <v>280000</v>
      </c>
      <c r="I138" s="62">
        <v>15259400</v>
      </c>
      <c r="J138" s="62">
        <v>22948700</v>
      </c>
      <c r="K138" s="62">
        <v>23653150</v>
      </c>
      <c r="L138" s="62">
        <v>6300553</v>
      </c>
      <c r="M138" s="62">
        <v>11739500</v>
      </c>
      <c r="N138" s="62">
        <v>17400000</v>
      </c>
      <c r="O138" s="62">
        <v>2015000</v>
      </c>
      <c r="P138" s="62"/>
      <c r="Q138" s="62">
        <v>1600000</v>
      </c>
      <c r="R138" s="62">
        <v>11938500</v>
      </c>
      <c r="S138" s="62">
        <v>12535000</v>
      </c>
      <c r="T138" s="72">
        <f t="shared" si="4"/>
        <v>125819803</v>
      </c>
      <c r="U138" s="59">
        <f t="shared" si="5"/>
        <v>0</v>
      </c>
      <c r="V138" s="57">
        <f t="shared" si="6"/>
        <v>40197</v>
      </c>
      <c r="W138" s="59" t="e">
        <f>V138-#REF!</f>
        <v>#REF!</v>
      </c>
      <c r="X138" s="25"/>
    </row>
    <row r="139" spans="2:24">
      <c r="B139" s="79">
        <f>'PER TRIWULAN'!A133</f>
        <v>128</v>
      </c>
      <c r="C139" s="54" t="str">
        <f>'PER TRIWULAN'!I133</f>
        <v xml:space="preserve"> Godong </v>
      </c>
      <c r="D139" s="36" t="str">
        <f>'PER TRIWULAN'!B133</f>
        <v>SD NEGERI 1 DOROLEGI</v>
      </c>
      <c r="E139" s="71">
        <f>'PER TRIWULAN'!X133</f>
        <v>102080000</v>
      </c>
      <c r="F139" s="89">
        <v>102080000</v>
      </c>
      <c r="G139" s="62">
        <v>2479500</v>
      </c>
      <c r="H139" s="62">
        <v>900000</v>
      </c>
      <c r="I139" s="62">
        <v>12449100</v>
      </c>
      <c r="J139" s="62">
        <v>18092474</v>
      </c>
      <c r="K139" s="62">
        <v>21681750</v>
      </c>
      <c r="L139" s="62">
        <v>914876</v>
      </c>
      <c r="M139" s="62">
        <v>7023500</v>
      </c>
      <c r="N139" s="62">
        <v>21000000</v>
      </c>
      <c r="O139" s="62">
        <v>5080000</v>
      </c>
      <c r="P139" s="62">
        <v>877000</v>
      </c>
      <c r="Q139" s="62">
        <v>2669800</v>
      </c>
      <c r="R139" s="62">
        <v>8912000</v>
      </c>
      <c r="S139" s="62"/>
      <c r="T139" s="72">
        <f t="shared" si="4"/>
        <v>102080000</v>
      </c>
      <c r="U139" s="59">
        <f t="shared" si="5"/>
        <v>0</v>
      </c>
      <c r="V139" s="57">
        <f t="shared" si="6"/>
        <v>0</v>
      </c>
      <c r="W139" s="59" t="e">
        <f>V139-#REF!</f>
        <v>#REF!</v>
      </c>
      <c r="X139" s="25"/>
    </row>
    <row r="140" spans="2:24">
      <c r="B140" s="79">
        <f>'PER TRIWULAN'!A134</f>
        <v>129</v>
      </c>
      <c r="C140" s="54" t="str">
        <f>'PER TRIWULAN'!I134</f>
        <v xml:space="preserve"> Godong </v>
      </c>
      <c r="D140" s="36" t="str">
        <f>'PER TRIWULAN'!B134</f>
        <v>SD NEGERI 1 GODONG</v>
      </c>
      <c r="E140" s="71">
        <f>'PER TRIWULAN'!X134</f>
        <v>142970000</v>
      </c>
      <c r="F140" s="89">
        <v>142970000</v>
      </c>
      <c r="G140" s="62">
        <v>4487750</v>
      </c>
      <c r="H140" s="62">
        <v>1000000</v>
      </c>
      <c r="I140" s="62">
        <v>28883200</v>
      </c>
      <c r="J140" s="62">
        <v>22666750</v>
      </c>
      <c r="K140" s="62">
        <v>18096150</v>
      </c>
      <c r="L140" s="62">
        <v>5263675</v>
      </c>
      <c r="M140" s="62">
        <v>19259230</v>
      </c>
      <c r="N140" s="62">
        <v>18850000</v>
      </c>
      <c r="O140" s="62">
        <v>9051500</v>
      </c>
      <c r="P140" s="62">
        <v>1245000</v>
      </c>
      <c r="Q140" s="62">
        <v>1843000</v>
      </c>
      <c r="R140" s="62"/>
      <c r="S140" s="62">
        <v>12066000</v>
      </c>
      <c r="T140" s="72">
        <f t="shared" si="4"/>
        <v>142712255</v>
      </c>
      <c r="U140" s="59">
        <f t="shared" si="5"/>
        <v>0</v>
      </c>
      <c r="V140" s="57">
        <f t="shared" si="6"/>
        <v>257745</v>
      </c>
      <c r="W140" s="59" t="e">
        <f>V140-#REF!</f>
        <v>#REF!</v>
      </c>
      <c r="X140" s="25"/>
    </row>
    <row r="141" spans="2:24">
      <c r="B141" s="79">
        <f>'PER TRIWULAN'!A135</f>
        <v>130</v>
      </c>
      <c r="C141" s="54" t="str">
        <f>'PER TRIWULAN'!I135</f>
        <v xml:space="preserve"> Godong </v>
      </c>
      <c r="D141" s="36" t="str">
        <f>'PER TRIWULAN'!B135</f>
        <v>SD NEGERI 1 HARJOWINANGUN</v>
      </c>
      <c r="E141" s="71">
        <f>'PER TRIWULAN'!X135</f>
        <v>92800000</v>
      </c>
      <c r="F141" s="89">
        <v>92800000</v>
      </c>
      <c r="G141" s="62">
        <v>2389500</v>
      </c>
      <c r="H141" s="62">
        <v>1000000</v>
      </c>
      <c r="I141" s="62">
        <v>23847887</v>
      </c>
      <c r="J141" s="62">
        <v>19279356</v>
      </c>
      <c r="K141" s="62">
        <v>14285531</v>
      </c>
      <c r="L141" s="62">
        <v>2329201</v>
      </c>
      <c r="M141" s="62"/>
      <c r="N141" s="62">
        <v>13200000</v>
      </c>
      <c r="O141" s="62">
        <v>6043000</v>
      </c>
      <c r="P141" s="62">
        <v>1600000</v>
      </c>
      <c r="Q141" s="62">
        <v>1800000</v>
      </c>
      <c r="R141" s="62">
        <v>3065525</v>
      </c>
      <c r="S141" s="62">
        <v>3960000</v>
      </c>
      <c r="T141" s="72">
        <f t="shared" ref="T141:T204" si="7">SUM(G141:S141)</f>
        <v>92800000</v>
      </c>
      <c r="U141" s="59">
        <f t="shared" ref="U141:U204" si="8">E141-F141</f>
        <v>0</v>
      </c>
      <c r="V141" s="57">
        <f t="shared" ref="V141:V204" si="9">F141-T141</f>
        <v>0</v>
      </c>
      <c r="W141" s="59" t="e">
        <f>V141-#REF!</f>
        <v>#REF!</v>
      </c>
      <c r="X141" s="25"/>
    </row>
    <row r="142" spans="2:24">
      <c r="B142" s="79">
        <f>'PER TRIWULAN'!A136</f>
        <v>131</v>
      </c>
      <c r="C142" s="54" t="str">
        <f>'PER TRIWULAN'!I136</f>
        <v xml:space="preserve"> Godong </v>
      </c>
      <c r="D142" s="36" t="str">
        <f>'PER TRIWULAN'!B136</f>
        <v>SD NEGERI 1 KARANG GENENG</v>
      </c>
      <c r="E142" s="71">
        <f>'PER TRIWULAN'!X136</f>
        <v>112230000</v>
      </c>
      <c r="F142" s="89">
        <v>112230000</v>
      </c>
      <c r="G142" s="62">
        <v>1382000</v>
      </c>
      <c r="H142" s="62">
        <v>1000000</v>
      </c>
      <c r="I142" s="62">
        <v>2993190</v>
      </c>
      <c r="J142" s="62">
        <v>21609400</v>
      </c>
      <c r="K142" s="62">
        <v>21471250</v>
      </c>
      <c r="L142" s="62">
        <v>3082642</v>
      </c>
      <c r="M142" s="62">
        <v>14425000</v>
      </c>
      <c r="N142" s="62">
        <v>29050000</v>
      </c>
      <c r="O142" s="62">
        <v>9829000</v>
      </c>
      <c r="P142" s="62">
        <v>2450000</v>
      </c>
      <c r="Q142" s="62">
        <v>1000000</v>
      </c>
      <c r="R142" s="62">
        <v>3270900</v>
      </c>
      <c r="S142" s="62"/>
      <c r="T142" s="72">
        <f t="shared" si="7"/>
        <v>111563382</v>
      </c>
      <c r="U142" s="59">
        <f t="shared" si="8"/>
        <v>0</v>
      </c>
      <c r="V142" s="57">
        <f t="shared" si="9"/>
        <v>666618</v>
      </c>
      <c r="W142" s="59" t="e">
        <f>V142-#REF!</f>
        <v>#REF!</v>
      </c>
      <c r="X142" s="25"/>
    </row>
    <row r="143" spans="2:24">
      <c r="B143" s="79">
        <f>'PER TRIWULAN'!A137</f>
        <v>132</v>
      </c>
      <c r="C143" s="54" t="str">
        <f>'PER TRIWULAN'!I137</f>
        <v xml:space="preserve"> Godong </v>
      </c>
      <c r="D143" s="36" t="str">
        <f>'PER TRIWULAN'!B137</f>
        <v>SD NEGERI 1 KEMLOKO</v>
      </c>
      <c r="E143" s="71">
        <f>'PER TRIWULAN'!X137</f>
        <v>97730000</v>
      </c>
      <c r="F143" s="89">
        <v>97730000</v>
      </c>
      <c r="G143" s="62">
        <v>539000</v>
      </c>
      <c r="H143" s="62">
        <v>1500000</v>
      </c>
      <c r="I143" s="62">
        <v>15090000</v>
      </c>
      <c r="J143" s="62">
        <v>18172695</v>
      </c>
      <c r="K143" s="62">
        <v>15622998</v>
      </c>
      <c r="L143" s="62">
        <v>2554000</v>
      </c>
      <c r="M143" s="62">
        <v>5285000</v>
      </c>
      <c r="N143" s="62">
        <v>9850000</v>
      </c>
      <c r="O143" s="62">
        <v>10170000</v>
      </c>
      <c r="P143" s="62"/>
      <c r="Q143" s="62">
        <v>2343150</v>
      </c>
      <c r="R143" s="62">
        <v>7900000</v>
      </c>
      <c r="S143" s="62">
        <v>1650000</v>
      </c>
      <c r="T143" s="72">
        <f t="shared" si="7"/>
        <v>90676843</v>
      </c>
      <c r="U143" s="59">
        <f t="shared" si="8"/>
        <v>0</v>
      </c>
      <c r="V143" s="57">
        <f t="shared" si="9"/>
        <v>7053157</v>
      </c>
      <c r="W143" s="59" t="e">
        <f>V143-#REF!</f>
        <v>#REF!</v>
      </c>
      <c r="X143" s="25"/>
    </row>
    <row r="144" spans="2:24">
      <c r="B144" s="79">
        <f>'PER TRIWULAN'!A138</f>
        <v>133</v>
      </c>
      <c r="C144" s="54" t="str">
        <f>'PER TRIWULAN'!I138</f>
        <v xml:space="preserve"> Godong </v>
      </c>
      <c r="D144" s="36" t="str">
        <f>'PER TRIWULAN'!B138</f>
        <v>SD NEGERI 1 KETANGIREJO</v>
      </c>
      <c r="E144" s="71">
        <f>'PER TRIWULAN'!X138</f>
        <v>104980000</v>
      </c>
      <c r="F144" s="89">
        <v>104980000</v>
      </c>
      <c r="G144" s="62">
        <v>1644500</v>
      </c>
      <c r="H144" s="62">
        <v>980000</v>
      </c>
      <c r="I144" s="62">
        <v>11455300</v>
      </c>
      <c r="J144" s="62">
        <v>20589600</v>
      </c>
      <c r="K144" s="62">
        <v>35053350</v>
      </c>
      <c r="L144" s="62">
        <v>2524115</v>
      </c>
      <c r="M144" s="62">
        <v>1743000</v>
      </c>
      <c r="N144" s="62">
        <v>23040000</v>
      </c>
      <c r="O144" s="62">
        <v>2991500</v>
      </c>
      <c r="P144" s="62"/>
      <c r="Q144" s="62">
        <v>4193000</v>
      </c>
      <c r="R144" s="62"/>
      <c r="S144" s="62"/>
      <c r="T144" s="72">
        <f t="shared" si="7"/>
        <v>104214365</v>
      </c>
      <c r="U144" s="59">
        <f t="shared" si="8"/>
        <v>0</v>
      </c>
      <c r="V144" s="57">
        <f t="shared" si="9"/>
        <v>765635</v>
      </c>
      <c r="W144" s="59" t="e">
        <f>V144-#REF!</f>
        <v>#REF!</v>
      </c>
      <c r="X144" s="25"/>
    </row>
    <row r="145" spans="2:24">
      <c r="B145" s="79">
        <f>'PER TRIWULAN'!A139</f>
        <v>134</v>
      </c>
      <c r="C145" s="54" t="str">
        <f>'PER TRIWULAN'!I139</f>
        <v xml:space="preserve"> Godong </v>
      </c>
      <c r="D145" s="36" t="str">
        <f>'PER TRIWULAN'!B139</f>
        <v>SD NEGERI 1 KLAMPOK</v>
      </c>
      <c r="E145" s="71">
        <f>'PER TRIWULAN'!X139</f>
        <v>75400000</v>
      </c>
      <c r="F145" s="89">
        <v>75400000</v>
      </c>
      <c r="G145" s="62">
        <v>1351500</v>
      </c>
      <c r="H145" s="62">
        <v>500000</v>
      </c>
      <c r="I145" s="62">
        <v>13356800</v>
      </c>
      <c r="J145" s="62">
        <v>6857500</v>
      </c>
      <c r="K145" s="62">
        <v>16534750</v>
      </c>
      <c r="L145" s="62">
        <v>3798950</v>
      </c>
      <c r="M145" s="62">
        <v>7270000</v>
      </c>
      <c r="N145" s="62">
        <v>18035000</v>
      </c>
      <c r="O145" s="62">
        <v>4135000</v>
      </c>
      <c r="P145" s="62"/>
      <c r="Q145" s="62">
        <v>3560500</v>
      </c>
      <c r="R145" s="62"/>
      <c r="S145" s="62"/>
      <c r="T145" s="72">
        <f t="shared" si="7"/>
        <v>75400000</v>
      </c>
      <c r="U145" s="59">
        <f t="shared" si="8"/>
        <v>0</v>
      </c>
      <c r="V145" s="57">
        <f t="shared" si="9"/>
        <v>0</v>
      </c>
      <c r="W145" s="59" t="e">
        <f>V145-#REF!</f>
        <v>#REF!</v>
      </c>
      <c r="X145" s="25"/>
    </row>
    <row r="146" spans="2:24">
      <c r="B146" s="79">
        <f>'PER TRIWULAN'!A140</f>
        <v>135</v>
      </c>
      <c r="C146" s="54" t="str">
        <f>'PER TRIWULAN'!I140</f>
        <v xml:space="preserve"> Godong </v>
      </c>
      <c r="D146" s="36" t="str">
        <f>'PER TRIWULAN'!B140</f>
        <v>SD NEGERI 1 KOPEK</v>
      </c>
      <c r="E146" s="71">
        <f>'PER TRIWULAN'!X140</f>
        <v>103530000</v>
      </c>
      <c r="F146" s="89">
        <v>103530000</v>
      </c>
      <c r="G146" s="62">
        <v>5459000</v>
      </c>
      <c r="H146" s="62">
        <v>1598000</v>
      </c>
      <c r="I146" s="62">
        <v>20997070</v>
      </c>
      <c r="J146" s="62">
        <v>19245400</v>
      </c>
      <c r="K146" s="62">
        <v>13325105</v>
      </c>
      <c r="L146" s="62">
        <v>3194385</v>
      </c>
      <c r="M146" s="62">
        <v>4134500</v>
      </c>
      <c r="N146" s="62">
        <v>27251000</v>
      </c>
      <c r="O146" s="62">
        <v>4803690</v>
      </c>
      <c r="P146" s="62"/>
      <c r="Q146" s="62">
        <v>3521850</v>
      </c>
      <c r="R146" s="62"/>
      <c r="S146" s="62"/>
      <c r="T146" s="72">
        <f t="shared" si="7"/>
        <v>103530000</v>
      </c>
      <c r="U146" s="59">
        <f t="shared" si="8"/>
        <v>0</v>
      </c>
      <c r="V146" s="57">
        <f t="shared" si="9"/>
        <v>0</v>
      </c>
      <c r="W146" s="59" t="e">
        <f>V146-#REF!</f>
        <v>#REF!</v>
      </c>
      <c r="X146" s="25"/>
    </row>
    <row r="147" spans="2:24">
      <c r="B147" s="79">
        <f>'PER TRIWULAN'!A141</f>
        <v>136</v>
      </c>
      <c r="C147" s="54" t="str">
        <f>'PER TRIWULAN'!I141</f>
        <v xml:space="preserve"> Godong </v>
      </c>
      <c r="D147" s="36" t="str">
        <f>'PER TRIWULAN'!B141</f>
        <v>SD NEGERI 1 MANGGARMAS</v>
      </c>
      <c r="E147" s="71">
        <f>'PER TRIWULAN'!X141</f>
        <v>62350000</v>
      </c>
      <c r="F147" s="89">
        <v>62350000</v>
      </c>
      <c r="G147" s="62">
        <v>1875550</v>
      </c>
      <c r="H147" s="62"/>
      <c r="I147" s="62">
        <v>9349710</v>
      </c>
      <c r="J147" s="62">
        <v>9114100</v>
      </c>
      <c r="K147" s="62">
        <v>14534400</v>
      </c>
      <c r="L147" s="62">
        <v>2008740</v>
      </c>
      <c r="M147" s="62">
        <v>1670000</v>
      </c>
      <c r="N147" s="62">
        <v>14850000</v>
      </c>
      <c r="O147" s="62">
        <v>3421000</v>
      </c>
      <c r="P147" s="62">
        <v>1125000</v>
      </c>
      <c r="Q147" s="62">
        <v>4401500</v>
      </c>
      <c r="R147" s="62"/>
      <c r="S147" s="62"/>
      <c r="T147" s="72">
        <f t="shared" si="7"/>
        <v>62350000</v>
      </c>
      <c r="U147" s="59">
        <f t="shared" si="8"/>
        <v>0</v>
      </c>
      <c r="V147" s="57">
        <f t="shared" si="9"/>
        <v>0</v>
      </c>
      <c r="W147" s="59" t="e">
        <f>V147-#REF!</f>
        <v>#REF!</v>
      </c>
      <c r="X147" s="25"/>
    </row>
    <row r="148" spans="2:24">
      <c r="B148" s="79">
        <f>'PER TRIWULAN'!A142</f>
        <v>137</v>
      </c>
      <c r="C148" s="54" t="str">
        <f>'PER TRIWULAN'!I142</f>
        <v xml:space="preserve"> Godong </v>
      </c>
      <c r="D148" s="36" t="str">
        <f>'PER TRIWULAN'!B142</f>
        <v>SD NEGERI 1 PAHESAN</v>
      </c>
      <c r="E148" s="71">
        <f>'PER TRIWULAN'!X142</f>
        <v>74240000</v>
      </c>
      <c r="F148" s="89">
        <v>74240000</v>
      </c>
      <c r="G148" s="62"/>
      <c r="H148" s="62">
        <v>870000</v>
      </c>
      <c r="I148" s="62">
        <v>15097500</v>
      </c>
      <c r="J148" s="62">
        <v>8958500</v>
      </c>
      <c r="K148" s="62">
        <v>16511300</v>
      </c>
      <c r="L148" s="62">
        <v>404800</v>
      </c>
      <c r="M148" s="62">
        <v>6750000</v>
      </c>
      <c r="N148" s="62">
        <v>18550000</v>
      </c>
      <c r="O148" s="62">
        <v>4235000</v>
      </c>
      <c r="P148" s="62"/>
      <c r="Q148" s="62">
        <v>2167900</v>
      </c>
      <c r="R148" s="62">
        <v>695000</v>
      </c>
      <c r="S148" s="62"/>
      <c r="T148" s="72">
        <f t="shared" si="7"/>
        <v>74240000</v>
      </c>
      <c r="U148" s="59">
        <f t="shared" si="8"/>
        <v>0</v>
      </c>
      <c r="V148" s="57">
        <f t="shared" si="9"/>
        <v>0</v>
      </c>
      <c r="W148" s="59" t="e">
        <f>V148-#REF!</f>
        <v>#REF!</v>
      </c>
      <c r="X148" s="25"/>
    </row>
    <row r="149" spans="2:24">
      <c r="B149" s="79">
        <f>'PER TRIWULAN'!A143</f>
        <v>138</v>
      </c>
      <c r="C149" s="54" t="str">
        <f>'PER TRIWULAN'!I143</f>
        <v xml:space="preserve"> Godong </v>
      </c>
      <c r="D149" s="36" t="str">
        <f>'PER TRIWULAN'!B143</f>
        <v>SD NEGERI 1 SAMBUNG</v>
      </c>
      <c r="E149" s="71">
        <f>'PER TRIWULAN'!X143</f>
        <v>118320000</v>
      </c>
      <c r="F149" s="89">
        <v>118320000</v>
      </c>
      <c r="G149" s="62">
        <v>5668500</v>
      </c>
      <c r="H149" s="62"/>
      <c r="I149" s="62">
        <v>10567200</v>
      </c>
      <c r="J149" s="62">
        <v>27848600</v>
      </c>
      <c r="K149" s="62">
        <v>18610150</v>
      </c>
      <c r="L149" s="62">
        <v>4509550</v>
      </c>
      <c r="M149" s="62">
        <v>13062700</v>
      </c>
      <c r="N149" s="62">
        <v>25918000</v>
      </c>
      <c r="O149" s="62">
        <v>7836000</v>
      </c>
      <c r="P149" s="62"/>
      <c r="Q149" s="62">
        <v>2478300</v>
      </c>
      <c r="R149" s="62">
        <v>1821000</v>
      </c>
      <c r="S149" s="62"/>
      <c r="T149" s="72">
        <f t="shared" si="7"/>
        <v>118320000</v>
      </c>
      <c r="U149" s="59">
        <f t="shared" si="8"/>
        <v>0</v>
      </c>
      <c r="V149" s="57">
        <f t="shared" si="9"/>
        <v>0</v>
      </c>
      <c r="W149" s="59" t="e">
        <f>V149-#REF!</f>
        <v>#REF!</v>
      </c>
      <c r="X149" s="25"/>
    </row>
    <row r="150" spans="2:24">
      <c r="B150" s="79">
        <f>'PER TRIWULAN'!A144</f>
        <v>139</v>
      </c>
      <c r="C150" s="54" t="str">
        <f>'PER TRIWULAN'!I144</f>
        <v xml:space="preserve"> Godong </v>
      </c>
      <c r="D150" s="36" t="str">
        <f>'PER TRIWULAN'!B144</f>
        <v>SD NEGERI 1 SUMURGEDE</v>
      </c>
      <c r="E150" s="71">
        <f>'PER TRIWULAN'!X144</f>
        <v>108750000</v>
      </c>
      <c r="F150" s="89">
        <v>108750000</v>
      </c>
      <c r="G150" s="62">
        <v>50000</v>
      </c>
      <c r="H150" s="62">
        <v>1500000</v>
      </c>
      <c r="I150" s="62">
        <v>6842155</v>
      </c>
      <c r="J150" s="62">
        <v>13113150</v>
      </c>
      <c r="K150" s="62">
        <v>25892546</v>
      </c>
      <c r="L150" s="62">
        <v>2307500</v>
      </c>
      <c r="M150" s="62">
        <v>8163249</v>
      </c>
      <c r="N150" s="62">
        <v>18900000</v>
      </c>
      <c r="O150" s="62">
        <v>26945400</v>
      </c>
      <c r="P150" s="62"/>
      <c r="Q150" s="62">
        <v>500000</v>
      </c>
      <c r="R150" s="62">
        <v>4536000</v>
      </c>
      <c r="S150" s="62"/>
      <c r="T150" s="72">
        <f t="shared" si="7"/>
        <v>108750000</v>
      </c>
      <c r="U150" s="59">
        <f t="shared" si="8"/>
        <v>0</v>
      </c>
      <c r="V150" s="57">
        <f t="shared" si="9"/>
        <v>0</v>
      </c>
      <c r="W150" s="59" t="e">
        <f>V150-#REF!</f>
        <v>#REF!</v>
      </c>
      <c r="X150" s="25"/>
    </row>
    <row r="151" spans="2:24">
      <c r="B151" s="79">
        <f>'PER TRIWULAN'!A145</f>
        <v>140</v>
      </c>
      <c r="C151" s="54" t="str">
        <f>'PER TRIWULAN'!I145</f>
        <v xml:space="preserve"> Godong </v>
      </c>
      <c r="D151" s="36" t="str">
        <f>'PER TRIWULAN'!B145</f>
        <v>SD NEGERI 2 BUGEL</v>
      </c>
      <c r="E151" s="71">
        <f>'PER TRIWULAN'!X145</f>
        <v>88450000</v>
      </c>
      <c r="F151" s="89">
        <v>88450000</v>
      </c>
      <c r="G151" s="62">
        <v>2231000</v>
      </c>
      <c r="H151" s="62">
        <v>1000000</v>
      </c>
      <c r="I151" s="62">
        <v>16957350</v>
      </c>
      <c r="J151" s="62">
        <v>15468100</v>
      </c>
      <c r="K151" s="62">
        <v>13443250</v>
      </c>
      <c r="L151" s="62">
        <v>1823500</v>
      </c>
      <c r="M151" s="62">
        <v>9495900</v>
      </c>
      <c r="N151" s="62">
        <v>17400000</v>
      </c>
      <c r="O151" s="62">
        <v>6348700</v>
      </c>
      <c r="P151" s="62"/>
      <c r="Q151" s="62">
        <v>4282200</v>
      </c>
      <c r="R151" s="62"/>
      <c r="S151" s="62"/>
      <c r="T151" s="72">
        <f t="shared" si="7"/>
        <v>88450000</v>
      </c>
      <c r="U151" s="59">
        <f t="shared" si="8"/>
        <v>0</v>
      </c>
      <c r="V151" s="57">
        <f t="shared" si="9"/>
        <v>0</v>
      </c>
      <c r="W151" s="59" t="e">
        <f>V151-#REF!</f>
        <v>#REF!</v>
      </c>
      <c r="X151" s="25"/>
    </row>
    <row r="152" spans="2:24">
      <c r="B152" s="79">
        <f>'PER TRIWULAN'!A146</f>
        <v>141</v>
      </c>
      <c r="C152" s="54" t="str">
        <f>'PER TRIWULAN'!I146</f>
        <v xml:space="preserve"> Godong </v>
      </c>
      <c r="D152" s="36" t="str">
        <f>'PER TRIWULAN'!B146</f>
        <v>SD NEGERI 2 DOROLEGI</v>
      </c>
      <c r="E152" s="71">
        <f>'PER TRIWULAN'!X146</f>
        <v>85260000</v>
      </c>
      <c r="F152" s="89">
        <v>85260000</v>
      </c>
      <c r="G152" s="62">
        <v>3424450</v>
      </c>
      <c r="H152" s="62">
        <v>955000</v>
      </c>
      <c r="I152" s="62">
        <v>11037795</v>
      </c>
      <c r="J152" s="62">
        <v>12869950</v>
      </c>
      <c r="K152" s="62">
        <v>28908965</v>
      </c>
      <c r="L152" s="62">
        <v>1207500</v>
      </c>
      <c r="M152" s="62">
        <v>4331000</v>
      </c>
      <c r="N152" s="62">
        <v>14100000</v>
      </c>
      <c r="O152" s="62">
        <v>4342340</v>
      </c>
      <c r="P152" s="62"/>
      <c r="Q152" s="62">
        <v>1300000</v>
      </c>
      <c r="R152" s="62">
        <v>2783000</v>
      </c>
      <c r="S152" s="62"/>
      <c r="T152" s="72">
        <f t="shared" si="7"/>
        <v>85260000</v>
      </c>
      <c r="U152" s="59">
        <f t="shared" si="8"/>
        <v>0</v>
      </c>
      <c r="V152" s="57">
        <f t="shared" si="9"/>
        <v>0</v>
      </c>
      <c r="W152" s="59" t="e">
        <f>V152-#REF!</f>
        <v>#REF!</v>
      </c>
      <c r="X152" s="25"/>
    </row>
    <row r="153" spans="2:24">
      <c r="B153" s="79">
        <f>'PER TRIWULAN'!A147</f>
        <v>142</v>
      </c>
      <c r="C153" s="54" t="str">
        <f>'PER TRIWULAN'!I147</f>
        <v xml:space="preserve"> Godong </v>
      </c>
      <c r="D153" s="36" t="str">
        <f>'PER TRIWULAN'!B147</f>
        <v>SD NEGERI 2 HARJOWINANGUN</v>
      </c>
      <c r="E153" s="71">
        <f>'PER TRIWULAN'!X147</f>
        <v>84100000</v>
      </c>
      <c r="F153" s="89">
        <v>84100000</v>
      </c>
      <c r="G153" s="62">
        <v>1980500</v>
      </c>
      <c r="H153" s="62">
        <v>2390000</v>
      </c>
      <c r="I153" s="62">
        <v>13576300</v>
      </c>
      <c r="J153" s="62">
        <v>17480650</v>
      </c>
      <c r="K153" s="62">
        <v>10572450</v>
      </c>
      <c r="L153" s="62">
        <v>8474639</v>
      </c>
      <c r="M153" s="62">
        <v>1945000</v>
      </c>
      <c r="N153" s="62">
        <v>12600000</v>
      </c>
      <c r="O153" s="62">
        <v>235000</v>
      </c>
      <c r="P153" s="62">
        <v>1320000</v>
      </c>
      <c r="Q153" s="62">
        <v>4782200</v>
      </c>
      <c r="R153" s="62"/>
      <c r="S153" s="62"/>
      <c r="T153" s="72">
        <f t="shared" si="7"/>
        <v>75356739</v>
      </c>
      <c r="U153" s="59">
        <f t="shared" si="8"/>
        <v>0</v>
      </c>
      <c r="V153" s="57">
        <f t="shared" si="9"/>
        <v>8743261</v>
      </c>
      <c r="W153" s="59" t="e">
        <f>V153-#REF!</f>
        <v>#REF!</v>
      </c>
      <c r="X153" s="25"/>
    </row>
    <row r="154" spans="2:24">
      <c r="B154" s="79">
        <f>'PER TRIWULAN'!A148</f>
        <v>143</v>
      </c>
      <c r="C154" s="54" t="str">
        <f>'PER TRIWULAN'!I148</f>
        <v xml:space="preserve"> Godong </v>
      </c>
      <c r="D154" s="36" t="str">
        <f>'PER TRIWULAN'!B148</f>
        <v>SD NEGERI 2 KARANGGENENG</v>
      </c>
      <c r="E154" s="71">
        <f>'PER TRIWULAN'!X148</f>
        <v>141520000</v>
      </c>
      <c r="F154" s="89">
        <v>141520000</v>
      </c>
      <c r="G154" s="62">
        <v>8626500</v>
      </c>
      <c r="H154" s="62">
        <v>2590000</v>
      </c>
      <c r="I154" s="62"/>
      <c r="J154" s="62">
        <v>25808200</v>
      </c>
      <c r="K154" s="62">
        <v>60224602</v>
      </c>
      <c r="L154" s="62">
        <v>1353129</v>
      </c>
      <c r="M154" s="62">
        <v>8723000</v>
      </c>
      <c r="N154" s="62">
        <v>23130000</v>
      </c>
      <c r="O154" s="62">
        <v>2106569</v>
      </c>
      <c r="P154" s="62">
        <v>5005000</v>
      </c>
      <c r="Q154" s="62">
        <v>3953000</v>
      </c>
      <c r="R154" s="62"/>
      <c r="S154" s="62"/>
      <c r="T154" s="72">
        <f t="shared" si="7"/>
        <v>141520000</v>
      </c>
      <c r="U154" s="59">
        <f t="shared" si="8"/>
        <v>0</v>
      </c>
      <c r="V154" s="57">
        <f t="shared" si="9"/>
        <v>0</v>
      </c>
      <c r="W154" s="59" t="e">
        <f>V154-#REF!</f>
        <v>#REF!</v>
      </c>
      <c r="X154" s="25"/>
    </row>
    <row r="155" spans="2:24">
      <c r="B155" s="79">
        <f>'PER TRIWULAN'!A149</f>
        <v>144</v>
      </c>
      <c r="C155" s="54" t="str">
        <f>'PER TRIWULAN'!I149</f>
        <v xml:space="preserve"> Godong </v>
      </c>
      <c r="D155" s="36" t="str">
        <f>'PER TRIWULAN'!B149</f>
        <v>SD NEGERI 2 KEMLOKO</v>
      </c>
      <c r="E155" s="71">
        <f>'PER TRIWULAN'!X149</f>
        <v>93380000</v>
      </c>
      <c r="F155" s="89">
        <v>93380000</v>
      </c>
      <c r="G155" s="62">
        <v>1050000</v>
      </c>
      <c r="H155" s="62">
        <v>1536000</v>
      </c>
      <c r="I155" s="62">
        <v>21398850</v>
      </c>
      <c r="J155" s="62">
        <v>18243600</v>
      </c>
      <c r="K155" s="62">
        <v>8960391</v>
      </c>
      <c r="L155" s="62">
        <v>497549</v>
      </c>
      <c r="M155" s="62">
        <v>7375460</v>
      </c>
      <c r="N155" s="62">
        <v>19800000</v>
      </c>
      <c r="O155" s="62">
        <v>4784000</v>
      </c>
      <c r="P155" s="62"/>
      <c r="Q155" s="62">
        <v>4287000</v>
      </c>
      <c r="R155" s="62">
        <v>1235000</v>
      </c>
      <c r="S155" s="62">
        <v>4212150</v>
      </c>
      <c r="T155" s="72">
        <f t="shared" si="7"/>
        <v>93380000</v>
      </c>
      <c r="U155" s="59">
        <f t="shared" si="8"/>
        <v>0</v>
      </c>
      <c r="V155" s="57">
        <f t="shared" si="9"/>
        <v>0</v>
      </c>
      <c r="W155" s="59" t="e">
        <f>V155-#REF!</f>
        <v>#REF!</v>
      </c>
      <c r="X155" s="25"/>
    </row>
    <row r="156" spans="2:24">
      <c r="B156" s="79">
        <f>'PER TRIWULAN'!A150</f>
        <v>145</v>
      </c>
      <c r="C156" s="54" t="str">
        <f>'PER TRIWULAN'!I150</f>
        <v xml:space="preserve"> Godong </v>
      </c>
      <c r="D156" s="36" t="str">
        <f>'PER TRIWULAN'!B150</f>
        <v>SD NEGERI 2 KETANGIREJO</v>
      </c>
      <c r="E156" s="71">
        <f>'PER TRIWULAN'!X150</f>
        <v>109620000</v>
      </c>
      <c r="F156" s="89">
        <v>109620000</v>
      </c>
      <c r="G156" s="62">
        <v>6177500</v>
      </c>
      <c r="H156" s="62">
        <v>767000</v>
      </c>
      <c r="I156" s="62">
        <v>11367100</v>
      </c>
      <c r="J156" s="62">
        <v>16417900</v>
      </c>
      <c r="K156" s="62">
        <v>32702400</v>
      </c>
      <c r="L156" s="62">
        <v>675501</v>
      </c>
      <c r="M156" s="62">
        <v>4433250</v>
      </c>
      <c r="N156" s="62">
        <v>25700000</v>
      </c>
      <c r="O156" s="62">
        <v>3970500</v>
      </c>
      <c r="P156" s="62"/>
      <c r="Q156" s="62">
        <v>5098500</v>
      </c>
      <c r="R156" s="62">
        <v>2310000</v>
      </c>
      <c r="S156" s="62"/>
      <c r="T156" s="72">
        <f t="shared" si="7"/>
        <v>109619651</v>
      </c>
      <c r="U156" s="59">
        <f t="shared" si="8"/>
        <v>0</v>
      </c>
      <c r="V156" s="57">
        <f t="shared" si="9"/>
        <v>349</v>
      </c>
      <c r="W156" s="59" t="e">
        <f>V156-#REF!</f>
        <v>#REF!</v>
      </c>
      <c r="X156" s="25"/>
    </row>
    <row r="157" spans="2:24">
      <c r="B157" s="79">
        <f>'PER TRIWULAN'!A151</f>
        <v>146</v>
      </c>
      <c r="C157" s="54" t="str">
        <f>'PER TRIWULAN'!I151</f>
        <v xml:space="preserve"> Godong </v>
      </c>
      <c r="D157" s="36" t="str">
        <f>'PER TRIWULAN'!B151</f>
        <v>SD NEGERI 2 KLAMPOK</v>
      </c>
      <c r="E157" s="71">
        <f>'PER TRIWULAN'!X151</f>
        <v>78880000</v>
      </c>
      <c r="F157" s="89">
        <v>78880000</v>
      </c>
      <c r="G157" s="62">
        <v>570000</v>
      </c>
      <c r="H157" s="62">
        <v>1600000</v>
      </c>
      <c r="I157" s="62">
        <v>14483758</v>
      </c>
      <c r="J157" s="62">
        <v>15608397</v>
      </c>
      <c r="K157" s="62">
        <v>10177595</v>
      </c>
      <c r="L157" s="62">
        <v>4455100</v>
      </c>
      <c r="M157" s="62">
        <v>7224000</v>
      </c>
      <c r="N157" s="62">
        <v>17200000</v>
      </c>
      <c r="O157" s="62">
        <v>5867050</v>
      </c>
      <c r="P157" s="62"/>
      <c r="Q157" s="62">
        <v>1694100</v>
      </c>
      <c r="R157" s="62"/>
      <c r="S157" s="62"/>
      <c r="T157" s="72">
        <f t="shared" si="7"/>
        <v>78880000</v>
      </c>
      <c r="U157" s="59">
        <f t="shared" si="8"/>
        <v>0</v>
      </c>
      <c r="V157" s="57">
        <f t="shared" si="9"/>
        <v>0</v>
      </c>
      <c r="W157" s="59" t="e">
        <f>V157-#REF!</f>
        <v>#REF!</v>
      </c>
      <c r="X157" s="25"/>
    </row>
    <row r="158" spans="2:24">
      <c r="B158" s="79">
        <f>'PER TRIWULAN'!A152</f>
        <v>147</v>
      </c>
      <c r="C158" s="54" t="str">
        <f>'PER TRIWULAN'!I152</f>
        <v xml:space="preserve"> Godong </v>
      </c>
      <c r="D158" s="36" t="str">
        <f>'PER TRIWULAN'!B152</f>
        <v>SD NEGERI 2 LATAK</v>
      </c>
      <c r="E158" s="71">
        <f>'PER TRIWULAN'!X152</f>
        <v>60610000</v>
      </c>
      <c r="F158" s="89">
        <v>60610000</v>
      </c>
      <c r="G158" s="62"/>
      <c r="H158" s="62">
        <v>1000000</v>
      </c>
      <c r="I158" s="62">
        <v>3204550</v>
      </c>
      <c r="J158" s="62">
        <v>10226000</v>
      </c>
      <c r="K158" s="62">
        <v>11960750</v>
      </c>
      <c r="L158" s="62">
        <v>1393000</v>
      </c>
      <c r="M158" s="62">
        <v>2899000</v>
      </c>
      <c r="N158" s="62">
        <v>14400000</v>
      </c>
      <c r="O158" s="62">
        <v>10426700</v>
      </c>
      <c r="P158" s="62"/>
      <c r="Q158" s="62">
        <v>1600000</v>
      </c>
      <c r="R158" s="62">
        <v>3500000</v>
      </c>
      <c r="S158" s="62"/>
      <c r="T158" s="72">
        <f t="shared" si="7"/>
        <v>60610000</v>
      </c>
      <c r="U158" s="59">
        <f t="shared" si="8"/>
        <v>0</v>
      </c>
      <c r="V158" s="57">
        <f t="shared" si="9"/>
        <v>0</v>
      </c>
      <c r="W158" s="59" t="e">
        <f>V158-#REF!</f>
        <v>#REF!</v>
      </c>
      <c r="X158" s="25"/>
    </row>
    <row r="159" spans="2:24">
      <c r="B159" s="79">
        <f>'PER TRIWULAN'!A153</f>
        <v>148</v>
      </c>
      <c r="C159" s="54" t="str">
        <f>'PER TRIWULAN'!I153</f>
        <v xml:space="preserve"> Godong </v>
      </c>
      <c r="D159" s="36" t="str">
        <f>'PER TRIWULAN'!B153</f>
        <v>SD NEGERI 2 MANGGARMAS</v>
      </c>
      <c r="E159" s="71">
        <f>'PER TRIWULAN'!X153</f>
        <v>64380000</v>
      </c>
      <c r="F159" s="89">
        <v>64380000</v>
      </c>
      <c r="G159" s="62">
        <v>2226500</v>
      </c>
      <c r="H159" s="62">
        <v>1171100</v>
      </c>
      <c r="I159" s="62">
        <v>7844650</v>
      </c>
      <c r="J159" s="62">
        <v>9951800</v>
      </c>
      <c r="K159" s="62">
        <v>14014450</v>
      </c>
      <c r="L159" s="62">
        <v>821100</v>
      </c>
      <c r="M159" s="62">
        <v>4209500</v>
      </c>
      <c r="N159" s="62">
        <v>13180000</v>
      </c>
      <c r="O159" s="62">
        <v>7928000</v>
      </c>
      <c r="P159" s="62"/>
      <c r="Q159" s="62">
        <v>2922900</v>
      </c>
      <c r="R159" s="62">
        <v>110000</v>
      </c>
      <c r="S159" s="62"/>
      <c r="T159" s="72">
        <f t="shared" si="7"/>
        <v>64380000</v>
      </c>
      <c r="U159" s="59">
        <f t="shared" si="8"/>
        <v>0</v>
      </c>
      <c r="V159" s="57">
        <f t="shared" si="9"/>
        <v>0</v>
      </c>
      <c r="W159" s="59" t="e">
        <f>V159-#REF!</f>
        <v>#REF!</v>
      </c>
      <c r="X159" s="25"/>
    </row>
    <row r="160" spans="2:24">
      <c r="B160" s="79">
        <f>'PER TRIWULAN'!A154</f>
        <v>149</v>
      </c>
      <c r="C160" s="54" t="str">
        <f>'PER TRIWULAN'!I154</f>
        <v xml:space="preserve"> Godong </v>
      </c>
      <c r="D160" s="36" t="str">
        <f>'PER TRIWULAN'!B154</f>
        <v>SD NEGERI 2 PAHESAN</v>
      </c>
      <c r="E160" s="71">
        <f>'PER TRIWULAN'!X154</f>
        <v>49300000</v>
      </c>
      <c r="F160" s="89">
        <v>49300000</v>
      </c>
      <c r="G160" s="62"/>
      <c r="H160" s="62">
        <v>670000</v>
      </c>
      <c r="I160" s="62">
        <v>1820000</v>
      </c>
      <c r="J160" s="62">
        <v>0</v>
      </c>
      <c r="K160" s="62">
        <v>16529750</v>
      </c>
      <c r="L160" s="62">
        <v>4463250</v>
      </c>
      <c r="M160" s="62">
        <v>2544500</v>
      </c>
      <c r="N160" s="62">
        <v>13779500</v>
      </c>
      <c r="O160" s="62">
        <v>6438000</v>
      </c>
      <c r="P160" s="62">
        <v>50000</v>
      </c>
      <c r="Q160" s="62">
        <v>1525000</v>
      </c>
      <c r="R160" s="62">
        <v>1480000</v>
      </c>
      <c r="S160" s="62"/>
      <c r="T160" s="72">
        <f t="shared" si="7"/>
        <v>49300000</v>
      </c>
      <c r="U160" s="59">
        <f t="shared" si="8"/>
        <v>0</v>
      </c>
      <c r="V160" s="57">
        <f t="shared" si="9"/>
        <v>0</v>
      </c>
      <c r="W160" s="59" t="e">
        <f>V160-#REF!</f>
        <v>#REF!</v>
      </c>
      <c r="X160" s="25"/>
    </row>
    <row r="161" spans="2:24">
      <c r="B161" s="79">
        <f>'PER TRIWULAN'!A155</f>
        <v>150</v>
      </c>
      <c r="C161" s="54" t="str">
        <f>'PER TRIWULAN'!I155</f>
        <v xml:space="preserve"> Godong </v>
      </c>
      <c r="D161" s="36" t="str">
        <f>'PER TRIWULAN'!B155</f>
        <v>SD NEGERI 2 SAMBUNG</v>
      </c>
      <c r="E161" s="71">
        <f>'PER TRIWULAN'!X155</f>
        <v>106720000</v>
      </c>
      <c r="F161" s="89">
        <v>106720000</v>
      </c>
      <c r="G161" s="62"/>
      <c r="H161" s="62">
        <v>1300000</v>
      </c>
      <c r="I161" s="62">
        <v>12417500</v>
      </c>
      <c r="J161" s="62">
        <v>18592400</v>
      </c>
      <c r="K161" s="62">
        <v>28480200</v>
      </c>
      <c r="L161" s="62">
        <v>1144000</v>
      </c>
      <c r="M161" s="62">
        <v>5938000</v>
      </c>
      <c r="N161" s="62">
        <v>24340000</v>
      </c>
      <c r="O161" s="62">
        <v>12207900</v>
      </c>
      <c r="P161" s="62"/>
      <c r="Q161" s="62">
        <v>2300000</v>
      </c>
      <c r="R161" s="62"/>
      <c r="S161" s="62"/>
      <c r="T161" s="72">
        <f t="shared" si="7"/>
        <v>106720000</v>
      </c>
      <c r="U161" s="59">
        <f t="shared" si="8"/>
        <v>0</v>
      </c>
      <c r="V161" s="57">
        <f t="shared" si="9"/>
        <v>0</v>
      </c>
      <c r="W161" s="59" t="e">
        <f>V161-#REF!</f>
        <v>#REF!</v>
      </c>
      <c r="X161" s="25"/>
    </row>
    <row r="162" spans="2:24">
      <c r="B162" s="79">
        <f>'PER TRIWULAN'!A156</f>
        <v>151</v>
      </c>
      <c r="C162" s="54" t="str">
        <f>'PER TRIWULAN'!I156</f>
        <v xml:space="preserve"> Godong </v>
      </c>
      <c r="D162" s="36" t="str">
        <f>'PER TRIWULAN'!B156</f>
        <v>SD NEGERI 2 SUMURGEDE</v>
      </c>
      <c r="E162" s="71">
        <f>'PER TRIWULAN'!X156</f>
        <v>66990000</v>
      </c>
      <c r="F162" s="89">
        <v>66990000</v>
      </c>
      <c r="G162" s="62">
        <v>970000</v>
      </c>
      <c r="H162" s="62">
        <v>1500000</v>
      </c>
      <c r="I162" s="62">
        <v>4390050</v>
      </c>
      <c r="J162" s="62">
        <v>6832700</v>
      </c>
      <c r="K162" s="62">
        <v>8868400</v>
      </c>
      <c r="L162" s="62">
        <v>1222600</v>
      </c>
      <c r="M162" s="62">
        <v>4185000</v>
      </c>
      <c r="N162" s="62">
        <v>13680000</v>
      </c>
      <c r="O162" s="62">
        <v>20202250</v>
      </c>
      <c r="P162" s="62"/>
      <c r="Q162" s="62"/>
      <c r="R162" s="62">
        <v>5139000</v>
      </c>
      <c r="S162" s="62"/>
      <c r="T162" s="72">
        <f t="shared" si="7"/>
        <v>66990000</v>
      </c>
      <c r="U162" s="59">
        <f t="shared" si="8"/>
        <v>0</v>
      </c>
      <c r="V162" s="57">
        <f t="shared" si="9"/>
        <v>0</v>
      </c>
      <c r="W162" s="59" t="e">
        <f>V162-#REF!</f>
        <v>#REF!</v>
      </c>
      <c r="X162" s="25"/>
    </row>
    <row r="163" spans="2:24">
      <c r="B163" s="79">
        <f>'PER TRIWULAN'!A157</f>
        <v>152</v>
      </c>
      <c r="C163" s="54" t="str">
        <f>'PER TRIWULAN'!I157</f>
        <v xml:space="preserve"> Godong </v>
      </c>
      <c r="D163" s="36" t="str">
        <f>'PER TRIWULAN'!B157</f>
        <v>SD NEGERI 3 GODONG</v>
      </c>
      <c r="E163" s="71">
        <f>'PER TRIWULAN'!X157</f>
        <v>67860000</v>
      </c>
      <c r="F163" s="89">
        <v>67860000</v>
      </c>
      <c r="G163" s="62">
        <v>1469500</v>
      </c>
      <c r="H163" s="62">
        <v>218800</v>
      </c>
      <c r="I163" s="62">
        <v>14300300</v>
      </c>
      <c r="J163" s="62">
        <v>13807650</v>
      </c>
      <c r="K163" s="62">
        <v>13615100</v>
      </c>
      <c r="L163" s="62">
        <v>1466485</v>
      </c>
      <c r="M163" s="62">
        <v>3303000</v>
      </c>
      <c r="N163" s="62">
        <v>13200000</v>
      </c>
      <c r="O163" s="62">
        <v>5665500</v>
      </c>
      <c r="P163" s="62"/>
      <c r="Q163" s="62">
        <v>813650</v>
      </c>
      <c r="R163" s="62"/>
      <c r="S163" s="62"/>
      <c r="T163" s="72">
        <f t="shared" si="7"/>
        <v>67859985</v>
      </c>
      <c r="U163" s="59">
        <f t="shared" si="8"/>
        <v>0</v>
      </c>
      <c r="V163" s="57">
        <f t="shared" si="9"/>
        <v>15</v>
      </c>
      <c r="W163" s="59" t="e">
        <f>V163-#REF!</f>
        <v>#REF!</v>
      </c>
      <c r="X163" s="25"/>
    </row>
    <row r="164" spans="2:24">
      <c r="B164" s="79">
        <f>'PER TRIWULAN'!A158</f>
        <v>153</v>
      </c>
      <c r="C164" s="54" t="str">
        <f>'PER TRIWULAN'!I158</f>
        <v xml:space="preserve"> Godong </v>
      </c>
      <c r="D164" s="36" t="str">
        <f>'PER TRIWULAN'!B158</f>
        <v>SD NEGERI 3 KEMLOKO</v>
      </c>
      <c r="E164" s="71">
        <f>'PER TRIWULAN'!X158</f>
        <v>23925000</v>
      </c>
      <c r="F164" s="89">
        <v>23925000</v>
      </c>
      <c r="G164" s="62"/>
      <c r="H164" s="62"/>
      <c r="I164" s="62">
        <v>3198450</v>
      </c>
      <c r="J164" s="62">
        <v>5533500</v>
      </c>
      <c r="K164" s="62">
        <v>4304550</v>
      </c>
      <c r="L164" s="62">
        <v>73500</v>
      </c>
      <c r="M164" s="62">
        <v>285000</v>
      </c>
      <c r="N164" s="62">
        <v>7150000</v>
      </c>
      <c r="O164" s="62">
        <v>495000</v>
      </c>
      <c r="P164" s="62"/>
      <c r="Q164" s="62">
        <v>1000000</v>
      </c>
      <c r="R164" s="62"/>
      <c r="S164" s="62"/>
      <c r="T164" s="72">
        <f t="shared" si="7"/>
        <v>22040000</v>
      </c>
      <c r="U164" s="59">
        <f t="shared" si="8"/>
        <v>0</v>
      </c>
      <c r="V164" s="57">
        <f t="shared" si="9"/>
        <v>1885000</v>
      </c>
      <c r="W164" s="59" t="e">
        <f>V164-#REF!</f>
        <v>#REF!</v>
      </c>
      <c r="X164" s="25"/>
    </row>
    <row r="165" spans="2:24">
      <c r="B165" s="79">
        <f>'PER TRIWULAN'!A159</f>
        <v>154</v>
      </c>
      <c r="C165" s="54" t="str">
        <f>'PER TRIWULAN'!I159</f>
        <v xml:space="preserve"> Godong </v>
      </c>
      <c r="D165" s="36" t="str">
        <f>'PER TRIWULAN'!B159</f>
        <v>SD NEGERI 3 KETANGIREJO</v>
      </c>
      <c r="E165" s="71">
        <f>'PER TRIWULAN'!X159</f>
        <v>51330000</v>
      </c>
      <c r="F165" s="89">
        <v>51330000</v>
      </c>
      <c r="G165" s="62">
        <v>970000</v>
      </c>
      <c r="H165" s="62">
        <v>225000</v>
      </c>
      <c r="I165" s="62">
        <v>1302500</v>
      </c>
      <c r="J165" s="62">
        <v>5297800</v>
      </c>
      <c r="K165" s="62">
        <v>21525200</v>
      </c>
      <c r="L165" s="62">
        <v>76000</v>
      </c>
      <c r="M165" s="62">
        <v>586500</v>
      </c>
      <c r="N165" s="62">
        <v>13700000</v>
      </c>
      <c r="O165" s="62">
        <v>5772000</v>
      </c>
      <c r="P165" s="62"/>
      <c r="Q165" s="62">
        <v>1875000</v>
      </c>
      <c r="R165" s="62"/>
      <c r="S165" s="62"/>
      <c r="T165" s="72">
        <f t="shared" si="7"/>
        <v>51330000</v>
      </c>
      <c r="U165" s="59">
        <f t="shared" si="8"/>
        <v>0</v>
      </c>
      <c r="V165" s="57">
        <f t="shared" si="9"/>
        <v>0</v>
      </c>
      <c r="W165" s="59" t="e">
        <f>V165-#REF!</f>
        <v>#REF!</v>
      </c>
      <c r="X165" s="25"/>
    </row>
    <row r="166" spans="2:24">
      <c r="B166" s="79">
        <f>'PER TRIWULAN'!A160</f>
        <v>155</v>
      </c>
      <c r="C166" s="54" t="str">
        <f>'PER TRIWULAN'!I160</f>
        <v xml:space="preserve"> Godong </v>
      </c>
      <c r="D166" s="36" t="str">
        <f>'PER TRIWULAN'!B160</f>
        <v>SD NEGERI 3 LATAK</v>
      </c>
      <c r="E166" s="71">
        <f>'PER TRIWULAN'!X160</f>
        <v>85840000</v>
      </c>
      <c r="F166" s="89">
        <v>85840000</v>
      </c>
      <c r="G166" s="62">
        <v>3401050</v>
      </c>
      <c r="H166" s="62">
        <v>4250000</v>
      </c>
      <c r="I166" s="62">
        <v>15189000</v>
      </c>
      <c r="J166" s="62">
        <v>10395215</v>
      </c>
      <c r="K166" s="62">
        <v>9969760</v>
      </c>
      <c r="L166" s="62">
        <v>3692650</v>
      </c>
      <c r="M166" s="62">
        <v>11436620</v>
      </c>
      <c r="N166" s="62">
        <v>19722715</v>
      </c>
      <c r="O166" s="62">
        <v>6732310</v>
      </c>
      <c r="P166" s="62"/>
      <c r="Q166" s="62">
        <v>1050680</v>
      </c>
      <c r="R166" s="62"/>
      <c r="S166" s="62"/>
      <c r="T166" s="72">
        <f t="shared" si="7"/>
        <v>85840000</v>
      </c>
      <c r="U166" s="59">
        <f t="shared" si="8"/>
        <v>0</v>
      </c>
      <c r="V166" s="57">
        <f t="shared" si="9"/>
        <v>0</v>
      </c>
      <c r="W166" s="59" t="e">
        <f>V166-#REF!</f>
        <v>#REF!</v>
      </c>
      <c r="X166" s="25"/>
    </row>
    <row r="167" spans="2:24">
      <c r="B167" s="79">
        <f>'PER TRIWULAN'!A161</f>
        <v>156</v>
      </c>
      <c r="C167" s="54" t="str">
        <f>'PER TRIWULAN'!I161</f>
        <v xml:space="preserve"> Godong </v>
      </c>
      <c r="D167" s="36" t="str">
        <f>'PER TRIWULAN'!B161</f>
        <v>SD NEGERI 3 MANGGARMAS</v>
      </c>
      <c r="E167" s="71">
        <f>'PER TRIWULAN'!X161</f>
        <v>79460000</v>
      </c>
      <c r="F167" s="89">
        <v>79460000</v>
      </c>
      <c r="G167" s="62">
        <v>1861750</v>
      </c>
      <c r="H167" s="62">
        <v>1000000</v>
      </c>
      <c r="I167" s="62">
        <v>6944400</v>
      </c>
      <c r="J167" s="62">
        <v>13880500</v>
      </c>
      <c r="K167" s="62">
        <v>17106050</v>
      </c>
      <c r="L167" s="62">
        <v>1969000</v>
      </c>
      <c r="M167" s="62">
        <v>2474800</v>
      </c>
      <c r="N167" s="62">
        <v>19240000</v>
      </c>
      <c r="O167" s="62">
        <v>7547500</v>
      </c>
      <c r="P167" s="62">
        <v>1461000</v>
      </c>
      <c r="Q167" s="62">
        <v>2850000</v>
      </c>
      <c r="R167" s="62">
        <v>3125000</v>
      </c>
      <c r="S167" s="62"/>
      <c r="T167" s="72">
        <f t="shared" si="7"/>
        <v>79460000</v>
      </c>
      <c r="U167" s="59">
        <f t="shared" si="8"/>
        <v>0</v>
      </c>
      <c r="V167" s="57">
        <f t="shared" si="9"/>
        <v>0</v>
      </c>
      <c r="W167" s="59" t="e">
        <f>V167-#REF!</f>
        <v>#REF!</v>
      </c>
      <c r="X167" s="25"/>
    </row>
    <row r="168" spans="2:24">
      <c r="B168" s="79">
        <f>'PER TRIWULAN'!A162</f>
        <v>157</v>
      </c>
      <c r="C168" s="54" t="str">
        <f>'PER TRIWULAN'!I162</f>
        <v xml:space="preserve"> Godong </v>
      </c>
      <c r="D168" s="36" t="str">
        <f>'PER TRIWULAN'!B162</f>
        <v>SD NEGERI 3 SAMBUNG</v>
      </c>
      <c r="E168" s="71">
        <f>'PER TRIWULAN'!X162</f>
        <v>75110000</v>
      </c>
      <c r="F168" s="89">
        <v>75110000</v>
      </c>
      <c r="G168" s="62">
        <v>3242000</v>
      </c>
      <c r="H168" s="62">
        <v>1174000</v>
      </c>
      <c r="I168" s="62">
        <v>8775000</v>
      </c>
      <c r="J168" s="62">
        <v>9769000</v>
      </c>
      <c r="K168" s="62">
        <v>13573588</v>
      </c>
      <c r="L168" s="62">
        <v>4310362</v>
      </c>
      <c r="M168" s="62">
        <v>3554050</v>
      </c>
      <c r="N168" s="62">
        <v>19000000</v>
      </c>
      <c r="O168" s="62">
        <v>8112000</v>
      </c>
      <c r="P168" s="62"/>
      <c r="Q168" s="62">
        <v>3600000</v>
      </c>
      <c r="R168" s="62"/>
      <c r="S168" s="62"/>
      <c r="T168" s="72">
        <f t="shared" si="7"/>
        <v>75110000</v>
      </c>
      <c r="U168" s="59">
        <f t="shared" si="8"/>
        <v>0</v>
      </c>
      <c r="V168" s="57">
        <f t="shared" si="9"/>
        <v>0</v>
      </c>
      <c r="W168" s="59" t="e">
        <f>V168-#REF!</f>
        <v>#REF!</v>
      </c>
      <c r="X168" s="25"/>
    </row>
    <row r="169" spans="2:24">
      <c r="B169" s="79">
        <f>'PER TRIWULAN'!A163</f>
        <v>158</v>
      </c>
      <c r="C169" s="54" t="str">
        <f>'PER TRIWULAN'!I163</f>
        <v xml:space="preserve"> Godong </v>
      </c>
      <c r="D169" s="36" t="str">
        <f>'PER TRIWULAN'!B163</f>
        <v>SD NEGERI 4 GODONG</v>
      </c>
      <c r="E169" s="71">
        <f>'PER TRIWULAN'!X163</f>
        <v>129050000</v>
      </c>
      <c r="F169" s="89">
        <v>129050000</v>
      </c>
      <c r="G169" s="62">
        <v>3511000</v>
      </c>
      <c r="H169" s="62">
        <v>2305000</v>
      </c>
      <c r="I169" s="62">
        <v>15040450</v>
      </c>
      <c r="J169" s="62">
        <v>14061550</v>
      </c>
      <c r="K169" s="62">
        <v>36414300</v>
      </c>
      <c r="L169" s="62">
        <v>9017700</v>
      </c>
      <c r="M169" s="62">
        <v>2050000</v>
      </c>
      <c r="N169" s="62">
        <v>32499000</v>
      </c>
      <c r="O169" s="62">
        <v>9431000</v>
      </c>
      <c r="P169" s="62"/>
      <c r="Q169" s="62">
        <v>4720000</v>
      </c>
      <c r="R169" s="62"/>
      <c r="S169" s="62"/>
      <c r="T169" s="72">
        <f t="shared" si="7"/>
        <v>129050000</v>
      </c>
      <c r="U169" s="59">
        <f t="shared" si="8"/>
        <v>0</v>
      </c>
      <c r="V169" s="57">
        <f t="shared" si="9"/>
        <v>0</v>
      </c>
      <c r="W169" s="59" t="e">
        <f>V169-#REF!</f>
        <v>#REF!</v>
      </c>
      <c r="X169" s="25"/>
    </row>
    <row r="170" spans="2:24">
      <c r="B170" s="79">
        <f>'PER TRIWULAN'!A164</f>
        <v>159</v>
      </c>
      <c r="C170" s="54" t="str">
        <f>'PER TRIWULAN'!I164</f>
        <v xml:space="preserve"> Godong </v>
      </c>
      <c r="D170" s="36" t="str">
        <f>'PER TRIWULAN'!B164</f>
        <v>SD NEGERI 5 GODONG</v>
      </c>
      <c r="E170" s="71">
        <f>'PER TRIWULAN'!X164</f>
        <v>75400000</v>
      </c>
      <c r="F170" s="89">
        <v>75400000</v>
      </c>
      <c r="G170" s="62">
        <v>173500</v>
      </c>
      <c r="H170" s="62">
        <v>871000</v>
      </c>
      <c r="I170" s="62">
        <v>15195250</v>
      </c>
      <c r="J170" s="62">
        <v>10272300</v>
      </c>
      <c r="K170" s="62">
        <v>18501250</v>
      </c>
      <c r="L170" s="62">
        <v>500776</v>
      </c>
      <c r="M170" s="62">
        <v>2168700</v>
      </c>
      <c r="N170" s="62">
        <v>13800000</v>
      </c>
      <c r="O170" s="62">
        <v>6665000</v>
      </c>
      <c r="P170" s="62"/>
      <c r="Q170" s="62">
        <v>1200000</v>
      </c>
      <c r="R170" s="62"/>
      <c r="S170" s="62">
        <v>5950000</v>
      </c>
      <c r="T170" s="72">
        <f t="shared" si="7"/>
        <v>75297776</v>
      </c>
      <c r="U170" s="59">
        <f t="shared" si="8"/>
        <v>0</v>
      </c>
      <c r="V170" s="57">
        <f t="shared" si="9"/>
        <v>102224</v>
      </c>
      <c r="W170" s="59" t="e">
        <f>V170-#REF!</f>
        <v>#REF!</v>
      </c>
      <c r="X170" s="25"/>
    </row>
    <row r="171" spans="2:24">
      <c r="B171" s="79">
        <f>'PER TRIWULAN'!A165</f>
        <v>160</v>
      </c>
      <c r="C171" s="54" t="str">
        <f>'PER TRIWULAN'!I165</f>
        <v xml:space="preserve"> Godong </v>
      </c>
      <c r="D171" s="36" t="str">
        <f>'PER TRIWULAN'!B165</f>
        <v>SD NEGERI ANGGASWANGI</v>
      </c>
      <c r="E171" s="71">
        <f>'PER TRIWULAN'!X165</f>
        <v>101500000</v>
      </c>
      <c r="F171" s="89">
        <v>101500000</v>
      </c>
      <c r="G171" s="62">
        <v>1645750</v>
      </c>
      <c r="H171" s="62">
        <v>1175000</v>
      </c>
      <c r="I171" s="62">
        <v>6629222</v>
      </c>
      <c r="J171" s="62">
        <v>15576900</v>
      </c>
      <c r="K171" s="62">
        <v>14541350</v>
      </c>
      <c r="L171" s="62">
        <v>4110278</v>
      </c>
      <c r="M171" s="62">
        <v>27221000</v>
      </c>
      <c r="N171" s="62">
        <v>17560000</v>
      </c>
      <c r="O171" s="62">
        <v>8125500</v>
      </c>
      <c r="P171" s="62"/>
      <c r="Q171" s="62">
        <v>2515000</v>
      </c>
      <c r="R171" s="62">
        <v>2075000</v>
      </c>
      <c r="S171" s="62">
        <v>325000</v>
      </c>
      <c r="T171" s="72">
        <f t="shared" si="7"/>
        <v>101500000</v>
      </c>
      <c r="U171" s="59">
        <f t="shared" si="8"/>
        <v>0</v>
      </c>
      <c r="V171" s="57">
        <f t="shared" si="9"/>
        <v>0</v>
      </c>
      <c r="W171" s="59" t="e">
        <f>V171-#REF!</f>
        <v>#REF!</v>
      </c>
      <c r="X171" s="25"/>
    </row>
    <row r="172" spans="2:24">
      <c r="B172" s="79">
        <f>'PER TRIWULAN'!A166</f>
        <v>161</v>
      </c>
      <c r="C172" s="54" t="str">
        <f>'PER TRIWULAN'!I166</f>
        <v xml:space="preserve"> Godong </v>
      </c>
      <c r="D172" s="36" t="str">
        <f>'PER TRIWULAN'!B166</f>
        <v>SD NEGERI BRINGIN</v>
      </c>
      <c r="E172" s="71">
        <f>'PER TRIWULAN'!X166</f>
        <v>126440000</v>
      </c>
      <c r="F172" s="89">
        <v>126440000</v>
      </c>
      <c r="G172" s="62">
        <v>4460000</v>
      </c>
      <c r="H172" s="62">
        <v>2600000</v>
      </c>
      <c r="I172" s="62">
        <v>14670112</v>
      </c>
      <c r="J172" s="62">
        <v>10593000</v>
      </c>
      <c r="K172" s="62">
        <v>50609429</v>
      </c>
      <c r="L172" s="62">
        <v>1577979</v>
      </c>
      <c r="M172" s="62">
        <v>10533480</v>
      </c>
      <c r="N172" s="62">
        <v>18490000</v>
      </c>
      <c r="O172" s="62">
        <v>7400000</v>
      </c>
      <c r="P172" s="62"/>
      <c r="Q172" s="62">
        <v>1106000</v>
      </c>
      <c r="R172" s="62">
        <v>4400000</v>
      </c>
      <c r="S172" s="62"/>
      <c r="T172" s="72">
        <f t="shared" si="7"/>
        <v>126440000</v>
      </c>
      <c r="U172" s="59">
        <f t="shared" si="8"/>
        <v>0</v>
      </c>
      <c r="V172" s="57">
        <f t="shared" si="9"/>
        <v>0</v>
      </c>
      <c r="W172" s="59" t="e">
        <f>V172-#REF!</f>
        <v>#REF!</v>
      </c>
      <c r="X172" s="25"/>
    </row>
    <row r="173" spans="2:24">
      <c r="B173" s="79">
        <f>'PER TRIWULAN'!A167</f>
        <v>162</v>
      </c>
      <c r="C173" s="54" t="str">
        <f>'PER TRIWULAN'!I167</f>
        <v xml:space="preserve"> Godong </v>
      </c>
      <c r="D173" s="36" t="str">
        <f>'PER TRIWULAN'!B167</f>
        <v>SD NEGERI GUCI</v>
      </c>
      <c r="E173" s="71">
        <f>'PER TRIWULAN'!X167</f>
        <v>129340000</v>
      </c>
      <c r="F173" s="89">
        <v>129340000</v>
      </c>
      <c r="G173" s="62">
        <v>9328000</v>
      </c>
      <c r="H173" s="62">
        <v>3750000</v>
      </c>
      <c r="I173" s="62">
        <v>20286000</v>
      </c>
      <c r="J173" s="62">
        <v>13134000</v>
      </c>
      <c r="K173" s="62">
        <v>14285000</v>
      </c>
      <c r="L173" s="62">
        <v>17363250</v>
      </c>
      <c r="M173" s="62">
        <v>10442000</v>
      </c>
      <c r="N173" s="62">
        <v>26946000</v>
      </c>
      <c r="O173" s="62">
        <v>10577650</v>
      </c>
      <c r="P173" s="62"/>
      <c r="Q173" s="62">
        <v>1500000</v>
      </c>
      <c r="R173" s="62"/>
      <c r="S173" s="62"/>
      <c r="T173" s="72">
        <f t="shared" si="7"/>
        <v>127611900</v>
      </c>
      <c r="U173" s="59">
        <f t="shared" si="8"/>
        <v>0</v>
      </c>
      <c r="V173" s="57">
        <f t="shared" si="9"/>
        <v>1728100</v>
      </c>
      <c r="W173" s="59" t="e">
        <f>V173-#REF!</f>
        <v>#REF!</v>
      </c>
      <c r="X173" s="25"/>
    </row>
    <row r="174" spans="2:24">
      <c r="B174" s="79">
        <f>'PER TRIWULAN'!A168</f>
        <v>163</v>
      </c>
      <c r="C174" s="54" t="str">
        <f>'PER TRIWULAN'!I168</f>
        <v xml:space="preserve"> Godong </v>
      </c>
      <c r="D174" s="36" t="str">
        <f>'PER TRIWULAN'!B168</f>
        <v>SD NEGERI GUNDI</v>
      </c>
      <c r="E174" s="71">
        <f>'PER TRIWULAN'!X168</f>
        <v>108170000</v>
      </c>
      <c r="F174" s="89">
        <v>108170000</v>
      </c>
      <c r="G174" s="62">
        <v>1260000</v>
      </c>
      <c r="H174" s="62">
        <v>600000</v>
      </c>
      <c r="I174" s="62">
        <v>10332200</v>
      </c>
      <c r="J174" s="62">
        <v>20983000</v>
      </c>
      <c r="K174" s="62">
        <v>13614000</v>
      </c>
      <c r="L174" s="62">
        <v>10805800</v>
      </c>
      <c r="M174" s="62">
        <v>15771000</v>
      </c>
      <c r="N174" s="62">
        <v>17400000</v>
      </c>
      <c r="O174" s="62">
        <v>11884000</v>
      </c>
      <c r="P174" s="62"/>
      <c r="Q174" s="62">
        <v>4810000</v>
      </c>
      <c r="R174" s="62">
        <v>710000</v>
      </c>
      <c r="S174" s="62"/>
      <c r="T174" s="72">
        <f t="shared" si="7"/>
        <v>108170000</v>
      </c>
      <c r="U174" s="59">
        <f t="shared" si="8"/>
        <v>0</v>
      </c>
      <c r="V174" s="57">
        <f t="shared" si="9"/>
        <v>0</v>
      </c>
      <c r="W174" s="59" t="e">
        <f>V174-#REF!</f>
        <v>#REF!</v>
      </c>
      <c r="X174" s="25"/>
    </row>
    <row r="175" spans="2:24">
      <c r="B175" s="79">
        <f>'PER TRIWULAN'!A169</f>
        <v>164</v>
      </c>
      <c r="C175" s="54" t="str">
        <f>'PER TRIWULAN'!I169</f>
        <v xml:space="preserve"> Godong </v>
      </c>
      <c r="D175" s="36" t="str">
        <f>'PER TRIWULAN'!B169</f>
        <v>SD NEGERI GUYANGAN</v>
      </c>
      <c r="E175" s="71">
        <f>'PER TRIWULAN'!X169</f>
        <v>103820000</v>
      </c>
      <c r="F175" s="89">
        <v>103820000</v>
      </c>
      <c r="G175" s="62">
        <v>2069000</v>
      </c>
      <c r="H175" s="62">
        <v>2500000</v>
      </c>
      <c r="I175" s="62">
        <v>13223250</v>
      </c>
      <c r="J175" s="62">
        <v>21107500</v>
      </c>
      <c r="K175" s="62">
        <v>12981900</v>
      </c>
      <c r="L175" s="62">
        <v>2815700</v>
      </c>
      <c r="M175" s="62">
        <v>3660000</v>
      </c>
      <c r="N175" s="62">
        <v>19200000</v>
      </c>
      <c r="O175" s="62">
        <v>19681300</v>
      </c>
      <c r="P175" s="62">
        <v>1050000</v>
      </c>
      <c r="Q175" s="62">
        <v>4550000</v>
      </c>
      <c r="R175" s="62">
        <v>981350</v>
      </c>
      <c r="S175" s="62"/>
      <c r="T175" s="72">
        <f t="shared" si="7"/>
        <v>103820000</v>
      </c>
      <c r="U175" s="59">
        <f t="shared" si="8"/>
        <v>0</v>
      </c>
      <c r="V175" s="57">
        <f t="shared" si="9"/>
        <v>0</v>
      </c>
      <c r="W175" s="59" t="e">
        <f>V175-#REF!</f>
        <v>#REF!</v>
      </c>
      <c r="X175" s="25"/>
    </row>
    <row r="176" spans="2:24">
      <c r="B176" s="79">
        <f>'PER TRIWULAN'!A170</f>
        <v>165</v>
      </c>
      <c r="C176" s="54" t="str">
        <f>'PER TRIWULAN'!I170</f>
        <v xml:space="preserve"> Godong </v>
      </c>
      <c r="D176" s="36" t="str">
        <f>'PER TRIWULAN'!B170</f>
        <v>SD NEGERI JATILOR</v>
      </c>
      <c r="E176" s="71">
        <f>'PER TRIWULAN'!X170</f>
        <v>154570000</v>
      </c>
      <c r="F176" s="89">
        <v>154570000</v>
      </c>
      <c r="G176" s="62">
        <v>6249500</v>
      </c>
      <c r="H176" s="62">
        <v>3726500</v>
      </c>
      <c r="I176" s="62">
        <v>24155600</v>
      </c>
      <c r="J176" s="62">
        <v>31244200</v>
      </c>
      <c r="K176" s="62">
        <v>4677300</v>
      </c>
      <c r="L176" s="62">
        <v>2499500</v>
      </c>
      <c r="M176" s="62">
        <v>14781500</v>
      </c>
      <c r="N176" s="62">
        <v>30325000</v>
      </c>
      <c r="O176" s="62">
        <v>18228000</v>
      </c>
      <c r="P176" s="62">
        <v>1091500</v>
      </c>
      <c r="Q176" s="62">
        <v>3600000</v>
      </c>
      <c r="R176" s="62"/>
      <c r="S176" s="62">
        <v>13648000</v>
      </c>
      <c r="T176" s="72">
        <f t="shared" si="7"/>
        <v>154226600</v>
      </c>
      <c r="U176" s="59">
        <f t="shared" si="8"/>
        <v>0</v>
      </c>
      <c r="V176" s="57">
        <f t="shared" si="9"/>
        <v>343400</v>
      </c>
      <c r="W176" s="59" t="e">
        <f>V176-#REF!</f>
        <v>#REF!</v>
      </c>
      <c r="X176" s="25"/>
    </row>
    <row r="177" spans="2:24">
      <c r="B177" s="79">
        <f>'PER TRIWULAN'!A171</f>
        <v>166</v>
      </c>
      <c r="C177" s="54" t="str">
        <f>'PER TRIWULAN'!I171</f>
        <v xml:space="preserve"> Godong </v>
      </c>
      <c r="D177" s="36" t="str">
        <f>'PER TRIWULAN'!B171</f>
        <v>SD NEGERI KETITANG</v>
      </c>
      <c r="E177" s="71">
        <f>'PER TRIWULAN'!X171</f>
        <v>108750000</v>
      </c>
      <c r="F177" s="89">
        <v>108750000</v>
      </c>
      <c r="G177" s="62">
        <v>10007289</v>
      </c>
      <c r="H177" s="62">
        <v>1200000</v>
      </c>
      <c r="I177" s="62">
        <v>10112550</v>
      </c>
      <c r="J177" s="62">
        <v>21558000</v>
      </c>
      <c r="K177" s="62">
        <v>8674200</v>
      </c>
      <c r="L177" s="62">
        <v>1766000</v>
      </c>
      <c r="M177" s="62">
        <v>13293850</v>
      </c>
      <c r="N177" s="62">
        <v>18784200</v>
      </c>
      <c r="O177" s="62">
        <v>5894500</v>
      </c>
      <c r="P177" s="62"/>
      <c r="Q177" s="62">
        <v>9736100</v>
      </c>
      <c r="R177" s="62">
        <v>7586000</v>
      </c>
      <c r="S177" s="62"/>
      <c r="T177" s="72">
        <f t="shared" si="7"/>
        <v>108612689</v>
      </c>
      <c r="U177" s="59">
        <f t="shared" si="8"/>
        <v>0</v>
      </c>
      <c r="V177" s="57">
        <f t="shared" si="9"/>
        <v>137311</v>
      </c>
      <c r="W177" s="59" t="e">
        <f>V177-#REF!</f>
        <v>#REF!</v>
      </c>
      <c r="X177" s="25"/>
    </row>
    <row r="178" spans="2:24">
      <c r="B178" s="79">
        <f>'PER TRIWULAN'!A172</f>
        <v>167</v>
      </c>
      <c r="C178" s="54" t="str">
        <f>'PER TRIWULAN'!I172</f>
        <v xml:space="preserve"> Godong </v>
      </c>
      <c r="D178" s="36" t="str">
        <f>'PER TRIWULAN'!B172</f>
        <v>SD NEGERI MANGGARWETAN</v>
      </c>
      <c r="E178" s="71">
        <f>'PER TRIWULAN'!X172</f>
        <v>84390000</v>
      </c>
      <c r="F178" s="89">
        <v>84390000</v>
      </c>
      <c r="G178" s="62">
        <v>2682000</v>
      </c>
      <c r="H178" s="62">
        <v>1550000</v>
      </c>
      <c r="I178" s="62">
        <v>11417750</v>
      </c>
      <c r="J178" s="62">
        <v>15901100</v>
      </c>
      <c r="K178" s="62">
        <v>14496300</v>
      </c>
      <c r="L178" s="62">
        <v>4745825</v>
      </c>
      <c r="M178" s="62">
        <v>2140000</v>
      </c>
      <c r="N178" s="62">
        <v>16900000</v>
      </c>
      <c r="O178" s="62">
        <v>10377000</v>
      </c>
      <c r="P178" s="62"/>
      <c r="Q178" s="62">
        <v>2400000</v>
      </c>
      <c r="R178" s="62">
        <v>830000</v>
      </c>
      <c r="S178" s="62">
        <v>950000</v>
      </c>
      <c r="T178" s="72">
        <f t="shared" si="7"/>
        <v>84389975</v>
      </c>
      <c r="U178" s="59">
        <f t="shared" si="8"/>
        <v>0</v>
      </c>
      <c r="V178" s="57">
        <f t="shared" si="9"/>
        <v>25</v>
      </c>
      <c r="W178" s="59" t="e">
        <f>V178-#REF!</f>
        <v>#REF!</v>
      </c>
      <c r="X178" s="25"/>
    </row>
    <row r="179" spans="2:24">
      <c r="B179" s="79">
        <f>'PER TRIWULAN'!A173</f>
        <v>168</v>
      </c>
      <c r="C179" s="54" t="str">
        <f>'PER TRIWULAN'!I173</f>
        <v xml:space="preserve"> Godong </v>
      </c>
      <c r="D179" s="36" t="str">
        <f>'PER TRIWULAN'!B173</f>
        <v>SD NEGERI RAJEK</v>
      </c>
      <c r="E179" s="71">
        <f>'PER TRIWULAN'!X173</f>
        <v>92800000</v>
      </c>
      <c r="F179" s="89">
        <v>92800000</v>
      </c>
      <c r="G179" s="62">
        <v>350000</v>
      </c>
      <c r="H179" s="62">
        <v>5006000</v>
      </c>
      <c r="I179" s="62">
        <v>3332000</v>
      </c>
      <c r="J179" s="62">
        <v>16948500</v>
      </c>
      <c r="K179" s="62">
        <v>17045687</v>
      </c>
      <c r="L179" s="62">
        <v>5333300</v>
      </c>
      <c r="M179" s="62">
        <v>8688150</v>
      </c>
      <c r="N179" s="62">
        <v>16000000</v>
      </c>
      <c r="O179" s="62">
        <v>4496050</v>
      </c>
      <c r="P179" s="62"/>
      <c r="Q179" s="62">
        <v>3158000</v>
      </c>
      <c r="R179" s="62">
        <v>3690813</v>
      </c>
      <c r="S179" s="62">
        <v>8751500</v>
      </c>
      <c r="T179" s="72">
        <f t="shared" si="7"/>
        <v>92800000</v>
      </c>
      <c r="U179" s="59">
        <f t="shared" si="8"/>
        <v>0</v>
      </c>
      <c r="V179" s="57">
        <f t="shared" si="9"/>
        <v>0</v>
      </c>
      <c r="W179" s="59" t="e">
        <f>V179-#REF!</f>
        <v>#REF!</v>
      </c>
      <c r="X179" s="25"/>
    </row>
    <row r="180" spans="2:24">
      <c r="B180" s="79">
        <f>'PER TRIWULAN'!A174</f>
        <v>169</v>
      </c>
      <c r="C180" s="54" t="str">
        <f>'PER TRIWULAN'!I174</f>
        <v xml:space="preserve"> Godong </v>
      </c>
      <c r="D180" s="36" t="str">
        <f>'PER TRIWULAN'!B174</f>
        <v>SD NEGERI SUMBERAGUNG</v>
      </c>
      <c r="E180" s="71">
        <f>'PER TRIWULAN'!X174</f>
        <v>74820000</v>
      </c>
      <c r="F180" s="89">
        <v>74820000</v>
      </c>
      <c r="G180" s="62">
        <v>1210000</v>
      </c>
      <c r="H180" s="62">
        <v>500000</v>
      </c>
      <c r="I180" s="62">
        <v>10562250</v>
      </c>
      <c r="J180" s="62">
        <v>11124350</v>
      </c>
      <c r="K180" s="62">
        <v>9407750</v>
      </c>
      <c r="L180" s="62">
        <v>2053350</v>
      </c>
      <c r="M180" s="62">
        <v>6768500</v>
      </c>
      <c r="N180" s="62">
        <v>18380000</v>
      </c>
      <c r="O180" s="62">
        <v>8333000</v>
      </c>
      <c r="P180" s="62"/>
      <c r="Q180" s="62">
        <v>4601950</v>
      </c>
      <c r="R180" s="62">
        <v>1877000</v>
      </c>
      <c r="S180" s="62"/>
      <c r="T180" s="72">
        <f t="shared" si="7"/>
        <v>74818150</v>
      </c>
      <c r="U180" s="59">
        <f t="shared" si="8"/>
        <v>0</v>
      </c>
      <c r="V180" s="57">
        <f t="shared" si="9"/>
        <v>1850</v>
      </c>
      <c r="W180" s="59" t="e">
        <f>V180-#REF!</f>
        <v>#REF!</v>
      </c>
      <c r="X180" s="25"/>
    </row>
    <row r="181" spans="2:24">
      <c r="B181" s="79">
        <f>'PER TRIWULAN'!A175</f>
        <v>170</v>
      </c>
      <c r="C181" s="54" t="str">
        <f>'PER TRIWULAN'!I175</f>
        <v xml:space="preserve"> Godong </v>
      </c>
      <c r="D181" s="36" t="str">
        <f>'PER TRIWULAN'!B175</f>
        <v>SD NEGERI TINANDING</v>
      </c>
      <c r="E181" s="71">
        <f>'PER TRIWULAN'!X175</f>
        <v>66410000</v>
      </c>
      <c r="F181" s="89">
        <v>66410000</v>
      </c>
      <c r="G181" s="62">
        <v>1713750</v>
      </c>
      <c r="H181" s="62">
        <v>727750</v>
      </c>
      <c r="I181" s="62">
        <v>5180100</v>
      </c>
      <c r="J181" s="62">
        <v>9517600</v>
      </c>
      <c r="K181" s="62">
        <v>27588800</v>
      </c>
      <c r="L181" s="62">
        <v>555000</v>
      </c>
      <c r="M181" s="62">
        <v>3767000</v>
      </c>
      <c r="N181" s="62">
        <v>13200000</v>
      </c>
      <c r="O181" s="62">
        <v>2395000</v>
      </c>
      <c r="P181" s="62"/>
      <c r="Q181" s="62">
        <v>1500000</v>
      </c>
      <c r="R181" s="62">
        <v>265000</v>
      </c>
      <c r="S181" s="62"/>
      <c r="T181" s="72">
        <f t="shared" si="7"/>
        <v>66410000</v>
      </c>
      <c r="U181" s="59">
        <f t="shared" si="8"/>
        <v>0</v>
      </c>
      <c r="V181" s="57">
        <f t="shared" si="9"/>
        <v>0</v>
      </c>
      <c r="W181" s="59" t="e">
        <f>V181-#REF!</f>
        <v>#REF!</v>
      </c>
      <c r="X181" s="25"/>
    </row>
    <row r="182" spans="2:24">
      <c r="B182" s="79">
        <f>'PER TRIWULAN'!A176</f>
        <v>171</v>
      </c>
      <c r="C182" s="54" t="str">
        <f>'PER TRIWULAN'!I176</f>
        <v xml:space="preserve"> Godong </v>
      </c>
      <c r="D182" s="36" t="str">
        <f>'PER TRIWULAN'!B176</f>
        <v>SD NEGERI TUNGU</v>
      </c>
      <c r="E182" s="71">
        <f>'PER TRIWULAN'!X176</f>
        <v>45240000</v>
      </c>
      <c r="F182" s="89">
        <v>45240000</v>
      </c>
      <c r="G182" s="62">
        <v>637050</v>
      </c>
      <c r="H182" s="62">
        <v>600000</v>
      </c>
      <c r="I182" s="62">
        <v>5251600</v>
      </c>
      <c r="J182" s="62">
        <v>10647730</v>
      </c>
      <c r="K182" s="62">
        <v>4016295</v>
      </c>
      <c r="L182" s="62">
        <v>200000</v>
      </c>
      <c r="M182" s="62">
        <v>376800</v>
      </c>
      <c r="N182" s="62">
        <v>16260000</v>
      </c>
      <c r="O182" s="62">
        <v>4394525</v>
      </c>
      <c r="P182" s="62">
        <v>1600000</v>
      </c>
      <c r="Q182" s="62">
        <v>674000</v>
      </c>
      <c r="R182" s="62">
        <v>442000</v>
      </c>
      <c r="S182" s="62">
        <v>140000</v>
      </c>
      <c r="T182" s="72">
        <f t="shared" si="7"/>
        <v>45240000</v>
      </c>
      <c r="U182" s="59">
        <f t="shared" si="8"/>
        <v>0</v>
      </c>
      <c r="V182" s="57">
        <f t="shared" si="9"/>
        <v>0</v>
      </c>
      <c r="W182" s="59" t="e">
        <f>V182-#REF!</f>
        <v>#REF!</v>
      </c>
      <c r="X182" s="25"/>
    </row>
    <row r="183" spans="2:24">
      <c r="B183" s="79">
        <f>'PER TRIWULAN'!A177</f>
        <v>172</v>
      </c>
      <c r="C183" s="54" t="str">
        <f>'PER TRIWULAN'!I177</f>
        <v xml:space="preserve"> Godong </v>
      </c>
      <c r="D183" s="36" t="str">
        <f>'PER TRIWULAN'!B177</f>
        <v>SD NEGERI WANUTUNGGAL</v>
      </c>
      <c r="E183" s="71">
        <f>'PER TRIWULAN'!X177</f>
        <v>98020000</v>
      </c>
      <c r="F183" s="89">
        <v>98020000</v>
      </c>
      <c r="G183" s="62"/>
      <c r="H183" s="62">
        <v>840000</v>
      </c>
      <c r="I183" s="62">
        <v>7909900</v>
      </c>
      <c r="J183" s="62">
        <v>14872600</v>
      </c>
      <c r="K183" s="62">
        <v>32669600</v>
      </c>
      <c r="L183" s="62">
        <v>10560200</v>
      </c>
      <c r="M183" s="62">
        <v>1244000</v>
      </c>
      <c r="N183" s="62">
        <v>18500000</v>
      </c>
      <c r="O183" s="62">
        <v>5074000</v>
      </c>
      <c r="P183" s="62"/>
      <c r="Q183" s="62">
        <v>3641400</v>
      </c>
      <c r="R183" s="62">
        <v>2708300</v>
      </c>
      <c r="S183" s="62"/>
      <c r="T183" s="72">
        <f t="shared" si="7"/>
        <v>98020000</v>
      </c>
      <c r="U183" s="59">
        <f t="shared" si="8"/>
        <v>0</v>
      </c>
      <c r="V183" s="57">
        <f t="shared" si="9"/>
        <v>0</v>
      </c>
      <c r="W183" s="59" t="e">
        <f>V183-#REF!</f>
        <v>#REF!</v>
      </c>
      <c r="X183" s="25"/>
    </row>
    <row r="184" spans="2:24">
      <c r="B184" s="79">
        <f>'PER TRIWULAN'!A178</f>
        <v>173</v>
      </c>
      <c r="C184" s="54" t="str">
        <f>'PER TRIWULAN'!I178</f>
        <v xml:space="preserve"> Godong </v>
      </c>
      <c r="D184" s="36" t="str">
        <f>'PER TRIWULAN'!B178</f>
        <v>SD NEGERI WERDOYO</v>
      </c>
      <c r="E184" s="71">
        <f>'PER TRIWULAN'!X178</f>
        <v>124990000</v>
      </c>
      <c r="F184" s="89">
        <v>124990000</v>
      </c>
      <c r="G184" s="62">
        <v>2296000</v>
      </c>
      <c r="H184" s="62">
        <v>1600000</v>
      </c>
      <c r="I184" s="62">
        <v>16589000</v>
      </c>
      <c r="J184" s="62">
        <v>24477772</v>
      </c>
      <c r="K184" s="62">
        <v>26420500</v>
      </c>
      <c r="L184" s="62">
        <v>1647878</v>
      </c>
      <c r="M184" s="62">
        <v>13941000</v>
      </c>
      <c r="N184" s="62">
        <v>26350000</v>
      </c>
      <c r="O184" s="62">
        <v>7711000</v>
      </c>
      <c r="P184" s="62"/>
      <c r="Q184" s="62">
        <v>3945250</v>
      </c>
      <c r="R184" s="62"/>
      <c r="S184" s="62"/>
      <c r="T184" s="72">
        <f t="shared" si="7"/>
        <v>124978400</v>
      </c>
      <c r="U184" s="59">
        <f t="shared" si="8"/>
        <v>0</v>
      </c>
      <c r="V184" s="57">
        <f t="shared" si="9"/>
        <v>11600</v>
      </c>
      <c r="W184" s="59" t="e">
        <f>V184-#REF!</f>
        <v>#REF!</v>
      </c>
      <c r="X184" s="25"/>
    </row>
    <row r="185" spans="2:24">
      <c r="B185" s="79">
        <f>'PER TRIWULAN'!A179</f>
        <v>174</v>
      </c>
      <c r="C185" s="54" t="str">
        <f>'PER TRIWULAN'!I179</f>
        <v xml:space="preserve"> Grobogan </v>
      </c>
      <c r="D185" s="36" t="str">
        <f>'PER TRIWULAN'!B179</f>
        <v>SD NEGERI 1 GETASREJO</v>
      </c>
      <c r="E185" s="71">
        <f>'PER TRIWULAN'!X179</f>
        <v>144130000</v>
      </c>
      <c r="F185" s="89">
        <v>144130000</v>
      </c>
      <c r="G185" s="62">
        <v>2963025</v>
      </c>
      <c r="H185" s="62">
        <v>0</v>
      </c>
      <c r="I185" s="62"/>
      <c r="J185" s="62">
        <v>12391650</v>
      </c>
      <c r="K185" s="62">
        <v>21247775</v>
      </c>
      <c r="L185" s="62">
        <v>55595771</v>
      </c>
      <c r="M185" s="62">
        <v>4364779</v>
      </c>
      <c r="N185" s="62">
        <v>16543500</v>
      </c>
      <c r="O185" s="62">
        <v>19200000</v>
      </c>
      <c r="P185" s="62">
        <v>4273500</v>
      </c>
      <c r="Q185" s="62"/>
      <c r="R185" s="62">
        <v>2700000</v>
      </c>
      <c r="S185" s="62">
        <v>4850000</v>
      </c>
      <c r="T185" s="72">
        <f t="shared" si="7"/>
        <v>144130000</v>
      </c>
      <c r="U185" s="59">
        <f t="shared" si="8"/>
        <v>0</v>
      </c>
      <c r="V185" s="57">
        <f t="shared" si="9"/>
        <v>0</v>
      </c>
      <c r="W185" s="25"/>
      <c r="X185" s="25"/>
    </row>
    <row r="186" spans="2:24">
      <c r="B186" s="79">
        <f>'PER TRIWULAN'!A180</f>
        <v>175</v>
      </c>
      <c r="C186" s="54" t="str">
        <f>'PER TRIWULAN'!I180</f>
        <v xml:space="preserve"> Grobogan </v>
      </c>
      <c r="D186" s="36" t="str">
        <f>'PER TRIWULAN'!B180</f>
        <v>SD NEGERI 1 GROBOGAN</v>
      </c>
      <c r="E186" s="71">
        <f>'PER TRIWULAN'!X180</f>
        <v>136300000</v>
      </c>
      <c r="F186" s="89">
        <v>136300000</v>
      </c>
      <c r="G186" s="62">
        <v>14237500</v>
      </c>
      <c r="H186" s="62">
        <v>1900000</v>
      </c>
      <c r="I186" s="62">
        <v>13372000</v>
      </c>
      <c r="J186" s="62">
        <v>28232800</v>
      </c>
      <c r="K186" s="62">
        <v>35330300</v>
      </c>
      <c r="L186" s="62">
        <v>7007400</v>
      </c>
      <c r="M186" s="62">
        <v>14240000</v>
      </c>
      <c r="N186" s="62">
        <v>9600000</v>
      </c>
      <c r="O186" s="62">
        <v>2790000</v>
      </c>
      <c r="P186" s="62">
        <v>0</v>
      </c>
      <c r="Q186" s="62">
        <v>1600000</v>
      </c>
      <c r="R186" s="62">
        <v>275000</v>
      </c>
      <c r="S186" s="62">
        <v>7715000</v>
      </c>
      <c r="T186" s="72">
        <f t="shared" si="7"/>
        <v>136300000</v>
      </c>
      <c r="U186" s="59">
        <f t="shared" si="8"/>
        <v>0</v>
      </c>
      <c r="V186" s="57">
        <f t="shared" si="9"/>
        <v>0</v>
      </c>
      <c r="W186" s="25"/>
      <c r="X186" s="25"/>
    </row>
    <row r="187" spans="2:24">
      <c r="B187" s="79">
        <f>'PER TRIWULAN'!A181</f>
        <v>176</v>
      </c>
      <c r="C187" s="54" t="str">
        <f>'PER TRIWULAN'!I181</f>
        <v xml:space="preserve"> Grobogan </v>
      </c>
      <c r="D187" s="36" t="str">
        <f>'PER TRIWULAN'!B181</f>
        <v>SD NEGERI 1 JATIPOHON</v>
      </c>
      <c r="E187" s="71">
        <f>'PER TRIWULAN'!X181</f>
        <v>167330000</v>
      </c>
      <c r="F187" s="89">
        <v>167330000</v>
      </c>
      <c r="G187" s="62">
        <v>12150000</v>
      </c>
      <c r="H187" s="62">
        <v>5055000</v>
      </c>
      <c r="I187" s="62">
        <v>24180000</v>
      </c>
      <c r="J187" s="62">
        <v>21775200</v>
      </c>
      <c r="K187" s="62">
        <v>19359000</v>
      </c>
      <c r="L187" s="62">
        <v>1741100</v>
      </c>
      <c r="M187" s="62">
        <v>17965000</v>
      </c>
      <c r="N187" s="62">
        <v>16000000</v>
      </c>
      <c r="O187" s="62">
        <v>10000000</v>
      </c>
      <c r="P187" s="62">
        <v>11280000</v>
      </c>
      <c r="Q187" s="62">
        <v>4350000</v>
      </c>
      <c r="R187" s="62"/>
      <c r="S187" s="62">
        <v>23474700</v>
      </c>
      <c r="T187" s="72">
        <f t="shared" si="7"/>
        <v>167330000</v>
      </c>
      <c r="U187" s="59">
        <f t="shared" si="8"/>
        <v>0</v>
      </c>
      <c r="V187" s="57">
        <f t="shared" si="9"/>
        <v>0</v>
      </c>
      <c r="W187" s="25"/>
      <c r="X187" s="25"/>
    </row>
    <row r="188" spans="2:24">
      <c r="B188" s="79">
        <f>'PER TRIWULAN'!A182</f>
        <v>177</v>
      </c>
      <c r="C188" s="54" t="str">
        <f>'PER TRIWULAN'!I182</f>
        <v xml:space="preserve"> Grobogan </v>
      </c>
      <c r="D188" s="36" t="str">
        <f>'PER TRIWULAN'!B182</f>
        <v>SD NEGERI 1 KARANGREJO</v>
      </c>
      <c r="E188" s="71">
        <f>'PER TRIWULAN'!X182</f>
        <v>74240000</v>
      </c>
      <c r="F188" s="89">
        <v>74240000</v>
      </c>
      <c r="G188" s="62">
        <v>3070000</v>
      </c>
      <c r="H188" s="62">
        <v>900000</v>
      </c>
      <c r="I188" s="62">
        <v>11193500</v>
      </c>
      <c r="J188" s="62">
        <v>13224800</v>
      </c>
      <c r="K188" s="62">
        <v>18949697</v>
      </c>
      <c r="L188" s="62">
        <v>2305962</v>
      </c>
      <c r="M188" s="62">
        <v>1139000</v>
      </c>
      <c r="N188" s="62">
        <v>17200000</v>
      </c>
      <c r="O188" s="62">
        <v>2470000</v>
      </c>
      <c r="P188" s="62">
        <v>0</v>
      </c>
      <c r="Q188" s="62">
        <v>3452000</v>
      </c>
      <c r="R188" s="62">
        <v>0</v>
      </c>
      <c r="S188" s="62">
        <v>0</v>
      </c>
      <c r="T188" s="72">
        <f t="shared" si="7"/>
        <v>73904959</v>
      </c>
      <c r="U188" s="59">
        <f t="shared" si="8"/>
        <v>0</v>
      </c>
      <c r="V188" s="57">
        <f t="shared" si="9"/>
        <v>335041</v>
      </c>
      <c r="W188" s="25"/>
      <c r="X188" s="25"/>
    </row>
    <row r="189" spans="2:24">
      <c r="B189" s="79">
        <f>'PER TRIWULAN'!A183</f>
        <v>178</v>
      </c>
      <c r="C189" s="54" t="str">
        <f>'PER TRIWULAN'!I183</f>
        <v xml:space="preserve"> Grobogan </v>
      </c>
      <c r="D189" s="36" t="str">
        <f>'PER TRIWULAN'!B183</f>
        <v>SD NEGERI 1 LEBAK</v>
      </c>
      <c r="E189" s="71">
        <f>'PER TRIWULAN'!X183</f>
        <v>135140000</v>
      </c>
      <c r="F189" s="89">
        <v>135140000</v>
      </c>
      <c r="G189" s="62">
        <v>3029000</v>
      </c>
      <c r="H189" s="62"/>
      <c r="I189" s="62">
        <v>18904500</v>
      </c>
      <c r="J189" s="62">
        <v>21284500</v>
      </c>
      <c r="K189" s="62">
        <v>8094900</v>
      </c>
      <c r="L189" s="62">
        <v>35771000</v>
      </c>
      <c r="M189" s="62"/>
      <c r="N189" s="62">
        <v>18316000</v>
      </c>
      <c r="O189" s="62">
        <v>1645600</v>
      </c>
      <c r="P189" s="62">
        <v>3752000</v>
      </c>
      <c r="Q189" s="62">
        <v>5400000</v>
      </c>
      <c r="R189" s="62">
        <v>972500</v>
      </c>
      <c r="S189" s="62">
        <v>17970000</v>
      </c>
      <c r="T189" s="72">
        <f t="shared" si="7"/>
        <v>135140000</v>
      </c>
      <c r="U189" s="59">
        <f t="shared" si="8"/>
        <v>0</v>
      </c>
      <c r="V189" s="57">
        <f t="shared" si="9"/>
        <v>0</v>
      </c>
      <c r="W189" s="25"/>
      <c r="X189" s="25"/>
    </row>
    <row r="190" spans="2:24">
      <c r="B190" s="79">
        <f>'PER TRIWULAN'!A184</f>
        <v>179</v>
      </c>
      <c r="C190" s="54" t="str">
        <f>'PER TRIWULAN'!I184</f>
        <v xml:space="preserve"> Grobogan </v>
      </c>
      <c r="D190" s="36" t="str">
        <f>'PER TRIWULAN'!B184</f>
        <v>SD NEGERI 1 LEBENGJUMUK</v>
      </c>
      <c r="E190" s="71">
        <f>'PER TRIWULAN'!X184</f>
        <v>92220000</v>
      </c>
      <c r="F190" s="89">
        <v>92220000</v>
      </c>
      <c r="G190" s="62">
        <v>2820000</v>
      </c>
      <c r="H190" s="62">
        <v>897500</v>
      </c>
      <c r="I190" s="62">
        <v>18219300</v>
      </c>
      <c r="J190" s="62">
        <v>14526700</v>
      </c>
      <c r="K190" s="62">
        <v>7322200</v>
      </c>
      <c r="L190" s="62">
        <v>6325800</v>
      </c>
      <c r="M190" s="62">
        <v>3579500</v>
      </c>
      <c r="N190" s="62">
        <v>30725000</v>
      </c>
      <c r="O190" s="62">
        <v>6154000</v>
      </c>
      <c r="P190" s="62"/>
      <c r="Q190" s="62"/>
      <c r="R190" s="62"/>
      <c r="S190" s="62">
        <v>1650000</v>
      </c>
      <c r="T190" s="72">
        <f t="shared" si="7"/>
        <v>92220000</v>
      </c>
      <c r="U190" s="59">
        <f t="shared" si="8"/>
        <v>0</v>
      </c>
      <c r="V190" s="57">
        <f t="shared" si="9"/>
        <v>0</v>
      </c>
      <c r="W190" s="25"/>
      <c r="X190" s="25"/>
    </row>
    <row r="191" spans="2:24">
      <c r="B191" s="79">
        <f>'PER TRIWULAN'!A185</f>
        <v>180</v>
      </c>
      <c r="C191" s="54" t="str">
        <f>'PER TRIWULAN'!I185</f>
        <v xml:space="preserve"> Grobogan </v>
      </c>
      <c r="D191" s="36" t="str">
        <f>'PER TRIWULAN'!B185</f>
        <v>SD NEGERI 1 NGABENREJO</v>
      </c>
      <c r="E191" s="71">
        <f>'PER TRIWULAN'!X185</f>
        <v>58870000</v>
      </c>
      <c r="F191" s="89">
        <v>58870000</v>
      </c>
      <c r="G191" s="62">
        <v>2820000</v>
      </c>
      <c r="H191" s="62">
        <v>0</v>
      </c>
      <c r="I191" s="62">
        <v>12322400</v>
      </c>
      <c r="J191" s="62">
        <v>8126000</v>
      </c>
      <c r="K191" s="62">
        <v>13005964</v>
      </c>
      <c r="L191" s="62">
        <v>1113086</v>
      </c>
      <c r="M191" s="62">
        <v>4153000</v>
      </c>
      <c r="N191" s="62">
        <v>9300000</v>
      </c>
      <c r="O191" s="62">
        <v>1330000</v>
      </c>
      <c r="P191" s="62">
        <v>0</v>
      </c>
      <c r="Q191" s="62">
        <v>1000000</v>
      </c>
      <c r="R191" s="62">
        <v>3325550</v>
      </c>
      <c r="S191" s="62">
        <v>2374000</v>
      </c>
      <c r="T191" s="72">
        <f t="shared" si="7"/>
        <v>58870000</v>
      </c>
      <c r="U191" s="59">
        <f t="shared" si="8"/>
        <v>0</v>
      </c>
      <c r="V191" s="57">
        <f t="shared" si="9"/>
        <v>0</v>
      </c>
      <c r="W191" s="25"/>
      <c r="X191" s="25"/>
    </row>
    <row r="192" spans="2:24">
      <c r="B192" s="79">
        <f>'PER TRIWULAN'!A186</f>
        <v>181</v>
      </c>
      <c r="C192" s="54" t="str">
        <f>'PER TRIWULAN'!I186</f>
        <v xml:space="preserve"> Grobogan </v>
      </c>
      <c r="D192" s="36" t="str">
        <f>'PER TRIWULAN'!B186</f>
        <v>SD NEGERI 1 PUTATSARI</v>
      </c>
      <c r="E192" s="71">
        <f>'PER TRIWULAN'!X186</f>
        <v>109330000</v>
      </c>
      <c r="F192" s="89">
        <v>109330000</v>
      </c>
      <c r="G192" s="62">
        <v>5009000</v>
      </c>
      <c r="H192" s="62">
        <v>725000</v>
      </c>
      <c r="I192" s="62">
        <v>14016650</v>
      </c>
      <c r="J192" s="62">
        <v>22485000</v>
      </c>
      <c r="K192" s="62">
        <v>13866900</v>
      </c>
      <c r="L192" s="62">
        <v>967450</v>
      </c>
      <c r="M192" s="62">
        <v>14729500</v>
      </c>
      <c r="N192" s="62">
        <v>25000000</v>
      </c>
      <c r="O192" s="62">
        <v>4117500</v>
      </c>
      <c r="P192" s="62"/>
      <c r="Q192" s="62">
        <v>2400000</v>
      </c>
      <c r="R192" s="62">
        <v>1120000</v>
      </c>
      <c r="S192" s="62">
        <v>4893000</v>
      </c>
      <c r="T192" s="72">
        <f t="shared" si="7"/>
        <v>109330000</v>
      </c>
      <c r="U192" s="59">
        <f t="shared" si="8"/>
        <v>0</v>
      </c>
      <c r="V192" s="57">
        <f t="shared" si="9"/>
        <v>0</v>
      </c>
      <c r="W192" s="25"/>
      <c r="X192" s="25"/>
    </row>
    <row r="193" spans="2:24">
      <c r="B193" s="79">
        <f>'PER TRIWULAN'!A187</f>
        <v>182</v>
      </c>
      <c r="C193" s="54" t="str">
        <f>'PER TRIWULAN'!I187</f>
        <v xml:space="preserve"> Grobogan </v>
      </c>
      <c r="D193" s="36" t="str">
        <f>'PER TRIWULAN'!B187</f>
        <v>SD NEGERI 1 REJOSARI</v>
      </c>
      <c r="E193" s="71">
        <f>'PER TRIWULAN'!X187</f>
        <v>117160000</v>
      </c>
      <c r="F193" s="89">
        <v>116000000</v>
      </c>
      <c r="G193" s="62">
        <v>8761750</v>
      </c>
      <c r="H193" s="62">
        <v>800000</v>
      </c>
      <c r="I193" s="62">
        <v>23728150</v>
      </c>
      <c r="J193" s="62">
        <v>21163200</v>
      </c>
      <c r="K193" s="62">
        <v>9271025</v>
      </c>
      <c r="L193" s="62">
        <v>8726600</v>
      </c>
      <c r="M193" s="62">
        <v>3667500</v>
      </c>
      <c r="N193" s="62">
        <v>19165000</v>
      </c>
      <c r="O193" s="62">
        <v>2877000</v>
      </c>
      <c r="P193" s="62">
        <v>0</v>
      </c>
      <c r="Q193" s="62">
        <v>3762400</v>
      </c>
      <c r="R193" s="62">
        <v>4328875</v>
      </c>
      <c r="S193" s="62">
        <v>9748500</v>
      </c>
      <c r="T193" s="72">
        <f t="shared" si="7"/>
        <v>116000000</v>
      </c>
      <c r="U193" s="59">
        <f t="shared" si="8"/>
        <v>1160000</v>
      </c>
      <c r="V193" s="57">
        <f t="shared" si="9"/>
        <v>0</v>
      </c>
      <c r="W193" s="25"/>
      <c r="X193" s="25"/>
    </row>
    <row r="194" spans="2:24">
      <c r="B194" s="79">
        <f>'PER TRIWULAN'!A188</f>
        <v>183</v>
      </c>
      <c r="C194" s="54" t="str">
        <f>'PER TRIWULAN'!I188</f>
        <v xml:space="preserve"> Grobogan </v>
      </c>
      <c r="D194" s="36" t="str">
        <f>'PER TRIWULAN'!B188</f>
        <v>SD NEGERI 1 SEDAYU</v>
      </c>
      <c r="E194" s="71">
        <f>'PER TRIWULAN'!X188</f>
        <v>84970000</v>
      </c>
      <c r="F194" s="89">
        <v>84970000</v>
      </c>
      <c r="G194" s="62">
        <v>8900000</v>
      </c>
      <c r="H194" s="62">
        <v>1000000</v>
      </c>
      <c r="I194" s="62">
        <v>4612800</v>
      </c>
      <c r="J194" s="62">
        <v>14775900</v>
      </c>
      <c r="K194" s="62">
        <v>29079550</v>
      </c>
      <c r="L194" s="62">
        <v>2321150</v>
      </c>
      <c r="M194" s="62">
        <v>5388000</v>
      </c>
      <c r="N194" s="62">
        <v>13500000</v>
      </c>
      <c r="O194" s="62">
        <v>2064600</v>
      </c>
      <c r="P194" s="62">
        <v>125000</v>
      </c>
      <c r="Q194" s="62">
        <v>2250000</v>
      </c>
      <c r="R194" s="62">
        <v>953000</v>
      </c>
      <c r="S194" s="62">
        <v>0</v>
      </c>
      <c r="T194" s="72">
        <f t="shared" si="7"/>
        <v>84970000</v>
      </c>
      <c r="U194" s="59">
        <f t="shared" si="8"/>
        <v>0</v>
      </c>
      <c r="V194" s="57">
        <f t="shared" si="9"/>
        <v>0</v>
      </c>
      <c r="W194" s="25"/>
      <c r="X194" s="25"/>
    </row>
    <row r="195" spans="2:24">
      <c r="B195" s="79">
        <f>'PER TRIWULAN'!A189</f>
        <v>184</v>
      </c>
      <c r="C195" s="54" t="str">
        <f>'PER TRIWULAN'!I189</f>
        <v xml:space="preserve"> Grobogan </v>
      </c>
      <c r="D195" s="36" t="str">
        <f>'PER TRIWULAN'!B189</f>
        <v>SD NEGERI 1 TANGGUNGHARJO</v>
      </c>
      <c r="E195" s="71">
        <f>'PER TRIWULAN'!X189</f>
        <v>62350000</v>
      </c>
      <c r="F195" s="89">
        <v>62350000</v>
      </c>
      <c r="G195" s="62"/>
      <c r="H195" s="62">
        <v>0</v>
      </c>
      <c r="I195" s="62">
        <v>16422800</v>
      </c>
      <c r="J195" s="62">
        <v>13269400</v>
      </c>
      <c r="K195" s="62">
        <v>3831750</v>
      </c>
      <c r="L195" s="62">
        <v>2065600</v>
      </c>
      <c r="M195" s="62">
        <v>1134800</v>
      </c>
      <c r="N195" s="62">
        <v>17079550</v>
      </c>
      <c r="O195" s="62">
        <v>3025400</v>
      </c>
      <c r="P195" s="62">
        <v>0</v>
      </c>
      <c r="Q195" s="62">
        <v>2636700</v>
      </c>
      <c r="R195" s="62">
        <v>2884000</v>
      </c>
      <c r="S195" s="62"/>
      <c r="T195" s="72">
        <f t="shared" si="7"/>
        <v>62350000</v>
      </c>
      <c r="U195" s="59">
        <f t="shared" si="8"/>
        <v>0</v>
      </c>
      <c r="V195" s="57">
        <f t="shared" si="9"/>
        <v>0</v>
      </c>
      <c r="W195" s="25"/>
      <c r="X195" s="25"/>
    </row>
    <row r="196" spans="2:24">
      <c r="B196" s="79">
        <f>'PER TRIWULAN'!A190</f>
        <v>185</v>
      </c>
      <c r="C196" s="54" t="str">
        <f>'PER TRIWULAN'!I190</f>
        <v xml:space="preserve"> Grobogan </v>
      </c>
      <c r="D196" s="36" t="str">
        <f>'PER TRIWULAN'!B190</f>
        <v>SD NEGERI 1 TEGUHAN</v>
      </c>
      <c r="E196" s="71">
        <f>'PER TRIWULAN'!X190</f>
        <v>75400000</v>
      </c>
      <c r="F196" s="89">
        <v>75400000</v>
      </c>
      <c r="G196" s="62">
        <v>2820000</v>
      </c>
      <c r="H196" s="62">
        <v>200000</v>
      </c>
      <c r="I196" s="62">
        <v>5625700</v>
      </c>
      <c r="J196" s="62">
        <v>14072000</v>
      </c>
      <c r="K196" s="62">
        <v>9396450</v>
      </c>
      <c r="L196" s="62">
        <v>4750650</v>
      </c>
      <c r="M196" s="62">
        <v>2323000</v>
      </c>
      <c r="N196" s="62">
        <v>18820000</v>
      </c>
      <c r="O196" s="62">
        <v>2687200</v>
      </c>
      <c r="P196" s="62">
        <v>0</v>
      </c>
      <c r="Q196" s="62">
        <v>2257500</v>
      </c>
      <c r="R196" s="62">
        <v>348000</v>
      </c>
      <c r="S196" s="62">
        <v>12099500</v>
      </c>
      <c r="T196" s="72">
        <f t="shared" si="7"/>
        <v>75400000</v>
      </c>
      <c r="U196" s="59">
        <f t="shared" si="8"/>
        <v>0</v>
      </c>
      <c r="V196" s="57">
        <f t="shared" si="9"/>
        <v>0</v>
      </c>
      <c r="W196" s="25"/>
      <c r="X196" s="25"/>
    </row>
    <row r="197" spans="2:24">
      <c r="B197" s="79">
        <f>'PER TRIWULAN'!A191</f>
        <v>186</v>
      </c>
      <c r="C197" s="54" t="str">
        <f>'PER TRIWULAN'!I191</f>
        <v xml:space="preserve"> Grobogan </v>
      </c>
      <c r="D197" s="36" t="str">
        <f>'PER TRIWULAN'!B191</f>
        <v>SD NEGERI 2 GROBOGAN</v>
      </c>
      <c r="E197" s="71">
        <f>'PER TRIWULAN'!X191</f>
        <v>92800000</v>
      </c>
      <c r="F197" s="89">
        <v>92800000</v>
      </c>
      <c r="G197" s="62">
        <v>2820000</v>
      </c>
      <c r="H197" s="62">
        <v>962500</v>
      </c>
      <c r="I197" s="62">
        <v>14634700</v>
      </c>
      <c r="J197" s="62">
        <v>19279500</v>
      </c>
      <c r="K197" s="62">
        <v>4719100</v>
      </c>
      <c r="L197" s="62">
        <v>489800</v>
      </c>
      <c r="M197" s="62">
        <v>0</v>
      </c>
      <c r="N197" s="62">
        <v>15000000</v>
      </c>
      <c r="O197" s="62">
        <v>4460200</v>
      </c>
      <c r="P197" s="62">
        <v>0</v>
      </c>
      <c r="Q197" s="62">
        <v>3450000</v>
      </c>
      <c r="R197" s="62">
        <v>2821850</v>
      </c>
      <c r="S197" s="62">
        <v>24162350</v>
      </c>
      <c r="T197" s="72">
        <f t="shared" si="7"/>
        <v>92800000</v>
      </c>
      <c r="U197" s="59">
        <f t="shared" si="8"/>
        <v>0</v>
      </c>
      <c r="V197" s="57">
        <f t="shared" si="9"/>
        <v>0</v>
      </c>
      <c r="W197" s="25"/>
      <c r="X197" s="25"/>
    </row>
    <row r="198" spans="2:24">
      <c r="B198" s="79">
        <f>'PER TRIWULAN'!A192</f>
        <v>187</v>
      </c>
      <c r="C198" s="54" t="str">
        <f>'PER TRIWULAN'!I192</f>
        <v xml:space="preserve"> Grobogan </v>
      </c>
      <c r="D198" s="36" t="str">
        <f>'PER TRIWULAN'!B192</f>
        <v>SD NEGERI 2 JATIPOHON</v>
      </c>
      <c r="E198" s="71">
        <f>'PER TRIWULAN'!X192</f>
        <v>91060000</v>
      </c>
      <c r="F198" s="89">
        <v>91060000</v>
      </c>
      <c r="G198" s="62">
        <v>5936000</v>
      </c>
      <c r="H198" s="62">
        <v>823750</v>
      </c>
      <c r="I198" s="62">
        <v>9690000</v>
      </c>
      <c r="J198" s="62">
        <v>18410300</v>
      </c>
      <c r="K198" s="62">
        <v>16531633</v>
      </c>
      <c r="L198" s="62">
        <v>1049017</v>
      </c>
      <c r="M198" s="62">
        <v>4256000</v>
      </c>
      <c r="N198" s="62">
        <v>19800000</v>
      </c>
      <c r="O198" s="62">
        <v>2420000</v>
      </c>
      <c r="P198" s="62">
        <v>700000</v>
      </c>
      <c r="Q198" s="62">
        <v>3400000</v>
      </c>
      <c r="R198" s="62">
        <v>515000</v>
      </c>
      <c r="S198" s="62">
        <v>7528300</v>
      </c>
      <c r="T198" s="72">
        <f t="shared" si="7"/>
        <v>91060000</v>
      </c>
      <c r="U198" s="59">
        <f t="shared" si="8"/>
        <v>0</v>
      </c>
      <c r="V198" s="57">
        <f t="shared" si="9"/>
        <v>0</v>
      </c>
      <c r="W198" s="25"/>
      <c r="X198" s="25"/>
    </row>
    <row r="199" spans="2:24">
      <c r="B199" s="79">
        <f>'PER TRIWULAN'!A193</f>
        <v>188</v>
      </c>
      <c r="C199" s="54" t="str">
        <f>'PER TRIWULAN'!I193</f>
        <v xml:space="preserve"> Grobogan </v>
      </c>
      <c r="D199" s="36" t="str">
        <f>'PER TRIWULAN'!B193</f>
        <v>SD NEGERI 2 LEBAK</v>
      </c>
      <c r="E199" s="71">
        <f>'PER TRIWULAN'!X193</f>
        <v>93380000</v>
      </c>
      <c r="F199" s="89">
        <v>93380000</v>
      </c>
      <c r="G199" s="62">
        <v>2820000</v>
      </c>
      <c r="H199" s="62"/>
      <c r="I199" s="62">
        <v>17227050</v>
      </c>
      <c r="J199" s="62">
        <v>18312900</v>
      </c>
      <c r="K199" s="62">
        <v>1892150</v>
      </c>
      <c r="L199" s="62">
        <v>3968000</v>
      </c>
      <c r="M199" s="62">
        <v>11879500</v>
      </c>
      <c r="N199" s="62">
        <v>22900000</v>
      </c>
      <c r="O199" s="62">
        <v>5156900</v>
      </c>
      <c r="P199" s="62">
        <v>0</v>
      </c>
      <c r="Q199" s="62">
        <v>3606000</v>
      </c>
      <c r="R199" s="62">
        <v>5617500</v>
      </c>
      <c r="S199" s="62">
        <v>0</v>
      </c>
      <c r="T199" s="72">
        <f t="shared" si="7"/>
        <v>93380000</v>
      </c>
      <c r="U199" s="59">
        <f t="shared" si="8"/>
        <v>0</v>
      </c>
      <c r="V199" s="57">
        <f t="shared" si="9"/>
        <v>0</v>
      </c>
      <c r="W199" s="25"/>
      <c r="X199" s="25"/>
    </row>
    <row r="200" spans="2:24">
      <c r="B200" s="79">
        <f>'PER TRIWULAN'!A194</f>
        <v>189</v>
      </c>
      <c r="C200" s="54" t="str">
        <f>'PER TRIWULAN'!I194</f>
        <v xml:space="preserve"> Grobogan </v>
      </c>
      <c r="D200" s="36" t="str">
        <f>'PER TRIWULAN'!B194</f>
        <v>SD NEGERI 2 LEBENGJUMUK</v>
      </c>
      <c r="E200" s="71">
        <f>'PER TRIWULAN'!X194</f>
        <v>48720000</v>
      </c>
      <c r="F200" s="89">
        <v>48720000</v>
      </c>
      <c r="G200" s="62">
        <v>3273000</v>
      </c>
      <c r="H200" s="62">
        <v>271500</v>
      </c>
      <c r="I200" s="62">
        <v>2295500</v>
      </c>
      <c r="J200" s="62">
        <v>4503800</v>
      </c>
      <c r="K200" s="62">
        <v>6732500</v>
      </c>
      <c r="L200" s="62">
        <v>1320000</v>
      </c>
      <c r="M200" s="62">
        <v>3812700</v>
      </c>
      <c r="N200" s="62">
        <v>10200000</v>
      </c>
      <c r="O200" s="62">
        <v>3400000</v>
      </c>
      <c r="P200" s="62">
        <v>1500000</v>
      </c>
      <c r="Q200" s="62">
        <v>1200000</v>
      </c>
      <c r="R200" s="62">
        <v>2937000</v>
      </c>
      <c r="S200" s="62">
        <v>7274000</v>
      </c>
      <c r="T200" s="72">
        <f t="shared" si="7"/>
        <v>48720000</v>
      </c>
      <c r="U200" s="59">
        <f t="shared" si="8"/>
        <v>0</v>
      </c>
      <c r="V200" s="57">
        <f t="shared" si="9"/>
        <v>0</v>
      </c>
      <c r="W200" s="25"/>
      <c r="X200" s="25"/>
    </row>
    <row r="201" spans="2:24">
      <c r="B201" s="79">
        <f>'PER TRIWULAN'!A195</f>
        <v>190</v>
      </c>
      <c r="C201" s="54" t="str">
        <f>'PER TRIWULAN'!I195</f>
        <v xml:space="preserve"> Grobogan </v>
      </c>
      <c r="D201" s="36" t="str">
        <f>'PER TRIWULAN'!B195</f>
        <v>SD NEGERI 2 NGABENREJO</v>
      </c>
      <c r="E201" s="71">
        <f>'PER TRIWULAN'!X195</f>
        <v>81490000</v>
      </c>
      <c r="F201" s="89">
        <v>81490000</v>
      </c>
      <c r="G201" s="62">
        <v>3826250</v>
      </c>
      <c r="H201" s="62">
        <v>0</v>
      </c>
      <c r="I201" s="62">
        <v>12997700</v>
      </c>
      <c r="J201" s="62">
        <v>4087000</v>
      </c>
      <c r="K201" s="62">
        <v>23754315</v>
      </c>
      <c r="L201" s="62">
        <v>505835</v>
      </c>
      <c r="M201" s="62">
        <v>3462800</v>
      </c>
      <c r="N201" s="62">
        <v>18000000</v>
      </c>
      <c r="O201" s="62">
        <v>6961100</v>
      </c>
      <c r="P201" s="62">
        <v>0</v>
      </c>
      <c r="Q201" s="62">
        <v>900000</v>
      </c>
      <c r="R201" s="62">
        <v>520000</v>
      </c>
      <c r="S201" s="62">
        <v>6475000</v>
      </c>
      <c r="T201" s="72">
        <f t="shared" si="7"/>
        <v>81490000</v>
      </c>
      <c r="U201" s="59">
        <f t="shared" si="8"/>
        <v>0</v>
      </c>
      <c r="V201" s="57">
        <f t="shared" si="9"/>
        <v>0</v>
      </c>
      <c r="W201" s="25"/>
      <c r="X201" s="25"/>
    </row>
    <row r="202" spans="2:24">
      <c r="B202" s="79">
        <f>'PER TRIWULAN'!A196</f>
        <v>191</v>
      </c>
      <c r="C202" s="54" t="str">
        <f>'PER TRIWULAN'!I196</f>
        <v xml:space="preserve"> Grobogan </v>
      </c>
      <c r="D202" s="36" t="str">
        <f>'PER TRIWULAN'!B196</f>
        <v>SD NEGERI 2 PUTATSARI</v>
      </c>
      <c r="E202" s="71">
        <f>'PER TRIWULAN'!X196</f>
        <v>93670000</v>
      </c>
      <c r="F202" s="89">
        <v>93670000</v>
      </c>
      <c r="G202" s="62">
        <v>1204500</v>
      </c>
      <c r="H202" s="62">
        <v>1035000</v>
      </c>
      <c r="I202" s="62">
        <v>15808100</v>
      </c>
      <c r="J202" s="62">
        <v>11883000</v>
      </c>
      <c r="K202" s="62">
        <v>15300022</v>
      </c>
      <c r="L202" s="62">
        <v>3227760</v>
      </c>
      <c r="M202" s="62">
        <v>4370500</v>
      </c>
      <c r="N202" s="62">
        <v>26658000</v>
      </c>
      <c r="O202" s="62">
        <v>920000</v>
      </c>
      <c r="P202" s="62">
        <v>3003000</v>
      </c>
      <c r="Q202" s="62">
        <v>3560118</v>
      </c>
      <c r="R202" s="62">
        <v>1700000</v>
      </c>
      <c r="S202" s="62">
        <v>5000000</v>
      </c>
      <c r="T202" s="72">
        <f t="shared" si="7"/>
        <v>93670000</v>
      </c>
      <c r="U202" s="59">
        <f t="shared" si="8"/>
        <v>0</v>
      </c>
      <c r="V202" s="57">
        <f t="shared" si="9"/>
        <v>0</v>
      </c>
      <c r="W202" s="25"/>
      <c r="X202" s="25"/>
    </row>
    <row r="203" spans="2:24">
      <c r="B203" s="79">
        <f>'PER TRIWULAN'!A197</f>
        <v>192</v>
      </c>
      <c r="C203" s="54" t="str">
        <f>'PER TRIWULAN'!I197</f>
        <v xml:space="preserve"> Grobogan </v>
      </c>
      <c r="D203" s="36" t="str">
        <f>'PER TRIWULAN'!B197</f>
        <v>SD NEGERI 2 REJOSARI</v>
      </c>
      <c r="E203" s="71">
        <f>'PER TRIWULAN'!X197</f>
        <v>88450000</v>
      </c>
      <c r="F203" s="89">
        <v>88450000</v>
      </c>
      <c r="G203" s="62">
        <v>3020000</v>
      </c>
      <c r="H203" s="62">
        <v>5970000</v>
      </c>
      <c r="I203" s="62">
        <v>5797650</v>
      </c>
      <c r="J203" s="62">
        <v>17615350</v>
      </c>
      <c r="K203" s="62">
        <v>21163865</v>
      </c>
      <c r="L203" s="62">
        <v>464650</v>
      </c>
      <c r="M203" s="62">
        <v>8858500</v>
      </c>
      <c r="N203" s="62">
        <v>17690000</v>
      </c>
      <c r="O203" s="62">
        <v>4345800</v>
      </c>
      <c r="P203" s="62">
        <v>0</v>
      </c>
      <c r="Q203" s="62">
        <v>3079185</v>
      </c>
      <c r="R203" s="62">
        <v>445000</v>
      </c>
      <c r="S203" s="62">
        <v>0</v>
      </c>
      <c r="T203" s="72">
        <f t="shared" si="7"/>
        <v>88450000</v>
      </c>
      <c r="U203" s="59">
        <f t="shared" si="8"/>
        <v>0</v>
      </c>
      <c r="V203" s="57">
        <f t="shared" si="9"/>
        <v>0</v>
      </c>
      <c r="W203" s="25"/>
      <c r="X203" s="25"/>
    </row>
    <row r="204" spans="2:24">
      <c r="B204" s="79">
        <f>'PER TRIWULAN'!A198</f>
        <v>193</v>
      </c>
      <c r="C204" s="54" t="str">
        <f>'PER TRIWULAN'!I198</f>
        <v xml:space="preserve"> Grobogan </v>
      </c>
      <c r="D204" s="36" t="str">
        <f>'PER TRIWULAN'!B198</f>
        <v>SD NEGERI 2 SEDAYU</v>
      </c>
      <c r="E204" s="71">
        <f>'PER TRIWULAN'!X198</f>
        <v>82940000</v>
      </c>
      <c r="F204" s="89">
        <v>82940000</v>
      </c>
      <c r="G204" s="62">
        <v>12321229</v>
      </c>
      <c r="H204" s="62"/>
      <c r="I204" s="62">
        <v>19069450</v>
      </c>
      <c r="J204" s="62">
        <v>10603000</v>
      </c>
      <c r="K204" s="62">
        <v>6821000</v>
      </c>
      <c r="L204" s="62">
        <v>3767021</v>
      </c>
      <c r="M204" s="62">
        <v>2662500</v>
      </c>
      <c r="N204" s="62">
        <v>20700000</v>
      </c>
      <c r="O204" s="62">
        <v>3695800</v>
      </c>
      <c r="P204" s="62"/>
      <c r="Q204" s="62">
        <v>2050000</v>
      </c>
      <c r="R204" s="62">
        <v>1250000</v>
      </c>
      <c r="S204" s="62"/>
      <c r="T204" s="72">
        <f t="shared" si="7"/>
        <v>82940000</v>
      </c>
      <c r="U204" s="59">
        <f t="shared" si="8"/>
        <v>0</v>
      </c>
      <c r="V204" s="57">
        <f t="shared" si="9"/>
        <v>0</v>
      </c>
      <c r="W204" s="25"/>
      <c r="X204" s="25"/>
    </row>
    <row r="205" spans="2:24">
      <c r="B205" s="79">
        <f>'PER TRIWULAN'!A199</f>
        <v>194</v>
      </c>
      <c r="C205" s="54" t="str">
        <f>'PER TRIWULAN'!I199</f>
        <v xml:space="preserve"> Grobogan </v>
      </c>
      <c r="D205" s="36" t="str">
        <f>'PER TRIWULAN'!B199</f>
        <v>SD NEGERI 2 TANGGUNGHARJO</v>
      </c>
      <c r="E205" s="71">
        <f>'PER TRIWULAN'!X199</f>
        <v>144420000</v>
      </c>
      <c r="F205" s="89">
        <v>144420000</v>
      </c>
      <c r="G205" s="62">
        <v>500000</v>
      </c>
      <c r="H205" s="62">
        <v>2700000</v>
      </c>
      <c r="I205" s="62">
        <v>6868500</v>
      </c>
      <c r="J205" s="62">
        <v>29580125</v>
      </c>
      <c r="K205" s="62">
        <v>22644750</v>
      </c>
      <c r="L205" s="62">
        <v>16142725</v>
      </c>
      <c r="M205" s="62">
        <v>11609400</v>
      </c>
      <c r="N205" s="62">
        <v>32100000</v>
      </c>
      <c r="O205" s="62">
        <v>16743000</v>
      </c>
      <c r="P205" s="62">
        <v>0</v>
      </c>
      <c r="Q205" s="62">
        <v>5091500</v>
      </c>
      <c r="R205" s="62">
        <v>440000</v>
      </c>
      <c r="S205" s="62">
        <v>0</v>
      </c>
      <c r="T205" s="72">
        <f t="shared" ref="T205:T268" si="10">SUM(G205:S205)</f>
        <v>144420000</v>
      </c>
      <c r="U205" s="59">
        <f t="shared" ref="U205:U268" si="11">E205-F205</f>
        <v>0</v>
      </c>
      <c r="V205" s="57">
        <f t="shared" ref="V205:V268" si="12">F205-T205</f>
        <v>0</v>
      </c>
      <c r="W205" s="25"/>
      <c r="X205" s="25"/>
    </row>
    <row r="206" spans="2:24">
      <c r="B206" s="79">
        <f>'PER TRIWULAN'!A200</f>
        <v>195</v>
      </c>
      <c r="C206" s="54" t="str">
        <f>'PER TRIWULAN'!I200</f>
        <v xml:space="preserve"> Grobogan </v>
      </c>
      <c r="D206" s="36" t="str">
        <f>'PER TRIWULAN'!B200</f>
        <v>SD NEGERI 2 TEGUHAN</v>
      </c>
      <c r="E206" s="71">
        <f>'PER TRIWULAN'!X200</f>
        <v>118900000</v>
      </c>
      <c r="F206" s="89">
        <v>118900000</v>
      </c>
      <c r="G206" s="62">
        <v>3524000</v>
      </c>
      <c r="H206" s="62">
        <v>120000</v>
      </c>
      <c r="I206" s="62">
        <v>19494550</v>
      </c>
      <c r="J206" s="62">
        <v>20440800</v>
      </c>
      <c r="K206" s="62">
        <v>23456061</v>
      </c>
      <c r="L206" s="62">
        <v>11836939</v>
      </c>
      <c r="M206" s="62">
        <v>12047650</v>
      </c>
      <c r="N206" s="62">
        <v>21700000</v>
      </c>
      <c r="O206" s="62">
        <v>3530000</v>
      </c>
      <c r="P206" s="62"/>
      <c r="Q206" s="62">
        <v>2750000</v>
      </c>
      <c r="R206" s="62"/>
      <c r="S206" s="62"/>
      <c r="T206" s="72">
        <f t="shared" si="10"/>
        <v>118900000</v>
      </c>
      <c r="U206" s="59">
        <f t="shared" si="11"/>
        <v>0</v>
      </c>
      <c r="V206" s="57">
        <f t="shared" si="12"/>
        <v>0</v>
      </c>
      <c r="W206" s="25"/>
      <c r="X206" s="25"/>
    </row>
    <row r="207" spans="2:24">
      <c r="B207" s="79">
        <f>'PER TRIWULAN'!A201</f>
        <v>196</v>
      </c>
      <c r="C207" s="54" t="str">
        <f>'PER TRIWULAN'!I201</f>
        <v xml:space="preserve"> Grobogan </v>
      </c>
      <c r="D207" s="36" t="str">
        <f>'PER TRIWULAN'!B201</f>
        <v>SD NEGERI 3 GETASREJO</v>
      </c>
      <c r="E207" s="71">
        <f>'PER TRIWULAN'!X201</f>
        <v>76850000</v>
      </c>
      <c r="F207" s="89">
        <v>76850000</v>
      </c>
      <c r="G207" s="62">
        <v>5502050</v>
      </c>
      <c r="H207" s="62">
        <v>0</v>
      </c>
      <c r="I207" s="62">
        <v>1969500</v>
      </c>
      <c r="J207" s="62">
        <v>7756700</v>
      </c>
      <c r="K207" s="62">
        <v>20791090</v>
      </c>
      <c r="L207" s="62">
        <v>9035560</v>
      </c>
      <c r="M207" s="62">
        <v>6905300</v>
      </c>
      <c r="N207" s="62">
        <v>15250000</v>
      </c>
      <c r="O207" s="62">
        <v>6203800</v>
      </c>
      <c r="P207" s="62">
        <v>736000</v>
      </c>
      <c r="Q207" s="62">
        <v>2700000</v>
      </c>
      <c r="R207" s="62"/>
      <c r="S207" s="62"/>
      <c r="T207" s="72">
        <f t="shared" si="10"/>
        <v>76850000</v>
      </c>
      <c r="U207" s="59">
        <f t="shared" si="11"/>
        <v>0</v>
      </c>
      <c r="V207" s="57">
        <f t="shared" si="12"/>
        <v>0</v>
      </c>
      <c r="W207" s="25"/>
      <c r="X207" s="25"/>
    </row>
    <row r="208" spans="2:24">
      <c r="B208" s="79">
        <f>'PER TRIWULAN'!A202</f>
        <v>197</v>
      </c>
      <c r="C208" s="54" t="str">
        <f>'PER TRIWULAN'!I202</f>
        <v xml:space="preserve"> Grobogan </v>
      </c>
      <c r="D208" s="36" t="str">
        <f>'PER TRIWULAN'!B202</f>
        <v>SD NEGERI 3 GROBOGAN</v>
      </c>
      <c r="E208" s="71">
        <f>'PER TRIWULAN'!X202</f>
        <v>99180000</v>
      </c>
      <c r="F208" s="89">
        <v>99180000</v>
      </c>
      <c r="G208" s="62">
        <v>5581250</v>
      </c>
      <c r="H208" s="62">
        <v>369000</v>
      </c>
      <c r="I208" s="62">
        <v>24741800</v>
      </c>
      <c r="J208" s="62">
        <v>8123300</v>
      </c>
      <c r="K208" s="62">
        <v>14703091</v>
      </c>
      <c r="L208" s="62">
        <v>4848059</v>
      </c>
      <c r="M208" s="62">
        <v>12128500</v>
      </c>
      <c r="N208" s="62">
        <v>16300000</v>
      </c>
      <c r="O208" s="62">
        <v>3815000</v>
      </c>
      <c r="P208" s="62">
        <v>0</v>
      </c>
      <c r="Q208" s="62">
        <v>3830000</v>
      </c>
      <c r="R208" s="62">
        <v>1054000</v>
      </c>
      <c r="S208" s="62">
        <v>3686000</v>
      </c>
      <c r="T208" s="72">
        <f t="shared" si="10"/>
        <v>99180000</v>
      </c>
      <c r="U208" s="59">
        <f t="shared" si="11"/>
        <v>0</v>
      </c>
      <c r="V208" s="57">
        <f t="shared" si="12"/>
        <v>0</v>
      </c>
      <c r="W208" s="25"/>
      <c r="X208" s="25"/>
    </row>
    <row r="209" spans="2:24">
      <c r="B209" s="79">
        <f>'PER TRIWULAN'!A203</f>
        <v>198</v>
      </c>
      <c r="C209" s="54" t="str">
        <f>'PER TRIWULAN'!I203</f>
        <v xml:space="preserve"> Grobogan </v>
      </c>
      <c r="D209" s="36" t="str">
        <f>'PER TRIWULAN'!B203</f>
        <v>SD NEGERI 3 JATIPOHON</v>
      </c>
      <c r="E209" s="71">
        <f>'PER TRIWULAN'!X203</f>
        <v>118030000</v>
      </c>
      <c r="F209" s="89">
        <v>118030000</v>
      </c>
      <c r="G209" s="62">
        <v>590000</v>
      </c>
      <c r="H209" s="62">
        <v>600000</v>
      </c>
      <c r="I209" s="62">
        <v>22379900</v>
      </c>
      <c r="J209" s="62">
        <v>15020400</v>
      </c>
      <c r="K209" s="62">
        <v>12406600</v>
      </c>
      <c r="L209" s="62">
        <v>11178600</v>
      </c>
      <c r="M209" s="62">
        <v>8273500</v>
      </c>
      <c r="N209" s="62">
        <v>36375000</v>
      </c>
      <c r="O209" s="62">
        <v>1875000</v>
      </c>
      <c r="P209" s="62">
        <v>2016000</v>
      </c>
      <c r="Q209" s="62">
        <v>2950000</v>
      </c>
      <c r="R209" s="62">
        <v>4365000</v>
      </c>
      <c r="S209" s="62">
        <v>0</v>
      </c>
      <c r="T209" s="72">
        <f t="shared" si="10"/>
        <v>118030000</v>
      </c>
      <c r="U209" s="59">
        <f t="shared" si="11"/>
        <v>0</v>
      </c>
      <c r="V209" s="57">
        <f t="shared" si="12"/>
        <v>0</v>
      </c>
      <c r="W209" s="25"/>
      <c r="X209" s="25"/>
    </row>
    <row r="210" spans="2:24">
      <c r="B210" s="79">
        <f>'PER TRIWULAN'!A204</f>
        <v>199</v>
      </c>
      <c r="C210" s="54" t="str">
        <f>'PER TRIWULAN'!I204</f>
        <v xml:space="preserve"> Grobogan </v>
      </c>
      <c r="D210" s="36" t="str">
        <f>'PER TRIWULAN'!B204</f>
        <v>SD NEGERI 3 KARANGREJO</v>
      </c>
      <c r="E210" s="71">
        <f>'PER TRIWULAN'!X204</f>
        <v>68730000</v>
      </c>
      <c r="F210" s="89">
        <v>68730000</v>
      </c>
      <c r="G210" s="62">
        <v>3320000</v>
      </c>
      <c r="H210" s="62">
        <v>1000000</v>
      </c>
      <c r="I210" s="62">
        <v>12927600</v>
      </c>
      <c r="J210" s="62">
        <v>14077900</v>
      </c>
      <c r="K210" s="62">
        <v>13365550</v>
      </c>
      <c r="L210" s="62">
        <v>815650</v>
      </c>
      <c r="M210" s="62">
        <v>3837000</v>
      </c>
      <c r="N210" s="62">
        <v>9700000</v>
      </c>
      <c r="O210" s="62">
        <v>2105000</v>
      </c>
      <c r="P210" s="62">
        <v>270000</v>
      </c>
      <c r="Q210" s="62">
        <v>7161300</v>
      </c>
      <c r="R210" s="62">
        <v>150000</v>
      </c>
      <c r="S210" s="62" t="s">
        <v>1906</v>
      </c>
      <c r="T210" s="72">
        <f t="shared" si="10"/>
        <v>68730000</v>
      </c>
      <c r="U210" s="59">
        <f t="shared" si="11"/>
        <v>0</v>
      </c>
      <c r="V210" s="57">
        <f t="shared" si="12"/>
        <v>0</v>
      </c>
      <c r="W210" s="25"/>
      <c r="X210" s="25"/>
    </row>
    <row r="211" spans="2:24">
      <c r="B211" s="79">
        <f>'PER TRIWULAN'!A205</f>
        <v>200</v>
      </c>
      <c r="C211" s="54" t="str">
        <f>'PER TRIWULAN'!I205</f>
        <v xml:space="preserve"> Grobogan </v>
      </c>
      <c r="D211" s="36" t="str">
        <f>'PER TRIWULAN'!B205</f>
        <v>SD NEGERI 3 LEBAK</v>
      </c>
      <c r="E211" s="71">
        <f>'PER TRIWULAN'!X205</f>
        <v>114550000</v>
      </c>
      <c r="F211" s="89">
        <v>114550000</v>
      </c>
      <c r="G211" s="62">
        <v>6469000</v>
      </c>
      <c r="H211" s="62">
        <v>1620000</v>
      </c>
      <c r="I211" s="62">
        <v>840000</v>
      </c>
      <c r="J211" s="62">
        <v>22011900</v>
      </c>
      <c r="K211" s="62">
        <v>18432050</v>
      </c>
      <c r="L211" s="62">
        <v>24159850</v>
      </c>
      <c r="M211" s="62">
        <v>7937000</v>
      </c>
      <c r="N211" s="62">
        <v>19900000</v>
      </c>
      <c r="O211" s="62">
        <v>7735200</v>
      </c>
      <c r="P211" s="62"/>
      <c r="Q211" s="62">
        <v>2520000</v>
      </c>
      <c r="R211" s="62">
        <v>225000</v>
      </c>
      <c r="S211" s="62">
        <v>2700000</v>
      </c>
      <c r="T211" s="72">
        <f t="shared" si="10"/>
        <v>114550000</v>
      </c>
      <c r="U211" s="59">
        <f t="shared" si="11"/>
        <v>0</v>
      </c>
      <c r="V211" s="57">
        <f t="shared" si="12"/>
        <v>0</v>
      </c>
      <c r="W211" s="25"/>
      <c r="X211" s="25"/>
    </row>
    <row r="212" spans="2:24">
      <c r="B212" s="79">
        <f>'PER TRIWULAN'!A206</f>
        <v>201</v>
      </c>
      <c r="C212" s="54" t="str">
        <f>'PER TRIWULAN'!I206</f>
        <v xml:space="preserve"> Grobogan </v>
      </c>
      <c r="D212" s="36" t="str">
        <f>'PER TRIWULAN'!B206</f>
        <v>SD NEGERI 3 NGABENREJO</v>
      </c>
      <c r="E212" s="71">
        <f>'PER TRIWULAN'!X206</f>
        <v>83810000</v>
      </c>
      <c r="F212" s="89">
        <v>83810000</v>
      </c>
      <c r="G212" s="62">
        <v>3095000</v>
      </c>
      <c r="H212" s="62">
        <v>0</v>
      </c>
      <c r="I212" s="62">
        <v>12856100</v>
      </c>
      <c r="J212" s="62">
        <v>13695200</v>
      </c>
      <c r="K212" s="62">
        <v>6238550</v>
      </c>
      <c r="L212" s="62">
        <v>11529094</v>
      </c>
      <c r="M212" s="62">
        <v>5804800</v>
      </c>
      <c r="N212" s="62">
        <v>13800000</v>
      </c>
      <c r="O212" s="62">
        <v>6457000</v>
      </c>
      <c r="P212" s="62">
        <v>0</v>
      </c>
      <c r="Q212" s="62">
        <v>3322000</v>
      </c>
      <c r="R212" s="62">
        <v>4975000</v>
      </c>
      <c r="S212" s="62">
        <v>1900000</v>
      </c>
      <c r="T212" s="72">
        <f t="shared" si="10"/>
        <v>83672744</v>
      </c>
      <c r="U212" s="59">
        <f t="shared" si="11"/>
        <v>0</v>
      </c>
      <c r="V212" s="57">
        <f t="shared" si="12"/>
        <v>137256</v>
      </c>
      <c r="W212" s="25"/>
      <c r="X212" s="25"/>
    </row>
    <row r="213" spans="2:24">
      <c r="B213" s="79">
        <f>'PER TRIWULAN'!A207</f>
        <v>202</v>
      </c>
      <c r="C213" s="54" t="str">
        <f>'PER TRIWULAN'!I207</f>
        <v xml:space="preserve"> Grobogan </v>
      </c>
      <c r="D213" s="36" t="str">
        <f>'PER TRIWULAN'!B207</f>
        <v>SD NEGERI 3 PUTATSARI</v>
      </c>
      <c r="E213" s="71">
        <f>'PER TRIWULAN'!X207</f>
        <v>102950000</v>
      </c>
      <c r="F213" s="89">
        <v>102950000</v>
      </c>
      <c r="G213" s="62">
        <v>4813650</v>
      </c>
      <c r="H213" s="62">
        <v>450000</v>
      </c>
      <c r="I213" s="62">
        <v>22568450</v>
      </c>
      <c r="J213" s="62">
        <v>20557100</v>
      </c>
      <c r="K213" s="62">
        <v>9458550</v>
      </c>
      <c r="L213" s="62">
        <v>6764750</v>
      </c>
      <c r="M213" s="62">
        <v>11308000</v>
      </c>
      <c r="N213" s="62">
        <v>14375000</v>
      </c>
      <c r="O213" s="62">
        <v>7606000</v>
      </c>
      <c r="P213" s="62">
        <v>0</v>
      </c>
      <c r="Q213" s="62">
        <v>4041500</v>
      </c>
      <c r="R213" s="62">
        <v>1007000</v>
      </c>
      <c r="S213" s="62"/>
      <c r="T213" s="72">
        <f t="shared" si="10"/>
        <v>102950000</v>
      </c>
      <c r="U213" s="59">
        <f t="shared" si="11"/>
        <v>0</v>
      </c>
      <c r="V213" s="57">
        <f t="shared" si="12"/>
        <v>0</v>
      </c>
      <c r="W213" s="25"/>
      <c r="X213" s="25"/>
    </row>
    <row r="214" spans="2:24">
      <c r="B214" s="79">
        <f>'PER TRIWULAN'!A208</f>
        <v>203</v>
      </c>
      <c r="C214" s="54" t="str">
        <f>'PER TRIWULAN'!I208</f>
        <v xml:space="preserve"> Grobogan </v>
      </c>
      <c r="D214" s="36" t="str">
        <f>'PER TRIWULAN'!B208</f>
        <v>SD NEGERI 3 REJOSARI</v>
      </c>
      <c r="E214" s="71">
        <f>'PER TRIWULAN'!X208</f>
        <v>108170000</v>
      </c>
      <c r="F214" s="89">
        <v>108170000</v>
      </c>
      <c r="G214" s="62">
        <v>2839500</v>
      </c>
      <c r="H214" s="62">
        <v>965000</v>
      </c>
      <c r="I214" s="62">
        <v>17094100</v>
      </c>
      <c r="J214" s="62">
        <v>15908600</v>
      </c>
      <c r="K214" s="62">
        <v>9655150</v>
      </c>
      <c r="L214" s="62">
        <v>1476776</v>
      </c>
      <c r="M214" s="62">
        <v>20894666</v>
      </c>
      <c r="N214" s="62">
        <v>14910000</v>
      </c>
      <c r="O214" s="62">
        <v>7963000</v>
      </c>
      <c r="P214" s="62">
        <v>1177000</v>
      </c>
      <c r="Q214" s="62">
        <v>9132208</v>
      </c>
      <c r="R214" s="62">
        <v>6154000</v>
      </c>
      <c r="S214" s="62"/>
      <c r="T214" s="72">
        <f t="shared" si="10"/>
        <v>108170000</v>
      </c>
      <c r="U214" s="59">
        <f t="shared" si="11"/>
        <v>0</v>
      </c>
      <c r="V214" s="57">
        <f t="shared" si="12"/>
        <v>0</v>
      </c>
      <c r="W214" s="25"/>
      <c r="X214" s="25"/>
    </row>
    <row r="215" spans="2:24">
      <c r="B215" s="79">
        <f>'PER TRIWULAN'!A209</f>
        <v>204</v>
      </c>
      <c r="C215" s="54" t="str">
        <f>'PER TRIWULAN'!I209</f>
        <v xml:space="preserve"> Grobogan </v>
      </c>
      <c r="D215" s="36" t="str">
        <f>'PER TRIWULAN'!B209</f>
        <v>SD NEGERI 3 SEDAYU</v>
      </c>
      <c r="E215" s="71">
        <f>'PER TRIWULAN'!X209</f>
        <v>62350000</v>
      </c>
      <c r="F215" s="89">
        <v>62350000</v>
      </c>
      <c r="G215" s="62">
        <v>6012000</v>
      </c>
      <c r="H215" s="62">
        <v>500000</v>
      </c>
      <c r="I215" s="62">
        <v>6040900</v>
      </c>
      <c r="J215" s="62">
        <v>12651300</v>
      </c>
      <c r="K215" s="62">
        <v>10446259</v>
      </c>
      <c r="L215" s="62">
        <v>772041</v>
      </c>
      <c r="M215" s="62">
        <v>1495000</v>
      </c>
      <c r="N215" s="62">
        <v>15900000</v>
      </c>
      <c r="O215" s="62">
        <v>1815000</v>
      </c>
      <c r="P215" s="62">
        <v>0</v>
      </c>
      <c r="Q215" s="62">
        <v>1917500</v>
      </c>
      <c r="R215" s="62">
        <v>4800000</v>
      </c>
      <c r="S215" s="62"/>
      <c r="T215" s="72">
        <f t="shared" si="10"/>
        <v>62350000</v>
      </c>
      <c r="U215" s="59">
        <f t="shared" si="11"/>
        <v>0</v>
      </c>
      <c r="V215" s="57">
        <f t="shared" si="12"/>
        <v>0</v>
      </c>
      <c r="W215" s="25"/>
      <c r="X215" s="25"/>
    </row>
    <row r="216" spans="2:24">
      <c r="B216" s="79">
        <f>'PER TRIWULAN'!A210</f>
        <v>205</v>
      </c>
      <c r="C216" s="54" t="str">
        <f>'PER TRIWULAN'!I210</f>
        <v xml:space="preserve"> Grobogan </v>
      </c>
      <c r="D216" s="36" t="str">
        <f>'PER TRIWULAN'!B210</f>
        <v>SD NEGERI 3 TANGGUNGHARJO</v>
      </c>
      <c r="E216" s="71">
        <f>'PER TRIWULAN'!X210</f>
        <v>115420000</v>
      </c>
      <c r="F216" s="89">
        <v>115420000</v>
      </c>
      <c r="G216" s="62">
        <v>16581950</v>
      </c>
      <c r="H216" s="62">
        <v>1064600</v>
      </c>
      <c r="I216" s="62">
        <v>3843000</v>
      </c>
      <c r="J216" s="62">
        <v>15213908</v>
      </c>
      <c r="K216" s="62">
        <v>5244550</v>
      </c>
      <c r="L216" s="62">
        <v>8082092</v>
      </c>
      <c r="M216" s="62">
        <v>6845100</v>
      </c>
      <c r="N216" s="62">
        <v>30950000</v>
      </c>
      <c r="O216" s="62">
        <v>1345000</v>
      </c>
      <c r="P216" s="62">
        <v>0</v>
      </c>
      <c r="Q216" s="62">
        <v>2100000</v>
      </c>
      <c r="R216" s="62">
        <v>4899000</v>
      </c>
      <c r="S216" s="62">
        <v>19250800</v>
      </c>
      <c r="T216" s="72">
        <f t="shared" si="10"/>
        <v>115420000</v>
      </c>
      <c r="U216" s="59">
        <f t="shared" si="11"/>
        <v>0</v>
      </c>
      <c r="V216" s="57">
        <f t="shared" si="12"/>
        <v>0</v>
      </c>
      <c r="W216" s="25"/>
      <c r="X216" s="25"/>
    </row>
    <row r="217" spans="2:24">
      <c r="B217" s="79">
        <f>'PER TRIWULAN'!A211</f>
        <v>206</v>
      </c>
      <c r="C217" s="54" t="str">
        <f>'PER TRIWULAN'!I211</f>
        <v xml:space="preserve"> Grobogan </v>
      </c>
      <c r="D217" s="36" t="str">
        <f>'PER TRIWULAN'!B211</f>
        <v>SD NEGERI 3 TEGUHAN</v>
      </c>
      <c r="E217" s="71">
        <f>'PER TRIWULAN'!X211</f>
        <v>122670000</v>
      </c>
      <c r="F217" s="89">
        <v>122670000</v>
      </c>
      <c r="G217" s="62">
        <v>2970000</v>
      </c>
      <c r="H217" s="62">
        <v>1030000</v>
      </c>
      <c r="I217" s="62">
        <v>10970800</v>
      </c>
      <c r="J217" s="62">
        <v>22717500</v>
      </c>
      <c r="K217" s="62">
        <v>30765958</v>
      </c>
      <c r="L217" s="62">
        <v>676742</v>
      </c>
      <c r="M217" s="62">
        <v>12764500</v>
      </c>
      <c r="N217" s="62">
        <v>24000000</v>
      </c>
      <c r="O217" s="62">
        <v>3292000</v>
      </c>
      <c r="P217" s="62"/>
      <c r="Q217" s="62">
        <v>4450000</v>
      </c>
      <c r="R217" s="62">
        <v>7583000</v>
      </c>
      <c r="S217" s="62">
        <v>1449500</v>
      </c>
      <c r="T217" s="72">
        <f t="shared" si="10"/>
        <v>122670000</v>
      </c>
      <c r="U217" s="59">
        <f t="shared" si="11"/>
        <v>0</v>
      </c>
      <c r="V217" s="57">
        <f t="shared" si="12"/>
        <v>0</v>
      </c>
      <c r="W217" s="25"/>
      <c r="X217" s="25"/>
    </row>
    <row r="218" spans="2:24">
      <c r="B218" s="79">
        <f>'PER TRIWULAN'!A212</f>
        <v>207</v>
      </c>
      <c r="C218" s="54" t="str">
        <f>'PER TRIWULAN'!I212</f>
        <v xml:space="preserve"> Grobogan </v>
      </c>
      <c r="D218" s="36" t="str">
        <f>'PER TRIWULAN'!B212</f>
        <v>SD NEGERI 4 GROBOGAN</v>
      </c>
      <c r="E218" s="71">
        <f>'PER TRIWULAN'!X212</f>
        <v>95410000</v>
      </c>
      <c r="F218" s="89">
        <v>95410000</v>
      </c>
      <c r="G218" s="62">
        <v>3344100</v>
      </c>
      <c r="H218" s="62">
        <v>1550000</v>
      </c>
      <c r="I218" s="62">
        <v>12551300</v>
      </c>
      <c r="J218" s="62">
        <v>17726000</v>
      </c>
      <c r="K218" s="62">
        <v>12292459</v>
      </c>
      <c r="L218" s="62">
        <v>3485060</v>
      </c>
      <c r="M218" s="62">
        <v>17662681</v>
      </c>
      <c r="N218" s="62">
        <v>17400000</v>
      </c>
      <c r="O218" s="62">
        <v>1436400</v>
      </c>
      <c r="P218" s="62">
        <v>0</v>
      </c>
      <c r="Q218" s="62">
        <v>4362000</v>
      </c>
      <c r="R218" s="62">
        <v>0</v>
      </c>
      <c r="S218" s="62">
        <v>3600000</v>
      </c>
      <c r="T218" s="72">
        <f t="shared" si="10"/>
        <v>95410000</v>
      </c>
      <c r="U218" s="59">
        <f t="shared" si="11"/>
        <v>0</v>
      </c>
      <c r="V218" s="57">
        <f t="shared" si="12"/>
        <v>0</v>
      </c>
      <c r="W218" s="25"/>
      <c r="X218" s="25"/>
    </row>
    <row r="219" spans="2:24">
      <c r="B219" s="79">
        <f>'PER TRIWULAN'!A213</f>
        <v>208</v>
      </c>
      <c r="C219" s="54" t="str">
        <f>'PER TRIWULAN'!I213</f>
        <v xml:space="preserve"> Grobogan </v>
      </c>
      <c r="D219" s="36" t="str">
        <f>'PER TRIWULAN'!B213</f>
        <v>SD NEGERI 4 KARANGREJO</v>
      </c>
      <c r="E219" s="71">
        <f>'PER TRIWULAN'!X213</f>
        <v>117740000</v>
      </c>
      <c r="F219" s="89">
        <v>117740000</v>
      </c>
      <c r="G219" s="62">
        <v>2820000</v>
      </c>
      <c r="H219" s="62">
        <v>1000000</v>
      </c>
      <c r="I219" s="62">
        <v>22190100</v>
      </c>
      <c r="J219" s="62">
        <v>21288000</v>
      </c>
      <c r="K219" s="62">
        <v>21411792</v>
      </c>
      <c r="L219" s="62">
        <v>1277508</v>
      </c>
      <c r="M219" s="62">
        <v>7127000</v>
      </c>
      <c r="N219" s="62">
        <v>23700000</v>
      </c>
      <c r="O219" s="62">
        <v>7870600</v>
      </c>
      <c r="P219" s="62">
        <v>0</v>
      </c>
      <c r="Q219" s="62">
        <v>3965000</v>
      </c>
      <c r="R219" s="62">
        <v>5090000</v>
      </c>
      <c r="S219" s="62">
        <v>0</v>
      </c>
      <c r="T219" s="72">
        <f t="shared" si="10"/>
        <v>117740000</v>
      </c>
      <c r="U219" s="59">
        <f t="shared" si="11"/>
        <v>0</v>
      </c>
      <c r="V219" s="57">
        <f t="shared" si="12"/>
        <v>0</v>
      </c>
      <c r="W219" s="25"/>
      <c r="X219" s="25"/>
    </row>
    <row r="220" spans="2:24">
      <c r="B220" s="79">
        <f>'PER TRIWULAN'!A214</f>
        <v>209</v>
      </c>
      <c r="C220" s="54" t="str">
        <f>'PER TRIWULAN'!I214</f>
        <v xml:space="preserve"> Grobogan </v>
      </c>
      <c r="D220" s="36" t="str">
        <f>'PER TRIWULAN'!B214</f>
        <v>SD NEGERI 4 LEBAK</v>
      </c>
      <c r="E220" s="71">
        <f>'PER TRIWULAN'!X214</f>
        <v>62930000</v>
      </c>
      <c r="F220" s="89">
        <v>62930000</v>
      </c>
      <c r="G220" s="62"/>
      <c r="H220" s="62"/>
      <c r="I220" s="62">
        <v>4879000</v>
      </c>
      <c r="J220" s="62">
        <v>14134100</v>
      </c>
      <c r="K220" s="62">
        <v>16197650</v>
      </c>
      <c r="L220" s="62">
        <v>1631050</v>
      </c>
      <c r="M220" s="62">
        <v>500000</v>
      </c>
      <c r="N220" s="62">
        <v>13500000</v>
      </c>
      <c r="O220" s="62">
        <v>5739200</v>
      </c>
      <c r="P220" s="62"/>
      <c r="Q220" s="62">
        <v>5244000</v>
      </c>
      <c r="R220" s="62">
        <v>1105000</v>
      </c>
      <c r="S220" s="62"/>
      <c r="T220" s="72">
        <f t="shared" si="10"/>
        <v>62930000</v>
      </c>
      <c r="U220" s="59">
        <f t="shared" si="11"/>
        <v>0</v>
      </c>
      <c r="V220" s="57">
        <f t="shared" si="12"/>
        <v>0</v>
      </c>
      <c r="W220" s="25"/>
      <c r="X220" s="25"/>
    </row>
    <row r="221" spans="2:24">
      <c r="B221" s="79">
        <f>'PER TRIWULAN'!A215</f>
        <v>210</v>
      </c>
      <c r="C221" s="54" t="str">
        <f>'PER TRIWULAN'!I215</f>
        <v xml:space="preserve"> Grobogan </v>
      </c>
      <c r="D221" s="36" t="str">
        <f>'PER TRIWULAN'!B215</f>
        <v>SD NEGERI 4 PUTATSARI</v>
      </c>
      <c r="E221" s="71">
        <f>'PER TRIWULAN'!X215</f>
        <v>76270000</v>
      </c>
      <c r="F221" s="89">
        <v>76270000</v>
      </c>
      <c r="G221" s="62">
        <v>2820000</v>
      </c>
      <c r="H221" s="62">
        <v>175000</v>
      </c>
      <c r="I221" s="62">
        <v>10807500</v>
      </c>
      <c r="J221" s="62">
        <v>15587900</v>
      </c>
      <c r="K221" s="62">
        <v>3387137</v>
      </c>
      <c r="L221" s="62">
        <v>6773963</v>
      </c>
      <c r="M221" s="62">
        <v>720000</v>
      </c>
      <c r="N221" s="62">
        <v>21000000</v>
      </c>
      <c r="O221" s="62">
        <v>1940000</v>
      </c>
      <c r="P221" s="62"/>
      <c r="Q221" s="62">
        <v>2100000</v>
      </c>
      <c r="R221" s="62">
        <v>5000000</v>
      </c>
      <c r="S221" s="62">
        <v>5958500</v>
      </c>
      <c r="T221" s="72">
        <f t="shared" si="10"/>
        <v>76270000</v>
      </c>
      <c r="U221" s="59">
        <f t="shared" si="11"/>
        <v>0</v>
      </c>
      <c r="V221" s="57">
        <f t="shared" si="12"/>
        <v>0</v>
      </c>
      <c r="W221" s="25"/>
      <c r="X221" s="25"/>
    </row>
    <row r="222" spans="2:24">
      <c r="B222" s="79">
        <f>'PER TRIWULAN'!A216</f>
        <v>211</v>
      </c>
      <c r="C222" s="54" t="str">
        <f>'PER TRIWULAN'!I216</f>
        <v xml:space="preserve"> Grobogan </v>
      </c>
      <c r="D222" s="36" t="str">
        <f>'PER TRIWULAN'!B216</f>
        <v>SD NEGERI 4 TANGGUNGHARJO</v>
      </c>
      <c r="E222" s="71">
        <f>'PER TRIWULAN'!X216</f>
        <v>83520000</v>
      </c>
      <c r="F222" s="89">
        <v>83520000</v>
      </c>
      <c r="G222" s="62">
        <v>7790000</v>
      </c>
      <c r="H222" s="62">
        <v>0</v>
      </c>
      <c r="I222" s="62">
        <v>18922950</v>
      </c>
      <c r="J222" s="62">
        <v>17258350</v>
      </c>
      <c r="K222" s="62">
        <v>14128205</v>
      </c>
      <c r="L222" s="62">
        <v>520495</v>
      </c>
      <c r="M222" s="62">
        <v>3285000</v>
      </c>
      <c r="N222" s="62">
        <v>16600000</v>
      </c>
      <c r="O222" s="62">
        <v>1765000</v>
      </c>
      <c r="P222" s="62">
        <v>0</v>
      </c>
      <c r="Q222" s="62">
        <v>450000</v>
      </c>
      <c r="R222" s="62">
        <v>2800000</v>
      </c>
      <c r="S222" s="62">
        <v>0</v>
      </c>
      <c r="T222" s="72">
        <f t="shared" si="10"/>
        <v>83520000</v>
      </c>
      <c r="U222" s="59">
        <f t="shared" si="11"/>
        <v>0</v>
      </c>
      <c r="V222" s="57">
        <f t="shared" si="12"/>
        <v>0</v>
      </c>
      <c r="W222" s="25"/>
      <c r="X222" s="25"/>
    </row>
    <row r="223" spans="2:24">
      <c r="B223" s="79">
        <f>'PER TRIWULAN'!A217</f>
        <v>212</v>
      </c>
      <c r="C223" s="54" t="str">
        <f>'PER TRIWULAN'!I217</f>
        <v xml:space="preserve"> Grobogan </v>
      </c>
      <c r="D223" s="36" t="str">
        <f>'PER TRIWULAN'!B217</f>
        <v>SD NEGERI 5 KARANGREJO</v>
      </c>
      <c r="E223" s="71">
        <f>'PER TRIWULAN'!X217</f>
        <v>58290000</v>
      </c>
      <c r="F223" s="89">
        <v>58290000</v>
      </c>
      <c r="G223" s="62">
        <v>4239750</v>
      </c>
      <c r="H223" s="62">
        <v>325000</v>
      </c>
      <c r="I223" s="62">
        <v>7470500</v>
      </c>
      <c r="J223" s="62">
        <v>10400700</v>
      </c>
      <c r="K223" s="62">
        <v>6989450</v>
      </c>
      <c r="L223" s="62">
        <v>739600</v>
      </c>
      <c r="M223" s="62">
        <v>4343000</v>
      </c>
      <c r="N223" s="62">
        <v>19500000</v>
      </c>
      <c r="O223" s="62">
        <v>2170000</v>
      </c>
      <c r="P223" s="62">
        <v>0</v>
      </c>
      <c r="Q223" s="62">
        <v>2112000</v>
      </c>
      <c r="R223" s="62">
        <v>0</v>
      </c>
      <c r="S223" s="62">
        <v>0</v>
      </c>
      <c r="T223" s="72">
        <f t="shared" si="10"/>
        <v>58290000</v>
      </c>
      <c r="U223" s="59">
        <f t="shared" si="11"/>
        <v>0</v>
      </c>
      <c r="V223" s="57">
        <f t="shared" si="12"/>
        <v>0</v>
      </c>
      <c r="W223" s="25"/>
      <c r="X223" s="25"/>
    </row>
    <row r="224" spans="2:24">
      <c r="B224" s="79">
        <f>'PER TRIWULAN'!A218</f>
        <v>213</v>
      </c>
      <c r="C224" s="54" t="str">
        <f>'PER TRIWULAN'!I218</f>
        <v xml:space="preserve"> Grobogan </v>
      </c>
      <c r="D224" s="36" t="str">
        <f>'PER TRIWULAN'!B218</f>
        <v>SD NEGERI 5 LEBAK</v>
      </c>
      <c r="E224" s="71">
        <f>'PER TRIWULAN'!X218</f>
        <v>130210000</v>
      </c>
      <c r="F224" s="89">
        <v>130210000</v>
      </c>
      <c r="G224" s="62">
        <v>5295650</v>
      </c>
      <c r="H224" s="62">
        <v>1170000</v>
      </c>
      <c r="I224" s="62">
        <v>16926964</v>
      </c>
      <c r="J224" s="62">
        <v>26639950</v>
      </c>
      <c r="K224" s="62">
        <v>17857500</v>
      </c>
      <c r="L224" s="62">
        <v>4230436</v>
      </c>
      <c r="M224" s="62">
        <v>4114000</v>
      </c>
      <c r="N224" s="62">
        <v>25750000</v>
      </c>
      <c r="O224" s="62">
        <v>8615500</v>
      </c>
      <c r="P224" s="62">
        <v>0</v>
      </c>
      <c r="Q224" s="62">
        <v>6600000</v>
      </c>
      <c r="R224" s="62">
        <v>7750000</v>
      </c>
      <c r="S224" s="62">
        <v>5260000</v>
      </c>
      <c r="T224" s="72">
        <f t="shared" si="10"/>
        <v>130210000</v>
      </c>
      <c r="U224" s="59">
        <f t="shared" si="11"/>
        <v>0</v>
      </c>
      <c r="V224" s="57">
        <f t="shared" si="12"/>
        <v>0</v>
      </c>
      <c r="W224" s="25"/>
      <c r="X224" s="25"/>
    </row>
    <row r="225" spans="2:24">
      <c r="B225" s="79">
        <f>'PER TRIWULAN'!A219</f>
        <v>214</v>
      </c>
      <c r="C225" s="54" t="str">
        <f>'PER TRIWULAN'!I219</f>
        <v xml:space="preserve"> Grobogan </v>
      </c>
      <c r="D225" s="36" t="str">
        <f>'PER TRIWULAN'!B219</f>
        <v>SD NEGERI 5 PUTATSARI</v>
      </c>
      <c r="E225" s="71">
        <f>'PER TRIWULAN'!X219</f>
        <v>158630000</v>
      </c>
      <c r="F225" s="89">
        <v>158630000</v>
      </c>
      <c r="G225" s="62">
        <v>2820000</v>
      </c>
      <c r="H225" s="62">
        <v>1620000</v>
      </c>
      <c r="I225" s="62">
        <v>25801000</v>
      </c>
      <c r="J225" s="62">
        <v>41965850</v>
      </c>
      <c r="K225" s="62">
        <v>8873400</v>
      </c>
      <c r="L225" s="62">
        <v>3587500</v>
      </c>
      <c r="M225" s="62">
        <v>15161500</v>
      </c>
      <c r="N225" s="62">
        <v>33300000</v>
      </c>
      <c r="O225" s="62">
        <v>4694200</v>
      </c>
      <c r="P225" s="62">
        <v>0</v>
      </c>
      <c r="Q225" s="62">
        <v>5970000</v>
      </c>
      <c r="R225" s="62">
        <v>4526000</v>
      </c>
      <c r="S225" s="62">
        <v>10310550</v>
      </c>
      <c r="T225" s="72">
        <f t="shared" si="10"/>
        <v>158630000</v>
      </c>
      <c r="U225" s="59">
        <f t="shared" si="11"/>
        <v>0</v>
      </c>
      <c r="V225" s="57">
        <f t="shared" si="12"/>
        <v>0</v>
      </c>
      <c r="W225" s="25"/>
      <c r="X225" s="25"/>
    </row>
    <row r="226" spans="2:24">
      <c r="B226" s="79">
        <f>'PER TRIWULAN'!A220</f>
        <v>215</v>
      </c>
      <c r="C226" s="54" t="str">
        <f>'PER TRIWULAN'!I220</f>
        <v xml:space="preserve"> Grobogan </v>
      </c>
      <c r="D226" s="36" t="str">
        <f>'PER TRIWULAN'!B220</f>
        <v>SD NEGERI 6 PUTATSARI</v>
      </c>
      <c r="E226" s="71">
        <f>'PER TRIWULAN'!X220</f>
        <v>97440000</v>
      </c>
      <c r="F226" s="89">
        <v>97440000</v>
      </c>
      <c r="G226" s="62">
        <v>5528000</v>
      </c>
      <c r="H226" s="62">
        <v>450000</v>
      </c>
      <c r="I226" s="62">
        <v>19597800</v>
      </c>
      <c r="J226" s="62">
        <v>20178650</v>
      </c>
      <c r="K226" s="62">
        <v>18783318</v>
      </c>
      <c r="L226" s="62">
        <v>4257095</v>
      </c>
      <c r="M226" s="62">
        <v>679000</v>
      </c>
      <c r="N226" s="62">
        <v>19050000</v>
      </c>
      <c r="O226" s="62">
        <v>3332000</v>
      </c>
      <c r="P226" s="62">
        <v>355000</v>
      </c>
      <c r="Q226" s="62">
        <v>3089137</v>
      </c>
      <c r="R226" s="62">
        <v>1065000</v>
      </c>
      <c r="S226" s="62">
        <v>1075000</v>
      </c>
      <c r="T226" s="72">
        <f t="shared" si="10"/>
        <v>97440000</v>
      </c>
      <c r="U226" s="59">
        <f t="shared" si="11"/>
        <v>0</v>
      </c>
      <c r="V226" s="57">
        <f t="shared" si="12"/>
        <v>0</v>
      </c>
      <c r="W226" s="25"/>
      <c r="X226" s="25"/>
    </row>
    <row r="227" spans="2:24">
      <c r="B227" s="79">
        <f>'PER TRIWULAN'!A221</f>
        <v>216</v>
      </c>
      <c r="C227" s="54" t="str">
        <f>'PER TRIWULAN'!I221</f>
        <v xml:space="preserve"> Gubug </v>
      </c>
      <c r="D227" s="36" t="str">
        <f>'PER TRIWULAN'!B221</f>
        <v>SD NEGERI 4 KUWARON</v>
      </c>
      <c r="E227" s="71">
        <f>'PER TRIWULAN'!X221</f>
        <v>88450000</v>
      </c>
      <c r="F227" s="89">
        <v>88450000</v>
      </c>
      <c r="G227" s="62">
        <v>5168000</v>
      </c>
      <c r="H227" s="62">
        <v>260000</v>
      </c>
      <c r="I227" s="62">
        <v>17225700</v>
      </c>
      <c r="J227" s="62">
        <v>10571500</v>
      </c>
      <c r="K227" s="62">
        <v>27749071</v>
      </c>
      <c r="L227" s="62">
        <v>6035229</v>
      </c>
      <c r="M227" s="62">
        <v>2050500</v>
      </c>
      <c r="N227" s="62">
        <v>11055000</v>
      </c>
      <c r="O227" s="62">
        <v>1385000</v>
      </c>
      <c r="P227" s="62">
        <v>0</v>
      </c>
      <c r="Q227" s="62">
        <v>650000</v>
      </c>
      <c r="R227" s="62">
        <v>5700000</v>
      </c>
      <c r="S227" s="62">
        <v>600000</v>
      </c>
      <c r="T227" s="72">
        <f t="shared" si="10"/>
        <v>88450000</v>
      </c>
      <c r="U227" s="59">
        <f t="shared" si="11"/>
        <v>0</v>
      </c>
      <c r="V227" s="57">
        <f t="shared" si="12"/>
        <v>0</v>
      </c>
      <c r="W227" s="25"/>
      <c r="X227" s="25"/>
    </row>
    <row r="228" spans="2:24">
      <c r="B228" s="79">
        <f>'PER TRIWULAN'!A222</f>
        <v>217</v>
      </c>
      <c r="C228" s="54" t="str">
        <f>'PER TRIWULAN'!I222</f>
        <v xml:space="preserve"> Gubug </v>
      </c>
      <c r="D228" s="36" t="str">
        <f>'PER TRIWULAN'!B222</f>
        <v>SD NEGERI 1 BATURAGUNG</v>
      </c>
      <c r="E228" s="71">
        <f>'PER TRIWULAN'!X222</f>
        <v>128760000</v>
      </c>
      <c r="F228" s="89">
        <v>128760000</v>
      </c>
      <c r="G228" s="62">
        <v>0</v>
      </c>
      <c r="H228" s="62">
        <v>14877800</v>
      </c>
      <c r="I228" s="62">
        <v>31817640</v>
      </c>
      <c r="J228" s="62">
        <v>12349600</v>
      </c>
      <c r="K228" s="62">
        <v>17437200</v>
      </c>
      <c r="L228" s="62">
        <v>4210760</v>
      </c>
      <c r="M228" s="62">
        <v>10705500</v>
      </c>
      <c r="N228" s="62">
        <v>15987500</v>
      </c>
      <c r="O228" s="62">
        <v>9000000</v>
      </c>
      <c r="P228" s="62">
        <v>36000</v>
      </c>
      <c r="Q228" s="62">
        <v>1830000</v>
      </c>
      <c r="R228" s="62">
        <v>2525000</v>
      </c>
      <c r="S228" s="62">
        <v>7983000</v>
      </c>
      <c r="T228" s="72">
        <f t="shared" si="10"/>
        <v>128760000</v>
      </c>
      <c r="U228" s="59">
        <f t="shared" si="11"/>
        <v>0</v>
      </c>
      <c r="V228" s="57">
        <f t="shared" si="12"/>
        <v>0</v>
      </c>
      <c r="W228" s="25"/>
      <c r="X228" s="25"/>
    </row>
    <row r="229" spans="2:24">
      <c r="B229" s="79">
        <f>'PER TRIWULAN'!A223</f>
        <v>218</v>
      </c>
      <c r="C229" s="54" t="str">
        <f>'PER TRIWULAN'!I223</f>
        <v xml:space="preserve"> Gubug </v>
      </c>
      <c r="D229" s="36" t="str">
        <f>'PER TRIWULAN'!B223</f>
        <v>SD NEGERI 1 GINGGANGTANI</v>
      </c>
      <c r="E229" s="71">
        <f>'PER TRIWULAN'!X223</f>
        <v>56840000</v>
      </c>
      <c r="F229" s="89">
        <v>56840000</v>
      </c>
      <c r="G229" s="62">
        <v>2840000</v>
      </c>
      <c r="H229" s="62">
        <v>1240000</v>
      </c>
      <c r="I229" s="62">
        <v>11457700</v>
      </c>
      <c r="J229" s="62">
        <v>9936500</v>
      </c>
      <c r="K229" s="62">
        <v>3473831</v>
      </c>
      <c r="L229" s="62">
        <v>4049369</v>
      </c>
      <c r="M229" s="62">
        <v>870000</v>
      </c>
      <c r="N229" s="62">
        <v>12600000</v>
      </c>
      <c r="O229" s="62">
        <v>5797200</v>
      </c>
      <c r="P229" s="62">
        <v>0</v>
      </c>
      <c r="Q229" s="62">
        <v>1609400</v>
      </c>
      <c r="R229" s="62">
        <v>0</v>
      </c>
      <c r="S229" s="62">
        <v>2966000</v>
      </c>
      <c r="T229" s="72">
        <f t="shared" si="10"/>
        <v>56840000</v>
      </c>
      <c r="U229" s="59">
        <f t="shared" si="11"/>
        <v>0</v>
      </c>
      <c r="V229" s="57">
        <f t="shared" si="12"/>
        <v>0</v>
      </c>
      <c r="W229" s="25"/>
      <c r="X229" s="25"/>
    </row>
    <row r="230" spans="2:24">
      <c r="B230" s="79">
        <f>'PER TRIWULAN'!A224</f>
        <v>219</v>
      </c>
      <c r="C230" s="54" t="str">
        <f>'PER TRIWULAN'!I224</f>
        <v xml:space="preserve"> Gubug </v>
      </c>
      <c r="D230" s="36" t="str">
        <f>'PER TRIWULAN'!B224</f>
        <v>SD NEGERI 1 GUBUG</v>
      </c>
      <c r="E230" s="71">
        <f>'PER TRIWULAN'!X224</f>
        <v>158340000</v>
      </c>
      <c r="F230" s="89">
        <v>158340000</v>
      </c>
      <c r="G230" s="62">
        <v>3176803</v>
      </c>
      <c r="H230" s="62">
        <v>0</v>
      </c>
      <c r="I230" s="62">
        <v>31163700</v>
      </c>
      <c r="J230" s="62">
        <v>27830300</v>
      </c>
      <c r="K230" s="62">
        <v>16443100</v>
      </c>
      <c r="L230" s="62">
        <v>11760294</v>
      </c>
      <c r="M230" s="62">
        <v>15192803</v>
      </c>
      <c r="N230" s="62">
        <v>30208000</v>
      </c>
      <c r="O230" s="62">
        <v>19677000</v>
      </c>
      <c r="P230" s="62">
        <v>0</v>
      </c>
      <c r="Q230" s="62">
        <v>2888000</v>
      </c>
      <c r="R230" s="62">
        <v>0</v>
      </c>
      <c r="S230" s="62">
        <v>0</v>
      </c>
      <c r="T230" s="72">
        <f t="shared" si="10"/>
        <v>158340000</v>
      </c>
      <c r="U230" s="59">
        <f t="shared" si="11"/>
        <v>0</v>
      </c>
      <c r="V230" s="57">
        <f t="shared" si="12"/>
        <v>0</v>
      </c>
      <c r="W230" s="25"/>
      <c r="X230" s="25"/>
    </row>
    <row r="231" spans="2:24">
      <c r="B231" s="79">
        <f>'PER TRIWULAN'!A225</f>
        <v>220</v>
      </c>
      <c r="C231" s="54" t="str">
        <f>'PER TRIWULAN'!I225</f>
        <v xml:space="preserve"> Gubug </v>
      </c>
      <c r="D231" s="36" t="str">
        <f>'PER TRIWULAN'!B225</f>
        <v>SD NEGERI 1 JEKETRO</v>
      </c>
      <c r="E231" s="71">
        <f>'PER TRIWULAN'!X225</f>
        <v>117160000</v>
      </c>
      <c r="F231" s="89">
        <v>117160000</v>
      </c>
      <c r="G231" s="62">
        <v>1179000</v>
      </c>
      <c r="H231" s="62">
        <v>400000</v>
      </c>
      <c r="I231" s="62">
        <v>37847800</v>
      </c>
      <c r="J231" s="62">
        <v>20374100</v>
      </c>
      <c r="K231" s="62">
        <v>5793333</v>
      </c>
      <c r="L231" s="62">
        <v>6708267</v>
      </c>
      <c r="M231" s="62">
        <v>550000</v>
      </c>
      <c r="N231" s="62">
        <v>18000000</v>
      </c>
      <c r="O231" s="62">
        <v>9007500</v>
      </c>
      <c r="P231" s="62">
        <v>0</v>
      </c>
      <c r="Q231" s="62">
        <v>0</v>
      </c>
      <c r="R231" s="62">
        <v>0</v>
      </c>
      <c r="S231" s="62">
        <v>17300000</v>
      </c>
      <c r="T231" s="72">
        <f t="shared" si="10"/>
        <v>117160000</v>
      </c>
      <c r="U231" s="59">
        <f t="shared" si="11"/>
        <v>0</v>
      </c>
      <c r="V231" s="57">
        <f t="shared" si="12"/>
        <v>0</v>
      </c>
      <c r="W231" s="25"/>
      <c r="X231" s="25"/>
    </row>
    <row r="232" spans="2:24">
      <c r="B232" s="79">
        <f>'PER TRIWULAN'!A226</f>
        <v>221</v>
      </c>
      <c r="C232" s="54" t="str">
        <f>'PER TRIWULAN'!I226</f>
        <v xml:space="preserve"> Gubug </v>
      </c>
      <c r="D232" s="36" t="str">
        <f>'PER TRIWULAN'!B226</f>
        <v>SD NEGERI 1 KEMIRI</v>
      </c>
      <c r="E232" s="71">
        <f>'PER TRIWULAN'!X226</f>
        <v>53650000</v>
      </c>
      <c r="F232" s="89">
        <v>53650000</v>
      </c>
      <c r="G232" s="62">
        <v>0</v>
      </c>
      <c r="H232" s="62">
        <v>613000</v>
      </c>
      <c r="I232" s="62">
        <v>11256450</v>
      </c>
      <c r="J232" s="62">
        <v>9675400</v>
      </c>
      <c r="K232" s="62">
        <v>9608900</v>
      </c>
      <c r="L232" s="62">
        <v>4327150</v>
      </c>
      <c r="M232" s="62">
        <v>2964100</v>
      </c>
      <c r="N232" s="62">
        <v>9490000</v>
      </c>
      <c r="O232" s="62">
        <v>3861000</v>
      </c>
      <c r="P232" s="62">
        <v>0</v>
      </c>
      <c r="Q232" s="62">
        <v>1485000</v>
      </c>
      <c r="R232" s="62">
        <v>369000</v>
      </c>
      <c r="S232" s="62">
        <v>0</v>
      </c>
      <c r="T232" s="72">
        <f t="shared" si="10"/>
        <v>53650000</v>
      </c>
      <c r="U232" s="59">
        <f t="shared" si="11"/>
        <v>0</v>
      </c>
      <c r="V232" s="57">
        <f t="shared" si="12"/>
        <v>0</v>
      </c>
      <c r="W232" s="25"/>
      <c r="X232" s="25"/>
    </row>
    <row r="233" spans="2:24">
      <c r="B233" s="79">
        <f>'PER TRIWULAN'!A227</f>
        <v>222</v>
      </c>
      <c r="C233" s="54" t="str">
        <f>'PER TRIWULAN'!I227</f>
        <v xml:space="preserve"> Gubug </v>
      </c>
      <c r="D233" s="36" t="str">
        <f>'PER TRIWULAN'!B227</f>
        <v>SD NEGERI 1 KUNJENG</v>
      </c>
      <c r="E233" s="71">
        <f>'PER TRIWULAN'!X227</f>
        <v>129630000</v>
      </c>
      <c r="F233" s="89">
        <v>129630000</v>
      </c>
      <c r="G233" s="62">
        <v>6584000</v>
      </c>
      <c r="H233" s="62">
        <v>3790000</v>
      </c>
      <c r="I233" s="62">
        <v>33990700</v>
      </c>
      <c r="J233" s="62">
        <v>21754300</v>
      </c>
      <c r="K233" s="62">
        <v>16475250</v>
      </c>
      <c r="L233" s="62">
        <v>1233500</v>
      </c>
      <c r="M233" s="62">
        <v>18251950</v>
      </c>
      <c r="N233" s="62">
        <v>15000000</v>
      </c>
      <c r="O233" s="62">
        <v>5615000</v>
      </c>
      <c r="P233" s="62">
        <v>1648800</v>
      </c>
      <c r="Q233" s="62">
        <v>3026500</v>
      </c>
      <c r="R233" s="62">
        <v>1165000</v>
      </c>
      <c r="S233" s="62">
        <v>1095000</v>
      </c>
      <c r="T233" s="72">
        <f t="shared" si="10"/>
        <v>129630000</v>
      </c>
      <c r="U233" s="59">
        <f t="shared" si="11"/>
        <v>0</v>
      </c>
      <c r="V233" s="57">
        <f t="shared" si="12"/>
        <v>0</v>
      </c>
      <c r="W233" s="25"/>
      <c r="X233" s="25"/>
    </row>
    <row r="234" spans="2:24">
      <c r="B234" s="79">
        <f>'PER TRIWULAN'!A228</f>
        <v>223</v>
      </c>
      <c r="C234" s="54" t="str">
        <f>'PER TRIWULAN'!I228</f>
        <v xml:space="preserve"> Gubug </v>
      </c>
      <c r="D234" s="36" t="str">
        <f>'PER TRIWULAN'!B228</f>
        <v>SD NEGERI 1 KUWARON</v>
      </c>
      <c r="E234" s="71">
        <f>'PER TRIWULAN'!X228</f>
        <v>142680000</v>
      </c>
      <c r="F234" s="89">
        <v>142680000</v>
      </c>
      <c r="G234" s="62">
        <v>9066500</v>
      </c>
      <c r="H234" s="62">
        <v>8631400</v>
      </c>
      <c r="I234" s="62">
        <v>26202900</v>
      </c>
      <c r="J234" s="62">
        <v>25944100</v>
      </c>
      <c r="K234" s="62">
        <v>7375410</v>
      </c>
      <c r="L234" s="62">
        <v>6527566</v>
      </c>
      <c r="M234" s="62">
        <v>11539024</v>
      </c>
      <c r="N234" s="62">
        <v>22800000</v>
      </c>
      <c r="O234" s="62">
        <v>3800000</v>
      </c>
      <c r="P234" s="62">
        <v>0</v>
      </c>
      <c r="Q234" s="62">
        <v>4650000</v>
      </c>
      <c r="R234" s="62">
        <v>1090000</v>
      </c>
      <c r="S234" s="62">
        <v>15053100</v>
      </c>
      <c r="T234" s="72">
        <f t="shared" si="10"/>
        <v>142680000</v>
      </c>
      <c r="U234" s="59">
        <f t="shared" si="11"/>
        <v>0</v>
      </c>
      <c r="V234" s="57">
        <f t="shared" si="12"/>
        <v>0</v>
      </c>
      <c r="W234" s="25"/>
      <c r="X234" s="25"/>
    </row>
    <row r="235" spans="2:24">
      <c r="B235" s="79">
        <f>'PER TRIWULAN'!A229</f>
        <v>224</v>
      </c>
      <c r="C235" s="54" t="str">
        <f>'PER TRIWULAN'!I229</f>
        <v xml:space="preserve"> Gubug </v>
      </c>
      <c r="D235" s="36" t="str">
        <f>'PER TRIWULAN'!B229</f>
        <v>SD NEGERI 1 PENADARAN</v>
      </c>
      <c r="E235" s="71">
        <f>'PER TRIWULAN'!X229</f>
        <v>90190000</v>
      </c>
      <c r="F235" s="89">
        <v>90190000</v>
      </c>
      <c r="G235" s="62">
        <v>0</v>
      </c>
      <c r="H235" s="62">
        <v>650000</v>
      </c>
      <c r="I235" s="62">
        <v>4866800</v>
      </c>
      <c r="J235" s="62">
        <v>15297000</v>
      </c>
      <c r="K235" s="62">
        <v>18502500</v>
      </c>
      <c r="L235" s="62">
        <v>5141000</v>
      </c>
      <c r="M235" s="62">
        <v>11356000</v>
      </c>
      <c r="N235" s="62">
        <v>17100000</v>
      </c>
      <c r="O235" s="62">
        <v>2550000</v>
      </c>
      <c r="P235" s="62">
        <v>0</v>
      </c>
      <c r="Q235" s="62">
        <v>3975000</v>
      </c>
      <c r="R235" s="62">
        <v>7923000</v>
      </c>
      <c r="S235" s="62">
        <v>2828700</v>
      </c>
      <c r="T235" s="72">
        <f t="shared" si="10"/>
        <v>90190000</v>
      </c>
      <c r="U235" s="59">
        <f t="shared" si="11"/>
        <v>0</v>
      </c>
      <c r="V235" s="57">
        <f t="shared" si="12"/>
        <v>0</v>
      </c>
      <c r="W235" s="25"/>
      <c r="X235" s="25"/>
    </row>
    <row r="236" spans="2:24">
      <c r="B236" s="79">
        <f>'PER TRIWULAN'!A230</f>
        <v>225</v>
      </c>
      <c r="C236" s="54" t="str">
        <f>'PER TRIWULAN'!I230</f>
        <v xml:space="preserve"> Gubug </v>
      </c>
      <c r="D236" s="36" t="str">
        <f>'PER TRIWULAN'!B230</f>
        <v>SD NEGERI 1 PRANTEN</v>
      </c>
      <c r="E236" s="71">
        <f>'PER TRIWULAN'!X230</f>
        <v>63800000</v>
      </c>
      <c r="F236" s="89">
        <v>63800000</v>
      </c>
      <c r="G236" s="62">
        <v>0</v>
      </c>
      <c r="H236" s="62">
        <v>600000</v>
      </c>
      <c r="I236" s="62">
        <v>13313000</v>
      </c>
      <c r="J236" s="62">
        <v>14009700</v>
      </c>
      <c r="K236" s="62">
        <v>13243640</v>
      </c>
      <c r="L236" s="62">
        <v>4256660</v>
      </c>
      <c r="M236" s="62">
        <v>3191000</v>
      </c>
      <c r="N236" s="62">
        <v>12500000</v>
      </c>
      <c r="O236" s="62">
        <v>1010000</v>
      </c>
      <c r="P236" s="62">
        <v>0</v>
      </c>
      <c r="Q236" s="62">
        <v>663000</v>
      </c>
      <c r="R236" s="62">
        <v>900000</v>
      </c>
      <c r="S236" s="62">
        <v>113000</v>
      </c>
      <c r="T236" s="72">
        <f t="shared" si="10"/>
        <v>63800000</v>
      </c>
      <c r="U236" s="59">
        <f t="shared" si="11"/>
        <v>0</v>
      </c>
      <c r="V236" s="57">
        <f t="shared" si="12"/>
        <v>0</v>
      </c>
      <c r="W236" s="25"/>
      <c r="X236" s="25"/>
    </row>
    <row r="237" spans="2:24">
      <c r="B237" s="79">
        <f>'PER TRIWULAN'!A231</f>
        <v>226</v>
      </c>
      <c r="C237" s="54" t="str">
        <f>'PER TRIWULAN'!I231</f>
        <v xml:space="preserve"> Gubug </v>
      </c>
      <c r="D237" s="36" t="str">
        <f>'PER TRIWULAN'!B231</f>
        <v>SD NEGERI 1 RINGINHARJO</v>
      </c>
      <c r="E237" s="71">
        <f>'PER TRIWULAN'!X231</f>
        <v>78010000</v>
      </c>
      <c r="F237" s="89">
        <v>78010000</v>
      </c>
      <c r="G237" s="62">
        <v>2161000</v>
      </c>
      <c r="H237" s="62">
        <v>210000</v>
      </c>
      <c r="I237" s="62">
        <v>9762960</v>
      </c>
      <c r="J237" s="62">
        <v>27517000</v>
      </c>
      <c r="K237" s="62">
        <v>13027325</v>
      </c>
      <c r="L237" s="62">
        <v>3502215</v>
      </c>
      <c r="M237" s="62">
        <v>4231000</v>
      </c>
      <c r="N237" s="62">
        <v>7400000</v>
      </c>
      <c r="O237" s="62">
        <v>6888500</v>
      </c>
      <c r="P237" s="62">
        <v>600000</v>
      </c>
      <c r="Q237" s="62">
        <v>1210000</v>
      </c>
      <c r="R237" s="62">
        <v>1500000</v>
      </c>
      <c r="S237" s="62">
        <v>0</v>
      </c>
      <c r="T237" s="72">
        <f t="shared" si="10"/>
        <v>78010000</v>
      </c>
      <c r="U237" s="59">
        <f t="shared" si="11"/>
        <v>0</v>
      </c>
      <c r="V237" s="57">
        <f t="shared" si="12"/>
        <v>0</v>
      </c>
      <c r="W237" s="25"/>
      <c r="X237" s="25"/>
    </row>
    <row r="238" spans="2:24">
      <c r="B238" s="79">
        <f>'PER TRIWULAN'!A232</f>
        <v>227</v>
      </c>
      <c r="C238" s="54" t="str">
        <f>'PER TRIWULAN'!I232</f>
        <v xml:space="preserve"> Gubug </v>
      </c>
      <c r="D238" s="36" t="str">
        <f>'PER TRIWULAN'!B232</f>
        <v>SD NEGERI 1 TAMBAKAN</v>
      </c>
      <c r="E238" s="71">
        <f>'PER TRIWULAN'!X232</f>
        <v>85550000</v>
      </c>
      <c r="F238" s="89">
        <v>85550000</v>
      </c>
      <c r="G238" s="62">
        <v>5078000</v>
      </c>
      <c r="H238" s="62">
        <v>575000</v>
      </c>
      <c r="I238" s="62">
        <v>14376950</v>
      </c>
      <c r="J238" s="62">
        <v>22296425</v>
      </c>
      <c r="K238" s="62">
        <v>8984885</v>
      </c>
      <c r="L238" s="62">
        <v>1045740</v>
      </c>
      <c r="M238" s="62">
        <v>7266500</v>
      </c>
      <c r="N238" s="62">
        <v>10550000</v>
      </c>
      <c r="O238" s="62">
        <v>12591500</v>
      </c>
      <c r="P238" s="62">
        <v>0</v>
      </c>
      <c r="Q238" s="62">
        <v>2300000</v>
      </c>
      <c r="R238" s="62">
        <v>85000</v>
      </c>
      <c r="S238" s="62">
        <v>400000</v>
      </c>
      <c r="T238" s="72">
        <f t="shared" si="10"/>
        <v>85550000</v>
      </c>
      <c r="U238" s="59">
        <f t="shared" si="11"/>
        <v>0</v>
      </c>
      <c r="V238" s="57">
        <f t="shared" si="12"/>
        <v>0</v>
      </c>
      <c r="W238" s="25"/>
      <c r="X238" s="25"/>
    </row>
    <row r="239" spans="2:24">
      <c r="B239" s="79">
        <f>'PER TRIWULAN'!A233</f>
        <v>228</v>
      </c>
      <c r="C239" s="54" t="str">
        <f>'PER TRIWULAN'!I233</f>
        <v xml:space="preserve"> Gubug </v>
      </c>
      <c r="D239" s="36" t="str">
        <f>'PER TRIWULAN'!B233</f>
        <v>SD NEGERI 1 TLOGOMULYO</v>
      </c>
      <c r="E239" s="71">
        <f>'PER TRIWULAN'!X233</f>
        <v>99470000</v>
      </c>
      <c r="F239" s="89">
        <v>99470000</v>
      </c>
      <c r="G239" s="62">
        <v>0</v>
      </c>
      <c r="H239" s="62">
        <v>880000</v>
      </c>
      <c r="I239" s="62">
        <v>22171020</v>
      </c>
      <c r="J239" s="62">
        <v>14137100</v>
      </c>
      <c r="K239" s="62">
        <v>26551080</v>
      </c>
      <c r="L239" s="62">
        <v>2372000</v>
      </c>
      <c r="M239" s="62">
        <v>2366000</v>
      </c>
      <c r="N239" s="62">
        <v>9480000</v>
      </c>
      <c r="O239" s="62">
        <v>13102800</v>
      </c>
      <c r="P239" s="62">
        <v>0</v>
      </c>
      <c r="Q239" s="62">
        <v>3110000</v>
      </c>
      <c r="R239" s="62">
        <v>3700000</v>
      </c>
      <c r="S239" s="62">
        <v>1600000</v>
      </c>
      <c r="T239" s="72">
        <f t="shared" si="10"/>
        <v>99470000</v>
      </c>
      <c r="U239" s="59">
        <f t="shared" si="11"/>
        <v>0</v>
      </c>
      <c r="V239" s="57">
        <f t="shared" si="12"/>
        <v>0</v>
      </c>
      <c r="W239" s="25"/>
      <c r="X239" s="25"/>
    </row>
    <row r="240" spans="2:24">
      <c r="B240" s="79">
        <f>'PER TRIWULAN'!A234</f>
        <v>229</v>
      </c>
      <c r="C240" s="54" t="str">
        <f>'PER TRIWULAN'!I234</f>
        <v xml:space="preserve"> Gubug </v>
      </c>
      <c r="D240" s="36" t="str">
        <f>'PER TRIWULAN'!B234</f>
        <v>SD NEGERI 2 BATURAGUNG</v>
      </c>
      <c r="E240" s="71">
        <f>'PER TRIWULAN'!X234</f>
        <v>123250000</v>
      </c>
      <c r="F240" s="89">
        <v>123250000</v>
      </c>
      <c r="G240" s="62">
        <v>4996250</v>
      </c>
      <c r="H240" s="62">
        <v>914200</v>
      </c>
      <c r="I240" s="62">
        <v>31958100</v>
      </c>
      <c r="J240" s="62">
        <v>28270250</v>
      </c>
      <c r="K240" s="62">
        <v>17528600</v>
      </c>
      <c r="L240" s="62">
        <v>600000</v>
      </c>
      <c r="M240" s="62">
        <v>2475000</v>
      </c>
      <c r="N240" s="62">
        <v>19950000</v>
      </c>
      <c r="O240" s="62">
        <v>3540000</v>
      </c>
      <c r="P240" s="62">
        <v>300000</v>
      </c>
      <c r="Q240" s="62">
        <v>4587000</v>
      </c>
      <c r="R240" s="62">
        <v>6630600</v>
      </c>
      <c r="S240" s="62">
        <v>1500000</v>
      </c>
      <c r="T240" s="72">
        <f t="shared" si="10"/>
        <v>123250000</v>
      </c>
      <c r="U240" s="59">
        <f t="shared" si="11"/>
        <v>0</v>
      </c>
      <c r="V240" s="57">
        <f t="shared" si="12"/>
        <v>0</v>
      </c>
      <c r="W240" s="25"/>
      <c r="X240" s="25"/>
    </row>
    <row r="241" spans="2:24">
      <c r="B241" s="79">
        <f>'PER TRIWULAN'!A235</f>
        <v>230</v>
      </c>
      <c r="C241" s="54" t="str">
        <f>'PER TRIWULAN'!I235</f>
        <v xml:space="preserve"> Gubug </v>
      </c>
      <c r="D241" s="36" t="str">
        <f>'PER TRIWULAN'!B235</f>
        <v>SD NEGERI 2 GINGGANGTANI</v>
      </c>
      <c r="E241" s="71">
        <f>'PER TRIWULAN'!X235</f>
        <v>71340000</v>
      </c>
      <c r="F241" s="89">
        <v>71340000</v>
      </c>
      <c r="G241" s="62">
        <v>550000</v>
      </c>
      <c r="H241" s="62">
        <v>150000</v>
      </c>
      <c r="I241" s="62">
        <v>17949255</v>
      </c>
      <c r="J241" s="62">
        <v>16315850</v>
      </c>
      <c r="K241" s="62">
        <v>9686035</v>
      </c>
      <c r="L241" s="62">
        <v>3008360</v>
      </c>
      <c r="M241" s="62">
        <v>3920500</v>
      </c>
      <c r="N241" s="62">
        <v>10500000</v>
      </c>
      <c r="O241" s="62">
        <v>3190000</v>
      </c>
      <c r="P241" s="62">
        <v>0</v>
      </c>
      <c r="Q241" s="62">
        <v>950000</v>
      </c>
      <c r="R241" s="62">
        <v>5120000</v>
      </c>
      <c r="S241" s="62">
        <v>0</v>
      </c>
      <c r="T241" s="72">
        <f t="shared" si="10"/>
        <v>71340000</v>
      </c>
      <c r="U241" s="59">
        <f t="shared" si="11"/>
        <v>0</v>
      </c>
      <c r="V241" s="57">
        <f t="shared" si="12"/>
        <v>0</v>
      </c>
      <c r="W241" s="25"/>
      <c r="X241" s="25"/>
    </row>
    <row r="242" spans="2:24">
      <c r="B242" s="79">
        <f>'PER TRIWULAN'!A236</f>
        <v>231</v>
      </c>
      <c r="C242" s="54" t="str">
        <f>'PER TRIWULAN'!I236</f>
        <v xml:space="preserve"> Gubug </v>
      </c>
      <c r="D242" s="36" t="str">
        <f>'PER TRIWULAN'!B236</f>
        <v>SD NEGERI 2 GUBUG</v>
      </c>
      <c r="E242" s="71">
        <f>'PER TRIWULAN'!X236</f>
        <v>45820000</v>
      </c>
      <c r="F242" s="89">
        <v>45820000</v>
      </c>
      <c r="G242" s="62">
        <v>0</v>
      </c>
      <c r="H242" s="62">
        <v>400400</v>
      </c>
      <c r="I242" s="62">
        <v>10059100</v>
      </c>
      <c r="J242" s="62">
        <v>7985550</v>
      </c>
      <c r="K242" s="62">
        <v>7173350</v>
      </c>
      <c r="L242" s="62">
        <v>4096238</v>
      </c>
      <c r="M242" s="62">
        <v>575000</v>
      </c>
      <c r="N242" s="62">
        <v>8050000</v>
      </c>
      <c r="O242" s="62">
        <v>3862200</v>
      </c>
      <c r="P242" s="62">
        <v>0</v>
      </c>
      <c r="Q242" s="62">
        <v>629000</v>
      </c>
      <c r="R242" s="62">
        <v>0</v>
      </c>
      <c r="S242" s="62">
        <v>2989162</v>
      </c>
      <c r="T242" s="72">
        <f t="shared" si="10"/>
        <v>45820000</v>
      </c>
      <c r="U242" s="59">
        <f t="shared" si="11"/>
        <v>0</v>
      </c>
      <c r="V242" s="57">
        <f t="shared" si="12"/>
        <v>0</v>
      </c>
      <c r="W242" s="25"/>
      <c r="X242" s="25"/>
    </row>
    <row r="243" spans="2:24">
      <c r="B243" s="79">
        <f>'PER TRIWULAN'!A237</f>
        <v>232</v>
      </c>
      <c r="C243" s="54" t="str">
        <f>'PER TRIWULAN'!I237</f>
        <v xml:space="preserve"> Gubug </v>
      </c>
      <c r="D243" s="36" t="str">
        <f>'PER TRIWULAN'!B237</f>
        <v>SD NEGERI 2 KEMIRI</v>
      </c>
      <c r="E243" s="71">
        <f>'PER TRIWULAN'!X237</f>
        <v>97730000</v>
      </c>
      <c r="F243" s="89">
        <v>97730000</v>
      </c>
      <c r="G243" s="62">
        <v>0</v>
      </c>
      <c r="H243" s="62">
        <v>1500000</v>
      </c>
      <c r="I243" s="62">
        <v>14849050</v>
      </c>
      <c r="J243" s="62">
        <v>26854000</v>
      </c>
      <c r="K243" s="62">
        <v>6336278</v>
      </c>
      <c r="L243" s="62">
        <v>4256472</v>
      </c>
      <c r="M243" s="62">
        <v>10757600</v>
      </c>
      <c r="N243" s="62">
        <v>16200000</v>
      </c>
      <c r="O243" s="62">
        <v>10959600</v>
      </c>
      <c r="P243" s="62">
        <v>0</v>
      </c>
      <c r="Q243" s="62">
        <v>1417000</v>
      </c>
      <c r="R243" s="62">
        <v>0</v>
      </c>
      <c r="S243" s="62">
        <v>4600000</v>
      </c>
      <c r="T243" s="72">
        <f t="shared" si="10"/>
        <v>97730000</v>
      </c>
      <c r="U243" s="59">
        <f t="shared" si="11"/>
        <v>0</v>
      </c>
      <c r="V243" s="57">
        <f t="shared" si="12"/>
        <v>0</v>
      </c>
      <c r="W243" s="25"/>
      <c r="X243" s="25"/>
    </row>
    <row r="244" spans="2:24">
      <c r="B244" s="79">
        <f>'PER TRIWULAN'!A238</f>
        <v>233</v>
      </c>
      <c r="C244" s="54" t="str">
        <f>'PER TRIWULAN'!I238</f>
        <v xml:space="preserve"> Gubug </v>
      </c>
      <c r="D244" s="36" t="str">
        <f>'PER TRIWULAN'!B238</f>
        <v>SD NEGERI 2 KUWARON</v>
      </c>
      <c r="E244" s="71">
        <f>'PER TRIWULAN'!X238</f>
        <v>133400000</v>
      </c>
      <c r="F244" s="89">
        <v>133400000</v>
      </c>
      <c r="G244" s="62">
        <v>6307500</v>
      </c>
      <c r="H244" s="62">
        <v>2975000</v>
      </c>
      <c r="I244" s="62">
        <v>18851925</v>
      </c>
      <c r="J244" s="62">
        <v>27033050</v>
      </c>
      <c r="K244" s="62">
        <v>22599750</v>
      </c>
      <c r="L244" s="62">
        <v>4371700</v>
      </c>
      <c r="M244" s="62">
        <v>6033000</v>
      </c>
      <c r="N244" s="62">
        <v>11110000</v>
      </c>
      <c r="O244" s="62">
        <v>6560075</v>
      </c>
      <c r="P244" s="62">
        <v>104000</v>
      </c>
      <c r="Q244" s="62">
        <v>5173000</v>
      </c>
      <c r="R244" s="62">
        <v>1171000</v>
      </c>
      <c r="S244" s="62">
        <v>21100000</v>
      </c>
      <c r="T244" s="72">
        <f t="shared" si="10"/>
        <v>133390000</v>
      </c>
      <c r="U244" s="59">
        <f t="shared" si="11"/>
        <v>0</v>
      </c>
      <c r="V244" s="57">
        <f t="shared" si="12"/>
        <v>10000</v>
      </c>
      <c r="W244" s="25"/>
      <c r="X244" s="25"/>
    </row>
    <row r="245" spans="2:24">
      <c r="B245" s="79">
        <f>'PER TRIWULAN'!A239</f>
        <v>234</v>
      </c>
      <c r="C245" s="54" t="str">
        <f>'PER TRIWULAN'!I239</f>
        <v xml:space="preserve"> Gubug </v>
      </c>
      <c r="D245" s="36" t="str">
        <f>'PER TRIWULAN'!B239</f>
        <v>SD NEGERI 2 MLILIR</v>
      </c>
      <c r="E245" s="71">
        <f>'PER TRIWULAN'!X239</f>
        <v>82360000</v>
      </c>
      <c r="F245" s="89">
        <v>82360000</v>
      </c>
      <c r="G245" s="62">
        <v>5277750</v>
      </c>
      <c r="H245" s="62">
        <v>858000</v>
      </c>
      <c r="I245" s="62">
        <v>21552650</v>
      </c>
      <c r="J245" s="62">
        <v>16092900</v>
      </c>
      <c r="K245" s="62">
        <v>6827550</v>
      </c>
      <c r="L245" s="62">
        <v>2984700</v>
      </c>
      <c r="M245" s="62">
        <v>2459500</v>
      </c>
      <c r="N245" s="62">
        <v>11625000</v>
      </c>
      <c r="O245" s="62">
        <v>7206300</v>
      </c>
      <c r="P245" s="62">
        <v>0</v>
      </c>
      <c r="Q245" s="62">
        <v>3080650</v>
      </c>
      <c r="R245" s="62">
        <v>0</v>
      </c>
      <c r="S245" s="62">
        <v>4395000</v>
      </c>
      <c r="T245" s="72">
        <f t="shared" si="10"/>
        <v>82360000</v>
      </c>
      <c r="U245" s="59">
        <f t="shared" si="11"/>
        <v>0</v>
      </c>
      <c r="V245" s="57">
        <f t="shared" si="12"/>
        <v>0</v>
      </c>
      <c r="W245" s="25"/>
      <c r="X245" s="25"/>
    </row>
    <row r="246" spans="2:24">
      <c r="B246" s="79">
        <f>'PER TRIWULAN'!A240</f>
        <v>235</v>
      </c>
      <c r="C246" s="54" t="str">
        <f>'PER TRIWULAN'!I240</f>
        <v xml:space="preserve"> Gubug </v>
      </c>
      <c r="D246" s="36" t="str">
        <f>'PER TRIWULAN'!B240</f>
        <v>SD NEGERI 2 NGROTO</v>
      </c>
      <c r="E246" s="71">
        <f>'PER TRIWULAN'!X240</f>
        <v>93960000</v>
      </c>
      <c r="F246" s="89">
        <v>93960000</v>
      </c>
      <c r="G246" s="62">
        <v>4680000</v>
      </c>
      <c r="H246" s="62">
        <v>904000</v>
      </c>
      <c r="I246" s="62">
        <v>14591700</v>
      </c>
      <c r="J246" s="62">
        <v>22757900</v>
      </c>
      <c r="K246" s="62">
        <v>23090118</v>
      </c>
      <c r="L246" s="62">
        <v>1630282</v>
      </c>
      <c r="M246" s="62">
        <v>4650000</v>
      </c>
      <c r="N246" s="62">
        <v>7800000</v>
      </c>
      <c r="O246" s="62">
        <v>9669000</v>
      </c>
      <c r="P246" s="62">
        <v>0</v>
      </c>
      <c r="Q246" s="62">
        <v>1850000</v>
      </c>
      <c r="R246" s="62">
        <v>780000</v>
      </c>
      <c r="S246" s="62">
        <v>1557000</v>
      </c>
      <c r="T246" s="72">
        <f t="shared" si="10"/>
        <v>93960000</v>
      </c>
      <c r="U246" s="59">
        <f t="shared" si="11"/>
        <v>0</v>
      </c>
      <c r="V246" s="57">
        <f t="shared" si="12"/>
        <v>0</v>
      </c>
      <c r="W246" s="25"/>
      <c r="X246" s="25"/>
    </row>
    <row r="247" spans="2:24">
      <c r="B247" s="79">
        <f>'PER TRIWULAN'!A241</f>
        <v>236</v>
      </c>
      <c r="C247" s="54" t="str">
        <f>'PER TRIWULAN'!I241</f>
        <v xml:space="preserve"> Gubug </v>
      </c>
      <c r="D247" s="36" t="str">
        <f>'PER TRIWULAN'!B241</f>
        <v>SD NEGERI 2 PENADARAN</v>
      </c>
      <c r="E247" s="71">
        <f>'PER TRIWULAN'!X241</f>
        <v>82360000</v>
      </c>
      <c r="F247" s="89">
        <v>82360000</v>
      </c>
      <c r="G247" s="62">
        <v>717000</v>
      </c>
      <c r="H247" s="62">
        <v>0</v>
      </c>
      <c r="I247" s="62">
        <v>11119200</v>
      </c>
      <c r="J247" s="62">
        <v>9189800</v>
      </c>
      <c r="K247" s="62">
        <v>7908050</v>
      </c>
      <c r="L247" s="62">
        <v>820800</v>
      </c>
      <c r="M247" s="62">
        <v>3664000</v>
      </c>
      <c r="N247" s="62">
        <v>20285000</v>
      </c>
      <c r="O247" s="62">
        <v>3602700</v>
      </c>
      <c r="P247" s="62">
        <v>0</v>
      </c>
      <c r="Q247" s="62">
        <v>850000</v>
      </c>
      <c r="R247" s="62">
        <v>350000</v>
      </c>
      <c r="S247" s="62">
        <v>23853450</v>
      </c>
      <c r="T247" s="72">
        <f t="shared" si="10"/>
        <v>82360000</v>
      </c>
      <c r="U247" s="59">
        <f t="shared" si="11"/>
        <v>0</v>
      </c>
      <c r="V247" s="57">
        <f t="shared" si="12"/>
        <v>0</v>
      </c>
      <c r="W247" s="25"/>
      <c r="X247" s="25"/>
    </row>
    <row r="248" spans="2:24">
      <c r="B248" s="79">
        <f>'PER TRIWULAN'!A242</f>
        <v>237</v>
      </c>
      <c r="C248" s="54" t="str">
        <f>'PER TRIWULAN'!I242</f>
        <v xml:space="preserve"> Gubug </v>
      </c>
      <c r="D248" s="36" t="str">
        <f>'PER TRIWULAN'!B242</f>
        <v>SD NEGERI 2 PRANTEN</v>
      </c>
      <c r="E248" s="71">
        <f>'PER TRIWULAN'!X242</f>
        <v>41760000</v>
      </c>
      <c r="F248" s="89">
        <v>41760000</v>
      </c>
      <c r="G248" s="62">
        <v>3377250</v>
      </c>
      <c r="H248" s="62">
        <v>250000</v>
      </c>
      <c r="I248" s="62">
        <v>6296850</v>
      </c>
      <c r="J248" s="62">
        <v>7492200</v>
      </c>
      <c r="K248" s="62">
        <v>14041550</v>
      </c>
      <c r="L248" s="62">
        <v>320150</v>
      </c>
      <c r="M248" s="62">
        <v>1548000</v>
      </c>
      <c r="N248" s="62">
        <v>7054000</v>
      </c>
      <c r="O248" s="62">
        <v>180000</v>
      </c>
      <c r="P248" s="62">
        <v>0</v>
      </c>
      <c r="Q248" s="62">
        <v>1200000</v>
      </c>
      <c r="R248" s="62">
        <v>0</v>
      </c>
      <c r="S248" s="62">
        <v>0</v>
      </c>
      <c r="T248" s="72">
        <f t="shared" si="10"/>
        <v>41760000</v>
      </c>
      <c r="U248" s="59">
        <f t="shared" si="11"/>
        <v>0</v>
      </c>
      <c r="V248" s="57">
        <f t="shared" si="12"/>
        <v>0</v>
      </c>
      <c r="W248" s="25"/>
      <c r="X248" s="25"/>
    </row>
    <row r="249" spans="2:24">
      <c r="B249" s="79">
        <f>'PER TRIWULAN'!A243</f>
        <v>238</v>
      </c>
      <c r="C249" s="54" t="str">
        <f>'PER TRIWULAN'!I243</f>
        <v xml:space="preserve"> Gubug </v>
      </c>
      <c r="D249" s="36" t="str">
        <f>'PER TRIWULAN'!B243</f>
        <v>SD NEGERI 2 ROWOSARI</v>
      </c>
      <c r="E249" s="71">
        <f>'PER TRIWULAN'!X243</f>
        <v>37410000</v>
      </c>
      <c r="F249" s="89">
        <v>37410000</v>
      </c>
      <c r="G249" s="62">
        <v>0</v>
      </c>
      <c r="H249" s="62">
        <v>0</v>
      </c>
      <c r="I249" s="62">
        <v>6243275</v>
      </c>
      <c r="J249" s="62">
        <v>8136803</v>
      </c>
      <c r="K249" s="62">
        <v>7212200</v>
      </c>
      <c r="L249" s="62">
        <v>1612625</v>
      </c>
      <c r="M249" s="62">
        <v>2123383</v>
      </c>
      <c r="N249" s="62">
        <v>5950000</v>
      </c>
      <c r="O249" s="62">
        <v>4216000</v>
      </c>
      <c r="P249" s="62">
        <v>0</v>
      </c>
      <c r="Q249" s="62">
        <v>983514</v>
      </c>
      <c r="R249" s="62">
        <v>0</v>
      </c>
      <c r="S249" s="62">
        <v>932200</v>
      </c>
      <c r="T249" s="72">
        <f t="shared" si="10"/>
        <v>37410000</v>
      </c>
      <c r="U249" s="59">
        <f t="shared" si="11"/>
        <v>0</v>
      </c>
      <c r="V249" s="57">
        <f t="shared" si="12"/>
        <v>0</v>
      </c>
      <c r="W249" s="25"/>
      <c r="X249" s="25"/>
    </row>
    <row r="250" spans="2:24">
      <c r="B250" s="79">
        <f>'PER TRIWULAN'!A244</f>
        <v>239</v>
      </c>
      <c r="C250" s="54" t="str">
        <f>'PER TRIWULAN'!I244</f>
        <v xml:space="preserve"> Gubug </v>
      </c>
      <c r="D250" s="36" t="str">
        <f>'PER TRIWULAN'!B244</f>
        <v>SD NEGERI 2 SABAN</v>
      </c>
      <c r="E250" s="71">
        <f>'PER TRIWULAN'!X244</f>
        <v>52635000</v>
      </c>
      <c r="F250" s="89">
        <v>52635000</v>
      </c>
      <c r="G250" s="62">
        <v>1855250</v>
      </c>
      <c r="H250" s="62">
        <v>1670000</v>
      </c>
      <c r="I250" s="62">
        <v>9983800</v>
      </c>
      <c r="J250" s="62">
        <v>10203950</v>
      </c>
      <c r="K250" s="62">
        <v>4616200</v>
      </c>
      <c r="L250" s="62">
        <v>4361642</v>
      </c>
      <c r="M250" s="62">
        <v>2622000</v>
      </c>
      <c r="N250" s="62">
        <v>8700000</v>
      </c>
      <c r="O250" s="62">
        <v>4725000</v>
      </c>
      <c r="P250" s="62">
        <v>376100</v>
      </c>
      <c r="Q250" s="62">
        <v>2101000</v>
      </c>
      <c r="R250" s="62">
        <v>750000</v>
      </c>
      <c r="S250" s="62">
        <v>670058</v>
      </c>
      <c r="T250" s="72">
        <f t="shared" si="10"/>
        <v>52635000</v>
      </c>
      <c r="U250" s="59">
        <f t="shared" si="11"/>
        <v>0</v>
      </c>
      <c r="V250" s="57">
        <f t="shared" si="12"/>
        <v>0</v>
      </c>
      <c r="W250" s="25"/>
      <c r="X250" s="25"/>
    </row>
    <row r="251" spans="2:24">
      <c r="B251" s="79">
        <f>'PER TRIWULAN'!A245</f>
        <v>240</v>
      </c>
      <c r="C251" s="54" t="str">
        <f>'PER TRIWULAN'!I245</f>
        <v xml:space="preserve"> Gubug </v>
      </c>
      <c r="D251" s="36" t="str">
        <f>'PER TRIWULAN'!B245</f>
        <v>SD NEGERI 2 TAMBAKAN</v>
      </c>
      <c r="E251" s="71">
        <f>'PER TRIWULAN'!X245</f>
        <v>102080000</v>
      </c>
      <c r="F251" s="89">
        <v>102080000</v>
      </c>
      <c r="G251" s="62">
        <v>0</v>
      </c>
      <c r="H251" s="62">
        <v>1482700</v>
      </c>
      <c r="I251" s="62">
        <v>2931800</v>
      </c>
      <c r="J251" s="62">
        <v>26501750</v>
      </c>
      <c r="K251" s="62">
        <v>6152610</v>
      </c>
      <c r="L251" s="62">
        <v>9397200</v>
      </c>
      <c r="M251" s="62">
        <v>8056600</v>
      </c>
      <c r="N251" s="62">
        <v>19327400</v>
      </c>
      <c r="O251" s="62">
        <v>9454200</v>
      </c>
      <c r="P251" s="62">
        <v>2850140</v>
      </c>
      <c r="Q251" s="62">
        <v>14623600</v>
      </c>
      <c r="R251" s="62">
        <v>1302000</v>
      </c>
      <c r="S251" s="62">
        <v>0</v>
      </c>
      <c r="T251" s="72">
        <f t="shared" si="10"/>
        <v>102080000</v>
      </c>
      <c r="U251" s="59">
        <f t="shared" si="11"/>
        <v>0</v>
      </c>
      <c r="V251" s="57">
        <f t="shared" si="12"/>
        <v>0</v>
      </c>
      <c r="W251" s="25"/>
      <c r="X251" s="25"/>
    </row>
    <row r="252" spans="2:24">
      <c r="B252" s="79">
        <f>'PER TRIWULAN'!A246</f>
        <v>241</v>
      </c>
      <c r="C252" s="54" t="str">
        <f>'PER TRIWULAN'!I246</f>
        <v xml:space="preserve"> Gubug </v>
      </c>
      <c r="D252" s="36" t="str">
        <f>'PER TRIWULAN'!B246</f>
        <v>SD NEGERI 3 BATURAGUNG</v>
      </c>
      <c r="E252" s="71">
        <f>'PER TRIWULAN'!X246</f>
        <v>76850000</v>
      </c>
      <c r="F252" s="89">
        <v>76850000</v>
      </c>
      <c r="G252" s="62">
        <v>3560000</v>
      </c>
      <c r="H252" s="62">
        <v>40000</v>
      </c>
      <c r="I252" s="62">
        <v>20257200</v>
      </c>
      <c r="J252" s="62">
        <v>12700000</v>
      </c>
      <c r="K252" s="62">
        <v>8945375</v>
      </c>
      <c r="L252" s="62">
        <v>545175</v>
      </c>
      <c r="M252" s="62">
        <v>9139000</v>
      </c>
      <c r="N252" s="62">
        <v>14550000</v>
      </c>
      <c r="O252" s="62">
        <v>3828000</v>
      </c>
      <c r="P252" s="62">
        <v>0</v>
      </c>
      <c r="Q252" s="62">
        <v>1768000</v>
      </c>
      <c r="R252" s="62">
        <v>1465750</v>
      </c>
      <c r="S252" s="62">
        <v>51500</v>
      </c>
      <c r="T252" s="72">
        <f t="shared" si="10"/>
        <v>76850000</v>
      </c>
      <c r="U252" s="59">
        <f t="shared" si="11"/>
        <v>0</v>
      </c>
      <c r="V252" s="57">
        <f t="shared" si="12"/>
        <v>0</v>
      </c>
      <c r="W252" s="25"/>
      <c r="X252" s="25"/>
    </row>
    <row r="253" spans="2:24">
      <c r="B253" s="79">
        <f>'PER TRIWULAN'!A247</f>
        <v>242</v>
      </c>
      <c r="C253" s="54" t="str">
        <f>'PER TRIWULAN'!I247</f>
        <v xml:space="preserve"> Gubug </v>
      </c>
      <c r="D253" s="36" t="str">
        <f>'PER TRIWULAN'!B247</f>
        <v>SD NEGERI 3 GINGGANGTANI</v>
      </c>
      <c r="E253" s="71">
        <f>'PER TRIWULAN'!X247</f>
        <v>111360000</v>
      </c>
      <c r="F253" s="89">
        <v>111360000</v>
      </c>
      <c r="G253" s="62">
        <v>3837050</v>
      </c>
      <c r="H253" s="62">
        <v>305000</v>
      </c>
      <c r="I253" s="62">
        <v>25112600</v>
      </c>
      <c r="J253" s="62">
        <v>22259700</v>
      </c>
      <c r="K253" s="62">
        <v>5550000</v>
      </c>
      <c r="L253" s="62">
        <v>15703150</v>
      </c>
      <c r="M253" s="62">
        <v>5955000</v>
      </c>
      <c r="N253" s="62">
        <v>22500000</v>
      </c>
      <c r="O253" s="62">
        <v>2660000</v>
      </c>
      <c r="P253" s="62">
        <v>240000</v>
      </c>
      <c r="Q253" s="62">
        <v>1700000</v>
      </c>
      <c r="R253" s="62">
        <v>4037500</v>
      </c>
      <c r="S253" s="62">
        <v>1500000</v>
      </c>
      <c r="T253" s="72">
        <f t="shared" si="10"/>
        <v>111360000</v>
      </c>
      <c r="U253" s="59">
        <f t="shared" si="11"/>
        <v>0</v>
      </c>
      <c r="V253" s="57">
        <f t="shared" si="12"/>
        <v>0</v>
      </c>
      <c r="W253" s="25"/>
      <c r="X253" s="25"/>
    </row>
    <row r="254" spans="2:24">
      <c r="B254" s="79">
        <f>'PER TRIWULAN'!A248</f>
        <v>243</v>
      </c>
      <c r="C254" s="54" t="str">
        <f>'PER TRIWULAN'!I248</f>
        <v xml:space="preserve"> Gubug </v>
      </c>
      <c r="D254" s="36" t="str">
        <f>'PER TRIWULAN'!B248</f>
        <v>SD NEGERI 3 GUBUG</v>
      </c>
      <c r="E254" s="71">
        <f>'PER TRIWULAN'!X248</f>
        <v>119190000</v>
      </c>
      <c r="F254" s="89">
        <v>119190000</v>
      </c>
      <c r="G254" s="62">
        <v>850000</v>
      </c>
      <c r="H254" s="62">
        <v>8182750</v>
      </c>
      <c r="I254" s="62">
        <v>16767650</v>
      </c>
      <c r="J254" s="62">
        <v>12140400</v>
      </c>
      <c r="K254" s="62">
        <v>10868034</v>
      </c>
      <c r="L254" s="62">
        <v>11462166</v>
      </c>
      <c r="M254" s="62">
        <v>30727000</v>
      </c>
      <c r="N254" s="62">
        <v>18852000</v>
      </c>
      <c r="O254" s="62">
        <v>6160000</v>
      </c>
      <c r="P254" s="62">
        <v>550000</v>
      </c>
      <c r="Q254" s="62">
        <v>1850000</v>
      </c>
      <c r="R254" s="62">
        <v>780000</v>
      </c>
      <c r="S254" s="62">
        <v>0</v>
      </c>
      <c r="T254" s="72">
        <f t="shared" si="10"/>
        <v>119190000</v>
      </c>
      <c r="U254" s="59">
        <f t="shared" si="11"/>
        <v>0</v>
      </c>
      <c r="V254" s="57">
        <f t="shared" si="12"/>
        <v>0</v>
      </c>
      <c r="W254" s="25"/>
      <c r="X254" s="25"/>
    </row>
    <row r="255" spans="2:24">
      <c r="B255" s="79">
        <f>'PER TRIWULAN'!A249</f>
        <v>244</v>
      </c>
      <c r="C255" s="54" t="str">
        <f>'PER TRIWULAN'!I249</f>
        <v xml:space="preserve"> Gubug </v>
      </c>
      <c r="D255" s="36" t="str">
        <f>'PER TRIWULAN'!B249</f>
        <v>SD NEGERI 3 KUWARON</v>
      </c>
      <c r="E255" s="71">
        <f>'PER TRIWULAN'!X249</f>
        <v>35235000</v>
      </c>
      <c r="F255" s="89">
        <v>35235000</v>
      </c>
      <c r="G255" s="62">
        <v>662600</v>
      </c>
      <c r="H255" s="62">
        <v>200000</v>
      </c>
      <c r="I255" s="62">
        <v>2195400</v>
      </c>
      <c r="J255" s="62">
        <v>3222150</v>
      </c>
      <c r="K255" s="62">
        <v>7583650</v>
      </c>
      <c r="L255" s="62">
        <v>3394400</v>
      </c>
      <c r="M255" s="62">
        <v>3161000</v>
      </c>
      <c r="N255" s="62">
        <v>8366000</v>
      </c>
      <c r="O255" s="62">
        <v>4575800</v>
      </c>
      <c r="P255" s="62">
        <v>0</v>
      </c>
      <c r="Q255" s="62">
        <v>1712000</v>
      </c>
      <c r="R255" s="62">
        <v>0</v>
      </c>
      <c r="S255" s="62">
        <v>162000</v>
      </c>
      <c r="T255" s="72">
        <f t="shared" si="10"/>
        <v>35235000</v>
      </c>
      <c r="U255" s="59">
        <f t="shared" si="11"/>
        <v>0</v>
      </c>
      <c r="V255" s="57">
        <f t="shared" si="12"/>
        <v>0</v>
      </c>
      <c r="W255" s="25"/>
      <c r="X255" s="25"/>
    </row>
    <row r="256" spans="2:24">
      <c r="B256" s="79">
        <f>'PER TRIWULAN'!A250</f>
        <v>245</v>
      </c>
      <c r="C256" s="54" t="str">
        <f>'PER TRIWULAN'!I250</f>
        <v xml:space="preserve"> Gubug </v>
      </c>
      <c r="D256" s="36" t="str">
        <f>'PER TRIWULAN'!B250</f>
        <v>SD NEGERI 3 PENADARAN</v>
      </c>
      <c r="E256" s="71">
        <f>'PER TRIWULAN'!X250</f>
        <v>96570000</v>
      </c>
      <c r="F256" s="89">
        <v>96570000</v>
      </c>
      <c r="G256" s="62">
        <v>1720350</v>
      </c>
      <c r="H256" s="62">
        <v>2554000</v>
      </c>
      <c r="I256" s="62">
        <v>7441800</v>
      </c>
      <c r="J256" s="62">
        <v>22266700</v>
      </c>
      <c r="K256" s="62">
        <v>8252526</v>
      </c>
      <c r="L256" s="62">
        <v>3283329</v>
      </c>
      <c r="M256" s="62">
        <v>6542000</v>
      </c>
      <c r="N256" s="62">
        <v>22725000</v>
      </c>
      <c r="O256" s="62">
        <v>8602850</v>
      </c>
      <c r="P256" s="62">
        <v>540245</v>
      </c>
      <c r="Q256" s="62">
        <v>3949000</v>
      </c>
      <c r="R256" s="62">
        <v>5232000</v>
      </c>
      <c r="S256" s="62">
        <v>3460200</v>
      </c>
      <c r="T256" s="72">
        <f t="shared" si="10"/>
        <v>96570000</v>
      </c>
      <c r="U256" s="59">
        <f t="shared" si="11"/>
        <v>0</v>
      </c>
      <c r="V256" s="57">
        <f t="shared" si="12"/>
        <v>0</v>
      </c>
      <c r="W256" s="25"/>
      <c r="X256" s="25"/>
    </row>
    <row r="257" spans="2:24">
      <c r="B257" s="79">
        <f>'PER TRIWULAN'!A251</f>
        <v>246</v>
      </c>
      <c r="C257" s="54" t="str">
        <f>'PER TRIWULAN'!I251</f>
        <v xml:space="preserve"> Gubug </v>
      </c>
      <c r="D257" s="36" t="str">
        <f>'PER TRIWULAN'!B251</f>
        <v>SD NEGERI 3 TLOGOMULYO</v>
      </c>
      <c r="E257" s="71">
        <f>'PER TRIWULAN'!X251</f>
        <v>104690000</v>
      </c>
      <c r="F257" s="89">
        <v>104690000</v>
      </c>
      <c r="G257" s="62">
        <v>2994000</v>
      </c>
      <c r="H257" s="62">
        <v>1825000</v>
      </c>
      <c r="I257" s="62">
        <v>28213225</v>
      </c>
      <c r="J257" s="62">
        <v>18514375</v>
      </c>
      <c r="K257" s="62">
        <v>4870500</v>
      </c>
      <c r="L257" s="62">
        <v>1654450</v>
      </c>
      <c r="M257" s="62">
        <v>17305250</v>
      </c>
      <c r="N257" s="62">
        <v>15025000</v>
      </c>
      <c r="O257" s="62">
        <v>8162000</v>
      </c>
      <c r="P257" s="62">
        <v>1250000</v>
      </c>
      <c r="Q257" s="62">
        <v>1875000</v>
      </c>
      <c r="R257" s="62">
        <v>3001200</v>
      </c>
      <c r="S257" s="62">
        <v>0</v>
      </c>
      <c r="T257" s="72">
        <f t="shared" si="10"/>
        <v>104690000</v>
      </c>
      <c r="U257" s="59">
        <f t="shared" si="11"/>
        <v>0</v>
      </c>
      <c r="V257" s="57">
        <f t="shared" si="12"/>
        <v>0</v>
      </c>
      <c r="W257" s="25"/>
      <c r="X257" s="25"/>
    </row>
    <row r="258" spans="2:24">
      <c r="B258" s="79">
        <f>'PER TRIWULAN'!A252</f>
        <v>247</v>
      </c>
      <c r="C258" s="54" t="str">
        <f>'PER TRIWULAN'!I252</f>
        <v xml:space="preserve"> Gubug </v>
      </c>
      <c r="D258" s="36" t="str">
        <f>'PER TRIWULAN'!B252</f>
        <v>SD NEGERI 5 GUBUG</v>
      </c>
      <c r="E258" s="71">
        <f>'PER TRIWULAN'!X252</f>
        <v>141520000</v>
      </c>
      <c r="F258" s="89">
        <v>141520000</v>
      </c>
      <c r="G258" s="62">
        <v>10905000</v>
      </c>
      <c r="H258" s="62">
        <v>2820000</v>
      </c>
      <c r="I258" s="62">
        <v>32180000</v>
      </c>
      <c r="J258" s="62">
        <v>34607700</v>
      </c>
      <c r="K258" s="62">
        <v>22752300</v>
      </c>
      <c r="L258" s="62">
        <v>4285000</v>
      </c>
      <c r="M258" s="62">
        <v>7225000</v>
      </c>
      <c r="N258" s="62">
        <v>18800000</v>
      </c>
      <c r="O258" s="62">
        <v>2385000</v>
      </c>
      <c r="P258" s="62">
        <v>0</v>
      </c>
      <c r="Q258" s="62">
        <v>4230000</v>
      </c>
      <c r="R258" s="62">
        <v>1330000</v>
      </c>
      <c r="S258" s="62">
        <v>0</v>
      </c>
      <c r="T258" s="72">
        <f t="shared" si="10"/>
        <v>141520000</v>
      </c>
      <c r="U258" s="59">
        <f t="shared" si="11"/>
        <v>0</v>
      </c>
      <c r="V258" s="57">
        <f t="shared" si="12"/>
        <v>0</v>
      </c>
      <c r="W258" s="25"/>
      <c r="X258" s="25"/>
    </row>
    <row r="259" spans="2:24">
      <c r="B259" s="79">
        <f>'PER TRIWULAN'!A253</f>
        <v>248</v>
      </c>
      <c r="C259" s="54" t="str">
        <f>'PER TRIWULAN'!I253</f>
        <v xml:space="preserve"> Gubug </v>
      </c>
      <c r="D259" s="36" t="str">
        <f>'PER TRIWULAN'!B253</f>
        <v>SD NEGERI GELAPAN</v>
      </c>
      <c r="E259" s="71">
        <f>'PER TRIWULAN'!X253</f>
        <v>90190000</v>
      </c>
      <c r="F259" s="89">
        <v>90190000</v>
      </c>
      <c r="G259" s="62">
        <v>4221750</v>
      </c>
      <c r="H259" s="62">
        <v>825000</v>
      </c>
      <c r="I259" s="62">
        <v>10518600</v>
      </c>
      <c r="J259" s="62">
        <v>14706950</v>
      </c>
      <c r="K259" s="62">
        <v>24880800</v>
      </c>
      <c r="L259" s="62">
        <v>1558000</v>
      </c>
      <c r="M259" s="62">
        <v>2235000</v>
      </c>
      <c r="N259" s="62">
        <v>12320000</v>
      </c>
      <c r="O259" s="62">
        <v>10343900</v>
      </c>
      <c r="P259" s="62">
        <v>755000</v>
      </c>
      <c r="Q259" s="62">
        <v>2425000</v>
      </c>
      <c r="R259" s="62">
        <v>600000</v>
      </c>
      <c r="S259" s="62">
        <v>4800000</v>
      </c>
      <c r="T259" s="72">
        <f t="shared" si="10"/>
        <v>90190000</v>
      </c>
      <c r="U259" s="59">
        <f t="shared" si="11"/>
        <v>0</v>
      </c>
      <c r="V259" s="57">
        <f t="shared" si="12"/>
        <v>0</v>
      </c>
      <c r="W259" s="25"/>
      <c r="X259" s="25"/>
    </row>
    <row r="260" spans="2:24">
      <c r="B260" s="79">
        <f>'PER TRIWULAN'!A254</f>
        <v>249</v>
      </c>
      <c r="C260" s="54" t="str">
        <f>'PER TRIWULAN'!I254</f>
        <v xml:space="preserve"> Gubug </v>
      </c>
      <c r="D260" s="36" t="str">
        <f>'PER TRIWULAN'!B254</f>
        <v>SD NEGERI PAPANREJO</v>
      </c>
      <c r="E260" s="71">
        <f>'PER TRIWULAN'!X254</f>
        <v>106140000</v>
      </c>
      <c r="F260" s="89">
        <v>106140000</v>
      </c>
      <c r="G260" s="62">
        <v>4012750</v>
      </c>
      <c r="H260" s="62">
        <v>1306000</v>
      </c>
      <c r="I260" s="62">
        <v>33279200</v>
      </c>
      <c r="J260" s="62">
        <v>21442050</v>
      </c>
      <c r="K260" s="62">
        <v>8791500</v>
      </c>
      <c r="L260" s="62">
        <v>2919000</v>
      </c>
      <c r="M260" s="62">
        <v>11880000</v>
      </c>
      <c r="N260" s="62">
        <v>11400000</v>
      </c>
      <c r="O260" s="62">
        <v>2536500</v>
      </c>
      <c r="P260" s="62">
        <v>0</v>
      </c>
      <c r="Q260" s="62">
        <v>3000000</v>
      </c>
      <c r="R260" s="62">
        <v>5573000</v>
      </c>
      <c r="S260" s="62">
        <v>0</v>
      </c>
      <c r="T260" s="72">
        <f t="shared" si="10"/>
        <v>106140000</v>
      </c>
      <c r="U260" s="59">
        <f t="shared" si="11"/>
        <v>0</v>
      </c>
      <c r="V260" s="57">
        <f t="shared" si="12"/>
        <v>0</v>
      </c>
      <c r="W260" s="25"/>
      <c r="X260" s="25"/>
    </row>
    <row r="261" spans="2:24">
      <c r="B261" s="79">
        <f>'PER TRIWULAN'!A255</f>
        <v>250</v>
      </c>
      <c r="C261" s="54" t="str">
        <f>'PER TRIWULAN'!I255</f>
        <v xml:space="preserve"> Gubug </v>
      </c>
      <c r="D261" s="36" t="str">
        <f>'PER TRIWULAN'!B255</f>
        <v>SD NEGERI RINGINKIDUL</v>
      </c>
      <c r="E261" s="71">
        <f>'PER TRIWULAN'!X255</f>
        <v>135140000</v>
      </c>
      <c r="F261" s="89">
        <v>135140000</v>
      </c>
      <c r="G261" s="62">
        <v>1200000</v>
      </c>
      <c r="H261" s="62">
        <v>2000000</v>
      </c>
      <c r="I261" s="62">
        <v>44817900</v>
      </c>
      <c r="J261" s="62">
        <v>31959800</v>
      </c>
      <c r="K261" s="62">
        <v>11863115</v>
      </c>
      <c r="L261" s="62">
        <v>3549135</v>
      </c>
      <c r="M261" s="62">
        <v>7544355</v>
      </c>
      <c r="N261" s="62">
        <v>15500000</v>
      </c>
      <c r="O261" s="62">
        <v>14905695</v>
      </c>
      <c r="P261" s="62">
        <v>0</v>
      </c>
      <c r="Q261" s="62">
        <v>1800000</v>
      </c>
      <c r="R261" s="62">
        <v>0</v>
      </c>
      <c r="S261" s="62">
        <v>0</v>
      </c>
      <c r="T261" s="72">
        <f t="shared" si="10"/>
        <v>135140000</v>
      </c>
      <c r="U261" s="59">
        <f t="shared" si="11"/>
        <v>0</v>
      </c>
      <c r="V261" s="57">
        <f t="shared" si="12"/>
        <v>0</v>
      </c>
      <c r="W261" s="25"/>
      <c r="X261" s="25"/>
    </row>
    <row r="262" spans="2:24">
      <c r="B262" s="79">
        <f>'PER TRIWULAN'!A256</f>
        <v>251</v>
      </c>
      <c r="C262" s="54" t="str">
        <f>'PER TRIWULAN'!I256</f>
        <v xml:space="preserve"> Gubug </v>
      </c>
      <c r="D262" s="36" t="str">
        <f>'PER TRIWULAN'!B256</f>
        <v>SD NEGERI TRISARI</v>
      </c>
      <c r="E262" s="71">
        <f>'PER TRIWULAN'!X256</f>
        <v>69020000</v>
      </c>
      <c r="F262" s="89">
        <v>69020000</v>
      </c>
      <c r="G262" s="62">
        <v>6172050</v>
      </c>
      <c r="H262" s="62">
        <v>0</v>
      </c>
      <c r="I262" s="62">
        <v>8658246</v>
      </c>
      <c r="J262" s="62">
        <v>9162900</v>
      </c>
      <c r="K262" s="62">
        <v>22019718</v>
      </c>
      <c r="L262" s="62">
        <v>397336</v>
      </c>
      <c r="M262" s="62">
        <v>3004000</v>
      </c>
      <c r="N262" s="62">
        <v>16500000</v>
      </c>
      <c r="O262" s="62">
        <v>1838250</v>
      </c>
      <c r="P262" s="62">
        <v>0</v>
      </c>
      <c r="Q262" s="62">
        <v>675000</v>
      </c>
      <c r="R262" s="62">
        <v>0</v>
      </c>
      <c r="S262" s="62">
        <v>567500</v>
      </c>
      <c r="T262" s="72">
        <f t="shared" si="10"/>
        <v>68995000</v>
      </c>
      <c r="U262" s="59">
        <f t="shared" si="11"/>
        <v>0</v>
      </c>
      <c r="V262" s="57">
        <f t="shared" si="12"/>
        <v>25000</v>
      </c>
      <c r="W262" s="25"/>
      <c r="X262" s="25"/>
    </row>
    <row r="263" spans="2:24">
      <c r="B263" s="79">
        <f>'PER TRIWULAN'!A257</f>
        <v>252</v>
      </c>
      <c r="C263" s="54" t="str">
        <f>'PER TRIWULAN'!I257</f>
        <v xml:space="preserve"> Gubug </v>
      </c>
      <c r="D263" s="36" t="str">
        <f>'PER TRIWULAN'!B257</f>
        <v>SD NEGERI 4 GUBUG</v>
      </c>
      <c r="E263" s="71">
        <f>'PER TRIWULAN'!X257</f>
        <v>77430000</v>
      </c>
      <c r="F263" s="89">
        <v>77430000</v>
      </c>
      <c r="G263" s="62">
        <v>450000</v>
      </c>
      <c r="H263" s="62">
        <v>0</v>
      </c>
      <c r="I263" s="62">
        <v>2816500</v>
      </c>
      <c r="J263" s="62">
        <v>10955300</v>
      </c>
      <c r="K263" s="62">
        <v>9908420</v>
      </c>
      <c r="L263" s="62">
        <v>2937580</v>
      </c>
      <c r="M263" s="62">
        <v>8799400</v>
      </c>
      <c r="N263" s="62">
        <v>17550000</v>
      </c>
      <c r="O263" s="62">
        <v>5870000</v>
      </c>
      <c r="P263" s="62">
        <v>0</v>
      </c>
      <c r="Q263" s="62">
        <v>1600000</v>
      </c>
      <c r="R263" s="62">
        <v>680000</v>
      </c>
      <c r="S263" s="62">
        <v>15862800</v>
      </c>
      <c r="T263" s="72">
        <f t="shared" si="10"/>
        <v>77430000</v>
      </c>
      <c r="U263" s="59">
        <f t="shared" si="11"/>
        <v>0</v>
      </c>
      <c r="V263" s="57">
        <f t="shared" si="12"/>
        <v>0</v>
      </c>
      <c r="W263" s="25"/>
      <c r="X263" s="25"/>
    </row>
    <row r="264" spans="2:24">
      <c r="B264" s="79">
        <f>'PER TRIWULAN'!A258</f>
        <v>253</v>
      </c>
      <c r="C264" s="54" t="str">
        <f>'PER TRIWULAN'!I258</f>
        <v xml:space="preserve"> Gubug </v>
      </c>
      <c r="D264" s="36" t="str">
        <f>'PER TRIWULAN'!B258</f>
        <v>SD NEGERI 7 GUBUG</v>
      </c>
      <c r="E264" s="71">
        <f>'PER TRIWULAN'!X258</f>
        <v>136300000</v>
      </c>
      <c r="F264" s="89">
        <v>136300000</v>
      </c>
      <c r="G264" s="62">
        <v>10148250</v>
      </c>
      <c r="H264" s="62">
        <v>645750</v>
      </c>
      <c r="I264" s="62">
        <v>33865050</v>
      </c>
      <c r="J264" s="62">
        <v>24129000</v>
      </c>
      <c r="K264" s="62">
        <v>19252550</v>
      </c>
      <c r="L264" s="62">
        <v>5081750</v>
      </c>
      <c r="M264" s="62">
        <v>12008150</v>
      </c>
      <c r="N264" s="62">
        <v>18570000</v>
      </c>
      <c r="O264" s="62">
        <v>5687500</v>
      </c>
      <c r="P264" s="62">
        <v>240000</v>
      </c>
      <c r="Q264" s="62">
        <v>6672000</v>
      </c>
      <c r="R264" s="62">
        <v>0</v>
      </c>
      <c r="S264" s="62">
        <v>0</v>
      </c>
      <c r="T264" s="72">
        <f t="shared" si="10"/>
        <v>136300000</v>
      </c>
      <c r="U264" s="59">
        <f t="shared" si="11"/>
        <v>0</v>
      </c>
      <c r="V264" s="57">
        <f t="shared" si="12"/>
        <v>0</v>
      </c>
      <c r="W264" s="25"/>
      <c r="X264" s="25"/>
    </row>
    <row r="265" spans="2:24">
      <c r="B265" s="79">
        <f>'PER TRIWULAN'!A259</f>
        <v>254</v>
      </c>
      <c r="C265" s="54" t="str">
        <f>'PER TRIWULAN'!I259</f>
        <v xml:space="preserve"> Gubug </v>
      </c>
      <c r="D265" s="36" t="str">
        <f>'PER TRIWULAN'!B259</f>
        <v>SD NEGERI JATIPECARON</v>
      </c>
      <c r="E265" s="71">
        <f>'PER TRIWULAN'!X259</f>
        <v>133110000</v>
      </c>
      <c r="F265" s="89">
        <v>133110000</v>
      </c>
      <c r="G265" s="62">
        <v>11098000</v>
      </c>
      <c r="H265" s="62">
        <v>0</v>
      </c>
      <c r="I265" s="62">
        <v>26562200</v>
      </c>
      <c r="J265" s="62">
        <v>26119600</v>
      </c>
      <c r="K265" s="62">
        <v>16008000</v>
      </c>
      <c r="L265" s="62">
        <v>5444033</v>
      </c>
      <c r="M265" s="62">
        <v>12507667</v>
      </c>
      <c r="N265" s="62">
        <v>18790000</v>
      </c>
      <c r="O265" s="62">
        <v>1980000</v>
      </c>
      <c r="P265" s="62">
        <v>2160000</v>
      </c>
      <c r="Q265" s="62">
        <v>4022500</v>
      </c>
      <c r="R265" s="62">
        <v>1150000</v>
      </c>
      <c r="S265" s="62">
        <v>7268000</v>
      </c>
      <c r="T265" s="72">
        <f t="shared" si="10"/>
        <v>133110000</v>
      </c>
      <c r="U265" s="59">
        <f t="shared" si="11"/>
        <v>0</v>
      </c>
      <c r="V265" s="57">
        <f t="shared" si="12"/>
        <v>0</v>
      </c>
      <c r="W265" s="25"/>
      <c r="X265" s="25"/>
    </row>
    <row r="266" spans="2:24">
      <c r="B266" s="79">
        <f>'PER TRIWULAN'!A260</f>
        <v>255</v>
      </c>
      <c r="C266" s="54" t="str">
        <f>'PER TRIWULAN'!I260</f>
        <v xml:space="preserve"> Gubug </v>
      </c>
      <c r="D266" s="36" t="str">
        <f>'PER TRIWULAN'!B260</f>
        <v>SD NEGERI 2 TLOGOMULYO</v>
      </c>
      <c r="E266" s="71">
        <f>'PER TRIWULAN'!X260</f>
        <v>107590000</v>
      </c>
      <c r="F266" s="89">
        <v>107590000</v>
      </c>
      <c r="G266" s="62">
        <v>5092000</v>
      </c>
      <c r="H266" s="62">
        <v>815000</v>
      </c>
      <c r="I266" s="62">
        <v>33498920</v>
      </c>
      <c r="J266" s="62">
        <v>18026950</v>
      </c>
      <c r="K266" s="62">
        <v>12249403</v>
      </c>
      <c r="L266" s="62">
        <v>558529</v>
      </c>
      <c r="M266" s="62">
        <v>4700748</v>
      </c>
      <c r="N266" s="62">
        <v>15783000</v>
      </c>
      <c r="O266" s="62">
        <v>4473450</v>
      </c>
      <c r="P266" s="62">
        <v>0</v>
      </c>
      <c r="Q266" s="62">
        <v>4220000</v>
      </c>
      <c r="R266" s="62">
        <v>6882000</v>
      </c>
      <c r="S266" s="62">
        <v>1200000</v>
      </c>
      <c r="T266" s="72">
        <f t="shared" si="10"/>
        <v>107500000</v>
      </c>
      <c r="U266" s="59">
        <f t="shared" si="11"/>
        <v>0</v>
      </c>
      <c r="V266" s="57">
        <f t="shared" si="12"/>
        <v>90000</v>
      </c>
      <c r="W266" s="25"/>
      <c r="X266" s="25"/>
    </row>
    <row r="267" spans="2:24">
      <c r="B267" s="79">
        <f>'PER TRIWULAN'!A261</f>
        <v>256</v>
      </c>
      <c r="C267" s="54" t="str">
        <f>'PER TRIWULAN'!I261</f>
        <v xml:space="preserve"> Gubug </v>
      </c>
      <c r="D267" s="36" t="str">
        <f>'PER TRIWULAN'!B261</f>
        <v>SD NEGERI 1 MLILIR</v>
      </c>
      <c r="E267" s="71">
        <f>'PER TRIWULAN'!X261</f>
        <v>69020000</v>
      </c>
      <c r="F267" s="89">
        <v>69020000</v>
      </c>
      <c r="G267" s="62">
        <v>1757500</v>
      </c>
      <c r="H267" s="62">
        <v>500000</v>
      </c>
      <c r="I267" s="62">
        <v>15548600</v>
      </c>
      <c r="J267" s="62">
        <v>14616400</v>
      </c>
      <c r="K267" s="62">
        <v>6135050</v>
      </c>
      <c r="L267" s="62">
        <v>3180886</v>
      </c>
      <c r="M267" s="62">
        <v>8500114</v>
      </c>
      <c r="N267" s="62">
        <v>8645000</v>
      </c>
      <c r="O267" s="62">
        <v>1699600</v>
      </c>
      <c r="P267" s="62">
        <v>0</v>
      </c>
      <c r="Q267" s="62">
        <v>680300</v>
      </c>
      <c r="R267" s="62">
        <v>190000</v>
      </c>
      <c r="S267" s="62">
        <v>7256550</v>
      </c>
      <c r="T267" s="72">
        <f t="shared" si="10"/>
        <v>68710000</v>
      </c>
      <c r="U267" s="59">
        <f t="shared" si="11"/>
        <v>0</v>
      </c>
      <c r="V267" s="57">
        <f t="shared" si="12"/>
        <v>310000</v>
      </c>
      <c r="W267" s="25"/>
      <c r="X267" s="25"/>
    </row>
    <row r="268" spans="2:24">
      <c r="B268" s="79">
        <f>'PER TRIWULAN'!A262</f>
        <v>257</v>
      </c>
      <c r="C268" s="54" t="str">
        <f>'PER TRIWULAN'!I262</f>
        <v xml:space="preserve"> Gubug </v>
      </c>
      <c r="D268" s="36" t="str">
        <f>'PER TRIWULAN'!B262</f>
        <v>SD NEGERI 3 MLILIR</v>
      </c>
      <c r="E268" s="71">
        <f>'PER TRIWULAN'!X262</f>
        <v>75690000</v>
      </c>
      <c r="F268" s="89">
        <v>75690000</v>
      </c>
      <c r="G268" s="62">
        <v>3925000</v>
      </c>
      <c r="H268" s="62">
        <v>725000</v>
      </c>
      <c r="I268" s="62">
        <v>18490760</v>
      </c>
      <c r="J268" s="62">
        <v>12315200</v>
      </c>
      <c r="K268" s="62">
        <v>10948443</v>
      </c>
      <c r="L268" s="62">
        <v>1235037</v>
      </c>
      <c r="M268" s="62">
        <v>11140000</v>
      </c>
      <c r="N268" s="62">
        <v>9775000</v>
      </c>
      <c r="O268" s="62">
        <v>3652000</v>
      </c>
      <c r="P268" s="62">
        <v>0</v>
      </c>
      <c r="Q268" s="62">
        <v>1323260</v>
      </c>
      <c r="R268" s="62">
        <v>2160300</v>
      </c>
      <c r="S268" s="62">
        <v>0</v>
      </c>
      <c r="T268" s="72">
        <f t="shared" si="10"/>
        <v>75690000</v>
      </c>
      <c r="U268" s="59">
        <f t="shared" si="11"/>
        <v>0</v>
      </c>
      <c r="V268" s="57">
        <f t="shared" si="12"/>
        <v>0</v>
      </c>
      <c r="W268" s="25"/>
      <c r="X268" s="25"/>
    </row>
    <row r="269" spans="2:24">
      <c r="B269" s="79">
        <f>'PER TRIWULAN'!A263</f>
        <v>258</v>
      </c>
      <c r="C269" s="54" t="str">
        <f>'PER TRIWULAN'!I263</f>
        <v xml:space="preserve"> Gubug </v>
      </c>
      <c r="D269" s="36" t="str">
        <f>'PER TRIWULAN'!B263</f>
        <v>SD NEGERI 1 SABAN</v>
      </c>
      <c r="E269" s="71">
        <f>'PER TRIWULAN'!X263</f>
        <v>92800000</v>
      </c>
      <c r="F269" s="89">
        <v>92800000</v>
      </c>
      <c r="G269" s="62">
        <v>4637500</v>
      </c>
      <c r="H269" s="62">
        <v>789700</v>
      </c>
      <c r="I269" s="62">
        <v>12056285</v>
      </c>
      <c r="J269" s="62">
        <v>16548020</v>
      </c>
      <c r="K269" s="62">
        <v>7860435</v>
      </c>
      <c r="L269" s="62">
        <v>3550335</v>
      </c>
      <c r="M269" s="62">
        <v>13181000</v>
      </c>
      <c r="N269" s="62">
        <v>11775000</v>
      </c>
      <c r="O269" s="62">
        <v>5276500</v>
      </c>
      <c r="P269" s="62">
        <v>0</v>
      </c>
      <c r="Q269" s="62">
        <v>450000</v>
      </c>
      <c r="R269" s="62">
        <v>435000</v>
      </c>
      <c r="S269" s="62">
        <v>16240225</v>
      </c>
      <c r="T269" s="72">
        <f t="shared" ref="T269:T332" si="13">SUM(G269:S269)</f>
        <v>92800000</v>
      </c>
      <c r="U269" s="59">
        <f t="shared" ref="U269:U332" si="14">E269-F269</f>
        <v>0</v>
      </c>
      <c r="V269" s="57">
        <f t="shared" ref="V269:V332" si="15">F269-T269</f>
        <v>0</v>
      </c>
      <c r="W269" s="25"/>
      <c r="X269" s="25"/>
    </row>
    <row r="270" spans="2:24">
      <c r="B270" s="79">
        <f>'PER TRIWULAN'!A264</f>
        <v>259</v>
      </c>
      <c r="C270" s="54" t="str">
        <f>'PER TRIWULAN'!I264</f>
        <v xml:space="preserve"> Gubug </v>
      </c>
      <c r="D270" s="36" t="str">
        <f>'PER TRIWULAN'!B264</f>
        <v>SD NEGERI 2 JEKETRO</v>
      </c>
      <c r="E270" s="71">
        <f>'PER TRIWULAN'!X264</f>
        <v>82940000</v>
      </c>
      <c r="F270" s="89">
        <v>82940000</v>
      </c>
      <c r="G270" s="62">
        <v>590000</v>
      </c>
      <c r="H270" s="62">
        <v>0</v>
      </c>
      <c r="I270" s="62">
        <v>8351200</v>
      </c>
      <c r="J270" s="62">
        <v>13973000</v>
      </c>
      <c r="K270" s="62">
        <v>19666400</v>
      </c>
      <c r="L270" s="62">
        <v>3814000</v>
      </c>
      <c r="M270" s="62">
        <v>6886000</v>
      </c>
      <c r="N270" s="62">
        <v>19300000</v>
      </c>
      <c r="O270" s="62">
        <v>5344400</v>
      </c>
      <c r="P270" s="62">
        <v>0</v>
      </c>
      <c r="Q270" s="62">
        <v>2400000</v>
      </c>
      <c r="R270" s="62">
        <v>0</v>
      </c>
      <c r="S270" s="62">
        <v>2615000</v>
      </c>
      <c r="T270" s="72">
        <f t="shared" si="13"/>
        <v>82940000</v>
      </c>
      <c r="U270" s="59">
        <f t="shared" si="14"/>
        <v>0</v>
      </c>
      <c r="V270" s="57">
        <f t="shared" si="15"/>
        <v>0</v>
      </c>
      <c r="W270" s="25"/>
      <c r="X270" s="25"/>
    </row>
    <row r="271" spans="2:24">
      <c r="B271" s="79">
        <f>'PER TRIWULAN'!A265</f>
        <v>260</v>
      </c>
      <c r="C271" s="54" t="str">
        <f>'PER TRIWULAN'!I265</f>
        <v xml:space="preserve"> Gubug </v>
      </c>
      <c r="D271" s="36" t="str">
        <f>'PER TRIWULAN'!B265</f>
        <v>SD NEGERI 2 TRISARI</v>
      </c>
      <c r="E271" s="71">
        <f>'PER TRIWULAN'!X265</f>
        <v>109330000</v>
      </c>
      <c r="F271" s="89">
        <v>109330000</v>
      </c>
      <c r="G271" s="62">
        <v>6422750</v>
      </c>
      <c r="H271" s="62">
        <v>1205000</v>
      </c>
      <c r="I271" s="62">
        <v>21093318</v>
      </c>
      <c r="J271" s="62">
        <v>19178800</v>
      </c>
      <c r="K271" s="62">
        <v>14992701</v>
      </c>
      <c r="L271" s="62">
        <v>1204431</v>
      </c>
      <c r="M271" s="62">
        <v>4999500</v>
      </c>
      <c r="N271" s="62">
        <v>15900000</v>
      </c>
      <c r="O271" s="62">
        <v>10654500</v>
      </c>
      <c r="P271" s="62">
        <v>0</v>
      </c>
      <c r="Q271" s="62">
        <v>3374000</v>
      </c>
      <c r="R271" s="62">
        <v>7715000</v>
      </c>
      <c r="S271" s="62">
        <v>2590000</v>
      </c>
      <c r="T271" s="72">
        <f t="shared" si="13"/>
        <v>109330000</v>
      </c>
      <c r="U271" s="59">
        <f t="shared" si="14"/>
        <v>0</v>
      </c>
      <c r="V271" s="57">
        <f t="shared" si="15"/>
        <v>0</v>
      </c>
      <c r="W271" s="25"/>
      <c r="X271" s="25"/>
    </row>
    <row r="272" spans="2:24">
      <c r="B272" s="79">
        <f>'PER TRIWULAN'!A266</f>
        <v>261</v>
      </c>
      <c r="C272" s="54" t="str">
        <f>'PER TRIWULAN'!I266</f>
        <v xml:space="preserve"> Gubug </v>
      </c>
      <c r="D272" s="36" t="str">
        <f>'PER TRIWULAN'!B266</f>
        <v>SD NEGERI 1 ROWOSARI</v>
      </c>
      <c r="E272" s="71">
        <f>'PER TRIWULAN'!X266</f>
        <v>105560000</v>
      </c>
      <c r="F272" s="89">
        <v>105560000</v>
      </c>
      <c r="G272" s="62">
        <v>975600</v>
      </c>
      <c r="H272" s="62">
        <v>1725500</v>
      </c>
      <c r="I272" s="62">
        <v>12042800</v>
      </c>
      <c r="J272" s="62">
        <v>19463500</v>
      </c>
      <c r="K272" s="62">
        <v>16487239</v>
      </c>
      <c r="L272" s="62">
        <v>5068960</v>
      </c>
      <c r="M272" s="62">
        <v>13059853</v>
      </c>
      <c r="N272" s="62">
        <v>12600000</v>
      </c>
      <c r="O272" s="62">
        <v>6375548</v>
      </c>
      <c r="P272" s="62">
        <v>0</v>
      </c>
      <c r="Q272" s="62">
        <v>2700000</v>
      </c>
      <c r="R272" s="62">
        <v>1734000</v>
      </c>
      <c r="S272" s="62">
        <v>13327000</v>
      </c>
      <c r="T272" s="72">
        <f t="shared" si="13"/>
        <v>105560000</v>
      </c>
      <c r="U272" s="59">
        <f t="shared" si="14"/>
        <v>0</v>
      </c>
      <c r="V272" s="57">
        <f t="shared" si="15"/>
        <v>0</v>
      </c>
      <c r="W272" s="25"/>
      <c r="X272" s="25"/>
    </row>
    <row r="273" spans="2:24">
      <c r="B273" s="79">
        <f>'PER TRIWULAN'!A267</f>
        <v>262</v>
      </c>
      <c r="C273" s="54" t="str">
        <f>'PER TRIWULAN'!I267</f>
        <v xml:space="preserve"> Gubug </v>
      </c>
      <c r="D273" s="36" t="str">
        <f>'PER TRIWULAN'!B267</f>
        <v>SD NEGERI 1 NGROTO</v>
      </c>
      <c r="E273" s="71">
        <f>'PER TRIWULAN'!X267</f>
        <v>111360000</v>
      </c>
      <c r="F273" s="89">
        <v>111360000</v>
      </c>
      <c r="G273" s="62">
        <v>983850</v>
      </c>
      <c r="H273" s="62">
        <v>870000</v>
      </c>
      <c r="I273" s="62">
        <v>8853050</v>
      </c>
      <c r="J273" s="62">
        <v>29794400</v>
      </c>
      <c r="K273" s="62">
        <v>13650400</v>
      </c>
      <c r="L273" s="62">
        <v>3894500</v>
      </c>
      <c r="M273" s="62">
        <v>11663000</v>
      </c>
      <c r="N273" s="62">
        <v>15600000</v>
      </c>
      <c r="O273" s="62">
        <v>11624800</v>
      </c>
      <c r="P273" s="62">
        <v>0</v>
      </c>
      <c r="Q273" s="62">
        <v>2325000</v>
      </c>
      <c r="R273" s="62">
        <v>3530000</v>
      </c>
      <c r="S273" s="62">
        <v>8571000</v>
      </c>
      <c r="T273" s="72">
        <f t="shared" si="13"/>
        <v>111360000</v>
      </c>
      <c r="U273" s="59">
        <f t="shared" si="14"/>
        <v>0</v>
      </c>
      <c r="V273" s="57">
        <f t="shared" si="15"/>
        <v>0</v>
      </c>
      <c r="W273" s="25"/>
      <c r="X273" s="25"/>
    </row>
    <row r="274" spans="2:24">
      <c r="B274" s="79">
        <f>'PER TRIWULAN'!A268</f>
        <v>263</v>
      </c>
      <c r="C274" s="54" t="str">
        <f>'PER TRIWULAN'!I268</f>
        <v xml:space="preserve"> Gubug </v>
      </c>
      <c r="D274" s="36" t="str">
        <f>'PER TRIWULAN'!B268</f>
        <v>SD NEGERI 3 NGROTO</v>
      </c>
      <c r="E274" s="71">
        <f>'PER TRIWULAN'!X268</f>
        <v>116580000</v>
      </c>
      <c r="F274" s="89">
        <v>116580000</v>
      </c>
      <c r="G274" s="62">
        <v>3816500</v>
      </c>
      <c r="H274" s="62">
        <v>630000</v>
      </c>
      <c r="I274" s="62">
        <v>22087450</v>
      </c>
      <c r="J274" s="62">
        <v>27666500</v>
      </c>
      <c r="K274" s="62">
        <v>21759550</v>
      </c>
      <c r="L274" s="62">
        <v>1253000</v>
      </c>
      <c r="M274" s="62">
        <v>8393000</v>
      </c>
      <c r="N274" s="62">
        <v>19400000</v>
      </c>
      <c r="O274" s="62">
        <v>5372000</v>
      </c>
      <c r="P274" s="62">
        <v>2040000</v>
      </c>
      <c r="Q274" s="62">
        <v>3223000</v>
      </c>
      <c r="R274" s="62">
        <v>939000</v>
      </c>
      <c r="S274" s="62">
        <v>0</v>
      </c>
      <c r="T274" s="72">
        <f t="shared" si="13"/>
        <v>116580000</v>
      </c>
      <c r="U274" s="59">
        <f t="shared" si="14"/>
        <v>0</v>
      </c>
      <c r="V274" s="57">
        <f t="shared" si="15"/>
        <v>0</v>
      </c>
      <c r="W274" s="25"/>
      <c r="X274" s="25"/>
    </row>
    <row r="275" spans="2:24">
      <c r="B275" s="79">
        <f>'PER TRIWULAN'!A269</f>
        <v>264</v>
      </c>
      <c r="C275" s="54" t="str">
        <f>'PER TRIWULAN'!I269</f>
        <v xml:space="preserve"> Karangrayung </v>
      </c>
      <c r="D275" s="36" t="str">
        <f>'PER TRIWULAN'!B269</f>
        <v>SD NEGERI 1 DEMPEL</v>
      </c>
      <c r="E275" s="71">
        <f>'PER TRIWULAN'!X269</f>
        <v>111360000</v>
      </c>
      <c r="F275" s="89">
        <v>111360000</v>
      </c>
      <c r="G275" s="62">
        <v>5836000</v>
      </c>
      <c r="H275" s="62">
        <v>730200</v>
      </c>
      <c r="I275" s="62">
        <v>15755350</v>
      </c>
      <c r="J275" s="62">
        <v>22080600</v>
      </c>
      <c r="K275" s="62">
        <v>27089800</v>
      </c>
      <c r="L275" s="62">
        <v>286038</v>
      </c>
      <c r="M275" s="62">
        <v>16417000</v>
      </c>
      <c r="N275" s="62">
        <v>13200000</v>
      </c>
      <c r="O275" s="62">
        <v>3565000</v>
      </c>
      <c r="P275" s="62"/>
      <c r="Q275" s="62">
        <v>3450000</v>
      </c>
      <c r="R275" s="62">
        <v>2950000</v>
      </c>
      <c r="S275" s="62"/>
      <c r="T275" s="72">
        <f t="shared" si="13"/>
        <v>111359988</v>
      </c>
      <c r="U275" s="59">
        <f t="shared" si="14"/>
        <v>0</v>
      </c>
      <c r="V275" s="57">
        <f t="shared" si="15"/>
        <v>12</v>
      </c>
      <c r="W275" s="59">
        <v>12</v>
      </c>
      <c r="X275" s="57">
        <f>V275-W275</f>
        <v>0</v>
      </c>
    </row>
    <row r="276" spans="2:24">
      <c r="B276" s="79">
        <f>'PER TRIWULAN'!A270</f>
        <v>265</v>
      </c>
      <c r="C276" s="54" t="str">
        <f>'PER TRIWULAN'!I270</f>
        <v xml:space="preserve"> Karangrayung </v>
      </c>
      <c r="D276" s="36" t="str">
        <f>'PER TRIWULAN'!B270</f>
        <v>SD NEGERI 1 KARANGRAYUNG</v>
      </c>
      <c r="E276" s="71">
        <f>'PER TRIWULAN'!X270</f>
        <v>87000000</v>
      </c>
      <c r="F276" s="89">
        <v>87000000</v>
      </c>
      <c r="G276" s="62">
        <v>2445100</v>
      </c>
      <c r="H276" s="62"/>
      <c r="I276" s="62">
        <v>976100</v>
      </c>
      <c r="J276" s="62">
        <v>13614900</v>
      </c>
      <c r="K276" s="62">
        <v>14761400</v>
      </c>
      <c r="L276" s="62">
        <v>3853500</v>
      </c>
      <c r="M276" s="62">
        <v>3153500</v>
      </c>
      <c r="N276" s="62">
        <v>16985000</v>
      </c>
      <c r="O276" s="62">
        <v>2080000</v>
      </c>
      <c r="P276" s="62">
        <v>1920000</v>
      </c>
      <c r="Q276" s="62">
        <v>2350000</v>
      </c>
      <c r="R276" s="62">
        <v>5326000</v>
      </c>
      <c r="S276" s="62">
        <v>19534500</v>
      </c>
      <c r="T276" s="72">
        <f t="shared" si="13"/>
        <v>87000000</v>
      </c>
      <c r="U276" s="59">
        <f t="shared" si="14"/>
        <v>0</v>
      </c>
      <c r="V276" s="57">
        <f t="shared" si="15"/>
        <v>0</v>
      </c>
      <c r="W276" s="59">
        <v>0</v>
      </c>
      <c r="X276" s="57">
        <f t="shared" ref="X276:X337" si="16">V276-W276</f>
        <v>0</v>
      </c>
    </row>
    <row r="277" spans="2:24">
      <c r="B277" s="79">
        <f>'PER TRIWULAN'!A271</f>
        <v>266</v>
      </c>
      <c r="C277" s="54" t="str">
        <f>'PER TRIWULAN'!I271</f>
        <v xml:space="preserve"> Karangrayung </v>
      </c>
      <c r="D277" s="36" t="str">
        <f>'PER TRIWULAN'!B271</f>
        <v>SD NEGERI 1 KETRO</v>
      </c>
      <c r="E277" s="71">
        <f>'PER TRIWULAN'!X271</f>
        <v>84390000</v>
      </c>
      <c r="F277" s="89">
        <v>84390000</v>
      </c>
      <c r="G277" s="62">
        <v>4220000</v>
      </c>
      <c r="H277" s="62">
        <v>0</v>
      </c>
      <c r="I277" s="62">
        <v>5686100</v>
      </c>
      <c r="J277" s="62">
        <v>10109000</v>
      </c>
      <c r="K277" s="62">
        <v>36147645</v>
      </c>
      <c r="L277" s="62">
        <v>1677055</v>
      </c>
      <c r="M277" s="62">
        <v>1755200</v>
      </c>
      <c r="N277" s="62">
        <v>14800000</v>
      </c>
      <c r="O277" s="62">
        <v>2745000</v>
      </c>
      <c r="P277" s="62">
        <v>0</v>
      </c>
      <c r="Q277" s="62">
        <v>2400000</v>
      </c>
      <c r="R277" s="62">
        <v>4850000</v>
      </c>
      <c r="S277" s="62">
        <v>0</v>
      </c>
      <c r="T277" s="72">
        <f t="shared" si="13"/>
        <v>84390000</v>
      </c>
      <c r="U277" s="59">
        <f t="shared" si="14"/>
        <v>0</v>
      </c>
      <c r="V277" s="57">
        <f t="shared" si="15"/>
        <v>0</v>
      </c>
      <c r="W277" s="59">
        <v>0</v>
      </c>
      <c r="X277" s="57">
        <f t="shared" si="16"/>
        <v>0</v>
      </c>
    </row>
    <row r="278" spans="2:24">
      <c r="B278" s="79">
        <f>'PER TRIWULAN'!A272</f>
        <v>267</v>
      </c>
      <c r="C278" s="54" t="str">
        <f>'PER TRIWULAN'!I272</f>
        <v xml:space="preserve"> Karangrayung </v>
      </c>
      <c r="D278" s="36" t="str">
        <f>'PER TRIWULAN'!B272</f>
        <v>SD NEGERI 1 MANGIN</v>
      </c>
      <c r="E278" s="71">
        <f>'PER TRIWULAN'!X272</f>
        <v>65830000</v>
      </c>
      <c r="F278" s="89">
        <v>65830000</v>
      </c>
      <c r="G278" s="62">
        <v>3766500</v>
      </c>
      <c r="H278" s="62">
        <v>458500</v>
      </c>
      <c r="I278" s="62">
        <v>11119050</v>
      </c>
      <c r="J278" s="62">
        <v>8364600</v>
      </c>
      <c r="K278" s="62">
        <v>13280250</v>
      </c>
      <c r="L278" s="62">
        <v>2645200</v>
      </c>
      <c r="M278" s="62">
        <v>2084000</v>
      </c>
      <c r="N278" s="62">
        <v>11700000</v>
      </c>
      <c r="O278" s="62">
        <v>3630000</v>
      </c>
      <c r="P278" s="62">
        <v>0</v>
      </c>
      <c r="Q278" s="62">
        <v>2484900</v>
      </c>
      <c r="R278" s="62">
        <v>6297000</v>
      </c>
      <c r="S278" s="62">
        <v>0</v>
      </c>
      <c r="T278" s="72">
        <f t="shared" si="13"/>
        <v>65830000</v>
      </c>
      <c r="U278" s="59">
        <f t="shared" si="14"/>
        <v>0</v>
      </c>
      <c r="V278" s="57">
        <f t="shared" si="15"/>
        <v>0</v>
      </c>
      <c r="W278" s="59">
        <v>0</v>
      </c>
      <c r="X278" s="57">
        <f t="shared" si="16"/>
        <v>0</v>
      </c>
    </row>
    <row r="279" spans="2:24">
      <c r="B279" s="79">
        <f>'PER TRIWULAN'!A273</f>
        <v>268</v>
      </c>
      <c r="C279" s="54" t="str">
        <f>'PER TRIWULAN'!I273</f>
        <v xml:space="preserve"> Karangrayung </v>
      </c>
      <c r="D279" s="36" t="str">
        <f>'PER TRIWULAN'!B273</f>
        <v>SD NEGERI 1 MOJOAGUNG</v>
      </c>
      <c r="E279" s="71">
        <f>'PER TRIWULAN'!X273</f>
        <v>109330000</v>
      </c>
      <c r="F279" s="89">
        <v>109330000</v>
      </c>
      <c r="G279" s="62">
        <v>10606250</v>
      </c>
      <c r="H279" s="62">
        <v>783700</v>
      </c>
      <c r="I279" s="62">
        <v>8579900</v>
      </c>
      <c r="J279" s="62">
        <v>20023411</v>
      </c>
      <c r="K279" s="62">
        <v>21193750</v>
      </c>
      <c r="L279" s="62">
        <v>3360611</v>
      </c>
      <c r="M279" s="62">
        <v>19720000</v>
      </c>
      <c r="N279" s="62">
        <v>18450000</v>
      </c>
      <c r="O279" s="62">
        <v>3010000</v>
      </c>
      <c r="P279" s="62"/>
      <c r="Q279" s="62">
        <v>3602378</v>
      </c>
      <c r="R279" s="62"/>
      <c r="S279" s="62"/>
      <c r="T279" s="72">
        <f t="shared" si="13"/>
        <v>109330000</v>
      </c>
      <c r="U279" s="59">
        <f t="shared" si="14"/>
        <v>0</v>
      </c>
      <c r="V279" s="57">
        <f t="shared" si="15"/>
        <v>0</v>
      </c>
      <c r="W279" s="59">
        <v>0</v>
      </c>
      <c r="X279" s="57">
        <f t="shared" si="16"/>
        <v>0</v>
      </c>
    </row>
    <row r="280" spans="2:24">
      <c r="B280" s="79">
        <f>'PER TRIWULAN'!A274</f>
        <v>269</v>
      </c>
      <c r="C280" s="54" t="str">
        <f>'PER TRIWULAN'!I274</f>
        <v xml:space="preserve"> Karangrayung </v>
      </c>
      <c r="D280" s="36" t="str">
        <f>'PER TRIWULAN'!B274</f>
        <v>SD NEGERI 1 PANGKALAN</v>
      </c>
      <c r="E280" s="71">
        <f>'PER TRIWULAN'!X274</f>
        <v>63800000</v>
      </c>
      <c r="F280" s="89">
        <v>63800000</v>
      </c>
      <c r="G280" s="62">
        <v>2500000</v>
      </c>
      <c r="H280" s="62">
        <v>976000</v>
      </c>
      <c r="I280" s="62">
        <v>17546800</v>
      </c>
      <c r="J280" s="62">
        <v>11631000</v>
      </c>
      <c r="K280" s="62">
        <v>2723800</v>
      </c>
      <c r="L280" s="62">
        <v>4339900</v>
      </c>
      <c r="M280" s="62">
        <v>2306000</v>
      </c>
      <c r="N280" s="62">
        <v>13220000</v>
      </c>
      <c r="O280" s="62">
        <v>1360000</v>
      </c>
      <c r="P280" s="62">
        <v>872500</v>
      </c>
      <c r="Q280" s="62">
        <v>1567000</v>
      </c>
      <c r="R280" s="62">
        <v>750000</v>
      </c>
      <c r="S280" s="62">
        <v>4007000</v>
      </c>
      <c r="T280" s="72">
        <f t="shared" si="13"/>
        <v>63800000</v>
      </c>
      <c r="U280" s="59">
        <f t="shared" si="14"/>
        <v>0</v>
      </c>
      <c r="V280" s="57">
        <f t="shared" si="15"/>
        <v>0</v>
      </c>
      <c r="W280" s="59">
        <v>0</v>
      </c>
      <c r="X280" s="57">
        <f t="shared" si="16"/>
        <v>0</v>
      </c>
    </row>
    <row r="281" spans="2:24">
      <c r="B281" s="79">
        <f>'PER TRIWULAN'!A275</f>
        <v>270</v>
      </c>
      <c r="C281" s="54" t="str">
        <f>'PER TRIWULAN'!I275</f>
        <v xml:space="preserve"> Karangrayung </v>
      </c>
      <c r="D281" s="36" t="str">
        <f>'PER TRIWULAN'!B275</f>
        <v>SD NEGERI 1 PUTATNGANTEN</v>
      </c>
      <c r="E281" s="71">
        <f>'PER TRIWULAN'!X275</f>
        <v>123830000</v>
      </c>
      <c r="F281" s="89">
        <v>123830000</v>
      </c>
      <c r="G281" s="62">
        <v>6191500</v>
      </c>
      <c r="H281" s="62">
        <v>598500</v>
      </c>
      <c r="I281" s="62">
        <v>2415000</v>
      </c>
      <c r="J281" s="62">
        <v>15616206</v>
      </c>
      <c r="K281" s="62">
        <v>55938835</v>
      </c>
      <c r="L281" s="62">
        <v>4384047</v>
      </c>
      <c r="M281" s="62">
        <v>6390000</v>
      </c>
      <c r="N281" s="62">
        <v>19200000</v>
      </c>
      <c r="O281" s="62">
        <v>785000</v>
      </c>
      <c r="P281" s="62">
        <v>0</v>
      </c>
      <c r="Q281" s="62">
        <v>4716000</v>
      </c>
      <c r="R281" s="62">
        <v>1540000</v>
      </c>
      <c r="S281" s="62">
        <v>6069912</v>
      </c>
      <c r="T281" s="72">
        <f t="shared" si="13"/>
        <v>123845000</v>
      </c>
      <c r="U281" s="59">
        <f t="shared" si="14"/>
        <v>0</v>
      </c>
      <c r="V281" s="165">
        <f t="shared" si="15"/>
        <v>-15000</v>
      </c>
      <c r="W281" s="164">
        <v>-15000</v>
      </c>
      <c r="X281" s="57">
        <f t="shared" si="16"/>
        <v>0</v>
      </c>
    </row>
    <row r="282" spans="2:24">
      <c r="B282" s="79">
        <f>'PER TRIWULAN'!A276</f>
        <v>271</v>
      </c>
      <c r="C282" s="54" t="str">
        <f>'PER TRIWULAN'!I276</f>
        <v xml:space="preserve"> Karangrayung </v>
      </c>
      <c r="D282" s="36" t="str">
        <f>'PER TRIWULAN'!B276</f>
        <v>SD NEGERI 1 RAWOH</v>
      </c>
      <c r="E282" s="71">
        <f>'PER TRIWULAN'!X276</f>
        <v>80910000</v>
      </c>
      <c r="F282" s="89">
        <v>80910000</v>
      </c>
      <c r="G282" s="62">
        <v>4050000</v>
      </c>
      <c r="H282" s="62">
        <v>650000</v>
      </c>
      <c r="I282" s="62">
        <v>16596900</v>
      </c>
      <c r="J282" s="62">
        <v>7043550</v>
      </c>
      <c r="K282" s="62">
        <v>19444000</v>
      </c>
      <c r="L282" s="62">
        <v>580000</v>
      </c>
      <c r="M282" s="62">
        <v>5200000</v>
      </c>
      <c r="N282" s="62">
        <v>14400000</v>
      </c>
      <c r="O282" s="62">
        <v>4310500</v>
      </c>
      <c r="P282" s="62"/>
      <c r="Q282" s="62">
        <v>2910050</v>
      </c>
      <c r="R282" s="62">
        <v>2025000</v>
      </c>
      <c r="S282" s="62">
        <v>3700000</v>
      </c>
      <c r="T282" s="72">
        <f t="shared" si="13"/>
        <v>80910000</v>
      </c>
      <c r="U282" s="59">
        <f t="shared" si="14"/>
        <v>0</v>
      </c>
      <c r="V282" s="57">
        <f t="shared" si="15"/>
        <v>0</v>
      </c>
      <c r="W282" s="59">
        <v>0</v>
      </c>
      <c r="X282" s="57">
        <f t="shared" si="16"/>
        <v>0</v>
      </c>
    </row>
    <row r="283" spans="2:24">
      <c r="B283" s="79">
        <f>'PER TRIWULAN'!A277</f>
        <v>272</v>
      </c>
      <c r="C283" s="54" t="str">
        <f>'PER TRIWULAN'!I277</f>
        <v xml:space="preserve"> Karangrayung </v>
      </c>
      <c r="D283" s="36" t="str">
        <f>'PER TRIWULAN'!B277</f>
        <v>SD NEGERI 1 SENDANGHARJO</v>
      </c>
      <c r="E283" s="71">
        <f>'PER TRIWULAN'!X277</f>
        <v>142390000</v>
      </c>
      <c r="F283" s="89">
        <v>142390000</v>
      </c>
      <c r="G283" s="62">
        <v>7537600</v>
      </c>
      <c r="H283" s="62">
        <v>715000</v>
      </c>
      <c r="I283" s="62">
        <v>5794500</v>
      </c>
      <c r="J283" s="62">
        <v>22907009</v>
      </c>
      <c r="K283" s="62">
        <v>26300000</v>
      </c>
      <c r="L283" s="62">
        <v>7164391</v>
      </c>
      <c r="M283" s="62">
        <v>20847500</v>
      </c>
      <c r="N283" s="62">
        <v>26900000</v>
      </c>
      <c r="O283" s="62">
        <v>6325000</v>
      </c>
      <c r="P283" s="62">
        <v>10328500</v>
      </c>
      <c r="Q283" s="62">
        <v>2070500</v>
      </c>
      <c r="R283" s="62">
        <v>5500000</v>
      </c>
      <c r="S283" s="62"/>
      <c r="T283" s="72">
        <f t="shared" si="13"/>
        <v>142390000</v>
      </c>
      <c r="U283" s="59">
        <f t="shared" si="14"/>
        <v>0</v>
      </c>
      <c r="V283" s="57">
        <f t="shared" si="15"/>
        <v>0</v>
      </c>
      <c r="W283" s="59">
        <v>0</v>
      </c>
      <c r="X283" s="57">
        <f t="shared" si="16"/>
        <v>0</v>
      </c>
    </row>
    <row r="284" spans="2:24">
      <c r="B284" s="79">
        <f>'PER TRIWULAN'!A278</f>
        <v>273</v>
      </c>
      <c r="C284" s="54" t="str">
        <f>'PER TRIWULAN'!I278</f>
        <v xml:space="preserve"> Karangrayung </v>
      </c>
      <c r="D284" s="36" t="str">
        <f>'PER TRIWULAN'!B278</f>
        <v>SD NEGERI 1 TEMUREJO</v>
      </c>
      <c r="E284" s="71">
        <f>'PER TRIWULAN'!X278</f>
        <v>102370000</v>
      </c>
      <c r="F284" s="89">
        <v>102370000</v>
      </c>
      <c r="G284" s="62">
        <v>6975000</v>
      </c>
      <c r="H284" s="62">
        <v>815000</v>
      </c>
      <c r="I284" s="62">
        <v>14341900</v>
      </c>
      <c r="J284" s="62">
        <v>13227600</v>
      </c>
      <c r="K284" s="62">
        <v>8382048</v>
      </c>
      <c r="L284" s="62">
        <v>1495604</v>
      </c>
      <c r="M284" s="62">
        <v>24335500</v>
      </c>
      <c r="N284" s="62">
        <v>16200000</v>
      </c>
      <c r="O284" s="62">
        <v>10327050</v>
      </c>
      <c r="P284" s="62">
        <v>0</v>
      </c>
      <c r="Q284" s="62">
        <v>5670298</v>
      </c>
      <c r="R284" s="62">
        <v>600000</v>
      </c>
      <c r="S284" s="62">
        <v>0</v>
      </c>
      <c r="T284" s="72">
        <f t="shared" si="13"/>
        <v>102370000</v>
      </c>
      <c r="U284" s="59">
        <f t="shared" si="14"/>
        <v>0</v>
      </c>
      <c r="V284" s="57">
        <f t="shared" si="15"/>
        <v>0</v>
      </c>
      <c r="W284" s="59">
        <v>0</v>
      </c>
      <c r="X284" s="57">
        <f t="shared" si="16"/>
        <v>0</v>
      </c>
    </row>
    <row r="285" spans="2:24">
      <c r="B285" s="79">
        <f>'PER TRIWULAN'!A279</f>
        <v>274</v>
      </c>
      <c r="C285" s="54" t="str">
        <f>'PER TRIWULAN'!I279</f>
        <v xml:space="preserve"> Karangrayung </v>
      </c>
      <c r="D285" s="36" t="str">
        <f>'PER TRIWULAN'!B279</f>
        <v>SD NEGERI 1 TERMAS</v>
      </c>
      <c r="E285" s="71">
        <f>'PER TRIWULAN'!X279</f>
        <v>110780000</v>
      </c>
      <c r="F285" s="89">
        <v>110780000</v>
      </c>
      <c r="G285" s="62">
        <v>6298350</v>
      </c>
      <c r="H285" s="62">
        <v>1000000</v>
      </c>
      <c r="I285" s="62">
        <v>9303500</v>
      </c>
      <c r="J285" s="62">
        <v>17068000</v>
      </c>
      <c r="K285" s="62">
        <v>29253450</v>
      </c>
      <c r="L285" s="62">
        <v>2312000</v>
      </c>
      <c r="M285" s="62">
        <v>21739700</v>
      </c>
      <c r="N285" s="62">
        <v>15600000</v>
      </c>
      <c r="O285" s="62">
        <v>4005000</v>
      </c>
      <c r="P285" s="62">
        <v>0</v>
      </c>
      <c r="Q285" s="62">
        <v>2600000</v>
      </c>
      <c r="R285" s="62">
        <v>1600000</v>
      </c>
      <c r="S285" s="62">
        <v>0</v>
      </c>
      <c r="T285" s="72">
        <f t="shared" si="13"/>
        <v>110780000</v>
      </c>
      <c r="U285" s="59">
        <f t="shared" si="14"/>
        <v>0</v>
      </c>
      <c r="V285" s="57">
        <f t="shared" si="15"/>
        <v>0</v>
      </c>
      <c r="W285" s="59">
        <v>0</v>
      </c>
      <c r="X285" s="57">
        <f t="shared" si="16"/>
        <v>0</v>
      </c>
    </row>
    <row r="286" spans="2:24">
      <c r="B286" s="79">
        <f>'PER TRIWULAN'!A280</f>
        <v>275</v>
      </c>
      <c r="C286" s="54" t="str">
        <f>'PER TRIWULAN'!I280</f>
        <v xml:space="preserve"> Karangrayung </v>
      </c>
      <c r="D286" s="36" t="str">
        <f>'PER TRIWULAN'!B280</f>
        <v>SD NEGERI 2 KARANGRAYUNG</v>
      </c>
      <c r="E286" s="71">
        <f>'PER TRIWULAN'!X280</f>
        <v>60900000</v>
      </c>
      <c r="F286" s="89">
        <v>60900000</v>
      </c>
      <c r="G286" s="62">
        <v>3049750</v>
      </c>
      <c r="H286" s="62">
        <v>680000</v>
      </c>
      <c r="I286" s="62">
        <v>8520000</v>
      </c>
      <c r="J286" s="62">
        <v>9923500</v>
      </c>
      <c r="K286" s="62">
        <v>13231500</v>
      </c>
      <c r="L286" s="62">
        <v>4085250</v>
      </c>
      <c r="M286" s="62">
        <v>1435000</v>
      </c>
      <c r="N286" s="62">
        <v>11850000</v>
      </c>
      <c r="O286" s="62">
        <v>1625000</v>
      </c>
      <c r="P286" s="62">
        <v>600000</v>
      </c>
      <c r="Q286" s="62">
        <v>2400000</v>
      </c>
      <c r="R286" s="62">
        <v>750000</v>
      </c>
      <c r="S286" s="62">
        <v>2750000</v>
      </c>
      <c r="T286" s="72">
        <f t="shared" si="13"/>
        <v>60900000</v>
      </c>
      <c r="U286" s="59">
        <f t="shared" si="14"/>
        <v>0</v>
      </c>
      <c r="V286" s="57">
        <f t="shared" si="15"/>
        <v>0</v>
      </c>
      <c r="W286" s="59">
        <v>0</v>
      </c>
      <c r="X286" s="57">
        <f t="shared" si="16"/>
        <v>0</v>
      </c>
    </row>
    <row r="287" spans="2:24">
      <c r="B287" s="79">
        <f>'PER TRIWULAN'!A281</f>
        <v>276</v>
      </c>
      <c r="C287" s="54" t="str">
        <f>'PER TRIWULAN'!I281</f>
        <v xml:space="preserve"> Karangrayung </v>
      </c>
      <c r="D287" s="36" t="str">
        <f>'PER TRIWULAN'!B281</f>
        <v>SD NEGERI 2 KETRO</v>
      </c>
      <c r="E287" s="71">
        <f>'PER TRIWULAN'!X281</f>
        <v>108170000</v>
      </c>
      <c r="F287" s="89">
        <v>108170000</v>
      </c>
      <c r="G287" s="62">
        <v>5000000</v>
      </c>
      <c r="H287" s="62">
        <v>640000</v>
      </c>
      <c r="I287" s="62">
        <v>8890000</v>
      </c>
      <c r="J287" s="62">
        <v>7392000</v>
      </c>
      <c r="K287" s="62">
        <v>38427300</v>
      </c>
      <c r="L287" s="62">
        <v>8779200</v>
      </c>
      <c r="M287" s="62">
        <v>7810000</v>
      </c>
      <c r="N287" s="62">
        <v>21300000</v>
      </c>
      <c r="O287" s="62">
        <v>7531500</v>
      </c>
      <c r="P287" s="62">
        <v>0</v>
      </c>
      <c r="Q287" s="62">
        <v>2400000</v>
      </c>
      <c r="R287" s="62"/>
      <c r="S287" s="62"/>
      <c r="T287" s="72">
        <f t="shared" si="13"/>
        <v>108170000</v>
      </c>
      <c r="U287" s="59">
        <f t="shared" si="14"/>
        <v>0</v>
      </c>
      <c r="V287" s="57">
        <f t="shared" si="15"/>
        <v>0</v>
      </c>
      <c r="W287" s="59">
        <v>0</v>
      </c>
      <c r="X287" s="57">
        <f t="shared" si="16"/>
        <v>0</v>
      </c>
    </row>
    <row r="288" spans="2:24">
      <c r="B288" s="79">
        <f>'PER TRIWULAN'!A282</f>
        <v>277</v>
      </c>
      <c r="C288" s="54" t="str">
        <f>'PER TRIWULAN'!I282</f>
        <v xml:space="preserve"> Karangrayung </v>
      </c>
      <c r="D288" s="36" t="str">
        <f>'PER TRIWULAN'!B282</f>
        <v>SD NEGERI 2 MANGIN</v>
      </c>
      <c r="E288" s="71">
        <f>'PER TRIWULAN'!X282</f>
        <v>62640000</v>
      </c>
      <c r="F288" s="89">
        <v>62640000</v>
      </c>
      <c r="G288" s="62">
        <v>3132000</v>
      </c>
      <c r="H288" s="62">
        <v>52000</v>
      </c>
      <c r="I288" s="62">
        <v>5777350</v>
      </c>
      <c r="J288" s="62">
        <v>9530400</v>
      </c>
      <c r="K288" s="62">
        <v>13570350</v>
      </c>
      <c r="L288" s="62">
        <v>508900</v>
      </c>
      <c r="M288" s="62">
        <v>6284000</v>
      </c>
      <c r="N288" s="62">
        <v>9700000</v>
      </c>
      <c r="O288" s="62">
        <v>4520000</v>
      </c>
      <c r="P288" s="62">
        <v>0</v>
      </c>
      <c r="Q288" s="62">
        <v>2650000</v>
      </c>
      <c r="R288" s="62">
        <v>4540000</v>
      </c>
      <c r="S288" s="62">
        <v>2375000</v>
      </c>
      <c r="T288" s="72">
        <f t="shared" si="13"/>
        <v>62640000</v>
      </c>
      <c r="U288" s="59">
        <f t="shared" si="14"/>
        <v>0</v>
      </c>
      <c r="V288" s="57">
        <f t="shared" si="15"/>
        <v>0</v>
      </c>
      <c r="W288" s="59">
        <v>0</v>
      </c>
      <c r="X288" s="57">
        <f t="shared" si="16"/>
        <v>0</v>
      </c>
    </row>
    <row r="289" spans="2:24">
      <c r="B289" s="79">
        <f>'PER TRIWULAN'!A283</f>
        <v>278</v>
      </c>
      <c r="C289" s="54" t="str">
        <f>'PER TRIWULAN'!I283</f>
        <v xml:space="preserve"> Karangrayung </v>
      </c>
      <c r="D289" s="36" t="str">
        <f>'PER TRIWULAN'!B283</f>
        <v>SD NEGERI 2 MOJOAGUNG</v>
      </c>
      <c r="E289" s="71">
        <f>'PER TRIWULAN'!X283</f>
        <v>65540000</v>
      </c>
      <c r="F289" s="89">
        <v>65540000</v>
      </c>
      <c r="G289" s="62">
        <v>3500000</v>
      </c>
      <c r="H289" s="62">
        <v>800000</v>
      </c>
      <c r="I289" s="62">
        <v>9582500</v>
      </c>
      <c r="J289" s="62">
        <v>9787800</v>
      </c>
      <c r="K289" s="62">
        <v>8823800</v>
      </c>
      <c r="L289" s="62">
        <v>3165900</v>
      </c>
      <c r="M289" s="62">
        <v>9887000</v>
      </c>
      <c r="N289" s="62">
        <v>12000000</v>
      </c>
      <c r="O289" s="62">
        <v>5495000</v>
      </c>
      <c r="P289" s="62">
        <v>0</v>
      </c>
      <c r="Q289" s="62">
        <v>1200000</v>
      </c>
      <c r="R289" s="62">
        <v>1298000</v>
      </c>
      <c r="S289" s="62">
        <v>0</v>
      </c>
      <c r="T289" s="72">
        <f t="shared" si="13"/>
        <v>65540000</v>
      </c>
      <c r="U289" s="59">
        <f t="shared" si="14"/>
        <v>0</v>
      </c>
      <c r="V289" s="57">
        <f t="shared" si="15"/>
        <v>0</v>
      </c>
      <c r="W289" s="59">
        <v>0</v>
      </c>
      <c r="X289" s="57">
        <f t="shared" si="16"/>
        <v>0</v>
      </c>
    </row>
    <row r="290" spans="2:24">
      <c r="B290" s="79">
        <f>'PER TRIWULAN'!A284</f>
        <v>279</v>
      </c>
      <c r="C290" s="54" t="str">
        <f>'PER TRIWULAN'!I284</f>
        <v xml:space="preserve"> Karangrayung </v>
      </c>
      <c r="D290" s="36" t="str">
        <f>'PER TRIWULAN'!B284</f>
        <v>SD NEGERI 2 PANGKALAN</v>
      </c>
      <c r="E290" s="71">
        <f>'PER TRIWULAN'!X284</f>
        <v>73660000</v>
      </c>
      <c r="F290" s="89">
        <v>73660000</v>
      </c>
      <c r="G290" s="62">
        <v>5312050</v>
      </c>
      <c r="H290" s="62">
        <v>800000</v>
      </c>
      <c r="I290" s="62">
        <v>8197500</v>
      </c>
      <c r="J290" s="62">
        <v>7747200</v>
      </c>
      <c r="K290" s="62">
        <v>22886950</v>
      </c>
      <c r="L290" s="62">
        <v>602015</v>
      </c>
      <c r="M290" s="62">
        <v>2273385</v>
      </c>
      <c r="N290" s="62">
        <v>12400000</v>
      </c>
      <c r="O290" s="62">
        <v>4121000</v>
      </c>
      <c r="P290" s="62">
        <v>1050000</v>
      </c>
      <c r="Q290" s="62">
        <v>2851900</v>
      </c>
      <c r="R290" s="62">
        <v>4623000</v>
      </c>
      <c r="S290" s="62">
        <v>795000</v>
      </c>
      <c r="T290" s="72">
        <f t="shared" si="13"/>
        <v>73660000</v>
      </c>
      <c r="U290" s="59">
        <f t="shared" si="14"/>
        <v>0</v>
      </c>
      <c r="V290" s="57">
        <f t="shared" si="15"/>
        <v>0</v>
      </c>
      <c r="W290" s="59">
        <v>0</v>
      </c>
      <c r="X290" s="57">
        <f t="shared" si="16"/>
        <v>0</v>
      </c>
    </row>
    <row r="291" spans="2:24">
      <c r="B291" s="79">
        <f>'PER TRIWULAN'!A285</f>
        <v>280</v>
      </c>
      <c r="C291" s="54" t="str">
        <f>'PER TRIWULAN'!I285</f>
        <v xml:space="preserve"> Karangrayung </v>
      </c>
      <c r="D291" s="36" t="str">
        <f>'PER TRIWULAN'!B285</f>
        <v>SD NEGERI 2 PUTATNGANTEN</v>
      </c>
      <c r="E291" s="71">
        <f>'PER TRIWULAN'!X285</f>
        <v>89610000</v>
      </c>
      <c r="F291" s="89">
        <v>89610000</v>
      </c>
      <c r="G291" s="62">
        <v>5000000</v>
      </c>
      <c r="H291" s="62">
        <v>2539500</v>
      </c>
      <c r="I291" s="62">
        <v>720000</v>
      </c>
      <c r="J291" s="62">
        <v>8053000</v>
      </c>
      <c r="K291" s="62">
        <v>38536150</v>
      </c>
      <c r="L291" s="62">
        <v>3068000</v>
      </c>
      <c r="M291" s="62">
        <v>2106000</v>
      </c>
      <c r="N291" s="62">
        <v>15400000</v>
      </c>
      <c r="O291" s="62">
        <v>1415000</v>
      </c>
      <c r="P291" s="62">
        <v>600000</v>
      </c>
      <c r="Q291" s="62">
        <v>950000</v>
      </c>
      <c r="R291" s="62">
        <v>3085000</v>
      </c>
      <c r="S291" s="62">
        <v>7982000</v>
      </c>
      <c r="T291" s="72">
        <f t="shared" si="13"/>
        <v>89454650</v>
      </c>
      <c r="U291" s="59">
        <f t="shared" si="14"/>
        <v>0</v>
      </c>
      <c r="V291" s="57">
        <f t="shared" si="15"/>
        <v>155350</v>
      </c>
      <c r="W291" s="59">
        <v>155350</v>
      </c>
      <c r="X291" s="57">
        <f t="shared" si="16"/>
        <v>0</v>
      </c>
    </row>
    <row r="292" spans="2:24">
      <c r="B292" s="79">
        <f>'PER TRIWULAN'!A286</f>
        <v>281</v>
      </c>
      <c r="C292" s="54" t="str">
        <f>'PER TRIWULAN'!I286</f>
        <v xml:space="preserve"> Karangrayung </v>
      </c>
      <c r="D292" s="36" t="str">
        <f>'PER TRIWULAN'!B286</f>
        <v>SD NEGERI 2 RAWOH</v>
      </c>
      <c r="E292" s="71">
        <f>'PER TRIWULAN'!X286</f>
        <v>84680000</v>
      </c>
      <c r="F292" s="89">
        <v>84680000</v>
      </c>
      <c r="G292" s="62">
        <v>4234000</v>
      </c>
      <c r="H292" s="62">
        <v>450000</v>
      </c>
      <c r="I292" s="62">
        <v>12056029</v>
      </c>
      <c r="J292" s="62">
        <v>10025000</v>
      </c>
      <c r="K292" s="62">
        <v>21860683</v>
      </c>
      <c r="L292" s="62">
        <v>3784632</v>
      </c>
      <c r="M292" s="62">
        <v>6750000</v>
      </c>
      <c r="N292" s="62">
        <v>17300000</v>
      </c>
      <c r="O292" s="62">
        <v>3247500</v>
      </c>
      <c r="P292" s="62"/>
      <c r="Q292" s="62">
        <v>4012156</v>
      </c>
      <c r="R292" s="62">
        <v>760000</v>
      </c>
      <c r="S292" s="62">
        <v>200000</v>
      </c>
      <c r="T292" s="72">
        <f t="shared" si="13"/>
        <v>84680000</v>
      </c>
      <c r="U292" s="59">
        <f t="shared" si="14"/>
        <v>0</v>
      </c>
      <c r="V292" s="57">
        <f t="shared" si="15"/>
        <v>0</v>
      </c>
      <c r="W292" s="59">
        <v>0</v>
      </c>
      <c r="X292" s="57">
        <f t="shared" si="16"/>
        <v>0</v>
      </c>
    </row>
    <row r="293" spans="2:24">
      <c r="B293" s="79">
        <f>'PER TRIWULAN'!A287</f>
        <v>282</v>
      </c>
      <c r="C293" s="54" t="str">
        <f>'PER TRIWULAN'!I287</f>
        <v xml:space="preserve"> Karangrayung </v>
      </c>
      <c r="D293" s="36" t="str">
        <f>'PER TRIWULAN'!B287</f>
        <v>SD NEGERI 2 SENDANGHARJO</v>
      </c>
      <c r="E293" s="158">
        <f>'PER TRIWULAN'!X287</f>
        <v>75690000</v>
      </c>
      <c r="F293" s="159">
        <v>29725000</v>
      </c>
      <c r="G293" s="159">
        <v>5762500</v>
      </c>
      <c r="H293" s="159"/>
      <c r="I293" s="159">
        <v>802650</v>
      </c>
      <c r="J293" s="159">
        <v>3122700</v>
      </c>
      <c r="K293" s="159">
        <v>2574650</v>
      </c>
      <c r="L293" s="159">
        <v>507500</v>
      </c>
      <c r="M293" s="159">
        <v>1720000</v>
      </c>
      <c r="N293" s="159">
        <v>5250000</v>
      </c>
      <c r="O293" s="159">
        <v>1290000</v>
      </c>
      <c r="P293" s="159">
        <v>2395000</v>
      </c>
      <c r="Q293" s="159">
        <v>300000</v>
      </c>
      <c r="R293" s="159"/>
      <c r="S293" s="159">
        <v>6000000</v>
      </c>
      <c r="T293" s="158">
        <f t="shared" si="13"/>
        <v>29725000</v>
      </c>
      <c r="U293" s="164">
        <f t="shared" si="14"/>
        <v>45965000</v>
      </c>
      <c r="V293" s="57">
        <f t="shared" si="15"/>
        <v>0</v>
      </c>
      <c r="W293" s="59">
        <v>0</v>
      </c>
      <c r="X293" s="57">
        <f t="shared" si="16"/>
        <v>0</v>
      </c>
    </row>
    <row r="294" spans="2:24">
      <c r="B294" s="79">
        <f>'PER TRIWULAN'!A288</f>
        <v>283</v>
      </c>
      <c r="C294" s="54" t="str">
        <f>'PER TRIWULAN'!I288</f>
        <v xml:space="preserve"> Karangrayung </v>
      </c>
      <c r="D294" s="36" t="str">
        <f>'PER TRIWULAN'!B288</f>
        <v>SD NEGERI 2 TEMUREJO</v>
      </c>
      <c r="E294" s="71">
        <f>'PER TRIWULAN'!X288</f>
        <v>102080000</v>
      </c>
      <c r="F294" s="89">
        <v>102080000</v>
      </c>
      <c r="G294" s="62">
        <v>6118750</v>
      </c>
      <c r="H294" s="62">
        <v>527000</v>
      </c>
      <c r="I294" s="62">
        <v>17900050</v>
      </c>
      <c r="J294" s="62">
        <v>8559800</v>
      </c>
      <c r="K294" s="62">
        <v>7795700</v>
      </c>
      <c r="L294" s="62">
        <v>5886135</v>
      </c>
      <c r="M294" s="62">
        <v>23837000</v>
      </c>
      <c r="N294" s="62">
        <v>17400000</v>
      </c>
      <c r="O294" s="62">
        <v>5035000</v>
      </c>
      <c r="P294" s="62"/>
      <c r="Q294" s="62">
        <v>6754400</v>
      </c>
      <c r="R294" s="62">
        <v>2000000</v>
      </c>
      <c r="S294" s="62"/>
      <c r="T294" s="72">
        <f t="shared" si="13"/>
        <v>101813835</v>
      </c>
      <c r="U294" s="59">
        <f t="shared" si="14"/>
        <v>0</v>
      </c>
      <c r="V294" s="57">
        <f t="shared" si="15"/>
        <v>266165</v>
      </c>
      <c r="W294" s="59">
        <v>266165</v>
      </c>
      <c r="X294" s="57">
        <f t="shared" si="16"/>
        <v>0</v>
      </c>
    </row>
    <row r="295" spans="2:24">
      <c r="B295" s="79">
        <f>'PER TRIWULAN'!A289</f>
        <v>284</v>
      </c>
      <c r="C295" s="54" t="str">
        <f>'PER TRIWULAN'!I289</f>
        <v xml:space="preserve"> Karangrayung </v>
      </c>
      <c r="D295" s="36" t="str">
        <f>'PER TRIWULAN'!B289</f>
        <v>SD NEGERI 2 TERMAS</v>
      </c>
      <c r="E295" s="71">
        <f>'PER TRIWULAN'!X289</f>
        <v>74240000</v>
      </c>
      <c r="F295" s="89">
        <v>74240000</v>
      </c>
      <c r="G295" s="62">
        <v>4490000</v>
      </c>
      <c r="H295" s="62">
        <v>740000</v>
      </c>
      <c r="I295" s="62">
        <v>4899700</v>
      </c>
      <c r="J295" s="62">
        <v>10796350</v>
      </c>
      <c r="K295" s="62">
        <v>27070200</v>
      </c>
      <c r="L295" s="62">
        <v>9303750</v>
      </c>
      <c r="M295" s="62">
        <v>1408000</v>
      </c>
      <c r="N295" s="62">
        <v>9300000</v>
      </c>
      <c r="O295" s="62">
        <v>3420000</v>
      </c>
      <c r="P295" s="62">
        <v>962000</v>
      </c>
      <c r="Q295" s="62">
        <v>850000</v>
      </c>
      <c r="R295" s="62">
        <v>1000000</v>
      </c>
      <c r="S295" s="62"/>
      <c r="T295" s="72">
        <f t="shared" si="13"/>
        <v>74240000</v>
      </c>
      <c r="U295" s="59">
        <f t="shared" si="14"/>
        <v>0</v>
      </c>
      <c r="V295" s="57">
        <f t="shared" si="15"/>
        <v>0</v>
      </c>
      <c r="W295" s="59">
        <v>0</v>
      </c>
      <c r="X295" s="57">
        <f t="shared" si="16"/>
        <v>0</v>
      </c>
    </row>
    <row r="296" spans="2:24">
      <c r="B296" s="79">
        <f>'PER TRIWULAN'!A290</f>
        <v>285</v>
      </c>
      <c r="C296" s="54" t="str">
        <f>'PER TRIWULAN'!I290</f>
        <v xml:space="preserve"> Karangrayung </v>
      </c>
      <c r="D296" s="36" t="str">
        <f>'PER TRIWULAN'!B290</f>
        <v>SD NEGERI 3 KARANGRAYUNG</v>
      </c>
      <c r="E296" s="71">
        <f>'PER TRIWULAN'!X290</f>
        <v>67280000</v>
      </c>
      <c r="F296" s="89">
        <v>67280000</v>
      </c>
      <c r="G296" s="62">
        <v>3344000</v>
      </c>
      <c r="H296" s="62">
        <v>750000</v>
      </c>
      <c r="I296" s="62">
        <v>1186200</v>
      </c>
      <c r="J296" s="62">
        <v>12738984</v>
      </c>
      <c r="K296" s="62">
        <v>16027770</v>
      </c>
      <c r="L296" s="62">
        <v>1506300</v>
      </c>
      <c r="M296" s="62">
        <v>2698746</v>
      </c>
      <c r="N296" s="62">
        <v>13200000</v>
      </c>
      <c r="O296" s="62">
        <v>8468000</v>
      </c>
      <c r="P296" s="62">
        <v>2000000</v>
      </c>
      <c r="Q296" s="62"/>
      <c r="R296" s="62">
        <v>5360000</v>
      </c>
      <c r="S296" s="62"/>
      <c r="T296" s="72">
        <f t="shared" si="13"/>
        <v>67280000</v>
      </c>
      <c r="U296" s="59">
        <f t="shared" si="14"/>
        <v>0</v>
      </c>
      <c r="V296" s="57">
        <f t="shared" si="15"/>
        <v>0</v>
      </c>
      <c r="W296" s="59">
        <v>0</v>
      </c>
      <c r="X296" s="57">
        <f t="shared" si="16"/>
        <v>0</v>
      </c>
    </row>
    <row r="297" spans="2:24">
      <c r="B297" s="79">
        <f>'PER TRIWULAN'!A291</f>
        <v>286</v>
      </c>
      <c r="C297" s="54" t="str">
        <f>'PER TRIWULAN'!I291</f>
        <v xml:space="preserve"> Karangrayung </v>
      </c>
      <c r="D297" s="36" t="str">
        <f>'PER TRIWULAN'!B291</f>
        <v>SD NEGERI 3 KETRO</v>
      </c>
      <c r="E297" s="71">
        <f>'PER TRIWULAN'!X291</f>
        <v>125280000</v>
      </c>
      <c r="F297" s="89">
        <v>125280000</v>
      </c>
      <c r="G297" s="62">
        <v>11771250</v>
      </c>
      <c r="H297" s="62">
        <v>738900</v>
      </c>
      <c r="I297" s="62">
        <v>14534050</v>
      </c>
      <c r="J297" s="62">
        <v>11089100</v>
      </c>
      <c r="K297" s="62">
        <v>18512900</v>
      </c>
      <c r="L297" s="62">
        <v>7290505</v>
      </c>
      <c r="M297" s="62">
        <v>20871000</v>
      </c>
      <c r="N297" s="62">
        <v>21367000</v>
      </c>
      <c r="O297" s="62">
        <v>7080000</v>
      </c>
      <c r="P297" s="62">
        <v>1005000</v>
      </c>
      <c r="Q297" s="62">
        <v>1923300</v>
      </c>
      <c r="R297" s="62">
        <v>2950000</v>
      </c>
      <c r="S297" s="62"/>
      <c r="T297" s="72">
        <f t="shared" si="13"/>
        <v>119133005</v>
      </c>
      <c r="U297" s="59">
        <f t="shared" si="14"/>
        <v>0</v>
      </c>
      <c r="V297" s="57">
        <f t="shared" si="15"/>
        <v>6146995</v>
      </c>
      <c r="W297" s="59">
        <v>6146995</v>
      </c>
      <c r="X297" s="57">
        <f t="shared" si="16"/>
        <v>0</v>
      </c>
    </row>
    <row r="298" spans="2:24">
      <c r="B298" s="79">
        <f>'PER TRIWULAN'!A292</f>
        <v>287</v>
      </c>
      <c r="C298" s="54" t="str">
        <f>'PER TRIWULAN'!I292</f>
        <v xml:space="preserve"> Karangrayung </v>
      </c>
      <c r="D298" s="36" t="str">
        <f>'PER TRIWULAN'!B292</f>
        <v>SD NEGERI 3 MANGIN</v>
      </c>
      <c r="E298" s="71">
        <f>'PER TRIWULAN'!X292</f>
        <v>137460000</v>
      </c>
      <c r="F298" s="89">
        <v>137460000</v>
      </c>
      <c r="G298" s="62">
        <v>6905000</v>
      </c>
      <c r="H298" s="62">
        <v>1500000</v>
      </c>
      <c r="I298" s="62">
        <v>19266000</v>
      </c>
      <c r="J298" s="62">
        <v>28371500</v>
      </c>
      <c r="K298" s="62">
        <v>21496500</v>
      </c>
      <c r="L298" s="62">
        <v>2877000</v>
      </c>
      <c r="M298" s="62">
        <v>22805500</v>
      </c>
      <c r="N298" s="62">
        <v>26400000</v>
      </c>
      <c r="O298" s="62">
        <v>2060000</v>
      </c>
      <c r="P298" s="62">
        <v>900000</v>
      </c>
      <c r="Q298" s="62">
        <v>3905000</v>
      </c>
      <c r="R298" s="62">
        <v>850000</v>
      </c>
      <c r="S298" s="62">
        <v>0</v>
      </c>
      <c r="T298" s="72">
        <f t="shared" si="13"/>
        <v>137336500</v>
      </c>
      <c r="U298" s="59">
        <f t="shared" si="14"/>
        <v>0</v>
      </c>
      <c r="V298" s="57">
        <f t="shared" si="15"/>
        <v>123500</v>
      </c>
      <c r="W298" s="59">
        <v>123500</v>
      </c>
      <c r="X298" s="57">
        <f t="shared" si="16"/>
        <v>0</v>
      </c>
    </row>
    <row r="299" spans="2:24">
      <c r="B299" s="79">
        <f>'PER TRIWULAN'!A293</f>
        <v>288</v>
      </c>
      <c r="C299" s="54" t="str">
        <f>'PER TRIWULAN'!I293</f>
        <v xml:space="preserve"> Karangrayung </v>
      </c>
      <c r="D299" s="36" t="str">
        <f>'PER TRIWULAN'!B293</f>
        <v>SD NEGERI 3 MOJOAGUNG</v>
      </c>
      <c r="E299" s="71">
        <f>'PER TRIWULAN'!X293</f>
        <v>101500000</v>
      </c>
      <c r="F299" s="89">
        <v>101500000</v>
      </c>
      <c r="G299" s="62">
        <v>5500000</v>
      </c>
      <c r="H299" s="62">
        <v>342500</v>
      </c>
      <c r="I299" s="62">
        <v>14106700</v>
      </c>
      <c r="J299" s="62">
        <v>25795900</v>
      </c>
      <c r="K299" s="62">
        <v>8345000</v>
      </c>
      <c r="L299" s="62">
        <v>2898000</v>
      </c>
      <c r="M299" s="62">
        <v>6414500</v>
      </c>
      <c r="N299" s="62">
        <v>14700000</v>
      </c>
      <c r="O299" s="62">
        <v>9467000</v>
      </c>
      <c r="P299" s="62">
        <v>1298000</v>
      </c>
      <c r="Q299" s="62">
        <v>3425000</v>
      </c>
      <c r="R299" s="62">
        <v>9207400</v>
      </c>
      <c r="S299" s="62">
        <v>0</v>
      </c>
      <c r="T299" s="72">
        <f t="shared" si="13"/>
        <v>101500000</v>
      </c>
      <c r="U299" s="59">
        <f t="shared" si="14"/>
        <v>0</v>
      </c>
      <c r="V299" s="57">
        <f t="shared" si="15"/>
        <v>0</v>
      </c>
      <c r="W299" s="59">
        <v>0</v>
      </c>
      <c r="X299" s="57">
        <f t="shared" si="16"/>
        <v>0</v>
      </c>
    </row>
    <row r="300" spans="2:24">
      <c r="B300" s="79">
        <f>'PER TRIWULAN'!A294</f>
        <v>289</v>
      </c>
      <c r="C300" s="54" t="str">
        <f>'PER TRIWULAN'!I294</f>
        <v xml:space="preserve"> Karangrayung </v>
      </c>
      <c r="D300" s="36" t="str">
        <f>'PER TRIWULAN'!B294</f>
        <v>SD NEGERI 3 SENDANGHARJO</v>
      </c>
      <c r="E300" s="71">
        <f>'PER TRIWULAN'!X294</f>
        <v>89175000</v>
      </c>
      <c r="F300" s="89">
        <v>89175000</v>
      </c>
      <c r="G300" s="62">
        <v>4861500</v>
      </c>
      <c r="H300" s="62">
        <v>625000</v>
      </c>
      <c r="I300" s="62">
        <v>9326450</v>
      </c>
      <c r="J300" s="62">
        <v>16303200</v>
      </c>
      <c r="K300" s="62">
        <v>16301550</v>
      </c>
      <c r="L300" s="62">
        <v>2282400</v>
      </c>
      <c r="M300" s="62">
        <v>2318000</v>
      </c>
      <c r="N300" s="62">
        <v>15750000</v>
      </c>
      <c r="O300" s="62">
        <v>2366900</v>
      </c>
      <c r="P300" s="62">
        <v>6240000</v>
      </c>
      <c r="Q300" s="62">
        <v>1700000</v>
      </c>
      <c r="R300" s="62">
        <v>1100000</v>
      </c>
      <c r="S300" s="62">
        <v>10000000</v>
      </c>
      <c r="T300" s="72">
        <f t="shared" si="13"/>
        <v>89175000</v>
      </c>
      <c r="U300" s="59">
        <f t="shared" si="14"/>
        <v>0</v>
      </c>
      <c r="V300" s="57">
        <f t="shared" si="15"/>
        <v>0</v>
      </c>
      <c r="W300" s="59">
        <v>0</v>
      </c>
      <c r="X300" s="57">
        <f t="shared" si="16"/>
        <v>0</v>
      </c>
    </row>
    <row r="301" spans="2:24">
      <c r="B301" s="79">
        <f>'PER TRIWULAN'!A295</f>
        <v>290</v>
      </c>
      <c r="C301" s="54" t="str">
        <f>'PER TRIWULAN'!I295</f>
        <v xml:space="preserve"> Karangrayung </v>
      </c>
      <c r="D301" s="36" t="str">
        <f>'PER TRIWULAN'!B295</f>
        <v>SD NEGERI 4 KARANGRAYUNG</v>
      </c>
      <c r="E301" s="71">
        <f>'PER TRIWULAN'!X295</f>
        <v>126440000</v>
      </c>
      <c r="F301" s="89">
        <v>126440000</v>
      </c>
      <c r="G301" s="62">
        <v>6405000</v>
      </c>
      <c r="H301" s="62" t="s">
        <v>1906</v>
      </c>
      <c r="I301" s="62">
        <v>5902600</v>
      </c>
      <c r="J301" s="62">
        <v>27435000</v>
      </c>
      <c r="K301" s="62">
        <v>23609500</v>
      </c>
      <c r="L301" s="62">
        <v>5337000</v>
      </c>
      <c r="M301" s="62">
        <v>15712900</v>
      </c>
      <c r="N301" s="62">
        <v>21030000</v>
      </c>
      <c r="O301" s="62">
        <v>14763500</v>
      </c>
      <c r="P301" s="62" t="s">
        <v>1906</v>
      </c>
      <c r="Q301" s="62"/>
      <c r="R301" s="62">
        <v>6244500</v>
      </c>
      <c r="S301" s="62"/>
      <c r="T301" s="72">
        <f t="shared" si="13"/>
        <v>126440000</v>
      </c>
      <c r="U301" s="59">
        <f t="shared" si="14"/>
        <v>0</v>
      </c>
      <c r="V301" s="57">
        <f t="shared" si="15"/>
        <v>0</v>
      </c>
      <c r="W301" s="59">
        <v>0</v>
      </c>
      <c r="X301" s="57">
        <f t="shared" si="16"/>
        <v>0</v>
      </c>
    </row>
    <row r="302" spans="2:24">
      <c r="B302" s="79">
        <f>'PER TRIWULAN'!A296</f>
        <v>291</v>
      </c>
      <c r="C302" s="54" t="str">
        <f>'PER TRIWULAN'!I296</f>
        <v xml:space="preserve"> Karangrayung </v>
      </c>
      <c r="D302" s="36" t="str">
        <f>'PER TRIWULAN'!B296</f>
        <v>SD NEGERI 4 KETRO</v>
      </c>
      <c r="E302" s="71">
        <f>'PER TRIWULAN'!X296</f>
        <v>102080000</v>
      </c>
      <c r="F302" s="89">
        <v>102080000</v>
      </c>
      <c r="G302" s="62">
        <v>2173000</v>
      </c>
      <c r="H302" s="62">
        <v>630500</v>
      </c>
      <c r="I302" s="62">
        <v>11650250</v>
      </c>
      <c r="J302" s="62">
        <v>23631150</v>
      </c>
      <c r="K302" s="62">
        <v>12466850</v>
      </c>
      <c r="L302" s="62">
        <v>1632600</v>
      </c>
      <c r="M302" s="62">
        <v>13041150</v>
      </c>
      <c r="N302" s="62">
        <v>18990000</v>
      </c>
      <c r="O302" s="62">
        <v>4180000</v>
      </c>
      <c r="P302" s="62">
        <v>200000</v>
      </c>
      <c r="Q302" s="62">
        <v>850000</v>
      </c>
      <c r="R302" s="62">
        <v>4500000</v>
      </c>
      <c r="S302" s="62">
        <v>8134500</v>
      </c>
      <c r="T302" s="72">
        <f t="shared" si="13"/>
        <v>102080000</v>
      </c>
      <c r="U302" s="59">
        <f t="shared" si="14"/>
        <v>0</v>
      </c>
      <c r="V302" s="57">
        <f t="shared" si="15"/>
        <v>0</v>
      </c>
      <c r="W302" s="59">
        <v>0</v>
      </c>
      <c r="X302" s="57">
        <f t="shared" si="16"/>
        <v>0</v>
      </c>
    </row>
    <row r="303" spans="2:24">
      <c r="B303" s="79">
        <f>'PER TRIWULAN'!A297</f>
        <v>292</v>
      </c>
      <c r="C303" s="54" t="str">
        <f>'PER TRIWULAN'!I297</f>
        <v xml:space="preserve"> Karangrayung </v>
      </c>
      <c r="D303" s="36" t="str">
        <f>'PER TRIWULAN'!B297</f>
        <v>SD NEGERI 4 MANGIN</v>
      </c>
      <c r="E303" s="71">
        <f>'PER TRIWULAN'!X297</f>
        <v>64670000</v>
      </c>
      <c r="F303" s="89">
        <v>64670000</v>
      </c>
      <c r="G303" s="62">
        <v>3233500</v>
      </c>
      <c r="H303" s="62">
        <v>1514150</v>
      </c>
      <c r="I303" s="62">
        <v>1794000</v>
      </c>
      <c r="J303" s="62">
        <v>7296700</v>
      </c>
      <c r="K303" s="62">
        <v>20849750</v>
      </c>
      <c r="L303" s="62">
        <v>2326200</v>
      </c>
      <c r="M303" s="62">
        <v>2094450</v>
      </c>
      <c r="N303" s="62">
        <v>12000000</v>
      </c>
      <c r="O303" s="62">
        <v>235000</v>
      </c>
      <c r="P303" s="62"/>
      <c r="Q303" s="62">
        <v>2750500</v>
      </c>
      <c r="R303" s="62">
        <v>7272500</v>
      </c>
      <c r="S303" s="62">
        <v>3303250</v>
      </c>
      <c r="T303" s="72">
        <f t="shared" si="13"/>
        <v>64670000</v>
      </c>
      <c r="U303" s="59">
        <f t="shared" si="14"/>
        <v>0</v>
      </c>
      <c r="V303" s="57">
        <f t="shared" si="15"/>
        <v>0</v>
      </c>
      <c r="W303" s="59">
        <v>0</v>
      </c>
      <c r="X303" s="57">
        <f t="shared" si="16"/>
        <v>0</v>
      </c>
    </row>
    <row r="304" spans="2:24">
      <c r="B304" s="79">
        <f>'PER TRIWULAN'!A298</f>
        <v>293</v>
      </c>
      <c r="C304" s="54" t="str">
        <f>'PER TRIWULAN'!I298</f>
        <v xml:space="preserve"> Karangrayung </v>
      </c>
      <c r="D304" s="36" t="str">
        <f>'PER TRIWULAN'!B298</f>
        <v>SD NEGERI 4 MOJOAGUNG</v>
      </c>
      <c r="E304" s="71">
        <f>'PER TRIWULAN'!X298</f>
        <v>125570000</v>
      </c>
      <c r="F304" s="89">
        <v>125570000</v>
      </c>
      <c r="G304" s="62">
        <v>6319200</v>
      </c>
      <c r="H304" s="62">
        <v>620000</v>
      </c>
      <c r="I304" s="62">
        <v>24032600</v>
      </c>
      <c r="J304" s="62">
        <v>12523000</v>
      </c>
      <c r="K304" s="62">
        <v>29247598</v>
      </c>
      <c r="L304" s="62">
        <v>7420412</v>
      </c>
      <c r="M304" s="62">
        <v>15806000</v>
      </c>
      <c r="N304" s="62">
        <v>21845000</v>
      </c>
      <c r="O304" s="62">
        <v>3868500</v>
      </c>
      <c r="P304" s="62">
        <v>0</v>
      </c>
      <c r="Q304" s="62">
        <v>1850000</v>
      </c>
      <c r="R304" s="62">
        <v>647690</v>
      </c>
      <c r="S304" s="62">
        <v>1390000</v>
      </c>
      <c r="T304" s="72">
        <f t="shared" si="13"/>
        <v>125570000</v>
      </c>
      <c r="U304" s="59">
        <f t="shared" si="14"/>
        <v>0</v>
      </c>
      <c r="V304" s="57">
        <f t="shared" si="15"/>
        <v>0</v>
      </c>
      <c r="W304" s="59">
        <v>0</v>
      </c>
      <c r="X304" s="57">
        <f t="shared" si="16"/>
        <v>0</v>
      </c>
    </row>
    <row r="305" spans="2:24">
      <c r="B305" s="79">
        <f>'PER TRIWULAN'!A299</f>
        <v>294</v>
      </c>
      <c r="C305" s="54" t="str">
        <f>'PER TRIWULAN'!I299</f>
        <v xml:space="preserve"> Karangrayung </v>
      </c>
      <c r="D305" s="36" t="str">
        <f>'PER TRIWULAN'!B299</f>
        <v>SD NEGERI 4 SENDANGHARJO</v>
      </c>
      <c r="E305" s="71">
        <f>'PER TRIWULAN'!X299</f>
        <v>88160000</v>
      </c>
      <c r="F305" s="89">
        <v>88160000</v>
      </c>
      <c r="G305" s="62">
        <v>9024000</v>
      </c>
      <c r="H305" s="62">
        <v>300000</v>
      </c>
      <c r="I305" s="62">
        <v>12802408</v>
      </c>
      <c r="J305" s="62">
        <v>11438400</v>
      </c>
      <c r="K305" s="62">
        <v>11708268</v>
      </c>
      <c r="L305" s="62">
        <v>2561800</v>
      </c>
      <c r="M305" s="62">
        <v>13310000</v>
      </c>
      <c r="N305" s="62">
        <v>17350000</v>
      </c>
      <c r="O305" s="62">
        <v>6000000</v>
      </c>
      <c r="P305" s="62">
        <v>0</v>
      </c>
      <c r="Q305" s="62">
        <v>1985000</v>
      </c>
      <c r="R305" s="62">
        <v>0</v>
      </c>
      <c r="S305" s="62"/>
      <c r="T305" s="72">
        <f t="shared" si="13"/>
        <v>86479876</v>
      </c>
      <c r="U305" s="59">
        <f t="shared" si="14"/>
        <v>0</v>
      </c>
      <c r="V305" s="57">
        <f t="shared" si="15"/>
        <v>1680124</v>
      </c>
      <c r="W305" s="59">
        <v>1680124</v>
      </c>
      <c r="X305" s="57">
        <f t="shared" si="16"/>
        <v>0</v>
      </c>
    </row>
    <row r="306" spans="2:24">
      <c r="B306" s="79">
        <f>'PER TRIWULAN'!A300</f>
        <v>295</v>
      </c>
      <c r="C306" s="54" t="str">
        <f>'PER TRIWULAN'!I300</f>
        <v xml:space="preserve"> Karangrayung </v>
      </c>
      <c r="D306" s="36" t="str">
        <f>'PER TRIWULAN'!B300</f>
        <v>SD NEGERI 5 KARANGRAYUNG</v>
      </c>
      <c r="E306" s="71">
        <f>'PER TRIWULAN'!X300</f>
        <v>126440000</v>
      </c>
      <c r="F306" s="89">
        <v>126440000</v>
      </c>
      <c r="G306" s="62">
        <v>1653000</v>
      </c>
      <c r="H306" s="62">
        <v>4550000</v>
      </c>
      <c r="I306" s="62">
        <v>17438500</v>
      </c>
      <c r="J306" s="62">
        <v>12688000</v>
      </c>
      <c r="K306" s="62">
        <v>23119000</v>
      </c>
      <c r="L306" s="62">
        <v>900000</v>
      </c>
      <c r="M306" s="62">
        <v>1800000</v>
      </c>
      <c r="N306" s="62">
        <v>18600000</v>
      </c>
      <c r="O306" s="62">
        <v>19226000</v>
      </c>
      <c r="P306" s="62">
        <v>0</v>
      </c>
      <c r="Q306" s="62">
        <v>6380000</v>
      </c>
      <c r="R306" s="62">
        <v>9000000</v>
      </c>
      <c r="S306" s="62">
        <v>11085500</v>
      </c>
      <c r="T306" s="72">
        <f t="shared" si="13"/>
        <v>126440000</v>
      </c>
      <c r="U306" s="59">
        <f t="shared" si="14"/>
        <v>0</v>
      </c>
      <c r="V306" s="57">
        <f t="shared" si="15"/>
        <v>0</v>
      </c>
      <c r="W306" s="59">
        <v>0</v>
      </c>
      <c r="X306" s="57">
        <f t="shared" si="16"/>
        <v>0</v>
      </c>
    </row>
    <row r="307" spans="2:24">
      <c r="B307" s="79">
        <f>'PER TRIWULAN'!A301</f>
        <v>296</v>
      </c>
      <c r="C307" s="54" t="str">
        <f>'PER TRIWULAN'!I301</f>
        <v xml:space="preserve"> Karangrayung </v>
      </c>
      <c r="D307" s="36" t="str">
        <f>'PER TRIWULAN'!B301</f>
        <v>SD NEGERI 5 KETRO</v>
      </c>
      <c r="E307" s="71">
        <f>'PER TRIWULAN'!X301</f>
        <v>93670000</v>
      </c>
      <c r="F307" s="89">
        <v>93670000</v>
      </c>
      <c r="G307" s="62">
        <v>8841800</v>
      </c>
      <c r="H307" s="62">
        <v>725000</v>
      </c>
      <c r="I307" s="62">
        <v>11992450</v>
      </c>
      <c r="J307" s="62">
        <v>16476000</v>
      </c>
      <c r="K307" s="62">
        <v>16473195</v>
      </c>
      <c r="L307" s="62">
        <v>4041220</v>
      </c>
      <c r="M307" s="62">
        <v>5326000</v>
      </c>
      <c r="N307" s="62">
        <v>18633000</v>
      </c>
      <c r="O307" s="62">
        <v>4980000</v>
      </c>
      <c r="P307" s="62" t="s">
        <v>1906</v>
      </c>
      <c r="Q307" s="62">
        <v>2475000</v>
      </c>
      <c r="R307" s="62">
        <v>3495000</v>
      </c>
      <c r="S307" s="62" t="s">
        <v>1906</v>
      </c>
      <c r="T307" s="72">
        <f t="shared" si="13"/>
        <v>93458665</v>
      </c>
      <c r="U307" s="59">
        <f t="shared" si="14"/>
        <v>0</v>
      </c>
      <c r="V307" s="57">
        <f t="shared" si="15"/>
        <v>211335</v>
      </c>
      <c r="W307" s="59">
        <v>211335</v>
      </c>
      <c r="X307" s="57">
        <f t="shared" si="16"/>
        <v>0</v>
      </c>
    </row>
    <row r="308" spans="2:24">
      <c r="B308" s="79">
        <f>'PER TRIWULAN'!A302</f>
        <v>297</v>
      </c>
      <c r="C308" s="54" t="str">
        <f>'PER TRIWULAN'!I302</f>
        <v xml:space="preserve"> Karangrayung </v>
      </c>
      <c r="D308" s="36" t="str">
        <f>'PER TRIWULAN'!B302</f>
        <v>SD NEGERI 6 KARANGRAYUNG</v>
      </c>
      <c r="E308" s="71">
        <f>'PER TRIWULAN'!X302</f>
        <v>124120000</v>
      </c>
      <c r="F308" s="89">
        <v>124120000</v>
      </c>
      <c r="G308" s="62">
        <v>7396250</v>
      </c>
      <c r="H308" s="62">
        <v>2425000</v>
      </c>
      <c r="I308" s="62">
        <v>12160050</v>
      </c>
      <c r="J308" s="62">
        <v>16309800</v>
      </c>
      <c r="K308" s="62">
        <v>38811314</v>
      </c>
      <c r="L308" s="62">
        <v>13483586</v>
      </c>
      <c r="M308" s="62">
        <v>3265000</v>
      </c>
      <c r="N308" s="62">
        <v>21150000</v>
      </c>
      <c r="O308" s="62">
        <v>5095000</v>
      </c>
      <c r="P308" s="62"/>
      <c r="Q308" s="62"/>
      <c r="R308" s="62">
        <v>4024000</v>
      </c>
      <c r="S308" s="62"/>
      <c r="T308" s="72">
        <f t="shared" si="13"/>
        <v>124120000</v>
      </c>
      <c r="U308" s="59">
        <f t="shared" si="14"/>
        <v>0</v>
      </c>
      <c r="V308" s="57">
        <f t="shared" si="15"/>
        <v>0</v>
      </c>
      <c r="W308" s="59">
        <v>0</v>
      </c>
      <c r="X308" s="57">
        <f t="shared" si="16"/>
        <v>0</v>
      </c>
    </row>
    <row r="309" spans="2:24">
      <c r="B309" s="79">
        <f>'PER TRIWULAN'!A303</f>
        <v>298</v>
      </c>
      <c r="C309" s="54" t="str">
        <f>'PER TRIWULAN'!I303</f>
        <v xml:space="preserve"> Karangrayung </v>
      </c>
      <c r="D309" s="36" t="str">
        <f>'PER TRIWULAN'!B303</f>
        <v>SD NEGERI 6 NAMPU</v>
      </c>
      <c r="E309" s="71">
        <f>'PER TRIWULAN'!X303</f>
        <v>79460000</v>
      </c>
      <c r="F309" s="89">
        <v>79460000</v>
      </c>
      <c r="G309" s="62">
        <v>5000000</v>
      </c>
      <c r="H309" s="62">
        <v>310000</v>
      </c>
      <c r="I309" s="62">
        <v>8135400</v>
      </c>
      <c r="J309" s="62">
        <v>14213000</v>
      </c>
      <c r="K309" s="62">
        <v>12049570</v>
      </c>
      <c r="L309" s="62">
        <v>3147030</v>
      </c>
      <c r="M309" s="62">
        <v>5652000</v>
      </c>
      <c r="N309" s="62">
        <v>15800000</v>
      </c>
      <c r="O309" s="62">
        <v>10135000</v>
      </c>
      <c r="P309" s="62">
        <v>1113000</v>
      </c>
      <c r="Q309" s="62">
        <v>3425000</v>
      </c>
      <c r="R309" s="62">
        <v>480000</v>
      </c>
      <c r="S309" s="62"/>
      <c r="T309" s="72">
        <f t="shared" si="13"/>
        <v>79460000</v>
      </c>
      <c r="U309" s="59">
        <f t="shared" si="14"/>
        <v>0</v>
      </c>
      <c r="V309" s="57">
        <f t="shared" si="15"/>
        <v>0</v>
      </c>
      <c r="W309" s="59">
        <v>0</v>
      </c>
      <c r="X309" s="57">
        <f t="shared" si="16"/>
        <v>0</v>
      </c>
    </row>
    <row r="310" spans="2:24">
      <c r="B310" s="79">
        <f>'PER TRIWULAN'!A304</f>
        <v>299</v>
      </c>
      <c r="C310" s="54" t="str">
        <f>'PER TRIWULAN'!I304</f>
        <v xml:space="preserve"> Karangrayung </v>
      </c>
      <c r="D310" s="36" t="str">
        <f>'PER TRIWULAN'!B304</f>
        <v>SD NEGERI 7 KARANGRAYUNG</v>
      </c>
      <c r="E310" s="71">
        <f>'PER TRIWULAN'!X304</f>
        <v>82070000</v>
      </c>
      <c r="F310" s="89">
        <v>82070000</v>
      </c>
      <c r="G310" s="62">
        <v>1065000</v>
      </c>
      <c r="H310" s="62">
        <v>500000</v>
      </c>
      <c r="I310" s="62">
        <v>28382600</v>
      </c>
      <c r="J310" s="62">
        <v>10467400</v>
      </c>
      <c r="K310" s="62">
        <v>11636400</v>
      </c>
      <c r="L310" s="62">
        <v>1251600</v>
      </c>
      <c r="M310" s="62">
        <v>7482000</v>
      </c>
      <c r="N310" s="62">
        <v>14900000</v>
      </c>
      <c r="O310" s="62">
        <v>4140000</v>
      </c>
      <c r="P310" s="62">
        <v>720000</v>
      </c>
      <c r="Q310" s="62">
        <v>900000</v>
      </c>
      <c r="R310" s="62">
        <v>625000</v>
      </c>
      <c r="S310" s="62"/>
      <c r="T310" s="72">
        <f t="shared" si="13"/>
        <v>82070000</v>
      </c>
      <c r="U310" s="59">
        <f t="shared" si="14"/>
        <v>0</v>
      </c>
      <c r="V310" s="57">
        <f t="shared" si="15"/>
        <v>0</v>
      </c>
      <c r="W310" s="59">
        <v>0</v>
      </c>
      <c r="X310" s="57">
        <f t="shared" si="16"/>
        <v>0</v>
      </c>
    </row>
    <row r="311" spans="2:24">
      <c r="B311" s="79">
        <f>'PER TRIWULAN'!A305</f>
        <v>300</v>
      </c>
      <c r="C311" s="54" t="str">
        <f>'PER TRIWULAN'!I305</f>
        <v xml:space="preserve"> Karangrayung </v>
      </c>
      <c r="D311" s="36" t="str">
        <f>'PER TRIWULAN'!B305</f>
        <v>SD NEGERI 1 CEKEL</v>
      </c>
      <c r="E311" s="71">
        <f>'PER TRIWULAN'!X305</f>
        <v>88740000</v>
      </c>
      <c r="F311" s="89">
        <v>88740000</v>
      </c>
      <c r="G311" s="62">
        <v>7990000</v>
      </c>
      <c r="H311" s="62">
        <v>960000</v>
      </c>
      <c r="I311" s="62">
        <v>12455950</v>
      </c>
      <c r="J311" s="62">
        <v>19195000</v>
      </c>
      <c r="K311" s="62">
        <v>12533050</v>
      </c>
      <c r="L311" s="62">
        <v>3632000</v>
      </c>
      <c r="M311" s="62">
        <v>8565000</v>
      </c>
      <c r="N311" s="62">
        <v>11400000</v>
      </c>
      <c r="O311" s="62">
        <v>2550000</v>
      </c>
      <c r="P311" s="62">
        <v>660000</v>
      </c>
      <c r="Q311" s="62">
        <v>2300000</v>
      </c>
      <c r="R311" s="62">
        <v>350000</v>
      </c>
      <c r="S311" s="62">
        <v>6149000</v>
      </c>
      <c r="T311" s="72">
        <f t="shared" si="13"/>
        <v>88740000</v>
      </c>
      <c r="U311" s="59">
        <f t="shared" si="14"/>
        <v>0</v>
      </c>
      <c r="V311" s="57">
        <f t="shared" si="15"/>
        <v>0</v>
      </c>
      <c r="W311" s="59">
        <v>0</v>
      </c>
      <c r="X311" s="57">
        <f t="shared" si="16"/>
        <v>0</v>
      </c>
    </row>
    <row r="312" spans="2:24">
      <c r="B312" s="79">
        <f>'PER TRIWULAN'!A306</f>
        <v>301</v>
      </c>
      <c r="C312" s="54" t="str">
        <f>'PER TRIWULAN'!I306</f>
        <v xml:space="preserve"> Karangrayung </v>
      </c>
      <c r="D312" s="36" t="str">
        <f>'PER TRIWULAN'!B306</f>
        <v>SD NEGERI 2 CEKEL</v>
      </c>
      <c r="E312" s="71">
        <f>'PER TRIWULAN'!X306</f>
        <v>71340000</v>
      </c>
      <c r="F312" s="89">
        <v>71340000</v>
      </c>
      <c r="G312" s="62">
        <v>3478800</v>
      </c>
      <c r="H312" s="62">
        <v>500000</v>
      </c>
      <c r="I312" s="62">
        <v>3690500</v>
      </c>
      <c r="J312" s="62">
        <v>8852000</v>
      </c>
      <c r="K312" s="62">
        <v>13381850</v>
      </c>
      <c r="L312" s="62">
        <v>705494</v>
      </c>
      <c r="M312" s="62">
        <v>18684006</v>
      </c>
      <c r="N312" s="62">
        <v>11300000</v>
      </c>
      <c r="O312" s="62">
        <v>3960000</v>
      </c>
      <c r="P312" s="62"/>
      <c r="Q312" s="62">
        <v>2777350</v>
      </c>
      <c r="R312" s="62">
        <v>1160000</v>
      </c>
      <c r="S312" s="62">
        <v>2850000</v>
      </c>
      <c r="T312" s="72">
        <f t="shared" si="13"/>
        <v>71340000</v>
      </c>
      <c r="U312" s="59">
        <f t="shared" si="14"/>
        <v>0</v>
      </c>
      <c r="V312" s="57">
        <f t="shared" si="15"/>
        <v>0</v>
      </c>
      <c r="W312" s="59">
        <v>0</v>
      </c>
      <c r="X312" s="57">
        <f t="shared" si="16"/>
        <v>0</v>
      </c>
    </row>
    <row r="313" spans="2:24">
      <c r="B313" s="79">
        <f>'PER TRIWULAN'!A307</f>
        <v>302</v>
      </c>
      <c r="C313" s="54" t="str">
        <f>'PER TRIWULAN'!I307</f>
        <v xml:space="preserve"> Karangrayung </v>
      </c>
      <c r="D313" s="36" t="str">
        <f>'PER TRIWULAN'!B307</f>
        <v>SD NEGERI 1 GUNUNG TUMPENG</v>
      </c>
      <c r="E313" s="71">
        <f>'PER TRIWULAN'!X307</f>
        <v>87870000</v>
      </c>
      <c r="F313" s="89">
        <v>87870000</v>
      </c>
      <c r="G313" s="62">
        <v>6672550</v>
      </c>
      <c r="H313" s="62">
        <v>0</v>
      </c>
      <c r="I313" s="62">
        <v>2615550</v>
      </c>
      <c r="J313" s="62">
        <v>13205000</v>
      </c>
      <c r="K313" s="62">
        <v>11263800</v>
      </c>
      <c r="L313" s="62">
        <v>1368568</v>
      </c>
      <c r="M313" s="62">
        <v>21963000</v>
      </c>
      <c r="N313" s="62">
        <v>17550000</v>
      </c>
      <c r="O313" s="62">
        <v>6750000</v>
      </c>
      <c r="P313" s="62">
        <v>0</v>
      </c>
      <c r="Q313" s="62">
        <v>2650000</v>
      </c>
      <c r="R313" s="62">
        <v>1117000</v>
      </c>
      <c r="S313" s="62">
        <v>2300000</v>
      </c>
      <c r="T313" s="72">
        <f t="shared" si="13"/>
        <v>87455468</v>
      </c>
      <c r="U313" s="59">
        <f t="shared" si="14"/>
        <v>0</v>
      </c>
      <c r="V313" s="57">
        <f t="shared" si="15"/>
        <v>414532</v>
      </c>
      <c r="W313" s="59">
        <v>414532</v>
      </c>
      <c r="X313" s="57">
        <f t="shared" si="16"/>
        <v>0</v>
      </c>
    </row>
    <row r="314" spans="2:24">
      <c r="B314" s="79">
        <f>'PER TRIWULAN'!A308</f>
        <v>303</v>
      </c>
      <c r="C314" s="54" t="str">
        <f>'PER TRIWULAN'!I308</f>
        <v xml:space="preserve"> Karangrayung </v>
      </c>
      <c r="D314" s="36" t="str">
        <f>'PER TRIWULAN'!B308</f>
        <v>SD NEGERI 2 GUNUNG TUMPENG</v>
      </c>
      <c r="E314" s="71">
        <f>'PER TRIWULAN'!X308</f>
        <v>73080000</v>
      </c>
      <c r="F314" s="89">
        <v>73080000</v>
      </c>
      <c r="G314" s="62">
        <v>3713050</v>
      </c>
      <c r="H314" s="62">
        <v>350000</v>
      </c>
      <c r="I314" s="62">
        <v>11896000</v>
      </c>
      <c r="J314" s="62">
        <v>9103600</v>
      </c>
      <c r="K314" s="62">
        <v>15536930</v>
      </c>
      <c r="L314" s="62">
        <v>400000</v>
      </c>
      <c r="M314" s="62">
        <v>8150000</v>
      </c>
      <c r="N314" s="62">
        <v>15350000</v>
      </c>
      <c r="O314" s="62">
        <v>7042000</v>
      </c>
      <c r="P314" s="62">
        <v>0</v>
      </c>
      <c r="Q314" s="62">
        <v>500000</v>
      </c>
      <c r="R314" s="62">
        <v>0</v>
      </c>
      <c r="S314" s="62">
        <v>0</v>
      </c>
      <c r="T314" s="72">
        <f t="shared" si="13"/>
        <v>72041580</v>
      </c>
      <c r="U314" s="59">
        <f t="shared" si="14"/>
        <v>0</v>
      </c>
      <c r="V314" s="57">
        <f t="shared" si="15"/>
        <v>1038420</v>
      </c>
      <c r="W314" s="59">
        <v>1038420</v>
      </c>
      <c r="X314" s="57">
        <f t="shared" si="16"/>
        <v>0</v>
      </c>
    </row>
    <row r="315" spans="2:24">
      <c r="B315" s="79">
        <f>'PER TRIWULAN'!A309</f>
        <v>304</v>
      </c>
      <c r="C315" s="54" t="str">
        <f>'PER TRIWULAN'!I309</f>
        <v xml:space="preserve"> Karangrayung </v>
      </c>
      <c r="D315" s="36" t="str">
        <f>'PER TRIWULAN'!B309</f>
        <v>SD NEGERI 3 GUNUNGTUNPENG</v>
      </c>
      <c r="E315" s="71">
        <f>'PER TRIWULAN'!X309</f>
        <v>52490000</v>
      </c>
      <c r="F315" s="89">
        <v>52490000</v>
      </c>
      <c r="G315" s="62">
        <v>2662800</v>
      </c>
      <c r="H315" s="62">
        <v>180000</v>
      </c>
      <c r="I315" s="62">
        <v>8347350</v>
      </c>
      <c r="J315" s="62">
        <v>5119400</v>
      </c>
      <c r="K315" s="62">
        <v>18166450</v>
      </c>
      <c r="L315" s="62">
        <v>250000</v>
      </c>
      <c r="M315" s="62">
        <v>3334000</v>
      </c>
      <c r="N315" s="62">
        <v>10200000</v>
      </c>
      <c r="O315" s="62">
        <v>3225000</v>
      </c>
      <c r="P315" s="62">
        <v>0</v>
      </c>
      <c r="Q315" s="62">
        <v>1005000</v>
      </c>
      <c r="R315" s="62">
        <v>0</v>
      </c>
      <c r="S315" s="62">
        <v>0</v>
      </c>
      <c r="T315" s="72">
        <f t="shared" si="13"/>
        <v>52490000</v>
      </c>
      <c r="U315" s="59">
        <f t="shared" si="14"/>
        <v>0</v>
      </c>
      <c r="V315" s="57">
        <f t="shared" si="15"/>
        <v>0</v>
      </c>
      <c r="W315" s="59">
        <v>0</v>
      </c>
      <c r="X315" s="57">
        <f t="shared" si="16"/>
        <v>0</v>
      </c>
    </row>
    <row r="316" spans="2:24">
      <c r="B316" s="79">
        <f>'PER TRIWULAN'!A310</f>
        <v>305</v>
      </c>
      <c r="C316" s="54" t="str">
        <f>'PER TRIWULAN'!I310</f>
        <v xml:space="preserve"> Karangrayung </v>
      </c>
      <c r="D316" s="36" t="str">
        <f>'PER TRIWULAN'!B310</f>
        <v>SD NEGERI JETIS</v>
      </c>
      <c r="E316" s="71">
        <f>'PER TRIWULAN'!X310</f>
        <v>108750000</v>
      </c>
      <c r="F316" s="89">
        <v>108750000</v>
      </c>
      <c r="G316" s="62">
        <v>5168880</v>
      </c>
      <c r="H316" s="62">
        <v>748000</v>
      </c>
      <c r="I316" s="62">
        <v>8770650</v>
      </c>
      <c r="J316" s="62">
        <v>9770100</v>
      </c>
      <c r="K316" s="62">
        <v>33129350</v>
      </c>
      <c r="L316" s="62">
        <v>641306</v>
      </c>
      <c r="M316" s="62">
        <v>11551714</v>
      </c>
      <c r="N316" s="62">
        <v>21735000</v>
      </c>
      <c r="O316" s="62">
        <v>5095000</v>
      </c>
      <c r="P316" s="62">
        <v>0</v>
      </c>
      <c r="Q316" s="62">
        <v>1800000</v>
      </c>
      <c r="R316" s="62">
        <v>1340000</v>
      </c>
      <c r="S316" s="62">
        <v>9000000</v>
      </c>
      <c r="T316" s="72">
        <f t="shared" si="13"/>
        <v>108750000</v>
      </c>
      <c r="U316" s="59">
        <f t="shared" si="14"/>
        <v>0</v>
      </c>
      <c r="V316" s="57">
        <f t="shared" si="15"/>
        <v>0</v>
      </c>
      <c r="W316" s="59">
        <v>0</v>
      </c>
      <c r="X316" s="57">
        <f t="shared" si="16"/>
        <v>0</v>
      </c>
    </row>
    <row r="317" spans="2:24">
      <c r="B317" s="79">
        <f>'PER TRIWULAN'!A311</f>
        <v>306</v>
      </c>
      <c r="C317" s="54" t="str">
        <f>'PER TRIWULAN'!I311</f>
        <v xml:space="preserve"> Karangrayung </v>
      </c>
      <c r="D317" s="36" t="str">
        <f>'PER TRIWULAN'!B311</f>
        <v>SD NEGERI 1 KARANGANYAR</v>
      </c>
      <c r="E317" s="71">
        <f>'PER TRIWULAN'!X311</f>
        <v>88740000</v>
      </c>
      <c r="F317" s="89">
        <v>88740000</v>
      </c>
      <c r="G317" s="62">
        <v>6401800</v>
      </c>
      <c r="H317" s="62">
        <v>1035000</v>
      </c>
      <c r="I317" s="62">
        <v>11506650</v>
      </c>
      <c r="J317" s="62">
        <v>11414500</v>
      </c>
      <c r="K317" s="62">
        <v>26003550</v>
      </c>
      <c r="L317" s="62">
        <v>2618500</v>
      </c>
      <c r="M317" s="62">
        <v>3710000</v>
      </c>
      <c r="N317" s="62">
        <v>15780000</v>
      </c>
      <c r="O317" s="62">
        <v>7510000</v>
      </c>
      <c r="P317" s="62"/>
      <c r="Q317" s="62">
        <v>2600000</v>
      </c>
      <c r="R317" s="62">
        <v>160000</v>
      </c>
      <c r="S317" s="62"/>
      <c r="T317" s="72">
        <f t="shared" si="13"/>
        <v>88740000</v>
      </c>
      <c r="U317" s="59">
        <f t="shared" si="14"/>
        <v>0</v>
      </c>
      <c r="V317" s="57">
        <f t="shared" si="15"/>
        <v>0</v>
      </c>
      <c r="W317" s="59">
        <v>0</v>
      </c>
      <c r="X317" s="57">
        <f t="shared" si="16"/>
        <v>0</v>
      </c>
    </row>
    <row r="318" spans="2:24">
      <c r="B318" s="79">
        <f>'PER TRIWULAN'!A312</f>
        <v>307</v>
      </c>
      <c r="C318" s="54" t="str">
        <f>'PER TRIWULAN'!I312</f>
        <v xml:space="preserve"> Karangrayung </v>
      </c>
      <c r="D318" s="36" t="str">
        <f>'PER TRIWULAN'!B312</f>
        <v>SD NEGERI 2 KARANGANYAR</v>
      </c>
      <c r="E318" s="71">
        <f>'PER TRIWULAN'!X312</f>
        <v>88450000</v>
      </c>
      <c r="F318" s="89">
        <v>88450000</v>
      </c>
      <c r="G318" s="62">
        <v>4677500</v>
      </c>
      <c r="H318" s="62">
        <v>927000</v>
      </c>
      <c r="I318" s="62">
        <v>13688800</v>
      </c>
      <c r="J318" s="62">
        <v>16488400</v>
      </c>
      <c r="K318" s="62">
        <v>12544900</v>
      </c>
      <c r="L318" s="62">
        <v>697400</v>
      </c>
      <c r="M318" s="62">
        <v>8011000</v>
      </c>
      <c r="N318" s="62">
        <v>17100000</v>
      </c>
      <c r="O318" s="62">
        <v>7695000</v>
      </c>
      <c r="P318" s="62"/>
      <c r="Q318" s="62">
        <v>2200000</v>
      </c>
      <c r="R318" s="62">
        <v>4420000</v>
      </c>
      <c r="S318" s="62"/>
      <c r="T318" s="72">
        <f t="shared" si="13"/>
        <v>88450000</v>
      </c>
      <c r="U318" s="59">
        <f t="shared" si="14"/>
        <v>0</v>
      </c>
      <c r="V318" s="57">
        <f t="shared" si="15"/>
        <v>0</v>
      </c>
      <c r="W318" s="59">
        <v>0</v>
      </c>
      <c r="X318" s="57">
        <f t="shared" si="16"/>
        <v>0</v>
      </c>
    </row>
    <row r="319" spans="2:24">
      <c r="B319" s="79">
        <f>'PER TRIWULAN'!A313</f>
        <v>308</v>
      </c>
      <c r="C319" s="54" t="str">
        <f>'PER TRIWULAN'!I313</f>
        <v xml:space="preserve"> Karangrayung </v>
      </c>
      <c r="D319" s="36" t="str">
        <f>'PER TRIWULAN'!B313</f>
        <v>SD NEGERI 1 KARANGSONO</v>
      </c>
      <c r="E319" s="71">
        <f>'PER TRIWULAN'!X313</f>
        <v>81780000</v>
      </c>
      <c r="F319" s="89">
        <v>81780000</v>
      </c>
      <c r="G319" s="62">
        <v>6636500</v>
      </c>
      <c r="H319" s="62">
        <v>780000</v>
      </c>
      <c r="I319" s="62">
        <v>11717550</v>
      </c>
      <c r="J319" s="62">
        <v>10849000</v>
      </c>
      <c r="K319" s="62">
        <v>15514400</v>
      </c>
      <c r="L319" s="62">
        <v>2054500</v>
      </c>
      <c r="M319" s="62">
        <v>7249000</v>
      </c>
      <c r="N319" s="62">
        <v>16350000</v>
      </c>
      <c r="O319" s="62">
        <v>8115000</v>
      </c>
      <c r="P319" s="62">
        <v>100000</v>
      </c>
      <c r="Q319" s="62">
        <v>2100000</v>
      </c>
      <c r="R319" s="62">
        <v>290000</v>
      </c>
      <c r="S319" s="62">
        <v>0</v>
      </c>
      <c r="T319" s="72">
        <f t="shared" si="13"/>
        <v>81755950</v>
      </c>
      <c r="U319" s="59">
        <f t="shared" si="14"/>
        <v>0</v>
      </c>
      <c r="V319" s="57">
        <f t="shared" si="15"/>
        <v>24050</v>
      </c>
      <c r="W319" s="59">
        <v>24050</v>
      </c>
      <c r="X319" s="57">
        <f t="shared" si="16"/>
        <v>0</v>
      </c>
    </row>
    <row r="320" spans="2:24">
      <c r="B320" s="79">
        <f>'PER TRIWULAN'!A314</f>
        <v>309</v>
      </c>
      <c r="C320" s="54" t="str">
        <f>'PER TRIWULAN'!I314</f>
        <v xml:space="preserve"> Karangrayung </v>
      </c>
      <c r="D320" s="36" t="str">
        <f>'PER TRIWULAN'!B314</f>
        <v>SD NEGERI 2 KARANGSONO</v>
      </c>
      <c r="E320" s="71">
        <f>'PER TRIWULAN'!X314</f>
        <v>51620000</v>
      </c>
      <c r="F320" s="89">
        <v>51620000</v>
      </c>
      <c r="G320" s="62">
        <v>1027000</v>
      </c>
      <c r="H320" s="62">
        <v>550000</v>
      </c>
      <c r="I320" s="62">
        <v>3683650</v>
      </c>
      <c r="J320" s="62">
        <v>5426400</v>
      </c>
      <c r="K320" s="62">
        <v>20244000</v>
      </c>
      <c r="L320" s="62">
        <v>70000</v>
      </c>
      <c r="M320" s="62">
        <v>3295000</v>
      </c>
      <c r="N320" s="62">
        <v>10350000</v>
      </c>
      <c r="O320" s="62">
        <v>3450000</v>
      </c>
      <c r="P320" s="62">
        <v>0</v>
      </c>
      <c r="Q320" s="62">
        <v>2200000</v>
      </c>
      <c r="R320" s="62">
        <v>1260000</v>
      </c>
      <c r="S320" s="62">
        <v>0</v>
      </c>
      <c r="T320" s="72">
        <f t="shared" si="13"/>
        <v>51556050</v>
      </c>
      <c r="U320" s="59">
        <f t="shared" si="14"/>
        <v>0</v>
      </c>
      <c r="V320" s="57">
        <f t="shared" si="15"/>
        <v>63950</v>
      </c>
      <c r="W320" s="59">
        <v>63950</v>
      </c>
      <c r="X320" s="57">
        <f t="shared" si="16"/>
        <v>0</v>
      </c>
    </row>
    <row r="321" spans="2:24">
      <c r="B321" s="79">
        <f>'PER TRIWULAN'!A315</f>
        <v>310</v>
      </c>
      <c r="C321" s="54" t="str">
        <f>'PER TRIWULAN'!I315</f>
        <v xml:space="preserve"> Karangrayung </v>
      </c>
      <c r="D321" s="36" t="str">
        <f>'PER TRIWULAN'!B315</f>
        <v>SD NEGERI 3 KARANGSONO</v>
      </c>
      <c r="E321" s="71">
        <f>'PER TRIWULAN'!X315</f>
        <v>115710000</v>
      </c>
      <c r="F321" s="89">
        <v>115710000</v>
      </c>
      <c r="G321" s="62">
        <v>12036450</v>
      </c>
      <c r="H321" s="62">
        <v>670000</v>
      </c>
      <c r="I321" s="62">
        <v>17990000</v>
      </c>
      <c r="J321" s="62">
        <v>16429250</v>
      </c>
      <c r="K321" s="62">
        <v>28106300</v>
      </c>
      <c r="L321" s="62">
        <v>778000</v>
      </c>
      <c r="M321" s="62">
        <v>10330000</v>
      </c>
      <c r="N321" s="62">
        <v>22200000</v>
      </c>
      <c r="O321" s="62">
        <v>5740000</v>
      </c>
      <c r="P321" s="62">
        <v>0</v>
      </c>
      <c r="Q321" s="62">
        <v>920000</v>
      </c>
      <c r="R321" s="62">
        <v>510000</v>
      </c>
      <c r="S321" s="62">
        <v>0</v>
      </c>
      <c r="T321" s="72">
        <f t="shared" si="13"/>
        <v>115710000</v>
      </c>
      <c r="U321" s="59">
        <f t="shared" si="14"/>
        <v>0</v>
      </c>
      <c r="V321" s="57">
        <f t="shared" si="15"/>
        <v>0</v>
      </c>
      <c r="W321" s="59">
        <v>0</v>
      </c>
      <c r="X321" s="57">
        <f t="shared" si="16"/>
        <v>0</v>
      </c>
    </row>
    <row r="322" spans="2:24">
      <c r="B322" s="79">
        <f>'PER TRIWULAN'!A316</f>
        <v>311</v>
      </c>
      <c r="C322" s="54" t="str">
        <f>'PER TRIWULAN'!I316</f>
        <v xml:space="preserve"> Karangrayung </v>
      </c>
      <c r="D322" s="36" t="str">
        <f>'PER TRIWULAN'!B316</f>
        <v>SD NEGERI 4 KARANGSONO</v>
      </c>
      <c r="E322" s="71">
        <f>'PER TRIWULAN'!X316</f>
        <v>71920000</v>
      </c>
      <c r="F322" s="89">
        <v>71920000</v>
      </c>
      <c r="G322" s="62">
        <v>5000000</v>
      </c>
      <c r="H322" s="62">
        <v>785000</v>
      </c>
      <c r="I322" s="62">
        <v>18130000</v>
      </c>
      <c r="J322" s="62">
        <v>10730000</v>
      </c>
      <c r="K322" s="62">
        <v>6742000</v>
      </c>
      <c r="L322" s="62">
        <v>1256000</v>
      </c>
      <c r="M322" s="62">
        <v>7935000</v>
      </c>
      <c r="N322" s="62">
        <v>14000000</v>
      </c>
      <c r="O322" s="62">
        <v>6516000</v>
      </c>
      <c r="P322" s="62" t="s">
        <v>1906</v>
      </c>
      <c r="Q322" s="62">
        <v>826000</v>
      </c>
      <c r="R322" s="62" t="s">
        <v>1906</v>
      </c>
      <c r="S322" s="62" t="s">
        <v>1906</v>
      </c>
      <c r="T322" s="72">
        <f t="shared" si="13"/>
        <v>71920000</v>
      </c>
      <c r="U322" s="59">
        <f t="shared" si="14"/>
        <v>0</v>
      </c>
      <c r="V322" s="57">
        <f t="shared" si="15"/>
        <v>0</v>
      </c>
      <c r="W322" s="59">
        <v>0</v>
      </c>
      <c r="X322" s="57">
        <f t="shared" si="16"/>
        <v>0</v>
      </c>
    </row>
    <row r="323" spans="2:24">
      <c r="B323" s="79">
        <f>'PER TRIWULAN'!A317</f>
        <v>312</v>
      </c>
      <c r="C323" s="54" t="str">
        <f>'PER TRIWULAN'!I317</f>
        <v xml:space="preserve"> Karangrayung </v>
      </c>
      <c r="D323" s="36" t="str">
        <f>'PER TRIWULAN'!B317</f>
        <v>SD NEGERI LB MOJOAGUNG</v>
      </c>
      <c r="E323" s="71">
        <f>'PER TRIWULAN'!X317</f>
        <v>34800000</v>
      </c>
      <c r="F323" s="89">
        <v>34800000</v>
      </c>
      <c r="G323" s="62">
        <v>2230000</v>
      </c>
      <c r="H323" s="62">
        <v>890000</v>
      </c>
      <c r="I323" s="62">
        <v>979000</v>
      </c>
      <c r="J323" s="62">
        <v>4226500</v>
      </c>
      <c r="K323" s="62">
        <v>6842350</v>
      </c>
      <c r="L323" s="62">
        <v>2431950</v>
      </c>
      <c r="M323" s="62">
        <v>2776200</v>
      </c>
      <c r="N323" s="62">
        <v>6500000</v>
      </c>
      <c r="O323" s="62">
        <v>2424000</v>
      </c>
      <c r="P323" s="62">
        <v>0</v>
      </c>
      <c r="Q323" s="62">
        <v>1600000</v>
      </c>
      <c r="R323" s="62">
        <v>3900000</v>
      </c>
      <c r="S323" s="62">
        <v>0</v>
      </c>
      <c r="T323" s="72">
        <f t="shared" si="13"/>
        <v>34800000</v>
      </c>
      <c r="U323" s="59">
        <f t="shared" si="14"/>
        <v>0</v>
      </c>
      <c r="V323" s="57">
        <f t="shared" si="15"/>
        <v>0</v>
      </c>
      <c r="W323" s="59">
        <v>0</v>
      </c>
      <c r="X323" s="57">
        <f t="shared" si="16"/>
        <v>0</v>
      </c>
    </row>
    <row r="324" spans="2:24">
      <c r="B324" s="79">
        <f>'PER TRIWULAN'!A318</f>
        <v>313</v>
      </c>
      <c r="C324" s="54" t="str">
        <f>'PER TRIWULAN'!I318</f>
        <v xml:space="preserve"> Karangrayung </v>
      </c>
      <c r="D324" s="36" t="str">
        <f>'PER TRIWULAN'!B318</f>
        <v>SD NEGERI 1 NAMPU</v>
      </c>
      <c r="E324" s="71">
        <f>'PER TRIWULAN'!X318</f>
        <v>80330000</v>
      </c>
      <c r="F324" s="89">
        <v>80330000</v>
      </c>
      <c r="G324" s="62">
        <v>6996250</v>
      </c>
      <c r="H324" s="62">
        <v>1000000</v>
      </c>
      <c r="I324" s="62">
        <v>8643300</v>
      </c>
      <c r="J324" s="62">
        <v>10796100</v>
      </c>
      <c r="K324" s="62">
        <v>21213050</v>
      </c>
      <c r="L324" s="62">
        <v>1147500</v>
      </c>
      <c r="M324" s="62">
        <v>12163800</v>
      </c>
      <c r="N324" s="62">
        <v>12900000</v>
      </c>
      <c r="O324" s="62">
        <v>2835000</v>
      </c>
      <c r="P324" s="62">
        <v>0</v>
      </c>
      <c r="Q324" s="62">
        <v>2375000</v>
      </c>
      <c r="R324" s="62">
        <v>200000</v>
      </c>
      <c r="S324" s="62"/>
      <c r="T324" s="72">
        <f t="shared" si="13"/>
        <v>80270000</v>
      </c>
      <c r="U324" s="59">
        <f t="shared" si="14"/>
        <v>0</v>
      </c>
      <c r="V324" s="57">
        <f t="shared" si="15"/>
        <v>60000</v>
      </c>
      <c r="W324" s="59">
        <v>60000</v>
      </c>
      <c r="X324" s="57">
        <f t="shared" si="16"/>
        <v>0</v>
      </c>
    </row>
    <row r="325" spans="2:24">
      <c r="B325" s="79">
        <f>'PER TRIWULAN'!A319</f>
        <v>314</v>
      </c>
      <c r="C325" s="54" t="str">
        <f>'PER TRIWULAN'!I319</f>
        <v xml:space="preserve"> Karangrayung </v>
      </c>
      <c r="D325" s="36" t="str">
        <f>'PER TRIWULAN'!B319</f>
        <v>SD NEGERI 3 NAMPU</v>
      </c>
      <c r="E325" s="71">
        <f>'PER TRIWULAN'!X319</f>
        <v>144420000</v>
      </c>
      <c r="F325" s="89">
        <v>144420000</v>
      </c>
      <c r="G325" s="62">
        <v>10612250</v>
      </c>
      <c r="H325" s="62">
        <v>930500</v>
      </c>
      <c r="I325" s="62">
        <v>26891300</v>
      </c>
      <c r="J325" s="62">
        <v>24146000</v>
      </c>
      <c r="K325" s="62">
        <v>17904703</v>
      </c>
      <c r="L325" s="62">
        <v>6213747</v>
      </c>
      <c r="M325" s="62">
        <v>13481000</v>
      </c>
      <c r="N325" s="62">
        <v>21000000</v>
      </c>
      <c r="O325" s="62">
        <v>11958500</v>
      </c>
      <c r="P325" s="62">
        <v>250000</v>
      </c>
      <c r="Q325" s="62">
        <v>2400000</v>
      </c>
      <c r="R325" s="62">
        <v>8632000</v>
      </c>
      <c r="S325" s="62">
        <v>0</v>
      </c>
      <c r="T325" s="72">
        <f t="shared" si="13"/>
        <v>144420000</v>
      </c>
      <c r="U325" s="59">
        <f t="shared" si="14"/>
        <v>0</v>
      </c>
      <c r="V325" s="57">
        <f t="shared" si="15"/>
        <v>0</v>
      </c>
      <c r="W325" s="59">
        <v>0</v>
      </c>
      <c r="X325" s="57">
        <f t="shared" si="16"/>
        <v>0</v>
      </c>
    </row>
    <row r="326" spans="2:24">
      <c r="B326" s="79">
        <f>'PER TRIWULAN'!A320</f>
        <v>315</v>
      </c>
      <c r="C326" s="54" t="str">
        <f>'PER TRIWULAN'!I320</f>
        <v xml:space="preserve"> Karangrayung </v>
      </c>
      <c r="D326" s="36" t="str">
        <f>'PER TRIWULAN'!B320</f>
        <v>SD NEGERI 4 NAMPU</v>
      </c>
      <c r="E326" s="71">
        <f>'PER TRIWULAN'!X320</f>
        <v>34800000</v>
      </c>
      <c r="F326" s="89">
        <v>34800000</v>
      </c>
      <c r="G326" s="62">
        <v>3005500</v>
      </c>
      <c r="H326" s="62">
        <v>785000</v>
      </c>
      <c r="I326" s="62">
        <v>4639500</v>
      </c>
      <c r="J326" s="62">
        <v>3843200</v>
      </c>
      <c r="K326" s="62">
        <v>5931600</v>
      </c>
      <c r="L326" s="62">
        <v>400600</v>
      </c>
      <c r="M326" s="62">
        <v>2464600</v>
      </c>
      <c r="N326" s="62">
        <v>6960000</v>
      </c>
      <c r="O326" s="62">
        <v>2687500</v>
      </c>
      <c r="P326" s="62">
        <v>525000</v>
      </c>
      <c r="Q326" s="62">
        <v>1180000</v>
      </c>
      <c r="R326" s="62">
        <v>950000</v>
      </c>
      <c r="S326" s="62">
        <v>1427500</v>
      </c>
      <c r="T326" s="72">
        <f t="shared" si="13"/>
        <v>34800000</v>
      </c>
      <c r="U326" s="59">
        <f t="shared" si="14"/>
        <v>0</v>
      </c>
      <c r="V326" s="57">
        <f t="shared" si="15"/>
        <v>0</v>
      </c>
      <c r="W326" s="59">
        <v>0</v>
      </c>
      <c r="X326" s="57">
        <f t="shared" si="16"/>
        <v>0</v>
      </c>
    </row>
    <row r="327" spans="2:24">
      <c r="B327" s="79">
        <f>'PER TRIWULAN'!A321</f>
        <v>316</v>
      </c>
      <c r="C327" s="54" t="str">
        <f>'PER TRIWULAN'!I321</f>
        <v xml:space="preserve"> Karangrayung </v>
      </c>
      <c r="D327" s="36" t="str">
        <f>'PER TRIWULAN'!B321</f>
        <v>SD NEGERI 5 NAMPU</v>
      </c>
      <c r="E327" s="71">
        <f>'PER TRIWULAN'!X321</f>
        <v>42630000</v>
      </c>
      <c r="F327" s="89">
        <v>42630000</v>
      </c>
      <c r="G327" s="62">
        <v>2500000</v>
      </c>
      <c r="H327" s="62">
        <v>60000</v>
      </c>
      <c r="I327" s="62">
        <v>6032842</v>
      </c>
      <c r="J327" s="62">
        <v>5957500</v>
      </c>
      <c r="K327" s="62">
        <v>3729558</v>
      </c>
      <c r="L327" s="62">
        <v>460000</v>
      </c>
      <c r="M327" s="62">
        <v>7815100</v>
      </c>
      <c r="N327" s="62">
        <v>8500000</v>
      </c>
      <c r="O327" s="62">
        <v>4865000</v>
      </c>
      <c r="P327" s="62">
        <v>200000</v>
      </c>
      <c r="Q327" s="62">
        <v>2210000</v>
      </c>
      <c r="R327" s="62"/>
      <c r="S327" s="62">
        <v>300000</v>
      </c>
      <c r="T327" s="72">
        <f t="shared" si="13"/>
        <v>42630000</v>
      </c>
      <c r="U327" s="59">
        <f t="shared" si="14"/>
        <v>0</v>
      </c>
      <c r="V327" s="57">
        <f t="shared" si="15"/>
        <v>0</v>
      </c>
      <c r="W327" s="59">
        <v>0</v>
      </c>
      <c r="X327" s="57">
        <f t="shared" si="16"/>
        <v>0</v>
      </c>
    </row>
    <row r="328" spans="2:24">
      <c r="B328" s="79">
        <f>'PER TRIWULAN'!A322</f>
        <v>317</v>
      </c>
      <c r="C328" s="54" t="str">
        <f>'PER TRIWULAN'!I322</f>
        <v xml:space="preserve"> Karangrayung </v>
      </c>
      <c r="D328" s="36" t="str">
        <f>'PER TRIWULAN'!B322</f>
        <v>SD NEGERI 7 NAMPU</v>
      </c>
      <c r="E328" s="71">
        <f>'PER TRIWULAN'!X322</f>
        <v>50750000</v>
      </c>
      <c r="F328" s="89">
        <v>50750000</v>
      </c>
      <c r="G328" s="62">
        <v>3826000</v>
      </c>
      <c r="H328" s="62">
        <v>170000</v>
      </c>
      <c r="I328" s="62">
        <v>4806100</v>
      </c>
      <c r="J328" s="62">
        <v>7479000</v>
      </c>
      <c r="K328" s="62">
        <v>8389400</v>
      </c>
      <c r="L328" s="62">
        <v>1145000</v>
      </c>
      <c r="M328" s="62">
        <v>10811500</v>
      </c>
      <c r="N328" s="62">
        <v>8800000</v>
      </c>
      <c r="O328" s="62">
        <v>3135000</v>
      </c>
      <c r="P328" s="62">
        <v>520000</v>
      </c>
      <c r="Q328" s="62">
        <v>800000</v>
      </c>
      <c r="R328" s="62">
        <v>868000</v>
      </c>
      <c r="S328" s="62"/>
      <c r="T328" s="72">
        <f t="shared" si="13"/>
        <v>50750000</v>
      </c>
      <c r="U328" s="59">
        <f t="shared" si="14"/>
        <v>0</v>
      </c>
      <c r="V328" s="57">
        <f t="shared" si="15"/>
        <v>0</v>
      </c>
      <c r="W328" s="59">
        <v>0</v>
      </c>
      <c r="X328" s="57">
        <f t="shared" si="16"/>
        <v>0</v>
      </c>
    </row>
    <row r="329" spans="2:24">
      <c r="B329" s="79">
        <f>'PER TRIWULAN'!A323</f>
        <v>318</v>
      </c>
      <c r="C329" s="54" t="str">
        <f>'PER TRIWULAN'!I323</f>
        <v xml:space="preserve"> Karangrayung </v>
      </c>
      <c r="D329" s="36" t="str">
        <f>'PER TRIWULAN'!B323</f>
        <v>SD NEGERI PARAKAN</v>
      </c>
      <c r="E329" s="71">
        <f>'PER TRIWULAN'!X323</f>
        <v>125860000</v>
      </c>
      <c r="F329" s="89">
        <v>125860000</v>
      </c>
      <c r="G329" s="62">
        <v>6412500</v>
      </c>
      <c r="H329" s="62">
        <v>981500</v>
      </c>
      <c r="I329" s="62">
        <v>12987650</v>
      </c>
      <c r="J329" s="62">
        <v>16813950</v>
      </c>
      <c r="K329" s="62">
        <v>16160100</v>
      </c>
      <c r="L329" s="62"/>
      <c r="M329" s="62">
        <v>7401000</v>
      </c>
      <c r="N329" s="62">
        <v>22800000</v>
      </c>
      <c r="O329" s="62">
        <v>5900800</v>
      </c>
      <c r="P329" s="62"/>
      <c r="Q329" s="62">
        <v>3000000</v>
      </c>
      <c r="R329" s="62">
        <v>25282500</v>
      </c>
      <c r="S329" s="62"/>
      <c r="T329" s="72">
        <f t="shared" si="13"/>
        <v>117740000</v>
      </c>
      <c r="U329" s="59">
        <f t="shared" si="14"/>
        <v>0</v>
      </c>
      <c r="V329" s="57">
        <f t="shared" si="15"/>
        <v>8120000</v>
      </c>
      <c r="W329" s="59">
        <v>8120000</v>
      </c>
      <c r="X329" s="57">
        <f t="shared" si="16"/>
        <v>0</v>
      </c>
    </row>
    <row r="330" spans="2:24">
      <c r="B330" s="79">
        <f>'PER TRIWULAN'!A324</f>
        <v>319</v>
      </c>
      <c r="C330" s="54" t="str">
        <f>'PER TRIWULAN'!I324</f>
        <v xml:space="preserve"> Karangrayung </v>
      </c>
      <c r="D330" s="36" t="str">
        <f>'PER TRIWULAN'!B324</f>
        <v>SD NEGERI 5 SENDANGHARJO</v>
      </c>
      <c r="E330" s="71">
        <f>'PER TRIWULAN'!X324</f>
        <v>55390000</v>
      </c>
      <c r="F330" s="89">
        <v>55390000</v>
      </c>
      <c r="G330" s="62">
        <v>2769500</v>
      </c>
      <c r="H330" s="62">
        <v>757250</v>
      </c>
      <c r="I330" s="62">
        <v>5282300</v>
      </c>
      <c r="J330" s="62">
        <v>9258000</v>
      </c>
      <c r="K330" s="62">
        <v>14822898</v>
      </c>
      <c r="L330" s="62">
        <v>491938</v>
      </c>
      <c r="M330" s="62">
        <v>2271500</v>
      </c>
      <c r="N330" s="62">
        <v>11172000</v>
      </c>
      <c r="O330" s="62">
        <v>5618000</v>
      </c>
      <c r="P330" s="62">
        <v>0</v>
      </c>
      <c r="Q330" s="62">
        <v>987114</v>
      </c>
      <c r="R330" s="62">
        <v>1959500</v>
      </c>
      <c r="S330" s="62">
        <v>0</v>
      </c>
      <c r="T330" s="72">
        <f t="shared" si="13"/>
        <v>55390000</v>
      </c>
      <c r="U330" s="59">
        <f t="shared" si="14"/>
        <v>0</v>
      </c>
      <c r="V330" s="57">
        <f t="shared" si="15"/>
        <v>0</v>
      </c>
      <c r="W330" s="59">
        <v>0</v>
      </c>
      <c r="X330" s="57">
        <f t="shared" si="16"/>
        <v>0</v>
      </c>
    </row>
    <row r="331" spans="2:24">
      <c r="B331" s="79">
        <f>'PER TRIWULAN'!A325</f>
        <v>320</v>
      </c>
      <c r="C331" s="54" t="str">
        <f>'PER TRIWULAN'!I325</f>
        <v xml:space="preserve"> Karangrayung </v>
      </c>
      <c r="D331" s="36" t="str">
        <f>'PER TRIWULAN'!B325</f>
        <v>SD NEGERI 1 TELAWAH</v>
      </c>
      <c r="E331" s="71">
        <f>'PER TRIWULAN'!X325</f>
        <v>71050000</v>
      </c>
      <c r="F331" s="89">
        <v>71050000</v>
      </c>
      <c r="G331" s="62">
        <v>4898950</v>
      </c>
      <c r="H331" s="62">
        <v>250000</v>
      </c>
      <c r="I331" s="62">
        <v>17057900</v>
      </c>
      <c r="J331" s="62">
        <v>8666300</v>
      </c>
      <c r="K331" s="62">
        <v>4704550</v>
      </c>
      <c r="L331" s="62">
        <v>581800</v>
      </c>
      <c r="M331" s="62">
        <v>4260500</v>
      </c>
      <c r="N331" s="62">
        <v>12600000</v>
      </c>
      <c r="O331" s="62">
        <v>6100000</v>
      </c>
      <c r="P331" s="62" t="s">
        <v>1906</v>
      </c>
      <c r="Q331" s="62">
        <v>4000000</v>
      </c>
      <c r="R331" s="62">
        <v>2170000</v>
      </c>
      <c r="S331" s="62">
        <v>5760000</v>
      </c>
      <c r="T331" s="72">
        <f t="shared" si="13"/>
        <v>71050000</v>
      </c>
      <c r="U331" s="59">
        <f t="shared" si="14"/>
        <v>0</v>
      </c>
      <c r="V331" s="57">
        <f t="shared" si="15"/>
        <v>0</v>
      </c>
      <c r="W331" s="59">
        <v>0</v>
      </c>
      <c r="X331" s="57">
        <f t="shared" si="16"/>
        <v>0</v>
      </c>
    </row>
    <row r="332" spans="2:24">
      <c r="B332" s="79">
        <f>'PER TRIWULAN'!A326</f>
        <v>321</v>
      </c>
      <c r="C332" s="54" t="str">
        <f>'PER TRIWULAN'!I326</f>
        <v xml:space="preserve"> Karangrayung </v>
      </c>
      <c r="D332" s="36" t="str">
        <f>'PER TRIWULAN'!B326</f>
        <v>SD NEGERI 2 TELAWAH</v>
      </c>
      <c r="E332" s="71">
        <f>'PER TRIWULAN'!X326</f>
        <v>92510000</v>
      </c>
      <c r="F332" s="89">
        <v>92510000</v>
      </c>
      <c r="G332" s="62">
        <v>4650000</v>
      </c>
      <c r="H332" s="62">
        <v>212500</v>
      </c>
      <c r="I332" s="62">
        <v>7700250</v>
      </c>
      <c r="J332" s="62">
        <v>11763000</v>
      </c>
      <c r="K332" s="62">
        <v>11827350</v>
      </c>
      <c r="L332" s="62">
        <v>719400</v>
      </c>
      <c r="M332" s="62">
        <v>24684000</v>
      </c>
      <c r="N332" s="62">
        <v>18500000</v>
      </c>
      <c r="O332" s="62">
        <v>9173500</v>
      </c>
      <c r="P332" s="62">
        <v>0</v>
      </c>
      <c r="Q332" s="62">
        <v>2400000</v>
      </c>
      <c r="R332" s="62">
        <v>270000</v>
      </c>
      <c r="S332" s="62">
        <v>0</v>
      </c>
      <c r="T332" s="72">
        <f t="shared" si="13"/>
        <v>91900000</v>
      </c>
      <c r="U332" s="59">
        <f t="shared" si="14"/>
        <v>0</v>
      </c>
      <c r="V332" s="57">
        <f t="shared" si="15"/>
        <v>610000</v>
      </c>
      <c r="W332" s="59">
        <v>610000</v>
      </c>
      <c r="X332" s="57">
        <f t="shared" si="16"/>
        <v>0</v>
      </c>
    </row>
    <row r="333" spans="2:24">
      <c r="B333" s="79">
        <f>'PER TRIWULAN'!A327</f>
        <v>322</v>
      </c>
      <c r="C333" s="54" t="str">
        <f>'PER TRIWULAN'!I327</f>
        <v xml:space="preserve"> Karangrayung </v>
      </c>
      <c r="D333" s="36" t="str">
        <f>'PER TRIWULAN'!B327</f>
        <v>SD NEGERI 3 TELAWAH</v>
      </c>
      <c r="E333" s="71">
        <f>'PER TRIWULAN'!X327</f>
        <v>50460000</v>
      </c>
      <c r="F333" s="89">
        <v>50460000</v>
      </c>
      <c r="G333" s="62">
        <v>2169000</v>
      </c>
      <c r="H333" s="62">
        <v>1856000</v>
      </c>
      <c r="I333" s="62">
        <v>9143250</v>
      </c>
      <c r="J333" s="62">
        <v>5072200</v>
      </c>
      <c r="K333" s="62">
        <v>8426550</v>
      </c>
      <c r="L333" s="62">
        <v>733000</v>
      </c>
      <c r="M333" s="62">
        <v>710000</v>
      </c>
      <c r="N333" s="62">
        <v>11450000</v>
      </c>
      <c r="O333" s="62">
        <v>8410000</v>
      </c>
      <c r="P333" s="62">
        <v>0</v>
      </c>
      <c r="Q333" s="62">
        <v>2490000</v>
      </c>
      <c r="R333" s="62">
        <v>0</v>
      </c>
      <c r="S333" s="62">
        <v>0</v>
      </c>
      <c r="T333" s="72">
        <f t="shared" ref="T333:T396" si="17">SUM(G333:S333)</f>
        <v>50460000</v>
      </c>
      <c r="U333" s="59">
        <f t="shared" ref="U333:U396" si="18">E333-F333</f>
        <v>0</v>
      </c>
      <c r="V333" s="57">
        <f t="shared" ref="V333:V396" si="19">F333-T333</f>
        <v>0</v>
      </c>
      <c r="W333" s="59">
        <v>0</v>
      </c>
      <c r="X333" s="57">
        <f t="shared" si="16"/>
        <v>0</v>
      </c>
    </row>
    <row r="334" spans="2:24">
      <c r="B334" s="79">
        <f>'PER TRIWULAN'!A328</f>
        <v>323</v>
      </c>
      <c r="C334" s="54" t="str">
        <f>'PER TRIWULAN'!I328</f>
        <v xml:space="preserve"> Karangrayung </v>
      </c>
      <c r="D334" s="36" t="str">
        <f>'PER TRIWULAN'!B328</f>
        <v>SD NEGERI 2 Dempel</v>
      </c>
      <c r="E334" s="71">
        <f>'PER TRIWULAN'!X328</f>
        <v>115710000</v>
      </c>
      <c r="F334" s="89">
        <v>115710000</v>
      </c>
      <c r="G334" s="62">
        <v>8613000</v>
      </c>
      <c r="H334" s="62">
        <v>1310000</v>
      </c>
      <c r="I334" s="62">
        <v>30079150</v>
      </c>
      <c r="J334" s="62">
        <v>20404800</v>
      </c>
      <c r="K334" s="62">
        <v>22759000</v>
      </c>
      <c r="L334" s="62">
        <v>3029128</v>
      </c>
      <c r="M334" s="62">
        <v>500000</v>
      </c>
      <c r="N334" s="62">
        <v>20750000</v>
      </c>
      <c r="O334" s="62">
        <v>3642500</v>
      </c>
      <c r="P334" s="62">
        <v>0</v>
      </c>
      <c r="Q334" s="62">
        <v>4622422</v>
      </c>
      <c r="R334" s="62">
        <v>0</v>
      </c>
      <c r="S334" s="62">
        <v>0</v>
      </c>
      <c r="T334" s="72">
        <f t="shared" si="17"/>
        <v>115710000</v>
      </c>
      <c r="U334" s="59">
        <f t="shared" si="18"/>
        <v>0</v>
      </c>
      <c r="V334" s="57">
        <f t="shared" si="19"/>
        <v>0</v>
      </c>
      <c r="W334" s="59">
        <v>0</v>
      </c>
      <c r="X334" s="57">
        <f t="shared" si="16"/>
        <v>0</v>
      </c>
    </row>
    <row r="335" spans="2:24">
      <c r="B335" s="79">
        <f>'PER TRIWULAN'!A329</f>
        <v>324</v>
      </c>
      <c r="C335" s="54" t="str">
        <f>'PER TRIWULAN'!I329</f>
        <v xml:space="preserve"> Karangrayung </v>
      </c>
      <c r="D335" s="36" t="str">
        <f>'PER TRIWULAN'!B329</f>
        <v>SD NEGERI 3 Putatnganten</v>
      </c>
      <c r="E335" s="71">
        <f>'PER TRIWULAN'!X329</f>
        <v>147320000</v>
      </c>
      <c r="F335" s="89">
        <v>147320000</v>
      </c>
      <c r="G335" s="62">
        <v>7610000</v>
      </c>
      <c r="H335" s="62">
        <v>300000</v>
      </c>
      <c r="I335" s="62">
        <v>600000</v>
      </c>
      <c r="J335" s="62">
        <v>17628375</v>
      </c>
      <c r="K335" s="62">
        <v>7162000</v>
      </c>
      <c r="L335" s="62">
        <v>7490000</v>
      </c>
      <c r="M335" s="62">
        <v>40148000</v>
      </c>
      <c r="N335" s="62">
        <v>28800000</v>
      </c>
      <c r="O335" s="62">
        <v>5700000</v>
      </c>
      <c r="P335" s="62">
        <v>2640000</v>
      </c>
      <c r="Q335" s="62">
        <v>2000000</v>
      </c>
      <c r="R335" s="62">
        <v>2795000</v>
      </c>
      <c r="S335" s="62">
        <v>24446625</v>
      </c>
      <c r="T335" s="72">
        <f t="shared" si="17"/>
        <v>147320000</v>
      </c>
      <c r="U335" s="59">
        <f t="shared" si="18"/>
        <v>0</v>
      </c>
      <c r="V335" s="57">
        <f t="shared" si="19"/>
        <v>0</v>
      </c>
      <c r="W335" s="59">
        <v>0</v>
      </c>
      <c r="X335" s="57">
        <f t="shared" si="16"/>
        <v>0</v>
      </c>
    </row>
    <row r="336" spans="2:24">
      <c r="B336" s="79">
        <f>'PER TRIWULAN'!A330</f>
        <v>325</v>
      </c>
      <c r="C336" s="54" t="str">
        <f>'PER TRIWULAN'!I330</f>
        <v xml:space="preserve"> Karangrayung </v>
      </c>
      <c r="D336" s="36" t="str">
        <f>'PER TRIWULAN'!B330</f>
        <v>SD NEGERI 6 Sendangharjo</v>
      </c>
      <c r="E336" s="71">
        <f>'PER TRIWULAN'!X330</f>
        <v>132240000</v>
      </c>
      <c r="F336" s="89">
        <v>132240000</v>
      </c>
      <c r="G336" s="62">
        <v>13383750</v>
      </c>
      <c r="H336" s="62">
        <v>2418500</v>
      </c>
      <c r="I336" s="62">
        <v>15981500</v>
      </c>
      <c r="J336" s="62">
        <v>23335900</v>
      </c>
      <c r="K336" s="62">
        <v>15077820</v>
      </c>
      <c r="L336" s="62">
        <v>2682530</v>
      </c>
      <c r="M336" s="62">
        <v>18250000</v>
      </c>
      <c r="N336" s="62">
        <v>22800000</v>
      </c>
      <c r="O336" s="62">
        <v>4135000</v>
      </c>
      <c r="P336" s="62">
        <v>4900000</v>
      </c>
      <c r="Q336" s="62">
        <v>2300000</v>
      </c>
      <c r="R336" s="62">
        <v>975000</v>
      </c>
      <c r="S336" s="62">
        <v>6000000</v>
      </c>
      <c r="T336" s="72">
        <f t="shared" si="17"/>
        <v>132240000</v>
      </c>
      <c r="U336" s="59">
        <f t="shared" si="18"/>
        <v>0</v>
      </c>
      <c r="V336" s="57">
        <f t="shared" si="19"/>
        <v>0</v>
      </c>
      <c r="W336" s="59">
        <v>0</v>
      </c>
      <c r="X336" s="57">
        <f t="shared" si="16"/>
        <v>0</v>
      </c>
    </row>
    <row r="337" spans="2:24">
      <c r="B337" s="79">
        <f>'PER TRIWULAN'!A331</f>
        <v>326</v>
      </c>
      <c r="C337" s="54" t="str">
        <f>'PER TRIWULAN'!I331</f>
        <v xml:space="preserve"> Karangrayung </v>
      </c>
      <c r="D337" s="36" t="str">
        <f>'PER TRIWULAN'!B331</f>
        <v>SD NEGERI 2 Nampu</v>
      </c>
      <c r="E337" s="71">
        <f>'PER TRIWULAN'!X331</f>
        <v>87000000</v>
      </c>
      <c r="F337" s="89">
        <v>87000000</v>
      </c>
      <c r="G337" s="62">
        <v>5000000</v>
      </c>
      <c r="H337" s="62">
        <v>500000</v>
      </c>
      <c r="I337" s="62">
        <v>14532300</v>
      </c>
      <c r="J337" s="62">
        <v>11277900</v>
      </c>
      <c r="K337" s="62">
        <v>14864200</v>
      </c>
      <c r="L337" s="62">
        <v>1999270</v>
      </c>
      <c r="M337" s="62">
        <v>11162330</v>
      </c>
      <c r="N337" s="62">
        <v>16370000</v>
      </c>
      <c r="O337" s="62">
        <v>3980000</v>
      </c>
      <c r="P337" s="62">
        <v>0</v>
      </c>
      <c r="Q337" s="62">
        <v>2495000</v>
      </c>
      <c r="R337" s="62">
        <v>4819000</v>
      </c>
      <c r="S337" s="62">
        <v>0</v>
      </c>
      <c r="T337" s="72">
        <f t="shared" si="17"/>
        <v>87000000</v>
      </c>
      <c r="U337" s="59">
        <f t="shared" si="18"/>
        <v>0</v>
      </c>
      <c r="V337" s="57">
        <f t="shared" si="19"/>
        <v>0</v>
      </c>
      <c r="W337" s="59">
        <v>0</v>
      </c>
      <c r="X337" s="57">
        <f t="shared" si="16"/>
        <v>0</v>
      </c>
    </row>
    <row r="338" spans="2:24">
      <c r="B338" s="79">
        <f>'PER TRIWULAN'!A332</f>
        <v>327</v>
      </c>
      <c r="C338" s="54" t="str">
        <f>'PER TRIWULAN'!I332</f>
        <v xml:space="preserve"> Kedungjati </v>
      </c>
      <c r="D338" s="36" t="str">
        <f>'PER TRIWULAN'!B332</f>
        <v>SD NEGERI 1 DERAS</v>
      </c>
      <c r="E338" s="71">
        <f>'PER TRIWULAN'!X332</f>
        <v>82650000</v>
      </c>
      <c r="F338" s="89">
        <v>82650000</v>
      </c>
      <c r="G338" s="62">
        <v>4339500</v>
      </c>
      <c r="H338" s="62">
        <v>625000</v>
      </c>
      <c r="I338" s="62">
        <v>14587500</v>
      </c>
      <c r="J338" s="62">
        <v>10417525</v>
      </c>
      <c r="K338" s="62">
        <v>20475850</v>
      </c>
      <c r="L338" s="62">
        <v>1540075</v>
      </c>
      <c r="M338" s="62">
        <v>5184000</v>
      </c>
      <c r="N338" s="62">
        <v>12600000</v>
      </c>
      <c r="O338" s="62">
        <v>8085000</v>
      </c>
      <c r="P338" s="62">
        <v>9000</v>
      </c>
      <c r="Q338" s="62">
        <v>2773400</v>
      </c>
      <c r="R338" s="62">
        <v>445000</v>
      </c>
      <c r="S338" s="62">
        <v>1568150</v>
      </c>
      <c r="T338" s="72">
        <f t="shared" si="17"/>
        <v>82650000</v>
      </c>
      <c r="U338" s="59">
        <f t="shared" si="18"/>
        <v>0</v>
      </c>
      <c r="V338" s="57">
        <f t="shared" si="19"/>
        <v>0</v>
      </c>
      <c r="W338" s="59">
        <v>0</v>
      </c>
      <c r="X338" s="57">
        <f>V338-W338</f>
        <v>0</v>
      </c>
    </row>
    <row r="339" spans="2:24">
      <c r="B339" s="79">
        <f>'PER TRIWULAN'!A333</f>
        <v>328</v>
      </c>
      <c r="C339" s="54" t="str">
        <f>'PER TRIWULAN'!I333</f>
        <v xml:space="preserve"> Kedungjati </v>
      </c>
      <c r="D339" s="36" t="str">
        <f>'PER TRIWULAN'!B333</f>
        <v>SD NEGERI 1 KALIMARO</v>
      </c>
      <c r="E339" s="71">
        <f>'PER TRIWULAN'!X333</f>
        <v>67570000</v>
      </c>
      <c r="F339" s="89">
        <v>67570000</v>
      </c>
      <c r="G339" s="62">
        <v>4155000</v>
      </c>
      <c r="H339" s="62">
        <v>210000</v>
      </c>
      <c r="I339" s="62">
        <v>21161000</v>
      </c>
      <c r="J339" s="62">
        <v>10550500</v>
      </c>
      <c r="K339" s="62">
        <v>11473916</v>
      </c>
      <c r="L339" s="62">
        <v>3178984</v>
      </c>
      <c r="M339" s="62">
        <v>907000</v>
      </c>
      <c r="N339" s="62">
        <v>10350000</v>
      </c>
      <c r="O339" s="62">
        <v>3433600</v>
      </c>
      <c r="P339" s="62"/>
      <c r="Q339" s="62">
        <v>1400000</v>
      </c>
      <c r="R339" s="62">
        <v>750000</v>
      </c>
      <c r="S339" s="62"/>
      <c r="T339" s="72">
        <f t="shared" si="17"/>
        <v>67570000</v>
      </c>
      <c r="U339" s="59">
        <f t="shared" si="18"/>
        <v>0</v>
      </c>
      <c r="V339" s="57">
        <f t="shared" si="19"/>
        <v>0</v>
      </c>
      <c r="W339" s="59">
        <v>0</v>
      </c>
      <c r="X339" s="57">
        <f t="shared" ref="X339:X368" si="20">V339-W339</f>
        <v>0</v>
      </c>
    </row>
    <row r="340" spans="2:24">
      <c r="B340" s="79">
        <f>'PER TRIWULAN'!A334</f>
        <v>329</v>
      </c>
      <c r="C340" s="54" t="str">
        <f>'PER TRIWULAN'!I334</f>
        <v xml:space="preserve"> Kedungjati </v>
      </c>
      <c r="D340" s="36" t="str">
        <f>'PER TRIWULAN'!B334</f>
        <v>SD NEGERI 1 KARANGLANGU</v>
      </c>
      <c r="E340" s="71">
        <f>'PER TRIWULAN'!X334</f>
        <v>96860000</v>
      </c>
      <c r="F340" s="89">
        <v>96860000</v>
      </c>
      <c r="G340" s="62">
        <v>11378000</v>
      </c>
      <c r="H340" s="62">
        <v>977000</v>
      </c>
      <c r="I340" s="62">
        <v>20907000</v>
      </c>
      <c r="J340" s="62">
        <v>19438750</v>
      </c>
      <c r="K340" s="62">
        <v>15875350</v>
      </c>
      <c r="L340" s="62">
        <v>1070000</v>
      </c>
      <c r="M340" s="62">
        <v>716000</v>
      </c>
      <c r="N340" s="62">
        <v>17100000</v>
      </c>
      <c r="O340" s="62">
        <v>2475000</v>
      </c>
      <c r="P340" s="62">
        <v>0</v>
      </c>
      <c r="Q340" s="62">
        <v>1347900</v>
      </c>
      <c r="R340" s="62">
        <v>5575000</v>
      </c>
      <c r="S340" s="62">
        <v>0</v>
      </c>
      <c r="T340" s="72">
        <f t="shared" si="17"/>
        <v>96860000</v>
      </c>
      <c r="U340" s="59">
        <f t="shared" si="18"/>
        <v>0</v>
      </c>
      <c r="V340" s="57">
        <f t="shared" si="19"/>
        <v>0</v>
      </c>
      <c r="W340" s="59">
        <v>0</v>
      </c>
      <c r="X340" s="57">
        <f t="shared" si="20"/>
        <v>0</v>
      </c>
    </row>
    <row r="341" spans="2:24">
      <c r="B341" s="79">
        <f>'PER TRIWULAN'!A335</f>
        <v>330</v>
      </c>
      <c r="C341" s="54" t="str">
        <f>'PER TRIWULAN'!I335</f>
        <v xml:space="preserve"> Kedungjati </v>
      </c>
      <c r="D341" s="36" t="str">
        <f>'PER TRIWULAN'!B335</f>
        <v>SD NEGERI 1 KEDUNGJATI</v>
      </c>
      <c r="E341" s="71">
        <f>'PER TRIWULAN'!X335</f>
        <v>114550000</v>
      </c>
      <c r="F341" s="89">
        <v>114550000</v>
      </c>
      <c r="G341" s="62">
        <v>5075550</v>
      </c>
      <c r="H341" s="62">
        <v>435000</v>
      </c>
      <c r="I341" s="62">
        <v>15368500</v>
      </c>
      <c r="J341" s="62">
        <v>11191400</v>
      </c>
      <c r="K341" s="62">
        <v>29976200</v>
      </c>
      <c r="L341" s="62">
        <v>3370880</v>
      </c>
      <c r="M341" s="62">
        <v>13832250</v>
      </c>
      <c r="N341" s="62">
        <v>22800000</v>
      </c>
      <c r="O341" s="62">
        <v>7495200</v>
      </c>
      <c r="P341" s="62">
        <v>500000</v>
      </c>
      <c r="Q341" s="62">
        <v>4505000</v>
      </c>
      <c r="R341" s="62">
        <v>0</v>
      </c>
      <c r="S341" s="62">
        <v>0</v>
      </c>
      <c r="T341" s="72">
        <f t="shared" si="17"/>
        <v>114549980</v>
      </c>
      <c r="U341" s="59">
        <f t="shared" si="18"/>
        <v>0</v>
      </c>
      <c r="V341" s="57">
        <f t="shared" si="19"/>
        <v>20</v>
      </c>
      <c r="W341" s="59">
        <v>20</v>
      </c>
      <c r="X341" s="57">
        <f t="shared" si="20"/>
        <v>0</v>
      </c>
    </row>
    <row r="342" spans="2:24">
      <c r="B342" s="79">
        <f>'PER TRIWULAN'!A336</f>
        <v>331</v>
      </c>
      <c r="C342" s="54" t="str">
        <f>'PER TRIWULAN'!I336</f>
        <v xml:space="preserve"> Kedungjati </v>
      </c>
      <c r="D342" s="36" t="str">
        <f>'PER TRIWULAN'!B336</f>
        <v>SD NEGERI 1 KENTENGSARI</v>
      </c>
      <c r="E342" s="71">
        <f>'PER TRIWULAN'!X336</f>
        <v>47560000</v>
      </c>
      <c r="F342" s="89">
        <v>47560000</v>
      </c>
      <c r="G342" s="62">
        <v>2025000</v>
      </c>
      <c r="H342" s="62">
        <v>71600</v>
      </c>
      <c r="I342" s="62">
        <v>5432750</v>
      </c>
      <c r="J342" s="62">
        <v>5599600</v>
      </c>
      <c r="K342" s="62">
        <v>14298800</v>
      </c>
      <c r="L342" s="62">
        <v>2448000</v>
      </c>
      <c r="M342" s="62">
        <v>2565250</v>
      </c>
      <c r="N342" s="62">
        <v>9300000</v>
      </c>
      <c r="O342" s="62">
        <v>3189000</v>
      </c>
      <c r="P342" s="62">
        <v>0</v>
      </c>
      <c r="Q342" s="62">
        <v>1900000</v>
      </c>
      <c r="R342" s="62">
        <v>550000</v>
      </c>
      <c r="S342" s="62">
        <v>180000</v>
      </c>
      <c r="T342" s="72">
        <f t="shared" si="17"/>
        <v>47560000</v>
      </c>
      <c r="U342" s="59">
        <f t="shared" si="18"/>
        <v>0</v>
      </c>
      <c r="V342" s="57">
        <f t="shared" si="19"/>
        <v>0</v>
      </c>
      <c r="W342" s="59">
        <v>0</v>
      </c>
      <c r="X342" s="57">
        <f t="shared" si="20"/>
        <v>0</v>
      </c>
    </row>
    <row r="343" spans="2:24">
      <c r="B343" s="79">
        <f>'PER TRIWULAN'!A337</f>
        <v>332</v>
      </c>
      <c r="C343" s="54" t="str">
        <f>'PER TRIWULAN'!I337</f>
        <v xml:space="preserve"> Kedungjati </v>
      </c>
      <c r="D343" s="36" t="str">
        <f>'PER TRIWULAN'!B337</f>
        <v>SD NEGERI 1 NGOMBAK</v>
      </c>
      <c r="E343" s="71">
        <f>'PER TRIWULAN'!X337</f>
        <v>97150000</v>
      </c>
      <c r="F343" s="89">
        <v>97150000</v>
      </c>
      <c r="G343" s="62">
        <v>5822000</v>
      </c>
      <c r="H343" s="62">
        <v>550000</v>
      </c>
      <c r="I343" s="62">
        <v>17280450</v>
      </c>
      <c r="J343" s="62">
        <v>9929000</v>
      </c>
      <c r="K343" s="62">
        <v>19715355</v>
      </c>
      <c r="L343" s="62">
        <v>3534695</v>
      </c>
      <c r="M343" s="62">
        <v>10699000</v>
      </c>
      <c r="N343" s="62">
        <v>19200000</v>
      </c>
      <c r="O343" s="62">
        <v>5193500</v>
      </c>
      <c r="P343" s="62">
        <v>90000</v>
      </c>
      <c r="Q343" s="62">
        <v>5011000</v>
      </c>
      <c r="R343" s="62">
        <v>125000</v>
      </c>
      <c r="S343" s="62">
        <v>0</v>
      </c>
      <c r="T343" s="72">
        <f t="shared" si="17"/>
        <v>97150000</v>
      </c>
      <c r="U343" s="59">
        <f t="shared" si="18"/>
        <v>0</v>
      </c>
      <c r="V343" s="57">
        <f t="shared" si="19"/>
        <v>0</v>
      </c>
      <c r="W343" s="59">
        <v>0</v>
      </c>
      <c r="X343" s="57">
        <f t="shared" si="20"/>
        <v>0</v>
      </c>
    </row>
    <row r="344" spans="2:24">
      <c r="B344" s="79">
        <f>'PER TRIWULAN'!A338</f>
        <v>333</v>
      </c>
      <c r="C344" s="54" t="str">
        <f>'PER TRIWULAN'!I338</f>
        <v xml:space="preserve"> Kedungjati </v>
      </c>
      <c r="D344" s="36" t="str">
        <f>'PER TRIWULAN'!B338</f>
        <v>SD NEGERI 1 PADAS</v>
      </c>
      <c r="E344" s="71">
        <f>'PER TRIWULAN'!X338</f>
        <v>64380000</v>
      </c>
      <c r="F344" s="89">
        <v>64380000</v>
      </c>
      <c r="G344" s="62">
        <v>1529200</v>
      </c>
      <c r="H344" s="62">
        <v>0</v>
      </c>
      <c r="I344" s="62">
        <v>10285800</v>
      </c>
      <c r="J344" s="62">
        <v>10362500</v>
      </c>
      <c r="K344" s="62">
        <v>7241250</v>
      </c>
      <c r="L344" s="62">
        <v>1309500</v>
      </c>
      <c r="M344" s="62">
        <v>4814200</v>
      </c>
      <c r="N344" s="62">
        <v>12876000</v>
      </c>
      <c r="O344" s="62">
        <v>3093850</v>
      </c>
      <c r="P344" s="62">
        <v>2088000</v>
      </c>
      <c r="Q344" s="62">
        <v>7119100</v>
      </c>
      <c r="R344" s="62">
        <v>161000</v>
      </c>
      <c r="S344" s="62">
        <v>3499600</v>
      </c>
      <c r="T344" s="72">
        <f t="shared" si="17"/>
        <v>64380000</v>
      </c>
      <c r="U344" s="59">
        <f t="shared" si="18"/>
        <v>0</v>
      </c>
      <c r="V344" s="57">
        <f t="shared" si="19"/>
        <v>0</v>
      </c>
      <c r="W344" s="59">
        <v>0</v>
      </c>
      <c r="X344" s="57">
        <f t="shared" si="20"/>
        <v>0</v>
      </c>
    </row>
    <row r="345" spans="2:24">
      <c r="B345" s="79">
        <f>'PER TRIWULAN'!A339</f>
        <v>334</v>
      </c>
      <c r="C345" s="54" t="str">
        <f>'PER TRIWULAN'!I339</f>
        <v xml:space="preserve"> Kedungjati </v>
      </c>
      <c r="D345" s="36" t="str">
        <f>'PER TRIWULAN'!B339</f>
        <v>SD NEGERI 1 PANIMBO</v>
      </c>
      <c r="E345" s="71">
        <f>'PER TRIWULAN'!X339</f>
        <v>92510000</v>
      </c>
      <c r="F345" s="89">
        <v>92510000</v>
      </c>
      <c r="G345" s="62">
        <v>3865000</v>
      </c>
      <c r="H345" s="62">
        <v>750000</v>
      </c>
      <c r="I345" s="62">
        <v>13538000</v>
      </c>
      <c r="J345" s="62">
        <v>13421500</v>
      </c>
      <c r="K345" s="62">
        <v>23480650</v>
      </c>
      <c r="L345" s="62">
        <v>1428145</v>
      </c>
      <c r="M345" s="62">
        <v>1100000</v>
      </c>
      <c r="N345" s="62">
        <v>18000000</v>
      </c>
      <c r="O345" s="62">
        <v>8092600</v>
      </c>
      <c r="P345" s="62">
        <v>750000</v>
      </c>
      <c r="Q345" s="62">
        <v>1240000</v>
      </c>
      <c r="R345" s="62">
        <v>6269000</v>
      </c>
      <c r="S345" s="62">
        <v>575000</v>
      </c>
      <c r="T345" s="72">
        <f t="shared" si="17"/>
        <v>92509895</v>
      </c>
      <c r="U345" s="59">
        <f t="shared" si="18"/>
        <v>0</v>
      </c>
      <c r="V345" s="57">
        <f t="shared" si="19"/>
        <v>105</v>
      </c>
      <c r="W345" s="59">
        <v>105</v>
      </c>
      <c r="X345" s="57">
        <f t="shared" si="20"/>
        <v>0</v>
      </c>
    </row>
    <row r="346" spans="2:24">
      <c r="B346" s="79">
        <f>'PER TRIWULAN'!A340</f>
        <v>335</v>
      </c>
      <c r="C346" s="54" t="str">
        <f>'PER TRIWULAN'!I340</f>
        <v xml:space="preserve"> Kedungjati </v>
      </c>
      <c r="D346" s="36" t="str">
        <f>'PER TRIWULAN'!B340</f>
        <v>SD NEGERI 1 PRIGI</v>
      </c>
      <c r="E346" s="71">
        <f>'PER TRIWULAN'!X340</f>
        <v>64380000</v>
      </c>
      <c r="F346" s="89">
        <v>64380000</v>
      </c>
      <c r="G346" s="62">
        <v>2738000</v>
      </c>
      <c r="H346" s="62">
        <v>1075600</v>
      </c>
      <c r="I346" s="62">
        <v>10216050</v>
      </c>
      <c r="J346" s="62">
        <v>7965639</v>
      </c>
      <c r="K346" s="62">
        <v>7222900</v>
      </c>
      <c r="L346" s="62">
        <v>1558761</v>
      </c>
      <c r="M346" s="62">
        <v>4463050</v>
      </c>
      <c r="N346" s="62">
        <v>12876000</v>
      </c>
      <c r="O346" s="62">
        <v>5585000</v>
      </c>
      <c r="P346" s="62">
        <v>0</v>
      </c>
      <c r="Q346" s="62">
        <v>2809000</v>
      </c>
      <c r="R346" s="62">
        <v>870000</v>
      </c>
      <c r="S346" s="62">
        <v>3520000</v>
      </c>
      <c r="T346" s="72">
        <f t="shared" si="17"/>
        <v>60900000</v>
      </c>
      <c r="U346" s="59">
        <f t="shared" si="18"/>
        <v>0</v>
      </c>
      <c r="V346" s="57">
        <f t="shared" si="19"/>
        <v>3480000</v>
      </c>
      <c r="W346" s="59">
        <v>3480000</v>
      </c>
      <c r="X346" s="57">
        <f t="shared" si="20"/>
        <v>0</v>
      </c>
    </row>
    <row r="347" spans="2:24">
      <c r="B347" s="79">
        <f>'PER TRIWULAN'!A341</f>
        <v>336</v>
      </c>
      <c r="C347" s="54" t="str">
        <f>'PER TRIWULAN'!I341</f>
        <v xml:space="preserve"> Kedungjati </v>
      </c>
      <c r="D347" s="36" t="str">
        <f>'PER TRIWULAN'!B341</f>
        <v>SD NEGERI 1 WATES</v>
      </c>
      <c r="E347" s="71">
        <f>'PER TRIWULAN'!X341</f>
        <v>96860000</v>
      </c>
      <c r="F347" s="89">
        <v>96860000</v>
      </c>
      <c r="G347" s="62">
        <v>2895000</v>
      </c>
      <c r="H347" s="62">
        <v>631000</v>
      </c>
      <c r="I347" s="62">
        <v>12317150</v>
      </c>
      <c r="J347" s="62">
        <v>10776600</v>
      </c>
      <c r="K347" s="62">
        <v>39349250</v>
      </c>
      <c r="L347" s="62">
        <v>1935700</v>
      </c>
      <c r="M347" s="62">
        <v>3946000</v>
      </c>
      <c r="N347" s="62">
        <v>19172000</v>
      </c>
      <c r="O347" s="62">
        <v>1160000</v>
      </c>
      <c r="P347" s="62">
        <v>0</v>
      </c>
      <c r="Q347" s="62">
        <v>4004300</v>
      </c>
      <c r="R347" s="62">
        <v>673000</v>
      </c>
      <c r="S347" s="62">
        <v>0</v>
      </c>
      <c r="T347" s="72">
        <f t="shared" si="17"/>
        <v>96860000</v>
      </c>
      <c r="U347" s="59">
        <f t="shared" si="18"/>
        <v>0</v>
      </c>
      <c r="V347" s="57">
        <f t="shared" si="19"/>
        <v>0</v>
      </c>
      <c r="W347" s="59">
        <v>0</v>
      </c>
      <c r="X347" s="57">
        <f t="shared" si="20"/>
        <v>0</v>
      </c>
    </row>
    <row r="348" spans="2:24">
      <c r="B348" s="79">
        <f>'PER TRIWULAN'!A342</f>
        <v>337</v>
      </c>
      <c r="C348" s="54" t="str">
        <f>'PER TRIWULAN'!I342</f>
        <v xml:space="preserve"> Kedungjati </v>
      </c>
      <c r="D348" s="36" t="str">
        <f>'PER TRIWULAN'!B342</f>
        <v>SD NEGERI 2 DERAS</v>
      </c>
      <c r="E348" s="71">
        <f>'PER TRIWULAN'!X342</f>
        <v>93380000</v>
      </c>
      <c r="F348" s="89">
        <v>93380000</v>
      </c>
      <c r="G348" s="62">
        <v>5198000</v>
      </c>
      <c r="H348" s="62">
        <v>850000</v>
      </c>
      <c r="I348" s="62">
        <v>16622900</v>
      </c>
      <c r="J348" s="62">
        <v>6471600</v>
      </c>
      <c r="K348" s="62">
        <v>14505000</v>
      </c>
      <c r="L348" s="62">
        <v>1334500</v>
      </c>
      <c r="M348" s="62">
        <v>14986000</v>
      </c>
      <c r="N348" s="62">
        <v>14971000</v>
      </c>
      <c r="O348" s="62">
        <v>3588000</v>
      </c>
      <c r="P348" s="62">
        <v>3118000</v>
      </c>
      <c r="Q348" s="62">
        <v>988000</v>
      </c>
      <c r="R348" s="62">
        <v>7165000</v>
      </c>
      <c r="S348" s="62">
        <v>3582000</v>
      </c>
      <c r="T348" s="72">
        <f t="shared" si="17"/>
        <v>93380000</v>
      </c>
      <c r="U348" s="59">
        <f t="shared" si="18"/>
        <v>0</v>
      </c>
      <c r="V348" s="57">
        <f t="shared" si="19"/>
        <v>0</v>
      </c>
      <c r="W348" s="59">
        <v>0</v>
      </c>
      <c r="X348" s="57">
        <f t="shared" si="20"/>
        <v>0</v>
      </c>
    </row>
    <row r="349" spans="2:24">
      <c r="B349" s="79">
        <f>'PER TRIWULAN'!A343</f>
        <v>338</v>
      </c>
      <c r="C349" s="54" t="str">
        <f>'PER TRIWULAN'!I343</f>
        <v xml:space="preserve"> Kedungjati </v>
      </c>
      <c r="D349" s="36" t="str">
        <f>'PER TRIWULAN'!B343</f>
        <v>SD NEGERI 2 JUMO</v>
      </c>
      <c r="E349" s="71">
        <f>'PER TRIWULAN'!X343</f>
        <v>93670000</v>
      </c>
      <c r="F349" s="89">
        <v>93670000</v>
      </c>
      <c r="G349" s="62">
        <v>3942700</v>
      </c>
      <c r="H349" s="62">
        <v>250000</v>
      </c>
      <c r="I349" s="62">
        <v>13193000</v>
      </c>
      <c r="J349" s="62">
        <v>13552225</v>
      </c>
      <c r="K349" s="62">
        <v>29223300</v>
      </c>
      <c r="L349" s="62">
        <v>2978775</v>
      </c>
      <c r="M349" s="62">
        <v>3960000</v>
      </c>
      <c r="N349" s="62">
        <v>18600000</v>
      </c>
      <c r="O349" s="62">
        <v>3120000</v>
      </c>
      <c r="P349" s="62">
        <v>0</v>
      </c>
      <c r="Q349" s="62">
        <v>2450000</v>
      </c>
      <c r="R349" s="62">
        <v>2400000</v>
      </c>
      <c r="S349" s="62"/>
      <c r="T349" s="72">
        <f t="shared" si="17"/>
        <v>93670000</v>
      </c>
      <c r="U349" s="59">
        <f t="shared" si="18"/>
        <v>0</v>
      </c>
      <c r="V349" s="57">
        <f t="shared" si="19"/>
        <v>0</v>
      </c>
      <c r="W349" s="59">
        <v>0</v>
      </c>
      <c r="X349" s="57">
        <f t="shared" si="20"/>
        <v>0</v>
      </c>
    </row>
    <row r="350" spans="2:24">
      <c r="B350" s="79">
        <f>'PER TRIWULAN'!A344</f>
        <v>339</v>
      </c>
      <c r="C350" s="54" t="str">
        <f>'PER TRIWULAN'!I344</f>
        <v xml:space="preserve"> Kedungjati </v>
      </c>
      <c r="D350" s="36" t="str">
        <f>'PER TRIWULAN'!B344</f>
        <v>SD NEGERI 2 KALIMORO</v>
      </c>
      <c r="E350" s="71">
        <f>'PER TRIWULAN'!X344</f>
        <v>89610000</v>
      </c>
      <c r="F350" s="89">
        <v>89610000</v>
      </c>
      <c r="G350" s="62">
        <v>5872690</v>
      </c>
      <c r="H350" s="62">
        <v>774000</v>
      </c>
      <c r="I350" s="62">
        <v>23198800</v>
      </c>
      <c r="J350" s="62">
        <v>6255210</v>
      </c>
      <c r="K350" s="62">
        <v>13638550</v>
      </c>
      <c r="L350" s="62">
        <v>8809500</v>
      </c>
      <c r="M350" s="62">
        <v>4930000</v>
      </c>
      <c r="N350" s="62">
        <v>12000000</v>
      </c>
      <c r="O350" s="62">
        <v>3390000</v>
      </c>
      <c r="P350" s="62">
        <v>0</v>
      </c>
      <c r="Q350" s="62">
        <v>2828050</v>
      </c>
      <c r="R350" s="62">
        <v>0</v>
      </c>
      <c r="S350" s="62">
        <v>7913200</v>
      </c>
      <c r="T350" s="72">
        <f t="shared" si="17"/>
        <v>89610000</v>
      </c>
      <c r="U350" s="59">
        <f t="shared" si="18"/>
        <v>0</v>
      </c>
      <c r="V350" s="57">
        <f t="shared" si="19"/>
        <v>0</v>
      </c>
      <c r="W350" s="59">
        <v>0</v>
      </c>
      <c r="X350" s="57">
        <f t="shared" si="20"/>
        <v>0</v>
      </c>
    </row>
    <row r="351" spans="2:24">
      <c r="B351" s="79">
        <f>'PER TRIWULAN'!A345</f>
        <v>340</v>
      </c>
      <c r="C351" s="54" t="str">
        <f>'PER TRIWULAN'!I345</f>
        <v xml:space="preserve"> Kedungjati </v>
      </c>
      <c r="D351" s="36" t="str">
        <f>'PER TRIWULAN'!B345</f>
        <v>SD NEGERI 2 KARANGLANGU</v>
      </c>
      <c r="E351" s="71">
        <f>'PER TRIWULAN'!X345</f>
        <v>63510000</v>
      </c>
      <c r="F351" s="89">
        <v>63510000</v>
      </c>
      <c r="G351" s="62">
        <v>4143000</v>
      </c>
      <c r="H351" s="62">
        <v>300000</v>
      </c>
      <c r="I351" s="62">
        <v>22441429</v>
      </c>
      <c r="J351" s="62">
        <v>7567000</v>
      </c>
      <c r="K351" s="62">
        <v>6085500</v>
      </c>
      <c r="L351" s="62">
        <v>4481071</v>
      </c>
      <c r="M351" s="62">
        <v>1080000</v>
      </c>
      <c r="N351" s="62">
        <v>9600000</v>
      </c>
      <c r="O351" s="62">
        <v>4697000</v>
      </c>
      <c r="P351" s="62">
        <v>0</v>
      </c>
      <c r="Q351" s="62">
        <v>2000000</v>
      </c>
      <c r="R351" s="62">
        <v>1100000</v>
      </c>
      <c r="S351" s="62"/>
      <c r="T351" s="72">
        <f t="shared" si="17"/>
        <v>63495000</v>
      </c>
      <c r="U351" s="59">
        <f t="shared" si="18"/>
        <v>0</v>
      </c>
      <c r="V351" s="57">
        <f t="shared" si="19"/>
        <v>15000</v>
      </c>
      <c r="W351" s="59">
        <v>15000</v>
      </c>
      <c r="X351" s="57">
        <f t="shared" si="20"/>
        <v>0</v>
      </c>
    </row>
    <row r="352" spans="2:24">
      <c r="B352" s="79">
        <f>'PER TRIWULAN'!A346</f>
        <v>341</v>
      </c>
      <c r="C352" s="54" t="str">
        <f>'PER TRIWULAN'!I346</f>
        <v xml:space="preserve"> Kedungjati </v>
      </c>
      <c r="D352" s="36" t="str">
        <f>'PER TRIWULAN'!B346</f>
        <v>SD NEGERI 2 KEDUNGJATI</v>
      </c>
      <c r="E352" s="71">
        <f>'PER TRIWULAN'!X346</f>
        <v>129630000</v>
      </c>
      <c r="F352" s="89">
        <v>129630000</v>
      </c>
      <c r="G352" s="62">
        <v>4463000</v>
      </c>
      <c r="H352" s="62">
        <v>579500</v>
      </c>
      <c r="I352" s="62">
        <v>32320000</v>
      </c>
      <c r="J352" s="62">
        <v>19694300</v>
      </c>
      <c r="K352" s="62">
        <v>22432450</v>
      </c>
      <c r="L352" s="62">
        <v>2354780</v>
      </c>
      <c r="M352" s="62">
        <v>1336415</v>
      </c>
      <c r="N352" s="62">
        <v>25900000</v>
      </c>
      <c r="O352" s="62">
        <v>3020000</v>
      </c>
      <c r="P352" s="62">
        <v>3380500</v>
      </c>
      <c r="Q352" s="62">
        <v>3949000</v>
      </c>
      <c r="R352" s="62">
        <v>8550000</v>
      </c>
      <c r="S352" s="62">
        <v>1650000</v>
      </c>
      <c r="T352" s="72">
        <f t="shared" si="17"/>
        <v>129629945</v>
      </c>
      <c r="U352" s="59">
        <f t="shared" si="18"/>
        <v>0</v>
      </c>
      <c r="V352" s="57">
        <f t="shared" si="19"/>
        <v>55</v>
      </c>
      <c r="W352" s="59">
        <v>55</v>
      </c>
      <c r="X352" s="57">
        <f t="shared" si="20"/>
        <v>0</v>
      </c>
    </row>
    <row r="353" spans="2:24">
      <c r="B353" s="79">
        <f>'PER TRIWULAN'!A347</f>
        <v>342</v>
      </c>
      <c r="C353" s="54" t="str">
        <f>'PER TRIWULAN'!I347</f>
        <v xml:space="preserve"> Kedungjati </v>
      </c>
      <c r="D353" s="36" t="str">
        <f>'PER TRIWULAN'!B347</f>
        <v>SD NEGERI 2 NGOMBAK</v>
      </c>
      <c r="E353" s="71">
        <f>'PER TRIWULAN'!X347</f>
        <v>73080000</v>
      </c>
      <c r="F353" s="89">
        <v>73080000</v>
      </c>
      <c r="G353" s="62">
        <v>2363500</v>
      </c>
      <c r="H353" s="62">
        <v>952324</v>
      </c>
      <c r="I353" s="62">
        <v>12449000</v>
      </c>
      <c r="J353" s="62">
        <v>12055701</v>
      </c>
      <c r="K353" s="62">
        <v>14248975</v>
      </c>
      <c r="L353" s="62">
        <v>3677250</v>
      </c>
      <c r="M353" s="62">
        <v>7391500</v>
      </c>
      <c r="N353" s="62">
        <v>13200000</v>
      </c>
      <c r="O353" s="62">
        <v>3574800</v>
      </c>
      <c r="P353" s="62">
        <v>0</v>
      </c>
      <c r="Q353" s="62">
        <v>3166950</v>
      </c>
      <c r="R353" s="62">
        <v>0</v>
      </c>
      <c r="S353" s="62">
        <v>0</v>
      </c>
      <c r="T353" s="72">
        <f t="shared" si="17"/>
        <v>73080000</v>
      </c>
      <c r="U353" s="59">
        <f t="shared" si="18"/>
        <v>0</v>
      </c>
      <c r="V353" s="57">
        <f t="shared" si="19"/>
        <v>0</v>
      </c>
      <c r="W353" s="59">
        <v>0</v>
      </c>
      <c r="X353" s="57">
        <f t="shared" si="20"/>
        <v>0</v>
      </c>
    </row>
    <row r="354" spans="2:24">
      <c r="B354" s="79">
        <f>'PER TRIWULAN'!A348</f>
        <v>343</v>
      </c>
      <c r="C354" s="54" t="str">
        <f>'PER TRIWULAN'!I348</f>
        <v xml:space="preserve"> Kedungjati </v>
      </c>
      <c r="D354" s="36" t="str">
        <f>'PER TRIWULAN'!B348</f>
        <v>SD NEGERI 2 PADAS</v>
      </c>
      <c r="E354" s="71">
        <f>'PER TRIWULAN'!X348</f>
        <v>74240000</v>
      </c>
      <c r="F354" s="89">
        <v>74240000</v>
      </c>
      <c r="G354" s="62">
        <v>2788000</v>
      </c>
      <c r="H354" s="62">
        <v>855000</v>
      </c>
      <c r="I354" s="62">
        <v>8159500</v>
      </c>
      <c r="J354" s="62">
        <v>14886300</v>
      </c>
      <c r="K354" s="62">
        <v>19580850</v>
      </c>
      <c r="L354" s="62">
        <v>4252350</v>
      </c>
      <c r="M354" s="62">
        <v>5963000</v>
      </c>
      <c r="N354" s="62">
        <v>12000000</v>
      </c>
      <c r="O354" s="62">
        <v>1100000</v>
      </c>
      <c r="P354" s="62"/>
      <c r="Q354" s="62">
        <v>2300000</v>
      </c>
      <c r="R354" s="62">
        <v>2355000</v>
      </c>
      <c r="S354" s="62"/>
      <c r="T354" s="72">
        <f t="shared" si="17"/>
        <v>74240000</v>
      </c>
      <c r="U354" s="59">
        <f t="shared" si="18"/>
        <v>0</v>
      </c>
      <c r="V354" s="57">
        <f t="shared" si="19"/>
        <v>0</v>
      </c>
      <c r="W354" s="59">
        <v>0</v>
      </c>
      <c r="X354" s="57">
        <f t="shared" si="20"/>
        <v>0</v>
      </c>
    </row>
    <row r="355" spans="2:24">
      <c r="B355" s="79">
        <f>'PER TRIWULAN'!A349</f>
        <v>344</v>
      </c>
      <c r="C355" s="54" t="str">
        <f>'PER TRIWULAN'!I349</f>
        <v xml:space="preserve"> Kedungjati </v>
      </c>
      <c r="D355" s="36" t="str">
        <f>'PER TRIWULAN'!B349</f>
        <v>SD NEGERI 2 PANIMBO</v>
      </c>
      <c r="E355" s="71">
        <f>'PER TRIWULAN'!X349</f>
        <v>80910000</v>
      </c>
      <c r="F355" s="89">
        <v>80910000</v>
      </c>
      <c r="G355" s="62">
        <v>3823000</v>
      </c>
      <c r="H355" s="62">
        <v>1550000</v>
      </c>
      <c r="I355" s="62">
        <v>12233050</v>
      </c>
      <c r="J355" s="62">
        <v>17955900</v>
      </c>
      <c r="K355" s="62">
        <v>6272500</v>
      </c>
      <c r="L355" s="62">
        <v>317500</v>
      </c>
      <c r="M355" s="62">
        <v>5606000</v>
      </c>
      <c r="N355" s="62">
        <v>16200000</v>
      </c>
      <c r="O355" s="62">
        <v>5238000</v>
      </c>
      <c r="P355" s="62">
        <v>0</v>
      </c>
      <c r="Q355" s="62">
        <v>3900000</v>
      </c>
      <c r="R355" s="62">
        <v>613000</v>
      </c>
      <c r="S355" s="62">
        <v>7200000</v>
      </c>
      <c r="T355" s="72">
        <f t="shared" si="17"/>
        <v>80908950</v>
      </c>
      <c r="U355" s="59">
        <f t="shared" si="18"/>
        <v>0</v>
      </c>
      <c r="V355" s="57">
        <f t="shared" si="19"/>
        <v>1050</v>
      </c>
      <c r="W355" s="59">
        <v>1050</v>
      </c>
      <c r="X355" s="57">
        <f t="shared" si="20"/>
        <v>0</v>
      </c>
    </row>
    <row r="356" spans="2:24">
      <c r="B356" s="79">
        <f>'PER TRIWULAN'!A350</f>
        <v>345</v>
      </c>
      <c r="C356" s="54" t="str">
        <f>'PER TRIWULAN'!I350</f>
        <v xml:space="preserve"> Kedungjati </v>
      </c>
      <c r="D356" s="36" t="str">
        <f>'PER TRIWULAN'!B350</f>
        <v>SD NEGERI 2 PRIGI</v>
      </c>
      <c r="E356" s="71">
        <f>'PER TRIWULAN'!X350</f>
        <v>16965000</v>
      </c>
      <c r="F356" s="89">
        <v>16965000</v>
      </c>
      <c r="G356" s="62">
        <v>0</v>
      </c>
      <c r="H356" s="62">
        <v>0</v>
      </c>
      <c r="I356" s="62">
        <v>1317000</v>
      </c>
      <c r="J356" s="62">
        <v>1798105</v>
      </c>
      <c r="K356" s="62">
        <v>3309300</v>
      </c>
      <c r="L356" s="62">
        <v>169045</v>
      </c>
      <c r="M356" s="62">
        <v>0</v>
      </c>
      <c r="N356" s="62">
        <v>3200000</v>
      </c>
      <c r="O356" s="62">
        <v>2200000</v>
      </c>
      <c r="P356" s="62">
        <v>0</v>
      </c>
      <c r="Q356" s="62">
        <v>1693800</v>
      </c>
      <c r="R356" s="62">
        <v>675000</v>
      </c>
      <c r="S356" s="62">
        <v>2602750</v>
      </c>
      <c r="T356" s="72">
        <f t="shared" si="17"/>
        <v>16965000</v>
      </c>
      <c r="U356" s="59">
        <f t="shared" si="18"/>
        <v>0</v>
      </c>
      <c r="V356" s="57">
        <f t="shared" si="19"/>
        <v>0</v>
      </c>
      <c r="W356" s="59">
        <v>0</v>
      </c>
      <c r="X356" s="57">
        <f t="shared" si="20"/>
        <v>0</v>
      </c>
    </row>
    <row r="357" spans="2:24">
      <c r="B357" s="79">
        <f>'PER TRIWULAN'!A351</f>
        <v>346</v>
      </c>
      <c r="C357" s="54" t="str">
        <f>'PER TRIWULAN'!I351</f>
        <v xml:space="preserve"> Kedungjati </v>
      </c>
      <c r="D357" s="36" t="str">
        <f>'PER TRIWULAN'!B351</f>
        <v>SD NEGERI 2 WATES</v>
      </c>
      <c r="E357" s="71">
        <f>'PER TRIWULAN'!X351</f>
        <v>110200000</v>
      </c>
      <c r="F357" s="89">
        <v>110200000</v>
      </c>
      <c r="G357" s="62">
        <v>4350000</v>
      </c>
      <c r="H357" s="62">
        <v>3175000</v>
      </c>
      <c r="I357" s="62">
        <v>13151000</v>
      </c>
      <c r="J357" s="62">
        <v>22492900</v>
      </c>
      <c r="K357" s="62">
        <v>14497450</v>
      </c>
      <c r="L357" s="62">
        <v>1346300</v>
      </c>
      <c r="M357" s="62">
        <v>2463750</v>
      </c>
      <c r="N357" s="62">
        <v>21365000</v>
      </c>
      <c r="O357" s="62">
        <v>9003600</v>
      </c>
      <c r="P357" s="62">
        <v>30000</v>
      </c>
      <c r="Q357" s="62">
        <v>4791000</v>
      </c>
      <c r="R357" s="62">
        <v>970000</v>
      </c>
      <c r="S357" s="62">
        <v>12564000</v>
      </c>
      <c r="T357" s="72">
        <f t="shared" si="17"/>
        <v>110200000</v>
      </c>
      <c r="U357" s="59">
        <f t="shared" si="18"/>
        <v>0</v>
      </c>
      <c r="V357" s="57">
        <f t="shared" si="19"/>
        <v>0</v>
      </c>
      <c r="W357" s="59">
        <v>0</v>
      </c>
      <c r="X357" s="57">
        <f t="shared" si="20"/>
        <v>0</v>
      </c>
    </row>
    <row r="358" spans="2:24">
      <c r="B358" s="79">
        <f>'PER TRIWULAN'!A352</f>
        <v>347</v>
      </c>
      <c r="C358" s="54" t="str">
        <f>'PER TRIWULAN'!I352</f>
        <v xml:space="preserve"> Kedungjati </v>
      </c>
      <c r="D358" s="36" t="str">
        <f>'PER TRIWULAN'!B352</f>
        <v>SD NEGERI 3 JUMO</v>
      </c>
      <c r="E358" s="71">
        <f>'PER TRIWULAN'!X352</f>
        <v>55970000</v>
      </c>
      <c r="F358" s="89">
        <v>55970000</v>
      </c>
      <c r="G358" s="62">
        <v>2553500</v>
      </c>
      <c r="H358" s="62">
        <v>164500</v>
      </c>
      <c r="I358" s="62">
        <v>6382450</v>
      </c>
      <c r="J358" s="62">
        <v>6398750</v>
      </c>
      <c r="K358" s="62">
        <v>12776600</v>
      </c>
      <c r="L358" s="62">
        <v>3249359</v>
      </c>
      <c r="M358" s="62">
        <v>1578000</v>
      </c>
      <c r="N358" s="62">
        <v>11060000</v>
      </c>
      <c r="O358" s="62">
        <v>5671100</v>
      </c>
      <c r="P358" s="62">
        <v>250000</v>
      </c>
      <c r="Q358" s="62">
        <v>3185000</v>
      </c>
      <c r="R358" s="62">
        <v>0</v>
      </c>
      <c r="S358" s="62">
        <v>2700700</v>
      </c>
      <c r="T358" s="72">
        <f t="shared" si="17"/>
        <v>55969959</v>
      </c>
      <c r="U358" s="59">
        <f t="shared" si="18"/>
        <v>0</v>
      </c>
      <c r="V358" s="57">
        <f t="shared" si="19"/>
        <v>41</v>
      </c>
      <c r="W358" s="59">
        <v>41</v>
      </c>
      <c r="X358" s="57">
        <f t="shared" si="20"/>
        <v>0</v>
      </c>
    </row>
    <row r="359" spans="2:24">
      <c r="B359" s="79">
        <f>'PER TRIWULAN'!A353</f>
        <v>348</v>
      </c>
      <c r="C359" s="54" t="str">
        <f>'PER TRIWULAN'!I353</f>
        <v xml:space="preserve"> Kedungjati </v>
      </c>
      <c r="D359" s="36" t="str">
        <f>'PER TRIWULAN'!B353</f>
        <v>SD NEGERI 3 KALIMORO</v>
      </c>
      <c r="E359" s="71">
        <f>'PER TRIWULAN'!X353</f>
        <v>73370000</v>
      </c>
      <c r="F359" s="89">
        <v>73370000</v>
      </c>
      <c r="G359" s="62">
        <v>3582000</v>
      </c>
      <c r="H359" s="62">
        <v>300000</v>
      </c>
      <c r="I359" s="62">
        <v>13493250</v>
      </c>
      <c r="J359" s="62">
        <v>12184500</v>
      </c>
      <c r="K359" s="62">
        <v>14415550</v>
      </c>
      <c r="L359" s="62">
        <v>493000</v>
      </c>
      <c r="M359" s="62">
        <v>1818000</v>
      </c>
      <c r="N359" s="62">
        <v>14400000</v>
      </c>
      <c r="O359" s="62">
        <v>7103700</v>
      </c>
      <c r="P359" s="62">
        <v>0</v>
      </c>
      <c r="Q359" s="62">
        <v>2200000</v>
      </c>
      <c r="R359" s="62">
        <v>3380000</v>
      </c>
      <c r="S359" s="62">
        <v>0</v>
      </c>
      <c r="T359" s="72">
        <f t="shared" si="17"/>
        <v>73370000</v>
      </c>
      <c r="U359" s="59">
        <f t="shared" si="18"/>
        <v>0</v>
      </c>
      <c r="V359" s="57">
        <f t="shared" si="19"/>
        <v>0</v>
      </c>
      <c r="W359" s="59">
        <v>0</v>
      </c>
      <c r="X359" s="57">
        <f t="shared" si="20"/>
        <v>0</v>
      </c>
    </row>
    <row r="360" spans="2:24">
      <c r="B360" s="79">
        <f>'PER TRIWULAN'!A354</f>
        <v>349</v>
      </c>
      <c r="C360" s="54" t="str">
        <f>'PER TRIWULAN'!I354</f>
        <v xml:space="preserve"> Kedungjati </v>
      </c>
      <c r="D360" s="36" t="str">
        <f>'PER TRIWULAN'!B354</f>
        <v>SD NEGERI 3 KARANGLANGU</v>
      </c>
      <c r="E360" s="71">
        <f>'PER TRIWULAN'!X354</f>
        <v>91350000</v>
      </c>
      <c r="F360" s="89">
        <v>91350000</v>
      </c>
      <c r="G360" s="62">
        <v>1711250</v>
      </c>
      <c r="H360" s="62">
        <v>493000</v>
      </c>
      <c r="I360" s="62">
        <v>15752000</v>
      </c>
      <c r="J360" s="62">
        <v>20623000</v>
      </c>
      <c r="K360" s="62">
        <v>18511250</v>
      </c>
      <c r="L360" s="62">
        <v>1131500</v>
      </c>
      <c r="M360" s="62">
        <v>3325000</v>
      </c>
      <c r="N360" s="62">
        <v>15810000</v>
      </c>
      <c r="O360" s="62">
        <v>4610000</v>
      </c>
      <c r="P360" s="62">
        <v>2370000</v>
      </c>
      <c r="Q360" s="62">
        <v>4358000</v>
      </c>
      <c r="R360" s="62">
        <v>2155000</v>
      </c>
      <c r="S360" s="62">
        <v>500000</v>
      </c>
      <c r="T360" s="72">
        <f t="shared" si="17"/>
        <v>91350000</v>
      </c>
      <c r="U360" s="59">
        <f t="shared" si="18"/>
        <v>0</v>
      </c>
      <c r="V360" s="57">
        <f t="shared" si="19"/>
        <v>0</v>
      </c>
      <c r="W360" s="59">
        <v>0</v>
      </c>
      <c r="X360" s="57">
        <f t="shared" si="20"/>
        <v>0</v>
      </c>
    </row>
    <row r="361" spans="2:24">
      <c r="B361" s="79">
        <f>'PER TRIWULAN'!A355</f>
        <v>350</v>
      </c>
      <c r="C361" s="54" t="str">
        <f>'PER TRIWULAN'!I355</f>
        <v xml:space="preserve"> Kedungjati </v>
      </c>
      <c r="D361" s="36" t="str">
        <f>'PER TRIWULAN'!B355</f>
        <v>SD NEGERI 3 KEDUNGJATI</v>
      </c>
      <c r="E361" s="71">
        <f>'PER TRIWULAN'!X355</f>
        <v>58580000</v>
      </c>
      <c r="F361" s="89">
        <v>58580000</v>
      </c>
      <c r="G361" s="62">
        <v>1868000</v>
      </c>
      <c r="H361" s="62">
        <v>450000</v>
      </c>
      <c r="I361" s="62">
        <v>9732800</v>
      </c>
      <c r="J361" s="62">
        <v>10042350</v>
      </c>
      <c r="K361" s="62">
        <v>14284150</v>
      </c>
      <c r="L361" s="62">
        <v>847626</v>
      </c>
      <c r="M361" s="62">
        <v>4523600</v>
      </c>
      <c r="N361" s="62">
        <v>11540000</v>
      </c>
      <c r="O361" s="62">
        <v>3150000</v>
      </c>
      <c r="P361" s="62">
        <v>0</v>
      </c>
      <c r="Q361" s="62">
        <v>1690950</v>
      </c>
      <c r="R361" s="62">
        <v>450000</v>
      </c>
      <c r="S361" s="62"/>
      <c r="T361" s="72">
        <f t="shared" si="17"/>
        <v>58579476</v>
      </c>
      <c r="U361" s="59">
        <f t="shared" si="18"/>
        <v>0</v>
      </c>
      <c r="V361" s="57">
        <f t="shared" si="19"/>
        <v>524</v>
      </c>
      <c r="W361" s="59">
        <v>524</v>
      </c>
      <c r="X361" s="57">
        <f t="shared" si="20"/>
        <v>0</v>
      </c>
    </row>
    <row r="362" spans="2:24">
      <c r="B362" s="79">
        <f>'PER TRIWULAN'!A356</f>
        <v>351</v>
      </c>
      <c r="C362" s="54" t="str">
        <f>'PER TRIWULAN'!I356</f>
        <v xml:space="preserve"> Kedungjati </v>
      </c>
      <c r="D362" s="36" t="str">
        <f>'PER TRIWULAN'!B356</f>
        <v>SD NEGERI 3 KENTENGSARI</v>
      </c>
      <c r="E362" s="71">
        <f>'PER TRIWULAN'!X356</f>
        <v>44370000</v>
      </c>
      <c r="F362" s="89">
        <v>44370000</v>
      </c>
      <c r="G362" s="62">
        <v>417500</v>
      </c>
      <c r="H362" s="62">
        <v>300000</v>
      </c>
      <c r="I362" s="62">
        <v>2851600</v>
      </c>
      <c r="J362" s="62">
        <v>5473350</v>
      </c>
      <c r="K362" s="62">
        <v>9414100</v>
      </c>
      <c r="L362" s="62">
        <v>1140655</v>
      </c>
      <c r="M362" s="62">
        <v>2639895</v>
      </c>
      <c r="N362" s="62">
        <v>8874000</v>
      </c>
      <c r="O362" s="62">
        <v>4130700</v>
      </c>
      <c r="P362" s="62"/>
      <c r="Q362" s="62">
        <v>1040000</v>
      </c>
      <c r="R362" s="62">
        <v>4745000</v>
      </c>
      <c r="S362" s="62">
        <v>3343200</v>
      </c>
      <c r="T362" s="72">
        <f t="shared" si="17"/>
        <v>44370000</v>
      </c>
      <c r="U362" s="59">
        <f t="shared" si="18"/>
        <v>0</v>
      </c>
      <c r="V362" s="57">
        <f t="shared" si="19"/>
        <v>0</v>
      </c>
      <c r="W362" s="59">
        <v>0</v>
      </c>
      <c r="X362" s="57">
        <f t="shared" si="20"/>
        <v>0</v>
      </c>
    </row>
    <row r="363" spans="2:24">
      <c r="B363" s="79">
        <f>'PER TRIWULAN'!A357</f>
        <v>352</v>
      </c>
      <c r="C363" s="54" t="str">
        <f>'PER TRIWULAN'!I357</f>
        <v xml:space="preserve"> Kedungjati </v>
      </c>
      <c r="D363" s="36" t="str">
        <f>'PER TRIWULAN'!B357</f>
        <v>SD NEGERI 3 PADAS</v>
      </c>
      <c r="E363" s="71">
        <f>'PER TRIWULAN'!X357</f>
        <v>10440000</v>
      </c>
      <c r="F363" s="89">
        <v>10440000</v>
      </c>
      <c r="G363" s="62">
        <v>0</v>
      </c>
      <c r="H363" s="62">
        <v>0</v>
      </c>
      <c r="I363" s="62">
        <v>648000</v>
      </c>
      <c r="J363" s="62">
        <v>1466400</v>
      </c>
      <c r="K363" s="62">
        <v>2139600</v>
      </c>
      <c r="L363" s="62">
        <v>986000</v>
      </c>
      <c r="M363" s="62">
        <v>0</v>
      </c>
      <c r="N363" s="62">
        <v>2000000</v>
      </c>
      <c r="O363" s="62">
        <v>150000</v>
      </c>
      <c r="P363" s="62">
        <v>0</v>
      </c>
      <c r="Q363" s="62">
        <v>500000</v>
      </c>
      <c r="R363" s="62">
        <v>2550000</v>
      </c>
      <c r="S363" s="62"/>
      <c r="T363" s="72">
        <f t="shared" si="17"/>
        <v>10440000</v>
      </c>
      <c r="U363" s="59">
        <f t="shared" si="18"/>
        <v>0</v>
      </c>
      <c r="V363" s="57">
        <f t="shared" si="19"/>
        <v>0</v>
      </c>
      <c r="W363" s="59">
        <v>0</v>
      </c>
      <c r="X363" s="57">
        <f t="shared" si="20"/>
        <v>0</v>
      </c>
    </row>
    <row r="364" spans="2:24">
      <c r="B364" s="79">
        <f>'PER TRIWULAN'!A358</f>
        <v>353</v>
      </c>
      <c r="C364" s="54" t="str">
        <f>'PER TRIWULAN'!I358</f>
        <v xml:space="preserve"> Kedungjati </v>
      </c>
      <c r="D364" s="36" t="str">
        <f>'PER TRIWULAN'!B358</f>
        <v>SD NEGERI 3 PRIGI</v>
      </c>
      <c r="E364" s="71">
        <f>'PER TRIWULAN'!X358</f>
        <v>21460000</v>
      </c>
      <c r="F364" s="89">
        <v>21460000</v>
      </c>
      <c r="G364" s="62">
        <v>1985250</v>
      </c>
      <c r="H364" s="62">
        <v>119200</v>
      </c>
      <c r="I364" s="62">
        <v>829500</v>
      </c>
      <c r="J364" s="62">
        <v>3594250</v>
      </c>
      <c r="K364" s="62">
        <v>6016300</v>
      </c>
      <c r="L364" s="62">
        <v>778193</v>
      </c>
      <c r="M364" s="62">
        <v>1065000</v>
      </c>
      <c r="N364" s="62">
        <v>4300000</v>
      </c>
      <c r="O364" s="62">
        <v>1675000</v>
      </c>
      <c r="P364" s="62">
        <v>0</v>
      </c>
      <c r="Q364" s="62">
        <v>1097250</v>
      </c>
      <c r="R364" s="62">
        <v>0</v>
      </c>
      <c r="S364" s="62">
        <v>0</v>
      </c>
      <c r="T364" s="72">
        <f t="shared" si="17"/>
        <v>21459943</v>
      </c>
      <c r="U364" s="59">
        <f t="shared" si="18"/>
        <v>0</v>
      </c>
      <c r="V364" s="57">
        <f t="shared" si="19"/>
        <v>57</v>
      </c>
      <c r="W364" s="59">
        <v>57</v>
      </c>
      <c r="X364" s="57">
        <f t="shared" si="20"/>
        <v>0</v>
      </c>
    </row>
    <row r="365" spans="2:24">
      <c r="B365" s="79">
        <f>'PER TRIWULAN'!A359</f>
        <v>354</v>
      </c>
      <c r="C365" s="54" t="str">
        <f>'PER TRIWULAN'!I359</f>
        <v xml:space="preserve"> Kedungjati </v>
      </c>
      <c r="D365" s="36" t="str">
        <f>'PER TRIWULAN'!B359</f>
        <v>SD NEGERI 4 PADAS</v>
      </c>
      <c r="E365" s="71">
        <f>'PER TRIWULAN'!X359</f>
        <v>58580000</v>
      </c>
      <c r="F365" s="89">
        <v>58580000</v>
      </c>
      <c r="G365" s="62">
        <v>3078000</v>
      </c>
      <c r="H365" s="62">
        <v>91000</v>
      </c>
      <c r="I365" s="62">
        <v>9149050</v>
      </c>
      <c r="J365" s="62">
        <v>8017950</v>
      </c>
      <c r="K365" s="62">
        <v>13713756</v>
      </c>
      <c r="L365" s="62">
        <v>2392085</v>
      </c>
      <c r="M365" s="62">
        <v>1979659</v>
      </c>
      <c r="N365" s="62">
        <v>11320000</v>
      </c>
      <c r="O365" s="62">
        <v>2100000</v>
      </c>
      <c r="P365" s="62">
        <v>0</v>
      </c>
      <c r="Q365" s="62">
        <v>2633500</v>
      </c>
      <c r="R365" s="62">
        <v>4105000</v>
      </c>
      <c r="S365" s="62">
        <v>0</v>
      </c>
      <c r="T365" s="72">
        <f t="shared" si="17"/>
        <v>58580000</v>
      </c>
      <c r="U365" s="59">
        <f t="shared" si="18"/>
        <v>0</v>
      </c>
      <c r="V365" s="57">
        <f t="shared" si="19"/>
        <v>0</v>
      </c>
      <c r="W365" s="59">
        <v>0</v>
      </c>
      <c r="X365" s="57">
        <f t="shared" si="20"/>
        <v>0</v>
      </c>
    </row>
    <row r="366" spans="2:24">
      <c r="B366" s="79">
        <f>'PER TRIWULAN'!A360</f>
        <v>355</v>
      </c>
      <c r="C366" s="54" t="str">
        <f>'PER TRIWULAN'!I360</f>
        <v xml:space="preserve"> Kedungjati </v>
      </c>
      <c r="D366" s="36" t="str">
        <f>'PER TRIWULAN'!B360</f>
        <v>SD NEGERI 5 KEDUNGJATI</v>
      </c>
      <c r="E366" s="71">
        <f>'PER TRIWULAN'!X360</f>
        <v>51040000</v>
      </c>
      <c r="F366" s="89">
        <v>51040000</v>
      </c>
      <c r="G366" s="62">
        <v>2694000</v>
      </c>
      <c r="H366" s="62">
        <v>466000</v>
      </c>
      <c r="I366" s="62">
        <v>5566000</v>
      </c>
      <c r="J366" s="62">
        <v>6781900</v>
      </c>
      <c r="K366" s="62">
        <v>12692600</v>
      </c>
      <c r="L366" s="62">
        <v>1927500</v>
      </c>
      <c r="M366" s="62">
        <v>3981000</v>
      </c>
      <c r="N366" s="62">
        <v>9900000</v>
      </c>
      <c r="O366" s="62">
        <v>1758000</v>
      </c>
      <c r="P366" s="62"/>
      <c r="Q366" s="62">
        <v>4273000</v>
      </c>
      <c r="R366" s="62">
        <v>1000000</v>
      </c>
      <c r="S366" s="62"/>
      <c r="T366" s="72">
        <f t="shared" si="17"/>
        <v>51040000</v>
      </c>
      <c r="U366" s="59">
        <f t="shared" si="18"/>
        <v>0</v>
      </c>
      <c r="V366" s="57">
        <f t="shared" si="19"/>
        <v>0</v>
      </c>
      <c r="W366" s="59">
        <v>0</v>
      </c>
      <c r="X366" s="57">
        <f t="shared" si="20"/>
        <v>0</v>
      </c>
    </row>
    <row r="367" spans="2:24">
      <c r="B367" s="79">
        <f>'PER TRIWULAN'!A361</f>
        <v>356</v>
      </c>
      <c r="C367" s="54" t="str">
        <f>'PER TRIWULAN'!I361</f>
        <v xml:space="preserve"> Kedungjati </v>
      </c>
      <c r="D367" s="36" t="str">
        <f>'PER TRIWULAN'!B361</f>
        <v>SD NEGERI KLITIKAN</v>
      </c>
      <c r="E367" s="71">
        <f>'PER TRIWULAN'!X361</f>
        <v>44080000</v>
      </c>
      <c r="F367" s="89">
        <v>44080000</v>
      </c>
      <c r="G367" s="62">
        <v>2345000</v>
      </c>
      <c r="H367" s="62">
        <v>180000</v>
      </c>
      <c r="I367" s="62">
        <v>3585000</v>
      </c>
      <c r="J367" s="62">
        <v>3660350</v>
      </c>
      <c r="K367" s="62">
        <v>20161550</v>
      </c>
      <c r="L367" s="62">
        <v>543700</v>
      </c>
      <c r="M367" s="62">
        <v>3114400</v>
      </c>
      <c r="N367" s="62">
        <v>8775000</v>
      </c>
      <c r="O367" s="62">
        <v>1165000</v>
      </c>
      <c r="P367" s="62">
        <v>0</v>
      </c>
      <c r="Q367" s="62">
        <v>550000</v>
      </c>
      <c r="R367" s="62">
        <v>0</v>
      </c>
      <c r="S367" s="62">
        <v>0</v>
      </c>
      <c r="T367" s="72">
        <f t="shared" si="17"/>
        <v>44080000</v>
      </c>
      <c r="U367" s="59">
        <f t="shared" si="18"/>
        <v>0</v>
      </c>
      <c r="V367" s="57">
        <f t="shared" si="19"/>
        <v>0</v>
      </c>
      <c r="W367" s="59">
        <v>0</v>
      </c>
      <c r="X367" s="57">
        <f t="shared" si="20"/>
        <v>0</v>
      </c>
    </row>
    <row r="368" spans="2:24">
      <c r="B368" s="79">
        <f>'PER TRIWULAN'!A362</f>
        <v>357</v>
      </c>
      <c r="C368" s="54" t="str">
        <f>'PER TRIWULAN'!I362</f>
        <v xml:space="preserve"> Kedungjati </v>
      </c>
      <c r="D368" s="36" t="str">
        <f>'PER TRIWULAN'!B362</f>
        <v>SD NEGERI 1 JUMO</v>
      </c>
      <c r="E368" s="71">
        <f>'PER TRIWULAN'!X362</f>
        <v>117160000</v>
      </c>
      <c r="F368" s="89">
        <v>117160000</v>
      </c>
      <c r="G368" s="62">
        <v>5073000</v>
      </c>
      <c r="H368" s="62">
        <v>289000</v>
      </c>
      <c r="I368" s="62">
        <v>20448300</v>
      </c>
      <c r="J368" s="62">
        <v>23261650</v>
      </c>
      <c r="K368" s="62">
        <v>14849650</v>
      </c>
      <c r="L368" s="62">
        <v>15363800</v>
      </c>
      <c r="M368" s="62">
        <v>2095000</v>
      </c>
      <c r="N368" s="62">
        <v>19430000</v>
      </c>
      <c r="O368" s="62">
        <v>3245000</v>
      </c>
      <c r="P368" s="62">
        <v>1570000</v>
      </c>
      <c r="Q368" s="62">
        <v>5247600</v>
      </c>
      <c r="R368" s="62">
        <v>0</v>
      </c>
      <c r="S368" s="62">
        <v>6287000</v>
      </c>
      <c r="T368" s="72">
        <f t="shared" si="17"/>
        <v>117160000</v>
      </c>
      <c r="U368" s="59">
        <f t="shared" si="18"/>
        <v>0</v>
      </c>
      <c r="V368" s="57">
        <f t="shared" si="19"/>
        <v>0</v>
      </c>
      <c r="W368" s="59">
        <v>0</v>
      </c>
      <c r="X368" s="57">
        <f t="shared" si="20"/>
        <v>0</v>
      </c>
    </row>
    <row r="369" spans="2:24">
      <c r="B369" s="79">
        <f>'PER TRIWULAN'!A363</f>
        <v>358</v>
      </c>
      <c r="C369" s="54" t="str">
        <f>'PER TRIWULAN'!I363</f>
        <v xml:space="preserve"> Klambu </v>
      </c>
      <c r="D369" s="36" t="str">
        <f>'PER TRIWULAN'!B363</f>
        <v>SD NEGERI 1 KLAMBU</v>
      </c>
      <c r="E369" s="71">
        <f>'PER TRIWULAN'!X363</f>
        <v>136010000</v>
      </c>
      <c r="F369" s="89">
        <v>136010000</v>
      </c>
      <c r="G369" s="62">
        <v>651000</v>
      </c>
      <c r="H369" s="62">
        <v>305000</v>
      </c>
      <c r="I369" s="62">
        <v>13441500</v>
      </c>
      <c r="J369" s="62">
        <v>21160575</v>
      </c>
      <c r="K369" s="62">
        <v>52614007</v>
      </c>
      <c r="L369" s="62">
        <v>2278493</v>
      </c>
      <c r="M369" s="62">
        <v>11979425</v>
      </c>
      <c r="N369" s="62">
        <v>25200000</v>
      </c>
      <c r="O369" s="62">
        <v>5630000</v>
      </c>
      <c r="P369" s="62">
        <v>0</v>
      </c>
      <c r="Q369" s="62">
        <v>2750000</v>
      </c>
      <c r="R369" s="62">
        <v>0</v>
      </c>
      <c r="S369" s="62">
        <v>0</v>
      </c>
      <c r="T369" s="72">
        <f t="shared" si="17"/>
        <v>136010000</v>
      </c>
      <c r="U369" s="59">
        <f t="shared" si="18"/>
        <v>0</v>
      </c>
      <c r="V369" s="57">
        <f t="shared" si="19"/>
        <v>0</v>
      </c>
      <c r="W369" s="25"/>
      <c r="X369" s="25"/>
    </row>
    <row r="370" spans="2:24">
      <c r="B370" s="79">
        <f>'PER TRIWULAN'!A364</f>
        <v>359</v>
      </c>
      <c r="C370" s="54" t="str">
        <f>'PER TRIWULAN'!I364</f>
        <v xml:space="preserve"> Klambu </v>
      </c>
      <c r="D370" s="36" t="str">
        <f>'PER TRIWULAN'!B364</f>
        <v>SD NEGERI 1 MENAWAN</v>
      </c>
      <c r="E370" s="71">
        <f>'PER TRIWULAN'!X364</f>
        <v>82940000</v>
      </c>
      <c r="F370" s="89">
        <v>82940000</v>
      </c>
      <c r="G370" s="62">
        <v>2553700</v>
      </c>
      <c r="H370" s="62">
        <v>0</v>
      </c>
      <c r="I370" s="62">
        <v>5915900</v>
      </c>
      <c r="J370" s="62">
        <v>6801000</v>
      </c>
      <c r="K370" s="62">
        <v>33082162</v>
      </c>
      <c r="L370" s="62">
        <v>1585738</v>
      </c>
      <c r="M370" s="62">
        <v>3245500</v>
      </c>
      <c r="N370" s="62">
        <v>16380000</v>
      </c>
      <c r="O370" s="62">
        <v>3355000</v>
      </c>
      <c r="P370" s="62">
        <v>500000</v>
      </c>
      <c r="Q370" s="62">
        <v>1800000</v>
      </c>
      <c r="R370" s="62">
        <v>1471000</v>
      </c>
      <c r="S370" s="62">
        <v>6250000</v>
      </c>
      <c r="T370" s="72">
        <f t="shared" si="17"/>
        <v>82940000</v>
      </c>
      <c r="U370" s="59">
        <f t="shared" si="18"/>
        <v>0</v>
      </c>
      <c r="V370" s="57">
        <f t="shared" si="19"/>
        <v>0</v>
      </c>
      <c r="W370" s="25"/>
      <c r="X370" s="25"/>
    </row>
    <row r="371" spans="2:24">
      <c r="B371" s="79">
        <f>'PER TRIWULAN'!A365</f>
        <v>360</v>
      </c>
      <c r="C371" s="54" t="str">
        <f>'PER TRIWULAN'!I365</f>
        <v xml:space="preserve"> Klambu </v>
      </c>
      <c r="D371" s="36" t="str">
        <f>'PER TRIWULAN'!B365</f>
        <v>SD NEGERI 1 PENGANTEN</v>
      </c>
      <c r="E371" s="71">
        <f>'PER TRIWULAN'!X365</f>
        <v>89320000</v>
      </c>
      <c r="F371" s="89">
        <v>89320000</v>
      </c>
      <c r="G371" s="62">
        <v>1304500</v>
      </c>
      <c r="H371" s="62">
        <v>1180000</v>
      </c>
      <c r="I371" s="62">
        <v>17733000</v>
      </c>
      <c r="J371" s="62">
        <v>10658800</v>
      </c>
      <c r="K371" s="62">
        <v>15911756</v>
      </c>
      <c r="L371" s="62">
        <v>5927944</v>
      </c>
      <c r="M371" s="62">
        <v>8857500</v>
      </c>
      <c r="N371" s="62">
        <v>14100000</v>
      </c>
      <c r="O371" s="62">
        <v>10111500</v>
      </c>
      <c r="P371" s="62">
        <v>1460000</v>
      </c>
      <c r="Q371" s="62">
        <v>2000000</v>
      </c>
      <c r="R371" s="62">
        <v>75000</v>
      </c>
      <c r="S371" s="62">
        <v>0</v>
      </c>
      <c r="T371" s="72">
        <f t="shared" si="17"/>
        <v>89320000</v>
      </c>
      <c r="U371" s="59">
        <f t="shared" si="18"/>
        <v>0</v>
      </c>
      <c r="V371" s="57">
        <f t="shared" si="19"/>
        <v>0</v>
      </c>
      <c r="W371" s="25"/>
      <c r="X371" s="25"/>
    </row>
    <row r="372" spans="2:24">
      <c r="B372" s="79">
        <f>'PER TRIWULAN'!A366</f>
        <v>361</v>
      </c>
      <c r="C372" s="54" t="str">
        <f>'PER TRIWULAN'!I366</f>
        <v xml:space="preserve"> Klambu </v>
      </c>
      <c r="D372" s="36" t="str">
        <f>'PER TRIWULAN'!B366</f>
        <v>SD NEGERI 1 TARUMAN</v>
      </c>
      <c r="E372" s="71">
        <f>'PER TRIWULAN'!X366</f>
        <v>67570000</v>
      </c>
      <c r="F372" s="89">
        <v>67570000</v>
      </c>
      <c r="G372" s="62">
        <v>110000</v>
      </c>
      <c r="H372" s="62">
        <v>400000</v>
      </c>
      <c r="I372" s="62">
        <v>6882350</v>
      </c>
      <c r="J372" s="62">
        <v>1913500</v>
      </c>
      <c r="K372" s="62">
        <v>24368200</v>
      </c>
      <c r="L372" s="62">
        <v>5602750</v>
      </c>
      <c r="M372" s="62">
        <v>4679500</v>
      </c>
      <c r="N372" s="62">
        <v>12300000</v>
      </c>
      <c r="O372" s="62">
        <v>6349000</v>
      </c>
      <c r="P372" s="62">
        <v>0</v>
      </c>
      <c r="Q372" s="62">
        <v>1016500</v>
      </c>
      <c r="R372" s="62">
        <v>3948200</v>
      </c>
      <c r="S372" s="62">
        <v>0</v>
      </c>
      <c r="T372" s="72">
        <f t="shared" si="17"/>
        <v>67570000</v>
      </c>
      <c r="U372" s="59">
        <f t="shared" si="18"/>
        <v>0</v>
      </c>
      <c r="V372" s="57">
        <f t="shared" si="19"/>
        <v>0</v>
      </c>
      <c r="W372" s="25"/>
      <c r="X372" s="25"/>
    </row>
    <row r="373" spans="2:24">
      <c r="B373" s="79">
        <f>'PER TRIWULAN'!A367</f>
        <v>362</v>
      </c>
      <c r="C373" s="54" t="str">
        <f>'PER TRIWULAN'!I367</f>
        <v xml:space="preserve"> Klambu </v>
      </c>
      <c r="D373" s="36" t="str">
        <f>'PER TRIWULAN'!B367</f>
        <v>SD NEGERI 1 TERKESI</v>
      </c>
      <c r="E373" s="71">
        <f>'PER TRIWULAN'!X367</f>
        <v>83230000</v>
      </c>
      <c r="F373" s="89">
        <v>83230000</v>
      </c>
      <c r="G373" s="62">
        <v>0</v>
      </c>
      <c r="H373" s="62">
        <v>1000000</v>
      </c>
      <c r="I373" s="62">
        <v>24024600</v>
      </c>
      <c r="J373" s="62">
        <v>9727900</v>
      </c>
      <c r="K373" s="62">
        <v>12918500</v>
      </c>
      <c r="L373" s="62">
        <v>2771500</v>
      </c>
      <c r="M373" s="62">
        <v>3315000</v>
      </c>
      <c r="N373" s="62">
        <v>16200000</v>
      </c>
      <c r="O373" s="62">
        <v>5267500</v>
      </c>
      <c r="P373" s="62">
        <v>0</v>
      </c>
      <c r="Q373" s="62">
        <v>2400000</v>
      </c>
      <c r="R373" s="62">
        <v>5605000</v>
      </c>
      <c r="S373" s="62">
        <v>0</v>
      </c>
      <c r="T373" s="72">
        <f t="shared" si="17"/>
        <v>83230000</v>
      </c>
      <c r="U373" s="59">
        <f t="shared" si="18"/>
        <v>0</v>
      </c>
      <c r="V373" s="57">
        <f t="shared" si="19"/>
        <v>0</v>
      </c>
      <c r="W373" s="25"/>
      <c r="X373" s="25"/>
    </row>
    <row r="374" spans="2:24">
      <c r="B374" s="79">
        <f>'PER TRIWULAN'!A368</f>
        <v>363</v>
      </c>
      <c r="C374" s="54" t="str">
        <f>'PER TRIWULAN'!I368</f>
        <v xml:space="preserve"> Klambu </v>
      </c>
      <c r="D374" s="36" t="str">
        <f>'PER TRIWULAN'!B368</f>
        <v>SD NEGERI 2 KANDANGREJO</v>
      </c>
      <c r="E374" s="71">
        <f>'PER TRIWULAN'!X368</f>
        <v>63800000</v>
      </c>
      <c r="F374" s="89">
        <v>63800000</v>
      </c>
      <c r="G374" s="62">
        <v>1319000</v>
      </c>
      <c r="H374" s="62">
        <v>660000</v>
      </c>
      <c r="I374" s="62">
        <v>19985500</v>
      </c>
      <c r="J374" s="62">
        <v>16571200</v>
      </c>
      <c r="K374" s="62">
        <v>5498800</v>
      </c>
      <c r="L374" s="62">
        <v>1023500</v>
      </c>
      <c r="M374" s="62">
        <v>817000</v>
      </c>
      <c r="N374" s="62">
        <v>12450000</v>
      </c>
      <c r="O374" s="62">
        <v>3205000</v>
      </c>
      <c r="P374" s="62">
        <v>0</v>
      </c>
      <c r="Q374" s="62">
        <v>2270000</v>
      </c>
      <c r="R374" s="62">
        <v>0</v>
      </c>
      <c r="S374" s="62">
        <v>0</v>
      </c>
      <c r="T374" s="72">
        <f t="shared" si="17"/>
        <v>63800000</v>
      </c>
      <c r="U374" s="59">
        <f t="shared" si="18"/>
        <v>0</v>
      </c>
      <c r="V374" s="57">
        <f t="shared" si="19"/>
        <v>0</v>
      </c>
      <c r="W374" s="25"/>
      <c r="X374" s="25"/>
    </row>
    <row r="375" spans="2:24">
      <c r="B375" s="79">
        <f>'PER TRIWULAN'!A369</f>
        <v>364</v>
      </c>
      <c r="C375" s="54" t="str">
        <f>'PER TRIWULAN'!I369</f>
        <v xml:space="preserve"> Klambu </v>
      </c>
      <c r="D375" s="36" t="str">
        <f>'PER TRIWULAN'!B369</f>
        <v>SD NEGERI 2 KLAMBU</v>
      </c>
      <c r="E375" s="71">
        <f>'PER TRIWULAN'!X369</f>
        <v>102660000</v>
      </c>
      <c r="F375" s="89">
        <v>102660000</v>
      </c>
      <c r="G375" s="62">
        <v>1006000</v>
      </c>
      <c r="H375" s="62">
        <v>0</v>
      </c>
      <c r="I375" s="62">
        <v>23864250</v>
      </c>
      <c r="J375" s="62">
        <v>14689700</v>
      </c>
      <c r="K375" s="62">
        <v>28494942</v>
      </c>
      <c r="L375" s="62">
        <v>1644308</v>
      </c>
      <c r="M375" s="62">
        <v>320000</v>
      </c>
      <c r="N375" s="62">
        <v>17700000</v>
      </c>
      <c r="O375" s="62">
        <v>7050800</v>
      </c>
      <c r="P375" s="62">
        <v>840000</v>
      </c>
      <c r="Q375" s="62">
        <v>2400000</v>
      </c>
      <c r="R375" s="62">
        <v>0</v>
      </c>
      <c r="S375" s="62">
        <v>4650000</v>
      </c>
      <c r="T375" s="72">
        <f t="shared" si="17"/>
        <v>102660000</v>
      </c>
      <c r="U375" s="59">
        <f t="shared" si="18"/>
        <v>0</v>
      </c>
      <c r="V375" s="57">
        <f t="shared" si="19"/>
        <v>0</v>
      </c>
      <c r="W375" s="25"/>
      <c r="X375" s="25"/>
    </row>
    <row r="376" spans="2:24">
      <c r="B376" s="79">
        <f>'PER TRIWULAN'!A370</f>
        <v>365</v>
      </c>
      <c r="C376" s="54" t="str">
        <f>'PER TRIWULAN'!I370</f>
        <v xml:space="preserve"> Klambu </v>
      </c>
      <c r="D376" s="36" t="str">
        <f>'PER TRIWULAN'!B370</f>
        <v>SD NEGERI 2 MENAWAN</v>
      </c>
      <c r="E376" s="71">
        <f>'PER TRIWULAN'!X370</f>
        <v>97150000</v>
      </c>
      <c r="F376" s="89">
        <v>97150000</v>
      </c>
      <c r="G376" s="62">
        <v>2742000</v>
      </c>
      <c r="H376" s="62">
        <v>156000</v>
      </c>
      <c r="I376" s="62">
        <v>14640537</v>
      </c>
      <c r="J376" s="62">
        <v>9977300</v>
      </c>
      <c r="K376" s="62">
        <v>24022150</v>
      </c>
      <c r="L376" s="62">
        <v>1886613</v>
      </c>
      <c r="M376" s="62">
        <v>12075900</v>
      </c>
      <c r="N376" s="62">
        <v>19180000</v>
      </c>
      <c r="O376" s="62">
        <v>7844500</v>
      </c>
      <c r="P376" s="62">
        <v>0</v>
      </c>
      <c r="Q376" s="62">
        <v>850000</v>
      </c>
      <c r="R376" s="62">
        <v>0</v>
      </c>
      <c r="S376" s="62">
        <v>3775000</v>
      </c>
      <c r="T376" s="72">
        <f t="shared" si="17"/>
        <v>97150000</v>
      </c>
      <c r="U376" s="59">
        <f t="shared" si="18"/>
        <v>0</v>
      </c>
      <c r="V376" s="57">
        <f t="shared" si="19"/>
        <v>0</v>
      </c>
      <c r="W376" s="25"/>
      <c r="X376" s="25"/>
    </row>
    <row r="377" spans="2:24">
      <c r="B377" s="79">
        <f>'PER TRIWULAN'!A371</f>
        <v>366</v>
      </c>
      <c r="C377" s="54" t="str">
        <f>'PER TRIWULAN'!I371</f>
        <v xml:space="preserve"> Klambu </v>
      </c>
      <c r="D377" s="36" t="str">
        <f>'PER TRIWULAN'!B371</f>
        <v>SD NEGERI 2 PENGANTEN</v>
      </c>
      <c r="E377" s="71">
        <f>'PER TRIWULAN'!X371</f>
        <v>62350000</v>
      </c>
      <c r="F377" s="89">
        <v>62350000</v>
      </c>
      <c r="G377" s="62">
        <v>1175200</v>
      </c>
      <c r="H377" s="62">
        <v>350000</v>
      </c>
      <c r="I377" s="62">
        <v>9392500</v>
      </c>
      <c r="J377" s="62">
        <v>5667050</v>
      </c>
      <c r="K377" s="62">
        <v>16730300</v>
      </c>
      <c r="L377" s="62">
        <v>2030700</v>
      </c>
      <c r="M377" s="62">
        <v>2875500</v>
      </c>
      <c r="N377" s="62">
        <v>12450000</v>
      </c>
      <c r="O377" s="62">
        <v>7482050</v>
      </c>
      <c r="P377" s="62">
        <v>0</v>
      </c>
      <c r="Q377" s="62">
        <v>3726700</v>
      </c>
      <c r="R377" s="62">
        <v>470000</v>
      </c>
      <c r="S377" s="62">
        <v>0</v>
      </c>
      <c r="T377" s="72">
        <f t="shared" si="17"/>
        <v>62350000</v>
      </c>
      <c r="U377" s="59">
        <f t="shared" si="18"/>
        <v>0</v>
      </c>
      <c r="V377" s="57">
        <f t="shared" si="19"/>
        <v>0</v>
      </c>
      <c r="W377" s="25"/>
      <c r="X377" s="25"/>
    </row>
    <row r="378" spans="2:24">
      <c r="B378" s="79">
        <f>'PER TRIWULAN'!A372</f>
        <v>367</v>
      </c>
      <c r="C378" s="54" t="str">
        <f>'PER TRIWULAN'!I372</f>
        <v xml:space="preserve"> Klambu </v>
      </c>
      <c r="D378" s="36" t="str">
        <f>'PER TRIWULAN'!B372</f>
        <v>SD NEGERI 2 SELOJARI</v>
      </c>
      <c r="E378" s="71">
        <f>'PER TRIWULAN'!X372</f>
        <v>62640000</v>
      </c>
      <c r="F378" s="89">
        <v>62640000</v>
      </c>
      <c r="G378" s="62">
        <v>151000</v>
      </c>
      <c r="H378" s="62">
        <v>0</v>
      </c>
      <c r="I378" s="62">
        <v>13864950</v>
      </c>
      <c r="J378" s="62">
        <v>6078700</v>
      </c>
      <c r="K378" s="62">
        <v>17614093</v>
      </c>
      <c r="L378" s="62">
        <v>2619757</v>
      </c>
      <c r="M378" s="62">
        <v>1461500</v>
      </c>
      <c r="N378" s="62">
        <v>11400000</v>
      </c>
      <c r="O378" s="62">
        <v>3450000</v>
      </c>
      <c r="P378" s="62">
        <v>150000</v>
      </c>
      <c r="Q378" s="62">
        <v>750000</v>
      </c>
      <c r="R378" s="62">
        <v>5100000</v>
      </c>
      <c r="S378" s="62">
        <v>0</v>
      </c>
      <c r="T378" s="72">
        <f t="shared" si="17"/>
        <v>62640000</v>
      </c>
      <c r="U378" s="59">
        <f t="shared" si="18"/>
        <v>0</v>
      </c>
      <c r="V378" s="57">
        <f t="shared" si="19"/>
        <v>0</v>
      </c>
      <c r="W378" s="25"/>
      <c r="X378" s="25"/>
    </row>
    <row r="379" spans="2:24">
      <c r="B379" s="79">
        <f>'PER TRIWULAN'!A373</f>
        <v>368</v>
      </c>
      <c r="C379" s="54" t="str">
        <f>'PER TRIWULAN'!I373</f>
        <v xml:space="preserve"> Klambu </v>
      </c>
      <c r="D379" s="36" t="str">
        <f>'PER TRIWULAN'!B373</f>
        <v>SD NEGERI 2 TARUMAN</v>
      </c>
      <c r="E379" s="71">
        <f>'PER TRIWULAN'!X373</f>
        <v>64380000</v>
      </c>
      <c r="F379" s="89">
        <v>64380000</v>
      </c>
      <c r="G379" s="62">
        <v>300000</v>
      </c>
      <c r="H379" s="62">
        <v>0</v>
      </c>
      <c r="I379" s="62">
        <v>13810500</v>
      </c>
      <c r="J379" s="62">
        <v>4607250</v>
      </c>
      <c r="K379" s="62">
        <v>25897250</v>
      </c>
      <c r="L379" s="62">
        <v>855000</v>
      </c>
      <c r="M379" s="62">
        <v>300000</v>
      </c>
      <c r="N379" s="62">
        <v>12800000</v>
      </c>
      <c r="O379" s="62">
        <v>2610000</v>
      </c>
      <c r="P379" s="62">
        <v>0</v>
      </c>
      <c r="Q379" s="62">
        <v>2400000</v>
      </c>
      <c r="R379" s="62">
        <v>800000</v>
      </c>
      <c r="S379" s="62">
        <v>0</v>
      </c>
      <c r="T379" s="72">
        <f t="shared" si="17"/>
        <v>64380000</v>
      </c>
      <c r="U379" s="59">
        <f t="shared" si="18"/>
        <v>0</v>
      </c>
      <c r="V379" s="57">
        <f t="shared" si="19"/>
        <v>0</v>
      </c>
      <c r="W379" s="25"/>
      <c r="X379" s="25"/>
    </row>
    <row r="380" spans="2:24">
      <c r="B380" s="79">
        <f>'PER TRIWULAN'!A374</f>
        <v>369</v>
      </c>
      <c r="C380" s="54" t="str">
        <f>'PER TRIWULAN'!I374</f>
        <v xml:space="preserve"> Klambu </v>
      </c>
      <c r="D380" s="36" t="str">
        <f>'PER TRIWULAN'!B374</f>
        <v>SD NEGERI 3 KANDANGREJO</v>
      </c>
      <c r="E380" s="71">
        <f>'PER TRIWULAN'!X374</f>
        <v>70180000</v>
      </c>
      <c r="F380" s="89">
        <v>70180000</v>
      </c>
      <c r="G380" s="62">
        <v>3899500</v>
      </c>
      <c r="H380" s="62">
        <v>497500</v>
      </c>
      <c r="I380" s="62">
        <v>8221150</v>
      </c>
      <c r="J380" s="62">
        <v>10368000</v>
      </c>
      <c r="K380" s="62">
        <v>15233590</v>
      </c>
      <c r="L380" s="62">
        <v>702760</v>
      </c>
      <c r="M380" s="62">
        <v>9964700</v>
      </c>
      <c r="N380" s="62">
        <v>13800000</v>
      </c>
      <c r="O380" s="62">
        <v>4615300</v>
      </c>
      <c r="P380" s="62">
        <v>419000</v>
      </c>
      <c r="Q380" s="62">
        <v>1073500</v>
      </c>
      <c r="R380" s="62">
        <v>1135000</v>
      </c>
      <c r="S380" s="62">
        <v>250000</v>
      </c>
      <c r="T380" s="72">
        <f t="shared" si="17"/>
        <v>70180000</v>
      </c>
      <c r="U380" s="59">
        <f t="shared" si="18"/>
        <v>0</v>
      </c>
      <c r="V380" s="57">
        <f t="shared" si="19"/>
        <v>0</v>
      </c>
      <c r="W380" s="25"/>
      <c r="X380" s="25"/>
    </row>
    <row r="381" spans="2:24">
      <c r="B381" s="79">
        <f>'PER TRIWULAN'!A375</f>
        <v>370</v>
      </c>
      <c r="C381" s="54" t="str">
        <f>'PER TRIWULAN'!I375</f>
        <v xml:space="preserve"> Klambu </v>
      </c>
      <c r="D381" s="36" t="str">
        <f>'PER TRIWULAN'!B375</f>
        <v>SD NEGERI 3 KLAMBU</v>
      </c>
      <c r="E381" s="71">
        <f>'PER TRIWULAN'!X375</f>
        <v>61770000</v>
      </c>
      <c r="F381" s="89">
        <v>61770000</v>
      </c>
      <c r="G381" s="62">
        <v>481000</v>
      </c>
      <c r="H381" s="62">
        <v>622800</v>
      </c>
      <c r="I381" s="62">
        <v>9169100</v>
      </c>
      <c r="J381" s="62">
        <v>6655500</v>
      </c>
      <c r="K381" s="62">
        <v>19092800</v>
      </c>
      <c r="L381" s="62">
        <v>3018800</v>
      </c>
      <c r="M381" s="62">
        <v>1680000</v>
      </c>
      <c r="N381" s="62">
        <v>12000000</v>
      </c>
      <c r="O381" s="62">
        <v>4700000</v>
      </c>
      <c r="P381" s="62">
        <v>0</v>
      </c>
      <c r="Q381" s="62">
        <v>1600000</v>
      </c>
      <c r="R381" s="62">
        <v>750000</v>
      </c>
      <c r="S381" s="62">
        <v>2000000</v>
      </c>
      <c r="T381" s="72">
        <f t="shared" si="17"/>
        <v>61770000</v>
      </c>
      <c r="U381" s="59">
        <f t="shared" si="18"/>
        <v>0</v>
      </c>
      <c r="V381" s="57">
        <f t="shared" si="19"/>
        <v>0</v>
      </c>
      <c r="W381" s="25"/>
      <c r="X381" s="25"/>
    </row>
    <row r="382" spans="2:24">
      <c r="B382" s="79">
        <f>'PER TRIWULAN'!A376</f>
        <v>371</v>
      </c>
      <c r="C382" s="54" t="str">
        <f>'PER TRIWULAN'!I376</f>
        <v xml:space="preserve"> Klambu </v>
      </c>
      <c r="D382" s="36" t="str">
        <f>'PER TRIWULAN'!B376</f>
        <v>SD NEGERI 3 PENGANTEN</v>
      </c>
      <c r="E382" s="71">
        <f>'PER TRIWULAN'!X376</f>
        <v>91930000</v>
      </c>
      <c r="F382" s="89">
        <v>91930000</v>
      </c>
      <c r="G382" s="62">
        <v>151000</v>
      </c>
      <c r="H382" s="62">
        <v>1100000</v>
      </c>
      <c r="I382" s="62">
        <v>25692400</v>
      </c>
      <c r="J382" s="62">
        <v>12032450</v>
      </c>
      <c r="K382" s="62">
        <v>15569150</v>
      </c>
      <c r="L382" s="62">
        <v>2418000</v>
      </c>
      <c r="M382" s="62">
        <v>6543000</v>
      </c>
      <c r="N382" s="62">
        <v>14400000</v>
      </c>
      <c r="O382" s="62">
        <v>1740000</v>
      </c>
      <c r="P382" s="62">
        <v>3344000</v>
      </c>
      <c r="Q382" s="62">
        <v>5150000</v>
      </c>
      <c r="R382" s="62">
        <v>440000</v>
      </c>
      <c r="S382" s="62">
        <v>3350000</v>
      </c>
      <c r="T382" s="72">
        <f t="shared" si="17"/>
        <v>91930000</v>
      </c>
      <c r="U382" s="59">
        <f t="shared" si="18"/>
        <v>0</v>
      </c>
      <c r="V382" s="57">
        <f t="shared" si="19"/>
        <v>0</v>
      </c>
      <c r="W382" s="25"/>
      <c r="X382" s="25"/>
    </row>
    <row r="383" spans="2:24">
      <c r="B383" s="79">
        <f>'PER TRIWULAN'!A377</f>
        <v>372</v>
      </c>
      <c r="C383" s="54" t="str">
        <f>'PER TRIWULAN'!I377</f>
        <v xml:space="preserve"> Klambu </v>
      </c>
      <c r="D383" s="36" t="str">
        <f>'PER TRIWULAN'!B377</f>
        <v>SD NEGERI 3 TARUMAN</v>
      </c>
      <c r="E383" s="71">
        <f>'PER TRIWULAN'!X377</f>
        <v>63510000</v>
      </c>
      <c r="F383" s="89">
        <v>63510000</v>
      </c>
      <c r="G383" s="62">
        <v>1021000</v>
      </c>
      <c r="H383" s="62">
        <v>455000</v>
      </c>
      <c r="I383" s="62">
        <v>11011000</v>
      </c>
      <c r="J383" s="62">
        <v>10864750</v>
      </c>
      <c r="K383" s="62">
        <v>14653800</v>
      </c>
      <c r="L383" s="62">
        <v>1941800</v>
      </c>
      <c r="M383" s="62">
        <v>3676000</v>
      </c>
      <c r="N383" s="62">
        <v>12000000</v>
      </c>
      <c r="O383" s="62">
        <v>4035000</v>
      </c>
      <c r="P383" s="62">
        <v>0</v>
      </c>
      <c r="Q383" s="62">
        <v>3451650</v>
      </c>
      <c r="R383" s="62">
        <v>400000</v>
      </c>
      <c r="S383" s="62">
        <v>0</v>
      </c>
      <c r="T383" s="72">
        <f t="shared" si="17"/>
        <v>63510000</v>
      </c>
      <c r="U383" s="59">
        <f t="shared" si="18"/>
        <v>0</v>
      </c>
      <c r="V383" s="57">
        <f t="shared" si="19"/>
        <v>0</v>
      </c>
      <c r="W383" s="25"/>
      <c r="X383" s="25"/>
    </row>
    <row r="384" spans="2:24">
      <c r="B384" s="79">
        <f>'PER TRIWULAN'!A378</f>
        <v>373</v>
      </c>
      <c r="C384" s="54" t="str">
        <f>'PER TRIWULAN'!I378</f>
        <v xml:space="preserve"> Klambu </v>
      </c>
      <c r="D384" s="36" t="str">
        <f>'PER TRIWULAN'!B378</f>
        <v>SD NEGERI 3 TERKESI</v>
      </c>
      <c r="E384" s="71">
        <f>'PER TRIWULAN'!X378</f>
        <v>111070000</v>
      </c>
      <c r="F384" s="89">
        <v>111070000</v>
      </c>
      <c r="G384" s="62">
        <v>985000</v>
      </c>
      <c r="H384" s="62">
        <v>325000</v>
      </c>
      <c r="I384" s="62">
        <v>3079250</v>
      </c>
      <c r="J384" s="62">
        <v>10894100</v>
      </c>
      <c r="K384" s="62">
        <v>63942519</v>
      </c>
      <c r="L384" s="62">
        <v>860782</v>
      </c>
      <c r="M384" s="62">
        <v>2825000</v>
      </c>
      <c r="N384" s="62">
        <v>19800000</v>
      </c>
      <c r="O384" s="62">
        <v>1955000</v>
      </c>
      <c r="P384" s="62">
        <v>700000</v>
      </c>
      <c r="Q384" s="62">
        <v>1953349</v>
      </c>
      <c r="R384" s="62">
        <v>0</v>
      </c>
      <c r="S384" s="62">
        <v>3750000</v>
      </c>
      <c r="T384" s="72">
        <f t="shared" si="17"/>
        <v>111070000</v>
      </c>
      <c r="U384" s="59">
        <f t="shared" si="18"/>
        <v>0</v>
      </c>
      <c r="V384" s="57">
        <f t="shared" si="19"/>
        <v>0</v>
      </c>
      <c r="W384" s="25"/>
      <c r="X384" s="25"/>
    </row>
    <row r="385" spans="2:24">
      <c r="B385" s="79">
        <f>'PER TRIWULAN'!A379</f>
        <v>374</v>
      </c>
      <c r="C385" s="54" t="str">
        <f>'PER TRIWULAN'!I379</f>
        <v xml:space="preserve"> Klambu </v>
      </c>
      <c r="D385" s="36" t="str">
        <f>'PER TRIWULAN'!B379</f>
        <v>SD NEGERI 4 KLAMBU</v>
      </c>
      <c r="E385" s="71">
        <f>'PER TRIWULAN'!X379</f>
        <v>79170000</v>
      </c>
      <c r="F385" s="89">
        <v>79170000</v>
      </c>
      <c r="G385" s="62">
        <v>3973300</v>
      </c>
      <c r="H385" s="62">
        <v>250000</v>
      </c>
      <c r="I385" s="62">
        <v>9433650</v>
      </c>
      <c r="J385" s="62">
        <v>6657800</v>
      </c>
      <c r="K385" s="62">
        <v>25122400</v>
      </c>
      <c r="L385" s="62">
        <v>1659000</v>
      </c>
      <c r="M385" s="62">
        <v>1280750</v>
      </c>
      <c r="N385" s="62">
        <v>19364600</v>
      </c>
      <c r="O385" s="62">
        <v>5973750</v>
      </c>
      <c r="P385" s="62">
        <v>0</v>
      </c>
      <c r="Q385" s="62">
        <v>3754750</v>
      </c>
      <c r="R385" s="62">
        <v>1700000</v>
      </c>
      <c r="S385" s="62">
        <v>0</v>
      </c>
      <c r="T385" s="72">
        <f t="shared" si="17"/>
        <v>79170000</v>
      </c>
      <c r="U385" s="59">
        <f t="shared" si="18"/>
        <v>0</v>
      </c>
      <c r="V385" s="57">
        <f t="shared" si="19"/>
        <v>0</v>
      </c>
      <c r="W385" s="25"/>
      <c r="X385" s="25"/>
    </row>
    <row r="386" spans="2:24">
      <c r="B386" s="79">
        <f>'PER TRIWULAN'!A380</f>
        <v>375</v>
      </c>
      <c r="C386" s="54" t="str">
        <f>'PER TRIWULAN'!I380</f>
        <v xml:space="preserve"> Klambu </v>
      </c>
      <c r="D386" s="36" t="str">
        <f>'PER TRIWULAN'!B380</f>
        <v>SD NEGERI 4 TARUMAN</v>
      </c>
      <c r="E386" s="71">
        <f>'PER TRIWULAN'!X380</f>
        <v>57130000</v>
      </c>
      <c r="F386" s="89">
        <v>57130000</v>
      </c>
      <c r="G386" s="62">
        <v>0</v>
      </c>
      <c r="H386" s="62">
        <v>960000</v>
      </c>
      <c r="I386" s="62">
        <v>9094800</v>
      </c>
      <c r="J386" s="62">
        <v>12733100</v>
      </c>
      <c r="K386" s="62">
        <v>10015900</v>
      </c>
      <c r="L386" s="62">
        <v>2983200</v>
      </c>
      <c r="M386" s="62">
        <v>923000</v>
      </c>
      <c r="N386" s="62">
        <v>10800000</v>
      </c>
      <c r="O386" s="62">
        <v>6220000</v>
      </c>
      <c r="P386" s="62">
        <v>0</v>
      </c>
      <c r="Q386" s="62">
        <v>3400000</v>
      </c>
      <c r="R386" s="62">
        <v>0</v>
      </c>
      <c r="S386" s="62">
        <v>0</v>
      </c>
      <c r="T386" s="72">
        <f t="shared" si="17"/>
        <v>57130000</v>
      </c>
      <c r="U386" s="59">
        <f t="shared" si="18"/>
        <v>0</v>
      </c>
      <c r="V386" s="57">
        <f t="shared" si="19"/>
        <v>0</v>
      </c>
      <c r="W386" s="25"/>
      <c r="X386" s="25"/>
    </row>
    <row r="387" spans="2:24">
      <c r="B387" s="79">
        <f>'PER TRIWULAN'!A381</f>
        <v>376</v>
      </c>
      <c r="C387" s="54" t="str">
        <f>'PER TRIWULAN'!I381</f>
        <v xml:space="preserve"> Klambu </v>
      </c>
      <c r="D387" s="36" t="str">
        <f>'PER TRIWULAN'!B381</f>
        <v>SD NEGERI WANDANKEMIRI</v>
      </c>
      <c r="E387" s="71">
        <f>'PER TRIWULAN'!X381</f>
        <v>139490000</v>
      </c>
      <c r="F387" s="89">
        <v>139490000</v>
      </c>
      <c r="G387" s="62">
        <v>12714750</v>
      </c>
      <c r="H387" s="62">
        <v>777500</v>
      </c>
      <c r="I387" s="62">
        <v>24058050</v>
      </c>
      <c r="J387" s="62">
        <v>25253300</v>
      </c>
      <c r="K387" s="62">
        <v>8108700</v>
      </c>
      <c r="L387" s="62">
        <v>13138700</v>
      </c>
      <c r="M387" s="62">
        <v>11464500</v>
      </c>
      <c r="N387" s="62">
        <v>27600000</v>
      </c>
      <c r="O387" s="62">
        <v>5767500</v>
      </c>
      <c r="P387" s="62">
        <v>0</v>
      </c>
      <c r="Q387" s="62">
        <v>3000000</v>
      </c>
      <c r="R387" s="62">
        <v>2057000</v>
      </c>
      <c r="S387" s="62">
        <v>5550000</v>
      </c>
      <c r="T387" s="72">
        <f t="shared" si="17"/>
        <v>139490000</v>
      </c>
      <c r="U387" s="59">
        <f t="shared" si="18"/>
        <v>0</v>
      </c>
      <c r="V387" s="57">
        <f t="shared" si="19"/>
        <v>0</v>
      </c>
      <c r="W387" s="25"/>
      <c r="X387" s="25"/>
    </row>
    <row r="388" spans="2:24">
      <c r="B388" s="79">
        <f>'PER TRIWULAN'!A382</f>
        <v>377</v>
      </c>
      <c r="C388" s="54" t="str">
        <f>'PER TRIWULAN'!I382</f>
        <v xml:space="preserve"> Klambu </v>
      </c>
      <c r="D388" s="36" t="str">
        <f>'PER TRIWULAN'!B382</f>
        <v>SD NEGERI 1 SELOJARI</v>
      </c>
      <c r="E388" s="71">
        <f>'PER TRIWULAN'!X382</f>
        <v>77430000</v>
      </c>
      <c r="F388" s="89">
        <v>77430000</v>
      </c>
      <c r="G388" s="62">
        <v>2465900</v>
      </c>
      <c r="H388" s="62">
        <v>0</v>
      </c>
      <c r="I388" s="62">
        <v>12623950</v>
      </c>
      <c r="J388" s="62">
        <v>6137100</v>
      </c>
      <c r="K388" s="62">
        <v>28958716</v>
      </c>
      <c r="L388" s="62">
        <v>1614356</v>
      </c>
      <c r="M388" s="62">
        <v>7112000</v>
      </c>
      <c r="N388" s="62">
        <v>14400000</v>
      </c>
      <c r="O388" s="62">
        <v>435000</v>
      </c>
      <c r="P388" s="62">
        <v>0</v>
      </c>
      <c r="Q388" s="62">
        <v>1450000</v>
      </c>
      <c r="R388" s="62">
        <v>2232978</v>
      </c>
      <c r="S388" s="62">
        <v>0</v>
      </c>
      <c r="T388" s="72">
        <f t="shared" si="17"/>
        <v>77430000</v>
      </c>
      <c r="U388" s="59">
        <f t="shared" si="18"/>
        <v>0</v>
      </c>
      <c r="V388" s="57">
        <f t="shared" si="19"/>
        <v>0</v>
      </c>
      <c r="W388" s="25"/>
      <c r="X388" s="25"/>
    </row>
    <row r="389" spans="2:24">
      <c r="B389" s="79">
        <f>'PER TRIWULAN'!A383</f>
        <v>378</v>
      </c>
      <c r="C389" s="54" t="str">
        <f>'PER TRIWULAN'!I383</f>
        <v xml:space="preserve"> Klambu </v>
      </c>
      <c r="D389" s="36" t="str">
        <f>'PER TRIWULAN'!B383</f>
        <v>SD NEGERI 1 KANDANGREJO</v>
      </c>
      <c r="E389" s="71">
        <f>'PER TRIWULAN'!X383</f>
        <v>70760000</v>
      </c>
      <c r="F389" s="89">
        <v>70760000</v>
      </c>
      <c r="G389" s="62">
        <v>800226</v>
      </c>
      <c r="H389" s="62">
        <v>1350000</v>
      </c>
      <c r="I389" s="62">
        <v>8540570</v>
      </c>
      <c r="J389" s="62">
        <v>9195900</v>
      </c>
      <c r="K389" s="62">
        <v>31232617</v>
      </c>
      <c r="L389" s="62">
        <v>1280687</v>
      </c>
      <c r="M389" s="62">
        <v>0</v>
      </c>
      <c r="N389" s="62">
        <v>13800000</v>
      </c>
      <c r="O389" s="62">
        <v>1960000</v>
      </c>
      <c r="P389" s="62">
        <v>0</v>
      </c>
      <c r="Q389" s="62">
        <v>2600000</v>
      </c>
      <c r="R389" s="62">
        <v>0</v>
      </c>
      <c r="S389" s="62">
        <v>0</v>
      </c>
      <c r="T389" s="72">
        <f t="shared" si="17"/>
        <v>70760000</v>
      </c>
      <c r="U389" s="59">
        <f t="shared" si="18"/>
        <v>0</v>
      </c>
      <c r="V389" s="57">
        <f t="shared" si="19"/>
        <v>0</v>
      </c>
      <c r="W389" s="25"/>
      <c r="X389" s="25"/>
    </row>
    <row r="390" spans="2:24">
      <c r="B390" s="79">
        <f>'PER TRIWULAN'!A384</f>
        <v>379</v>
      </c>
      <c r="C390" s="54" t="str">
        <f>'PER TRIWULAN'!I384</f>
        <v xml:space="preserve"> Klambu </v>
      </c>
      <c r="D390" s="36" t="str">
        <f>'PER TRIWULAN'!B384</f>
        <v>SD NEGERI 4 KANDANGREJO</v>
      </c>
      <c r="E390" s="71">
        <f>'PER TRIWULAN'!X384</f>
        <v>65830000</v>
      </c>
      <c r="F390" s="89">
        <v>65830000</v>
      </c>
      <c r="G390" s="62">
        <v>0</v>
      </c>
      <c r="H390" s="62">
        <v>936000</v>
      </c>
      <c r="I390" s="62">
        <v>21760850</v>
      </c>
      <c r="J390" s="62">
        <v>7159200</v>
      </c>
      <c r="K390" s="62">
        <v>17453000</v>
      </c>
      <c r="L390" s="62">
        <v>0</v>
      </c>
      <c r="M390" s="62">
        <v>0</v>
      </c>
      <c r="N390" s="62">
        <v>12600000</v>
      </c>
      <c r="O390" s="62">
        <v>3245000</v>
      </c>
      <c r="P390" s="62">
        <v>0</v>
      </c>
      <c r="Q390" s="62">
        <v>2675950</v>
      </c>
      <c r="R390" s="62">
        <v>0</v>
      </c>
      <c r="S390" s="62">
        <v>0</v>
      </c>
      <c r="T390" s="72">
        <f t="shared" si="17"/>
        <v>65830000</v>
      </c>
      <c r="U390" s="59">
        <f t="shared" si="18"/>
        <v>0</v>
      </c>
      <c r="V390" s="57">
        <f t="shared" si="19"/>
        <v>0</v>
      </c>
      <c r="W390" s="25"/>
      <c r="X390" s="25"/>
    </row>
    <row r="391" spans="2:24">
      <c r="B391" s="79">
        <f>'PER TRIWULAN'!A385</f>
        <v>380</v>
      </c>
      <c r="C391" s="54" t="str">
        <f>'PER TRIWULAN'!I385</f>
        <v xml:space="preserve"> Klambu </v>
      </c>
      <c r="D391" s="36" t="str">
        <f>'PER TRIWULAN'!B385</f>
        <v>SD NEGERI 3 MENAWAN</v>
      </c>
      <c r="E391" s="71">
        <f>'PER TRIWULAN'!X385</f>
        <v>95990000</v>
      </c>
      <c r="F391" s="89">
        <v>95990000</v>
      </c>
      <c r="G391" s="62">
        <v>0</v>
      </c>
      <c r="H391" s="62">
        <v>750000</v>
      </c>
      <c r="I391" s="62">
        <v>20711500</v>
      </c>
      <c r="J391" s="62">
        <v>9177000</v>
      </c>
      <c r="K391" s="62">
        <v>24989157</v>
      </c>
      <c r="L391" s="62">
        <v>311950</v>
      </c>
      <c r="M391" s="62">
        <v>6206793</v>
      </c>
      <c r="N391" s="62">
        <v>14700000</v>
      </c>
      <c r="O391" s="62">
        <v>10583600</v>
      </c>
      <c r="P391" s="62">
        <v>0</v>
      </c>
      <c r="Q391" s="62">
        <v>2250000</v>
      </c>
      <c r="R391" s="62">
        <v>5560000</v>
      </c>
      <c r="S391" s="62">
        <v>750000</v>
      </c>
      <c r="T391" s="72">
        <f t="shared" si="17"/>
        <v>95990000</v>
      </c>
      <c r="U391" s="59">
        <f t="shared" si="18"/>
        <v>0</v>
      </c>
      <c r="V391" s="57">
        <f t="shared" si="19"/>
        <v>0</v>
      </c>
      <c r="W391" s="25"/>
      <c r="X391" s="25"/>
    </row>
    <row r="392" spans="2:24">
      <c r="B392" s="79">
        <f>'PER TRIWULAN'!A386</f>
        <v>381</v>
      </c>
      <c r="C392" s="54" t="str">
        <f>'PER TRIWULAN'!I386</f>
        <v xml:space="preserve"> Klambu </v>
      </c>
      <c r="D392" s="36" t="str">
        <f>'PER TRIWULAN'!B386</f>
        <v>SD NEGERI 2 TERKESI</v>
      </c>
      <c r="E392" s="71">
        <f>'PER TRIWULAN'!X386</f>
        <v>145290000</v>
      </c>
      <c r="F392" s="89">
        <v>145290000</v>
      </c>
      <c r="G392" s="62">
        <v>0</v>
      </c>
      <c r="H392" s="62">
        <v>160000</v>
      </c>
      <c r="I392" s="62">
        <v>16897325</v>
      </c>
      <c r="J392" s="62">
        <v>16523200</v>
      </c>
      <c r="K392" s="62">
        <v>31496946</v>
      </c>
      <c r="L392" s="62">
        <v>6232380</v>
      </c>
      <c r="M392" s="62">
        <v>27117500</v>
      </c>
      <c r="N392" s="62">
        <v>29058000</v>
      </c>
      <c r="O392" s="62">
        <v>5800500</v>
      </c>
      <c r="P392" s="62">
        <v>0</v>
      </c>
      <c r="Q392" s="62">
        <v>2093349</v>
      </c>
      <c r="R392" s="62">
        <v>9910800</v>
      </c>
      <c r="S392" s="62">
        <v>0</v>
      </c>
      <c r="T392" s="72">
        <f t="shared" si="17"/>
        <v>145290000</v>
      </c>
      <c r="U392" s="59">
        <f t="shared" si="18"/>
        <v>0</v>
      </c>
      <c r="V392" s="57">
        <f t="shared" si="19"/>
        <v>0</v>
      </c>
      <c r="W392" s="25"/>
      <c r="X392" s="25"/>
    </row>
    <row r="393" spans="2:24">
      <c r="B393" s="79">
        <f>'PER TRIWULAN'!A387</f>
        <v>382</v>
      </c>
      <c r="C393" s="54" t="str">
        <f>'PER TRIWULAN'!I387</f>
        <v xml:space="preserve"> Klambu </v>
      </c>
      <c r="D393" s="36" t="str">
        <f>'PER TRIWULAN'!B387</f>
        <v>SD NEGERI 1 JENENGAN</v>
      </c>
      <c r="E393" s="71">
        <f>'PER TRIWULAN'!X387</f>
        <v>103820000</v>
      </c>
      <c r="F393" s="89">
        <v>103820000</v>
      </c>
      <c r="G393" s="62">
        <v>2487550</v>
      </c>
      <c r="H393" s="62">
        <v>220000</v>
      </c>
      <c r="I393" s="62">
        <v>10020000</v>
      </c>
      <c r="J393" s="62">
        <v>12799751</v>
      </c>
      <c r="K393" s="62">
        <v>16132196</v>
      </c>
      <c r="L393" s="62">
        <v>11444703</v>
      </c>
      <c r="M393" s="62">
        <v>7766800</v>
      </c>
      <c r="N393" s="62">
        <v>19200000</v>
      </c>
      <c r="O393" s="62">
        <v>4072500</v>
      </c>
      <c r="P393" s="62">
        <v>867500</v>
      </c>
      <c r="Q393" s="62">
        <v>2400000</v>
      </c>
      <c r="R393" s="62">
        <v>3617000</v>
      </c>
      <c r="S393" s="62">
        <v>12792000</v>
      </c>
      <c r="T393" s="72">
        <f t="shared" si="17"/>
        <v>103820000</v>
      </c>
      <c r="U393" s="59">
        <f t="shared" si="18"/>
        <v>0</v>
      </c>
      <c r="V393" s="57">
        <f t="shared" si="19"/>
        <v>0</v>
      </c>
      <c r="W393" s="25"/>
      <c r="X393" s="25"/>
    </row>
    <row r="394" spans="2:24">
      <c r="B394" s="79">
        <f>'PER TRIWULAN'!A388</f>
        <v>383</v>
      </c>
      <c r="C394" s="54" t="str">
        <f>'PER TRIWULAN'!I388</f>
        <v xml:space="preserve"> Klambu </v>
      </c>
      <c r="D394" s="36" t="str">
        <f>'PER TRIWULAN'!B388</f>
        <v>SD NEGERI 2 JENENGAN</v>
      </c>
      <c r="E394" s="71">
        <f>'PER TRIWULAN'!X388</f>
        <v>58580000</v>
      </c>
      <c r="F394" s="89">
        <v>58580000</v>
      </c>
      <c r="G394" s="62">
        <v>151000</v>
      </c>
      <c r="H394" s="62">
        <v>300000</v>
      </c>
      <c r="I394" s="62">
        <v>6622700</v>
      </c>
      <c r="J394" s="62">
        <v>5309600</v>
      </c>
      <c r="K394" s="62">
        <v>25195450</v>
      </c>
      <c r="L394" s="62">
        <v>2497950</v>
      </c>
      <c r="M394" s="62">
        <v>125000</v>
      </c>
      <c r="N394" s="62">
        <v>11550000</v>
      </c>
      <c r="O394" s="62">
        <v>3365000</v>
      </c>
      <c r="P394" s="62">
        <v>0</v>
      </c>
      <c r="Q394" s="62">
        <v>2873300</v>
      </c>
      <c r="R394" s="62">
        <v>590000</v>
      </c>
      <c r="S394" s="62">
        <v>0</v>
      </c>
      <c r="T394" s="72">
        <f t="shared" si="17"/>
        <v>58580000</v>
      </c>
      <c r="U394" s="59">
        <f t="shared" si="18"/>
        <v>0</v>
      </c>
      <c r="V394" s="57">
        <f t="shared" si="19"/>
        <v>0</v>
      </c>
      <c r="W394" s="25"/>
      <c r="X394" s="25"/>
    </row>
    <row r="395" spans="2:24">
      <c r="B395" s="79">
        <f>'PER TRIWULAN'!A389</f>
        <v>384</v>
      </c>
      <c r="C395" s="54" t="str">
        <f>'PER TRIWULAN'!I389</f>
        <v xml:space="preserve"> Kradenan </v>
      </c>
      <c r="D395" s="36" t="str">
        <f>'PER TRIWULAN'!B389</f>
        <v>SD NEGERI 1 BAGO</v>
      </c>
      <c r="E395" s="71">
        <f>'PER TRIWULAN'!X389</f>
        <v>122380000</v>
      </c>
      <c r="F395" s="89">
        <v>2204000000</v>
      </c>
      <c r="G395" s="62">
        <v>40442626</v>
      </c>
      <c r="H395" s="62">
        <v>12754800</v>
      </c>
      <c r="I395" s="62">
        <v>360491882</v>
      </c>
      <c r="J395" s="62">
        <v>269613726</v>
      </c>
      <c r="K395" s="62">
        <v>600149101</v>
      </c>
      <c r="L395" s="62">
        <v>78331371</v>
      </c>
      <c r="M395" s="62">
        <v>136611868</v>
      </c>
      <c r="N395" s="62">
        <v>419432600</v>
      </c>
      <c r="O395" s="62">
        <v>126823500</v>
      </c>
      <c r="P395" s="62">
        <v>8280500</v>
      </c>
      <c r="Q395" s="62">
        <v>62089048</v>
      </c>
      <c r="R395" s="62">
        <v>45861978</v>
      </c>
      <c r="S395" s="62">
        <v>43117000</v>
      </c>
      <c r="T395" s="72">
        <f t="shared" si="17"/>
        <v>2204000000</v>
      </c>
      <c r="U395" s="59">
        <f t="shared" si="18"/>
        <v>-2081620000</v>
      </c>
      <c r="V395" s="57">
        <f t="shared" si="19"/>
        <v>0</v>
      </c>
      <c r="W395" s="25"/>
      <c r="X395" s="25"/>
    </row>
    <row r="396" spans="2:24">
      <c r="B396" s="79">
        <f>'PER TRIWULAN'!A390</f>
        <v>385</v>
      </c>
      <c r="C396" s="54" t="str">
        <f>'PER TRIWULAN'!I390</f>
        <v xml:space="preserve"> Kradenan </v>
      </c>
      <c r="D396" s="36" t="str">
        <f>'PER TRIWULAN'!B390</f>
        <v>SD NEGERI 1 BANJARDOWO</v>
      </c>
      <c r="E396" s="71">
        <f>'PER TRIWULAN'!X390</f>
        <v>154570000</v>
      </c>
      <c r="F396" s="89">
        <v>154570000</v>
      </c>
      <c r="G396" s="62">
        <v>12610249</v>
      </c>
      <c r="H396" s="62">
        <v>1389500</v>
      </c>
      <c r="I396" s="62">
        <v>18699750</v>
      </c>
      <c r="J396" s="62">
        <v>14738410</v>
      </c>
      <c r="K396" s="62">
        <v>24790350</v>
      </c>
      <c r="L396" s="62">
        <v>4358401</v>
      </c>
      <c r="M396" s="62">
        <v>15737500</v>
      </c>
      <c r="N396" s="62">
        <v>46236000</v>
      </c>
      <c r="O396" s="62">
        <v>15209840</v>
      </c>
      <c r="P396" s="62">
        <v>0</v>
      </c>
      <c r="Q396" s="62">
        <v>800000</v>
      </c>
      <c r="R396" s="62">
        <v>0</v>
      </c>
      <c r="S396" s="62">
        <v>0</v>
      </c>
      <c r="T396" s="72">
        <f t="shared" si="17"/>
        <v>154570000</v>
      </c>
      <c r="U396" s="59">
        <f t="shared" si="18"/>
        <v>0</v>
      </c>
      <c r="V396" s="57">
        <f t="shared" si="19"/>
        <v>0</v>
      </c>
      <c r="W396" s="25"/>
      <c r="X396" s="25"/>
    </row>
    <row r="397" spans="2:24">
      <c r="B397" s="79">
        <f>'PER TRIWULAN'!A391</f>
        <v>386</v>
      </c>
      <c r="C397" s="54" t="str">
        <f>'PER TRIWULAN'!I391</f>
        <v xml:space="preserve"> Kradenan </v>
      </c>
      <c r="D397" s="36" t="str">
        <f>'PER TRIWULAN'!B391</f>
        <v>SD NEGERI 1 BANJARSARI</v>
      </c>
      <c r="E397" s="71">
        <f>'PER TRIWULAN'!X391</f>
        <v>108460000</v>
      </c>
      <c r="F397" s="89">
        <v>108460000</v>
      </c>
      <c r="G397" s="62">
        <v>5420500</v>
      </c>
      <c r="H397" s="62"/>
      <c r="I397" s="62">
        <v>22869800</v>
      </c>
      <c r="J397" s="62">
        <v>15669100</v>
      </c>
      <c r="K397" s="62">
        <v>18385700</v>
      </c>
      <c r="L397" s="62">
        <v>1130349</v>
      </c>
      <c r="M397" s="62">
        <v>7254500</v>
      </c>
      <c r="N397" s="62">
        <v>26125000</v>
      </c>
      <c r="O397" s="62">
        <v>7052800</v>
      </c>
      <c r="P397" s="62">
        <v>780000</v>
      </c>
      <c r="Q397" s="62">
        <v>3442251</v>
      </c>
      <c r="R397" s="62">
        <v>330000</v>
      </c>
      <c r="S397" s="62"/>
      <c r="T397" s="72">
        <f t="shared" ref="T397:T460" si="21">SUM(G397:S397)</f>
        <v>108460000</v>
      </c>
      <c r="U397" s="59">
        <f t="shared" ref="U397:U460" si="22">E397-F397</f>
        <v>0</v>
      </c>
      <c r="V397" s="57">
        <f t="shared" ref="V397:V460" si="23">F397-T397</f>
        <v>0</v>
      </c>
      <c r="W397" s="25"/>
      <c r="X397" s="25"/>
    </row>
    <row r="398" spans="2:24">
      <c r="B398" s="79">
        <f>'PER TRIWULAN'!A392</f>
        <v>387</v>
      </c>
      <c r="C398" s="54" t="str">
        <f>'PER TRIWULAN'!I392</f>
        <v xml:space="preserve"> Kradenan </v>
      </c>
      <c r="D398" s="36" t="str">
        <f>'PER TRIWULAN'!B392</f>
        <v>SD NEGERI 1 GRABAGAN</v>
      </c>
      <c r="E398" s="71">
        <f>'PER TRIWULAN'!X392</f>
        <v>93380000</v>
      </c>
      <c r="F398" s="89">
        <v>93380000</v>
      </c>
      <c r="G398" s="62">
        <v>6730300</v>
      </c>
      <c r="H398" s="62">
        <v>1075000</v>
      </c>
      <c r="I398" s="62">
        <v>10904400</v>
      </c>
      <c r="J398" s="62">
        <v>10926100</v>
      </c>
      <c r="K398" s="62">
        <v>8960564</v>
      </c>
      <c r="L398" s="62">
        <v>1315836</v>
      </c>
      <c r="M398" s="62">
        <v>4481000</v>
      </c>
      <c r="N398" s="62">
        <v>23625000</v>
      </c>
      <c r="O398" s="62">
        <v>12062900</v>
      </c>
      <c r="P398" s="62">
        <v>0</v>
      </c>
      <c r="Q398" s="62">
        <v>5060000</v>
      </c>
      <c r="R398" s="62">
        <v>2343000</v>
      </c>
      <c r="S398" s="62">
        <v>5895900</v>
      </c>
      <c r="T398" s="72">
        <f t="shared" si="21"/>
        <v>93380000</v>
      </c>
      <c r="U398" s="59">
        <f t="shared" si="22"/>
        <v>0</v>
      </c>
      <c r="V398" s="57">
        <f t="shared" si="23"/>
        <v>0</v>
      </c>
      <c r="W398" s="25"/>
      <c r="X398" s="25"/>
    </row>
    <row r="399" spans="2:24">
      <c r="B399" s="79">
        <f>'PER TRIWULAN'!A393</f>
        <v>388</v>
      </c>
      <c r="C399" s="54" t="str">
        <f>'PER TRIWULAN'!I393</f>
        <v xml:space="preserve"> Kradenan </v>
      </c>
      <c r="D399" s="36" t="str">
        <f>'PER TRIWULAN'!B393</f>
        <v>SD NEGERI 1 KALISARI</v>
      </c>
      <c r="E399" s="71">
        <f>'PER TRIWULAN'!X393</f>
        <v>91060000</v>
      </c>
      <c r="F399" s="89">
        <v>91060000</v>
      </c>
      <c r="G399" s="62">
        <v>550000</v>
      </c>
      <c r="H399" s="62">
        <v>0</v>
      </c>
      <c r="I399" s="62">
        <v>23007700</v>
      </c>
      <c r="J399" s="62">
        <v>7696138</v>
      </c>
      <c r="K399" s="62">
        <v>20629377</v>
      </c>
      <c r="L399" s="62">
        <v>259571</v>
      </c>
      <c r="M399" s="62">
        <v>8224000</v>
      </c>
      <c r="N399" s="62">
        <v>22050000</v>
      </c>
      <c r="O399" s="62">
        <v>4665600</v>
      </c>
      <c r="P399" s="62">
        <v>0</v>
      </c>
      <c r="Q399" s="62">
        <v>3135114</v>
      </c>
      <c r="R399" s="62">
        <v>0</v>
      </c>
      <c r="S399" s="62">
        <v>842500</v>
      </c>
      <c r="T399" s="72">
        <f t="shared" si="21"/>
        <v>91060000</v>
      </c>
      <c r="U399" s="59">
        <f t="shared" si="22"/>
        <v>0</v>
      </c>
      <c r="V399" s="57">
        <f t="shared" si="23"/>
        <v>0</v>
      </c>
      <c r="W399" s="25"/>
      <c r="X399" s="25"/>
    </row>
    <row r="400" spans="2:24">
      <c r="B400" s="79">
        <f>'PER TRIWULAN'!A394</f>
        <v>389</v>
      </c>
      <c r="C400" s="54" t="str">
        <f>'PER TRIWULAN'!I394</f>
        <v xml:space="preserve"> Kradenan </v>
      </c>
      <c r="D400" s="36" t="str">
        <f>'PER TRIWULAN'!B394</f>
        <v>SD NEGERI 1 KRADENAN</v>
      </c>
      <c r="E400" s="71">
        <f>'PER TRIWULAN'!X394</f>
        <v>138330000</v>
      </c>
      <c r="F400" s="89">
        <v>138330000</v>
      </c>
      <c r="G400" s="62">
        <v>258000</v>
      </c>
      <c r="H400" s="62">
        <v>1950000</v>
      </c>
      <c r="I400" s="62">
        <v>14163500</v>
      </c>
      <c r="J400" s="62">
        <v>27340150</v>
      </c>
      <c r="K400" s="62">
        <v>27145103</v>
      </c>
      <c r="L400" s="62">
        <v>3180247</v>
      </c>
      <c r="M400" s="62">
        <v>16091000</v>
      </c>
      <c r="N400" s="62">
        <v>24780000</v>
      </c>
      <c r="O400" s="62">
        <v>13381000</v>
      </c>
      <c r="P400" s="62">
        <v>440000</v>
      </c>
      <c r="Q400" s="62">
        <v>600000</v>
      </c>
      <c r="R400" s="62">
        <v>0</v>
      </c>
      <c r="S400" s="62">
        <v>9001000</v>
      </c>
      <c r="T400" s="72">
        <f t="shared" si="21"/>
        <v>138330000</v>
      </c>
      <c r="U400" s="59">
        <f t="shared" si="22"/>
        <v>0</v>
      </c>
      <c r="V400" s="57">
        <f t="shared" si="23"/>
        <v>0</v>
      </c>
      <c r="W400" s="25"/>
      <c r="X400" s="25"/>
    </row>
    <row r="401" spans="2:24">
      <c r="B401" s="79">
        <f>'PER TRIWULAN'!A395</f>
        <v>390</v>
      </c>
      <c r="C401" s="54" t="str">
        <f>'PER TRIWULAN'!I395</f>
        <v xml:space="preserve"> Kradenan </v>
      </c>
      <c r="D401" s="36" t="str">
        <f>'PER TRIWULAN'!B395</f>
        <v>SD NEGERI 1 KUWU</v>
      </c>
      <c r="E401" s="71">
        <f>'PER TRIWULAN'!X395</f>
        <v>130210000</v>
      </c>
      <c r="F401" s="89">
        <v>130210000</v>
      </c>
      <c r="G401" s="62">
        <v>0</v>
      </c>
      <c r="H401" s="62">
        <v>0</v>
      </c>
      <c r="I401" s="62">
        <v>20168380</v>
      </c>
      <c r="J401" s="62">
        <v>16040300</v>
      </c>
      <c r="K401" s="62">
        <v>22351600</v>
      </c>
      <c r="L401" s="62">
        <v>4371750</v>
      </c>
      <c r="M401" s="62">
        <v>18122500</v>
      </c>
      <c r="N401" s="62">
        <v>19250000</v>
      </c>
      <c r="O401" s="62">
        <v>22994000</v>
      </c>
      <c r="P401" s="62">
        <v>0</v>
      </c>
      <c r="Q401" s="62">
        <v>3930000</v>
      </c>
      <c r="R401" s="62">
        <v>837500</v>
      </c>
      <c r="S401" s="62">
        <v>2143970</v>
      </c>
      <c r="T401" s="72">
        <f t="shared" si="21"/>
        <v>130210000</v>
      </c>
      <c r="U401" s="59">
        <f t="shared" si="22"/>
        <v>0</v>
      </c>
      <c r="V401" s="57">
        <f t="shared" si="23"/>
        <v>0</v>
      </c>
      <c r="W401" s="25"/>
      <c r="X401" s="25"/>
    </row>
    <row r="402" spans="2:24">
      <c r="B402" s="79">
        <f>'PER TRIWULAN'!A396</f>
        <v>391</v>
      </c>
      <c r="C402" s="54" t="str">
        <f>'PER TRIWULAN'!I396</f>
        <v xml:space="preserve"> Kradenan </v>
      </c>
      <c r="D402" s="36" t="str">
        <f>'PER TRIWULAN'!B396</f>
        <v>SD NEGERI 1 PAKIS</v>
      </c>
      <c r="E402" s="71">
        <f>'PER TRIWULAN'!X396</f>
        <v>123540000</v>
      </c>
      <c r="F402" s="89">
        <v>123540000</v>
      </c>
      <c r="G402" s="62">
        <v>8799500</v>
      </c>
      <c r="H402" s="62">
        <v>1400000</v>
      </c>
      <c r="I402" s="62">
        <v>18537800</v>
      </c>
      <c r="J402" s="62">
        <v>16394500</v>
      </c>
      <c r="K402" s="62">
        <v>20009100</v>
      </c>
      <c r="L402" s="62">
        <v>1505400</v>
      </c>
      <c r="M402" s="62">
        <v>10038500</v>
      </c>
      <c r="N402" s="62">
        <v>23260000</v>
      </c>
      <c r="O402" s="62">
        <v>12335200</v>
      </c>
      <c r="P402" s="62" t="s">
        <v>1906</v>
      </c>
      <c r="Q402" s="62">
        <v>4810000</v>
      </c>
      <c r="R402" s="62">
        <v>4575000</v>
      </c>
      <c r="S402" s="62">
        <v>1875000</v>
      </c>
      <c r="T402" s="72">
        <f t="shared" si="21"/>
        <v>123540000</v>
      </c>
      <c r="U402" s="59">
        <f t="shared" si="22"/>
        <v>0</v>
      </c>
      <c r="V402" s="57">
        <f t="shared" si="23"/>
        <v>0</v>
      </c>
      <c r="W402" s="25"/>
      <c r="X402" s="25"/>
    </row>
    <row r="403" spans="2:24">
      <c r="B403" s="79">
        <f>'PER TRIWULAN'!A397</f>
        <v>392</v>
      </c>
      <c r="C403" s="54" t="str">
        <f>'PER TRIWULAN'!I397</f>
        <v xml:space="preserve"> Kradenan </v>
      </c>
      <c r="D403" s="36" t="str">
        <f>'PER TRIWULAN'!B397</f>
        <v>SD NEGERI 1 SAMBONG BANGI</v>
      </c>
      <c r="E403" s="71">
        <f>'PER TRIWULAN'!X397</f>
        <v>76270000</v>
      </c>
      <c r="F403" s="89">
        <v>76270000</v>
      </c>
      <c r="G403" s="62">
        <v>856250</v>
      </c>
      <c r="H403" s="62">
        <v>240000</v>
      </c>
      <c r="I403" s="62">
        <v>12104000</v>
      </c>
      <c r="J403" s="62">
        <v>14054000</v>
      </c>
      <c r="K403" s="62">
        <v>15295538</v>
      </c>
      <c r="L403" s="62">
        <v>567609</v>
      </c>
      <c r="M403" s="62">
        <v>0</v>
      </c>
      <c r="N403" s="62">
        <v>19790000</v>
      </c>
      <c r="O403" s="62">
        <v>8481800</v>
      </c>
      <c r="P403" s="62">
        <v>0</v>
      </c>
      <c r="Q403" s="62">
        <v>3080803</v>
      </c>
      <c r="R403" s="62">
        <v>0</v>
      </c>
      <c r="S403" s="62">
        <v>1800000</v>
      </c>
      <c r="T403" s="72">
        <f t="shared" si="21"/>
        <v>76270000</v>
      </c>
      <c r="U403" s="59">
        <f t="shared" si="22"/>
        <v>0</v>
      </c>
      <c r="V403" s="57">
        <f t="shared" si="23"/>
        <v>0</v>
      </c>
      <c r="W403" s="25"/>
      <c r="X403" s="25"/>
    </row>
    <row r="404" spans="2:24">
      <c r="B404" s="79">
        <f>'PER TRIWULAN'!A398</f>
        <v>393</v>
      </c>
      <c r="C404" s="54" t="str">
        <f>'PER TRIWULAN'!I398</f>
        <v xml:space="preserve"> Kradenan </v>
      </c>
      <c r="D404" s="36" t="str">
        <f>'PER TRIWULAN'!B398</f>
        <v>SD NEGERI 1 SIMO</v>
      </c>
      <c r="E404" s="71">
        <f>'PER TRIWULAN'!X398</f>
        <v>115420000</v>
      </c>
      <c r="F404" s="89">
        <v>115420000</v>
      </c>
      <c r="G404" s="62">
        <v>6980500</v>
      </c>
      <c r="H404" s="62">
        <v>1211800</v>
      </c>
      <c r="I404" s="62">
        <v>12702200</v>
      </c>
      <c r="J404" s="62">
        <v>20773800</v>
      </c>
      <c r="K404" s="62">
        <v>16324200</v>
      </c>
      <c r="L404" s="62">
        <v>727700</v>
      </c>
      <c r="M404" s="62">
        <v>8058000</v>
      </c>
      <c r="N404" s="62">
        <v>26030000</v>
      </c>
      <c r="O404" s="62">
        <v>10336800</v>
      </c>
      <c r="P404" s="62">
        <v>0</v>
      </c>
      <c r="Q404" s="62">
        <v>5368000</v>
      </c>
      <c r="R404" s="62">
        <v>2075000</v>
      </c>
      <c r="S404" s="62">
        <v>4832000</v>
      </c>
      <c r="T404" s="72">
        <f t="shared" si="21"/>
        <v>115420000</v>
      </c>
      <c r="U404" s="59">
        <f t="shared" si="22"/>
        <v>0</v>
      </c>
      <c r="V404" s="57">
        <f t="shared" si="23"/>
        <v>0</v>
      </c>
      <c r="W404" s="25"/>
      <c r="X404" s="25"/>
    </row>
    <row r="405" spans="2:24">
      <c r="B405" s="79">
        <f>'PER TRIWULAN'!A399</f>
        <v>394</v>
      </c>
      <c r="C405" s="54" t="str">
        <f>'PER TRIWULAN'!I399</f>
        <v xml:space="preserve"> Kradenan </v>
      </c>
      <c r="D405" s="36" t="str">
        <f>'PER TRIWULAN'!B399</f>
        <v>SD NEGERI 1 TANJUNGSARI</v>
      </c>
      <c r="E405" s="71">
        <f>'PER TRIWULAN'!X399</f>
        <v>111070000</v>
      </c>
      <c r="F405" s="89">
        <v>111070000</v>
      </c>
      <c r="G405" s="62">
        <v>3459500</v>
      </c>
      <c r="H405" s="62">
        <v>200000</v>
      </c>
      <c r="I405" s="62">
        <v>13016500</v>
      </c>
      <c r="J405" s="62">
        <v>14893400</v>
      </c>
      <c r="K405" s="62">
        <v>20240991</v>
      </c>
      <c r="L405" s="62">
        <v>1633924</v>
      </c>
      <c r="M405" s="62">
        <v>10716000</v>
      </c>
      <c r="N405" s="62">
        <v>22283000</v>
      </c>
      <c r="O405" s="62">
        <v>13402600</v>
      </c>
      <c r="P405" s="62">
        <v>0</v>
      </c>
      <c r="Q405" s="62">
        <v>4220035</v>
      </c>
      <c r="R405" s="62">
        <v>950000</v>
      </c>
      <c r="S405" s="62">
        <v>6054050</v>
      </c>
      <c r="T405" s="72">
        <f t="shared" si="21"/>
        <v>111070000</v>
      </c>
      <c r="U405" s="59">
        <f t="shared" si="22"/>
        <v>0</v>
      </c>
      <c r="V405" s="57">
        <f t="shared" si="23"/>
        <v>0</v>
      </c>
      <c r="W405" s="25"/>
      <c r="X405" s="25"/>
    </row>
    <row r="406" spans="2:24">
      <c r="B406" s="79">
        <f>'PER TRIWULAN'!A400</f>
        <v>395</v>
      </c>
      <c r="C406" s="54" t="str">
        <f>'PER TRIWULAN'!I400</f>
        <v xml:space="preserve"> Kradenan </v>
      </c>
      <c r="D406" s="36" t="str">
        <f>'PER TRIWULAN'!B400</f>
        <v>SD NEGERI 2 BAGO</v>
      </c>
      <c r="E406" s="71">
        <f>'PER TRIWULAN'!X400</f>
        <v>100340000</v>
      </c>
      <c r="F406" s="89">
        <v>100340000</v>
      </c>
      <c r="G406" s="62">
        <v>3197000</v>
      </c>
      <c r="H406" s="62">
        <v>0</v>
      </c>
      <c r="I406" s="62">
        <v>10927050</v>
      </c>
      <c r="J406" s="62">
        <v>15635200</v>
      </c>
      <c r="K406" s="62">
        <v>10490650</v>
      </c>
      <c r="L406" s="62">
        <v>8282500</v>
      </c>
      <c r="M406" s="62">
        <v>10427000</v>
      </c>
      <c r="N406" s="62">
        <v>15400000</v>
      </c>
      <c r="O406" s="62">
        <v>14131100</v>
      </c>
      <c r="P406" s="62">
        <v>0</v>
      </c>
      <c r="Q406" s="62">
        <v>2570000</v>
      </c>
      <c r="R406" s="62">
        <v>530500</v>
      </c>
      <c r="S406" s="62">
        <v>8749000</v>
      </c>
      <c r="T406" s="72">
        <f t="shared" si="21"/>
        <v>100340000</v>
      </c>
      <c r="U406" s="59">
        <f t="shared" si="22"/>
        <v>0</v>
      </c>
      <c r="V406" s="57">
        <f t="shared" si="23"/>
        <v>0</v>
      </c>
      <c r="W406" s="25"/>
      <c r="X406" s="25"/>
    </row>
    <row r="407" spans="2:24">
      <c r="B407" s="79">
        <f>'PER TRIWULAN'!A401</f>
        <v>396</v>
      </c>
      <c r="C407" s="54" t="str">
        <f>'PER TRIWULAN'!I401</f>
        <v xml:space="preserve"> Kradenan </v>
      </c>
      <c r="D407" s="36" t="str">
        <f>'PER TRIWULAN'!B401</f>
        <v>SD NEGERI 2 BANJARSARI</v>
      </c>
      <c r="E407" s="71">
        <f>'PER TRIWULAN'!X401</f>
        <v>128470000</v>
      </c>
      <c r="F407" s="89">
        <v>128470000</v>
      </c>
      <c r="G407" s="62">
        <v>12168750</v>
      </c>
      <c r="H407" s="62">
        <v>425000</v>
      </c>
      <c r="I407" s="62">
        <v>4826000</v>
      </c>
      <c r="J407" s="62">
        <v>15492300</v>
      </c>
      <c r="K407" s="62">
        <v>16665050</v>
      </c>
      <c r="L407" s="62">
        <v>7023050</v>
      </c>
      <c r="M407" s="62">
        <v>2822500</v>
      </c>
      <c r="N407" s="62">
        <v>25200000</v>
      </c>
      <c r="O407" s="62">
        <v>8406400</v>
      </c>
      <c r="P407" s="62">
        <v>0</v>
      </c>
      <c r="Q407" s="62">
        <v>2986000</v>
      </c>
      <c r="R407" s="62">
        <v>1975000</v>
      </c>
      <c r="S407" s="62">
        <v>30479950</v>
      </c>
      <c r="T407" s="72">
        <f t="shared" si="21"/>
        <v>128470000</v>
      </c>
      <c r="U407" s="59">
        <f t="shared" si="22"/>
        <v>0</v>
      </c>
      <c r="V407" s="57">
        <f t="shared" si="23"/>
        <v>0</v>
      </c>
      <c r="W407" s="25"/>
      <c r="X407" s="25"/>
    </row>
    <row r="408" spans="2:24">
      <c r="B408" s="79">
        <f>'PER TRIWULAN'!A402</f>
        <v>397</v>
      </c>
      <c r="C408" s="54" t="str">
        <f>'PER TRIWULAN'!I402</f>
        <v xml:space="preserve"> Kradenan </v>
      </c>
      <c r="D408" s="36" t="str">
        <f>'PER TRIWULAN'!B402</f>
        <v>SD NEGERI 2 CREWEK</v>
      </c>
      <c r="E408" s="71">
        <f>'PER TRIWULAN'!X402</f>
        <v>78880000</v>
      </c>
      <c r="F408" s="89">
        <v>78880000</v>
      </c>
      <c r="G408" s="62">
        <v>3799000</v>
      </c>
      <c r="H408" s="62">
        <v>775000</v>
      </c>
      <c r="I408" s="62">
        <v>10411750</v>
      </c>
      <c r="J408" s="62">
        <v>10254400</v>
      </c>
      <c r="K408" s="62">
        <v>9874400</v>
      </c>
      <c r="L408" s="62">
        <v>100000</v>
      </c>
      <c r="M408" s="62">
        <v>647000</v>
      </c>
      <c r="N408" s="62">
        <v>19200000</v>
      </c>
      <c r="O408" s="62">
        <v>12393400</v>
      </c>
      <c r="P408" s="62">
        <v>0</v>
      </c>
      <c r="Q408" s="62">
        <v>3600000</v>
      </c>
      <c r="R408" s="62">
        <v>5495000</v>
      </c>
      <c r="S408" s="62">
        <v>2330050</v>
      </c>
      <c r="T408" s="72">
        <f t="shared" si="21"/>
        <v>78880000</v>
      </c>
      <c r="U408" s="59">
        <f t="shared" si="22"/>
        <v>0</v>
      </c>
      <c r="V408" s="57">
        <f t="shared" si="23"/>
        <v>0</v>
      </c>
      <c r="W408" s="25"/>
      <c r="X408" s="25"/>
    </row>
    <row r="409" spans="2:24">
      <c r="B409" s="79">
        <f>'PER TRIWULAN'!A403</f>
        <v>398</v>
      </c>
      <c r="C409" s="54" t="str">
        <f>'PER TRIWULAN'!I403</f>
        <v xml:space="preserve"> Kradenan </v>
      </c>
      <c r="D409" s="36" t="str">
        <f>'PER TRIWULAN'!B403</f>
        <v>SD NEGERI 2 GRABAGAN</v>
      </c>
      <c r="E409" s="71">
        <f>'PER TRIWULAN'!X403</f>
        <v>74820000</v>
      </c>
      <c r="F409" s="89">
        <v>74820000</v>
      </c>
      <c r="G409" s="62">
        <v>3436000</v>
      </c>
      <c r="H409" s="62">
        <v>725000</v>
      </c>
      <c r="I409" s="62">
        <v>8290300</v>
      </c>
      <c r="J409" s="62">
        <v>13200200</v>
      </c>
      <c r="K409" s="62">
        <v>6919848</v>
      </c>
      <c r="L409" s="62">
        <v>1049052</v>
      </c>
      <c r="M409" s="62">
        <v>2372000</v>
      </c>
      <c r="N409" s="62">
        <v>21000000</v>
      </c>
      <c r="O409" s="62">
        <v>10227600</v>
      </c>
      <c r="P409" s="62">
        <v>0</v>
      </c>
      <c r="Q409" s="62">
        <v>1950000</v>
      </c>
      <c r="R409" s="62">
        <v>0</v>
      </c>
      <c r="S409" s="62">
        <v>5650000</v>
      </c>
      <c r="T409" s="72">
        <f t="shared" si="21"/>
        <v>74820000</v>
      </c>
      <c r="U409" s="59">
        <f t="shared" si="22"/>
        <v>0</v>
      </c>
      <c r="V409" s="57">
        <f t="shared" si="23"/>
        <v>0</v>
      </c>
      <c r="W409" s="25"/>
      <c r="X409" s="25"/>
    </row>
    <row r="410" spans="2:24">
      <c r="B410" s="79">
        <f>'PER TRIWULAN'!A404</f>
        <v>399</v>
      </c>
      <c r="C410" s="54" t="str">
        <f>'PER TRIWULAN'!I404</f>
        <v xml:space="preserve"> Kradenan </v>
      </c>
      <c r="D410" s="36" t="str">
        <f>'PER TRIWULAN'!B404</f>
        <v>SD NEGERI 2 KALISARI</v>
      </c>
      <c r="E410" s="71">
        <f>'PER TRIWULAN'!X404</f>
        <v>75690000</v>
      </c>
      <c r="F410" s="89">
        <v>75690000</v>
      </c>
      <c r="G410" s="62">
        <v>3004000</v>
      </c>
      <c r="H410" s="62">
        <v>199500</v>
      </c>
      <c r="I410" s="62">
        <v>12417300</v>
      </c>
      <c r="J410" s="62">
        <v>12564550</v>
      </c>
      <c r="K410" s="62">
        <v>13334350</v>
      </c>
      <c r="L410" s="62">
        <v>747600</v>
      </c>
      <c r="M410" s="62"/>
      <c r="N410" s="62">
        <v>18750000</v>
      </c>
      <c r="O410" s="62">
        <v>8516700</v>
      </c>
      <c r="P410" s="62"/>
      <c r="Q410" s="62">
        <v>2000000</v>
      </c>
      <c r="R410" s="62">
        <v>4156000</v>
      </c>
      <c r="S410" s="62"/>
      <c r="T410" s="72">
        <f t="shared" si="21"/>
        <v>75690000</v>
      </c>
      <c r="U410" s="59">
        <f t="shared" si="22"/>
        <v>0</v>
      </c>
      <c r="V410" s="57">
        <f t="shared" si="23"/>
        <v>0</v>
      </c>
      <c r="W410" s="25"/>
      <c r="X410" s="25"/>
    </row>
    <row r="411" spans="2:24">
      <c r="B411" s="79">
        <f>'PER TRIWULAN'!A405</f>
        <v>400</v>
      </c>
      <c r="C411" s="54" t="str">
        <f>'PER TRIWULAN'!I405</f>
        <v xml:space="preserve"> Kradenan </v>
      </c>
      <c r="D411" s="36" t="str">
        <f>'PER TRIWULAN'!B405</f>
        <v>SD NEGERI 2 KRADENAN</v>
      </c>
      <c r="E411" s="71">
        <f>'PER TRIWULAN'!X405</f>
        <v>104400000</v>
      </c>
      <c r="F411" s="89">
        <v>104400000</v>
      </c>
      <c r="G411" s="62">
        <v>3388000</v>
      </c>
      <c r="H411" s="62">
        <v>784000</v>
      </c>
      <c r="I411" s="62">
        <v>15241050</v>
      </c>
      <c r="J411" s="62">
        <v>13258550</v>
      </c>
      <c r="K411" s="62">
        <v>16798000</v>
      </c>
      <c r="L411" s="62">
        <v>2681787</v>
      </c>
      <c r="M411" s="62">
        <v>8089500</v>
      </c>
      <c r="N411" s="62">
        <v>19580600</v>
      </c>
      <c r="O411" s="62">
        <v>9324000</v>
      </c>
      <c r="P411" s="62">
        <v>0</v>
      </c>
      <c r="Q411" s="62">
        <v>4822513</v>
      </c>
      <c r="R411" s="62">
        <v>295000</v>
      </c>
      <c r="S411" s="62">
        <v>10137000</v>
      </c>
      <c r="T411" s="72">
        <f t="shared" si="21"/>
        <v>104400000</v>
      </c>
      <c r="U411" s="59">
        <f t="shared" si="22"/>
        <v>0</v>
      </c>
      <c r="V411" s="57">
        <f t="shared" si="23"/>
        <v>0</v>
      </c>
      <c r="W411" s="25"/>
      <c r="X411" s="25"/>
    </row>
    <row r="412" spans="2:24">
      <c r="B412" s="79">
        <f>'PER TRIWULAN'!A406</f>
        <v>401</v>
      </c>
      <c r="C412" s="54" t="str">
        <f>'PER TRIWULAN'!I406</f>
        <v xml:space="preserve"> Kradenan </v>
      </c>
      <c r="D412" s="36" t="str">
        <f>'PER TRIWULAN'!B406</f>
        <v>SD NEGERI 2 PAKIS</v>
      </c>
      <c r="E412" s="71">
        <f>'PER TRIWULAN'!X406</f>
        <v>111070000</v>
      </c>
      <c r="F412" s="89">
        <v>111070000</v>
      </c>
      <c r="G412" s="62">
        <v>3939550</v>
      </c>
      <c r="H412" s="62">
        <v>750000</v>
      </c>
      <c r="I412" s="62">
        <v>14975550</v>
      </c>
      <c r="J412" s="62">
        <v>17614300</v>
      </c>
      <c r="K412" s="62">
        <v>22988142</v>
      </c>
      <c r="L412" s="62">
        <v>4677558</v>
      </c>
      <c r="M412" s="62">
        <v>3112000</v>
      </c>
      <c r="N412" s="62">
        <v>24050000</v>
      </c>
      <c r="O412" s="62">
        <v>16092900</v>
      </c>
      <c r="P412" s="62">
        <v>0</v>
      </c>
      <c r="Q412" s="62">
        <v>2140000</v>
      </c>
      <c r="R412" s="62">
        <v>580000</v>
      </c>
      <c r="S412" s="62">
        <v>150000</v>
      </c>
      <c r="T412" s="72">
        <f t="shared" si="21"/>
        <v>111070000</v>
      </c>
      <c r="U412" s="59">
        <f t="shared" si="22"/>
        <v>0</v>
      </c>
      <c r="V412" s="57">
        <f t="shared" si="23"/>
        <v>0</v>
      </c>
      <c r="W412" s="25"/>
      <c r="X412" s="25"/>
    </row>
    <row r="413" spans="2:24">
      <c r="B413" s="79">
        <f>'PER TRIWULAN'!A407</f>
        <v>402</v>
      </c>
      <c r="C413" s="54" t="str">
        <f>'PER TRIWULAN'!I407</f>
        <v xml:space="preserve"> Kradenan </v>
      </c>
      <c r="D413" s="36" t="str">
        <f>'PER TRIWULAN'!B407</f>
        <v>SD NEGERI 2 SAMBONGBANGI</v>
      </c>
      <c r="E413" s="71">
        <f>'PER TRIWULAN'!X407</f>
        <v>115420000</v>
      </c>
      <c r="F413" s="89">
        <v>115420000</v>
      </c>
      <c r="G413" s="62">
        <v>7398400</v>
      </c>
      <c r="H413" s="62">
        <v>3554050</v>
      </c>
      <c r="I413" s="62">
        <v>15601250</v>
      </c>
      <c r="J413" s="62">
        <v>22438300</v>
      </c>
      <c r="K413" s="62">
        <v>14056700</v>
      </c>
      <c r="L413" s="62">
        <v>5227300</v>
      </c>
      <c r="M413" s="62">
        <v>4115000</v>
      </c>
      <c r="N413" s="62">
        <v>30338000</v>
      </c>
      <c r="O413" s="62">
        <v>5577000</v>
      </c>
      <c r="P413" s="62" t="s">
        <v>1908</v>
      </c>
      <c r="Q413" s="62">
        <v>6904000</v>
      </c>
      <c r="R413" s="62">
        <v>210000</v>
      </c>
      <c r="S413" s="62" t="s">
        <v>1905</v>
      </c>
      <c r="T413" s="72">
        <f t="shared" si="21"/>
        <v>115420000</v>
      </c>
      <c r="U413" s="59">
        <f t="shared" si="22"/>
        <v>0</v>
      </c>
      <c r="V413" s="57">
        <f t="shared" si="23"/>
        <v>0</v>
      </c>
      <c r="W413" s="25"/>
      <c r="X413" s="25"/>
    </row>
    <row r="414" spans="2:24">
      <c r="B414" s="79">
        <f>'PER TRIWULAN'!A408</f>
        <v>403</v>
      </c>
      <c r="C414" s="54" t="str">
        <f>'PER TRIWULAN'!I408</f>
        <v xml:space="preserve"> Kradenan </v>
      </c>
      <c r="D414" s="36" t="str">
        <f>'PER TRIWULAN'!B408</f>
        <v>SD NEGERI 2 SENGON WETAN</v>
      </c>
      <c r="E414" s="71">
        <f>'PER TRIWULAN'!X408</f>
        <v>84970000</v>
      </c>
      <c r="F414" s="89">
        <v>84970000</v>
      </c>
      <c r="G414" s="62">
        <v>1300000</v>
      </c>
      <c r="H414" s="62">
        <v>300000</v>
      </c>
      <c r="I414" s="62">
        <v>1650000</v>
      </c>
      <c r="J414" s="62">
        <v>17540600</v>
      </c>
      <c r="K414" s="62">
        <v>38678823</v>
      </c>
      <c r="L414" s="62">
        <v>154208</v>
      </c>
      <c r="M414" s="62">
        <v>4753500</v>
      </c>
      <c r="N414" s="62">
        <v>10800000</v>
      </c>
      <c r="O414" s="62">
        <v>8300900</v>
      </c>
      <c r="P414" s="62">
        <v>0</v>
      </c>
      <c r="Q414" s="62">
        <v>1491969</v>
      </c>
      <c r="R414" s="62">
        <v>0</v>
      </c>
      <c r="S414" s="62">
        <v>0</v>
      </c>
      <c r="T414" s="72">
        <f t="shared" si="21"/>
        <v>84970000</v>
      </c>
      <c r="U414" s="59">
        <f t="shared" si="22"/>
        <v>0</v>
      </c>
      <c r="V414" s="57">
        <f t="shared" si="23"/>
        <v>0</v>
      </c>
      <c r="W414" s="25"/>
      <c r="X414" s="25"/>
    </row>
    <row r="415" spans="2:24">
      <c r="B415" s="79">
        <f>'PER TRIWULAN'!A409</f>
        <v>404</v>
      </c>
      <c r="C415" s="54" t="str">
        <f>'PER TRIWULAN'!I409</f>
        <v xml:space="preserve"> Kradenan </v>
      </c>
      <c r="D415" s="36" t="str">
        <f>'PER TRIWULAN'!B409</f>
        <v>SD NEGERI 2 TANJUNGSARI</v>
      </c>
      <c r="E415" s="71">
        <f>'PER TRIWULAN'!X409</f>
        <v>98020000</v>
      </c>
      <c r="F415" s="89">
        <v>98020000</v>
      </c>
      <c r="G415" s="62">
        <v>5470700</v>
      </c>
      <c r="H415" s="62">
        <v>3850000</v>
      </c>
      <c r="I415" s="62">
        <v>12262000</v>
      </c>
      <c r="J415" s="62">
        <v>7110000</v>
      </c>
      <c r="K415" s="62">
        <v>27191300</v>
      </c>
      <c r="L415" s="62">
        <v>4529300</v>
      </c>
      <c r="M415" s="62">
        <v>5251700</v>
      </c>
      <c r="N415" s="62">
        <v>19650000</v>
      </c>
      <c r="O415" s="62">
        <v>7555000</v>
      </c>
      <c r="P415" s="62">
        <v>0</v>
      </c>
      <c r="Q415" s="62">
        <v>3650000</v>
      </c>
      <c r="R415" s="62">
        <v>1500000</v>
      </c>
      <c r="S415" s="62"/>
      <c r="T415" s="72">
        <f t="shared" si="21"/>
        <v>98020000</v>
      </c>
      <c r="U415" s="59">
        <f t="shared" si="22"/>
        <v>0</v>
      </c>
      <c r="V415" s="57">
        <f t="shared" si="23"/>
        <v>0</v>
      </c>
      <c r="W415" s="25"/>
      <c r="X415" s="25"/>
    </row>
    <row r="416" spans="2:24">
      <c r="B416" s="79">
        <f>'PER TRIWULAN'!A410</f>
        <v>405</v>
      </c>
      <c r="C416" s="54" t="str">
        <f>'PER TRIWULAN'!I410</f>
        <v xml:space="preserve"> Kradenan </v>
      </c>
      <c r="D416" s="36" t="str">
        <f>'PER TRIWULAN'!B410</f>
        <v>SD NEGERI 3 BANJARDOWO</v>
      </c>
      <c r="E416" s="71">
        <f>'PER TRIWULAN'!X410</f>
        <v>104690000</v>
      </c>
      <c r="F416" s="89">
        <v>104690000</v>
      </c>
      <c r="G416" s="62">
        <v>7591039</v>
      </c>
      <c r="H416" s="62">
        <v>450000</v>
      </c>
      <c r="I416" s="62">
        <v>5632200</v>
      </c>
      <c r="J416" s="62">
        <v>5005425</v>
      </c>
      <c r="K416" s="62">
        <v>6556496</v>
      </c>
      <c r="L416" s="62">
        <v>1795738</v>
      </c>
      <c r="M416" s="62">
        <v>17263042</v>
      </c>
      <c r="N416" s="62">
        <v>21600000</v>
      </c>
      <c r="O416" s="62">
        <v>11684100</v>
      </c>
      <c r="P416" s="62" t="s">
        <v>1906</v>
      </c>
      <c r="Q416" s="62">
        <v>2400000</v>
      </c>
      <c r="R416" s="62" t="s">
        <v>1906</v>
      </c>
      <c r="S416" s="62">
        <v>24711960</v>
      </c>
      <c r="T416" s="72">
        <f t="shared" si="21"/>
        <v>104690000</v>
      </c>
      <c r="U416" s="59">
        <f t="shared" si="22"/>
        <v>0</v>
      </c>
      <c r="V416" s="57">
        <f t="shared" si="23"/>
        <v>0</v>
      </c>
      <c r="W416" s="25"/>
      <c r="X416" s="25"/>
    </row>
    <row r="417" spans="2:24">
      <c r="B417" s="79">
        <f>'PER TRIWULAN'!A411</f>
        <v>406</v>
      </c>
      <c r="C417" s="54" t="str">
        <f>'PER TRIWULAN'!I411</f>
        <v xml:space="preserve"> Kradenan </v>
      </c>
      <c r="D417" s="36" t="str">
        <f>'PER TRIWULAN'!B411</f>
        <v>SD NEGERI 3 BANJARSARI</v>
      </c>
      <c r="E417" s="71">
        <f>'PER TRIWULAN'!X411</f>
        <v>104110000</v>
      </c>
      <c r="F417" s="89">
        <v>104110000</v>
      </c>
      <c r="G417" s="62">
        <v>5000000</v>
      </c>
      <c r="H417" s="62">
        <v>1914400</v>
      </c>
      <c r="I417" s="62">
        <v>10753300</v>
      </c>
      <c r="J417" s="62">
        <v>16426250</v>
      </c>
      <c r="K417" s="62">
        <v>14446850</v>
      </c>
      <c r="L417" s="62">
        <v>2323225</v>
      </c>
      <c r="M417" s="62">
        <v>10547500</v>
      </c>
      <c r="N417" s="62">
        <v>25225000</v>
      </c>
      <c r="O417" s="62">
        <v>10750800</v>
      </c>
      <c r="P417" s="62">
        <v>1597500</v>
      </c>
      <c r="Q417" s="62">
        <v>5125175</v>
      </c>
      <c r="R417" s="62">
        <v>0</v>
      </c>
      <c r="S417" s="62">
        <v>0</v>
      </c>
      <c r="T417" s="72">
        <f t="shared" si="21"/>
        <v>104110000</v>
      </c>
      <c r="U417" s="59">
        <f t="shared" si="22"/>
        <v>0</v>
      </c>
      <c r="V417" s="57">
        <f t="shared" si="23"/>
        <v>0</v>
      </c>
      <c r="W417" s="25"/>
      <c r="X417" s="25"/>
    </row>
    <row r="418" spans="2:24">
      <c r="B418" s="79">
        <f>'PER TRIWULAN'!A412</f>
        <v>407</v>
      </c>
      <c r="C418" s="54" t="str">
        <f>'PER TRIWULAN'!I412</f>
        <v xml:space="preserve"> Kradenan </v>
      </c>
      <c r="D418" s="36" t="str">
        <f>'PER TRIWULAN'!B412</f>
        <v>SD NEGERI 3 CREWEK</v>
      </c>
      <c r="E418" s="71">
        <f>'PER TRIWULAN'!X412</f>
        <v>50170000</v>
      </c>
      <c r="F418" s="89">
        <v>50170000</v>
      </c>
      <c r="G418" s="62">
        <v>0</v>
      </c>
      <c r="H418" s="62">
        <v>450000</v>
      </c>
      <c r="I418" s="62">
        <v>4533200</v>
      </c>
      <c r="J418" s="62">
        <v>6934638</v>
      </c>
      <c r="K418" s="62">
        <v>13139900</v>
      </c>
      <c r="L418" s="62">
        <v>345562</v>
      </c>
      <c r="M418" s="62">
        <v>1118100</v>
      </c>
      <c r="N418" s="62">
        <v>10830000</v>
      </c>
      <c r="O418" s="62">
        <v>9983600</v>
      </c>
      <c r="P418" s="62">
        <v>0</v>
      </c>
      <c r="Q418" s="62">
        <v>1800000</v>
      </c>
      <c r="R418" s="62">
        <v>1035000</v>
      </c>
      <c r="S418" s="62">
        <v>0</v>
      </c>
      <c r="T418" s="72">
        <f t="shared" si="21"/>
        <v>50170000</v>
      </c>
      <c r="U418" s="59">
        <f t="shared" si="22"/>
        <v>0</v>
      </c>
      <c r="V418" s="57">
        <f t="shared" si="23"/>
        <v>0</v>
      </c>
      <c r="W418" s="25"/>
      <c r="X418" s="25"/>
    </row>
    <row r="419" spans="2:24">
      <c r="B419" s="79">
        <f>'PER TRIWULAN'!A413</f>
        <v>408</v>
      </c>
      <c r="C419" s="54" t="str">
        <f>'PER TRIWULAN'!I413</f>
        <v xml:space="preserve"> Kradenan </v>
      </c>
      <c r="D419" s="36" t="str">
        <f>'PER TRIWULAN'!B413</f>
        <v>SD NEGERI 3 GRABAGAN</v>
      </c>
      <c r="E419" s="71">
        <f>'PER TRIWULAN'!X413</f>
        <v>79750000</v>
      </c>
      <c r="F419" s="89">
        <v>79750000</v>
      </c>
      <c r="G419" s="62">
        <v>555000</v>
      </c>
      <c r="H419" s="62">
        <v>250000</v>
      </c>
      <c r="I419" s="62">
        <v>9673000</v>
      </c>
      <c r="J419" s="62">
        <v>13038800</v>
      </c>
      <c r="K419" s="62">
        <v>11019800</v>
      </c>
      <c r="L419" s="62">
        <v>2177000</v>
      </c>
      <c r="M419" s="62">
        <v>4191800</v>
      </c>
      <c r="N419" s="62">
        <v>18400000</v>
      </c>
      <c r="O419" s="62">
        <v>10296800</v>
      </c>
      <c r="P419" s="62">
        <v>1302000</v>
      </c>
      <c r="Q419" s="62">
        <v>8319800</v>
      </c>
      <c r="R419" s="62">
        <v>271000</v>
      </c>
      <c r="S419" s="62">
        <v>255000</v>
      </c>
      <c r="T419" s="72">
        <f t="shared" si="21"/>
        <v>79750000</v>
      </c>
      <c r="U419" s="59">
        <f t="shared" si="22"/>
        <v>0</v>
      </c>
      <c r="V419" s="57">
        <f t="shared" si="23"/>
        <v>0</v>
      </c>
      <c r="W419" s="25"/>
      <c r="X419" s="25"/>
    </row>
    <row r="420" spans="2:24">
      <c r="B420" s="79">
        <f>'PER TRIWULAN'!A414</f>
        <v>409</v>
      </c>
      <c r="C420" s="54" t="str">
        <f>'PER TRIWULAN'!I414</f>
        <v xml:space="preserve"> Kradenan </v>
      </c>
      <c r="D420" s="36" t="str">
        <f>'PER TRIWULAN'!B414</f>
        <v>SD NEGERI 3 KALISARI</v>
      </c>
      <c r="E420" s="71">
        <f>'PER TRIWULAN'!X414</f>
        <v>117740000</v>
      </c>
      <c r="F420" s="89">
        <v>117740000</v>
      </c>
      <c r="G420" s="62">
        <v>14075250</v>
      </c>
      <c r="H420" s="62">
        <v>325000</v>
      </c>
      <c r="I420" s="62">
        <v>15873800</v>
      </c>
      <c r="J420" s="62">
        <v>23548250</v>
      </c>
      <c r="K420" s="62">
        <v>18298598</v>
      </c>
      <c r="L420" s="62">
        <v>1596702</v>
      </c>
      <c r="M420" s="62">
        <v>922700</v>
      </c>
      <c r="N420" s="62">
        <v>24500000</v>
      </c>
      <c r="O420" s="62">
        <v>8499700</v>
      </c>
      <c r="P420" s="62">
        <v>0</v>
      </c>
      <c r="Q420" s="62">
        <v>1950000</v>
      </c>
      <c r="R420" s="62">
        <v>150000</v>
      </c>
      <c r="S420" s="62">
        <v>8000000</v>
      </c>
      <c r="T420" s="72">
        <f t="shared" si="21"/>
        <v>117740000</v>
      </c>
      <c r="U420" s="59">
        <f t="shared" si="22"/>
        <v>0</v>
      </c>
      <c r="V420" s="57">
        <f t="shared" si="23"/>
        <v>0</v>
      </c>
      <c r="W420" s="25"/>
      <c r="X420" s="25"/>
    </row>
    <row r="421" spans="2:24">
      <c r="B421" s="79">
        <f>'PER TRIWULAN'!A415</f>
        <v>410</v>
      </c>
      <c r="C421" s="54" t="str">
        <f>'PER TRIWULAN'!I415</f>
        <v xml:space="preserve"> Kradenan </v>
      </c>
      <c r="D421" s="36" t="str">
        <f>'PER TRIWULAN'!B415</f>
        <v>SD NEGERI 3 KRADENAN</v>
      </c>
      <c r="E421" s="71">
        <f>'PER TRIWULAN'!X415</f>
        <v>122670000</v>
      </c>
      <c r="F421" s="89">
        <v>122670000</v>
      </c>
      <c r="G421" s="62">
        <v>7727000</v>
      </c>
      <c r="H421" s="62">
        <v>300000</v>
      </c>
      <c r="I421" s="62">
        <v>10275100</v>
      </c>
      <c r="J421" s="62">
        <v>22023000</v>
      </c>
      <c r="K421" s="62">
        <v>20769699</v>
      </c>
      <c r="L421" s="62">
        <v>2268901</v>
      </c>
      <c r="M421" s="62">
        <v>4965000</v>
      </c>
      <c r="N421" s="62">
        <v>27400000</v>
      </c>
      <c r="O421" s="62">
        <v>13637800</v>
      </c>
      <c r="P421" s="62"/>
      <c r="Q421" s="62">
        <v>2700000</v>
      </c>
      <c r="R421" s="62">
        <v>630000</v>
      </c>
      <c r="S421" s="62">
        <v>9973500</v>
      </c>
      <c r="T421" s="72">
        <f t="shared" si="21"/>
        <v>122670000</v>
      </c>
      <c r="U421" s="59">
        <f t="shared" si="22"/>
        <v>0</v>
      </c>
      <c r="V421" s="57">
        <f t="shared" si="23"/>
        <v>0</v>
      </c>
      <c r="W421" s="25"/>
      <c r="X421" s="25"/>
    </row>
    <row r="422" spans="2:24">
      <c r="B422" s="79">
        <f>'PER TRIWULAN'!A416</f>
        <v>411</v>
      </c>
      <c r="C422" s="54" t="str">
        <f>'PER TRIWULAN'!I416</f>
        <v xml:space="preserve"> Kradenan </v>
      </c>
      <c r="D422" s="36" t="str">
        <f>'PER TRIWULAN'!B416</f>
        <v>SD NEGERI 3 KUWU</v>
      </c>
      <c r="E422" s="71">
        <f>'PER TRIWULAN'!X416</f>
        <v>127600000</v>
      </c>
      <c r="F422" s="89">
        <v>127600000</v>
      </c>
      <c r="G422" s="62">
        <v>7234000</v>
      </c>
      <c r="H422" s="62">
        <v>873000</v>
      </c>
      <c r="I422" s="62">
        <v>19329150</v>
      </c>
      <c r="J422" s="62">
        <v>23360350</v>
      </c>
      <c r="K422" s="62">
        <v>32944208</v>
      </c>
      <c r="L422" s="62">
        <v>1273492</v>
      </c>
      <c r="M422" s="62">
        <v>3180200</v>
      </c>
      <c r="N422" s="62">
        <v>21600000</v>
      </c>
      <c r="O422" s="62">
        <v>11033600</v>
      </c>
      <c r="P422" s="62">
        <v>0</v>
      </c>
      <c r="Q422" s="62">
        <v>4892000</v>
      </c>
      <c r="R422" s="62">
        <v>1400000</v>
      </c>
      <c r="S422" s="62">
        <v>480000</v>
      </c>
      <c r="T422" s="72">
        <f t="shared" si="21"/>
        <v>127600000</v>
      </c>
      <c r="U422" s="59">
        <f t="shared" si="22"/>
        <v>0</v>
      </c>
      <c r="V422" s="57">
        <f t="shared" si="23"/>
        <v>0</v>
      </c>
      <c r="W422" s="25"/>
      <c r="X422" s="25"/>
    </row>
    <row r="423" spans="2:24">
      <c r="B423" s="79">
        <f>'PER TRIWULAN'!A417</f>
        <v>412</v>
      </c>
      <c r="C423" s="54" t="str">
        <f>'PER TRIWULAN'!I417</f>
        <v xml:space="preserve"> Kradenan </v>
      </c>
      <c r="D423" s="36" t="str">
        <f>'PER TRIWULAN'!B417</f>
        <v>SD NEGERI 3 PAKIS</v>
      </c>
      <c r="E423" s="71">
        <f>'PER TRIWULAN'!X417</f>
        <v>162980000</v>
      </c>
      <c r="F423" s="89">
        <v>162980000</v>
      </c>
      <c r="G423" s="62">
        <v>7914800</v>
      </c>
      <c r="H423" s="62">
        <v>2835000</v>
      </c>
      <c r="I423" s="62">
        <v>37044700</v>
      </c>
      <c r="J423" s="62">
        <v>23088500</v>
      </c>
      <c r="K423" s="62">
        <v>18131650</v>
      </c>
      <c r="L423" s="62">
        <v>2951500</v>
      </c>
      <c r="M423" s="62">
        <v>2325000</v>
      </c>
      <c r="N423" s="62">
        <v>31100000</v>
      </c>
      <c r="O423" s="62">
        <v>12480000</v>
      </c>
      <c r="P423" s="62">
        <v>300000</v>
      </c>
      <c r="Q423" s="62">
        <v>4495000</v>
      </c>
      <c r="R423" s="62">
        <v>250000</v>
      </c>
      <c r="S423" s="62">
        <v>20063850</v>
      </c>
      <c r="T423" s="72">
        <f t="shared" si="21"/>
        <v>162980000</v>
      </c>
      <c r="U423" s="59">
        <f t="shared" si="22"/>
        <v>0</v>
      </c>
      <c r="V423" s="57">
        <f t="shared" si="23"/>
        <v>0</v>
      </c>
      <c r="W423" s="25"/>
      <c r="X423" s="25"/>
    </row>
    <row r="424" spans="2:24">
      <c r="B424" s="79">
        <f>'PER TRIWULAN'!A418</f>
        <v>413</v>
      </c>
      <c r="C424" s="54" t="str">
        <f>'PER TRIWULAN'!I418</f>
        <v xml:space="preserve"> Kradenan </v>
      </c>
      <c r="D424" s="36" t="str">
        <f>'PER TRIWULAN'!B418</f>
        <v>SD NEGERI 3 SAMBONGBANGI</v>
      </c>
      <c r="E424" s="71">
        <f>'PER TRIWULAN'!X418</f>
        <v>68730000</v>
      </c>
      <c r="F424" s="89">
        <v>68730000</v>
      </c>
      <c r="G424" s="62">
        <v>787500</v>
      </c>
      <c r="H424" s="62">
        <v>220000</v>
      </c>
      <c r="I424" s="62">
        <v>12320300</v>
      </c>
      <c r="J424" s="62">
        <v>14026500</v>
      </c>
      <c r="K424" s="62">
        <v>11411600</v>
      </c>
      <c r="L424" s="62">
        <v>1535000</v>
      </c>
      <c r="M424" s="62">
        <v>800000</v>
      </c>
      <c r="N424" s="62">
        <v>15000000</v>
      </c>
      <c r="O424" s="62">
        <v>6549900</v>
      </c>
      <c r="P424" s="62"/>
      <c r="Q424" s="62">
        <v>5889200</v>
      </c>
      <c r="R424" s="62">
        <v>190000</v>
      </c>
      <c r="S424" s="62"/>
      <c r="T424" s="72">
        <f t="shared" si="21"/>
        <v>68730000</v>
      </c>
      <c r="U424" s="59">
        <f t="shared" si="22"/>
        <v>0</v>
      </c>
      <c r="V424" s="57">
        <f t="shared" si="23"/>
        <v>0</v>
      </c>
      <c r="W424" s="25"/>
      <c r="X424" s="25"/>
    </row>
    <row r="425" spans="2:24">
      <c r="B425" s="79">
        <f>'PER TRIWULAN'!A419</f>
        <v>414</v>
      </c>
      <c r="C425" s="54" t="str">
        <f>'PER TRIWULAN'!I419</f>
        <v xml:space="preserve"> Kradenan </v>
      </c>
      <c r="D425" s="36" t="str">
        <f>'PER TRIWULAN'!B419</f>
        <v>SD NEGERI 3 SIMO</v>
      </c>
      <c r="E425" s="71">
        <f>'PER TRIWULAN'!X419</f>
        <v>98310000</v>
      </c>
      <c r="F425" s="89">
        <v>98310000</v>
      </c>
      <c r="G425" s="62">
        <v>6054250</v>
      </c>
      <c r="H425" s="62">
        <v>0</v>
      </c>
      <c r="I425" s="62">
        <v>14720100</v>
      </c>
      <c r="J425" s="62">
        <v>16834900</v>
      </c>
      <c r="K425" s="62">
        <v>11277400</v>
      </c>
      <c r="L425" s="62">
        <v>2068200</v>
      </c>
      <c r="M425" s="62">
        <v>4161600</v>
      </c>
      <c r="N425" s="62">
        <v>22950000</v>
      </c>
      <c r="O425" s="62">
        <v>11873800</v>
      </c>
      <c r="P425" s="62">
        <v>600000</v>
      </c>
      <c r="Q425" s="62">
        <v>2766000</v>
      </c>
      <c r="R425" s="62">
        <v>441000</v>
      </c>
      <c r="S425" s="62">
        <v>4562750</v>
      </c>
      <c r="T425" s="72">
        <f t="shared" si="21"/>
        <v>98310000</v>
      </c>
      <c r="U425" s="59">
        <f t="shared" si="22"/>
        <v>0</v>
      </c>
      <c r="V425" s="57">
        <f t="shared" si="23"/>
        <v>0</v>
      </c>
      <c r="W425" s="25"/>
      <c r="X425" s="25"/>
    </row>
    <row r="426" spans="2:24">
      <c r="B426" s="79">
        <f>'PER TRIWULAN'!A420</f>
        <v>415</v>
      </c>
      <c r="C426" s="54" t="str">
        <f>'PER TRIWULAN'!I420</f>
        <v xml:space="preserve"> Kradenan </v>
      </c>
      <c r="D426" s="36" t="str">
        <f>'PER TRIWULAN'!B420</f>
        <v>SD NEGERI 4 KALISARI</v>
      </c>
      <c r="E426" s="71">
        <f>'PER TRIWULAN'!X420</f>
        <v>93090000</v>
      </c>
      <c r="F426" s="89">
        <v>93090000</v>
      </c>
      <c r="G426" s="62">
        <v>25000</v>
      </c>
      <c r="H426" s="62">
        <v>0</v>
      </c>
      <c r="I426" s="62">
        <v>11811150</v>
      </c>
      <c r="J426" s="62">
        <v>5635000</v>
      </c>
      <c r="K426" s="62">
        <v>38882750</v>
      </c>
      <c r="L426" s="62">
        <v>1370200</v>
      </c>
      <c r="M426" s="62">
        <v>5742250</v>
      </c>
      <c r="N426" s="62">
        <v>12175000</v>
      </c>
      <c r="O426" s="62">
        <v>8339000</v>
      </c>
      <c r="P426" s="62">
        <v>0</v>
      </c>
      <c r="Q426" s="62">
        <v>3559650</v>
      </c>
      <c r="R426" s="62">
        <v>0</v>
      </c>
      <c r="S426" s="62">
        <v>5550000</v>
      </c>
      <c r="T426" s="72">
        <f t="shared" si="21"/>
        <v>93090000</v>
      </c>
      <c r="U426" s="59">
        <f t="shared" si="22"/>
        <v>0</v>
      </c>
      <c r="V426" s="57">
        <f t="shared" si="23"/>
        <v>0</v>
      </c>
      <c r="W426" s="25"/>
      <c r="X426" s="25"/>
    </row>
    <row r="427" spans="2:24">
      <c r="B427" s="79">
        <f>'PER TRIWULAN'!A421</f>
        <v>416</v>
      </c>
      <c r="C427" s="54" t="str">
        <f>'PER TRIWULAN'!I421</f>
        <v xml:space="preserve"> Kradenan </v>
      </c>
      <c r="D427" s="36" t="str">
        <f>'PER TRIWULAN'!B421</f>
        <v>SD NEGERI 4 KRADENAN</v>
      </c>
      <c r="E427" s="71">
        <f>'PER TRIWULAN'!X421</f>
        <v>99470000</v>
      </c>
      <c r="F427" s="89">
        <v>99470000</v>
      </c>
      <c r="G427" s="62">
        <v>433000</v>
      </c>
      <c r="H427" s="62">
        <v>374000</v>
      </c>
      <c r="I427" s="62">
        <v>19108600</v>
      </c>
      <c r="J427" s="62">
        <v>5796000</v>
      </c>
      <c r="K427" s="62">
        <v>26338301</v>
      </c>
      <c r="L427" s="62">
        <v>2933949</v>
      </c>
      <c r="M427" s="62">
        <v>9222200</v>
      </c>
      <c r="N427" s="62">
        <v>20550000</v>
      </c>
      <c r="O427" s="62">
        <v>12926950</v>
      </c>
      <c r="P427" s="62">
        <v>0</v>
      </c>
      <c r="Q427" s="62">
        <v>787000</v>
      </c>
      <c r="R427" s="62">
        <v>1000000</v>
      </c>
      <c r="S427" s="62">
        <v>0</v>
      </c>
      <c r="T427" s="72">
        <f t="shared" si="21"/>
        <v>99470000</v>
      </c>
      <c r="U427" s="59">
        <f t="shared" si="22"/>
        <v>0</v>
      </c>
      <c r="V427" s="57">
        <f t="shared" si="23"/>
        <v>0</v>
      </c>
      <c r="W427" s="25"/>
      <c r="X427" s="25"/>
    </row>
    <row r="428" spans="2:24">
      <c r="B428" s="79">
        <f>'PER TRIWULAN'!A422</f>
        <v>417</v>
      </c>
      <c r="C428" s="54" t="str">
        <f>'PER TRIWULAN'!I422</f>
        <v xml:space="preserve"> Kradenan </v>
      </c>
      <c r="D428" s="36" t="str">
        <f>'PER TRIWULAN'!B422</f>
        <v>SD NEGERI 4 PAKIS</v>
      </c>
      <c r="E428" s="71">
        <f>'PER TRIWULAN'!X422</f>
        <v>64090000</v>
      </c>
      <c r="F428" s="89">
        <v>64090000</v>
      </c>
      <c r="G428" s="62">
        <v>3509382</v>
      </c>
      <c r="H428" s="62">
        <v>1500000</v>
      </c>
      <c r="I428" s="62">
        <v>11292606</v>
      </c>
      <c r="J428" s="62">
        <v>4981128</v>
      </c>
      <c r="K428" s="62">
        <v>13390800</v>
      </c>
      <c r="L428" s="62">
        <v>197684</v>
      </c>
      <c r="M428" s="62">
        <v>0</v>
      </c>
      <c r="N428" s="62">
        <v>15600000</v>
      </c>
      <c r="O428" s="62">
        <v>8673400</v>
      </c>
      <c r="P428" s="62">
        <v>0</v>
      </c>
      <c r="Q428" s="62">
        <v>4200000</v>
      </c>
      <c r="R428" s="62">
        <v>625000</v>
      </c>
      <c r="S428" s="62">
        <v>120000</v>
      </c>
      <c r="T428" s="72">
        <f t="shared" si="21"/>
        <v>64090000</v>
      </c>
      <c r="U428" s="59">
        <f t="shared" si="22"/>
        <v>0</v>
      </c>
      <c r="V428" s="57">
        <f t="shared" si="23"/>
        <v>0</v>
      </c>
      <c r="W428" s="25"/>
      <c r="X428" s="25"/>
    </row>
    <row r="429" spans="2:24">
      <c r="B429" s="79">
        <f>'PER TRIWULAN'!A423</f>
        <v>418</v>
      </c>
      <c r="C429" s="54" t="str">
        <f>'PER TRIWULAN'!I423</f>
        <v xml:space="preserve"> Kradenan </v>
      </c>
      <c r="D429" s="36" t="str">
        <f>'PER TRIWULAN'!B423</f>
        <v>SD NEGERI 4 REJOSARI</v>
      </c>
      <c r="E429" s="71">
        <f>'PER TRIWULAN'!X423</f>
        <v>68730000</v>
      </c>
      <c r="F429" s="89">
        <v>68730000</v>
      </c>
      <c r="G429" s="62">
        <v>1877550</v>
      </c>
      <c r="H429" s="62">
        <v>0</v>
      </c>
      <c r="I429" s="62">
        <v>8433250</v>
      </c>
      <c r="J429" s="62">
        <v>8172900</v>
      </c>
      <c r="K429" s="62">
        <v>18380200</v>
      </c>
      <c r="L429" s="62">
        <v>1262400</v>
      </c>
      <c r="M429" s="62">
        <v>1468000</v>
      </c>
      <c r="N429" s="62">
        <v>17895000</v>
      </c>
      <c r="O429" s="62">
        <v>8088200</v>
      </c>
      <c r="P429" s="62">
        <v>0</v>
      </c>
      <c r="Q429" s="62">
        <v>2050000</v>
      </c>
      <c r="R429" s="62">
        <v>593000</v>
      </c>
      <c r="S429" s="62">
        <v>509500</v>
      </c>
      <c r="T429" s="72">
        <f t="shared" si="21"/>
        <v>68730000</v>
      </c>
      <c r="U429" s="59">
        <f t="shared" si="22"/>
        <v>0</v>
      </c>
      <c r="V429" s="57">
        <f t="shared" si="23"/>
        <v>0</v>
      </c>
      <c r="W429" s="25"/>
      <c r="X429" s="25"/>
    </row>
    <row r="430" spans="2:24">
      <c r="B430" s="79">
        <f>'PER TRIWULAN'!A424</f>
        <v>419</v>
      </c>
      <c r="C430" s="54" t="str">
        <f>'PER TRIWULAN'!I424</f>
        <v xml:space="preserve"> Kradenan </v>
      </c>
      <c r="D430" s="36" t="str">
        <f>'PER TRIWULAN'!B424</f>
        <v>SD NEGERI 4 SAMBONGBANGI</v>
      </c>
      <c r="E430" s="71">
        <f>'PER TRIWULAN'!X424</f>
        <v>58290000</v>
      </c>
      <c r="F430" s="89">
        <v>58290000</v>
      </c>
      <c r="G430" s="62">
        <v>1155600</v>
      </c>
      <c r="H430" s="62">
        <v>576500</v>
      </c>
      <c r="I430" s="62">
        <v>10188200</v>
      </c>
      <c r="J430" s="62">
        <v>8171800</v>
      </c>
      <c r="K430" s="62">
        <v>9231150</v>
      </c>
      <c r="L430" s="62">
        <v>630050</v>
      </c>
      <c r="M430" s="62">
        <v>1105000</v>
      </c>
      <c r="N430" s="62">
        <v>11400000</v>
      </c>
      <c r="O430" s="62">
        <v>9539500</v>
      </c>
      <c r="P430" s="62">
        <v>0</v>
      </c>
      <c r="Q430" s="62">
        <v>2844700</v>
      </c>
      <c r="R430" s="62">
        <v>3447500</v>
      </c>
      <c r="S430" s="62">
        <v>0</v>
      </c>
      <c r="T430" s="72">
        <f t="shared" si="21"/>
        <v>58290000</v>
      </c>
      <c r="U430" s="59">
        <f t="shared" si="22"/>
        <v>0</v>
      </c>
      <c r="V430" s="57">
        <f t="shared" si="23"/>
        <v>0</v>
      </c>
      <c r="W430" s="25"/>
      <c r="X430" s="25"/>
    </row>
    <row r="431" spans="2:24">
      <c r="B431" s="79">
        <f>'PER TRIWULAN'!A425</f>
        <v>420</v>
      </c>
      <c r="C431" s="54" t="str">
        <f>'PER TRIWULAN'!I425</f>
        <v xml:space="preserve"> Kradenan </v>
      </c>
      <c r="D431" s="36" t="str">
        <f>'PER TRIWULAN'!B425</f>
        <v>SD NEGERI 5 BANJARDOWO</v>
      </c>
      <c r="E431" s="71">
        <f>'PER TRIWULAN'!X425</f>
        <v>40310000</v>
      </c>
      <c r="F431" s="89">
        <v>40310000</v>
      </c>
      <c r="G431" s="62">
        <v>1314000</v>
      </c>
      <c r="H431" s="62">
        <v>0</v>
      </c>
      <c r="I431" s="62">
        <v>10335012</v>
      </c>
      <c r="J431" s="62">
        <v>3751300</v>
      </c>
      <c r="K431" s="62">
        <v>3985369</v>
      </c>
      <c r="L431" s="62">
        <v>326719</v>
      </c>
      <c r="M431" s="62">
        <v>280000</v>
      </c>
      <c r="N431" s="62">
        <v>11535000</v>
      </c>
      <c r="O431" s="62">
        <v>8632600</v>
      </c>
      <c r="P431" s="62">
        <v>0</v>
      </c>
      <c r="Q431" s="62">
        <v>150000</v>
      </c>
      <c r="R431" s="62">
        <v>0</v>
      </c>
      <c r="S431" s="62">
        <v>0</v>
      </c>
      <c r="T431" s="72">
        <f t="shared" si="21"/>
        <v>40310000</v>
      </c>
      <c r="U431" s="59">
        <f t="shared" si="22"/>
        <v>0</v>
      </c>
      <c r="V431" s="57">
        <f t="shared" si="23"/>
        <v>0</v>
      </c>
      <c r="W431" s="25"/>
      <c r="X431" s="25"/>
    </row>
    <row r="432" spans="2:24">
      <c r="B432" s="79">
        <f>'PER TRIWULAN'!A426</f>
        <v>421</v>
      </c>
      <c r="C432" s="54" t="str">
        <f>'PER TRIWULAN'!I426</f>
        <v xml:space="preserve"> Kradenan </v>
      </c>
      <c r="D432" s="36" t="str">
        <f>'PER TRIWULAN'!B426</f>
        <v>SD NEGERI 2 KUWU</v>
      </c>
      <c r="E432" s="71">
        <f>'PER TRIWULAN'!X426</f>
        <v>84100000</v>
      </c>
      <c r="F432" s="89">
        <v>84100000</v>
      </c>
      <c r="G432" s="62">
        <v>3897258</v>
      </c>
      <c r="H432" s="62">
        <v>0</v>
      </c>
      <c r="I432" s="62">
        <v>19197000</v>
      </c>
      <c r="J432" s="62">
        <v>15169800</v>
      </c>
      <c r="K432" s="62">
        <v>12768106</v>
      </c>
      <c r="L432" s="62">
        <v>3144034</v>
      </c>
      <c r="M432" s="62">
        <v>5948000</v>
      </c>
      <c r="N432" s="62">
        <v>15000000</v>
      </c>
      <c r="O432" s="62">
        <v>8975802</v>
      </c>
      <c r="P432" s="62">
        <v>0</v>
      </c>
      <c r="Q432" s="62">
        <v>0</v>
      </c>
      <c r="R432" s="62">
        <v>0</v>
      </c>
      <c r="S432" s="62">
        <v>0</v>
      </c>
      <c r="T432" s="72">
        <f t="shared" si="21"/>
        <v>84100000</v>
      </c>
      <c r="U432" s="59">
        <f t="shared" si="22"/>
        <v>0</v>
      </c>
      <c r="V432" s="57">
        <f t="shared" si="23"/>
        <v>0</v>
      </c>
      <c r="W432" s="25"/>
      <c r="X432" s="25"/>
    </row>
    <row r="433" spans="2:24">
      <c r="B433" s="79">
        <f>'PER TRIWULAN'!A427</f>
        <v>422</v>
      </c>
      <c r="C433" s="54" t="str">
        <f>'PER TRIWULAN'!I427</f>
        <v xml:space="preserve"> Kradenan </v>
      </c>
      <c r="D433" s="36" t="str">
        <f>'PER TRIWULAN'!B427</f>
        <v>SD NEGERI 1 CREWEK</v>
      </c>
      <c r="E433" s="71">
        <f>'PER TRIWULAN'!X427</f>
        <v>97150000</v>
      </c>
      <c r="F433" s="89">
        <v>97150000</v>
      </c>
      <c r="G433" s="62">
        <v>8878000</v>
      </c>
      <c r="H433" s="62">
        <v>3208000</v>
      </c>
      <c r="I433" s="62">
        <v>13203750</v>
      </c>
      <c r="J433" s="62">
        <v>15289000</v>
      </c>
      <c r="K433" s="62">
        <v>10026000</v>
      </c>
      <c r="L433" s="62">
        <v>1395200</v>
      </c>
      <c r="M433" s="62">
        <v>4410500</v>
      </c>
      <c r="N433" s="62">
        <v>26100000</v>
      </c>
      <c r="O433" s="62">
        <v>10001000</v>
      </c>
      <c r="P433" s="62">
        <v>0</v>
      </c>
      <c r="Q433" s="62">
        <v>2780000</v>
      </c>
      <c r="R433" s="62">
        <v>792500</v>
      </c>
      <c r="S433" s="62">
        <v>1066050</v>
      </c>
      <c r="T433" s="72">
        <f t="shared" si="21"/>
        <v>97150000</v>
      </c>
      <c r="U433" s="59">
        <f t="shared" si="22"/>
        <v>0</v>
      </c>
      <c r="V433" s="57">
        <f t="shared" si="23"/>
        <v>0</v>
      </c>
      <c r="W433" s="25"/>
      <c r="X433" s="25"/>
    </row>
    <row r="434" spans="2:24">
      <c r="B434" s="79">
        <f>'PER TRIWULAN'!A428</f>
        <v>423</v>
      </c>
      <c r="C434" s="54" t="str">
        <f>'PER TRIWULAN'!I428</f>
        <v xml:space="preserve"> Kradenan </v>
      </c>
      <c r="D434" s="36" t="str">
        <f>'PER TRIWULAN'!B428</f>
        <v>SD NEGERI 2 BANJARDOWO</v>
      </c>
      <c r="E434" s="71">
        <f>'PER TRIWULAN'!X428</f>
        <v>132820000</v>
      </c>
      <c r="F434" s="89">
        <v>132820000</v>
      </c>
      <c r="G434" s="62">
        <v>7952750</v>
      </c>
      <c r="H434" s="62">
        <v>0</v>
      </c>
      <c r="I434" s="62">
        <v>21889200</v>
      </c>
      <c r="J434" s="62">
        <v>30785750</v>
      </c>
      <c r="K434" s="62">
        <v>21320400</v>
      </c>
      <c r="L434" s="62">
        <v>7292200</v>
      </c>
      <c r="M434" s="62">
        <v>8347000</v>
      </c>
      <c r="N434" s="62">
        <v>23850000</v>
      </c>
      <c r="O434" s="62">
        <v>9017700</v>
      </c>
      <c r="P434" s="62"/>
      <c r="Q434" s="62">
        <v>2365000</v>
      </c>
      <c r="R434" s="62"/>
      <c r="S434" s="62"/>
      <c r="T434" s="72">
        <f t="shared" si="21"/>
        <v>132820000</v>
      </c>
      <c r="U434" s="59">
        <f t="shared" si="22"/>
        <v>0</v>
      </c>
      <c r="V434" s="57">
        <f t="shared" si="23"/>
        <v>0</v>
      </c>
      <c r="W434" s="25"/>
      <c r="X434" s="25"/>
    </row>
    <row r="435" spans="2:24">
      <c r="B435" s="79">
        <f>'PER TRIWULAN'!A429</f>
        <v>424</v>
      </c>
      <c r="C435" s="54" t="str">
        <f>'PER TRIWULAN'!I429</f>
        <v xml:space="preserve"> Kradenan </v>
      </c>
      <c r="D435" s="36" t="str">
        <f>'PER TRIWULAN'!B429</f>
        <v>SD NEGERI 2 SIMO</v>
      </c>
      <c r="E435" s="71">
        <f>'PER TRIWULAN'!X429</f>
        <v>101790000</v>
      </c>
      <c r="F435" s="89">
        <v>101790000</v>
      </c>
      <c r="G435" s="62">
        <v>4546000</v>
      </c>
      <c r="H435" s="62">
        <v>335000</v>
      </c>
      <c r="I435" s="62">
        <v>23455400</v>
      </c>
      <c r="J435" s="62">
        <v>20870700</v>
      </c>
      <c r="K435" s="62">
        <v>12974250</v>
      </c>
      <c r="L435" s="62">
        <v>345700</v>
      </c>
      <c r="M435" s="62">
        <v>5291250</v>
      </c>
      <c r="N435" s="62">
        <v>18850000</v>
      </c>
      <c r="O435" s="62">
        <v>11530000</v>
      </c>
      <c r="P435" s="62">
        <v>0</v>
      </c>
      <c r="Q435" s="62">
        <v>2450700</v>
      </c>
      <c r="R435" s="62">
        <v>1045000</v>
      </c>
      <c r="S435" s="62">
        <v>96000</v>
      </c>
      <c r="T435" s="72">
        <f t="shared" si="21"/>
        <v>101790000</v>
      </c>
      <c r="U435" s="59">
        <f t="shared" si="22"/>
        <v>0</v>
      </c>
      <c r="V435" s="57">
        <f t="shared" si="23"/>
        <v>0</v>
      </c>
      <c r="W435" s="25"/>
      <c r="X435" s="25"/>
    </row>
    <row r="436" spans="2:24">
      <c r="B436" s="79">
        <f>'PER TRIWULAN'!A430</f>
        <v>425</v>
      </c>
      <c r="C436" s="54" t="str">
        <f>'PER TRIWULAN'!I430</f>
        <v xml:space="preserve"> Kradenan </v>
      </c>
      <c r="D436" s="36" t="str">
        <f>'PER TRIWULAN'!B430</f>
        <v>SD NEGERI 1 REJOSARI</v>
      </c>
      <c r="E436" s="71">
        <f>'PER TRIWULAN'!X430</f>
        <v>116000000</v>
      </c>
      <c r="F436" s="89">
        <v>117160000</v>
      </c>
      <c r="G436" s="62">
        <v>5661250</v>
      </c>
      <c r="H436" s="62">
        <v>720000</v>
      </c>
      <c r="I436" s="62">
        <v>5318000</v>
      </c>
      <c r="J436" s="62">
        <v>27907883</v>
      </c>
      <c r="K436" s="62">
        <v>43975434</v>
      </c>
      <c r="L436" s="62">
        <v>149233</v>
      </c>
      <c r="M436" s="62">
        <v>3042000</v>
      </c>
      <c r="N436" s="62">
        <v>17250000</v>
      </c>
      <c r="O436" s="62">
        <v>10136200</v>
      </c>
      <c r="P436" s="62">
        <v>0</v>
      </c>
      <c r="Q436" s="62">
        <v>3000000</v>
      </c>
      <c r="R436" s="62">
        <v>0</v>
      </c>
      <c r="S436" s="62">
        <v>0</v>
      </c>
      <c r="T436" s="72">
        <f t="shared" si="21"/>
        <v>117160000</v>
      </c>
      <c r="U436" s="59">
        <f t="shared" si="22"/>
        <v>-1160000</v>
      </c>
      <c r="V436" s="57">
        <f t="shared" si="23"/>
        <v>0</v>
      </c>
      <c r="W436" s="25"/>
      <c r="X436" s="25"/>
    </row>
    <row r="437" spans="2:24">
      <c r="B437" s="79">
        <f>'PER TRIWULAN'!A431</f>
        <v>426</v>
      </c>
      <c r="C437" s="54" t="str">
        <f>'PER TRIWULAN'!I431</f>
        <v xml:space="preserve"> Kradenan </v>
      </c>
      <c r="D437" s="36" t="str">
        <f>'PER TRIWULAN'!B431</f>
        <v>SD NEGERI 2 REJOSARI</v>
      </c>
      <c r="E437" s="71">
        <f>'PER TRIWULAN'!X431</f>
        <v>88450000</v>
      </c>
      <c r="F437" s="89">
        <v>88450000</v>
      </c>
      <c r="G437" s="62">
        <v>645000</v>
      </c>
      <c r="H437" s="62">
        <v>500000</v>
      </c>
      <c r="I437" s="62">
        <v>9267500</v>
      </c>
      <c r="J437" s="62">
        <v>16734750</v>
      </c>
      <c r="K437" s="62">
        <v>2370450</v>
      </c>
      <c r="L437" s="62">
        <v>672000</v>
      </c>
      <c r="M437" s="62">
        <v>3257500</v>
      </c>
      <c r="N437" s="62">
        <v>25370000</v>
      </c>
      <c r="O437" s="62">
        <v>9133400</v>
      </c>
      <c r="P437" s="62">
        <v>0</v>
      </c>
      <c r="Q437" s="62">
        <v>2450000</v>
      </c>
      <c r="R437" s="62">
        <v>4640000</v>
      </c>
      <c r="S437" s="62">
        <v>13409400</v>
      </c>
      <c r="T437" s="72">
        <f t="shared" si="21"/>
        <v>88450000</v>
      </c>
      <c r="U437" s="59">
        <f t="shared" si="22"/>
        <v>0</v>
      </c>
      <c r="V437" s="57">
        <f t="shared" si="23"/>
        <v>0</v>
      </c>
      <c r="W437" s="25"/>
      <c r="X437" s="25"/>
    </row>
    <row r="438" spans="2:24">
      <c r="B438" s="79">
        <f>'PER TRIWULAN'!A432</f>
        <v>427</v>
      </c>
      <c r="C438" s="54" t="str">
        <f>'PER TRIWULAN'!I432</f>
        <v xml:space="preserve"> Kradenan </v>
      </c>
      <c r="D438" s="36" t="str">
        <f>'PER TRIWULAN'!B432</f>
        <v>SD NEGERI3 REJOSARI</v>
      </c>
      <c r="E438" s="71">
        <f>'PER TRIWULAN'!X432</f>
        <v>91930000</v>
      </c>
      <c r="F438" s="89">
        <v>91930000</v>
      </c>
      <c r="G438" s="62">
        <v>12401500</v>
      </c>
      <c r="H438" s="62">
        <v>0</v>
      </c>
      <c r="I438" s="62">
        <v>9618350</v>
      </c>
      <c r="J438" s="62">
        <v>19613300</v>
      </c>
      <c r="K438" s="62">
        <v>4568550</v>
      </c>
      <c r="L438" s="62">
        <v>200000</v>
      </c>
      <c r="M438" s="62">
        <v>6794000</v>
      </c>
      <c r="N438" s="62">
        <v>23650000</v>
      </c>
      <c r="O438" s="62">
        <v>9964300</v>
      </c>
      <c r="P438" s="62">
        <v>0</v>
      </c>
      <c r="Q438" s="62">
        <v>2400000</v>
      </c>
      <c r="R438" s="62">
        <v>0</v>
      </c>
      <c r="S438" s="62">
        <v>2720000</v>
      </c>
      <c r="T438" s="72">
        <f t="shared" si="21"/>
        <v>91930000</v>
      </c>
      <c r="U438" s="59">
        <f t="shared" si="22"/>
        <v>0</v>
      </c>
      <c r="V438" s="57">
        <f t="shared" si="23"/>
        <v>0</v>
      </c>
      <c r="W438" s="25"/>
      <c r="X438" s="25"/>
    </row>
    <row r="439" spans="2:24">
      <c r="B439" s="79">
        <f>'PER TRIWULAN'!A433</f>
        <v>428</v>
      </c>
      <c r="C439" s="54" t="str">
        <f>'PER TRIWULAN'!I433</f>
        <v xml:space="preserve"> Kradenan </v>
      </c>
      <c r="D439" s="36" t="str">
        <f>'PER TRIWULAN'!B433</f>
        <v>SD NEGERI 3 SENGONWETAN</v>
      </c>
      <c r="E439" s="71">
        <f>'PER TRIWULAN'!X433</f>
        <v>113100000</v>
      </c>
      <c r="F439" s="89">
        <v>113100000</v>
      </c>
      <c r="G439" s="62">
        <v>510000</v>
      </c>
      <c r="H439" s="62">
        <v>0</v>
      </c>
      <c r="I439" s="62">
        <v>14620050</v>
      </c>
      <c r="J439" s="62">
        <v>21661950</v>
      </c>
      <c r="K439" s="62">
        <v>29749800</v>
      </c>
      <c r="L439" s="62">
        <v>327000</v>
      </c>
      <c r="M439" s="62">
        <v>6940000</v>
      </c>
      <c r="N439" s="62">
        <v>26400000</v>
      </c>
      <c r="O439" s="62">
        <v>11176200</v>
      </c>
      <c r="P439" s="62">
        <v>915000</v>
      </c>
      <c r="Q439" s="62">
        <v>800000</v>
      </c>
      <c r="R439" s="62">
        <v>0</v>
      </c>
      <c r="S439" s="62">
        <v>0</v>
      </c>
      <c r="T439" s="72">
        <f t="shared" si="21"/>
        <v>113100000</v>
      </c>
      <c r="U439" s="59">
        <f t="shared" si="22"/>
        <v>0</v>
      </c>
      <c r="V439" s="57">
        <f t="shared" si="23"/>
        <v>0</v>
      </c>
      <c r="W439" s="25"/>
      <c r="X439" s="25"/>
    </row>
    <row r="440" spans="2:24">
      <c r="B440" s="79">
        <f>'PER TRIWULAN'!A434</f>
        <v>429</v>
      </c>
      <c r="C440" s="54" t="str">
        <f>'PER TRIWULAN'!I434</f>
        <v xml:space="preserve"> Ngaringan </v>
      </c>
      <c r="D440" s="36" t="str">
        <f>'PER TRIWULAN'!B434</f>
        <v>SD NEGERI 2 SUMBERAGUNG</v>
      </c>
      <c r="E440" s="71">
        <f>'PER TRIWULAN'!X434</f>
        <v>82940000</v>
      </c>
      <c r="F440" s="89">
        <v>82940000</v>
      </c>
      <c r="G440" s="62">
        <v>6944000</v>
      </c>
      <c r="H440" s="62">
        <v>500000</v>
      </c>
      <c r="I440" s="62">
        <v>12142950</v>
      </c>
      <c r="J440" s="62">
        <v>14446368</v>
      </c>
      <c r="K440" s="62">
        <v>4867000</v>
      </c>
      <c r="L440" s="62">
        <v>4515000</v>
      </c>
      <c r="M440" s="62">
        <v>13150000</v>
      </c>
      <c r="N440" s="62">
        <v>19800000</v>
      </c>
      <c r="O440" s="62">
        <v>5774500</v>
      </c>
      <c r="P440" s="62"/>
      <c r="Q440" s="62">
        <v>800000</v>
      </c>
      <c r="R440" s="62"/>
      <c r="S440" s="62"/>
      <c r="T440" s="72">
        <f t="shared" si="21"/>
        <v>82939818</v>
      </c>
      <c r="U440" s="59">
        <f t="shared" si="22"/>
        <v>0</v>
      </c>
      <c r="V440" s="57">
        <f t="shared" si="23"/>
        <v>182</v>
      </c>
      <c r="W440" s="25"/>
      <c r="X440" s="25"/>
    </row>
    <row r="441" spans="2:24">
      <c r="B441" s="79">
        <f>'PER TRIWULAN'!A435</f>
        <v>430</v>
      </c>
      <c r="C441" s="54" t="str">
        <f>'PER TRIWULAN'!I435</f>
        <v xml:space="preserve"> Ngaringan </v>
      </c>
      <c r="D441" s="36" t="str">
        <f>'PER TRIWULAN'!B435</f>
        <v>SD NEGERI 2 TRUWOLU</v>
      </c>
      <c r="E441" s="71">
        <f>'PER TRIWULAN'!X435</f>
        <v>116580000</v>
      </c>
      <c r="F441" s="89">
        <v>116580000</v>
      </c>
      <c r="G441" s="62">
        <v>13784350</v>
      </c>
      <c r="H441" s="62">
        <v>3075500</v>
      </c>
      <c r="I441" s="62">
        <v>27446400</v>
      </c>
      <c r="J441" s="62">
        <v>15087600</v>
      </c>
      <c r="K441" s="62">
        <v>13861876</v>
      </c>
      <c r="L441" s="62">
        <v>2386274</v>
      </c>
      <c r="M441" s="62">
        <v>9040500</v>
      </c>
      <c r="N441" s="62">
        <v>21920000</v>
      </c>
      <c r="O441" s="62">
        <v>6787500</v>
      </c>
      <c r="P441" s="62">
        <v>925000</v>
      </c>
      <c r="Q441" s="62">
        <v>1830000</v>
      </c>
      <c r="R441" s="62">
        <v>435000</v>
      </c>
      <c r="S441" s="62"/>
      <c r="T441" s="72">
        <f t="shared" si="21"/>
        <v>116580000</v>
      </c>
      <c r="U441" s="59">
        <f t="shared" si="22"/>
        <v>0</v>
      </c>
      <c r="V441" s="57">
        <f t="shared" si="23"/>
        <v>0</v>
      </c>
      <c r="W441" s="25"/>
      <c r="X441" s="25"/>
    </row>
    <row r="442" spans="2:24">
      <c r="B442" s="79">
        <f>'PER TRIWULAN'!A436</f>
        <v>431</v>
      </c>
      <c r="C442" s="54" t="str">
        <f>'PER TRIWULAN'!I436</f>
        <v xml:space="preserve"> Ngaringan </v>
      </c>
      <c r="D442" s="36" t="str">
        <f>'PER TRIWULAN'!B436</f>
        <v>SD NEGERI 1 BANDUNGSARI</v>
      </c>
      <c r="E442" s="71">
        <f>'PER TRIWULAN'!X436</f>
        <v>77140000</v>
      </c>
      <c r="F442" s="89">
        <v>77140000</v>
      </c>
      <c r="G442" s="62">
        <v>14201290</v>
      </c>
      <c r="H442" s="62">
        <v>350000</v>
      </c>
      <c r="I442" s="62">
        <v>2886500</v>
      </c>
      <c r="J442" s="62">
        <v>2904635</v>
      </c>
      <c r="K442" s="62">
        <v>7760934</v>
      </c>
      <c r="L442" s="62">
        <v>3231053</v>
      </c>
      <c r="M442" s="62">
        <v>335000</v>
      </c>
      <c r="N442" s="62">
        <v>13800000</v>
      </c>
      <c r="O442" s="62">
        <v>1574500</v>
      </c>
      <c r="P442" s="62"/>
      <c r="Q442" s="62">
        <v>2840850</v>
      </c>
      <c r="R442" s="62"/>
      <c r="S442" s="62">
        <v>27255238</v>
      </c>
      <c r="T442" s="72">
        <f t="shared" si="21"/>
        <v>77140000</v>
      </c>
      <c r="U442" s="59">
        <f t="shared" si="22"/>
        <v>0</v>
      </c>
      <c r="V442" s="57">
        <f t="shared" si="23"/>
        <v>0</v>
      </c>
      <c r="W442" s="25"/>
      <c r="X442" s="25"/>
    </row>
    <row r="443" spans="2:24">
      <c r="B443" s="79">
        <f>'PER TRIWULAN'!A437</f>
        <v>432</v>
      </c>
      <c r="C443" s="54" t="str">
        <f>'PER TRIWULAN'!I437</f>
        <v xml:space="preserve"> Ngaringan </v>
      </c>
      <c r="D443" s="36" t="str">
        <f>'PER TRIWULAN'!B437</f>
        <v>SD NEGERI 1 BELOR</v>
      </c>
      <c r="E443" s="71">
        <f>'PER TRIWULAN'!X437</f>
        <v>90190000</v>
      </c>
      <c r="F443" s="89">
        <v>90190000</v>
      </c>
      <c r="G443" s="62">
        <v>13629250</v>
      </c>
      <c r="H443" s="62">
        <v>0</v>
      </c>
      <c r="I443" s="62">
        <v>14559850</v>
      </c>
      <c r="J443" s="62">
        <v>14035050</v>
      </c>
      <c r="K443" s="62">
        <v>10779750</v>
      </c>
      <c r="L443" s="62">
        <v>4108500</v>
      </c>
      <c r="M443" s="62">
        <v>7116500</v>
      </c>
      <c r="N443" s="62">
        <v>15850000</v>
      </c>
      <c r="O443" s="62">
        <v>3210000</v>
      </c>
      <c r="P443" s="62"/>
      <c r="Q443" s="62">
        <v>2651100</v>
      </c>
      <c r="R443" s="62">
        <v>4250000</v>
      </c>
      <c r="S443" s="62"/>
      <c r="T443" s="72">
        <f t="shared" si="21"/>
        <v>90190000</v>
      </c>
      <c r="U443" s="59">
        <f t="shared" si="22"/>
        <v>0</v>
      </c>
      <c r="V443" s="57">
        <f t="shared" si="23"/>
        <v>0</v>
      </c>
      <c r="W443" s="25"/>
      <c r="X443" s="25"/>
    </row>
    <row r="444" spans="2:24">
      <c r="B444" s="79">
        <f>'PER TRIWULAN'!A438</f>
        <v>433</v>
      </c>
      <c r="C444" s="54" t="str">
        <f>'PER TRIWULAN'!I438</f>
        <v xml:space="preserve"> Ngaringan </v>
      </c>
      <c r="D444" s="36" t="str">
        <f>'PER TRIWULAN'!B438</f>
        <v>SD NEGERI 1 KALANGLUNDO</v>
      </c>
      <c r="E444" s="71">
        <f>'PER TRIWULAN'!X438</f>
        <v>85260000</v>
      </c>
      <c r="F444" s="89">
        <v>85260000</v>
      </c>
      <c r="G444" s="62">
        <v>9123000</v>
      </c>
      <c r="H444" s="62">
        <v>745000</v>
      </c>
      <c r="I444" s="62">
        <v>22448100</v>
      </c>
      <c r="J444" s="62">
        <v>12218750</v>
      </c>
      <c r="K444" s="62">
        <v>11013850</v>
      </c>
      <c r="L444" s="62">
        <v>2182000</v>
      </c>
      <c r="M444" s="62">
        <v>346000</v>
      </c>
      <c r="N444" s="62">
        <v>19200000</v>
      </c>
      <c r="O444" s="62">
        <v>3883300</v>
      </c>
      <c r="P444" s="62"/>
      <c r="Q444" s="62">
        <v>3600000</v>
      </c>
      <c r="R444" s="62">
        <v>500000</v>
      </c>
      <c r="S444" s="62"/>
      <c r="T444" s="72">
        <f t="shared" si="21"/>
        <v>85260000</v>
      </c>
      <c r="U444" s="59">
        <f t="shared" si="22"/>
        <v>0</v>
      </c>
      <c r="V444" s="57">
        <f t="shared" si="23"/>
        <v>0</v>
      </c>
      <c r="W444" s="25"/>
      <c r="X444" s="25"/>
    </row>
    <row r="445" spans="2:24">
      <c r="B445" s="79">
        <f>'PER TRIWULAN'!A439</f>
        <v>434</v>
      </c>
      <c r="C445" s="54" t="str">
        <f>'PER TRIWULAN'!I439</f>
        <v xml:space="preserve"> Ngaringan </v>
      </c>
      <c r="D445" s="36" t="str">
        <f>'PER TRIWULAN'!B439</f>
        <v>SD NEGERI 1 NGARAP-ARAP</v>
      </c>
      <c r="E445" s="71">
        <f>'PER TRIWULAN'!X439</f>
        <v>106720000</v>
      </c>
      <c r="F445" s="89">
        <v>106720000</v>
      </c>
      <c r="G445" s="62">
        <v>2695000</v>
      </c>
      <c r="H445" s="62">
        <v>777000</v>
      </c>
      <c r="I445" s="62">
        <v>23181750</v>
      </c>
      <c r="J445" s="62">
        <v>12917800</v>
      </c>
      <c r="K445" s="62">
        <v>5602000</v>
      </c>
      <c r="L445" s="62">
        <v>6751660</v>
      </c>
      <c r="M445" s="62">
        <v>4052500</v>
      </c>
      <c r="N445" s="62">
        <v>20265000</v>
      </c>
      <c r="O445" s="62">
        <v>7007750</v>
      </c>
      <c r="P445" s="62"/>
      <c r="Q445" s="62">
        <v>3917600</v>
      </c>
      <c r="R445" s="62">
        <v>1795000</v>
      </c>
      <c r="S445" s="62">
        <v>17756940</v>
      </c>
      <c r="T445" s="72">
        <f t="shared" si="21"/>
        <v>106720000</v>
      </c>
      <c r="U445" s="59">
        <f t="shared" si="22"/>
        <v>0</v>
      </c>
      <c r="V445" s="57">
        <f t="shared" si="23"/>
        <v>0</v>
      </c>
      <c r="W445" s="25"/>
      <c r="X445" s="25"/>
    </row>
    <row r="446" spans="2:24">
      <c r="B446" s="79">
        <f>'PER TRIWULAN'!A440</f>
        <v>435</v>
      </c>
      <c r="C446" s="54" t="str">
        <f>'PER TRIWULAN'!I440</f>
        <v xml:space="preserve"> Ngaringan </v>
      </c>
      <c r="D446" s="36" t="str">
        <f>'PER TRIWULAN'!B440</f>
        <v>SD NEGERI 1 NGARINGAN</v>
      </c>
      <c r="E446" s="71">
        <f>'PER TRIWULAN'!X440</f>
        <v>130210000</v>
      </c>
      <c r="F446" s="89">
        <v>130210000</v>
      </c>
      <c r="G446" s="62">
        <v>10254000</v>
      </c>
      <c r="H446" s="62">
        <v>750000</v>
      </c>
      <c r="I446" s="62">
        <v>16051400</v>
      </c>
      <c r="J446" s="62">
        <v>33826606</v>
      </c>
      <c r="K446" s="62">
        <v>14594728</v>
      </c>
      <c r="L446" s="62">
        <v>2663329</v>
      </c>
      <c r="M446" s="62">
        <v>5338500</v>
      </c>
      <c r="N446" s="62">
        <v>25600000</v>
      </c>
      <c r="O446" s="62">
        <v>7494500</v>
      </c>
      <c r="P446" s="62"/>
      <c r="Q446" s="62">
        <v>3306700</v>
      </c>
      <c r="R446" s="62">
        <v>650000</v>
      </c>
      <c r="S446" s="62">
        <v>9680237</v>
      </c>
      <c r="T446" s="72">
        <f t="shared" si="21"/>
        <v>130210000</v>
      </c>
      <c r="U446" s="59">
        <f t="shared" si="22"/>
        <v>0</v>
      </c>
      <c r="V446" s="57">
        <f t="shared" si="23"/>
        <v>0</v>
      </c>
      <c r="W446" s="25"/>
      <c r="X446" s="25"/>
    </row>
    <row r="447" spans="2:24">
      <c r="B447" s="79">
        <f>'PER TRIWULAN'!A441</f>
        <v>436</v>
      </c>
      <c r="C447" s="54" t="str">
        <f>'PER TRIWULAN'!I441</f>
        <v xml:space="preserve"> Ngaringan </v>
      </c>
      <c r="D447" s="36" t="str">
        <f>'PER TRIWULAN'!B441</f>
        <v>SD NEGERI 1 SARIREJO</v>
      </c>
      <c r="E447" s="71">
        <f>'PER TRIWULAN'!X441</f>
        <v>100340000</v>
      </c>
      <c r="F447" s="89">
        <v>100340000</v>
      </c>
      <c r="G447" s="62">
        <v>9966500</v>
      </c>
      <c r="H447" s="62">
        <v>5649000</v>
      </c>
      <c r="I447" s="62">
        <v>20782700</v>
      </c>
      <c r="J447" s="62">
        <v>21449565</v>
      </c>
      <c r="K447" s="62">
        <v>6859980</v>
      </c>
      <c r="L447" s="62">
        <v>3213000</v>
      </c>
      <c r="M447" s="62">
        <v>3981500</v>
      </c>
      <c r="N447" s="62">
        <v>13770000</v>
      </c>
      <c r="O447" s="62"/>
      <c r="P447" s="62"/>
      <c r="Q447" s="62">
        <v>1750000</v>
      </c>
      <c r="R447" s="62">
        <v>695000</v>
      </c>
      <c r="S447" s="62">
        <v>12222755</v>
      </c>
      <c r="T447" s="72">
        <f t="shared" si="21"/>
        <v>100340000</v>
      </c>
      <c r="U447" s="59">
        <f t="shared" si="22"/>
        <v>0</v>
      </c>
      <c r="V447" s="57">
        <f t="shared" si="23"/>
        <v>0</v>
      </c>
      <c r="W447" s="25"/>
      <c r="X447" s="25"/>
    </row>
    <row r="448" spans="2:24">
      <c r="B448" s="79">
        <f>'PER TRIWULAN'!A442</f>
        <v>437</v>
      </c>
      <c r="C448" s="54" t="str">
        <f>'PER TRIWULAN'!I442</f>
        <v xml:space="preserve"> Ngaringan </v>
      </c>
      <c r="D448" s="36" t="str">
        <f>'PER TRIWULAN'!B442</f>
        <v>SD NEGERI 1 SENDANGREJO</v>
      </c>
      <c r="E448" s="71">
        <f>'PER TRIWULAN'!X442</f>
        <v>156890000</v>
      </c>
      <c r="F448" s="89">
        <v>156890000</v>
      </c>
      <c r="G448" s="62">
        <v>7557500</v>
      </c>
      <c r="H448" s="62">
        <v>22000</v>
      </c>
      <c r="I448" s="62">
        <v>35868600</v>
      </c>
      <c r="J448" s="62">
        <v>20215400</v>
      </c>
      <c r="K448" s="62">
        <v>18894850</v>
      </c>
      <c r="L448" s="62">
        <v>545300</v>
      </c>
      <c r="M448" s="62">
        <v>18073000</v>
      </c>
      <c r="N448" s="62">
        <v>33600000</v>
      </c>
      <c r="O448" s="62">
        <v>7003750</v>
      </c>
      <c r="P448" s="62"/>
      <c r="Q448" s="62">
        <v>4709600</v>
      </c>
      <c r="R448" s="62">
        <v>7600000</v>
      </c>
      <c r="S448" s="62">
        <v>2800000</v>
      </c>
      <c r="T448" s="72">
        <f t="shared" si="21"/>
        <v>156890000</v>
      </c>
      <c r="U448" s="59">
        <f t="shared" si="22"/>
        <v>0</v>
      </c>
      <c r="V448" s="57">
        <f t="shared" si="23"/>
        <v>0</v>
      </c>
      <c r="W448" s="25"/>
      <c r="X448" s="25"/>
    </row>
    <row r="449" spans="2:24">
      <c r="B449" s="79">
        <f>'PER TRIWULAN'!A443</f>
        <v>438</v>
      </c>
      <c r="C449" s="54" t="str">
        <f>'PER TRIWULAN'!I443</f>
        <v xml:space="preserve"> Ngaringan </v>
      </c>
      <c r="D449" s="36" t="str">
        <f>'PER TRIWULAN'!B443</f>
        <v>SD NEGERI 1 SUMBERAGUNG</v>
      </c>
      <c r="E449" s="71">
        <f>'PER TRIWULAN'!X443</f>
        <v>117450000</v>
      </c>
      <c r="F449" s="89">
        <v>117450000</v>
      </c>
      <c r="G449" s="62">
        <v>7537000</v>
      </c>
      <c r="H449" s="62">
        <v>2730000</v>
      </c>
      <c r="I449" s="62">
        <v>32396250</v>
      </c>
      <c r="J449" s="62">
        <v>17011850</v>
      </c>
      <c r="K449" s="62">
        <v>11805050</v>
      </c>
      <c r="L449" s="62">
        <v>4877550</v>
      </c>
      <c r="M449" s="62">
        <v>5750000</v>
      </c>
      <c r="N449" s="62">
        <v>27780000</v>
      </c>
      <c r="O449" s="62">
        <v>550000</v>
      </c>
      <c r="P449" s="62">
        <v>1320800</v>
      </c>
      <c r="Q449" s="62">
        <v>3536500</v>
      </c>
      <c r="R449" s="62">
        <v>680000</v>
      </c>
      <c r="S449" s="62">
        <v>1475000</v>
      </c>
      <c r="T449" s="72">
        <f t="shared" si="21"/>
        <v>117450000</v>
      </c>
      <c r="U449" s="59">
        <f t="shared" si="22"/>
        <v>0</v>
      </c>
      <c r="V449" s="57">
        <f t="shared" si="23"/>
        <v>0</v>
      </c>
      <c r="W449" s="25"/>
      <c r="X449" s="25"/>
    </row>
    <row r="450" spans="2:24">
      <c r="B450" s="79">
        <f>'PER TRIWULAN'!A444</f>
        <v>439</v>
      </c>
      <c r="C450" s="54" t="str">
        <f>'PER TRIWULAN'!I444</f>
        <v xml:space="preserve"> Ngaringan </v>
      </c>
      <c r="D450" s="36" t="str">
        <f>'PER TRIWULAN'!B444</f>
        <v>SD NEGERI 1 TANJUNGHARJO</v>
      </c>
      <c r="E450" s="71">
        <f>'PER TRIWULAN'!X444</f>
        <v>65540000</v>
      </c>
      <c r="F450" s="89" t="s">
        <v>1910</v>
      </c>
      <c r="G450" s="62">
        <v>1034000</v>
      </c>
      <c r="H450" s="62">
        <v>765000</v>
      </c>
      <c r="I450" s="62">
        <v>14926250</v>
      </c>
      <c r="J450" s="62">
        <v>9993600</v>
      </c>
      <c r="K450" s="62">
        <v>12349700</v>
      </c>
      <c r="L450" s="62">
        <v>250978</v>
      </c>
      <c r="M450" s="62">
        <v>275000</v>
      </c>
      <c r="N450" s="62">
        <v>18381500</v>
      </c>
      <c r="O450" s="62">
        <v>3001972</v>
      </c>
      <c r="P450" s="62"/>
      <c r="Q450" s="62">
        <v>3447000</v>
      </c>
      <c r="R450" s="62"/>
      <c r="S450" s="62">
        <v>1115000</v>
      </c>
      <c r="T450" s="72">
        <f t="shared" si="21"/>
        <v>65540000</v>
      </c>
      <c r="U450" s="59">
        <f t="shared" si="22"/>
        <v>0</v>
      </c>
      <c r="V450" s="57">
        <f t="shared" si="23"/>
        <v>0</v>
      </c>
      <c r="W450" s="25"/>
      <c r="X450" s="25"/>
    </row>
    <row r="451" spans="2:24">
      <c r="B451" s="79">
        <f>'PER TRIWULAN'!A445</f>
        <v>440</v>
      </c>
      <c r="C451" s="54" t="str">
        <f>'PER TRIWULAN'!I445</f>
        <v xml:space="preserve"> Ngaringan </v>
      </c>
      <c r="D451" s="36" t="str">
        <f>'PER TRIWULAN'!B445</f>
        <v>SD NEGERI 1 TRUWOLU</v>
      </c>
      <c r="E451" s="71">
        <f>'PER TRIWULAN'!X445</f>
        <v>161240000</v>
      </c>
      <c r="F451" s="89">
        <v>161240000</v>
      </c>
      <c r="G451" s="62">
        <v>33724278</v>
      </c>
      <c r="H451" s="62">
        <v>500000</v>
      </c>
      <c r="I451" s="62">
        <v>24960000</v>
      </c>
      <c r="J451" s="62">
        <v>21616648</v>
      </c>
      <c r="K451" s="62">
        <v>7045296</v>
      </c>
      <c r="L451" s="62">
        <v>3626000</v>
      </c>
      <c r="M451" s="62">
        <v>4871500</v>
      </c>
      <c r="N451" s="62">
        <v>36150000</v>
      </c>
      <c r="O451" s="62">
        <v>16530000</v>
      </c>
      <c r="P451" s="62">
        <v>3600000</v>
      </c>
      <c r="Q451" s="62">
        <v>3560000</v>
      </c>
      <c r="R451" s="62"/>
      <c r="S451" s="62">
        <v>4560000</v>
      </c>
      <c r="T451" s="72">
        <f t="shared" si="21"/>
        <v>160743722</v>
      </c>
      <c r="U451" s="59">
        <f t="shared" si="22"/>
        <v>0</v>
      </c>
      <c r="V451" s="57">
        <f t="shared" si="23"/>
        <v>496278</v>
      </c>
      <c r="W451" s="25"/>
      <c r="X451" s="25"/>
    </row>
    <row r="452" spans="2:24">
      <c r="B452" s="79">
        <f>'PER TRIWULAN'!A446</f>
        <v>441</v>
      </c>
      <c r="C452" s="54" t="str">
        <f>'PER TRIWULAN'!I446</f>
        <v xml:space="preserve"> Ngaringan </v>
      </c>
      <c r="D452" s="36" t="str">
        <f>'PER TRIWULAN'!B446</f>
        <v>SD NEGERI 2 BELOR</v>
      </c>
      <c r="E452" s="71">
        <f>'PER TRIWULAN'!X446</f>
        <v>119190000</v>
      </c>
      <c r="F452" s="89">
        <v>119190000</v>
      </c>
      <c r="G452" s="62">
        <v>2199000</v>
      </c>
      <c r="H452" s="62">
        <v>776000</v>
      </c>
      <c r="I452" s="62">
        <v>22101300</v>
      </c>
      <c r="J452" s="62">
        <v>17189850</v>
      </c>
      <c r="K452" s="62">
        <v>4441400</v>
      </c>
      <c r="L452" s="62">
        <v>2918882</v>
      </c>
      <c r="M452" s="62">
        <v>9445000</v>
      </c>
      <c r="N452" s="62">
        <v>29025000</v>
      </c>
      <c r="O452" s="62">
        <v>5962000</v>
      </c>
      <c r="P452" s="62"/>
      <c r="Q452" s="62">
        <v>2582000</v>
      </c>
      <c r="R452" s="62">
        <v>1325000</v>
      </c>
      <c r="S452" s="62">
        <v>21224568</v>
      </c>
      <c r="T452" s="72">
        <f t="shared" si="21"/>
        <v>119190000</v>
      </c>
      <c r="U452" s="59">
        <f t="shared" si="22"/>
        <v>0</v>
      </c>
      <c r="V452" s="57">
        <f t="shared" si="23"/>
        <v>0</v>
      </c>
      <c r="W452" s="25"/>
      <c r="X452" s="25"/>
    </row>
    <row r="453" spans="2:24">
      <c r="B453" s="79">
        <f>'PER TRIWULAN'!A447</f>
        <v>442</v>
      </c>
      <c r="C453" s="54" t="str">
        <f>'PER TRIWULAN'!I447</f>
        <v xml:space="preserve"> Ngaringan </v>
      </c>
      <c r="D453" s="36" t="str">
        <f>'PER TRIWULAN'!B447</f>
        <v>SD NEGERI 2 KALANGDOSARI</v>
      </c>
      <c r="E453" s="71">
        <f>'PER TRIWULAN'!X447</f>
        <v>91640000</v>
      </c>
      <c r="F453" s="89">
        <v>91640000</v>
      </c>
      <c r="G453" s="62">
        <v>7026000</v>
      </c>
      <c r="H453" s="62"/>
      <c r="I453" s="62">
        <v>17619200</v>
      </c>
      <c r="J453" s="62">
        <v>13635600</v>
      </c>
      <c r="K453" s="62">
        <v>7422700</v>
      </c>
      <c r="L453" s="62">
        <v>2036409</v>
      </c>
      <c r="M453" s="62">
        <v>8663841</v>
      </c>
      <c r="N453" s="62">
        <v>26900000</v>
      </c>
      <c r="O453" s="62">
        <v>2561250</v>
      </c>
      <c r="P453" s="62"/>
      <c r="Q453" s="62">
        <v>450000</v>
      </c>
      <c r="R453" s="62">
        <v>4975000</v>
      </c>
      <c r="S453" s="62">
        <v>350000</v>
      </c>
      <c r="T453" s="72">
        <f t="shared" si="21"/>
        <v>91640000</v>
      </c>
      <c r="U453" s="59">
        <f t="shared" si="22"/>
        <v>0</v>
      </c>
      <c r="V453" s="57">
        <f t="shared" si="23"/>
        <v>0</v>
      </c>
      <c r="W453" s="25"/>
      <c r="X453" s="25"/>
    </row>
    <row r="454" spans="2:24">
      <c r="B454" s="79">
        <f>'PER TRIWULAN'!A448</f>
        <v>443</v>
      </c>
      <c r="C454" s="54" t="str">
        <f>'PER TRIWULAN'!I448</f>
        <v xml:space="preserve"> Ngaringan </v>
      </c>
      <c r="D454" s="36" t="str">
        <f>'PER TRIWULAN'!B448</f>
        <v>SD NEGERI 2 KALANGLUNDO</v>
      </c>
      <c r="E454" s="71">
        <f>'PER TRIWULAN'!X448</f>
        <v>91060000</v>
      </c>
      <c r="F454" s="89">
        <v>72210000</v>
      </c>
      <c r="G454" s="62">
        <v>5972100</v>
      </c>
      <c r="H454" s="62"/>
      <c r="I454" s="62">
        <v>14005050</v>
      </c>
      <c r="J454" s="62">
        <v>10684900</v>
      </c>
      <c r="K454" s="62">
        <v>12192300</v>
      </c>
      <c r="L454" s="62">
        <v>711750</v>
      </c>
      <c r="M454" s="62">
        <v>607000</v>
      </c>
      <c r="N454" s="62">
        <v>19850000</v>
      </c>
      <c r="O454" s="62">
        <v>5744000</v>
      </c>
      <c r="P454" s="62">
        <v>11000</v>
      </c>
      <c r="Q454" s="62">
        <v>2431900</v>
      </c>
      <c r="R454" s="62"/>
      <c r="S454" s="62"/>
      <c r="T454" s="72">
        <f t="shared" si="21"/>
        <v>72210000</v>
      </c>
      <c r="U454" s="59">
        <f t="shared" si="22"/>
        <v>18850000</v>
      </c>
      <c r="V454" s="57">
        <f t="shared" si="23"/>
        <v>0</v>
      </c>
      <c r="W454" s="25"/>
      <c r="X454" s="25"/>
    </row>
    <row r="455" spans="2:24">
      <c r="B455" s="79">
        <f>'PER TRIWULAN'!A449</f>
        <v>444</v>
      </c>
      <c r="C455" s="54" t="str">
        <f>'PER TRIWULAN'!I449</f>
        <v xml:space="preserve"> Ngaringan </v>
      </c>
      <c r="D455" s="36" t="str">
        <f>'PER TRIWULAN'!B449</f>
        <v>SD NEGERI 2 NGARAP ARAP</v>
      </c>
      <c r="E455" s="71">
        <f>'PER TRIWULAN'!X449</f>
        <v>130210000</v>
      </c>
      <c r="F455" s="89">
        <v>130210000</v>
      </c>
      <c r="G455" s="62">
        <v>2575000</v>
      </c>
      <c r="H455" s="62">
        <v>450000</v>
      </c>
      <c r="I455" s="62">
        <v>46552250</v>
      </c>
      <c r="J455" s="62">
        <v>19463600</v>
      </c>
      <c r="K455" s="62">
        <v>3257000</v>
      </c>
      <c r="L455" s="62">
        <v>8610750</v>
      </c>
      <c r="M455" s="62">
        <v>14536100</v>
      </c>
      <c r="N455" s="62">
        <v>29150000</v>
      </c>
      <c r="O455" s="62">
        <v>2061250</v>
      </c>
      <c r="P455" s="62">
        <v>0</v>
      </c>
      <c r="Q455" s="62">
        <v>2704050</v>
      </c>
      <c r="R455" s="62">
        <v>850000</v>
      </c>
      <c r="S455" s="62">
        <v>0</v>
      </c>
      <c r="T455" s="72">
        <f t="shared" si="21"/>
        <v>130210000</v>
      </c>
      <c r="U455" s="59">
        <f t="shared" si="22"/>
        <v>0</v>
      </c>
      <c r="V455" s="57">
        <f t="shared" si="23"/>
        <v>0</v>
      </c>
      <c r="W455" s="25"/>
      <c r="X455" s="25"/>
    </row>
    <row r="456" spans="2:24">
      <c r="B456" s="79">
        <f>'PER TRIWULAN'!A450</f>
        <v>445</v>
      </c>
      <c r="C456" s="54" t="str">
        <f>'PER TRIWULAN'!I450</f>
        <v xml:space="preserve"> Ngaringan </v>
      </c>
      <c r="D456" s="36" t="str">
        <f>'PER TRIWULAN'!B450</f>
        <v>SD NEGERI 2 NGARINGAN</v>
      </c>
      <c r="E456" s="71">
        <f>'PER TRIWULAN'!X450</f>
        <v>99760000</v>
      </c>
      <c r="F456" s="89">
        <v>99760000</v>
      </c>
      <c r="G456" s="62">
        <v>7130750</v>
      </c>
      <c r="H456" s="62">
        <v>717500</v>
      </c>
      <c r="I456" s="62">
        <v>19899150</v>
      </c>
      <c r="J456" s="62">
        <v>14811700</v>
      </c>
      <c r="K456" s="62">
        <v>12994105</v>
      </c>
      <c r="L456" s="62">
        <v>5015906</v>
      </c>
      <c r="M456" s="62">
        <v>7112500</v>
      </c>
      <c r="N456" s="62">
        <v>23400000</v>
      </c>
      <c r="O456" s="62">
        <v>4980750</v>
      </c>
      <c r="P456" s="62"/>
      <c r="Q456" s="62">
        <v>1972244</v>
      </c>
      <c r="R456" s="62">
        <v>680000</v>
      </c>
      <c r="S456" s="62">
        <v>1044995</v>
      </c>
      <c r="T456" s="72">
        <f t="shared" si="21"/>
        <v>99759600</v>
      </c>
      <c r="U456" s="59">
        <f t="shared" si="22"/>
        <v>0</v>
      </c>
      <c r="V456" s="57">
        <f t="shared" si="23"/>
        <v>400</v>
      </c>
      <c r="W456" s="25"/>
      <c r="X456" s="25"/>
    </row>
    <row r="457" spans="2:24">
      <c r="B457" s="79">
        <f>'PER TRIWULAN'!A451</f>
        <v>446</v>
      </c>
      <c r="C457" s="54" t="str">
        <f>'PER TRIWULAN'!I451</f>
        <v xml:space="preserve"> Ngaringan </v>
      </c>
      <c r="D457" s="36" t="str">
        <f>'PER TRIWULAN'!B451</f>
        <v>SD NEGERI 2 SARIREJO</v>
      </c>
      <c r="E457" s="71">
        <f>'PER TRIWULAN'!X451</f>
        <v>114840000</v>
      </c>
      <c r="F457" s="89">
        <v>114840000</v>
      </c>
      <c r="G457" s="62">
        <v>2082000</v>
      </c>
      <c r="H457" s="62">
        <v>624500</v>
      </c>
      <c r="I457" s="62">
        <v>25907800</v>
      </c>
      <c r="J457" s="62">
        <v>22989425</v>
      </c>
      <c r="K457" s="62">
        <v>17928500</v>
      </c>
      <c r="L457" s="62">
        <v>1023275</v>
      </c>
      <c r="M457" s="62">
        <v>4818000</v>
      </c>
      <c r="N457" s="62">
        <v>27260000</v>
      </c>
      <c r="O457" s="62">
        <v>7731500</v>
      </c>
      <c r="P457" s="62"/>
      <c r="Q457" s="62">
        <v>4115000</v>
      </c>
      <c r="R457" s="62">
        <v>360000</v>
      </c>
      <c r="S457" s="62"/>
      <c r="T457" s="72">
        <f t="shared" si="21"/>
        <v>114840000</v>
      </c>
      <c r="U457" s="59">
        <f t="shared" si="22"/>
        <v>0</v>
      </c>
      <c r="V457" s="57">
        <f t="shared" si="23"/>
        <v>0</v>
      </c>
      <c r="W457" s="25"/>
      <c r="X457" s="25"/>
    </row>
    <row r="458" spans="2:24">
      <c r="B458" s="79">
        <f>'PER TRIWULAN'!A452</f>
        <v>447</v>
      </c>
      <c r="C458" s="54" t="str">
        <f>'PER TRIWULAN'!I452</f>
        <v xml:space="preserve"> Ngaringan </v>
      </c>
      <c r="D458" s="36" t="str">
        <f>'PER TRIWULAN'!B452</f>
        <v>SD NEGERI 2 TANJUNGHARJO</v>
      </c>
      <c r="E458" s="71">
        <f>'PER TRIWULAN'!X452</f>
        <v>155440000</v>
      </c>
      <c r="F458" s="89">
        <v>155440000</v>
      </c>
      <c r="G458" s="62">
        <v>8251500</v>
      </c>
      <c r="H458" s="62">
        <v>995000</v>
      </c>
      <c r="I458" s="62">
        <v>29300484</v>
      </c>
      <c r="J458" s="62">
        <v>26206650</v>
      </c>
      <c r="K458" s="62">
        <v>24508028</v>
      </c>
      <c r="L458" s="62">
        <v>5257161</v>
      </c>
      <c r="M458" s="62">
        <v>6403750</v>
      </c>
      <c r="N458" s="62">
        <v>34200000</v>
      </c>
      <c r="O458" s="62">
        <v>5725000</v>
      </c>
      <c r="P458" s="62">
        <v>226000</v>
      </c>
      <c r="Q458" s="62">
        <v>2996427</v>
      </c>
      <c r="R458" s="62">
        <v>850000</v>
      </c>
      <c r="S458" s="62">
        <v>10520000</v>
      </c>
      <c r="T458" s="72">
        <f t="shared" si="21"/>
        <v>155440000</v>
      </c>
      <c r="U458" s="59">
        <f t="shared" si="22"/>
        <v>0</v>
      </c>
      <c r="V458" s="57">
        <f t="shared" si="23"/>
        <v>0</v>
      </c>
      <c r="W458" s="25"/>
      <c r="X458" s="25"/>
    </row>
    <row r="459" spans="2:24">
      <c r="B459" s="79">
        <f>'PER TRIWULAN'!A453</f>
        <v>448</v>
      </c>
      <c r="C459" s="54" t="str">
        <f>'PER TRIWULAN'!I453</f>
        <v xml:space="preserve"> Ngaringan </v>
      </c>
      <c r="D459" s="36" t="str">
        <f>'PER TRIWULAN'!B453</f>
        <v>SD NEGERI 3 BANDUNGSARI</v>
      </c>
      <c r="E459" s="71">
        <f>'PER TRIWULAN'!X453</f>
        <v>164720000</v>
      </c>
      <c r="F459" s="89">
        <v>164720000</v>
      </c>
      <c r="G459" s="62">
        <v>5018600</v>
      </c>
      <c r="H459" s="62">
        <v>750000</v>
      </c>
      <c r="I459" s="62">
        <v>10729000</v>
      </c>
      <c r="J459" s="62">
        <v>23267300</v>
      </c>
      <c r="K459" s="62">
        <v>38276994</v>
      </c>
      <c r="L459" s="62">
        <v>6848606</v>
      </c>
      <c r="M459" s="62">
        <v>8663000</v>
      </c>
      <c r="N459" s="62">
        <v>31300000</v>
      </c>
      <c r="O459" s="62">
        <v>12144500</v>
      </c>
      <c r="P459" s="62"/>
      <c r="Q459" s="62">
        <v>3650000</v>
      </c>
      <c r="R459" s="62">
        <v>1023000</v>
      </c>
      <c r="S459" s="62">
        <v>23049000</v>
      </c>
      <c r="T459" s="72">
        <f t="shared" si="21"/>
        <v>164720000</v>
      </c>
      <c r="U459" s="59">
        <f t="shared" si="22"/>
        <v>0</v>
      </c>
      <c r="V459" s="57">
        <f t="shared" si="23"/>
        <v>0</v>
      </c>
      <c r="W459" s="25"/>
      <c r="X459" s="25"/>
    </row>
    <row r="460" spans="2:24">
      <c r="B460" s="79">
        <f>'PER TRIWULAN'!A454</f>
        <v>449</v>
      </c>
      <c r="C460" s="54" t="str">
        <f>'PER TRIWULAN'!I454</f>
        <v xml:space="preserve"> Ngaringan </v>
      </c>
      <c r="D460" s="36" t="str">
        <f>'PER TRIWULAN'!B454</f>
        <v>SD NEGERI 3 BELOR</v>
      </c>
      <c r="E460" s="71">
        <f>'PER TRIWULAN'!X454</f>
        <v>92510000</v>
      </c>
      <c r="F460" s="89">
        <v>92510000</v>
      </c>
      <c r="G460" s="62">
        <v>10538050</v>
      </c>
      <c r="H460" s="62">
        <v>250000</v>
      </c>
      <c r="I460" s="62">
        <v>20224450</v>
      </c>
      <c r="J460" s="62">
        <v>15752850</v>
      </c>
      <c r="K460" s="62">
        <v>10535400</v>
      </c>
      <c r="L460" s="62">
        <v>2775000</v>
      </c>
      <c r="M460" s="62">
        <v>2719750</v>
      </c>
      <c r="N460" s="62">
        <v>19900000</v>
      </c>
      <c r="O460" s="62">
        <v>4031000</v>
      </c>
      <c r="P460" s="62"/>
      <c r="Q460" s="62">
        <v>3254000</v>
      </c>
      <c r="R460" s="62">
        <v>87500</v>
      </c>
      <c r="S460" s="62">
        <v>2442000</v>
      </c>
      <c r="T460" s="72">
        <f t="shared" si="21"/>
        <v>92510000</v>
      </c>
      <c r="U460" s="59">
        <f t="shared" si="22"/>
        <v>0</v>
      </c>
      <c r="V460" s="57">
        <f t="shared" si="23"/>
        <v>0</v>
      </c>
      <c r="W460" s="25"/>
      <c r="X460" s="25"/>
    </row>
    <row r="461" spans="2:24">
      <c r="B461" s="79">
        <f>'PER TRIWULAN'!A455</f>
        <v>450</v>
      </c>
      <c r="C461" s="54" t="str">
        <f>'PER TRIWULAN'!I455</f>
        <v xml:space="preserve"> Ngaringan </v>
      </c>
      <c r="D461" s="36" t="str">
        <f>'PER TRIWULAN'!B455</f>
        <v>SD NEGERI 3 KALANG LUNDO</v>
      </c>
      <c r="E461" s="71">
        <f>'PER TRIWULAN'!X455</f>
        <v>118610000</v>
      </c>
      <c r="F461" s="89">
        <v>118610000</v>
      </c>
      <c r="G461" s="62">
        <v>4968000</v>
      </c>
      <c r="H461" s="62">
        <v>850000</v>
      </c>
      <c r="I461" s="62">
        <v>35941250</v>
      </c>
      <c r="J461" s="62">
        <v>13541800</v>
      </c>
      <c r="K461" s="62">
        <v>27858946</v>
      </c>
      <c r="L461" s="62">
        <v>1853504</v>
      </c>
      <c r="M461" s="62">
        <v>6305500</v>
      </c>
      <c r="N461" s="62">
        <v>20700000</v>
      </c>
      <c r="O461" s="62">
        <v>5079000</v>
      </c>
      <c r="P461" s="62"/>
      <c r="Q461" s="62">
        <v>1512000</v>
      </c>
      <c r="R461" s="62"/>
      <c r="S461" s="62"/>
      <c r="T461" s="72">
        <f t="shared" ref="T461:T524" si="24">SUM(G461:S461)</f>
        <v>118610000</v>
      </c>
      <c r="U461" s="59">
        <f t="shared" ref="U461:U524" si="25">E461-F461</f>
        <v>0</v>
      </c>
      <c r="V461" s="57">
        <f t="shared" ref="V461:V524" si="26">F461-T461</f>
        <v>0</v>
      </c>
      <c r="W461" s="25"/>
      <c r="X461" s="25"/>
    </row>
    <row r="462" spans="2:24">
      <c r="B462" s="79">
        <f>'PER TRIWULAN'!A456</f>
        <v>451</v>
      </c>
      <c r="C462" s="54" t="str">
        <f>'PER TRIWULAN'!I456</f>
        <v xml:space="preserve"> Ngaringan </v>
      </c>
      <c r="D462" s="36" t="str">
        <f>'PER TRIWULAN'!B456</f>
        <v>SD NEGERI 3 KALANGDOSARI</v>
      </c>
      <c r="E462" s="71">
        <f>'PER TRIWULAN'!X456</f>
        <v>77720000</v>
      </c>
      <c r="F462" s="89">
        <v>77720000</v>
      </c>
      <c r="G462" s="62">
        <v>9281000</v>
      </c>
      <c r="H462" s="62">
        <v>1988700</v>
      </c>
      <c r="I462" s="62">
        <v>8000700</v>
      </c>
      <c r="J462" s="62">
        <v>4587600</v>
      </c>
      <c r="K462" s="62">
        <v>3239700</v>
      </c>
      <c r="L462" s="62">
        <v>121000</v>
      </c>
      <c r="M462" s="62">
        <v>2756000</v>
      </c>
      <c r="N462" s="62">
        <v>36972300</v>
      </c>
      <c r="O462" s="62">
        <v>3770750</v>
      </c>
      <c r="P462" s="62">
        <v>6000</v>
      </c>
      <c r="Q462" s="62">
        <v>200000</v>
      </c>
      <c r="R462" s="62">
        <v>1235000</v>
      </c>
      <c r="S462" s="62">
        <v>5461250</v>
      </c>
      <c r="T462" s="72">
        <f t="shared" si="24"/>
        <v>77620000</v>
      </c>
      <c r="U462" s="59">
        <f t="shared" si="25"/>
        <v>0</v>
      </c>
      <c r="V462" s="57">
        <f t="shared" si="26"/>
        <v>100000</v>
      </c>
      <c r="W462" s="25"/>
      <c r="X462" s="25"/>
    </row>
    <row r="463" spans="2:24">
      <c r="B463" s="79">
        <f>'PER TRIWULAN'!A457</f>
        <v>452</v>
      </c>
      <c r="C463" s="54" t="str">
        <f>'PER TRIWULAN'!I457</f>
        <v xml:space="preserve"> Ngaringan </v>
      </c>
      <c r="D463" s="36" t="str">
        <f>'PER TRIWULAN'!B457</f>
        <v>SD NEGERI 3 NGARAP-ARAP</v>
      </c>
      <c r="E463" s="71">
        <f>'PER TRIWULAN'!X457</f>
        <v>51330000</v>
      </c>
      <c r="F463" s="89">
        <v>51330000</v>
      </c>
      <c r="G463" s="62">
        <v>2336000</v>
      </c>
      <c r="H463" s="62">
        <v>300000</v>
      </c>
      <c r="I463" s="62">
        <v>6874000</v>
      </c>
      <c r="J463" s="62">
        <v>4456600</v>
      </c>
      <c r="K463" s="62">
        <v>12063400</v>
      </c>
      <c r="L463" s="62">
        <v>2530000</v>
      </c>
      <c r="M463" s="62">
        <v>200000</v>
      </c>
      <c r="N463" s="62">
        <v>19200000</v>
      </c>
      <c r="O463" s="62">
        <v>650000</v>
      </c>
      <c r="P463" s="62"/>
      <c r="Q463" s="62">
        <v>1200000</v>
      </c>
      <c r="R463" s="62">
        <v>1520000</v>
      </c>
      <c r="S463" s="62"/>
      <c r="T463" s="72">
        <f t="shared" si="24"/>
        <v>51330000</v>
      </c>
      <c r="U463" s="59">
        <f t="shared" si="25"/>
        <v>0</v>
      </c>
      <c r="V463" s="57">
        <f t="shared" si="26"/>
        <v>0</v>
      </c>
      <c r="W463" s="25"/>
      <c r="X463" s="25"/>
    </row>
    <row r="464" spans="2:24">
      <c r="B464" s="79">
        <f>'PER TRIWULAN'!A458</f>
        <v>453</v>
      </c>
      <c r="C464" s="54" t="str">
        <f>'PER TRIWULAN'!I458</f>
        <v xml:space="preserve"> Ngaringan </v>
      </c>
      <c r="D464" s="36" t="str">
        <f>'PER TRIWULAN'!B458</f>
        <v>SD NEGERI 3 NGARINGAN</v>
      </c>
      <c r="E464" s="71">
        <f>'PER TRIWULAN'!X458</f>
        <v>87290000</v>
      </c>
      <c r="F464" s="89">
        <v>87290000</v>
      </c>
      <c r="G464" s="62">
        <v>12623300</v>
      </c>
      <c r="H464" s="62">
        <v>350000</v>
      </c>
      <c r="I464" s="62">
        <v>6926300</v>
      </c>
      <c r="J464" s="62">
        <v>13515900</v>
      </c>
      <c r="K464" s="62">
        <v>3432500</v>
      </c>
      <c r="L464" s="62">
        <v>2465914</v>
      </c>
      <c r="M464" s="62"/>
      <c r="N464" s="62">
        <v>18000000</v>
      </c>
      <c r="O464" s="62">
        <v>5016000</v>
      </c>
      <c r="P464" s="62"/>
      <c r="Q464" s="62">
        <v>1109386</v>
      </c>
      <c r="R464" s="62">
        <v>1920000</v>
      </c>
      <c r="S464" s="62">
        <v>21930700</v>
      </c>
      <c r="T464" s="72">
        <f t="shared" si="24"/>
        <v>87290000</v>
      </c>
      <c r="U464" s="59">
        <f t="shared" si="25"/>
        <v>0</v>
      </c>
      <c r="V464" s="57">
        <f t="shared" si="26"/>
        <v>0</v>
      </c>
      <c r="W464" s="25"/>
      <c r="X464" s="25"/>
    </row>
    <row r="465" spans="2:24">
      <c r="B465" s="79">
        <f>'PER TRIWULAN'!A459</f>
        <v>454</v>
      </c>
      <c r="C465" s="54" t="str">
        <f>'PER TRIWULAN'!I459</f>
        <v xml:space="preserve"> Ngaringan </v>
      </c>
      <c r="D465" s="36" t="str">
        <f>'PER TRIWULAN'!B459</f>
        <v>SD NEGERI 3 TANJUNGHARJO</v>
      </c>
      <c r="E465" s="71">
        <f>'PER TRIWULAN'!X459</f>
        <v>77720000</v>
      </c>
      <c r="F465" s="89">
        <v>77720000</v>
      </c>
      <c r="G465" s="62">
        <v>9571300</v>
      </c>
      <c r="H465" s="62">
        <v>750000</v>
      </c>
      <c r="I465" s="62">
        <v>13511600</v>
      </c>
      <c r="J465" s="62">
        <v>9929200</v>
      </c>
      <c r="K465" s="62">
        <v>12539910</v>
      </c>
      <c r="L465" s="62">
        <v>1832990</v>
      </c>
      <c r="M465" s="62">
        <v>9243500</v>
      </c>
      <c r="N465" s="62">
        <v>12466500</v>
      </c>
      <c r="O465" s="62">
        <v>4649500</v>
      </c>
      <c r="P465" s="62"/>
      <c r="Q465" s="62">
        <v>2925500</v>
      </c>
      <c r="R465" s="62"/>
      <c r="S465" s="62">
        <v>300000</v>
      </c>
      <c r="T465" s="72">
        <f t="shared" si="24"/>
        <v>77720000</v>
      </c>
      <c r="U465" s="59">
        <f t="shared" si="25"/>
        <v>0</v>
      </c>
      <c r="V465" s="57">
        <f t="shared" si="26"/>
        <v>0</v>
      </c>
      <c r="W465" s="25"/>
      <c r="X465" s="25"/>
    </row>
    <row r="466" spans="2:24">
      <c r="B466" s="79">
        <f>'PER TRIWULAN'!A460</f>
        <v>455</v>
      </c>
      <c r="C466" s="54" t="str">
        <f>'PER TRIWULAN'!I460</f>
        <v xml:space="preserve"> Ngaringan </v>
      </c>
      <c r="D466" s="36" t="str">
        <f>'PER TRIWULAN'!B460</f>
        <v>SD NEGERI 4 BANDUNGSARI</v>
      </c>
      <c r="E466" s="71">
        <f>'PER TRIWULAN'!X460</f>
        <v>162400000</v>
      </c>
      <c r="F466" s="89">
        <v>162400000</v>
      </c>
      <c r="G466" s="62">
        <v>13764000</v>
      </c>
      <c r="H466" s="62">
        <v>500000</v>
      </c>
      <c r="I466" s="62">
        <v>28735100</v>
      </c>
      <c r="J466" s="62">
        <v>30538600</v>
      </c>
      <c r="K466" s="62">
        <v>36450800</v>
      </c>
      <c r="L466" s="62">
        <v>4133000</v>
      </c>
      <c r="M466" s="62">
        <v>8305000</v>
      </c>
      <c r="N466" s="62">
        <v>18900000</v>
      </c>
      <c r="O466" s="62">
        <v>9452500</v>
      </c>
      <c r="P466" s="62">
        <v>1370000</v>
      </c>
      <c r="Q466" s="62">
        <v>3600000</v>
      </c>
      <c r="R466" s="62">
        <v>1860000</v>
      </c>
      <c r="S466" s="62">
        <v>4791000</v>
      </c>
      <c r="T466" s="72">
        <f t="shared" si="24"/>
        <v>162400000</v>
      </c>
      <c r="U466" s="59">
        <f t="shared" si="25"/>
        <v>0</v>
      </c>
      <c r="V466" s="57">
        <f t="shared" si="26"/>
        <v>0</v>
      </c>
      <c r="W466" s="25"/>
      <c r="X466" s="25"/>
    </row>
    <row r="467" spans="2:24">
      <c r="B467" s="79">
        <f>'PER TRIWULAN'!A461</f>
        <v>456</v>
      </c>
      <c r="C467" s="54" t="str">
        <f>'PER TRIWULAN'!I461</f>
        <v xml:space="preserve"> Ngaringan </v>
      </c>
      <c r="D467" s="36" t="str">
        <f>'PER TRIWULAN'!B461</f>
        <v>SD NEGERI 4 KALANGLUNDO</v>
      </c>
      <c r="E467" s="71">
        <f>'PER TRIWULAN'!X461</f>
        <v>55680000</v>
      </c>
      <c r="F467" s="89">
        <v>55680000</v>
      </c>
      <c r="G467" s="62">
        <v>1769000</v>
      </c>
      <c r="H467" s="62">
        <v>600000</v>
      </c>
      <c r="I467" s="62">
        <v>11625450</v>
      </c>
      <c r="J467" s="62">
        <v>8143600</v>
      </c>
      <c r="K467" s="62">
        <v>7377900</v>
      </c>
      <c r="L467" s="62">
        <v>997450</v>
      </c>
      <c r="M467" s="62">
        <v>1121000</v>
      </c>
      <c r="N467" s="62">
        <v>16717500</v>
      </c>
      <c r="O467" s="62">
        <v>4807000</v>
      </c>
      <c r="P467" s="62">
        <v>345000</v>
      </c>
      <c r="Q467" s="62">
        <v>2176100</v>
      </c>
      <c r="R467" s="62"/>
      <c r="S467" s="62"/>
      <c r="T467" s="72">
        <f t="shared" si="24"/>
        <v>55680000</v>
      </c>
      <c r="U467" s="59">
        <f t="shared" si="25"/>
        <v>0</v>
      </c>
      <c r="V467" s="57">
        <f t="shared" si="26"/>
        <v>0</v>
      </c>
      <c r="W467" s="25"/>
      <c r="X467" s="25"/>
    </row>
    <row r="468" spans="2:24">
      <c r="B468" s="79">
        <f>'PER TRIWULAN'!A462</f>
        <v>457</v>
      </c>
      <c r="C468" s="54" t="str">
        <f>'PER TRIWULAN'!I462</f>
        <v xml:space="preserve"> Ngaringan </v>
      </c>
      <c r="D468" s="36" t="str">
        <f>'PER TRIWULAN'!B462</f>
        <v>SD NEGERI 4 SUMBERAGUNG</v>
      </c>
      <c r="E468" s="71">
        <f>'PER TRIWULAN'!X462</f>
        <v>123540000</v>
      </c>
      <c r="F468" s="89">
        <v>123540000</v>
      </c>
      <c r="G468" s="62">
        <v>7755000</v>
      </c>
      <c r="H468" s="62">
        <v>2550500</v>
      </c>
      <c r="I468" s="62">
        <v>4700000</v>
      </c>
      <c r="J468" s="62">
        <v>22470000</v>
      </c>
      <c r="K468" s="62">
        <v>27728544</v>
      </c>
      <c r="L468" s="62">
        <v>6525000</v>
      </c>
      <c r="M468" s="62">
        <v>10575000</v>
      </c>
      <c r="N468" s="62">
        <v>27000000</v>
      </c>
      <c r="O468" s="62">
        <v>7305000</v>
      </c>
      <c r="P468" s="62"/>
      <c r="Q468" s="62">
        <v>1200000</v>
      </c>
      <c r="R468" s="62">
        <v>5700000</v>
      </c>
      <c r="S468" s="62"/>
      <c r="T468" s="72">
        <f t="shared" si="24"/>
        <v>123509044</v>
      </c>
      <c r="U468" s="59">
        <f t="shared" si="25"/>
        <v>0</v>
      </c>
      <c r="V468" s="57">
        <f t="shared" si="26"/>
        <v>30956</v>
      </c>
      <c r="W468" s="25"/>
      <c r="X468" s="25"/>
    </row>
    <row r="469" spans="2:24">
      <c r="B469" s="79">
        <f>'PER TRIWULAN'!A463</f>
        <v>458</v>
      </c>
      <c r="C469" s="54" t="str">
        <f>'PER TRIWULAN'!I463</f>
        <v xml:space="preserve"> Ngaringan </v>
      </c>
      <c r="D469" s="36" t="str">
        <f>'PER TRIWULAN'!B463</f>
        <v>SD NEGERI 5 SUMBERAGUNG</v>
      </c>
      <c r="E469" s="71">
        <f>'PER TRIWULAN'!X463</f>
        <v>60030000</v>
      </c>
      <c r="F469" s="89">
        <v>60030000</v>
      </c>
      <c r="G469" s="62">
        <v>3862138</v>
      </c>
      <c r="H469" s="62">
        <v>300000</v>
      </c>
      <c r="I469" s="62">
        <v>9630500</v>
      </c>
      <c r="J469" s="62">
        <v>5930450</v>
      </c>
      <c r="K469" s="62">
        <v>2693500</v>
      </c>
      <c r="L469" s="62">
        <v>6729412</v>
      </c>
      <c r="M469" s="62">
        <v>2402500</v>
      </c>
      <c r="N469" s="62">
        <v>19750000</v>
      </c>
      <c r="O469" s="62">
        <v>1726500</v>
      </c>
      <c r="P469" s="62"/>
      <c r="Q469" s="62">
        <v>450000</v>
      </c>
      <c r="R469" s="62">
        <v>2155000</v>
      </c>
      <c r="S469" s="62">
        <v>4400000</v>
      </c>
      <c r="T469" s="72">
        <f t="shared" si="24"/>
        <v>60030000</v>
      </c>
      <c r="U469" s="59">
        <f t="shared" si="25"/>
        <v>0</v>
      </c>
      <c r="V469" s="57">
        <f t="shared" si="26"/>
        <v>0</v>
      </c>
      <c r="W469" s="25"/>
      <c r="X469" s="25"/>
    </row>
    <row r="470" spans="2:24">
      <c r="B470" s="79">
        <f>'PER TRIWULAN'!A464</f>
        <v>459</v>
      </c>
      <c r="C470" s="54" t="str">
        <f>'PER TRIWULAN'!I464</f>
        <v xml:space="preserve"> Ngaringan </v>
      </c>
      <c r="D470" s="36" t="str">
        <f>'PER TRIWULAN'!B464</f>
        <v>SD NEGERI 1 KALANGDOSARI</v>
      </c>
      <c r="E470" s="71">
        <f>'PER TRIWULAN'!X464</f>
        <v>107880000</v>
      </c>
      <c r="F470" s="89">
        <v>107880000</v>
      </c>
      <c r="G470" s="62">
        <v>10343500</v>
      </c>
      <c r="H470" s="62">
        <v>700000</v>
      </c>
      <c r="I470" s="62">
        <v>9887000</v>
      </c>
      <c r="J470" s="62">
        <v>31336000</v>
      </c>
      <c r="K470" s="62">
        <v>8221500</v>
      </c>
      <c r="L470" s="62">
        <v>3617500</v>
      </c>
      <c r="M470" s="62">
        <v>8648500</v>
      </c>
      <c r="N470" s="62">
        <v>25450000</v>
      </c>
      <c r="O470" s="62">
        <v>5311000</v>
      </c>
      <c r="P470" s="62"/>
      <c r="Q470" s="62">
        <v>3365000</v>
      </c>
      <c r="R470" s="62">
        <v>1000000</v>
      </c>
      <c r="S470" s="62"/>
      <c r="T470" s="72">
        <f t="shared" si="24"/>
        <v>107880000</v>
      </c>
      <c r="U470" s="59">
        <f t="shared" si="25"/>
        <v>0</v>
      </c>
      <c r="V470" s="57">
        <f t="shared" si="26"/>
        <v>0</v>
      </c>
      <c r="W470" s="25"/>
      <c r="X470" s="25"/>
    </row>
    <row r="471" spans="2:24">
      <c r="B471" s="79">
        <f>'PER TRIWULAN'!A465</f>
        <v>460</v>
      </c>
      <c r="C471" s="54" t="str">
        <f>'PER TRIWULAN'!I465</f>
        <v xml:space="preserve"> Ngaringan </v>
      </c>
      <c r="D471" s="36" t="str">
        <f>'PER TRIWULAN'!B465</f>
        <v>SD NEGERI 3 TRUWOLU</v>
      </c>
      <c r="E471" s="71">
        <f>'PER TRIWULAN'!X465</f>
        <v>89030000</v>
      </c>
      <c r="F471" s="89">
        <v>89030000</v>
      </c>
      <c r="G471" s="62">
        <v>13376550</v>
      </c>
      <c r="H471" s="62">
        <v>250000</v>
      </c>
      <c r="I471" s="62">
        <v>12079400</v>
      </c>
      <c r="J471" s="62">
        <v>11350700</v>
      </c>
      <c r="K471" s="62">
        <v>13269252</v>
      </c>
      <c r="L471" s="62">
        <v>688598</v>
      </c>
      <c r="M471" s="62">
        <v>6736000</v>
      </c>
      <c r="N471" s="62">
        <v>22350000</v>
      </c>
      <c r="O471" s="62">
        <v>6529500</v>
      </c>
      <c r="P471" s="62">
        <v>1700000</v>
      </c>
      <c r="Q471" s="62">
        <v>700000</v>
      </c>
      <c r="R471" s="62"/>
      <c r="S471" s="62"/>
      <c r="T471" s="72">
        <f t="shared" si="24"/>
        <v>89030000</v>
      </c>
      <c r="U471" s="59">
        <f t="shared" si="25"/>
        <v>0</v>
      </c>
      <c r="V471" s="57">
        <f t="shared" si="26"/>
        <v>0</v>
      </c>
      <c r="W471" s="25"/>
      <c r="X471" s="25"/>
    </row>
    <row r="472" spans="2:24">
      <c r="B472" s="79">
        <f>'PER TRIWULAN'!A466</f>
        <v>461</v>
      </c>
      <c r="C472" s="54" t="str">
        <f>'PER TRIWULAN'!I466</f>
        <v xml:space="preserve"> Ngaringan </v>
      </c>
      <c r="D472" s="36" t="str">
        <f>'PER TRIWULAN'!B466</f>
        <v>SD NEGERI 4 TRUWOLU</v>
      </c>
      <c r="E472" s="71">
        <f>'PER TRIWULAN'!X466</f>
        <v>100920000</v>
      </c>
      <c r="F472" s="89">
        <v>100920000</v>
      </c>
      <c r="G472" s="62">
        <v>9324000</v>
      </c>
      <c r="H472" s="62">
        <v>200000</v>
      </c>
      <c r="I472" s="62">
        <v>13941720</v>
      </c>
      <c r="J472" s="62">
        <v>13412200</v>
      </c>
      <c r="K472" s="62">
        <v>11979675</v>
      </c>
      <c r="L472" s="62">
        <v>2977699</v>
      </c>
      <c r="M472" s="62">
        <v>6067500</v>
      </c>
      <c r="N472" s="62">
        <v>23800000</v>
      </c>
      <c r="O472" s="62">
        <v>6051500</v>
      </c>
      <c r="P472" s="62">
        <v>500000</v>
      </c>
      <c r="Q472" s="62">
        <v>1620000</v>
      </c>
      <c r="R472" s="62">
        <v>3750000</v>
      </c>
      <c r="S472" s="62">
        <v>7295706</v>
      </c>
      <c r="T472" s="72">
        <f t="shared" si="24"/>
        <v>100920000</v>
      </c>
      <c r="U472" s="59">
        <f t="shared" si="25"/>
        <v>0</v>
      </c>
      <c r="V472" s="57">
        <f t="shared" si="26"/>
        <v>0</v>
      </c>
      <c r="W472" s="25"/>
      <c r="X472" s="25"/>
    </row>
    <row r="473" spans="2:24">
      <c r="B473" s="79">
        <f>'PER TRIWULAN'!A467</f>
        <v>462</v>
      </c>
      <c r="C473" s="54" t="str">
        <f>'PER TRIWULAN'!I467</f>
        <v xml:space="preserve"> Ngaringan </v>
      </c>
      <c r="D473" s="36" t="str">
        <f>'PER TRIWULAN'!B467</f>
        <v>SD NEGERI 1 PENDEM</v>
      </c>
      <c r="E473" s="71">
        <f>'PER TRIWULAN'!X467</f>
        <v>106430000</v>
      </c>
      <c r="F473" s="89">
        <v>106430000</v>
      </c>
      <c r="G473" s="62">
        <v>11936800</v>
      </c>
      <c r="H473" s="62">
        <v>455000</v>
      </c>
      <c r="I473" s="62">
        <v>17777800</v>
      </c>
      <c r="J473" s="62">
        <v>12122000</v>
      </c>
      <c r="K473" s="62">
        <v>8957400</v>
      </c>
      <c r="L473" s="62">
        <v>5243500</v>
      </c>
      <c r="M473" s="62">
        <v>6299800</v>
      </c>
      <c r="N473" s="62">
        <v>22500000</v>
      </c>
      <c r="O473" s="62">
        <v>4750000</v>
      </c>
      <c r="P473" s="62"/>
      <c r="Q473" s="62">
        <v>3200000</v>
      </c>
      <c r="R473" s="62"/>
      <c r="S473" s="62">
        <v>13187700</v>
      </c>
      <c r="T473" s="72">
        <f t="shared" si="24"/>
        <v>106430000</v>
      </c>
      <c r="U473" s="59">
        <f t="shared" si="25"/>
        <v>0</v>
      </c>
      <c r="V473" s="57">
        <f t="shared" si="26"/>
        <v>0</v>
      </c>
      <c r="W473" s="25"/>
      <c r="X473" s="25"/>
    </row>
    <row r="474" spans="2:24">
      <c r="B474" s="79">
        <f>'PER TRIWULAN'!A468</f>
        <v>463</v>
      </c>
      <c r="C474" s="54" t="str">
        <f>'PER TRIWULAN'!I468</f>
        <v xml:space="preserve"> Ngaringan </v>
      </c>
      <c r="D474" s="36" t="str">
        <f>'PER TRIWULAN'!B468</f>
        <v>SD NEGERI 2 PENDEM</v>
      </c>
      <c r="E474" s="71">
        <f>'PER TRIWULAN'!X468</f>
        <v>156600000</v>
      </c>
      <c r="F474" s="89">
        <v>156600000</v>
      </c>
      <c r="G474" s="62">
        <v>19686000</v>
      </c>
      <c r="H474" s="62">
        <v>750000</v>
      </c>
      <c r="I474" s="62">
        <v>15928100</v>
      </c>
      <c r="J474" s="62">
        <v>14984671</v>
      </c>
      <c r="K474" s="62">
        <v>36787600</v>
      </c>
      <c r="L474" s="62">
        <v>2060879</v>
      </c>
      <c r="M474" s="62">
        <v>15537000</v>
      </c>
      <c r="N474" s="62">
        <v>30150000</v>
      </c>
      <c r="O474" s="62">
        <v>6758750</v>
      </c>
      <c r="P474" s="62"/>
      <c r="Q474" s="62">
        <v>1365000</v>
      </c>
      <c r="R474" s="62">
        <v>272000</v>
      </c>
      <c r="S474" s="62">
        <v>12320000</v>
      </c>
      <c r="T474" s="72">
        <f t="shared" si="24"/>
        <v>156600000</v>
      </c>
      <c r="U474" s="59">
        <f t="shared" si="25"/>
        <v>0</v>
      </c>
      <c r="V474" s="57">
        <f t="shared" si="26"/>
        <v>0</v>
      </c>
      <c r="W474" s="25"/>
      <c r="X474" s="25"/>
    </row>
    <row r="475" spans="2:24">
      <c r="B475" s="79">
        <f>'PER TRIWULAN'!A469</f>
        <v>464</v>
      </c>
      <c r="C475" s="54" t="str">
        <f>'PER TRIWULAN'!I469</f>
        <v xml:space="preserve"> Ngaringan </v>
      </c>
      <c r="D475" s="36" t="str">
        <f>'PER TRIWULAN'!B469</f>
        <v>SD NEGERI2 BANDUNGSARI</v>
      </c>
      <c r="E475" s="71">
        <f>'PER TRIWULAN'!X469</f>
        <v>137460000</v>
      </c>
      <c r="F475" s="89">
        <v>137460000</v>
      </c>
      <c r="G475" s="62">
        <v>12112250</v>
      </c>
      <c r="H475" s="62">
        <v>365000</v>
      </c>
      <c r="I475" s="62">
        <v>43033550</v>
      </c>
      <c r="J475" s="62">
        <v>19451500</v>
      </c>
      <c r="K475" s="62">
        <v>7938685</v>
      </c>
      <c r="L475" s="62">
        <v>1643508</v>
      </c>
      <c r="M475" s="62">
        <v>210000</v>
      </c>
      <c r="N475" s="62">
        <v>27000000</v>
      </c>
      <c r="O475" s="62">
        <v>4326250</v>
      </c>
      <c r="P475" s="62" t="s">
        <v>1906</v>
      </c>
      <c r="Q475" s="62">
        <v>16826757</v>
      </c>
      <c r="R475" s="62">
        <v>4552500</v>
      </c>
      <c r="S475" s="62" t="s">
        <v>1906</v>
      </c>
      <c r="T475" s="72">
        <f t="shared" si="24"/>
        <v>137460000</v>
      </c>
      <c r="U475" s="59">
        <f t="shared" si="25"/>
        <v>0</v>
      </c>
      <c r="V475" s="57">
        <f t="shared" si="26"/>
        <v>0</v>
      </c>
      <c r="W475" s="25"/>
      <c r="X475" s="25"/>
    </row>
    <row r="476" spans="2:24">
      <c r="B476" s="79">
        <f>'PER TRIWULAN'!A470</f>
        <v>465</v>
      </c>
      <c r="C476" s="54" t="str">
        <f>'PER TRIWULAN'!I470</f>
        <v xml:space="preserve"> Ngaringan </v>
      </c>
      <c r="D476" s="36" t="str">
        <f>'PER TRIWULAN'!B470</f>
        <v>SD NEGERI 3 SUMBERAGUNG</v>
      </c>
      <c r="E476" s="71">
        <f>'PER TRIWULAN'!X470</f>
        <v>56840000</v>
      </c>
      <c r="F476" s="89">
        <v>56840000</v>
      </c>
      <c r="G476" s="62">
        <v>4750000</v>
      </c>
      <c r="H476" s="62">
        <v>350000</v>
      </c>
      <c r="I476" s="62">
        <v>1500000</v>
      </c>
      <c r="J476" s="62">
        <v>8100000</v>
      </c>
      <c r="K476" s="62">
        <v>8814846</v>
      </c>
      <c r="L476" s="62">
        <v>3600000</v>
      </c>
      <c r="M476" s="62">
        <v>1550000</v>
      </c>
      <c r="N476" s="62">
        <v>18000000</v>
      </c>
      <c r="O476" s="62">
        <v>7200000</v>
      </c>
      <c r="P476" s="62"/>
      <c r="Q476" s="62">
        <v>1200000</v>
      </c>
      <c r="R476" s="62">
        <v>1750000</v>
      </c>
      <c r="S476" s="62"/>
      <c r="T476" s="72">
        <f t="shared" si="24"/>
        <v>56814846</v>
      </c>
      <c r="U476" s="59">
        <f t="shared" si="25"/>
        <v>0</v>
      </c>
      <c r="V476" s="57">
        <f t="shared" si="26"/>
        <v>25154</v>
      </c>
      <c r="W476" s="25"/>
      <c r="X476" s="25"/>
    </row>
    <row r="477" spans="2:24">
      <c r="B477" s="79">
        <f>'PER TRIWULAN'!A471</f>
        <v>466</v>
      </c>
      <c r="C477" s="54" t="str">
        <f>'PER TRIWULAN'!I471</f>
        <v xml:space="preserve"> Ngaringan </v>
      </c>
      <c r="D477" s="36" t="str">
        <f>'PER TRIWULAN'!B471</f>
        <v>SD NEGERI 2 SENDANGREJO</v>
      </c>
      <c r="E477" s="71">
        <f>'PER TRIWULAN'!X471</f>
        <v>106720000</v>
      </c>
      <c r="F477" s="89">
        <v>106720000</v>
      </c>
      <c r="G477" s="62">
        <v>9439500</v>
      </c>
      <c r="H477" s="62">
        <v>675000</v>
      </c>
      <c r="I477" s="62">
        <v>17617650</v>
      </c>
      <c r="J477" s="62">
        <v>20415350</v>
      </c>
      <c r="K477" s="62">
        <v>16310550</v>
      </c>
      <c r="L477" s="62">
        <v>551150</v>
      </c>
      <c r="M477" s="62">
        <v>8488000</v>
      </c>
      <c r="N477" s="62">
        <v>21970000</v>
      </c>
      <c r="O477" s="62">
        <v>5498300</v>
      </c>
      <c r="P477" s="62"/>
      <c r="Q477" s="62">
        <v>4261000</v>
      </c>
      <c r="R477" s="62">
        <v>1493500</v>
      </c>
      <c r="S477" s="62"/>
      <c r="T477" s="72">
        <f t="shared" si="24"/>
        <v>106720000</v>
      </c>
      <c r="U477" s="59">
        <f t="shared" si="25"/>
        <v>0</v>
      </c>
      <c r="V477" s="57">
        <f t="shared" si="26"/>
        <v>0</v>
      </c>
      <c r="W477" s="25"/>
      <c r="X477" s="25"/>
    </row>
    <row r="478" spans="2:24">
      <c r="B478" s="79">
        <f>'PER TRIWULAN'!A472</f>
        <v>467</v>
      </c>
      <c r="C478" s="54" t="str">
        <f>'PER TRIWULAN'!I472</f>
        <v xml:space="preserve"> Penawangan </v>
      </c>
      <c r="D478" s="36" t="str">
        <f>'PER TRIWULAN'!B472</f>
        <v>SD NEGERI 1 BOLOGARANG</v>
      </c>
      <c r="E478" s="71">
        <f>'PER TRIWULAN'!X472</f>
        <v>118320000</v>
      </c>
      <c r="F478" s="89">
        <v>118320000</v>
      </c>
      <c r="G478" s="62">
        <v>15431750</v>
      </c>
      <c r="H478" s="62">
        <v>300000</v>
      </c>
      <c r="I478" s="62">
        <v>12506500</v>
      </c>
      <c r="J478" s="62">
        <v>16353200</v>
      </c>
      <c r="K478" s="62">
        <v>26987100</v>
      </c>
      <c r="L478" s="62">
        <v>2851125</v>
      </c>
      <c r="M478" s="62">
        <v>11660000</v>
      </c>
      <c r="N478" s="62">
        <v>19500000</v>
      </c>
      <c r="O478" s="62">
        <v>6715000</v>
      </c>
      <c r="P478" s="62"/>
      <c r="Q478" s="62">
        <v>4925000</v>
      </c>
      <c r="R478" s="62">
        <v>800000</v>
      </c>
      <c r="S478" s="62">
        <v>200000</v>
      </c>
      <c r="T478" s="72">
        <f t="shared" si="24"/>
        <v>118229675</v>
      </c>
      <c r="U478" s="59">
        <f t="shared" si="25"/>
        <v>0</v>
      </c>
      <c r="V478" s="57">
        <f t="shared" si="26"/>
        <v>90325</v>
      </c>
      <c r="W478" s="59">
        <v>90325</v>
      </c>
      <c r="X478" s="25"/>
    </row>
    <row r="479" spans="2:24">
      <c r="B479" s="79">
        <f>'PER TRIWULAN'!A473</f>
        <v>468</v>
      </c>
      <c r="C479" s="54" t="str">
        <f>'PER TRIWULAN'!I473</f>
        <v xml:space="preserve"> Penawangan </v>
      </c>
      <c r="D479" s="36" t="str">
        <f>'PER TRIWULAN'!B473</f>
        <v>SD NEGERI 1 CURUT</v>
      </c>
      <c r="E479" s="71">
        <f>'PER TRIWULAN'!X473</f>
        <v>75690000</v>
      </c>
      <c r="F479" s="89">
        <v>75690000</v>
      </c>
      <c r="G479" s="62">
        <v>2515000</v>
      </c>
      <c r="H479" s="62">
        <v>208000</v>
      </c>
      <c r="I479" s="62">
        <v>11443450</v>
      </c>
      <c r="J479" s="62">
        <v>16993700</v>
      </c>
      <c r="K479" s="62">
        <v>8843500</v>
      </c>
      <c r="L479" s="62">
        <v>3687850</v>
      </c>
      <c r="M479" s="62">
        <v>2738000</v>
      </c>
      <c r="N479" s="62">
        <v>15000000</v>
      </c>
      <c r="O479" s="62">
        <v>9130500</v>
      </c>
      <c r="P479" s="62">
        <v>0</v>
      </c>
      <c r="Q479" s="62">
        <v>4950000</v>
      </c>
      <c r="R479" s="62">
        <v>0</v>
      </c>
      <c r="S479" s="62">
        <v>180000</v>
      </c>
      <c r="T479" s="72">
        <f t="shared" si="24"/>
        <v>75690000</v>
      </c>
      <c r="U479" s="59">
        <f t="shared" si="25"/>
        <v>0</v>
      </c>
      <c r="V479" s="57">
        <f t="shared" si="26"/>
        <v>0</v>
      </c>
      <c r="W479" s="59">
        <v>0</v>
      </c>
      <c r="X479" s="25"/>
    </row>
    <row r="480" spans="2:24">
      <c r="B480" s="79">
        <f>'PER TRIWULAN'!A474</f>
        <v>469</v>
      </c>
      <c r="C480" s="54" t="str">
        <f>'PER TRIWULAN'!I474</f>
        <v xml:space="preserve"> Penawangan </v>
      </c>
      <c r="D480" s="36" t="str">
        <f>'PER TRIWULAN'!B474</f>
        <v>SD NEGERI 1 JIPANG</v>
      </c>
      <c r="E480" s="71">
        <f>'PER TRIWULAN'!X474</f>
        <v>88160000</v>
      </c>
      <c r="F480" s="89">
        <v>88160000</v>
      </c>
      <c r="G480" s="62">
        <v>470000</v>
      </c>
      <c r="H480" s="62">
        <v>0</v>
      </c>
      <c r="I480" s="62">
        <v>11939000</v>
      </c>
      <c r="J480" s="62">
        <v>8453900</v>
      </c>
      <c r="K480" s="62">
        <v>18891220</v>
      </c>
      <c r="L480" s="62">
        <v>1744880</v>
      </c>
      <c r="M480" s="62">
        <v>9268500</v>
      </c>
      <c r="N480" s="62">
        <v>10075000</v>
      </c>
      <c r="O480" s="62">
        <v>3417500</v>
      </c>
      <c r="P480" s="62">
        <v>0</v>
      </c>
      <c r="Q480" s="62">
        <v>700000</v>
      </c>
      <c r="R480" s="62">
        <v>0</v>
      </c>
      <c r="S480" s="62">
        <v>0</v>
      </c>
      <c r="T480" s="72">
        <f t="shared" si="24"/>
        <v>64960000</v>
      </c>
      <c r="U480" s="59">
        <f t="shared" si="25"/>
        <v>0</v>
      </c>
      <c r="V480" s="57">
        <f t="shared" si="26"/>
        <v>23200000</v>
      </c>
      <c r="W480" s="59">
        <v>23200000</v>
      </c>
      <c r="X480" s="25"/>
    </row>
    <row r="481" spans="2:24">
      <c r="B481" s="79">
        <f>'PER TRIWULAN'!A475</f>
        <v>470</v>
      </c>
      <c r="C481" s="54" t="str">
        <f>'PER TRIWULAN'!I475</f>
        <v xml:space="preserve"> Penawangan </v>
      </c>
      <c r="D481" s="36" t="str">
        <f>'PER TRIWULAN'!B475</f>
        <v>SD NEGERI 1 KARANGWADER</v>
      </c>
      <c r="E481" s="71">
        <f>'PER TRIWULAN'!X475</f>
        <v>100920000</v>
      </c>
      <c r="F481" s="89">
        <v>100920000</v>
      </c>
      <c r="G481" s="62">
        <v>3364250</v>
      </c>
      <c r="H481" s="62">
        <v>374000</v>
      </c>
      <c r="I481" s="62">
        <v>25911050</v>
      </c>
      <c r="J481" s="62">
        <v>19303000</v>
      </c>
      <c r="K481" s="62">
        <v>10279650</v>
      </c>
      <c r="L481" s="62">
        <v>2622000</v>
      </c>
      <c r="M481" s="62">
        <v>2384000</v>
      </c>
      <c r="N481" s="62">
        <v>14400000</v>
      </c>
      <c r="O481" s="62">
        <v>10331450</v>
      </c>
      <c r="P481" s="62">
        <v>0</v>
      </c>
      <c r="Q481" s="62">
        <v>5500000</v>
      </c>
      <c r="R481" s="62">
        <v>995600</v>
      </c>
      <c r="S481" s="62">
        <v>5455000</v>
      </c>
      <c r="T481" s="72">
        <f t="shared" si="24"/>
        <v>100920000</v>
      </c>
      <c r="U481" s="59">
        <f t="shared" si="25"/>
        <v>0</v>
      </c>
      <c r="V481" s="57">
        <f t="shared" si="26"/>
        <v>0</v>
      </c>
      <c r="W481" s="59">
        <v>0</v>
      </c>
      <c r="X481" s="25"/>
    </row>
    <row r="482" spans="2:24">
      <c r="B482" s="79">
        <f>'PER TRIWULAN'!A476</f>
        <v>471</v>
      </c>
      <c r="C482" s="54" t="str">
        <f>'PER TRIWULAN'!I476</f>
        <v xml:space="preserve"> Penawangan </v>
      </c>
      <c r="D482" s="36" t="str">
        <f>'PER TRIWULAN'!B476</f>
        <v>SD NEGERI 1 KLUWAN</v>
      </c>
      <c r="E482" s="71">
        <f>'PER TRIWULAN'!X476</f>
        <v>77720000</v>
      </c>
      <c r="F482" s="89">
        <v>77720000</v>
      </c>
      <c r="G482" s="62">
        <v>1500000</v>
      </c>
      <c r="H482" s="62">
        <v>545000</v>
      </c>
      <c r="I482" s="62">
        <v>16844900</v>
      </c>
      <c r="J482" s="62">
        <v>9483500</v>
      </c>
      <c r="K482" s="62">
        <v>3198941</v>
      </c>
      <c r="L482" s="62">
        <v>1401408</v>
      </c>
      <c r="M482" s="62">
        <v>6680500</v>
      </c>
      <c r="N482" s="62">
        <v>14400000</v>
      </c>
      <c r="O482" s="62">
        <v>3220620</v>
      </c>
      <c r="P482" s="62"/>
      <c r="Q482" s="62">
        <v>2650000</v>
      </c>
      <c r="R482" s="62">
        <v>554000</v>
      </c>
      <c r="S482" s="62">
        <v>17159550</v>
      </c>
      <c r="T482" s="72">
        <f t="shared" si="24"/>
        <v>77638419</v>
      </c>
      <c r="U482" s="59">
        <f t="shared" si="25"/>
        <v>0</v>
      </c>
      <c r="V482" s="57">
        <f t="shared" si="26"/>
        <v>81581</v>
      </c>
      <c r="W482" s="59">
        <v>81581</v>
      </c>
      <c r="X482" s="25"/>
    </row>
    <row r="483" spans="2:24">
      <c r="B483" s="79">
        <f>'PER TRIWULAN'!A477</f>
        <v>472</v>
      </c>
      <c r="C483" s="54" t="str">
        <f>'PER TRIWULAN'!I477</f>
        <v xml:space="preserve"> Penawangan </v>
      </c>
      <c r="D483" s="36" t="str">
        <f>'PER TRIWULAN'!B477</f>
        <v>SD NEGERI 1 KRAMAT</v>
      </c>
      <c r="E483" s="71">
        <f>'PER TRIWULAN'!X477</f>
        <v>82360000</v>
      </c>
      <c r="F483" s="89">
        <v>82360000</v>
      </c>
      <c r="G483" s="62">
        <v>2101500</v>
      </c>
      <c r="H483" s="62">
        <v>324000</v>
      </c>
      <c r="I483" s="62">
        <v>19905550</v>
      </c>
      <c r="J483" s="62">
        <v>17900750</v>
      </c>
      <c r="K483" s="62">
        <v>10342700</v>
      </c>
      <c r="L483" s="62">
        <v>905500</v>
      </c>
      <c r="M483" s="62">
        <v>620000</v>
      </c>
      <c r="N483" s="62">
        <v>15300000</v>
      </c>
      <c r="O483" s="62">
        <v>7940000</v>
      </c>
      <c r="P483" s="62">
        <v>0</v>
      </c>
      <c r="Q483" s="62">
        <v>5600000</v>
      </c>
      <c r="R483" s="62">
        <v>740000</v>
      </c>
      <c r="S483" s="62">
        <v>600000</v>
      </c>
      <c r="T483" s="72">
        <f t="shared" si="24"/>
        <v>82280000</v>
      </c>
      <c r="U483" s="59">
        <f t="shared" si="25"/>
        <v>0</v>
      </c>
      <c r="V483" s="57">
        <f t="shared" si="26"/>
        <v>80000</v>
      </c>
      <c r="W483" s="59">
        <v>80000</v>
      </c>
      <c r="X483" s="25"/>
    </row>
    <row r="484" spans="2:24">
      <c r="B484" s="79">
        <f>'PER TRIWULAN'!A478</f>
        <v>473</v>
      </c>
      <c r="C484" s="54" t="str">
        <f>'PER TRIWULAN'!I478</f>
        <v xml:space="preserve"> Penawangan </v>
      </c>
      <c r="D484" s="36" t="str">
        <f>'PER TRIWULAN'!B478</f>
        <v>SD NEGERI 1 LAJER</v>
      </c>
      <c r="E484" s="71">
        <f>'PER TRIWULAN'!X478</f>
        <v>127020000</v>
      </c>
      <c r="F484" s="89">
        <v>127020000</v>
      </c>
      <c r="G484" s="62">
        <v>11694000</v>
      </c>
      <c r="H484" s="62">
        <v>454000</v>
      </c>
      <c r="I484" s="62">
        <v>26709550</v>
      </c>
      <c r="J484" s="62">
        <v>22240800</v>
      </c>
      <c r="K484" s="62">
        <v>9132400</v>
      </c>
      <c r="L484" s="62">
        <v>4072750</v>
      </c>
      <c r="M484" s="62">
        <v>1478000</v>
      </c>
      <c r="N484" s="62">
        <v>23400000</v>
      </c>
      <c r="O484" s="62">
        <v>12106000</v>
      </c>
      <c r="P484" s="62">
        <v>0</v>
      </c>
      <c r="Q484" s="62">
        <v>4900000</v>
      </c>
      <c r="R484" s="62">
        <v>650000</v>
      </c>
      <c r="S484" s="62">
        <v>10022500</v>
      </c>
      <c r="T484" s="72">
        <f t="shared" si="24"/>
        <v>126860000</v>
      </c>
      <c r="U484" s="59">
        <f t="shared" si="25"/>
        <v>0</v>
      </c>
      <c r="V484" s="57">
        <f t="shared" si="26"/>
        <v>160000</v>
      </c>
      <c r="W484" s="59">
        <v>160000</v>
      </c>
      <c r="X484" s="25"/>
    </row>
    <row r="485" spans="2:24">
      <c r="B485" s="79">
        <f>'PER TRIWULAN'!A479</f>
        <v>474</v>
      </c>
      <c r="C485" s="54" t="str">
        <f>'PER TRIWULAN'!I479</f>
        <v xml:space="preserve"> Penawangan </v>
      </c>
      <c r="D485" s="36" t="str">
        <f>'PER TRIWULAN'!B479</f>
        <v>SD NEGERI 1 LEYANGAN</v>
      </c>
      <c r="E485" s="71">
        <f>'PER TRIWULAN'!X479</f>
        <v>81200000</v>
      </c>
      <c r="F485" s="89">
        <v>81200000</v>
      </c>
      <c r="G485" s="62">
        <v>5265250</v>
      </c>
      <c r="H485" s="62">
        <v>419000</v>
      </c>
      <c r="I485" s="62">
        <v>11626000</v>
      </c>
      <c r="J485" s="62">
        <v>14878300</v>
      </c>
      <c r="K485" s="62">
        <v>23817150</v>
      </c>
      <c r="L485" s="62">
        <v>1175000</v>
      </c>
      <c r="M485" s="62">
        <v>3207700</v>
      </c>
      <c r="N485" s="62">
        <v>8850000</v>
      </c>
      <c r="O485" s="62">
        <v>6405000</v>
      </c>
      <c r="P485" s="62">
        <v>30000</v>
      </c>
      <c r="Q485" s="62">
        <v>2930000</v>
      </c>
      <c r="R485" s="62">
        <v>600000</v>
      </c>
      <c r="S485" s="62">
        <v>1996600</v>
      </c>
      <c r="T485" s="72">
        <f t="shared" si="24"/>
        <v>81200000</v>
      </c>
      <c r="U485" s="59">
        <f t="shared" si="25"/>
        <v>0</v>
      </c>
      <c r="V485" s="57">
        <f t="shared" si="26"/>
        <v>0</v>
      </c>
      <c r="W485" s="59">
        <v>0</v>
      </c>
      <c r="X485" s="25"/>
    </row>
    <row r="486" spans="2:24">
      <c r="B486" s="79">
        <f>'PER TRIWULAN'!A480</f>
        <v>475</v>
      </c>
      <c r="C486" s="54" t="str">
        <f>'PER TRIWULAN'!I480</f>
        <v xml:space="preserve"> Penawangan </v>
      </c>
      <c r="D486" s="36" t="str">
        <f>'PER TRIWULAN'!B480</f>
        <v>SD NEGERI 1 NGELUK</v>
      </c>
      <c r="E486" s="71">
        <f>'PER TRIWULAN'!X480</f>
        <v>79750000</v>
      </c>
      <c r="F486" s="89">
        <v>79750000</v>
      </c>
      <c r="G486" s="62">
        <v>5600500</v>
      </c>
      <c r="H486" s="62">
        <v>0</v>
      </c>
      <c r="I486" s="62">
        <v>19600040</v>
      </c>
      <c r="J486" s="62">
        <v>10214600</v>
      </c>
      <c r="K486" s="62">
        <v>11505414</v>
      </c>
      <c r="L486" s="62">
        <v>3457446</v>
      </c>
      <c r="M486" s="62">
        <v>11170000</v>
      </c>
      <c r="N486" s="62">
        <v>8300000</v>
      </c>
      <c r="O486" s="62">
        <v>2755000</v>
      </c>
      <c r="P486" s="62">
        <v>0</v>
      </c>
      <c r="Q486" s="62">
        <v>1687000</v>
      </c>
      <c r="R486" s="62">
        <v>4825000</v>
      </c>
      <c r="S486" s="62">
        <v>635000</v>
      </c>
      <c r="T486" s="72">
        <f t="shared" si="24"/>
        <v>79750000</v>
      </c>
      <c r="U486" s="59">
        <f t="shared" si="25"/>
        <v>0</v>
      </c>
      <c r="V486" s="57">
        <f t="shared" si="26"/>
        <v>0</v>
      </c>
      <c r="W486" s="59">
        <v>0</v>
      </c>
      <c r="X486" s="25"/>
    </row>
    <row r="487" spans="2:24">
      <c r="B487" s="79">
        <f>'PER TRIWULAN'!A481</f>
        <v>476</v>
      </c>
      <c r="C487" s="54" t="str">
        <f>'PER TRIWULAN'!I481</f>
        <v xml:space="preserve"> Penawangan </v>
      </c>
      <c r="D487" s="36" t="str">
        <f>'PER TRIWULAN'!B481</f>
        <v>SD NEGERI 1 PENAWANGAN</v>
      </c>
      <c r="E487" s="71">
        <f>'PER TRIWULAN'!X481</f>
        <v>105270000</v>
      </c>
      <c r="F487" s="89">
        <v>105270000</v>
      </c>
      <c r="G487" s="62">
        <v>13346053</v>
      </c>
      <c r="H487" s="62">
        <v>792000</v>
      </c>
      <c r="I487" s="62">
        <v>7067400</v>
      </c>
      <c r="J487" s="62">
        <v>19629500</v>
      </c>
      <c r="K487" s="62">
        <v>15367250</v>
      </c>
      <c r="L487" s="62">
        <v>4234385</v>
      </c>
      <c r="M487" s="62">
        <v>13413512</v>
      </c>
      <c r="N487" s="62">
        <v>21600000</v>
      </c>
      <c r="O487" s="62">
        <v>5210000</v>
      </c>
      <c r="P487" s="62"/>
      <c r="Q487" s="62">
        <v>2944900</v>
      </c>
      <c r="R487" s="62">
        <v>1665000</v>
      </c>
      <c r="S487" s="62">
        <v>0</v>
      </c>
      <c r="T487" s="72">
        <f t="shared" si="24"/>
        <v>105270000</v>
      </c>
      <c r="U487" s="59">
        <f t="shared" si="25"/>
        <v>0</v>
      </c>
      <c r="V487" s="57">
        <f t="shared" si="26"/>
        <v>0</v>
      </c>
      <c r="W487" s="59">
        <v>0</v>
      </c>
      <c r="X487" s="25"/>
    </row>
    <row r="488" spans="2:24">
      <c r="B488" s="79">
        <f>'PER TRIWULAN'!A482</f>
        <v>477</v>
      </c>
      <c r="C488" s="54" t="str">
        <f>'PER TRIWULAN'!I482</f>
        <v xml:space="preserve"> Penawangan </v>
      </c>
      <c r="D488" s="36" t="str">
        <f>'PER TRIWULAN'!B482</f>
        <v>SD NEGERI 1 PENGKOL</v>
      </c>
      <c r="E488" s="71">
        <f>'PER TRIWULAN'!X482</f>
        <v>108170000</v>
      </c>
      <c r="F488" s="89">
        <v>108170000</v>
      </c>
      <c r="G488" s="62">
        <v>3761250</v>
      </c>
      <c r="H488" s="62">
        <v>700000</v>
      </c>
      <c r="I488" s="62">
        <v>14679400</v>
      </c>
      <c r="J488" s="62">
        <v>16854400</v>
      </c>
      <c r="K488" s="62">
        <v>7919713</v>
      </c>
      <c r="L488" s="62">
        <v>3261737</v>
      </c>
      <c r="M488" s="62">
        <v>7207000</v>
      </c>
      <c r="N488" s="62">
        <v>18000000</v>
      </c>
      <c r="O488" s="62">
        <v>4765000</v>
      </c>
      <c r="P488" s="62">
        <v>0</v>
      </c>
      <c r="Q488" s="62">
        <v>1800000</v>
      </c>
      <c r="R488" s="62">
        <v>6375000</v>
      </c>
      <c r="S488" s="62">
        <v>22846500</v>
      </c>
      <c r="T488" s="72">
        <f t="shared" si="24"/>
        <v>108170000</v>
      </c>
      <c r="U488" s="59">
        <f t="shared" si="25"/>
        <v>0</v>
      </c>
      <c r="V488" s="57">
        <f t="shared" si="26"/>
        <v>0</v>
      </c>
      <c r="W488" s="59">
        <v>0</v>
      </c>
      <c r="X488" s="25"/>
    </row>
    <row r="489" spans="2:24">
      <c r="B489" s="79">
        <f>'PER TRIWULAN'!A483</f>
        <v>478</v>
      </c>
      <c r="C489" s="54" t="str">
        <f>'PER TRIWULAN'!I483</f>
        <v xml:space="preserve"> Penawangan </v>
      </c>
      <c r="D489" s="36" t="str">
        <f>'PER TRIWULAN'!B483</f>
        <v>SD NEGERI 1 PULUTAN</v>
      </c>
      <c r="E489" s="71">
        <f>'PER TRIWULAN'!X483</f>
        <v>108750000</v>
      </c>
      <c r="F489" s="89">
        <v>108750000</v>
      </c>
      <c r="G489" s="62">
        <v>4982420</v>
      </c>
      <c r="H489" s="62">
        <v>300000</v>
      </c>
      <c r="I489" s="62">
        <v>10332000</v>
      </c>
      <c r="J489" s="62">
        <v>18416400</v>
      </c>
      <c r="K489" s="62">
        <v>29429000</v>
      </c>
      <c r="L489" s="62">
        <v>1993500</v>
      </c>
      <c r="M489" s="62">
        <v>14229725</v>
      </c>
      <c r="N489" s="62">
        <v>15000000</v>
      </c>
      <c r="O489" s="62">
        <v>2855000</v>
      </c>
      <c r="P489" s="62"/>
      <c r="Q489" s="62">
        <v>2851300</v>
      </c>
      <c r="R489" s="62">
        <v>4220000</v>
      </c>
      <c r="S489" s="62">
        <v>4093000</v>
      </c>
      <c r="T489" s="72">
        <f t="shared" si="24"/>
        <v>108702345</v>
      </c>
      <c r="U489" s="59">
        <f t="shared" si="25"/>
        <v>0</v>
      </c>
      <c r="V489" s="57">
        <f t="shared" si="26"/>
        <v>47655</v>
      </c>
      <c r="W489" s="59">
        <v>47655</v>
      </c>
      <c r="X489" s="25"/>
    </row>
    <row r="490" spans="2:24">
      <c r="B490" s="79">
        <f>'PER TRIWULAN'!A484</f>
        <v>479</v>
      </c>
      <c r="C490" s="54" t="str">
        <f>'PER TRIWULAN'!I484</f>
        <v xml:space="preserve"> Penawangan </v>
      </c>
      <c r="D490" s="36" t="str">
        <f>'PER TRIWULAN'!B484</f>
        <v>SD NEGERI 1 SEDADI</v>
      </c>
      <c r="E490" s="71">
        <f>'PER TRIWULAN'!X484</f>
        <v>90190000</v>
      </c>
      <c r="F490" s="89">
        <v>90190000</v>
      </c>
      <c r="G490" s="62">
        <v>4581200</v>
      </c>
      <c r="H490" s="62">
        <v>300000</v>
      </c>
      <c r="I490" s="62">
        <v>2048650</v>
      </c>
      <c r="J490" s="62">
        <v>10081050</v>
      </c>
      <c r="K490" s="62">
        <v>9953600</v>
      </c>
      <c r="L490" s="62">
        <v>2946274</v>
      </c>
      <c r="M490" s="62">
        <v>11019300</v>
      </c>
      <c r="N490" s="62">
        <v>21949000</v>
      </c>
      <c r="O490" s="62">
        <v>5353000</v>
      </c>
      <c r="P490" s="62">
        <v>600000</v>
      </c>
      <c r="Q490" s="62">
        <v>2675000</v>
      </c>
      <c r="R490" s="62">
        <v>1613000</v>
      </c>
      <c r="S490" s="62">
        <v>16969242</v>
      </c>
      <c r="T490" s="72">
        <f t="shared" si="24"/>
        <v>90089316</v>
      </c>
      <c r="U490" s="59">
        <f t="shared" si="25"/>
        <v>0</v>
      </c>
      <c r="V490" s="57">
        <f t="shared" si="26"/>
        <v>100684</v>
      </c>
      <c r="W490" s="59">
        <v>100684</v>
      </c>
      <c r="X490" s="25"/>
    </row>
    <row r="491" spans="2:24">
      <c r="B491" s="79">
        <f>'PER TRIWULAN'!A485</f>
        <v>480</v>
      </c>
      <c r="C491" s="54" t="str">
        <f>'PER TRIWULAN'!I485</f>
        <v xml:space="preserve"> Penawangan </v>
      </c>
      <c r="D491" s="36" t="str">
        <f>'PER TRIWULAN'!B485</f>
        <v>SD NEGERI 1 TOKO</v>
      </c>
      <c r="E491" s="71">
        <f>'PER TRIWULAN'!X485</f>
        <v>104400000</v>
      </c>
      <c r="F491" s="89">
        <v>104400000</v>
      </c>
      <c r="G491" s="62">
        <v>2567500</v>
      </c>
      <c r="H491" s="62">
        <v>282000</v>
      </c>
      <c r="I491" s="62">
        <v>21432550</v>
      </c>
      <c r="J491" s="62">
        <v>21981500</v>
      </c>
      <c r="K491" s="62">
        <v>9799150</v>
      </c>
      <c r="L491" s="62">
        <v>2872800</v>
      </c>
      <c r="M491" s="62">
        <v>1433000</v>
      </c>
      <c r="N491" s="62">
        <v>15000000</v>
      </c>
      <c r="O491" s="62">
        <v>9990500</v>
      </c>
      <c r="P491" s="62">
        <v>0</v>
      </c>
      <c r="Q491" s="62">
        <v>4950000</v>
      </c>
      <c r="R491" s="62">
        <v>12591000</v>
      </c>
      <c r="S491" s="62">
        <v>1500000</v>
      </c>
      <c r="T491" s="72">
        <f t="shared" si="24"/>
        <v>104400000</v>
      </c>
      <c r="U491" s="59">
        <f t="shared" si="25"/>
        <v>0</v>
      </c>
      <c r="V491" s="57">
        <f t="shared" si="26"/>
        <v>0</v>
      </c>
      <c r="W491" s="59">
        <v>0</v>
      </c>
      <c r="X491" s="25"/>
    </row>
    <row r="492" spans="2:24">
      <c r="B492" s="79">
        <f>'PER TRIWULAN'!A486</f>
        <v>481</v>
      </c>
      <c r="C492" s="54" t="str">
        <f>'PER TRIWULAN'!I486</f>
        <v xml:space="preserve"> Penawangan </v>
      </c>
      <c r="D492" s="36" t="str">
        <f>'PER TRIWULAN'!B486</f>
        <v>SD NEGERI 1 WOLO</v>
      </c>
      <c r="E492" s="71">
        <f>'PER TRIWULAN'!X486</f>
        <v>117740000</v>
      </c>
      <c r="F492" s="89">
        <v>117740000</v>
      </c>
      <c r="G492" s="62">
        <v>3245000</v>
      </c>
      <c r="H492" s="62">
        <v>287000</v>
      </c>
      <c r="I492" s="62">
        <v>29472250</v>
      </c>
      <c r="J492" s="62">
        <v>20037400</v>
      </c>
      <c r="K492" s="62">
        <v>16033000</v>
      </c>
      <c r="L492" s="62">
        <v>2080918</v>
      </c>
      <c r="M492" s="62">
        <v>5885800</v>
      </c>
      <c r="N492" s="62">
        <v>18600000</v>
      </c>
      <c r="O492" s="62">
        <v>12542500</v>
      </c>
      <c r="P492" s="62">
        <v>0</v>
      </c>
      <c r="Q492" s="62">
        <v>6650000</v>
      </c>
      <c r="R492" s="62">
        <v>0</v>
      </c>
      <c r="S492" s="62">
        <v>2775000</v>
      </c>
      <c r="T492" s="72">
        <f t="shared" si="24"/>
        <v>117608868</v>
      </c>
      <c r="U492" s="59">
        <f t="shared" si="25"/>
        <v>0</v>
      </c>
      <c r="V492" s="57">
        <f t="shared" si="26"/>
        <v>131132</v>
      </c>
      <c r="W492" s="59">
        <v>131132</v>
      </c>
      <c r="X492" s="25"/>
    </row>
    <row r="493" spans="2:24">
      <c r="B493" s="79">
        <f>'PER TRIWULAN'!A487</f>
        <v>482</v>
      </c>
      <c r="C493" s="54" t="str">
        <f>'PER TRIWULAN'!I487</f>
        <v xml:space="preserve"> Penawangan </v>
      </c>
      <c r="D493" s="36" t="str">
        <f>'PER TRIWULAN'!B487</f>
        <v>SD NEGERI 2 BOLOGARANG</v>
      </c>
      <c r="E493" s="71">
        <f>'PER TRIWULAN'!X487</f>
        <v>83230000</v>
      </c>
      <c r="F493" s="89">
        <v>83230000</v>
      </c>
      <c r="G493" s="62">
        <v>3595500</v>
      </c>
      <c r="H493" s="62">
        <v>176000</v>
      </c>
      <c r="I493" s="62">
        <v>19727550</v>
      </c>
      <c r="J493" s="62">
        <v>18740400</v>
      </c>
      <c r="K493" s="62">
        <v>9459100</v>
      </c>
      <c r="L493" s="62">
        <v>939650</v>
      </c>
      <c r="M493" s="62">
        <v>753000</v>
      </c>
      <c r="N493" s="62">
        <v>16650000</v>
      </c>
      <c r="O493" s="62">
        <v>8088800</v>
      </c>
      <c r="P493" s="62">
        <v>0</v>
      </c>
      <c r="Q493" s="62">
        <v>4900000</v>
      </c>
      <c r="R493" s="62">
        <v>0</v>
      </c>
      <c r="S493" s="62">
        <v>200000</v>
      </c>
      <c r="T493" s="72">
        <f t="shared" si="24"/>
        <v>83230000</v>
      </c>
      <c r="U493" s="59">
        <f t="shared" si="25"/>
        <v>0</v>
      </c>
      <c r="V493" s="57">
        <f t="shared" si="26"/>
        <v>0</v>
      </c>
      <c r="W493" s="59">
        <v>0</v>
      </c>
      <c r="X493" s="25"/>
    </row>
    <row r="494" spans="2:24">
      <c r="B494" s="79">
        <f>'PER TRIWULAN'!A488</f>
        <v>483</v>
      </c>
      <c r="C494" s="54" t="str">
        <f>'PER TRIWULAN'!I488</f>
        <v xml:space="preserve"> Penawangan </v>
      </c>
      <c r="D494" s="36" t="str">
        <f>'PER TRIWULAN'!B488</f>
        <v>SD NEGERI 2 JIPANG</v>
      </c>
      <c r="E494" s="71">
        <f>'PER TRIWULAN'!X488</f>
        <v>73950000</v>
      </c>
      <c r="F494" s="89">
        <v>73950000</v>
      </c>
      <c r="G494" s="62">
        <v>1000000</v>
      </c>
      <c r="H494" s="62">
        <v>356000</v>
      </c>
      <c r="I494" s="62">
        <v>3700150</v>
      </c>
      <c r="J494" s="62">
        <v>17534950</v>
      </c>
      <c r="K494" s="62">
        <v>25889741</v>
      </c>
      <c r="L494" s="62">
        <v>1136176</v>
      </c>
      <c r="M494" s="62">
        <v>6262983</v>
      </c>
      <c r="N494" s="62">
        <v>13025000</v>
      </c>
      <c r="O494" s="62">
        <v>4095000</v>
      </c>
      <c r="P494" s="62">
        <v>0</v>
      </c>
      <c r="Q494" s="62">
        <v>950000</v>
      </c>
      <c r="R494" s="62">
        <v>0</v>
      </c>
      <c r="S494" s="62">
        <v>0</v>
      </c>
      <c r="T494" s="72">
        <f t="shared" si="24"/>
        <v>73950000</v>
      </c>
      <c r="U494" s="59">
        <f t="shared" si="25"/>
        <v>0</v>
      </c>
      <c r="V494" s="57">
        <f t="shared" si="26"/>
        <v>0</v>
      </c>
      <c r="W494" s="59">
        <v>0</v>
      </c>
      <c r="X494" s="25"/>
    </row>
    <row r="495" spans="2:24">
      <c r="B495" s="79">
        <f>'PER TRIWULAN'!A489</f>
        <v>484</v>
      </c>
      <c r="C495" s="54" t="str">
        <f>'PER TRIWULAN'!I489</f>
        <v xml:space="preserve"> Penawangan </v>
      </c>
      <c r="D495" s="36" t="str">
        <f>'PER TRIWULAN'!B489</f>
        <v>SD NEGERI 2 KARANGWADER</v>
      </c>
      <c r="E495" s="71">
        <f>'PER TRIWULAN'!X489</f>
        <v>105560000</v>
      </c>
      <c r="F495" s="89">
        <v>105560000</v>
      </c>
      <c r="G495" s="62">
        <v>6731000</v>
      </c>
      <c r="H495" s="62">
        <v>327000</v>
      </c>
      <c r="I495" s="62">
        <v>23120050</v>
      </c>
      <c r="J495" s="62">
        <v>18583200</v>
      </c>
      <c r="K495" s="62">
        <v>14375950</v>
      </c>
      <c r="L495" s="62">
        <v>2922000</v>
      </c>
      <c r="M495" s="62">
        <v>5505000</v>
      </c>
      <c r="N495" s="62">
        <v>15600000</v>
      </c>
      <c r="O495" s="62">
        <v>10405800</v>
      </c>
      <c r="P495" s="62">
        <v>0</v>
      </c>
      <c r="Q495" s="62">
        <v>5325000</v>
      </c>
      <c r="R495" s="62">
        <v>1215000</v>
      </c>
      <c r="S495" s="62">
        <v>1450000</v>
      </c>
      <c r="T495" s="72">
        <f t="shared" si="24"/>
        <v>105560000</v>
      </c>
      <c r="U495" s="59">
        <f t="shared" si="25"/>
        <v>0</v>
      </c>
      <c r="V495" s="57">
        <f t="shared" si="26"/>
        <v>0</v>
      </c>
      <c r="W495" s="59">
        <v>0</v>
      </c>
      <c r="X495" s="25"/>
    </row>
    <row r="496" spans="2:24">
      <c r="B496" s="79">
        <f>'PER TRIWULAN'!A490</f>
        <v>485</v>
      </c>
      <c r="C496" s="54" t="str">
        <f>'PER TRIWULAN'!I490</f>
        <v xml:space="preserve"> Penawangan </v>
      </c>
      <c r="D496" s="36" t="str">
        <f>'PER TRIWULAN'!B490</f>
        <v>SD NEGERI 2 KLUWAN</v>
      </c>
      <c r="E496" s="71">
        <f>'PER TRIWULAN'!X490</f>
        <v>95990000</v>
      </c>
      <c r="F496" s="89">
        <v>95990000</v>
      </c>
      <c r="G496" s="62">
        <v>2600000</v>
      </c>
      <c r="H496" s="62">
        <v>0</v>
      </c>
      <c r="I496" s="62">
        <v>5777500</v>
      </c>
      <c r="J496" s="62">
        <v>27253500</v>
      </c>
      <c r="K496" s="62">
        <v>11602750</v>
      </c>
      <c r="L496" s="62">
        <v>1229000</v>
      </c>
      <c r="M496" s="62">
        <v>8248950</v>
      </c>
      <c r="N496" s="62">
        <v>19950000</v>
      </c>
      <c r="O496" s="62">
        <v>6390000</v>
      </c>
      <c r="P496" s="62">
        <v>0</v>
      </c>
      <c r="Q496" s="62">
        <v>3934800</v>
      </c>
      <c r="R496" s="62">
        <v>7880000</v>
      </c>
      <c r="S496" s="62">
        <v>1123500</v>
      </c>
      <c r="T496" s="72">
        <f t="shared" si="24"/>
        <v>95990000</v>
      </c>
      <c r="U496" s="59">
        <f t="shared" si="25"/>
        <v>0</v>
      </c>
      <c r="V496" s="57">
        <f t="shared" si="26"/>
        <v>0</v>
      </c>
      <c r="W496" s="59">
        <v>0</v>
      </c>
      <c r="X496" s="25"/>
    </row>
    <row r="497" spans="2:24">
      <c r="B497" s="79">
        <f>'PER TRIWULAN'!A491</f>
        <v>486</v>
      </c>
      <c r="C497" s="54" t="str">
        <f>'PER TRIWULAN'!I491</f>
        <v xml:space="preserve"> Penawangan </v>
      </c>
      <c r="D497" s="36" t="str">
        <f>'PER TRIWULAN'!B491</f>
        <v>SD NEGERI 2 KRAMAT</v>
      </c>
      <c r="E497" s="71">
        <f>'PER TRIWULAN'!X491</f>
        <v>88450000</v>
      </c>
      <c r="F497" s="89">
        <v>88450000</v>
      </c>
      <c r="G497" s="62">
        <v>6169000</v>
      </c>
      <c r="H497" s="62">
        <v>0</v>
      </c>
      <c r="I497" s="62">
        <v>3498500</v>
      </c>
      <c r="J497" s="62">
        <v>8304500</v>
      </c>
      <c r="K497" s="62">
        <v>14302875</v>
      </c>
      <c r="L497" s="62">
        <v>7707718</v>
      </c>
      <c r="M497" s="62">
        <v>16563589</v>
      </c>
      <c r="N497" s="62">
        <v>17000000</v>
      </c>
      <c r="O497" s="62">
        <v>7510000</v>
      </c>
      <c r="P497" s="62">
        <v>0</v>
      </c>
      <c r="Q497" s="62">
        <v>2812000</v>
      </c>
      <c r="R497" s="62">
        <v>4581818</v>
      </c>
      <c r="S497" s="62">
        <v>0</v>
      </c>
      <c r="T497" s="72">
        <f t="shared" si="24"/>
        <v>88450000</v>
      </c>
      <c r="U497" s="59">
        <f t="shared" si="25"/>
        <v>0</v>
      </c>
      <c r="V497" s="57">
        <f t="shared" si="26"/>
        <v>0</v>
      </c>
      <c r="W497" s="59">
        <v>0</v>
      </c>
      <c r="X497" s="25"/>
    </row>
    <row r="498" spans="2:24">
      <c r="B498" s="79">
        <f>'PER TRIWULAN'!A492</f>
        <v>487</v>
      </c>
      <c r="C498" s="54" t="str">
        <f>'PER TRIWULAN'!I492</f>
        <v xml:space="preserve"> Penawangan </v>
      </c>
      <c r="D498" s="36" t="str">
        <f>'PER TRIWULAN'!B492</f>
        <v>SD NEGERI 2 LAJER</v>
      </c>
      <c r="E498" s="71">
        <f>'PER TRIWULAN'!X492</f>
        <v>101500000</v>
      </c>
      <c r="F498" s="89">
        <v>101500000</v>
      </c>
      <c r="G498" s="62">
        <v>2587500</v>
      </c>
      <c r="H498" s="62">
        <v>271000</v>
      </c>
      <c r="I498" s="62">
        <v>23907550</v>
      </c>
      <c r="J498" s="62">
        <v>20221000</v>
      </c>
      <c r="K498" s="62">
        <v>13506600</v>
      </c>
      <c r="L498" s="62">
        <v>3357300</v>
      </c>
      <c r="M498" s="62">
        <v>650550</v>
      </c>
      <c r="N498" s="62">
        <v>18000000</v>
      </c>
      <c r="O498" s="62">
        <v>12283500</v>
      </c>
      <c r="P498" s="62">
        <v>0</v>
      </c>
      <c r="Q498" s="62">
        <v>6360000</v>
      </c>
      <c r="R498" s="62">
        <v>0</v>
      </c>
      <c r="S498" s="62">
        <v>355000</v>
      </c>
      <c r="T498" s="72">
        <f t="shared" si="24"/>
        <v>101500000</v>
      </c>
      <c r="U498" s="59">
        <f t="shared" si="25"/>
        <v>0</v>
      </c>
      <c r="V498" s="57">
        <f t="shared" si="26"/>
        <v>0</v>
      </c>
      <c r="W498" s="59">
        <v>0</v>
      </c>
      <c r="X498" s="25"/>
    </row>
    <row r="499" spans="2:24">
      <c r="B499" s="79">
        <f>'PER TRIWULAN'!A493</f>
        <v>488</v>
      </c>
      <c r="C499" s="54" t="str">
        <f>'PER TRIWULAN'!I493</f>
        <v xml:space="preserve"> Penawangan </v>
      </c>
      <c r="D499" s="36" t="str">
        <f>'PER TRIWULAN'!B493</f>
        <v>SD NEGERI 2 LEYANGAN</v>
      </c>
      <c r="E499" s="71">
        <f>'PER TRIWULAN'!X493</f>
        <v>82650000</v>
      </c>
      <c r="F499" s="89">
        <v>82650000</v>
      </c>
      <c r="G499" s="62">
        <v>6634000</v>
      </c>
      <c r="H499" s="62">
        <v>165000</v>
      </c>
      <c r="I499" s="62">
        <v>6988000</v>
      </c>
      <c r="J499" s="62">
        <v>15993100</v>
      </c>
      <c r="K499" s="62">
        <v>22169700</v>
      </c>
      <c r="L499" s="62">
        <v>2705200</v>
      </c>
      <c r="M499" s="62">
        <v>5311500</v>
      </c>
      <c r="N499" s="62">
        <v>14400000</v>
      </c>
      <c r="O499" s="62">
        <v>2340000</v>
      </c>
      <c r="P499" s="62"/>
      <c r="Q499" s="62">
        <v>2000000</v>
      </c>
      <c r="R499" s="62">
        <v>400000</v>
      </c>
      <c r="S499" s="62">
        <v>3543500</v>
      </c>
      <c r="T499" s="72">
        <f t="shared" si="24"/>
        <v>82650000</v>
      </c>
      <c r="U499" s="59">
        <f t="shared" si="25"/>
        <v>0</v>
      </c>
      <c r="V499" s="57">
        <f t="shared" si="26"/>
        <v>0</v>
      </c>
      <c r="W499" s="59">
        <v>0</v>
      </c>
      <c r="X499" s="25"/>
    </row>
    <row r="500" spans="2:24">
      <c r="B500" s="79">
        <f>'PER TRIWULAN'!A494</f>
        <v>489</v>
      </c>
      <c r="C500" s="54" t="str">
        <f>'PER TRIWULAN'!I494</f>
        <v xml:space="preserve"> Penawangan </v>
      </c>
      <c r="D500" s="36" t="str">
        <f>'PER TRIWULAN'!B494</f>
        <v>SD NEGERI 2 NGELUK</v>
      </c>
      <c r="E500" s="71">
        <f>'PER TRIWULAN'!X494</f>
        <v>69890000</v>
      </c>
      <c r="F500" s="89">
        <v>69890000</v>
      </c>
      <c r="G500" s="62">
        <v>4129450</v>
      </c>
      <c r="H500" s="62">
        <v>122000</v>
      </c>
      <c r="I500" s="62">
        <v>100000</v>
      </c>
      <c r="J500" s="62">
        <v>4300500</v>
      </c>
      <c r="K500" s="62">
        <v>18419200</v>
      </c>
      <c r="L500" s="62">
        <v>3540578</v>
      </c>
      <c r="M500" s="62">
        <v>350500</v>
      </c>
      <c r="N500" s="62">
        <v>13360000</v>
      </c>
      <c r="O500" s="62">
        <v>2410000</v>
      </c>
      <c r="P500" s="62">
        <v>0</v>
      </c>
      <c r="Q500" s="62">
        <v>1850000</v>
      </c>
      <c r="R500" s="62">
        <v>4909091</v>
      </c>
      <c r="S500" s="62">
        <v>16398600</v>
      </c>
      <c r="T500" s="72">
        <f t="shared" si="24"/>
        <v>69889919</v>
      </c>
      <c r="U500" s="59">
        <f t="shared" si="25"/>
        <v>0</v>
      </c>
      <c r="V500" s="57">
        <f t="shared" si="26"/>
        <v>81</v>
      </c>
      <c r="W500" s="59">
        <v>81</v>
      </c>
      <c r="X500" s="25"/>
    </row>
    <row r="501" spans="2:24">
      <c r="B501" s="79">
        <f>'PER TRIWULAN'!A495</f>
        <v>490</v>
      </c>
      <c r="C501" s="54" t="str">
        <f>'PER TRIWULAN'!I495</f>
        <v xml:space="preserve"> Penawangan </v>
      </c>
      <c r="D501" s="36" t="str">
        <f>'PER TRIWULAN'!B495</f>
        <v>SD NEGERI 2 PENAWANGAN</v>
      </c>
      <c r="E501" s="71">
        <f>'PER TRIWULAN'!X495</f>
        <v>89320000</v>
      </c>
      <c r="F501" s="89">
        <v>89320000</v>
      </c>
      <c r="G501" s="62">
        <v>11386250</v>
      </c>
      <c r="H501" s="62">
        <v>0</v>
      </c>
      <c r="I501" s="62">
        <v>10062000</v>
      </c>
      <c r="J501" s="62">
        <v>12371000</v>
      </c>
      <c r="K501" s="62">
        <v>24656309</v>
      </c>
      <c r="L501" s="62">
        <v>1418941</v>
      </c>
      <c r="M501" s="62">
        <v>3313000</v>
      </c>
      <c r="N501" s="62">
        <v>17925500</v>
      </c>
      <c r="O501" s="62">
        <v>4410000</v>
      </c>
      <c r="P501" s="62">
        <v>0</v>
      </c>
      <c r="Q501" s="62">
        <v>3080000</v>
      </c>
      <c r="R501" s="62">
        <v>0</v>
      </c>
      <c r="S501" s="62">
        <v>697000</v>
      </c>
      <c r="T501" s="72">
        <f t="shared" si="24"/>
        <v>89320000</v>
      </c>
      <c r="U501" s="59">
        <f t="shared" si="25"/>
        <v>0</v>
      </c>
      <c r="V501" s="57">
        <f t="shared" si="26"/>
        <v>0</v>
      </c>
      <c r="W501" s="59">
        <v>0</v>
      </c>
      <c r="X501" s="25"/>
    </row>
    <row r="502" spans="2:24">
      <c r="B502" s="79">
        <f>'PER TRIWULAN'!A496</f>
        <v>491</v>
      </c>
      <c r="C502" s="54" t="str">
        <f>'PER TRIWULAN'!I496</f>
        <v xml:space="preserve"> Penawangan </v>
      </c>
      <c r="D502" s="36" t="str">
        <f>'PER TRIWULAN'!B496</f>
        <v>SD NEGERI 2 PENGKOL</v>
      </c>
      <c r="E502" s="71">
        <f>'PER TRIWULAN'!X496</f>
        <v>99760000</v>
      </c>
      <c r="F502" s="89">
        <v>99760000</v>
      </c>
      <c r="G502" s="62">
        <v>9025800</v>
      </c>
      <c r="H502" s="62">
        <v>450000</v>
      </c>
      <c r="I502" s="62">
        <v>12482050</v>
      </c>
      <c r="J502" s="62">
        <v>21092100</v>
      </c>
      <c r="K502" s="62">
        <v>6596850</v>
      </c>
      <c r="L502" s="62">
        <v>3552000</v>
      </c>
      <c r="M502" s="62">
        <v>12275500</v>
      </c>
      <c r="N502" s="62">
        <v>21600000</v>
      </c>
      <c r="O502" s="62">
        <v>4946000</v>
      </c>
      <c r="P502" s="62">
        <v>0</v>
      </c>
      <c r="Q502" s="62">
        <v>2000000</v>
      </c>
      <c r="R502" s="62">
        <v>135000</v>
      </c>
      <c r="S502" s="62">
        <v>4650000</v>
      </c>
      <c r="T502" s="72">
        <f t="shared" si="24"/>
        <v>98805300</v>
      </c>
      <c r="U502" s="59">
        <f t="shared" si="25"/>
        <v>0</v>
      </c>
      <c r="V502" s="57">
        <f t="shared" si="26"/>
        <v>954700</v>
      </c>
      <c r="W502" s="59">
        <v>954700</v>
      </c>
      <c r="X502" s="25"/>
    </row>
    <row r="503" spans="2:24">
      <c r="B503" s="79">
        <f>'PER TRIWULAN'!A497</f>
        <v>492</v>
      </c>
      <c r="C503" s="54" t="str">
        <f>'PER TRIWULAN'!I497</f>
        <v xml:space="preserve"> Penawangan </v>
      </c>
      <c r="D503" s="36" t="str">
        <f>'PER TRIWULAN'!B497</f>
        <v>SD NEGERI 2 PULUTAN</v>
      </c>
      <c r="E503" s="71">
        <f>'PER TRIWULAN'!X497</f>
        <v>69890000</v>
      </c>
      <c r="F503" s="89">
        <v>69890000</v>
      </c>
      <c r="G503" s="62">
        <v>2575000</v>
      </c>
      <c r="H503" s="62">
        <v>130000</v>
      </c>
      <c r="I503" s="62">
        <v>9110848</v>
      </c>
      <c r="J503" s="62">
        <v>19282500</v>
      </c>
      <c r="K503" s="62">
        <v>7874155</v>
      </c>
      <c r="L503" s="62"/>
      <c r="M503" s="62">
        <v>622500</v>
      </c>
      <c r="N503" s="62">
        <v>10800000</v>
      </c>
      <c r="O503" s="62">
        <v>5102500</v>
      </c>
      <c r="P503" s="62"/>
      <c r="Q503" s="62">
        <v>1200000</v>
      </c>
      <c r="R503" s="62">
        <v>1175000</v>
      </c>
      <c r="S503" s="62">
        <v>12017497</v>
      </c>
      <c r="T503" s="72">
        <f t="shared" si="24"/>
        <v>69890000</v>
      </c>
      <c r="U503" s="59">
        <f t="shared" si="25"/>
        <v>0</v>
      </c>
      <c r="V503" s="57">
        <f t="shared" si="26"/>
        <v>0</v>
      </c>
      <c r="W503" s="59">
        <v>0</v>
      </c>
      <c r="X503" s="25"/>
    </row>
    <row r="504" spans="2:24">
      <c r="B504" s="79">
        <f>'PER TRIWULAN'!A498</f>
        <v>493</v>
      </c>
      <c r="C504" s="54" t="str">
        <f>'PER TRIWULAN'!I498</f>
        <v xml:space="preserve"> Penawangan </v>
      </c>
      <c r="D504" s="36" t="str">
        <f>'PER TRIWULAN'!B498</f>
        <v>SD NEGERI 2 SEDADI</v>
      </c>
      <c r="E504" s="71">
        <f>'PER TRIWULAN'!X498</f>
        <v>92800000</v>
      </c>
      <c r="F504" s="89">
        <v>92800000</v>
      </c>
      <c r="G504" s="62">
        <v>6974300</v>
      </c>
      <c r="H504" s="62">
        <v>1991000</v>
      </c>
      <c r="I504" s="62">
        <v>14199250</v>
      </c>
      <c r="J504" s="62">
        <v>19746100</v>
      </c>
      <c r="K504" s="62">
        <v>17446728</v>
      </c>
      <c r="L504" s="62">
        <v>5348522</v>
      </c>
      <c r="M504" s="62">
        <v>1161600</v>
      </c>
      <c r="N504" s="62">
        <v>14800000</v>
      </c>
      <c r="O504" s="62">
        <v>6407500</v>
      </c>
      <c r="P504" s="62">
        <v>0</v>
      </c>
      <c r="Q504" s="62">
        <v>4025000</v>
      </c>
      <c r="R504" s="62">
        <v>0</v>
      </c>
      <c r="S504" s="62">
        <v>700000</v>
      </c>
      <c r="T504" s="72">
        <f t="shared" si="24"/>
        <v>92800000</v>
      </c>
      <c r="U504" s="59">
        <f t="shared" si="25"/>
        <v>0</v>
      </c>
      <c r="V504" s="57">
        <f t="shared" si="26"/>
        <v>0</v>
      </c>
      <c r="W504" s="59">
        <v>0</v>
      </c>
      <c r="X504" s="25"/>
    </row>
    <row r="505" spans="2:24">
      <c r="B505" s="79">
        <f>'PER TRIWULAN'!A499</f>
        <v>494</v>
      </c>
      <c r="C505" s="54" t="str">
        <f>'PER TRIWULAN'!I499</f>
        <v xml:space="preserve"> Penawangan </v>
      </c>
      <c r="D505" s="36" t="str">
        <f>'PER TRIWULAN'!B499</f>
        <v>SD NEGERI 2 WOLO</v>
      </c>
      <c r="E505" s="71">
        <f>'PER TRIWULAN'!X499</f>
        <v>70760000</v>
      </c>
      <c r="F505" s="89">
        <v>70760000</v>
      </c>
      <c r="G505" s="62">
        <v>3032000</v>
      </c>
      <c r="H505" s="62">
        <v>343500</v>
      </c>
      <c r="I505" s="62">
        <v>10248400</v>
      </c>
      <c r="J505" s="62">
        <v>5893000</v>
      </c>
      <c r="K505" s="62">
        <v>11199902</v>
      </c>
      <c r="L505" s="62">
        <v>1664109</v>
      </c>
      <c r="M505" s="62">
        <v>5496755</v>
      </c>
      <c r="N505" s="62">
        <v>13600000</v>
      </c>
      <c r="O505" s="62">
        <v>9505000</v>
      </c>
      <c r="P505" s="62">
        <v>0</v>
      </c>
      <c r="Q505" s="62">
        <v>3281334</v>
      </c>
      <c r="R505" s="62">
        <v>2100000</v>
      </c>
      <c r="S505" s="62">
        <v>4396000</v>
      </c>
      <c r="T505" s="72">
        <f t="shared" si="24"/>
        <v>70760000</v>
      </c>
      <c r="U505" s="59">
        <f t="shared" si="25"/>
        <v>0</v>
      </c>
      <c r="V505" s="57">
        <f t="shared" si="26"/>
        <v>0</v>
      </c>
      <c r="W505" s="59">
        <v>0</v>
      </c>
      <c r="X505" s="25"/>
    </row>
    <row r="506" spans="2:24">
      <c r="B506" s="79">
        <f>'PER TRIWULAN'!A500</f>
        <v>495</v>
      </c>
      <c r="C506" s="54" t="str">
        <f>'PER TRIWULAN'!I500</f>
        <v xml:space="preserve"> Penawangan </v>
      </c>
      <c r="D506" s="36" t="str">
        <f>'PER TRIWULAN'!B500</f>
        <v>SD NEGERI 3 LAJER</v>
      </c>
      <c r="E506" s="71">
        <f>'PER TRIWULAN'!X500</f>
        <v>195170000</v>
      </c>
      <c r="F506" s="89">
        <v>195170000</v>
      </c>
      <c r="G506" s="62">
        <v>3322250</v>
      </c>
      <c r="H506" s="62">
        <v>1500000</v>
      </c>
      <c r="I506" s="62">
        <v>40098500</v>
      </c>
      <c r="J506" s="62">
        <v>40220600</v>
      </c>
      <c r="K506" s="62">
        <v>23931500</v>
      </c>
      <c r="L506" s="62">
        <v>4453000</v>
      </c>
      <c r="M506" s="62">
        <v>12030000</v>
      </c>
      <c r="N506" s="62">
        <v>39300000</v>
      </c>
      <c r="O506" s="62">
        <v>3775000</v>
      </c>
      <c r="P506" s="62">
        <v>13191000</v>
      </c>
      <c r="Q506" s="62">
        <v>600000</v>
      </c>
      <c r="R506" s="62">
        <v>3800000</v>
      </c>
      <c r="S506" s="62">
        <v>8948150</v>
      </c>
      <c r="T506" s="72">
        <f t="shared" si="24"/>
        <v>195170000</v>
      </c>
      <c r="U506" s="59">
        <f t="shared" si="25"/>
        <v>0</v>
      </c>
      <c r="V506" s="57">
        <f t="shared" si="26"/>
        <v>0</v>
      </c>
      <c r="W506" s="59">
        <v>0</v>
      </c>
      <c r="X506" s="25"/>
    </row>
    <row r="507" spans="2:24">
      <c r="B507" s="79">
        <f>'PER TRIWULAN'!A501</f>
        <v>496</v>
      </c>
      <c r="C507" s="54" t="str">
        <f>'PER TRIWULAN'!I501</f>
        <v xml:space="preserve"> Penawangan </v>
      </c>
      <c r="D507" s="36" t="str">
        <f>'PER TRIWULAN'!B501</f>
        <v>SD NEGERI 3 PENGKOL</v>
      </c>
      <c r="E507" s="71">
        <f>'PER TRIWULAN'!X501</f>
        <v>66990000</v>
      </c>
      <c r="F507" s="89">
        <v>66990000</v>
      </c>
      <c r="G507" s="62">
        <v>5496000</v>
      </c>
      <c r="H507" s="62">
        <v>313500</v>
      </c>
      <c r="I507" s="62">
        <v>15107850</v>
      </c>
      <c r="J507" s="62">
        <v>7538100</v>
      </c>
      <c r="K507" s="62">
        <v>4444906</v>
      </c>
      <c r="L507" s="62">
        <v>2820604</v>
      </c>
      <c r="M507" s="62">
        <v>8744000</v>
      </c>
      <c r="N507" s="62">
        <v>13650000</v>
      </c>
      <c r="O507" s="62">
        <v>8035040</v>
      </c>
      <c r="P507" s="62">
        <v>0</v>
      </c>
      <c r="Q507" s="62">
        <v>810000</v>
      </c>
      <c r="R507" s="62">
        <v>30000</v>
      </c>
      <c r="S507" s="62">
        <v>0</v>
      </c>
      <c r="T507" s="72">
        <f t="shared" si="24"/>
        <v>66990000</v>
      </c>
      <c r="U507" s="59">
        <f t="shared" si="25"/>
        <v>0</v>
      </c>
      <c r="V507" s="57">
        <f t="shared" si="26"/>
        <v>0</v>
      </c>
      <c r="W507" s="59">
        <v>0</v>
      </c>
      <c r="X507" s="25"/>
    </row>
    <row r="508" spans="2:24">
      <c r="B508" s="79">
        <f>'PER TRIWULAN'!A502</f>
        <v>497</v>
      </c>
      <c r="C508" s="54" t="str">
        <f>'PER TRIWULAN'!I502</f>
        <v xml:space="preserve"> Penawangan </v>
      </c>
      <c r="D508" s="36" t="str">
        <f>'PER TRIWULAN'!B502</f>
        <v>SD NEGERI 3 SEDADI</v>
      </c>
      <c r="E508" s="71">
        <f>'PER TRIWULAN'!X502</f>
        <v>72210000</v>
      </c>
      <c r="F508" s="89">
        <v>72210000</v>
      </c>
      <c r="G508" s="62">
        <v>10725000</v>
      </c>
      <c r="H508" s="62">
        <v>120500</v>
      </c>
      <c r="I508" s="62">
        <v>13424350</v>
      </c>
      <c r="J508" s="62">
        <v>14582000</v>
      </c>
      <c r="K508" s="62">
        <v>5480300</v>
      </c>
      <c r="L508" s="62">
        <v>2649350</v>
      </c>
      <c r="M508" s="62">
        <v>164500</v>
      </c>
      <c r="N508" s="62">
        <v>13500000</v>
      </c>
      <c r="O508" s="62">
        <v>6101000</v>
      </c>
      <c r="P508" s="62">
        <v>0</v>
      </c>
      <c r="Q508" s="62">
        <v>4850000</v>
      </c>
      <c r="R508" s="62">
        <v>0</v>
      </c>
      <c r="S508" s="62">
        <v>393000</v>
      </c>
      <c r="T508" s="72">
        <f t="shared" si="24"/>
        <v>71990000</v>
      </c>
      <c r="U508" s="59">
        <f t="shared" si="25"/>
        <v>0</v>
      </c>
      <c r="V508" s="57">
        <f t="shared" si="26"/>
        <v>220000</v>
      </c>
      <c r="W508" s="59">
        <v>220000</v>
      </c>
      <c r="X508" s="25"/>
    </row>
    <row r="509" spans="2:24">
      <c r="B509" s="79">
        <f>'PER TRIWULAN'!A503</f>
        <v>498</v>
      </c>
      <c r="C509" s="54" t="str">
        <f>'PER TRIWULAN'!I503</f>
        <v xml:space="preserve"> Penawangan </v>
      </c>
      <c r="D509" s="36" t="str">
        <f>'PER TRIWULAN'!B503</f>
        <v>SD NEGERI 4 LAJER</v>
      </c>
      <c r="E509" s="71">
        <f>'PER TRIWULAN'!X503</f>
        <v>13050000</v>
      </c>
      <c r="F509" s="89">
        <v>13050000</v>
      </c>
      <c r="G509" s="62">
        <v>733500</v>
      </c>
      <c r="H509" s="62">
        <v>82500</v>
      </c>
      <c r="I509" s="62">
        <v>821000</v>
      </c>
      <c r="J509" s="62">
        <v>5445600</v>
      </c>
      <c r="K509" s="62">
        <v>1180000</v>
      </c>
      <c r="L509" s="62">
        <v>0</v>
      </c>
      <c r="M509" s="62">
        <v>0</v>
      </c>
      <c r="N509" s="62">
        <v>2250000</v>
      </c>
      <c r="O509" s="62">
        <v>697400</v>
      </c>
      <c r="P509" s="62">
        <v>0</v>
      </c>
      <c r="Q509" s="62">
        <v>1500000</v>
      </c>
      <c r="R509" s="62"/>
      <c r="S509" s="62">
        <v>340000</v>
      </c>
      <c r="T509" s="72">
        <f t="shared" si="24"/>
        <v>13050000</v>
      </c>
      <c r="U509" s="59">
        <f t="shared" si="25"/>
        <v>0</v>
      </c>
      <c r="V509" s="57">
        <f t="shared" si="26"/>
        <v>0</v>
      </c>
      <c r="W509" s="59">
        <v>0</v>
      </c>
      <c r="X509" s="25"/>
    </row>
    <row r="510" spans="2:24">
      <c r="B510" s="79">
        <f>'PER TRIWULAN'!A504</f>
        <v>499</v>
      </c>
      <c r="C510" s="54" t="str">
        <f>'PER TRIWULAN'!I504</f>
        <v xml:space="preserve"> Penawangan </v>
      </c>
      <c r="D510" s="36" t="str">
        <f>'PER TRIWULAN'!B504</f>
        <v>SD NEGERI KARANGPAING</v>
      </c>
      <c r="E510" s="71">
        <f>'PER TRIWULAN'!X504</f>
        <v>66410000</v>
      </c>
      <c r="F510" s="89">
        <v>66410000</v>
      </c>
      <c r="G510" s="62">
        <v>6125000</v>
      </c>
      <c r="H510" s="62">
        <v>578000</v>
      </c>
      <c r="I510" s="62">
        <v>12384700</v>
      </c>
      <c r="J510" s="62">
        <v>12725300</v>
      </c>
      <c r="K510" s="62">
        <v>9595100</v>
      </c>
      <c r="L510" s="62">
        <v>2308236</v>
      </c>
      <c r="M510" s="62">
        <v>2907500</v>
      </c>
      <c r="N510" s="62">
        <v>12750000</v>
      </c>
      <c r="O510" s="62">
        <v>4961550</v>
      </c>
      <c r="P510" s="62"/>
      <c r="Q510" s="62">
        <v>600000</v>
      </c>
      <c r="R510" s="62">
        <v>380000</v>
      </c>
      <c r="S510" s="62"/>
      <c r="T510" s="72">
        <f t="shared" si="24"/>
        <v>65315386</v>
      </c>
      <c r="U510" s="59">
        <f t="shared" si="25"/>
        <v>0</v>
      </c>
      <c r="V510" s="57">
        <f t="shared" si="26"/>
        <v>1094614</v>
      </c>
      <c r="W510" s="59">
        <v>1094614</v>
      </c>
      <c r="X510" s="25"/>
    </row>
    <row r="511" spans="2:24">
      <c r="B511" s="79">
        <f>'PER TRIWULAN'!A505</f>
        <v>500</v>
      </c>
      <c r="C511" s="54" t="str">
        <f>'PER TRIWULAN'!I505</f>
        <v xml:space="preserve"> Penawangan </v>
      </c>
      <c r="D511" s="36" t="str">
        <f>'PER TRIWULAN'!B505</f>
        <v>SD NEGERI TUNGGU</v>
      </c>
      <c r="E511" s="71">
        <f>'PER TRIWULAN'!X505</f>
        <v>95700000</v>
      </c>
      <c r="F511" s="89">
        <v>95700000</v>
      </c>
      <c r="G511" s="62">
        <v>4540750</v>
      </c>
      <c r="H511" s="62">
        <v>291000</v>
      </c>
      <c r="I511" s="62">
        <v>25989550</v>
      </c>
      <c r="J511" s="62">
        <v>19096400</v>
      </c>
      <c r="K511" s="62">
        <v>8910800</v>
      </c>
      <c r="L511" s="62">
        <v>2481500</v>
      </c>
      <c r="M511" s="62">
        <v>1520000</v>
      </c>
      <c r="N511" s="62">
        <v>12000000</v>
      </c>
      <c r="O511" s="62">
        <v>8827600</v>
      </c>
      <c r="P511" s="62">
        <v>0</v>
      </c>
      <c r="Q511" s="62">
        <v>4800400</v>
      </c>
      <c r="R511" s="62">
        <v>6767000</v>
      </c>
      <c r="S511" s="62">
        <v>475000</v>
      </c>
      <c r="T511" s="72">
        <f t="shared" si="24"/>
        <v>95700000</v>
      </c>
      <c r="U511" s="59">
        <f t="shared" si="25"/>
        <v>0</v>
      </c>
      <c r="V511" s="57">
        <f t="shared" si="26"/>
        <v>0</v>
      </c>
      <c r="W511" s="59">
        <v>0</v>
      </c>
      <c r="X511" s="25"/>
    </row>
    <row r="512" spans="2:24">
      <c r="B512" s="79">
        <f>'PER TRIWULAN'!A506</f>
        <v>501</v>
      </c>
      <c r="C512" s="54" t="str">
        <f>'PER TRIWULAN'!I506</f>
        <v xml:space="preserve"> Penawangan </v>
      </c>
      <c r="D512" s="36" t="str">
        <f>'PER TRIWULAN'!B506</f>
        <v>SD NEGERI WATUPAWON</v>
      </c>
      <c r="E512" s="71">
        <f>'PER TRIWULAN'!X506</f>
        <v>98890000</v>
      </c>
      <c r="F512" s="89">
        <v>98890000</v>
      </c>
      <c r="G512" s="62">
        <v>3046250</v>
      </c>
      <c r="H512" s="62">
        <v>331000</v>
      </c>
      <c r="I512" s="62">
        <v>25438550</v>
      </c>
      <c r="J512" s="62">
        <v>20021100</v>
      </c>
      <c r="K512" s="62">
        <v>9649400</v>
      </c>
      <c r="L512" s="62">
        <v>2197000</v>
      </c>
      <c r="M512" s="62">
        <v>3448000</v>
      </c>
      <c r="N512" s="62">
        <v>15000000</v>
      </c>
      <c r="O512" s="62">
        <v>12745950</v>
      </c>
      <c r="P512" s="62">
        <v>0</v>
      </c>
      <c r="Q512" s="62">
        <v>5300000</v>
      </c>
      <c r="R512" s="62">
        <v>1000000</v>
      </c>
      <c r="S512" s="62">
        <v>625000</v>
      </c>
      <c r="T512" s="72">
        <f t="shared" si="24"/>
        <v>98802250</v>
      </c>
      <c r="U512" s="59">
        <f t="shared" si="25"/>
        <v>0</v>
      </c>
      <c r="V512" s="57">
        <f t="shared" si="26"/>
        <v>87750</v>
      </c>
      <c r="W512" s="59">
        <v>87750</v>
      </c>
      <c r="X512" s="25"/>
    </row>
    <row r="513" spans="2:24">
      <c r="B513" s="79">
        <f>'PER TRIWULAN'!A507</f>
        <v>502</v>
      </c>
      <c r="C513" s="54" t="str">
        <f>'PER TRIWULAN'!I507</f>
        <v xml:space="preserve"> Penawangan </v>
      </c>
      <c r="D513" s="36" t="str">
        <f>'PER TRIWULAN'!B507</f>
        <v>SD NEGERI WEDORO</v>
      </c>
      <c r="E513" s="71">
        <f>'PER TRIWULAN'!X507</f>
        <v>107880000</v>
      </c>
      <c r="F513" s="89">
        <v>107880000</v>
      </c>
      <c r="G513" s="62">
        <v>4083250</v>
      </c>
      <c r="H513" s="62">
        <v>960000</v>
      </c>
      <c r="I513" s="62">
        <v>17246000</v>
      </c>
      <c r="J513" s="62">
        <v>18097200</v>
      </c>
      <c r="K513" s="62">
        <v>15763750</v>
      </c>
      <c r="L513" s="62">
        <v>3323500</v>
      </c>
      <c r="M513" s="62">
        <v>2237240</v>
      </c>
      <c r="N513" s="62">
        <v>15600010</v>
      </c>
      <c r="O513" s="62">
        <v>2405000</v>
      </c>
      <c r="P513" s="62"/>
      <c r="Q513" s="62">
        <v>1895050</v>
      </c>
      <c r="R513" s="62">
        <v>11881000</v>
      </c>
      <c r="S513" s="62">
        <v>14388000</v>
      </c>
      <c r="T513" s="72">
        <f t="shared" si="24"/>
        <v>107880000</v>
      </c>
      <c r="U513" s="59">
        <f t="shared" si="25"/>
        <v>0</v>
      </c>
      <c r="V513" s="57">
        <f t="shared" si="26"/>
        <v>0</v>
      </c>
      <c r="W513" s="59">
        <v>0</v>
      </c>
      <c r="X513" s="25"/>
    </row>
    <row r="514" spans="2:24">
      <c r="B514" s="79">
        <f>'PER TRIWULAN'!A508</f>
        <v>503</v>
      </c>
      <c r="C514" s="54" t="str">
        <f>'PER TRIWULAN'!I508</f>
        <v xml:space="preserve"> Penawangan </v>
      </c>
      <c r="D514" s="36" t="str">
        <f>'PER TRIWULAN'!B508</f>
        <v>SD NEGERI WINONG</v>
      </c>
      <c r="E514" s="71">
        <f>'PER TRIWULAN'!X508</f>
        <v>113680000</v>
      </c>
      <c r="F514" s="89">
        <v>113680000</v>
      </c>
      <c r="G514" s="62">
        <v>7972000</v>
      </c>
      <c r="H514" s="62">
        <v>520000</v>
      </c>
      <c r="I514" s="62">
        <v>10249400</v>
      </c>
      <c r="J514" s="62">
        <v>25458300</v>
      </c>
      <c r="K514" s="62">
        <v>7905750</v>
      </c>
      <c r="L514" s="62">
        <v>3172300</v>
      </c>
      <c r="M514" s="62">
        <v>9362680</v>
      </c>
      <c r="N514" s="62">
        <v>25225000</v>
      </c>
      <c r="O514" s="62">
        <v>5700500</v>
      </c>
      <c r="P514" s="62" t="s">
        <v>1909</v>
      </c>
      <c r="Q514" s="62">
        <v>3267500</v>
      </c>
      <c r="R514" s="62">
        <v>7208000</v>
      </c>
      <c r="S514" s="62">
        <v>7488258</v>
      </c>
      <c r="T514" s="72">
        <f t="shared" si="24"/>
        <v>113529688</v>
      </c>
      <c r="U514" s="59">
        <f t="shared" si="25"/>
        <v>0</v>
      </c>
      <c r="V514" s="57">
        <f t="shared" si="26"/>
        <v>150312</v>
      </c>
      <c r="W514" s="59">
        <v>150312</v>
      </c>
      <c r="X514" s="25"/>
    </row>
    <row r="515" spans="2:24">
      <c r="B515" s="79">
        <f>'PER TRIWULAN'!A509</f>
        <v>504</v>
      </c>
      <c r="C515" s="54" t="str">
        <f>'PER TRIWULAN'!I509</f>
        <v xml:space="preserve"> Pulokulon </v>
      </c>
      <c r="D515" s="36" t="str">
        <f>'PER TRIWULAN'!B509</f>
        <v>SD NEGERI 1 JAMBON</v>
      </c>
      <c r="E515" s="71">
        <f>'PER TRIWULAN'!X509</f>
        <v>165300000</v>
      </c>
      <c r="F515" s="89">
        <v>165300000</v>
      </c>
      <c r="G515" s="62">
        <v>0</v>
      </c>
      <c r="H515" s="62">
        <v>555500</v>
      </c>
      <c r="I515" s="62">
        <v>8006900</v>
      </c>
      <c r="J515" s="62">
        <v>28910100</v>
      </c>
      <c r="K515" s="62">
        <v>60732800</v>
      </c>
      <c r="L515" s="62">
        <v>1512400</v>
      </c>
      <c r="M515" s="62">
        <v>6560000</v>
      </c>
      <c r="N515" s="62">
        <v>29100000</v>
      </c>
      <c r="O515" s="62">
        <v>5192000</v>
      </c>
      <c r="P515" s="62">
        <v>0</v>
      </c>
      <c r="Q515" s="62">
        <v>1950000</v>
      </c>
      <c r="R515" s="62">
        <v>0</v>
      </c>
      <c r="S515" s="62">
        <v>2480300</v>
      </c>
      <c r="T515" s="72">
        <f t="shared" si="24"/>
        <v>145000000</v>
      </c>
      <c r="U515" s="59">
        <f t="shared" si="25"/>
        <v>0</v>
      </c>
      <c r="V515" s="57">
        <f t="shared" si="26"/>
        <v>20300000</v>
      </c>
      <c r="W515" s="59">
        <v>20300000</v>
      </c>
      <c r="X515" s="59">
        <f t="shared" ref="X515:X546" si="27">V515-W515</f>
        <v>0</v>
      </c>
    </row>
    <row r="516" spans="2:24">
      <c r="B516" s="79">
        <f>'PER TRIWULAN'!A510</f>
        <v>505</v>
      </c>
      <c r="C516" s="54" t="str">
        <f>'PER TRIWULAN'!I510</f>
        <v xml:space="preserve"> Pulokulon </v>
      </c>
      <c r="D516" s="36" t="str">
        <f>'PER TRIWULAN'!B510</f>
        <v>SD NEGERI 1 JATIHARJO</v>
      </c>
      <c r="E516" s="71">
        <f>'PER TRIWULAN'!X510</f>
        <v>198360000</v>
      </c>
      <c r="F516" s="89">
        <v>198360000</v>
      </c>
      <c r="G516" s="62">
        <v>8071000</v>
      </c>
      <c r="H516" s="62">
        <v>460000</v>
      </c>
      <c r="I516" s="62">
        <v>19867650</v>
      </c>
      <c r="J516" s="62">
        <v>19976450</v>
      </c>
      <c r="K516" s="62">
        <v>24063500</v>
      </c>
      <c r="L516" s="62">
        <v>4074071</v>
      </c>
      <c r="M516" s="62">
        <v>28685500</v>
      </c>
      <c r="N516" s="62">
        <v>51400000</v>
      </c>
      <c r="O516" s="62">
        <v>4214000</v>
      </c>
      <c r="P516" s="62">
        <v>0</v>
      </c>
      <c r="Q516" s="62">
        <v>5150000</v>
      </c>
      <c r="R516" s="62">
        <v>0</v>
      </c>
      <c r="S516" s="62">
        <v>32397829</v>
      </c>
      <c r="T516" s="72">
        <f t="shared" si="24"/>
        <v>198360000</v>
      </c>
      <c r="U516" s="59">
        <f t="shared" si="25"/>
        <v>0</v>
      </c>
      <c r="V516" s="57">
        <f t="shared" si="26"/>
        <v>0</v>
      </c>
      <c r="W516" s="59">
        <v>0</v>
      </c>
      <c r="X516" s="59">
        <f t="shared" si="27"/>
        <v>0</v>
      </c>
    </row>
    <row r="517" spans="2:24">
      <c r="B517" s="79">
        <f>'PER TRIWULAN'!A511</f>
        <v>506</v>
      </c>
      <c r="C517" s="54" t="str">
        <f>'PER TRIWULAN'!I511</f>
        <v xml:space="preserve"> Pulokulon </v>
      </c>
      <c r="D517" s="36" t="str">
        <f>'PER TRIWULAN'!B511</f>
        <v>SD NEGERI 1 JETAKSARI</v>
      </c>
      <c r="E517" s="71">
        <f>'PER TRIWULAN'!X511</f>
        <v>84390000</v>
      </c>
      <c r="F517" s="89">
        <v>84390000</v>
      </c>
      <c r="G517" s="62">
        <v>3360000</v>
      </c>
      <c r="H517" s="62">
        <v>790250</v>
      </c>
      <c r="I517" s="62">
        <v>11960700</v>
      </c>
      <c r="J517" s="62">
        <v>17011138</v>
      </c>
      <c r="K517" s="62">
        <v>17263609</v>
      </c>
      <c r="L517" s="62">
        <v>2435303</v>
      </c>
      <c r="M517" s="62">
        <v>4771500</v>
      </c>
      <c r="N517" s="62">
        <v>17050000</v>
      </c>
      <c r="O517" s="62">
        <v>4998500</v>
      </c>
      <c r="P517" s="62">
        <v>0</v>
      </c>
      <c r="Q517" s="62">
        <v>4749000</v>
      </c>
      <c r="R517" s="62">
        <v>0</v>
      </c>
      <c r="S517" s="62">
        <v>0</v>
      </c>
      <c r="T517" s="72">
        <f t="shared" si="24"/>
        <v>84390000</v>
      </c>
      <c r="U517" s="59">
        <f t="shared" si="25"/>
        <v>0</v>
      </c>
      <c r="V517" s="57">
        <f t="shared" si="26"/>
        <v>0</v>
      </c>
      <c r="W517" s="59">
        <v>0</v>
      </c>
      <c r="X517" s="59">
        <f t="shared" si="27"/>
        <v>0</v>
      </c>
    </row>
    <row r="518" spans="2:24">
      <c r="B518" s="79">
        <f>'PER TRIWULAN'!A512</f>
        <v>507</v>
      </c>
      <c r="C518" s="54" t="str">
        <f>'PER TRIWULAN'!I512</f>
        <v xml:space="preserve"> Pulokulon </v>
      </c>
      <c r="D518" s="36" t="str">
        <f>'PER TRIWULAN'!B512</f>
        <v>SD NEGERI 1 KARANGHARJO</v>
      </c>
      <c r="E518" s="71">
        <f>'PER TRIWULAN'!X512</f>
        <v>94250000</v>
      </c>
      <c r="F518" s="89">
        <v>94250000</v>
      </c>
      <c r="G518" s="62">
        <v>2973000</v>
      </c>
      <c r="H518" s="62">
        <v>500000</v>
      </c>
      <c r="I518" s="62">
        <v>8043350</v>
      </c>
      <c r="J518" s="62">
        <v>19563700</v>
      </c>
      <c r="K518" s="62">
        <v>15408529</v>
      </c>
      <c r="L518" s="62">
        <v>1641699</v>
      </c>
      <c r="M518" s="62">
        <v>12088222</v>
      </c>
      <c r="N518" s="62">
        <v>18000000</v>
      </c>
      <c r="O518" s="62">
        <v>12851500</v>
      </c>
      <c r="P518" s="62">
        <v>0</v>
      </c>
      <c r="Q518" s="62">
        <v>3180000</v>
      </c>
      <c r="R518" s="62">
        <v>0</v>
      </c>
      <c r="S518" s="62">
        <v>0</v>
      </c>
      <c r="T518" s="72">
        <f t="shared" si="24"/>
        <v>94250000</v>
      </c>
      <c r="U518" s="59">
        <f t="shared" si="25"/>
        <v>0</v>
      </c>
      <c r="V518" s="57">
        <f t="shared" si="26"/>
        <v>0</v>
      </c>
      <c r="W518" s="59">
        <v>0</v>
      </c>
      <c r="X518" s="59">
        <f t="shared" si="27"/>
        <v>0</v>
      </c>
    </row>
    <row r="519" spans="2:24">
      <c r="B519" s="79">
        <f>'PER TRIWULAN'!A513</f>
        <v>508</v>
      </c>
      <c r="C519" s="54" t="str">
        <f>'PER TRIWULAN'!I513</f>
        <v xml:space="preserve"> Pulokulon </v>
      </c>
      <c r="D519" s="36" t="str">
        <f>'PER TRIWULAN'!B513</f>
        <v>SD NEGERI 1 MLOWO KARANGTALUN</v>
      </c>
      <c r="E519" s="71">
        <f>'PER TRIWULAN'!X513</f>
        <v>87000000</v>
      </c>
      <c r="F519" s="89">
        <v>87000000</v>
      </c>
      <c r="G519" s="62">
        <v>64500</v>
      </c>
      <c r="H519" s="62">
        <v>500000</v>
      </c>
      <c r="I519" s="62">
        <v>7438450</v>
      </c>
      <c r="J519" s="62">
        <v>15141600</v>
      </c>
      <c r="K519" s="62">
        <v>8319350</v>
      </c>
      <c r="L519" s="62">
        <v>557773</v>
      </c>
      <c r="M519" s="62">
        <v>15129000</v>
      </c>
      <c r="N519" s="62">
        <v>22200000</v>
      </c>
      <c r="O519" s="62">
        <v>11216250</v>
      </c>
      <c r="P519" s="62">
        <v>0</v>
      </c>
      <c r="Q519" s="62">
        <v>3118500</v>
      </c>
      <c r="R519" s="62">
        <v>1275000</v>
      </c>
      <c r="S519" s="62">
        <v>495000</v>
      </c>
      <c r="T519" s="72">
        <f t="shared" si="24"/>
        <v>85455423</v>
      </c>
      <c r="U519" s="59">
        <f t="shared" si="25"/>
        <v>0</v>
      </c>
      <c r="V519" s="57">
        <f t="shared" si="26"/>
        <v>1544577</v>
      </c>
      <c r="W519" s="59">
        <v>1544577</v>
      </c>
      <c r="X519" s="59">
        <f t="shared" si="27"/>
        <v>0</v>
      </c>
    </row>
    <row r="520" spans="2:24">
      <c r="B520" s="79">
        <f>'PER TRIWULAN'!A514</f>
        <v>509</v>
      </c>
      <c r="C520" s="54" t="str">
        <f>'PER TRIWULAN'!I514</f>
        <v xml:space="preserve"> Pulokulon </v>
      </c>
      <c r="D520" s="36" t="str">
        <f>'PER TRIWULAN'!B514</f>
        <v>SD NEGERI 1 PANUNGGALAN</v>
      </c>
      <c r="E520" s="71">
        <f>'PER TRIWULAN'!X514</f>
        <v>194010000</v>
      </c>
      <c r="F520" s="89">
        <v>194010000</v>
      </c>
      <c r="G520" s="62">
        <v>12710000</v>
      </c>
      <c r="H520" s="62">
        <v>1400000</v>
      </c>
      <c r="I520" s="62">
        <v>22319200</v>
      </c>
      <c r="J520" s="62">
        <v>26787700</v>
      </c>
      <c r="K520" s="62">
        <v>14339090</v>
      </c>
      <c r="L520" s="62">
        <v>5146743</v>
      </c>
      <c r="M520" s="62">
        <v>34712000</v>
      </c>
      <c r="N520" s="62">
        <v>33000000</v>
      </c>
      <c r="O520" s="62">
        <v>9721017</v>
      </c>
      <c r="P520" s="62">
        <v>2750000</v>
      </c>
      <c r="Q520" s="62">
        <v>2850000</v>
      </c>
      <c r="R520" s="62">
        <v>2896000</v>
      </c>
      <c r="S520" s="62">
        <v>25378250</v>
      </c>
      <c r="T520" s="72">
        <f t="shared" si="24"/>
        <v>194010000</v>
      </c>
      <c r="U520" s="59">
        <f t="shared" si="25"/>
        <v>0</v>
      </c>
      <c r="V520" s="57">
        <f t="shared" si="26"/>
        <v>0</v>
      </c>
      <c r="W520" s="59">
        <v>0</v>
      </c>
      <c r="X520" s="59">
        <f t="shared" si="27"/>
        <v>0</v>
      </c>
    </row>
    <row r="521" spans="2:24">
      <c r="B521" s="79">
        <f>'PER TRIWULAN'!A515</f>
        <v>510</v>
      </c>
      <c r="C521" s="54" t="str">
        <f>'PER TRIWULAN'!I515</f>
        <v xml:space="preserve"> Pulokulon </v>
      </c>
      <c r="D521" s="36" t="str">
        <f>'PER TRIWULAN'!B515</f>
        <v>SD NEGERI 1 POJOK</v>
      </c>
      <c r="E521" s="71">
        <f>'PER TRIWULAN'!X515</f>
        <v>124700000</v>
      </c>
      <c r="F521" s="89">
        <v>124700000</v>
      </c>
      <c r="G521" s="62">
        <v>5258500</v>
      </c>
      <c r="H521" s="62">
        <v>900000</v>
      </c>
      <c r="I521" s="62">
        <v>20010100</v>
      </c>
      <c r="J521" s="62">
        <v>28783700</v>
      </c>
      <c r="K521" s="62">
        <v>20810800</v>
      </c>
      <c r="L521" s="62">
        <v>1173000</v>
      </c>
      <c r="M521" s="62">
        <v>17503000</v>
      </c>
      <c r="N521" s="62">
        <v>22800000</v>
      </c>
      <c r="O521" s="62">
        <v>5104000</v>
      </c>
      <c r="P521" s="62"/>
      <c r="Q521" s="62">
        <v>1800000</v>
      </c>
      <c r="R521" s="62">
        <v>450000</v>
      </c>
      <c r="S521" s="62"/>
      <c r="T521" s="72">
        <f t="shared" si="24"/>
        <v>124593100</v>
      </c>
      <c r="U521" s="59">
        <f t="shared" si="25"/>
        <v>0</v>
      </c>
      <c r="V521" s="57">
        <f t="shared" si="26"/>
        <v>106900</v>
      </c>
      <c r="W521" s="59">
        <v>106900</v>
      </c>
      <c r="X521" s="59">
        <f t="shared" si="27"/>
        <v>0</v>
      </c>
    </row>
    <row r="522" spans="2:24">
      <c r="B522" s="79">
        <f>'PER TRIWULAN'!A516</f>
        <v>511</v>
      </c>
      <c r="C522" s="54" t="str">
        <f>'PER TRIWULAN'!I516</f>
        <v xml:space="preserve"> Pulokulon </v>
      </c>
      <c r="D522" s="36" t="str">
        <f>'PER TRIWULAN'!B516</f>
        <v>SD NEGERI 1 RANDUREJO</v>
      </c>
      <c r="E522" s="71">
        <f>'PER TRIWULAN'!X516</f>
        <v>148770000</v>
      </c>
      <c r="F522" s="89">
        <v>148770000</v>
      </c>
      <c r="G522" s="62">
        <v>95000</v>
      </c>
      <c r="H522" s="62">
        <v>1025000</v>
      </c>
      <c r="I522" s="62">
        <v>32578650</v>
      </c>
      <c r="J522" s="62">
        <v>25048750</v>
      </c>
      <c r="K522" s="62">
        <v>17353400</v>
      </c>
      <c r="L522" s="62">
        <v>21449000</v>
      </c>
      <c r="M522" s="62">
        <v>15400200</v>
      </c>
      <c r="N522" s="62">
        <v>21600000</v>
      </c>
      <c r="O522" s="62">
        <v>3051000</v>
      </c>
      <c r="P522" s="62">
        <v>1230000</v>
      </c>
      <c r="Q522" s="62">
        <v>6760000</v>
      </c>
      <c r="R522" s="62">
        <v>1205000</v>
      </c>
      <c r="S522" s="62">
        <v>1974000</v>
      </c>
      <c r="T522" s="72">
        <f t="shared" si="24"/>
        <v>148770000</v>
      </c>
      <c r="U522" s="59">
        <f t="shared" si="25"/>
        <v>0</v>
      </c>
      <c r="V522" s="57">
        <f t="shared" si="26"/>
        <v>0</v>
      </c>
      <c r="W522" s="59">
        <v>0</v>
      </c>
      <c r="X522" s="59">
        <f t="shared" si="27"/>
        <v>0</v>
      </c>
    </row>
    <row r="523" spans="2:24">
      <c r="B523" s="79">
        <f>'PER TRIWULAN'!A517</f>
        <v>512</v>
      </c>
      <c r="C523" s="54" t="str">
        <f>'PER TRIWULAN'!I517</f>
        <v xml:space="preserve"> Pulokulon </v>
      </c>
      <c r="D523" s="36" t="str">
        <f>'PER TRIWULAN'!B517</f>
        <v>SD NEGERI 1 TUKO</v>
      </c>
      <c r="E523" s="71">
        <f>'PER TRIWULAN'!X517</f>
        <v>119770000</v>
      </c>
      <c r="F523" s="89">
        <v>119770000</v>
      </c>
      <c r="G523" s="62">
        <v>2125000</v>
      </c>
      <c r="H523" s="62">
        <v>370000</v>
      </c>
      <c r="I523" s="62">
        <v>26056400</v>
      </c>
      <c r="J523" s="62">
        <v>17061850</v>
      </c>
      <c r="K523" s="62">
        <v>24939900</v>
      </c>
      <c r="L523" s="62">
        <v>2575674</v>
      </c>
      <c r="M523" s="62">
        <v>14379000</v>
      </c>
      <c r="N523" s="62">
        <v>24000000</v>
      </c>
      <c r="O523" s="62">
        <v>4344400</v>
      </c>
      <c r="P523" s="62">
        <v>0</v>
      </c>
      <c r="Q523" s="62">
        <v>1377200</v>
      </c>
      <c r="R523" s="62">
        <v>1921000</v>
      </c>
      <c r="S523" s="62">
        <v>0</v>
      </c>
      <c r="T523" s="72">
        <f t="shared" si="24"/>
        <v>119150424</v>
      </c>
      <c r="U523" s="59">
        <f t="shared" si="25"/>
        <v>0</v>
      </c>
      <c r="V523" s="57">
        <f t="shared" si="26"/>
        <v>619576</v>
      </c>
      <c r="W523" s="59">
        <v>619576</v>
      </c>
      <c r="X523" s="59">
        <f t="shared" si="27"/>
        <v>0</v>
      </c>
    </row>
    <row r="524" spans="2:24">
      <c r="B524" s="79">
        <f>'PER TRIWULAN'!A518</f>
        <v>513</v>
      </c>
      <c r="C524" s="54" t="str">
        <f>'PER TRIWULAN'!I518</f>
        <v xml:space="preserve"> Pulokulon </v>
      </c>
      <c r="D524" s="36" t="str">
        <f>'PER TRIWULAN'!B518</f>
        <v>SD NEGERI 2 JAMBON</v>
      </c>
      <c r="E524" s="71">
        <f>'PER TRIWULAN'!X518</f>
        <v>66120000</v>
      </c>
      <c r="F524" s="89">
        <v>66120000</v>
      </c>
      <c r="G524" s="62">
        <v>0</v>
      </c>
      <c r="H524" s="62">
        <v>0</v>
      </c>
      <c r="I524" s="62">
        <v>5866700</v>
      </c>
      <c r="J524" s="62">
        <v>18272400</v>
      </c>
      <c r="K524" s="62">
        <v>15288650</v>
      </c>
      <c r="L524" s="62">
        <v>103500</v>
      </c>
      <c r="M524" s="62">
        <v>0</v>
      </c>
      <c r="N524" s="62">
        <v>16800000</v>
      </c>
      <c r="O524" s="62">
        <v>3964000</v>
      </c>
      <c r="P524" s="62">
        <v>0</v>
      </c>
      <c r="Q524" s="62">
        <v>2143150</v>
      </c>
      <c r="R524" s="62">
        <v>0</v>
      </c>
      <c r="S524" s="62">
        <v>3601600</v>
      </c>
      <c r="T524" s="72">
        <f t="shared" si="24"/>
        <v>66040000</v>
      </c>
      <c r="U524" s="59">
        <f t="shared" si="25"/>
        <v>0</v>
      </c>
      <c r="V524" s="57">
        <f t="shared" si="26"/>
        <v>80000</v>
      </c>
      <c r="W524" s="59">
        <v>80000</v>
      </c>
      <c r="X524" s="59">
        <f t="shared" si="27"/>
        <v>0</v>
      </c>
    </row>
    <row r="525" spans="2:24">
      <c r="B525" s="79">
        <f>'PER TRIWULAN'!A519</f>
        <v>514</v>
      </c>
      <c r="C525" s="54" t="str">
        <f>'PER TRIWULAN'!I519</f>
        <v xml:space="preserve"> Pulokulon </v>
      </c>
      <c r="D525" s="36" t="str">
        <f>'PER TRIWULAN'!B519</f>
        <v>SD NEGERI 2 JATI HARJO</v>
      </c>
      <c r="E525" s="71">
        <f>'PER TRIWULAN'!X519</f>
        <v>71340000</v>
      </c>
      <c r="F525" s="89">
        <v>71340000</v>
      </c>
      <c r="G525" s="62">
        <v>5962500</v>
      </c>
      <c r="H525" s="62">
        <v>1100000</v>
      </c>
      <c r="I525" s="62">
        <v>6859050</v>
      </c>
      <c r="J525" s="62">
        <v>8016500</v>
      </c>
      <c r="K525" s="62">
        <v>14773628</v>
      </c>
      <c r="L525" s="62">
        <v>831722</v>
      </c>
      <c r="M525" s="62">
        <v>1870000</v>
      </c>
      <c r="N525" s="62">
        <v>22500000</v>
      </c>
      <c r="O525" s="62">
        <v>5426600</v>
      </c>
      <c r="P525" s="62"/>
      <c r="Q525" s="62">
        <v>4000000</v>
      </c>
      <c r="R525" s="62"/>
      <c r="S525" s="62"/>
      <c r="T525" s="72">
        <f t="shared" ref="T525:T588" si="28">SUM(G525:S525)</f>
        <v>71340000</v>
      </c>
      <c r="U525" s="59">
        <f t="shared" ref="U525:U588" si="29">E525-F525</f>
        <v>0</v>
      </c>
      <c r="V525" s="57">
        <f t="shared" ref="V525:V588" si="30">F525-T525</f>
        <v>0</v>
      </c>
      <c r="W525" s="59">
        <v>0</v>
      </c>
      <c r="X525" s="59">
        <f t="shared" si="27"/>
        <v>0</v>
      </c>
    </row>
    <row r="526" spans="2:24">
      <c r="B526" s="79">
        <f>'PER TRIWULAN'!A520</f>
        <v>515</v>
      </c>
      <c r="C526" s="54" t="str">
        <f>'PER TRIWULAN'!I520</f>
        <v xml:space="preserve"> Pulokulon </v>
      </c>
      <c r="D526" s="36" t="str">
        <f>'PER TRIWULAN'!B520</f>
        <v>SD NEGERI 2 KARANGHARJO</v>
      </c>
      <c r="E526" s="71">
        <f>'PER TRIWULAN'!X520</f>
        <v>115710000</v>
      </c>
      <c r="F526" s="89">
        <v>115710000</v>
      </c>
      <c r="G526" s="62">
        <v>5386000</v>
      </c>
      <c r="H526" s="62">
        <v>625000</v>
      </c>
      <c r="I526" s="62">
        <v>24953700</v>
      </c>
      <c r="J526" s="62">
        <v>25130750</v>
      </c>
      <c r="K526" s="62">
        <v>6019500</v>
      </c>
      <c r="L526" s="62">
        <v>108600</v>
      </c>
      <c r="M526" s="62">
        <v>11726000</v>
      </c>
      <c r="N526" s="62">
        <v>19650000</v>
      </c>
      <c r="O526" s="62">
        <v>3718500</v>
      </c>
      <c r="P526" s="62">
        <v>550000</v>
      </c>
      <c r="Q526" s="62">
        <v>3700000</v>
      </c>
      <c r="R526" s="62">
        <v>5000000</v>
      </c>
      <c r="S526" s="62">
        <v>9141950</v>
      </c>
      <c r="T526" s="72">
        <f t="shared" si="28"/>
        <v>115710000</v>
      </c>
      <c r="U526" s="59">
        <f t="shared" si="29"/>
        <v>0</v>
      </c>
      <c r="V526" s="57">
        <f t="shared" si="30"/>
        <v>0</v>
      </c>
      <c r="W526" s="59">
        <v>0</v>
      </c>
      <c r="X526" s="59">
        <f t="shared" si="27"/>
        <v>0</v>
      </c>
    </row>
    <row r="527" spans="2:24">
      <c r="B527" s="79">
        <f>'PER TRIWULAN'!A521</f>
        <v>516</v>
      </c>
      <c r="C527" s="54" t="str">
        <f>'PER TRIWULAN'!I521</f>
        <v xml:space="preserve"> Pulokulon </v>
      </c>
      <c r="D527" s="36" t="str">
        <f>'PER TRIWULAN'!B521</f>
        <v>SD NEGERI 2 MLOWO KARANGTALUN</v>
      </c>
      <c r="E527" s="71">
        <f>'PER TRIWULAN'!X521</f>
        <v>68730000</v>
      </c>
      <c r="F527" s="89">
        <v>68730000</v>
      </c>
      <c r="G527" s="62">
        <v>60000</v>
      </c>
      <c r="H527" s="62">
        <v>14737150</v>
      </c>
      <c r="I527" s="62">
        <v>16625450</v>
      </c>
      <c r="J527" s="62">
        <v>8356400</v>
      </c>
      <c r="K527" s="62">
        <v>880000</v>
      </c>
      <c r="L527" s="62">
        <v>5321000</v>
      </c>
      <c r="M527" s="62">
        <v>18000000</v>
      </c>
      <c r="N527" s="62"/>
      <c r="O527" s="62"/>
      <c r="P527" s="62">
        <v>3480000</v>
      </c>
      <c r="Q527" s="62">
        <v>1240000</v>
      </c>
      <c r="R527" s="62"/>
      <c r="S527" s="62"/>
      <c r="T527" s="72">
        <f t="shared" si="28"/>
        <v>68700000</v>
      </c>
      <c r="U527" s="59">
        <f t="shared" si="29"/>
        <v>0</v>
      </c>
      <c r="V527" s="57">
        <f t="shared" si="30"/>
        <v>30000</v>
      </c>
      <c r="W527" s="59">
        <v>30000</v>
      </c>
      <c r="X527" s="59">
        <f t="shared" si="27"/>
        <v>0</v>
      </c>
    </row>
    <row r="528" spans="2:24">
      <c r="B528" s="79">
        <f>'PER TRIWULAN'!A522</f>
        <v>517</v>
      </c>
      <c r="C528" s="54" t="str">
        <f>'PER TRIWULAN'!I522</f>
        <v xml:space="preserve"> Pulokulon </v>
      </c>
      <c r="D528" s="36" t="str">
        <f>'PER TRIWULAN'!B522</f>
        <v>SD NEGERI 2 PANUNGGALAN</v>
      </c>
      <c r="E528" s="71">
        <f>'PER TRIWULAN'!X522</f>
        <v>105270000</v>
      </c>
      <c r="F528" s="89">
        <v>105270000</v>
      </c>
      <c r="G528" s="62">
        <v>1625000</v>
      </c>
      <c r="H528" s="62">
        <v>500000</v>
      </c>
      <c r="I528" s="62">
        <v>24610800</v>
      </c>
      <c r="J528" s="62">
        <v>21172600</v>
      </c>
      <c r="K528" s="62">
        <v>12440350</v>
      </c>
      <c r="L528" s="62">
        <v>5258140</v>
      </c>
      <c r="M528" s="62">
        <v>5441600</v>
      </c>
      <c r="N528" s="62">
        <v>16800000</v>
      </c>
      <c r="O528" s="62">
        <v>8466500</v>
      </c>
      <c r="P528" s="62">
        <v>0</v>
      </c>
      <c r="Q528" s="62">
        <v>1440000</v>
      </c>
      <c r="R528" s="62">
        <v>7515000</v>
      </c>
      <c r="S528" s="62">
        <v>0</v>
      </c>
      <c r="T528" s="72">
        <f t="shared" si="28"/>
        <v>105269990</v>
      </c>
      <c r="U528" s="59">
        <f t="shared" si="29"/>
        <v>0</v>
      </c>
      <c r="V528" s="57">
        <f t="shared" si="30"/>
        <v>10</v>
      </c>
      <c r="W528" s="59">
        <v>10</v>
      </c>
      <c r="X528" s="59">
        <f t="shared" si="27"/>
        <v>0</v>
      </c>
    </row>
    <row r="529" spans="2:24">
      <c r="B529" s="79">
        <f>'PER TRIWULAN'!A523</f>
        <v>518</v>
      </c>
      <c r="C529" s="54" t="str">
        <f>'PER TRIWULAN'!I523</f>
        <v xml:space="preserve"> Pulokulon </v>
      </c>
      <c r="D529" s="36" t="str">
        <f>'PER TRIWULAN'!B523</f>
        <v>SD NEGERI 2 PULOKULON</v>
      </c>
      <c r="E529" s="71">
        <f>'PER TRIWULAN'!X523</f>
        <v>120350000</v>
      </c>
      <c r="F529" s="89">
        <v>120350000</v>
      </c>
      <c r="G529" s="62">
        <v>728000</v>
      </c>
      <c r="H529" s="62">
        <v>380000</v>
      </c>
      <c r="I529" s="62">
        <v>12966150</v>
      </c>
      <c r="J529" s="62">
        <v>23765200</v>
      </c>
      <c r="K529" s="62">
        <v>3664500</v>
      </c>
      <c r="L529" s="62">
        <v>1859000</v>
      </c>
      <c r="M529" s="62">
        <v>15298600</v>
      </c>
      <c r="N529" s="62">
        <v>21900000</v>
      </c>
      <c r="O529" s="62">
        <v>7945500</v>
      </c>
      <c r="P529" s="62">
        <v>824000</v>
      </c>
      <c r="Q529" s="62">
        <v>4101400</v>
      </c>
      <c r="R529" s="62">
        <v>8005000</v>
      </c>
      <c r="S529" s="62">
        <v>18442819</v>
      </c>
      <c r="T529" s="72">
        <f t="shared" si="28"/>
        <v>119880169</v>
      </c>
      <c r="U529" s="59">
        <f t="shared" si="29"/>
        <v>0</v>
      </c>
      <c r="V529" s="57">
        <f t="shared" si="30"/>
        <v>469831</v>
      </c>
      <c r="W529" s="59">
        <v>469831</v>
      </c>
      <c r="X529" s="59">
        <f t="shared" si="27"/>
        <v>0</v>
      </c>
    </row>
    <row r="530" spans="2:24">
      <c r="B530" s="79">
        <f>'PER TRIWULAN'!A524</f>
        <v>519</v>
      </c>
      <c r="C530" s="54" t="str">
        <f>'PER TRIWULAN'!I524</f>
        <v xml:space="preserve"> Pulokulon </v>
      </c>
      <c r="D530" s="36" t="str">
        <f>'PER TRIWULAN'!B524</f>
        <v>SD NEGERI 2 RANDUREJO</v>
      </c>
      <c r="E530" s="71">
        <f>'PER TRIWULAN'!X524</f>
        <v>67860000</v>
      </c>
      <c r="F530" s="89">
        <v>67860000</v>
      </c>
      <c r="G530" s="62">
        <v>1651800</v>
      </c>
      <c r="H530" s="62">
        <v>400000</v>
      </c>
      <c r="I530" s="62">
        <v>9080350</v>
      </c>
      <c r="J530" s="62">
        <v>10418550</v>
      </c>
      <c r="K530" s="62">
        <v>8863900</v>
      </c>
      <c r="L530" s="62">
        <v>3893400</v>
      </c>
      <c r="M530" s="62">
        <v>2213500</v>
      </c>
      <c r="N530" s="62">
        <v>13450000</v>
      </c>
      <c r="O530" s="62">
        <v>9907500</v>
      </c>
      <c r="P530" s="62">
        <v>0</v>
      </c>
      <c r="Q530" s="62">
        <v>6066000</v>
      </c>
      <c r="R530" s="62">
        <v>0</v>
      </c>
      <c r="S530" s="62">
        <v>950000</v>
      </c>
      <c r="T530" s="72">
        <f t="shared" si="28"/>
        <v>66895000</v>
      </c>
      <c r="U530" s="59">
        <f t="shared" si="29"/>
        <v>0</v>
      </c>
      <c r="V530" s="57">
        <f t="shared" si="30"/>
        <v>965000</v>
      </c>
      <c r="W530" s="59">
        <v>965000</v>
      </c>
      <c r="X530" s="59">
        <f t="shared" si="27"/>
        <v>0</v>
      </c>
    </row>
    <row r="531" spans="2:24">
      <c r="B531" s="79">
        <f>'PER TRIWULAN'!A525</f>
        <v>520</v>
      </c>
      <c r="C531" s="54" t="str">
        <f>'PER TRIWULAN'!I525</f>
        <v xml:space="preserve"> Pulokulon </v>
      </c>
      <c r="D531" s="36" t="str">
        <f>'PER TRIWULAN'!B525</f>
        <v>SD NEGERI 2 SIDOREJO</v>
      </c>
      <c r="E531" s="71">
        <f>'PER TRIWULAN'!X525</f>
        <v>122670000</v>
      </c>
      <c r="F531" s="89">
        <v>122670000</v>
      </c>
      <c r="G531" s="62">
        <v>0</v>
      </c>
      <c r="H531" s="62">
        <v>1500000</v>
      </c>
      <c r="I531" s="62">
        <v>39626300</v>
      </c>
      <c r="J531" s="62">
        <v>9140300</v>
      </c>
      <c r="K531" s="62">
        <v>14594550</v>
      </c>
      <c r="L531" s="62">
        <v>2548503</v>
      </c>
      <c r="M531" s="62">
        <v>13688500</v>
      </c>
      <c r="N531" s="62">
        <v>24000000</v>
      </c>
      <c r="O531" s="62">
        <v>3296500</v>
      </c>
      <c r="P531" s="62">
        <v>0</v>
      </c>
      <c r="Q531" s="62">
        <v>8659000</v>
      </c>
      <c r="R531" s="62">
        <v>885000</v>
      </c>
      <c r="S531" s="62">
        <v>4730000</v>
      </c>
      <c r="T531" s="72">
        <f t="shared" si="28"/>
        <v>122668653</v>
      </c>
      <c r="U531" s="59">
        <f t="shared" si="29"/>
        <v>0</v>
      </c>
      <c r="V531" s="57">
        <f t="shared" si="30"/>
        <v>1347</v>
      </c>
      <c r="W531" s="59">
        <v>1347</v>
      </c>
      <c r="X531" s="59">
        <f t="shared" si="27"/>
        <v>0</v>
      </c>
    </row>
    <row r="532" spans="2:24">
      <c r="B532" s="79">
        <f>'PER TRIWULAN'!A526</f>
        <v>521</v>
      </c>
      <c r="C532" s="54" t="str">
        <f>'PER TRIWULAN'!I526</f>
        <v xml:space="preserve"> Pulokulon </v>
      </c>
      <c r="D532" s="36" t="str">
        <f>'PER TRIWULAN'!B526</f>
        <v>SD NEGERI 2 TUKO</v>
      </c>
      <c r="E532" s="71">
        <f>'PER TRIWULAN'!X526</f>
        <v>126150000</v>
      </c>
      <c r="F532" s="89">
        <v>126150000</v>
      </c>
      <c r="G532" s="62">
        <v>19139150</v>
      </c>
      <c r="H532" s="62">
        <v>1100000</v>
      </c>
      <c r="I532" s="62">
        <v>8610350</v>
      </c>
      <c r="J532" s="62">
        <v>25153700</v>
      </c>
      <c r="K532" s="62">
        <v>6193500</v>
      </c>
      <c r="L532" s="62">
        <v>2781386</v>
      </c>
      <c r="M532" s="62">
        <v>17185112</v>
      </c>
      <c r="N532" s="62">
        <v>20610000</v>
      </c>
      <c r="O532" s="62">
        <v>6087800</v>
      </c>
      <c r="P532" s="62">
        <v>0</v>
      </c>
      <c r="Q532" s="62">
        <v>2598000</v>
      </c>
      <c r="R532" s="62">
        <v>550000</v>
      </c>
      <c r="S532" s="62">
        <v>16094200</v>
      </c>
      <c r="T532" s="72">
        <f t="shared" si="28"/>
        <v>126103198</v>
      </c>
      <c r="U532" s="59">
        <f t="shared" si="29"/>
        <v>0</v>
      </c>
      <c r="V532" s="57">
        <f t="shared" si="30"/>
        <v>46802</v>
      </c>
      <c r="W532" s="59">
        <v>46802</v>
      </c>
      <c r="X532" s="59">
        <f t="shared" si="27"/>
        <v>0</v>
      </c>
    </row>
    <row r="533" spans="2:24">
      <c r="B533" s="79">
        <f>'PER TRIWULAN'!A527</f>
        <v>522</v>
      </c>
      <c r="C533" s="54" t="str">
        <f>'PER TRIWULAN'!I527</f>
        <v xml:space="preserve"> Pulokulon </v>
      </c>
      <c r="D533" s="36" t="str">
        <f>'PER TRIWULAN'!B527</f>
        <v>SD NEGERI 3 JATIHARJO</v>
      </c>
      <c r="E533" s="71">
        <f>'PER TRIWULAN'!X527</f>
        <v>83230000</v>
      </c>
      <c r="F533" s="89">
        <v>83230000</v>
      </c>
      <c r="G533" s="62">
        <v>7772500</v>
      </c>
      <c r="H533" s="62">
        <v>480000</v>
      </c>
      <c r="I533" s="62">
        <v>15391769</v>
      </c>
      <c r="J533" s="62">
        <v>15006000</v>
      </c>
      <c r="K533" s="62">
        <v>13818400</v>
      </c>
      <c r="L533" s="62">
        <v>3020331</v>
      </c>
      <c r="M533" s="62">
        <v>3000000</v>
      </c>
      <c r="N533" s="62">
        <v>15750000</v>
      </c>
      <c r="O533" s="62">
        <v>6617000</v>
      </c>
      <c r="P533" s="62">
        <v>0</v>
      </c>
      <c r="Q533" s="62">
        <v>1045000</v>
      </c>
      <c r="R533" s="62">
        <v>0</v>
      </c>
      <c r="S533" s="62">
        <v>1329000</v>
      </c>
      <c r="T533" s="72">
        <f t="shared" si="28"/>
        <v>83230000</v>
      </c>
      <c r="U533" s="59">
        <f t="shared" si="29"/>
        <v>0</v>
      </c>
      <c r="V533" s="57">
        <f t="shared" si="30"/>
        <v>0</v>
      </c>
      <c r="W533" s="59">
        <v>0</v>
      </c>
      <c r="X533" s="59">
        <f t="shared" si="27"/>
        <v>0</v>
      </c>
    </row>
    <row r="534" spans="2:24">
      <c r="B534" s="79">
        <f>'PER TRIWULAN'!A528</f>
        <v>523</v>
      </c>
      <c r="C534" s="54" t="str">
        <f>'PER TRIWULAN'!I528</f>
        <v xml:space="preserve"> Pulokulon </v>
      </c>
      <c r="D534" s="36" t="str">
        <f>'PER TRIWULAN'!B528</f>
        <v>SD NEGERI 3 JETAKSARI</v>
      </c>
      <c r="E534" s="71">
        <f>'PER TRIWULAN'!X528</f>
        <v>30160000</v>
      </c>
      <c r="F534" s="89">
        <v>30160000</v>
      </c>
      <c r="G534" s="62">
        <v>180500</v>
      </c>
      <c r="H534" s="62">
        <v>0</v>
      </c>
      <c r="I534" s="62">
        <v>3491300</v>
      </c>
      <c r="J534" s="62">
        <v>4952800</v>
      </c>
      <c r="K534" s="62">
        <v>4224750</v>
      </c>
      <c r="L534" s="62">
        <v>274642</v>
      </c>
      <c r="M534" s="62">
        <v>0</v>
      </c>
      <c r="N534" s="62">
        <v>7100000</v>
      </c>
      <c r="O534" s="62">
        <v>2653000</v>
      </c>
      <c r="P534" s="62">
        <v>0</v>
      </c>
      <c r="Q534" s="62">
        <v>2632000</v>
      </c>
      <c r="R534" s="62">
        <v>4651000</v>
      </c>
      <c r="S534" s="62">
        <v>0</v>
      </c>
      <c r="T534" s="72">
        <f t="shared" si="28"/>
        <v>30159992</v>
      </c>
      <c r="U534" s="59">
        <f t="shared" si="29"/>
        <v>0</v>
      </c>
      <c r="V534" s="57">
        <f t="shared" si="30"/>
        <v>8</v>
      </c>
      <c r="W534" s="59">
        <v>8</v>
      </c>
      <c r="X534" s="59">
        <f t="shared" si="27"/>
        <v>0</v>
      </c>
    </row>
    <row r="535" spans="2:24">
      <c r="B535" s="79">
        <f>'PER TRIWULAN'!A529</f>
        <v>524</v>
      </c>
      <c r="C535" s="54" t="str">
        <f>'PER TRIWULAN'!I529</f>
        <v xml:space="preserve"> Pulokulon </v>
      </c>
      <c r="D535" s="36" t="str">
        <f>'PER TRIWULAN'!B529</f>
        <v>SD NEGERI 3 KARANG HARJO</v>
      </c>
      <c r="E535" s="71">
        <f>'PER TRIWULAN'!X529</f>
        <v>95120000</v>
      </c>
      <c r="F535" s="89">
        <v>95120000</v>
      </c>
      <c r="G535" s="62">
        <v>1345000</v>
      </c>
      <c r="H535" s="62">
        <v>1200000</v>
      </c>
      <c r="I535" s="62">
        <v>20103650</v>
      </c>
      <c r="J535" s="62">
        <v>15817000</v>
      </c>
      <c r="K535" s="62">
        <v>16622200</v>
      </c>
      <c r="L535" s="62">
        <v>1403000</v>
      </c>
      <c r="M535" s="62">
        <v>0</v>
      </c>
      <c r="N535" s="62">
        <v>21650000</v>
      </c>
      <c r="O535" s="62">
        <v>1239000</v>
      </c>
      <c r="P535" s="62">
        <v>0</v>
      </c>
      <c r="Q535" s="62">
        <v>6624900</v>
      </c>
      <c r="R535" s="62">
        <v>1940000</v>
      </c>
      <c r="S535" s="62">
        <v>7175250</v>
      </c>
      <c r="T535" s="72">
        <f t="shared" si="28"/>
        <v>95120000</v>
      </c>
      <c r="U535" s="59">
        <f t="shared" si="29"/>
        <v>0</v>
      </c>
      <c r="V535" s="57">
        <f t="shared" si="30"/>
        <v>0</v>
      </c>
      <c r="W535" s="59">
        <v>0</v>
      </c>
      <c r="X535" s="59">
        <f t="shared" si="27"/>
        <v>0</v>
      </c>
    </row>
    <row r="536" spans="2:24">
      <c r="B536" s="79">
        <f>'PER TRIWULAN'!A530</f>
        <v>525</v>
      </c>
      <c r="C536" s="54" t="str">
        <f>'PER TRIWULAN'!I530</f>
        <v xml:space="preserve"> Pulokulon </v>
      </c>
      <c r="D536" s="36" t="str">
        <f>'PER TRIWULAN'!B530</f>
        <v>SD NEGERI 3 MANGUNREJO</v>
      </c>
      <c r="E536" s="71">
        <f>'PER TRIWULAN'!X530</f>
        <v>77430000</v>
      </c>
      <c r="F536" s="89">
        <v>77430000</v>
      </c>
      <c r="G536" s="62">
        <v>0</v>
      </c>
      <c r="H536" s="62">
        <v>1050000</v>
      </c>
      <c r="I536" s="62">
        <v>7781900</v>
      </c>
      <c r="J536" s="62">
        <v>18430350</v>
      </c>
      <c r="K536" s="62">
        <v>23841750</v>
      </c>
      <c r="L536" s="62">
        <v>2312000</v>
      </c>
      <c r="M536" s="62">
        <v>6131000</v>
      </c>
      <c r="N536" s="62">
        <v>10200000</v>
      </c>
      <c r="O536" s="62">
        <v>5183000</v>
      </c>
      <c r="P536" s="62">
        <v>0</v>
      </c>
      <c r="Q536" s="62">
        <v>2500000</v>
      </c>
      <c r="R536" s="62">
        <v>0</v>
      </c>
      <c r="S536" s="62">
        <v>0</v>
      </c>
      <c r="T536" s="72">
        <f t="shared" si="28"/>
        <v>77430000</v>
      </c>
      <c r="U536" s="59">
        <f t="shared" si="29"/>
        <v>0</v>
      </c>
      <c r="V536" s="57">
        <f t="shared" si="30"/>
        <v>0</v>
      </c>
      <c r="W536" s="59">
        <v>0</v>
      </c>
      <c r="X536" s="59">
        <f t="shared" si="27"/>
        <v>0</v>
      </c>
    </row>
    <row r="537" spans="2:24">
      <c r="B537" s="79">
        <f>'PER TRIWULAN'!A531</f>
        <v>526</v>
      </c>
      <c r="C537" s="54" t="str">
        <f>'PER TRIWULAN'!I531</f>
        <v xml:space="preserve"> Pulokulon </v>
      </c>
      <c r="D537" s="36" t="str">
        <f>'PER TRIWULAN'!B531</f>
        <v>SD NEGERI 3 PANUNGGALAN</v>
      </c>
      <c r="E537" s="71">
        <f>'PER TRIWULAN'!X531</f>
        <v>81490000</v>
      </c>
      <c r="F537" s="89">
        <v>81490000</v>
      </c>
      <c r="G537" s="62">
        <v>128000</v>
      </c>
      <c r="H537" s="62">
        <v>750000</v>
      </c>
      <c r="I537" s="62">
        <v>7687950</v>
      </c>
      <c r="J537" s="62">
        <v>13843200</v>
      </c>
      <c r="K537" s="62">
        <v>21554000</v>
      </c>
      <c r="L537" s="62">
        <v>3298950</v>
      </c>
      <c r="M537" s="62">
        <v>11590000</v>
      </c>
      <c r="N537" s="62">
        <v>16200000</v>
      </c>
      <c r="O537" s="62">
        <v>3387900</v>
      </c>
      <c r="P537" s="62">
        <v>0</v>
      </c>
      <c r="Q537" s="62">
        <v>3050000</v>
      </c>
      <c r="R537" s="62">
        <v>0</v>
      </c>
      <c r="S537" s="62">
        <v>0</v>
      </c>
      <c r="T537" s="72">
        <f t="shared" si="28"/>
        <v>81490000</v>
      </c>
      <c r="U537" s="59">
        <f t="shared" si="29"/>
        <v>0</v>
      </c>
      <c r="V537" s="57">
        <f t="shared" si="30"/>
        <v>0</v>
      </c>
      <c r="W537" s="59">
        <v>0</v>
      </c>
      <c r="X537" s="59">
        <f t="shared" si="27"/>
        <v>0</v>
      </c>
    </row>
    <row r="538" spans="2:24">
      <c r="B538" s="79">
        <f>'PER TRIWULAN'!A532</f>
        <v>527</v>
      </c>
      <c r="C538" s="54" t="str">
        <f>'PER TRIWULAN'!I532</f>
        <v xml:space="preserve"> Pulokulon </v>
      </c>
      <c r="D538" s="36" t="str">
        <f>'PER TRIWULAN'!B532</f>
        <v>SD NEGERI 3 PULO KULON</v>
      </c>
      <c r="E538" s="71">
        <f>'PER TRIWULAN'!X532</f>
        <v>152540000</v>
      </c>
      <c r="F538" s="89">
        <v>152540000</v>
      </c>
      <c r="G538" s="62">
        <v>9779750</v>
      </c>
      <c r="H538" s="62">
        <v>1458000</v>
      </c>
      <c r="I538" s="62">
        <v>10257500</v>
      </c>
      <c r="J538" s="62">
        <v>33519250</v>
      </c>
      <c r="K538" s="62">
        <v>29490800</v>
      </c>
      <c r="L538" s="62">
        <v>2235700</v>
      </c>
      <c r="M538" s="62">
        <v>20491000</v>
      </c>
      <c r="N538" s="62">
        <v>28650000</v>
      </c>
      <c r="O538" s="62">
        <v>12833000</v>
      </c>
      <c r="P538" s="62">
        <v>0</v>
      </c>
      <c r="Q538" s="62">
        <v>2300000</v>
      </c>
      <c r="R538" s="62">
        <v>625000</v>
      </c>
      <c r="S538" s="62">
        <v>900000</v>
      </c>
      <c r="T538" s="72">
        <f t="shared" si="28"/>
        <v>152540000</v>
      </c>
      <c r="U538" s="59">
        <f t="shared" si="29"/>
        <v>0</v>
      </c>
      <c r="V538" s="57">
        <f t="shared" si="30"/>
        <v>0</v>
      </c>
      <c r="W538" s="59">
        <v>0</v>
      </c>
      <c r="X538" s="59">
        <f t="shared" si="27"/>
        <v>0</v>
      </c>
    </row>
    <row r="539" spans="2:24">
      <c r="B539" s="79">
        <f>'PER TRIWULAN'!A533</f>
        <v>528</v>
      </c>
      <c r="C539" s="54" t="str">
        <f>'PER TRIWULAN'!I533</f>
        <v xml:space="preserve"> Pulokulon </v>
      </c>
      <c r="D539" s="36" t="str">
        <f>'PER TRIWULAN'!B533</f>
        <v>SD NEGERI 3 RANDUREJO</v>
      </c>
      <c r="E539" s="71">
        <f>'PER TRIWULAN'!X533</f>
        <v>54810000</v>
      </c>
      <c r="F539" s="89">
        <v>54810000</v>
      </c>
      <c r="G539" s="62">
        <v>450000</v>
      </c>
      <c r="H539" s="62">
        <v>500000</v>
      </c>
      <c r="I539" s="62">
        <v>3292450</v>
      </c>
      <c r="J539" s="62">
        <v>7362800</v>
      </c>
      <c r="K539" s="62">
        <v>17339150</v>
      </c>
      <c r="L539" s="62">
        <v>713500</v>
      </c>
      <c r="M539" s="62">
        <v>2130000</v>
      </c>
      <c r="N539" s="62">
        <v>15300000</v>
      </c>
      <c r="O539" s="62">
        <v>3805500</v>
      </c>
      <c r="P539" s="62">
        <v>0</v>
      </c>
      <c r="Q539" s="62">
        <v>3100000</v>
      </c>
      <c r="R539" s="62">
        <v>0</v>
      </c>
      <c r="S539" s="62">
        <v>0</v>
      </c>
      <c r="T539" s="72">
        <f t="shared" si="28"/>
        <v>53993400</v>
      </c>
      <c r="U539" s="59">
        <f t="shared" si="29"/>
        <v>0</v>
      </c>
      <c r="V539" s="57">
        <f t="shared" si="30"/>
        <v>816600</v>
      </c>
      <c r="W539" s="59">
        <v>816600</v>
      </c>
      <c r="X539" s="59">
        <f t="shared" si="27"/>
        <v>0</v>
      </c>
    </row>
    <row r="540" spans="2:24">
      <c r="B540" s="79">
        <f>'PER TRIWULAN'!A534</f>
        <v>529</v>
      </c>
      <c r="C540" s="54" t="str">
        <f>'PER TRIWULAN'!I534</f>
        <v xml:space="preserve"> Pulokulon </v>
      </c>
      <c r="D540" s="36" t="str">
        <f>'PER TRIWULAN'!B534</f>
        <v>SD NEGERI 3 SIDOREJO</v>
      </c>
      <c r="E540" s="71">
        <f>'PER TRIWULAN'!X534</f>
        <v>73370000</v>
      </c>
      <c r="F540" s="89">
        <v>73370000</v>
      </c>
      <c r="G540" s="62">
        <v>0</v>
      </c>
      <c r="H540" s="62">
        <v>0</v>
      </c>
      <c r="I540" s="62">
        <v>9786400</v>
      </c>
      <c r="J540" s="62">
        <v>9549200</v>
      </c>
      <c r="K540" s="62">
        <v>14631550</v>
      </c>
      <c r="L540" s="62">
        <v>7224000</v>
      </c>
      <c r="M540" s="62">
        <v>3019000</v>
      </c>
      <c r="N540" s="62">
        <v>14400000</v>
      </c>
      <c r="O540" s="62">
        <v>2328000</v>
      </c>
      <c r="P540" s="62">
        <v>0</v>
      </c>
      <c r="Q540" s="62">
        <v>6114650</v>
      </c>
      <c r="R540" s="62">
        <v>5765000</v>
      </c>
      <c r="S540" s="62">
        <v>0</v>
      </c>
      <c r="T540" s="72">
        <f t="shared" si="28"/>
        <v>72817800</v>
      </c>
      <c r="U540" s="59">
        <f t="shared" si="29"/>
        <v>0</v>
      </c>
      <c r="V540" s="57">
        <f t="shared" si="30"/>
        <v>552200</v>
      </c>
      <c r="W540" s="59">
        <v>552200</v>
      </c>
      <c r="X540" s="59">
        <f t="shared" si="27"/>
        <v>0</v>
      </c>
    </row>
    <row r="541" spans="2:24">
      <c r="B541" s="79">
        <f>'PER TRIWULAN'!A535</f>
        <v>530</v>
      </c>
      <c r="C541" s="54" t="str">
        <f>'PER TRIWULAN'!I535</f>
        <v xml:space="preserve"> Pulokulon </v>
      </c>
      <c r="D541" s="36" t="str">
        <f>'PER TRIWULAN'!B535</f>
        <v>SD NEGERI 3 TUKO</v>
      </c>
      <c r="E541" s="71">
        <f>'PER TRIWULAN'!X535</f>
        <v>98890000</v>
      </c>
      <c r="F541" s="89">
        <v>98890000</v>
      </c>
      <c r="G541" s="62">
        <v>5920350</v>
      </c>
      <c r="H541" s="62">
        <v>958000</v>
      </c>
      <c r="I541" s="62">
        <v>17683950</v>
      </c>
      <c r="J541" s="62">
        <v>16505500</v>
      </c>
      <c r="K541" s="62">
        <v>9130500</v>
      </c>
      <c r="L541" s="62">
        <v>6150700</v>
      </c>
      <c r="M541" s="62">
        <v>16800000</v>
      </c>
      <c r="N541" s="62">
        <v>14700000</v>
      </c>
      <c r="O541" s="62">
        <v>3886000</v>
      </c>
      <c r="P541" s="62">
        <v>450000</v>
      </c>
      <c r="Q541" s="62">
        <v>3195000</v>
      </c>
      <c r="R541" s="62">
        <v>2380000</v>
      </c>
      <c r="S541" s="62">
        <v>1130000</v>
      </c>
      <c r="T541" s="72">
        <f t="shared" si="28"/>
        <v>98890000</v>
      </c>
      <c r="U541" s="59">
        <f t="shared" si="29"/>
        <v>0</v>
      </c>
      <c r="V541" s="57">
        <f t="shared" si="30"/>
        <v>0</v>
      </c>
      <c r="W541" s="59">
        <v>0</v>
      </c>
      <c r="X541" s="59">
        <f t="shared" si="27"/>
        <v>0</v>
      </c>
    </row>
    <row r="542" spans="2:24">
      <c r="B542" s="79">
        <f>'PER TRIWULAN'!A536</f>
        <v>531</v>
      </c>
      <c r="C542" s="54" t="str">
        <f>'PER TRIWULAN'!I536</f>
        <v xml:space="preserve"> Pulokulon </v>
      </c>
      <c r="D542" s="36" t="str">
        <f>'PER TRIWULAN'!B536</f>
        <v>SD NEGERI 4 JAMBON</v>
      </c>
      <c r="E542" s="71">
        <f>'PER TRIWULAN'!X536</f>
        <v>87000000</v>
      </c>
      <c r="F542" s="89">
        <v>87000000</v>
      </c>
      <c r="G542" s="62">
        <v>3266250</v>
      </c>
      <c r="H542" s="62">
        <v>1002000</v>
      </c>
      <c r="I542" s="62">
        <v>12198750</v>
      </c>
      <c r="J542" s="62">
        <v>23771100</v>
      </c>
      <c r="K542" s="62">
        <v>9416050</v>
      </c>
      <c r="L542" s="62">
        <v>1206850</v>
      </c>
      <c r="M542" s="62">
        <v>4480000</v>
      </c>
      <c r="N542" s="62">
        <v>22800000</v>
      </c>
      <c r="O542" s="62">
        <v>5259000</v>
      </c>
      <c r="P542" s="62">
        <v>0</v>
      </c>
      <c r="Q542" s="62">
        <v>3600000</v>
      </c>
      <c r="R542" s="62">
        <v>0</v>
      </c>
      <c r="S542" s="62">
        <v>0</v>
      </c>
      <c r="T542" s="72">
        <f t="shared" si="28"/>
        <v>87000000</v>
      </c>
      <c r="U542" s="59">
        <f t="shared" si="29"/>
        <v>0</v>
      </c>
      <c r="V542" s="57">
        <f t="shared" si="30"/>
        <v>0</v>
      </c>
      <c r="W542" s="59">
        <v>0</v>
      </c>
      <c r="X542" s="59">
        <f t="shared" si="27"/>
        <v>0</v>
      </c>
    </row>
    <row r="543" spans="2:24">
      <c r="B543" s="79">
        <f>'PER TRIWULAN'!A537</f>
        <v>532</v>
      </c>
      <c r="C543" s="54" t="str">
        <f>'PER TRIWULAN'!I537</f>
        <v xml:space="preserve"> Pulokulon </v>
      </c>
      <c r="D543" s="36" t="str">
        <f>'PER TRIWULAN'!B537</f>
        <v>SD NEGERI 4 JATIHARJO</v>
      </c>
      <c r="E543" s="71">
        <f>'PER TRIWULAN'!X537</f>
        <v>46545000</v>
      </c>
      <c r="F543" s="89">
        <v>46545000</v>
      </c>
      <c r="G543" s="62">
        <v>1835500</v>
      </c>
      <c r="H543" s="62">
        <v>0</v>
      </c>
      <c r="I543" s="62">
        <v>5313550</v>
      </c>
      <c r="J543" s="62">
        <v>6620600</v>
      </c>
      <c r="K543" s="62">
        <v>9964121</v>
      </c>
      <c r="L543" s="62">
        <v>884729</v>
      </c>
      <c r="M543" s="62">
        <v>795000</v>
      </c>
      <c r="N543" s="62">
        <v>17550000</v>
      </c>
      <c r="O543" s="62">
        <v>1081500</v>
      </c>
      <c r="P543" s="62">
        <v>0</v>
      </c>
      <c r="Q543" s="62">
        <v>2500000</v>
      </c>
      <c r="R543" s="62">
        <v>0</v>
      </c>
      <c r="S543" s="62">
        <v>0</v>
      </c>
      <c r="T543" s="72">
        <f t="shared" si="28"/>
        <v>46545000</v>
      </c>
      <c r="U543" s="59">
        <f t="shared" si="29"/>
        <v>0</v>
      </c>
      <c r="V543" s="57">
        <f t="shared" si="30"/>
        <v>0</v>
      </c>
      <c r="W543" s="59">
        <v>0</v>
      </c>
      <c r="X543" s="59">
        <f t="shared" si="27"/>
        <v>0</v>
      </c>
    </row>
    <row r="544" spans="2:24">
      <c r="B544" s="79">
        <f>'PER TRIWULAN'!A538</f>
        <v>533</v>
      </c>
      <c r="C544" s="54" t="str">
        <f>'PER TRIWULAN'!I538</f>
        <v xml:space="preserve"> Pulokulon </v>
      </c>
      <c r="D544" s="36" t="str">
        <f>'PER TRIWULAN'!B538</f>
        <v>SD NEGERI 4 KARANG HARJO</v>
      </c>
      <c r="E544" s="71">
        <f>'PER TRIWULAN'!X538</f>
        <v>104980000</v>
      </c>
      <c r="F544" s="89">
        <v>104980000</v>
      </c>
      <c r="G544" s="62">
        <v>2677050</v>
      </c>
      <c r="H544" s="62">
        <v>1106000</v>
      </c>
      <c r="I544" s="62">
        <v>8503700</v>
      </c>
      <c r="J544" s="62">
        <v>17379900</v>
      </c>
      <c r="K544" s="62">
        <v>19269014</v>
      </c>
      <c r="L544" s="62">
        <v>3300736</v>
      </c>
      <c r="M544" s="62">
        <v>5725500</v>
      </c>
      <c r="N544" s="62">
        <v>23850000</v>
      </c>
      <c r="O544" s="62">
        <v>11797000</v>
      </c>
      <c r="P544" s="62">
        <v>1049600</v>
      </c>
      <c r="Q544" s="62">
        <v>2400000</v>
      </c>
      <c r="R544" s="62">
        <v>3050000</v>
      </c>
      <c r="S544" s="62">
        <v>4781500</v>
      </c>
      <c r="T544" s="72">
        <f t="shared" si="28"/>
        <v>104890000</v>
      </c>
      <c r="U544" s="59">
        <f t="shared" si="29"/>
        <v>0</v>
      </c>
      <c r="V544" s="57">
        <f t="shared" si="30"/>
        <v>90000</v>
      </c>
      <c r="W544" s="59">
        <v>90000</v>
      </c>
      <c r="X544" s="59">
        <f t="shared" si="27"/>
        <v>0</v>
      </c>
    </row>
    <row r="545" spans="2:24">
      <c r="B545" s="79">
        <f>'PER TRIWULAN'!A539</f>
        <v>534</v>
      </c>
      <c r="C545" s="54" t="str">
        <f>'PER TRIWULAN'!I539</f>
        <v xml:space="preserve"> Pulokulon </v>
      </c>
      <c r="D545" s="36" t="str">
        <f>'PER TRIWULAN'!B539</f>
        <v>SD NEGERI 4 MANGUN REJO</v>
      </c>
      <c r="E545" s="71">
        <f>'PER TRIWULAN'!X539</f>
        <v>66700000</v>
      </c>
      <c r="F545" s="89">
        <v>66700000</v>
      </c>
      <c r="G545" s="62">
        <v>0</v>
      </c>
      <c r="H545" s="62">
        <v>0</v>
      </c>
      <c r="I545" s="62">
        <v>8522400</v>
      </c>
      <c r="J545" s="62">
        <v>14263200</v>
      </c>
      <c r="K545" s="62">
        <v>23607701</v>
      </c>
      <c r="L545" s="62">
        <v>447199</v>
      </c>
      <c r="M545" s="62">
        <v>1910000</v>
      </c>
      <c r="N545" s="62">
        <v>12500000</v>
      </c>
      <c r="O545" s="62">
        <v>2949500</v>
      </c>
      <c r="P545" s="62">
        <v>0</v>
      </c>
      <c r="Q545" s="62">
        <v>2500000</v>
      </c>
      <c r="R545" s="62">
        <v>0</v>
      </c>
      <c r="S545" s="62">
        <v>0</v>
      </c>
      <c r="T545" s="72">
        <f t="shared" si="28"/>
        <v>66700000</v>
      </c>
      <c r="U545" s="59">
        <f t="shared" si="29"/>
        <v>0</v>
      </c>
      <c r="V545" s="57">
        <f t="shared" si="30"/>
        <v>0</v>
      </c>
      <c r="W545" s="59">
        <v>0</v>
      </c>
      <c r="X545" s="59">
        <f t="shared" si="27"/>
        <v>0</v>
      </c>
    </row>
    <row r="546" spans="2:24">
      <c r="B546" s="79">
        <f>'PER TRIWULAN'!A540</f>
        <v>535</v>
      </c>
      <c r="C546" s="54" t="str">
        <f>'PER TRIWULAN'!I540</f>
        <v xml:space="preserve"> Pulokulon </v>
      </c>
      <c r="D546" s="36" t="str">
        <f>'PER TRIWULAN'!B540</f>
        <v>SD NEGERI 4 MLOWO KARANGTALUN</v>
      </c>
      <c r="E546" s="71">
        <f>'PER TRIWULAN'!X540</f>
        <v>44080000</v>
      </c>
      <c r="F546" s="89">
        <v>44080000</v>
      </c>
      <c r="G546" s="62">
        <v>983000</v>
      </c>
      <c r="H546" s="62">
        <v>900000</v>
      </c>
      <c r="I546" s="62">
        <v>4459050</v>
      </c>
      <c r="J546" s="62">
        <v>9838250</v>
      </c>
      <c r="K546" s="62">
        <v>5083200</v>
      </c>
      <c r="L546" s="62">
        <v>8941500</v>
      </c>
      <c r="M546" s="62">
        <v>1285000</v>
      </c>
      <c r="N546" s="62">
        <v>8700000</v>
      </c>
      <c r="O546" s="62">
        <v>2150000</v>
      </c>
      <c r="P546" s="62">
        <v>0</v>
      </c>
      <c r="Q546" s="62">
        <v>1650000</v>
      </c>
      <c r="R546" s="62">
        <v>0</v>
      </c>
      <c r="S546" s="62"/>
      <c r="T546" s="72">
        <f t="shared" si="28"/>
        <v>43990000</v>
      </c>
      <c r="U546" s="59">
        <f t="shared" si="29"/>
        <v>0</v>
      </c>
      <c r="V546" s="57">
        <f t="shared" si="30"/>
        <v>90000</v>
      </c>
      <c r="W546" s="59">
        <v>90000</v>
      </c>
      <c r="X546" s="59">
        <f t="shared" si="27"/>
        <v>0</v>
      </c>
    </row>
    <row r="547" spans="2:24">
      <c r="B547" s="79">
        <f>'PER TRIWULAN'!A541</f>
        <v>536</v>
      </c>
      <c r="C547" s="54" t="str">
        <f>'PER TRIWULAN'!I541</f>
        <v xml:space="preserve"> Pulokulon </v>
      </c>
      <c r="D547" s="36" t="str">
        <f>'PER TRIWULAN'!B541</f>
        <v>SD NEGERI 4 PANUNGGALAN</v>
      </c>
      <c r="E547" s="71">
        <f>'PER TRIWULAN'!X541</f>
        <v>85840000</v>
      </c>
      <c r="F547" s="89">
        <v>85840000</v>
      </c>
      <c r="G547" s="62">
        <v>9313500</v>
      </c>
      <c r="H547" s="62">
        <v>1032000</v>
      </c>
      <c r="I547" s="62">
        <v>10200900</v>
      </c>
      <c r="J547" s="62">
        <v>14847050</v>
      </c>
      <c r="K547" s="62">
        <v>8480400</v>
      </c>
      <c r="L547" s="62">
        <v>5223020</v>
      </c>
      <c r="M547" s="62">
        <v>1989700</v>
      </c>
      <c r="N547" s="62">
        <v>15600000</v>
      </c>
      <c r="O547" s="62">
        <v>3832600</v>
      </c>
      <c r="P547" s="62">
        <v>2380000</v>
      </c>
      <c r="Q547" s="62">
        <v>2500000</v>
      </c>
      <c r="R547" s="62">
        <v>4757500</v>
      </c>
      <c r="S547" s="62">
        <v>5651500</v>
      </c>
      <c r="T547" s="72">
        <f t="shared" si="28"/>
        <v>85808170</v>
      </c>
      <c r="U547" s="59">
        <f t="shared" si="29"/>
        <v>0</v>
      </c>
      <c r="V547" s="57">
        <f t="shared" si="30"/>
        <v>31830</v>
      </c>
      <c r="W547" s="59">
        <v>31830</v>
      </c>
      <c r="X547" s="59">
        <f t="shared" ref="X547:X573" si="31">V547-W547</f>
        <v>0</v>
      </c>
    </row>
    <row r="548" spans="2:24">
      <c r="B548" s="79">
        <f>'PER TRIWULAN'!A542</f>
        <v>537</v>
      </c>
      <c r="C548" s="54" t="str">
        <f>'PER TRIWULAN'!I542</f>
        <v xml:space="preserve"> Pulokulon </v>
      </c>
      <c r="D548" s="36" t="str">
        <f>'PER TRIWULAN'!B542</f>
        <v>SD NEGERI 4 PULOKULON</v>
      </c>
      <c r="E548" s="71">
        <f>'PER TRIWULAN'!X542</f>
        <v>149060000</v>
      </c>
      <c r="F548" s="89">
        <v>149060000</v>
      </c>
      <c r="G548" s="62">
        <v>9450750</v>
      </c>
      <c r="H548" s="62">
        <v>1800000</v>
      </c>
      <c r="I548" s="62">
        <v>14118700</v>
      </c>
      <c r="J548" s="62">
        <v>30920600</v>
      </c>
      <c r="K548" s="62">
        <v>19274700</v>
      </c>
      <c r="L548" s="62">
        <v>628000</v>
      </c>
      <c r="M548" s="62">
        <v>17180000</v>
      </c>
      <c r="N548" s="62">
        <v>33600000</v>
      </c>
      <c r="O548" s="62">
        <v>12072000</v>
      </c>
      <c r="P548" s="62">
        <v>0</v>
      </c>
      <c r="Q548" s="62">
        <v>2250000</v>
      </c>
      <c r="R548" s="62">
        <v>685000</v>
      </c>
      <c r="S548" s="62">
        <v>7080250</v>
      </c>
      <c r="T548" s="72">
        <f t="shared" si="28"/>
        <v>149060000</v>
      </c>
      <c r="U548" s="59">
        <f t="shared" si="29"/>
        <v>0</v>
      </c>
      <c r="V548" s="57">
        <f t="shared" si="30"/>
        <v>0</v>
      </c>
      <c r="W548" s="59">
        <v>0</v>
      </c>
      <c r="X548" s="59">
        <f t="shared" si="31"/>
        <v>0</v>
      </c>
    </row>
    <row r="549" spans="2:24">
      <c r="B549" s="79">
        <f>'PER TRIWULAN'!A543</f>
        <v>538</v>
      </c>
      <c r="C549" s="54" t="str">
        <f>'PER TRIWULAN'!I543</f>
        <v xml:space="preserve"> Pulokulon </v>
      </c>
      <c r="D549" s="36" t="str">
        <f>'PER TRIWULAN'!B543</f>
        <v>SD NEGERI 4 RANDUREJO</v>
      </c>
      <c r="E549" s="71">
        <f>'PER TRIWULAN'!X543</f>
        <v>59160000</v>
      </c>
      <c r="F549" s="89">
        <v>59160000</v>
      </c>
      <c r="G549" s="62">
        <v>0</v>
      </c>
      <c r="H549" s="62">
        <v>0</v>
      </c>
      <c r="I549" s="62">
        <v>2408700</v>
      </c>
      <c r="J549" s="62">
        <v>8223600</v>
      </c>
      <c r="K549" s="62">
        <v>19722050</v>
      </c>
      <c r="L549" s="62">
        <v>2708370</v>
      </c>
      <c r="M549" s="62">
        <v>3177000</v>
      </c>
      <c r="N549" s="62">
        <v>15200000</v>
      </c>
      <c r="O549" s="62">
        <v>6549000</v>
      </c>
      <c r="P549" s="62">
        <v>0</v>
      </c>
      <c r="Q549" s="62">
        <v>1170000</v>
      </c>
      <c r="R549" s="62">
        <v>0</v>
      </c>
      <c r="S549" s="62">
        <v>0</v>
      </c>
      <c r="T549" s="72">
        <f t="shared" si="28"/>
        <v>59158720</v>
      </c>
      <c r="U549" s="59">
        <f t="shared" si="29"/>
        <v>0</v>
      </c>
      <c r="V549" s="57">
        <f t="shared" si="30"/>
        <v>1280</v>
      </c>
      <c r="W549" s="59">
        <v>1280</v>
      </c>
      <c r="X549" s="59">
        <f t="shared" si="31"/>
        <v>0</v>
      </c>
    </row>
    <row r="550" spans="2:24">
      <c r="B550" s="79">
        <f>'PER TRIWULAN'!A544</f>
        <v>539</v>
      </c>
      <c r="C550" s="54" t="str">
        <f>'PER TRIWULAN'!I544</f>
        <v xml:space="preserve"> Pulokulon </v>
      </c>
      <c r="D550" s="36" t="str">
        <f>'PER TRIWULAN'!B544</f>
        <v>SD NEGERI 4 SEMBUNG HARJO</v>
      </c>
      <c r="E550" s="71">
        <f>'PER TRIWULAN'!X544</f>
        <v>148480000</v>
      </c>
      <c r="F550" s="89">
        <v>148480000</v>
      </c>
      <c r="G550" s="62">
        <v>5454618</v>
      </c>
      <c r="H550" s="62">
        <v>5682800</v>
      </c>
      <c r="I550" s="62">
        <v>24189146</v>
      </c>
      <c r="J550" s="62">
        <v>31474400</v>
      </c>
      <c r="K550" s="62">
        <v>13366373</v>
      </c>
      <c r="L550" s="62">
        <v>5645598</v>
      </c>
      <c r="M550" s="62">
        <v>15112361</v>
      </c>
      <c r="N550" s="62">
        <v>28600000</v>
      </c>
      <c r="O550" s="62">
        <v>14057000</v>
      </c>
      <c r="P550" s="62">
        <v>0</v>
      </c>
      <c r="Q550" s="62">
        <v>4147704</v>
      </c>
      <c r="R550" s="62">
        <v>750000</v>
      </c>
      <c r="S550" s="62">
        <v>0</v>
      </c>
      <c r="T550" s="72">
        <f t="shared" si="28"/>
        <v>148480000</v>
      </c>
      <c r="U550" s="59">
        <f t="shared" si="29"/>
        <v>0</v>
      </c>
      <c r="V550" s="57">
        <f t="shared" si="30"/>
        <v>0</v>
      </c>
      <c r="W550" s="59">
        <v>0</v>
      </c>
      <c r="X550" s="59">
        <f t="shared" si="31"/>
        <v>0</v>
      </c>
    </row>
    <row r="551" spans="2:24">
      <c r="B551" s="79">
        <f>'PER TRIWULAN'!A545</f>
        <v>540</v>
      </c>
      <c r="C551" s="54" t="str">
        <f>'PER TRIWULAN'!I545</f>
        <v xml:space="preserve"> Pulokulon </v>
      </c>
      <c r="D551" s="36" t="str">
        <f>'PER TRIWULAN'!B545</f>
        <v>SD NEGERI 4 SIDOREJO</v>
      </c>
      <c r="E551" s="71">
        <f>'PER TRIWULAN'!X545</f>
        <v>73370000</v>
      </c>
      <c r="F551" s="89">
        <v>73370000</v>
      </c>
      <c r="G551" s="62">
        <v>1106037</v>
      </c>
      <c r="H551" s="62">
        <v>885000</v>
      </c>
      <c r="I551" s="62">
        <v>7109850</v>
      </c>
      <c r="J551" s="62">
        <v>17924000</v>
      </c>
      <c r="K551" s="62">
        <v>14797167</v>
      </c>
      <c r="L551" s="62">
        <v>3420446</v>
      </c>
      <c r="M551" s="62">
        <v>6187000</v>
      </c>
      <c r="N551" s="62">
        <v>13200000</v>
      </c>
      <c r="O551" s="62">
        <v>3125500</v>
      </c>
      <c r="P551" s="62">
        <v>0</v>
      </c>
      <c r="Q551" s="62">
        <v>3250000</v>
      </c>
      <c r="R551" s="62">
        <v>825000</v>
      </c>
      <c r="S551" s="62">
        <v>1500000</v>
      </c>
      <c r="T551" s="72">
        <f t="shared" si="28"/>
        <v>73330000</v>
      </c>
      <c r="U551" s="59">
        <f t="shared" si="29"/>
        <v>0</v>
      </c>
      <c r="V551" s="57">
        <f t="shared" si="30"/>
        <v>40000</v>
      </c>
      <c r="W551" s="59">
        <v>40000</v>
      </c>
      <c r="X551" s="59">
        <f t="shared" si="31"/>
        <v>0</v>
      </c>
    </row>
    <row r="552" spans="2:24">
      <c r="B552" s="79">
        <f>'PER TRIWULAN'!A546</f>
        <v>541</v>
      </c>
      <c r="C552" s="54" t="str">
        <f>'PER TRIWULAN'!I546</f>
        <v xml:space="preserve"> Pulokulon </v>
      </c>
      <c r="D552" s="36" t="str">
        <f>'PER TRIWULAN'!B546</f>
        <v>SD NEGERI 4 TUKO</v>
      </c>
      <c r="E552" s="71">
        <f>'PER TRIWULAN'!X546</f>
        <v>82940000</v>
      </c>
      <c r="F552" s="89">
        <v>82940000</v>
      </c>
      <c r="G552" s="62">
        <v>0</v>
      </c>
      <c r="H552" s="62">
        <v>640000</v>
      </c>
      <c r="I552" s="62">
        <v>8619300</v>
      </c>
      <c r="J552" s="62">
        <v>30033400</v>
      </c>
      <c r="K552" s="62">
        <v>11208000</v>
      </c>
      <c r="L552" s="62">
        <v>944500</v>
      </c>
      <c r="M552" s="62">
        <v>2300000</v>
      </c>
      <c r="N552" s="62">
        <v>18000000</v>
      </c>
      <c r="O552" s="62">
        <v>2625800</v>
      </c>
      <c r="P552" s="62"/>
      <c r="Q552" s="62">
        <v>8200000</v>
      </c>
      <c r="R552" s="62">
        <v>369000</v>
      </c>
      <c r="S552" s="62"/>
      <c r="T552" s="72">
        <f t="shared" si="28"/>
        <v>82940000</v>
      </c>
      <c r="U552" s="59">
        <f t="shared" si="29"/>
        <v>0</v>
      </c>
      <c r="V552" s="57">
        <f t="shared" si="30"/>
        <v>0</v>
      </c>
      <c r="W552" s="59">
        <v>0</v>
      </c>
      <c r="X552" s="59">
        <f t="shared" si="31"/>
        <v>0</v>
      </c>
    </row>
    <row r="553" spans="2:24">
      <c r="B553" s="79">
        <f>'PER TRIWULAN'!A547</f>
        <v>542</v>
      </c>
      <c r="C553" s="54" t="str">
        <f>'PER TRIWULAN'!I547</f>
        <v xml:space="preserve"> Pulokulon </v>
      </c>
      <c r="D553" s="36" t="str">
        <f>'PER TRIWULAN'!B547</f>
        <v>SD NEGERI 5 PANUNGGALAN</v>
      </c>
      <c r="E553" s="71">
        <f>'PER TRIWULAN'!X547</f>
        <v>64090000</v>
      </c>
      <c r="F553" s="89">
        <v>64090000</v>
      </c>
      <c r="G553" s="62">
        <v>2351000</v>
      </c>
      <c r="H553" s="62">
        <v>372000</v>
      </c>
      <c r="I553" s="62">
        <v>9103850</v>
      </c>
      <c r="J553" s="62">
        <v>12477900</v>
      </c>
      <c r="K553" s="62">
        <v>15357050</v>
      </c>
      <c r="L553" s="62">
        <v>2275221</v>
      </c>
      <c r="M553" s="62">
        <v>2220000</v>
      </c>
      <c r="N553" s="62">
        <v>9800000</v>
      </c>
      <c r="O553" s="62">
        <v>5529900</v>
      </c>
      <c r="P553" s="62">
        <v>0</v>
      </c>
      <c r="Q553" s="62">
        <v>2800000</v>
      </c>
      <c r="R553" s="62">
        <v>1745000</v>
      </c>
      <c r="S553" s="62">
        <v>0</v>
      </c>
      <c r="T553" s="72">
        <f t="shared" si="28"/>
        <v>64031921</v>
      </c>
      <c r="U553" s="59">
        <f t="shared" si="29"/>
        <v>0</v>
      </c>
      <c r="V553" s="57">
        <f t="shared" si="30"/>
        <v>58079</v>
      </c>
      <c r="W553" s="59">
        <v>58079</v>
      </c>
      <c r="X553" s="59">
        <f t="shared" si="31"/>
        <v>0</v>
      </c>
    </row>
    <row r="554" spans="2:24">
      <c r="B554" s="79">
        <f>'PER TRIWULAN'!A548</f>
        <v>543</v>
      </c>
      <c r="C554" s="54" t="str">
        <f>'PER TRIWULAN'!I548</f>
        <v xml:space="preserve"> Pulokulon </v>
      </c>
      <c r="D554" s="36" t="str">
        <f>'PER TRIWULAN'!B548</f>
        <v>SD NEGERI 5 POJOK</v>
      </c>
      <c r="E554" s="71">
        <f>'PER TRIWULAN'!X548</f>
        <v>93380000</v>
      </c>
      <c r="F554" s="89">
        <v>93380000</v>
      </c>
      <c r="G554" s="62">
        <v>0</v>
      </c>
      <c r="H554" s="62">
        <v>630000</v>
      </c>
      <c r="I554" s="62">
        <v>4719650</v>
      </c>
      <c r="J554" s="62">
        <v>19177100</v>
      </c>
      <c r="K554" s="62">
        <v>33666150</v>
      </c>
      <c r="L554" s="62">
        <v>1156100</v>
      </c>
      <c r="M554" s="62">
        <v>5520000</v>
      </c>
      <c r="N554" s="62">
        <v>18600000</v>
      </c>
      <c r="O554" s="62">
        <v>5211000</v>
      </c>
      <c r="P554" s="62">
        <v>0</v>
      </c>
      <c r="Q554" s="62">
        <v>1200000</v>
      </c>
      <c r="R554" s="62">
        <v>3500000</v>
      </c>
      <c r="S554" s="62">
        <v>0</v>
      </c>
      <c r="T554" s="72">
        <f t="shared" si="28"/>
        <v>93380000</v>
      </c>
      <c r="U554" s="59">
        <f t="shared" si="29"/>
        <v>0</v>
      </c>
      <c r="V554" s="57">
        <f t="shared" si="30"/>
        <v>0</v>
      </c>
      <c r="W554" s="59">
        <v>0</v>
      </c>
      <c r="X554" s="59">
        <f t="shared" si="31"/>
        <v>0</v>
      </c>
    </row>
    <row r="555" spans="2:24">
      <c r="B555" s="79">
        <f>'PER TRIWULAN'!A549</f>
        <v>544</v>
      </c>
      <c r="C555" s="54" t="str">
        <f>'PER TRIWULAN'!I549</f>
        <v xml:space="preserve"> Pulokulon </v>
      </c>
      <c r="D555" s="36" t="str">
        <f>'PER TRIWULAN'!B549</f>
        <v>SD NEGERI 5 PULOKULON</v>
      </c>
      <c r="E555" s="71">
        <f>'PER TRIWULAN'!X549</f>
        <v>138330000</v>
      </c>
      <c r="F555" s="89">
        <v>138330000</v>
      </c>
      <c r="G555" s="62">
        <v>3076250</v>
      </c>
      <c r="H555" s="62">
        <v>900000</v>
      </c>
      <c r="I555" s="62">
        <v>13014250</v>
      </c>
      <c r="J555" s="62">
        <v>32738650</v>
      </c>
      <c r="K555" s="62">
        <v>19355450</v>
      </c>
      <c r="L555" s="62">
        <v>762900</v>
      </c>
      <c r="M555" s="62">
        <v>16984000</v>
      </c>
      <c r="N555" s="62">
        <v>33680000</v>
      </c>
      <c r="O555" s="62">
        <v>8178500</v>
      </c>
      <c r="P555" s="62">
        <v>0</v>
      </c>
      <c r="Q555" s="62">
        <v>5075000</v>
      </c>
      <c r="R555" s="62">
        <v>4185000</v>
      </c>
      <c r="S555" s="62">
        <v>0</v>
      </c>
      <c r="T555" s="72">
        <f t="shared" si="28"/>
        <v>137950000</v>
      </c>
      <c r="U555" s="59">
        <f t="shared" si="29"/>
        <v>0</v>
      </c>
      <c r="V555" s="57">
        <f t="shared" si="30"/>
        <v>380000</v>
      </c>
      <c r="W555" s="59">
        <v>380000</v>
      </c>
      <c r="X555" s="59">
        <f t="shared" si="31"/>
        <v>0</v>
      </c>
    </row>
    <row r="556" spans="2:24">
      <c r="B556" s="79">
        <f>'PER TRIWULAN'!A550</f>
        <v>545</v>
      </c>
      <c r="C556" s="54" t="str">
        <f>'PER TRIWULAN'!I550</f>
        <v xml:space="preserve"> Pulokulon </v>
      </c>
      <c r="D556" s="36" t="str">
        <f>'PER TRIWULAN'!B550</f>
        <v>SD NEGERI 5 SEMBUNGHARJO</v>
      </c>
      <c r="E556" s="71">
        <f>'PER TRIWULAN'!X550</f>
        <v>80620000</v>
      </c>
      <c r="F556" s="89">
        <v>80620000</v>
      </c>
      <c r="G556" s="62">
        <v>900000</v>
      </c>
      <c r="H556" s="62">
        <v>125000</v>
      </c>
      <c r="I556" s="62">
        <v>6717950</v>
      </c>
      <c r="J556" s="62">
        <v>11145450</v>
      </c>
      <c r="K556" s="62">
        <v>9890500</v>
      </c>
      <c r="L556" s="62">
        <v>3283000</v>
      </c>
      <c r="M556" s="62">
        <v>21114000</v>
      </c>
      <c r="N556" s="62">
        <v>15400000</v>
      </c>
      <c r="O556" s="62">
        <v>9501100</v>
      </c>
      <c r="P556" s="62">
        <v>0</v>
      </c>
      <c r="Q556" s="62">
        <v>2543000</v>
      </c>
      <c r="R556" s="62">
        <v>0</v>
      </c>
      <c r="S556" s="62">
        <v>0</v>
      </c>
      <c r="T556" s="72">
        <f t="shared" si="28"/>
        <v>80620000</v>
      </c>
      <c r="U556" s="59">
        <f t="shared" si="29"/>
        <v>0</v>
      </c>
      <c r="V556" s="57">
        <f t="shared" si="30"/>
        <v>0</v>
      </c>
      <c r="W556" s="59">
        <v>0</v>
      </c>
      <c r="X556" s="59">
        <f t="shared" si="31"/>
        <v>0</v>
      </c>
    </row>
    <row r="557" spans="2:24">
      <c r="B557" s="79">
        <f>'PER TRIWULAN'!A551</f>
        <v>546</v>
      </c>
      <c r="C557" s="54" t="str">
        <f>'PER TRIWULAN'!I551</f>
        <v xml:space="preserve"> Pulokulon </v>
      </c>
      <c r="D557" s="36" t="str">
        <f>'PER TRIWULAN'!B551</f>
        <v>SD NEGERI KECIL KARANGHARJO</v>
      </c>
      <c r="E557" s="71">
        <f>'PER TRIWULAN'!X551</f>
        <v>44080000</v>
      </c>
      <c r="F557" s="89">
        <v>44080000</v>
      </c>
      <c r="G557" s="62">
        <v>0</v>
      </c>
      <c r="H557" s="62">
        <v>950000</v>
      </c>
      <c r="I557" s="62">
        <v>360000</v>
      </c>
      <c r="J557" s="62">
        <v>4693400</v>
      </c>
      <c r="K557" s="62">
        <v>14460600</v>
      </c>
      <c r="L557" s="62">
        <v>1173000</v>
      </c>
      <c r="M557" s="62">
        <v>0</v>
      </c>
      <c r="N557" s="62">
        <v>14100000</v>
      </c>
      <c r="O557" s="62">
        <v>4644000</v>
      </c>
      <c r="P557" s="62">
        <v>0</v>
      </c>
      <c r="Q557" s="62">
        <v>400000</v>
      </c>
      <c r="R557" s="62">
        <v>3299000</v>
      </c>
      <c r="S557" s="62">
        <v>0</v>
      </c>
      <c r="T557" s="72">
        <f t="shared" si="28"/>
        <v>44080000</v>
      </c>
      <c r="U557" s="59">
        <f t="shared" si="29"/>
        <v>0</v>
      </c>
      <c r="V557" s="57">
        <f t="shared" si="30"/>
        <v>0</v>
      </c>
      <c r="W557" s="59">
        <v>0</v>
      </c>
      <c r="X557" s="59">
        <f t="shared" si="31"/>
        <v>0</v>
      </c>
    </row>
    <row r="558" spans="2:24">
      <c r="B558" s="79">
        <f>'PER TRIWULAN'!A552</f>
        <v>547</v>
      </c>
      <c r="C558" s="54" t="str">
        <f>'PER TRIWULAN'!I552</f>
        <v xml:space="preserve"> Pulokulon </v>
      </c>
      <c r="D558" s="36" t="str">
        <f>'PER TRIWULAN'!B552</f>
        <v>SD NEGERI KECIL POJOK</v>
      </c>
      <c r="E558" s="71">
        <f>'PER TRIWULAN'!X552</f>
        <v>24940000</v>
      </c>
      <c r="F558" s="89">
        <v>24940000</v>
      </c>
      <c r="G558" s="62">
        <v>284500</v>
      </c>
      <c r="H558" s="62">
        <v>400000</v>
      </c>
      <c r="I558" s="62">
        <v>2132700</v>
      </c>
      <c r="J558" s="62">
        <v>1783500</v>
      </c>
      <c r="K558" s="62">
        <v>7808300</v>
      </c>
      <c r="L558" s="62">
        <v>509000</v>
      </c>
      <c r="M558" s="62">
        <v>748000</v>
      </c>
      <c r="N558" s="62">
        <v>6290000</v>
      </c>
      <c r="O558" s="62">
        <v>1876000</v>
      </c>
      <c r="P558" s="62">
        <v>0</v>
      </c>
      <c r="Q558" s="62">
        <v>2650000</v>
      </c>
      <c r="R558" s="62">
        <v>0</v>
      </c>
      <c r="S558" s="62">
        <v>458000</v>
      </c>
      <c r="T558" s="72">
        <f t="shared" si="28"/>
        <v>24940000</v>
      </c>
      <c r="U558" s="59">
        <f t="shared" si="29"/>
        <v>0</v>
      </c>
      <c r="V558" s="57">
        <f t="shared" si="30"/>
        <v>0</v>
      </c>
      <c r="W558" s="59">
        <v>0</v>
      </c>
      <c r="X558" s="59">
        <f t="shared" si="31"/>
        <v>0</v>
      </c>
    </row>
    <row r="559" spans="2:24">
      <c r="B559" s="79">
        <f>'PER TRIWULAN'!A553</f>
        <v>548</v>
      </c>
      <c r="C559" s="54" t="str">
        <f>'PER TRIWULAN'!I553</f>
        <v xml:space="preserve"> Pulokulon </v>
      </c>
      <c r="D559" s="36" t="str">
        <f>'PER TRIWULAN'!B553</f>
        <v>SD NEGERI KECIL TUKO</v>
      </c>
      <c r="E559" s="71">
        <f>'PER TRIWULAN'!X553</f>
        <v>29580000</v>
      </c>
      <c r="F559" s="89">
        <v>29580000</v>
      </c>
      <c r="G559" s="62">
        <v>70000</v>
      </c>
      <c r="H559" s="62">
        <v>0</v>
      </c>
      <c r="I559" s="62">
        <v>2880150</v>
      </c>
      <c r="J559" s="62">
        <v>5501000</v>
      </c>
      <c r="K559" s="62">
        <v>7430050</v>
      </c>
      <c r="L559" s="62">
        <v>0</v>
      </c>
      <c r="M559" s="62">
        <v>800000</v>
      </c>
      <c r="N559" s="62">
        <v>6000000</v>
      </c>
      <c r="O559" s="62">
        <v>4758800</v>
      </c>
      <c r="P559" s="62">
        <v>0</v>
      </c>
      <c r="Q559" s="62">
        <v>1500000</v>
      </c>
      <c r="R559" s="62">
        <v>640000</v>
      </c>
      <c r="S559" s="62">
        <v>0</v>
      </c>
      <c r="T559" s="72">
        <f t="shared" si="28"/>
        <v>29580000</v>
      </c>
      <c r="U559" s="59">
        <f t="shared" si="29"/>
        <v>0</v>
      </c>
      <c r="V559" s="57">
        <f t="shared" si="30"/>
        <v>0</v>
      </c>
      <c r="W559" s="59">
        <v>0</v>
      </c>
      <c r="X559" s="59">
        <f t="shared" si="31"/>
        <v>0</v>
      </c>
    </row>
    <row r="560" spans="2:24">
      <c r="B560" s="79">
        <f>'PER TRIWULAN'!A554</f>
        <v>549</v>
      </c>
      <c r="C560" s="54" t="str">
        <f>'PER TRIWULAN'!I554</f>
        <v xml:space="preserve"> Pulokulon </v>
      </c>
      <c r="D560" s="36" t="str">
        <f>'PER TRIWULAN'!B554</f>
        <v>SD NEGERI 5 TUKO</v>
      </c>
      <c r="E560" s="71">
        <f>'PER TRIWULAN'!X554</f>
        <v>115710000</v>
      </c>
      <c r="F560" s="89">
        <v>115710000</v>
      </c>
      <c r="G560" s="62">
        <v>9190000</v>
      </c>
      <c r="H560" s="62">
        <v>175000</v>
      </c>
      <c r="I560" s="62">
        <v>8500200</v>
      </c>
      <c r="J560" s="62">
        <v>11322000</v>
      </c>
      <c r="K560" s="62">
        <v>10794664</v>
      </c>
      <c r="L560" s="62">
        <v>4334263</v>
      </c>
      <c r="M560" s="62">
        <v>5990000</v>
      </c>
      <c r="N560" s="62">
        <v>27250000</v>
      </c>
      <c r="O560" s="62">
        <v>3925400</v>
      </c>
      <c r="P560" s="62">
        <v>0</v>
      </c>
      <c r="Q560" s="62">
        <v>2000000</v>
      </c>
      <c r="R560" s="62">
        <v>869000</v>
      </c>
      <c r="S560" s="62">
        <v>31359473</v>
      </c>
      <c r="T560" s="72">
        <f t="shared" si="28"/>
        <v>115710000</v>
      </c>
      <c r="U560" s="59">
        <f t="shared" si="29"/>
        <v>0</v>
      </c>
      <c r="V560" s="57">
        <f t="shared" si="30"/>
        <v>0</v>
      </c>
      <c r="W560" s="59">
        <v>0</v>
      </c>
      <c r="X560" s="59">
        <f t="shared" si="31"/>
        <v>0</v>
      </c>
    </row>
    <row r="561" spans="2:24">
      <c r="B561" s="79">
        <f>'PER TRIWULAN'!A555</f>
        <v>550</v>
      </c>
      <c r="C561" s="54" t="str">
        <f>'PER TRIWULAN'!I555</f>
        <v xml:space="preserve"> Pulokulon </v>
      </c>
      <c r="D561" s="36" t="str">
        <f>'PER TRIWULAN'!B555</f>
        <v>SD NEGERI 1 MANGUNREJO</v>
      </c>
      <c r="E561" s="71">
        <f>'PER TRIWULAN'!X555</f>
        <v>92510000</v>
      </c>
      <c r="F561" s="89">
        <v>92510000</v>
      </c>
      <c r="G561" s="62">
        <v>0</v>
      </c>
      <c r="H561" s="62">
        <v>700000</v>
      </c>
      <c r="I561" s="62">
        <v>6080550</v>
      </c>
      <c r="J561" s="62">
        <v>14769300</v>
      </c>
      <c r="K561" s="62">
        <v>33722632</v>
      </c>
      <c r="L561" s="62">
        <v>126518</v>
      </c>
      <c r="M561" s="62">
        <v>3167000</v>
      </c>
      <c r="N561" s="62">
        <v>18925000</v>
      </c>
      <c r="O561" s="62">
        <v>7174000</v>
      </c>
      <c r="P561" s="62">
        <v>0</v>
      </c>
      <c r="Q561" s="62">
        <v>7650000</v>
      </c>
      <c r="R561" s="62">
        <v>195000</v>
      </c>
      <c r="S561" s="62">
        <v>0</v>
      </c>
      <c r="T561" s="72">
        <f t="shared" si="28"/>
        <v>92510000</v>
      </c>
      <c r="U561" s="59">
        <f t="shared" si="29"/>
        <v>0</v>
      </c>
      <c r="V561" s="57">
        <f t="shared" si="30"/>
        <v>0</v>
      </c>
      <c r="W561" s="59">
        <v>0</v>
      </c>
      <c r="X561" s="59">
        <f t="shared" si="31"/>
        <v>0</v>
      </c>
    </row>
    <row r="562" spans="2:24">
      <c r="B562" s="79">
        <f>'PER TRIWULAN'!A556</f>
        <v>551</v>
      </c>
      <c r="C562" s="54" t="str">
        <f>'PER TRIWULAN'!I556</f>
        <v xml:space="preserve"> Pulokulon </v>
      </c>
      <c r="D562" s="36" t="str">
        <f>'PER TRIWULAN'!B556</f>
        <v>SD NEGERI 2 MANGUNREJO</v>
      </c>
      <c r="E562" s="71">
        <f>'PER TRIWULAN'!X556</f>
        <v>77720000</v>
      </c>
      <c r="F562" s="89">
        <v>77720000</v>
      </c>
      <c r="G562" s="62">
        <v>0</v>
      </c>
      <c r="H562" s="62">
        <v>200000</v>
      </c>
      <c r="I562" s="62">
        <v>4528700</v>
      </c>
      <c r="J562" s="62">
        <v>10112700</v>
      </c>
      <c r="K562" s="62">
        <v>28825100</v>
      </c>
      <c r="L562" s="62">
        <v>98000</v>
      </c>
      <c r="M562" s="62">
        <v>9060000</v>
      </c>
      <c r="N562" s="62">
        <v>15535000</v>
      </c>
      <c r="O562" s="62">
        <v>6240500</v>
      </c>
      <c r="P562" s="62">
        <v>0</v>
      </c>
      <c r="Q562" s="62">
        <v>2150000</v>
      </c>
      <c r="R562" s="62">
        <v>970000</v>
      </c>
      <c r="S562" s="62">
        <v>0</v>
      </c>
      <c r="T562" s="72">
        <f t="shared" si="28"/>
        <v>77720000</v>
      </c>
      <c r="U562" s="59">
        <f t="shared" si="29"/>
        <v>0</v>
      </c>
      <c r="V562" s="57">
        <f t="shared" si="30"/>
        <v>0</v>
      </c>
      <c r="W562" s="59">
        <v>0</v>
      </c>
      <c r="X562" s="59">
        <f t="shared" si="31"/>
        <v>0</v>
      </c>
    </row>
    <row r="563" spans="2:24">
      <c r="B563" s="79">
        <f>'PER TRIWULAN'!A557</f>
        <v>552</v>
      </c>
      <c r="C563" s="54" t="str">
        <f>'PER TRIWULAN'!I557</f>
        <v xml:space="preserve"> Pulokulon </v>
      </c>
      <c r="D563" s="36" t="str">
        <f>'PER TRIWULAN'!B557</f>
        <v>SD NEGERI 2 JETAKSARI</v>
      </c>
      <c r="E563" s="71">
        <f>'PER TRIWULAN'!X557</f>
        <v>107880000</v>
      </c>
      <c r="F563" s="89">
        <v>107880000</v>
      </c>
      <c r="G563" s="62">
        <v>6396000</v>
      </c>
      <c r="H563" s="62">
        <v>625000</v>
      </c>
      <c r="I563" s="62">
        <v>16854900</v>
      </c>
      <c r="J563" s="62">
        <v>21781100</v>
      </c>
      <c r="K563" s="62">
        <v>18756300</v>
      </c>
      <c r="L563" s="62">
        <v>712768</v>
      </c>
      <c r="M563" s="62">
        <v>11013000</v>
      </c>
      <c r="N563" s="62">
        <v>15600000</v>
      </c>
      <c r="O563" s="62">
        <v>11592550</v>
      </c>
      <c r="P563" s="62" t="s">
        <v>1906</v>
      </c>
      <c r="Q563" s="62">
        <v>3250000</v>
      </c>
      <c r="R563" s="62">
        <v>1290000</v>
      </c>
      <c r="S563" s="62" t="s">
        <v>1906</v>
      </c>
      <c r="T563" s="72">
        <f t="shared" si="28"/>
        <v>107871618</v>
      </c>
      <c r="U563" s="59">
        <f t="shared" si="29"/>
        <v>0</v>
      </c>
      <c r="V563" s="57">
        <f t="shared" si="30"/>
        <v>8382</v>
      </c>
      <c r="W563" s="59">
        <v>8382</v>
      </c>
      <c r="X563" s="59">
        <f t="shared" si="31"/>
        <v>0</v>
      </c>
    </row>
    <row r="564" spans="2:24">
      <c r="B564" s="79">
        <f>'PER TRIWULAN'!A558</f>
        <v>553</v>
      </c>
      <c r="C564" s="54" t="str">
        <f>'PER TRIWULAN'!I558</f>
        <v xml:space="preserve"> Pulokulon </v>
      </c>
      <c r="D564" s="36" t="str">
        <f>'PER TRIWULAN'!B558</f>
        <v>SD NEGERI 1 PULOKULON</v>
      </c>
      <c r="E564" s="71">
        <f>'PER TRIWULAN'!X558</f>
        <v>81200000</v>
      </c>
      <c r="F564" s="89">
        <v>81200000</v>
      </c>
      <c r="G564" s="62">
        <v>498000</v>
      </c>
      <c r="H564" s="62">
        <v>760000</v>
      </c>
      <c r="I564" s="62">
        <v>9374325</v>
      </c>
      <c r="J564" s="62">
        <v>10773550</v>
      </c>
      <c r="K564" s="62">
        <v>28816500</v>
      </c>
      <c r="L564" s="62">
        <v>258625</v>
      </c>
      <c r="M564" s="62">
        <v>8866000</v>
      </c>
      <c r="N564" s="62">
        <v>12900000</v>
      </c>
      <c r="O564" s="62">
        <v>5533000</v>
      </c>
      <c r="P564" s="62">
        <v>1470000</v>
      </c>
      <c r="Q564" s="62">
        <v>1800000</v>
      </c>
      <c r="R564" s="62">
        <v>0</v>
      </c>
      <c r="S564" s="62">
        <v>0</v>
      </c>
      <c r="T564" s="72">
        <f t="shared" si="28"/>
        <v>81050000</v>
      </c>
      <c r="U564" s="59">
        <f t="shared" si="29"/>
        <v>0</v>
      </c>
      <c r="V564" s="57">
        <f t="shared" si="30"/>
        <v>150000</v>
      </c>
      <c r="W564" s="59">
        <v>150000</v>
      </c>
      <c r="X564" s="59">
        <f t="shared" si="31"/>
        <v>0</v>
      </c>
    </row>
    <row r="565" spans="2:24">
      <c r="B565" s="79">
        <f>'PER TRIWULAN'!A559</f>
        <v>554</v>
      </c>
      <c r="C565" s="54" t="str">
        <f>'PER TRIWULAN'!I559</f>
        <v xml:space="preserve"> Pulokulon </v>
      </c>
      <c r="D565" s="36" t="str">
        <f>'PER TRIWULAN'!B559</f>
        <v>SD NEGERI 1 SEMBUNGHARJO</v>
      </c>
      <c r="E565" s="71">
        <f>'PER TRIWULAN'!X559</f>
        <v>138330000</v>
      </c>
      <c r="F565" s="89">
        <v>138330000</v>
      </c>
      <c r="G565" s="62">
        <v>0</v>
      </c>
      <c r="H565" s="62">
        <v>150000</v>
      </c>
      <c r="I565" s="62">
        <v>15347126</v>
      </c>
      <c r="J565" s="62">
        <v>28708930</v>
      </c>
      <c r="K565" s="62">
        <v>26388750</v>
      </c>
      <c r="L565" s="62">
        <v>3620694</v>
      </c>
      <c r="M565" s="62">
        <v>10810000</v>
      </c>
      <c r="N565" s="62">
        <v>28900000</v>
      </c>
      <c r="O565" s="62">
        <v>14524500</v>
      </c>
      <c r="P565" s="62">
        <v>0</v>
      </c>
      <c r="Q565" s="62">
        <v>5280000</v>
      </c>
      <c r="R565" s="62">
        <v>4000000</v>
      </c>
      <c r="S565" s="62">
        <v>600000</v>
      </c>
      <c r="T565" s="72">
        <f t="shared" si="28"/>
        <v>138330000</v>
      </c>
      <c r="U565" s="59">
        <f t="shared" si="29"/>
        <v>0</v>
      </c>
      <c r="V565" s="57">
        <f t="shared" si="30"/>
        <v>0</v>
      </c>
      <c r="W565" s="59">
        <v>0</v>
      </c>
      <c r="X565" s="59">
        <f t="shared" si="31"/>
        <v>0</v>
      </c>
    </row>
    <row r="566" spans="2:24">
      <c r="B566" s="79">
        <f>'PER TRIWULAN'!A560</f>
        <v>555</v>
      </c>
      <c r="C566" s="54" t="str">
        <f>'PER TRIWULAN'!I560</f>
        <v xml:space="preserve"> Pulokulon </v>
      </c>
      <c r="D566" s="36" t="str">
        <f>'PER TRIWULAN'!B560</f>
        <v>SD NEGERI 2 SEMBUNGHARJO</v>
      </c>
      <c r="E566" s="71">
        <f>'PER TRIWULAN'!X560</f>
        <v>136880000</v>
      </c>
      <c r="F566" s="89">
        <v>136880000</v>
      </c>
      <c r="G566" s="62">
        <v>1200000</v>
      </c>
      <c r="H566" s="62">
        <v>1400000</v>
      </c>
      <c r="I566" s="62">
        <v>11100000</v>
      </c>
      <c r="J566" s="62">
        <v>12517000</v>
      </c>
      <c r="K566" s="62">
        <v>46389500</v>
      </c>
      <c r="L566" s="62">
        <v>893500</v>
      </c>
      <c r="M566" s="62">
        <v>15464000</v>
      </c>
      <c r="N566" s="62">
        <v>33150000</v>
      </c>
      <c r="O566" s="62">
        <v>13416000</v>
      </c>
      <c r="P566" s="62">
        <v>0</v>
      </c>
      <c r="Q566" s="62">
        <v>1350000</v>
      </c>
      <c r="R566" s="62">
        <v>0</v>
      </c>
      <c r="S566" s="62">
        <v>0</v>
      </c>
      <c r="T566" s="72">
        <f t="shared" si="28"/>
        <v>136880000</v>
      </c>
      <c r="U566" s="59">
        <f t="shared" si="29"/>
        <v>0</v>
      </c>
      <c r="V566" s="57">
        <f t="shared" si="30"/>
        <v>0</v>
      </c>
      <c r="W566" s="59">
        <v>0</v>
      </c>
      <c r="X566" s="59">
        <f t="shared" si="31"/>
        <v>0</v>
      </c>
    </row>
    <row r="567" spans="2:24">
      <c r="B567" s="79">
        <f>'PER TRIWULAN'!A561</f>
        <v>556</v>
      </c>
      <c r="C567" s="54" t="str">
        <f>'PER TRIWULAN'!I561</f>
        <v xml:space="preserve"> Pulokulon </v>
      </c>
      <c r="D567" s="36" t="str">
        <f>'PER TRIWULAN'!B561</f>
        <v>SD NEGERI 3 SEMBUNGHARJO</v>
      </c>
      <c r="E567" s="71">
        <f>'PER TRIWULAN'!X561</f>
        <v>101500000</v>
      </c>
      <c r="F567" s="89">
        <v>101500000</v>
      </c>
      <c r="G567" s="62">
        <v>1781750</v>
      </c>
      <c r="H567" s="62">
        <v>800000</v>
      </c>
      <c r="I567" s="62">
        <v>10737900</v>
      </c>
      <c r="J567" s="62">
        <v>15187200</v>
      </c>
      <c r="K567" s="62">
        <v>17773000</v>
      </c>
      <c r="L567" s="62">
        <v>240000</v>
      </c>
      <c r="M567" s="62">
        <v>6200000</v>
      </c>
      <c r="N567" s="62">
        <v>25594800</v>
      </c>
      <c r="O567" s="62">
        <v>10836000</v>
      </c>
      <c r="P567" s="62">
        <v>0</v>
      </c>
      <c r="Q567" s="62">
        <v>7732350</v>
      </c>
      <c r="R567" s="62">
        <v>2400000</v>
      </c>
      <c r="S567" s="62">
        <v>2217000</v>
      </c>
      <c r="T567" s="72">
        <f t="shared" si="28"/>
        <v>101500000</v>
      </c>
      <c r="U567" s="59">
        <f t="shared" si="29"/>
        <v>0</v>
      </c>
      <c r="V567" s="57">
        <f t="shared" si="30"/>
        <v>0</v>
      </c>
      <c r="W567" s="59">
        <v>0</v>
      </c>
      <c r="X567" s="59">
        <f t="shared" si="31"/>
        <v>0</v>
      </c>
    </row>
    <row r="568" spans="2:24">
      <c r="B568" s="79">
        <f>'PER TRIWULAN'!A562</f>
        <v>557</v>
      </c>
      <c r="C568" s="54" t="str">
        <f>'PER TRIWULAN'!I562</f>
        <v xml:space="preserve"> Pulokulon </v>
      </c>
      <c r="D568" s="36" t="str">
        <f>'PER TRIWULAN'!B562</f>
        <v>SD NEGERI 3 JAMBON</v>
      </c>
      <c r="E568" s="71">
        <f>'PER TRIWULAN'!X562</f>
        <v>84390000</v>
      </c>
      <c r="F568" s="89">
        <v>84390000</v>
      </c>
      <c r="G568" s="62">
        <v>1084000</v>
      </c>
      <c r="H568" s="62">
        <v>153000</v>
      </c>
      <c r="I568" s="62">
        <v>660000</v>
      </c>
      <c r="J568" s="62">
        <v>5693700</v>
      </c>
      <c r="K568" s="62">
        <v>13409750</v>
      </c>
      <c r="L568" s="62">
        <v>4055300</v>
      </c>
      <c r="M568" s="62">
        <v>9780000</v>
      </c>
      <c r="N568" s="62">
        <v>11300000</v>
      </c>
      <c r="O568" s="62">
        <v>3630500</v>
      </c>
      <c r="P568" s="62">
        <v>1200000</v>
      </c>
      <c r="Q568" s="62">
        <v>2500000</v>
      </c>
      <c r="R568" s="62">
        <v>520000</v>
      </c>
      <c r="S568" s="62">
        <v>30403750</v>
      </c>
      <c r="T568" s="72">
        <f t="shared" si="28"/>
        <v>84390000</v>
      </c>
      <c r="U568" s="59">
        <f t="shared" si="29"/>
        <v>0</v>
      </c>
      <c r="V568" s="57">
        <f t="shared" si="30"/>
        <v>0</v>
      </c>
      <c r="W568" s="59">
        <v>0</v>
      </c>
      <c r="X568" s="59">
        <f t="shared" si="31"/>
        <v>0</v>
      </c>
    </row>
    <row r="569" spans="2:24">
      <c r="B569" s="79">
        <f>'PER TRIWULAN'!A563</f>
        <v>558</v>
      </c>
      <c r="C569" s="54" t="str">
        <f>'PER TRIWULAN'!I563</f>
        <v xml:space="preserve"> Pulokulon </v>
      </c>
      <c r="D569" s="36" t="str">
        <f>'PER TRIWULAN'!B563</f>
        <v>SD NEGERI 3 POJOK</v>
      </c>
      <c r="E569" s="71">
        <f>'PER TRIWULAN'!X563</f>
        <v>48140000</v>
      </c>
      <c r="F569" s="89">
        <v>48140000</v>
      </c>
      <c r="G569" s="62">
        <v>2141000</v>
      </c>
      <c r="H569" s="62">
        <v>395000</v>
      </c>
      <c r="I569" s="62">
        <v>2517800</v>
      </c>
      <c r="J569" s="62">
        <v>6769800</v>
      </c>
      <c r="K569" s="62">
        <v>13879350</v>
      </c>
      <c r="L569" s="62">
        <v>1200000</v>
      </c>
      <c r="M569" s="62">
        <v>2125000</v>
      </c>
      <c r="N569" s="62">
        <v>9750000</v>
      </c>
      <c r="O569" s="62">
        <v>1958000</v>
      </c>
      <c r="P569" s="62">
        <v>0</v>
      </c>
      <c r="Q569" s="62">
        <v>7404050</v>
      </c>
      <c r="R569" s="62">
        <v>0</v>
      </c>
      <c r="S569" s="62">
        <v>0</v>
      </c>
      <c r="T569" s="72">
        <f t="shared" si="28"/>
        <v>48140000</v>
      </c>
      <c r="U569" s="59">
        <f t="shared" si="29"/>
        <v>0</v>
      </c>
      <c r="V569" s="57">
        <f t="shared" si="30"/>
        <v>0</v>
      </c>
      <c r="W569" s="59">
        <v>0</v>
      </c>
      <c r="X569" s="59">
        <f t="shared" si="31"/>
        <v>0</v>
      </c>
    </row>
    <row r="570" spans="2:24">
      <c r="B570" s="79">
        <f>'PER TRIWULAN'!A564</f>
        <v>559</v>
      </c>
      <c r="C570" s="54" t="str">
        <f>'PER TRIWULAN'!I564</f>
        <v xml:space="preserve"> Pulokulon </v>
      </c>
      <c r="D570" s="36" t="str">
        <f>'PER TRIWULAN'!B564</f>
        <v>SD NEGERI 4 POJOK</v>
      </c>
      <c r="E570" s="71">
        <f>'PER TRIWULAN'!X564</f>
        <v>90190000</v>
      </c>
      <c r="F570" s="89">
        <v>90190000</v>
      </c>
      <c r="G570" s="62">
        <v>628000</v>
      </c>
      <c r="H570" s="62">
        <v>300000</v>
      </c>
      <c r="I570" s="62">
        <v>20851100</v>
      </c>
      <c r="J570" s="62">
        <v>16670550</v>
      </c>
      <c r="K570" s="62">
        <v>27964850</v>
      </c>
      <c r="L570" s="62">
        <v>2402500</v>
      </c>
      <c r="M570" s="62">
        <v>600000</v>
      </c>
      <c r="N570" s="62">
        <v>14400000</v>
      </c>
      <c r="O570" s="62">
        <v>2443000</v>
      </c>
      <c r="P570" s="62"/>
      <c r="Q570" s="62">
        <v>3300000</v>
      </c>
      <c r="R570" s="62">
        <v>630000</v>
      </c>
      <c r="S570" s="62">
        <v>0</v>
      </c>
      <c r="T570" s="72">
        <f t="shared" si="28"/>
        <v>90190000</v>
      </c>
      <c r="U570" s="59">
        <f t="shared" si="29"/>
        <v>0</v>
      </c>
      <c r="V570" s="57">
        <f t="shared" si="30"/>
        <v>0</v>
      </c>
      <c r="W570" s="59">
        <v>0</v>
      </c>
      <c r="X570" s="59">
        <f t="shared" si="31"/>
        <v>0</v>
      </c>
    </row>
    <row r="571" spans="2:24">
      <c r="B571" s="79">
        <f>'PER TRIWULAN'!A565</f>
        <v>560</v>
      </c>
      <c r="C571" s="54" t="str">
        <f>'PER TRIWULAN'!I565</f>
        <v xml:space="preserve"> Pulokulon </v>
      </c>
      <c r="D571" s="36" t="str">
        <f>'PER TRIWULAN'!B565</f>
        <v>SD NEGERI 1 SIDOREJO</v>
      </c>
      <c r="E571" s="71">
        <f>'PER TRIWULAN'!X565</f>
        <v>118610000</v>
      </c>
      <c r="F571" s="89">
        <v>118610000</v>
      </c>
      <c r="G571" s="62">
        <v>1200000</v>
      </c>
      <c r="H571" s="62">
        <v>1118000</v>
      </c>
      <c r="I571" s="62">
        <v>6195970</v>
      </c>
      <c r="J571" s="62">
        <v>29471156</v>
      </c>
      <c r="K571" s="62">
        <v>21583122</v>
      </c>
      <c r="L571" s="62">
        <v>1877102</v>
      </c>
      <c r="M571" s="62">
        <v>22495000</v>
      </c>
      <c r="N571" s="62">
        <v>14400000</v>
      </c>
      <c r="O571" s="62">
        <v>11747900</v>
      </c>
      <c r="P571" s="62">
        <v>2064000</v>
      </c>
      <c r="Q571" s="62">
        <v>4887750</v>
      </c>
      <c r="R571" s="62">
        <v>0</v>
      </c>
      <c r="S571" s="62">
        <v>1570000</v>
      </c>
      <c r="T571" s="72">
        <f t="shared" si="28"/>
        <v>118610000</v>
      </c>
      <c r="U571" s="59">
        <f t="shared" si="29"/>
        <v>0</v>
      </c>
      <c r="V571" s="57">
        <f t="shared" si="30"/>
        <v>0</v>
      </c>
      <c r="W571" s="59">
        <v>0</v>
      </c>
      <c r="X571" s="59">
        <f t="shared" si="31"/>
        <v>0</v>
      </c>
    </row>
    <row r="572" spans="2:24">
      <c r="B572" s="79">
        <f>'PER TRIWULAN'!A566</f>
        <v>561</v>
      </c>
      <c r="C572" s="54" t="str">
        <f>'PER TRIWULAN'!I566</f>
        <v xml:space="preserve"> Pulokulon </v>
      </c>
      <c r="D572" s="36" t="str">
        <f>'PER TRIWULAN'!B566</f>
        <v>SD NEGERI 5 SIDOREJO</v>
      </c>
      <c r="E572" s="71">
        <f>'PER TRIWULAN'!X566</f>
        <v>72500000</v>
      </c>
      <c r="F572" s="89">
        <v>72500000</v>
      </c>
      <c r="G572" s="62">
        <v>0</v>
      </c>
      <c r="H572" s="62">
        <v>1088000</v>
      </c>
      <c r="I572" s="62">
        <v>9631250</v>
      </c>
      <c r="J572" s="62">
        <v>12082600</v>
      </c>
      <c r="K572" s="62">
        <v>8981942</v>
      </c>
      <c r="L572" s="62">
        <v>2057000</v>
      </c>
      <c r="M572" s="62">
        <v>8567000</v>
      </c>
      <c r="N572" s="62">
        <v>17800000</v>
      </c>
      <c r="O572" s="62">
        <v>2067500</v>
      </c>
      <c r="P572" s="62">
        <v>0</v>
      </c>
      <c r="Q572" s="62">
        <v>7743000</v>
      </c>
      <c r="R572" s="62">
        <v>2350000</v>
      </c>
      <c r="S572" s="62">
        <v>0</v>
      </c>
      <c r="T572" s="72">
        <f t="shared" si="28"/>
        <v>72368292</v>
      </c>
      <c r="U572" s="59">
        <f t="shared" si="29"/>
        <v>0</v>
      </c>
      <c r="V572" s="57">
        <f t="shared" si="30"/>
        <v>131708</v>
      </c>
      <c r="W572" s="59">
        <v>131708</v>
      </c>
      <c r="X572" s="59">
        <f t="shared" si="31"/>
        <v>0</v>
      </c>
    </row>
    <row r="573" spans="2:24">
      <c r="B573" s="79">
        <f>'PER TRIWULAN'!A567</f>
        <v>562</v>
      </c>
      <c r="C573" s="54" t="str">
        <f>'PER TRIWULAN'!I567</f>
        <v xml:space="preserve"> Pulokulon </v>
      </c>
      <c r="D573" s="36" t="str">
        <f>'PER TRIWULAN'!B567</f>
        <v>SD NEGERI 3 MLOWO KARANGTALUN</v>
      </c>
      <c r="E573" s="71">
        <f>'PER TRIWULAN'!X567</f>
        <v>73370000</v>
      </c>
      <c r="F573" s="89">
        <v>73370000</v>
      </c>
      <c r="G573" s="62">
        <v>2500000</v>
      </c>
      <c r="H573" s="62">
        <v>12303400</v>
      </c>
      <c r="I573" s="62">
        <v>13804000</v>
      </c>
      <c r="J573" s="62">
        <v>10559000</v>
      </c>
      <c r="K573" s="62">
        <v>1401000</v>
      </c>
      <c r="L573" s="62">
        <v>3652000</v>
      </c>
      <c r="M573" s="62">
        <v>16200000</v>
      </c>
      <c r="N573" s="62">
        <v>5209100</v>
      </c>
      <c r="O573" s="62">
        <v>0</v>
      </c>
      <c r="P573" s="62">
        <v>1646500</v>
      </c>
      <c r="Q573" s="62">
        <v>6095000</v>
      </c>
      <c r="R573" s="62">
        <v>0</v>
      </c>
      <c r="S573" s="62"/>
      <c r="T573" s="72">
        <f t="shared" si="28"/>
        <v>73370000</v>
      </c>
      <c r="U573" s="59">
        <f t="shared" si="29"/>
        <v>0</v>
      </c>
      <c r="V573" s="57">
        <f t="shared" si="30"/>
        <v>0</v>
      </c>
      <c r="W573" s="59">
        <v>0</v>
      </c>
      <c r="X573" s="59">
        <f t="shared" si="31"/>
        <v>0</v>
      </c>
    </row>
    <row r="574" spans="2:24">
      <c r="B574" s="79">
        <f>'PER TRIWULAN'!A568</f>
        <v>563</v>
      </c>
      <c r="C574" s="54" t="str">
        <f>'PER TRIWULAN'!I568</f>
        <v xml:space="preserve"> Purwodadi </v>
      </c>
      <c r="D574" s="36" t="str">
        <f>'PER TRIWULAN'!B568</f>
        <v>SD NEGERI 1 CANDISARI</v>
      </c>
      <c r="E574" s="71">
        <f>'PER TRIWULAN'!X568</f>
        <v>98020000</v>
      </c>
      <c r="F574" s="89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72">
        <f t="shared" si="28"/>
        <v>0</v>
      </c>
      <c r="U574" s="59">
        <f t="shared" si="29"/>
        <v>98020000</v>
      </c>
      <c r="V574" s="57">
        <f t="shared" si="30"/>
        <v>0</v>
      </c>
      <c r="W574" s="25"/>
      <c r="X574" s="25"/>
    </row>
    <row r="575" spans="2:24">
      <c r="B575" s="79">
        <f>'PER TRIWULAN'!A569</f>
        <v>564</v>
      </c>
      <c r="C575" s="54" t="str">
        <f>'PER TRIWULAN'!I569</f>
        <v xml:space="preserve"> Purwodadi </v>
      </c>
      <c r="D575" s="36" t="str">
        <f>'PER TRIWULAN'!B569</f>
        <v>SD NEGERI 1 CINGKRONG</v>
      </c>
      <c r="E575" s="71">
        <f>'PER TRIWULAN'!X569</f>
        <v>81200000</v>
      </c>
      <c r="F575" s="89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72">
        <f t="shared" si="28"/>
        <v>0</v>
      </c>
      <c r="U575" s="59">
        <f t="shared" si="29"/>
        <v>81200000</v>
      </c>
      <c r="V575" s="57">
        <f t="shared" si="30"/>
        <v>0</v>
      </c>
      <c r="W575" s="25"/>
      <c r="X575" s="25"/>
    </row>
    <row r="576" spans="2:24">
      <c r="B576" s="79">
        <f>'PER TRIWULAN'!A570</f>
        <v>565</v>
      </c>
      <c r="C576" s="54" t="str">
        <f>'PER TRIWULAN'!I570</f>
        <v xml:space="preserve"> Purwodadi </v>
      </c>
      <c r="D576" s="36" t="str">
        <f>'PER TRIWULAN'!B570</f>
        <v>SD NEGERI 1 DANYANG</v>
      </c>
      <c r="E576" s="71">
        <f>'PER TRIWULAN'!X570</f>
        <v>110780000</v>
      </c>
      <c r="F576" s="89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72">
        <f t="shared" si="28"/>
        <v>0</v>
      </c>
      <c r="U576" s="59">
        <f t="shared" si="29"/>
        <v>110780000</v>
      </c>
      <c r="V576" s="57">
        <f t="shared" si="30"/>
        <v>0</v>
      </c>
      <c r="W576" s="25"/>
      <c r="X576" s="25"/>
    </row>
    <row r="577" spans="2:24">
      <c r="B577" s="79">
        <f>'PER TRIWULAN'!A571</f>
        <v>566</v>
      </c>
      <c r="C577" s="54" t="str">
        <f>'PER TRIWULAN'!I571</f>
        <v xml:space="preserve"> Purwodadi </v>
      </c>
      <c r="D577" s="36" t="str">
        <f>'PER TRIWULAN'!B571</f>
        <v>SD NEGERI 1 GENUKSURAN</v>
      </c>
      <c r="E577" s="71">
        <f>'PER TRIWULAN'!X571</f>
        <v>136300000</v>
      </c>
      <c r="F577" s="89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72">
        <f t="shared" si="28"/>
        <v>0</v>
      </c>
      <c r="U577" s="59">
        <f t="shared" si="29"/>
        <v>136300000</v>
      </c>
      <c r="V577" s="57">
        <f t="shared" si="30"/>
        <v>0</v>
      </c>
      <c r="W577" s="25"/>
      <c r="X577" s="25"/>
    </row>
    <row r="578" spans="2:24">
      <c r="B578" s="79">
        <f>'PER TRIWULAN'!A572</f>
        <v>567</v>
      </c>
      <c r="C578" s="54" t="str">
        <f>'PER TRIWULAN'!I572</f>
        <v xml:space="preserve"> Purwodadi </v>
      </c>
      <c r="D578" s="36" t="str">
        <f>'PER TRIWULAN'!B572</f>
        <v>SD NEGERI 1 KALONGAN</v>
      </c>
      <c r="E578" s="71">
        <f>'PER TRIWULAN'!X572</f>
        <v>120930000</v>
      </c>
      <c r="F578" s="89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72">
        <f t="shared" si="28"/>
        <v>0</v>
      </c>
      <c r="U578" s="59">
        <f t="shared" si="29"/>
        <v>120930000</v>
      </c>
      <c r="V578" s="57">
        <f t="shared" si="30"/>
        <v>0</v>
      </c>
      <c r="W578" s="25"/>
      <c r="X578" s="25"/>
    </row>
    <row r="579" spans="2:24">
      <c r="B579" s="79">
        <f>'PER TRIWULAN'!A573</f>
        <v>568</v>
      </c>
      <c r="C579" s="54" t="str">
        <f>'PER TRIWULAN'!I573</f>
        <v xml:space="preserve"> Purwodadi </v>
      </c>
      <c r="D579" s="36" t="str">
        <f>'PER TRIWULAN'!B573</f>
        <v>SD NEGERI 1 KANDANGAN</v>
      </c>
      <c r="E579" s="71">
        <f>'PER TRIWULAN'!X573</f>
        <v>111940000</v>
      </c>
      <c r="F579" s="89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72">
        <f t="shared" si="28"/>
        <v>0</v>
      </c>
      <c r="U579" s="59">
        <f t="shared" si="29"/>
        <v>111940000</v>
      </c>
      <c r="V579" s="57">
        <f t="shared" si="30"/>
        <v>0</v>
      </c>
      <c r="W579" s="25"/>
      <c r="X579" s="25"/>
    </row>
    <row r="580" spans="2:24">
      <c r="B580" s="79">
        <f>'PER TRIWULAN'!A574</f>
        <v>569</v>
      </c>
      <c r="C580" s="54" t="str">
        <f>'PER TRIWULAN'!I574</f>
        <v xml:space="preserve"> Purwodadi </v>
      </c>
      <c r="D580" s="36" t="str">
        <f>'PER TRIWULAN'!B574</f>
        <v>SD NEGERI 1 KEDUNGREJO</v>
      </c>
      <c r="E580" s="71">
        <f>'PER TRIWULAN'!X574</f>
        <v>130210000</v>
      </c>
      <c r="F580" s="89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72">
        <f t="shared" si="28"/>
        <v>0</v>
      </c>
      <c r="U580" s="59">
        <f t="shared" si="29"/>
        <v>130210000</v>
      </c>
      <c r="V580" s="57">
        <f t="shared" si="30"/>
        <v>0</v>
      </c>
      <c r="W580" s="25"/>
      <c r="X580" s="25"/>
    </row>
    <row r="581" spans="2:24">
      <c r="B581" s="79">
        <f>'PER TRIWULAN'!A575</f>
        <v>570</v>
      </c>
      <c r="C581" s="54" t="str">
        <f>'PER TRIWULAN'!I575</f>
        <v xml:space="preserve"> Purwodadi </v>
      </c>
      <c r="D581" s="36" t="str">
        <f>'PER TRIWULAN'!B575</f>
        <v>SD NEGERI 1 KURIPAN</v>
      </c>
      <c r="E581" s="71">
        <f>'PER TRIWULAN'!X575</f>
        <v>135430000</v>
      </c>
      <c r="F581" s="89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72">
        <f t="shared" si="28"/>
        <v>0</v>
      </c>
      <c r="U581" s="59">
        <f t="shared" si="29"/>
        <v>135430000</v>
      </c>
      <c r="V581" s="57">
        <f t="shared" si="30"/>
        <v>0</v>
      </c>
      <c r="W581" s="25"/>
      <c r="X581" s="25"/>
    </row>
    <row r="582" spans="2:24">
      <c r="B582" s="79">
        <f>'PER TRIWULAN'!A576</f>
        <v>571</v>
      </c>
      <c r="C582" s="54" t="str">
        <f>'PER TRIWULAN'!I576</f>
        <v xml:space="preserve"> Purwodadi </v>
      </c>
      <c r="D582" s="36" t="str">
        <f>'PER TRIWULAN'!B576</f>
        <v>SD NEGERI 1 NAMBUHAN</v>
      </c>
      <c r="E582" s="71">
        <f>'PER TRIWULAN'!X576</f>
        <v>153120000</v>
      </c>
      <c r="F582" s="89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72">
        <f t="shared" si="28"/>
        <v>0</v>
      </c>
      <c r="U582" s="59">
        <f t="shared" si="29"/>
        <v>153120000</v>
      </c>
      <c r="V582" s="57">
        <f t="shared" si="30"/>
        <v>0</v>
      </c>
      <c r="W582" s="25"/>
      <c r="X582" s="25"/>
    </row>
    <row r="583" spans="2:24">
      <c r="B583" s="79">
        <f>'PER TRIWULAN'!A577</f>
        <v>572</v>
      </c>
      <c r="C583" s="54" t="str">
        <f>'PER TRIWULAN'!I577</f>
        <v xml:space="preserve"> Purwodadi </v>
      </c>
      <c r="D583" s="36" t="str">
        <f>'PER TRIWULAN'!B577</f>
        <v>SD NEGERI 1 NGEMBAK</v>
      </c>
      <c r="E583" s="71">
        <f>'PER TRIWULAN'!X577</f>
        <v>98020000</v>
      </c>
      <c r="F583" s="89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72">
        <f t="shared" si="28"/>
        <v>0</v>
      </c>
      <c r="U583" s="59">
        <f t="shared" si="29"/>
        <v>98020000</v>
      </c>
      <c r="V583" s="57">
        <f t="shared" si="30"/>
        <v>0</v>
      </c>
      <c r="W583" s="25"/>
      <c r="X583" s="25"/>
    </row>
    <row r="584" spans="2:24">
      <c r="B584" s="79">
        <f>'PER TRIWULAN'!A578</f>
        <v>573</v>
      </c>
      <c r="C584" s="54" t="str">
        <f>'PER TRIWULAN'!I578</f>
        <v xml:space="preserve"> Purwodadi </v>
      </c>
      <c r="D584" s="36" t="str">
        <f>'PER TRIWULAN'!B578</f>
        <v>SD NEGERI 1 NGLOBAR</v>
      </c>
      <c r="E584" s="71">
        <f>'PER TRIWULAN'!X578</f>
        <v>75980000</v>
      </c>
      <c r="F584" s="89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72">
        <f t="shared" si="28"/>
        <v>0</v>
      </c>
      <c r="U584" s="59">
        <f t="shared" si="29"/>
        <v>75980000</v>
      </c>
      <c r="V584" s="57">
        <f t="shared" si="30"/>
        <v>0</v>
      </c>
      <c r="W584" s="25"/>
      <c r="X584" s="25"/>
    </row>
    <row r="585" spans="2:24">
      <c r="B585" s="79">
        <f>'PER TRIWULAN'!A579</f>
        <v>574</v>
      </c>
      <c r="C585" s="54" t="str">
        <f>'PER TRIWULAN'!I579</f>
        <v xml:space="preserve"> Purwodadi </v>
      </c>
      <c r="D585" s="36" t="str">
        <f>'PER TRIWULAN'!B579</f>
        <v>SD NEGERI 1 NGRAJI</v>
      </c>
      <c r="E585" s="71">
        <f>'PER TRIWULAN'!X579</f>
        <v>91350000</v>
      </c>
      <c r="F585" s="89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72">
        <f t="shared" si="28"/>
        <v>0</v>
      </c>
      <c r="U585" s="59">
        <f t="shared" si="29"/>
        <v>91350000</v>
      </c>
      <c r="V585" s="57">
        <f t="shared" si="30"/>
        <v>0</v>
      </c>
      <c r="W585" s="25"/>
      <c r="X585" s="25"/>
    </row>
    <row r="586" spans="2:24">
      <c r="B586" s="79">
        <f>'PER TRIWULAN'!A580</f>
        <v>575</v>
      </c>
      <c r="C586" s="54" t="str">
        <f>'PER TRIWULAN'!I580</f>
        <v xml:space="preserve"> Purwodadi </v>
      </c>
      <c r="D586" s="36" t="str">
        <f>'PER TRIWULAN'!B580</f>
        <v>SD NEGERI 1 PULOREJO</v>
      </c>
      <c r="E586" s="71">
        <f>'PER TRIWULAN'!X580</f>
        <v>102370000</v>
      </c>
      <c r="F586" s="89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72">
        <f t="shared" si="28"/>
        <v>0</v>
      </c>
      <c r="U586" s="59">
        <f t="shared" si="29"/>
        <v>102370000</v>
      </c>
      <c r="V586" s="57">
        <f t="shared" si="30"/>
        <v>0</v>
      </c>
      <c r="W586" s="25"/>
      <c r="X586" s="25"/>
    </row>
    <row r="587" spans="2:24">
      <c r="B587" s="79">
        <f>'PER TRIWULAN'!A581</f>
        <v>576</v>
      </c>
      <c r="C587" s="54" t="str">
        <f>'PER TRIWULAN'!I581</f>
        <v xml:space="preserve"> Purwodadi </v>
      </c>
      <c r="D587" s="36" t="str">
        <f>'PER TRIWULAN'!B581</f>
        <v>SD NEGERI 1 PURWODADI</v>
      </c>
      <c r="E587" s="71">
        <f>'PER TRIWULAN'!X581</f>
        <v>205030000</v>
      </c>
      <c r="F587" s="89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72">
        <f t="shared" si="28"/>
        <v>0</v>
      </c>
      <c r="U587" s="59">
        <f t="shared" si="29"/>
        <v>205030000</v>
      </c>
      <c r="V587" s="57">
        <f t="shared" si="30"/>
        <v>0</v>
      </c>
      <c r="W587" s="25"/>
      <c r="X587" s="25"/>
    </row>
    <row r="588" spans="2:24">
      <c r="B588" s="79">
        <f>'PER TRIWULAN'!A582</f>
        <v>577</v>
      </c>
      <c r="C588" s="54" t="str">
        <f>'PER TRIWULAN'!I582</f>
        <v xml:space="preserve"> Purwodadi </v>
      </c>
      <c r="D588" s="36" t="str">
        <f>'PER TRIWULAN'!B582</f>
        <v>SD NEGERI 1 PUTAT</v>
      </c>
      <c r="E588" s="71">
        <f>'PER TRIWULAN'!X582</f>
        <v>77140000</v>
      </c>
      <c r="F588" s="89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72">
        <f t="shared" si="28"/>
        <v>0</v>
      </c>
      <c r="U588" s="59">
        <f t="shared" si="29"/>
        <v>77140000</v>
      </c>
      <c r="V588" s="57">
        <f t="shared" si="30"/>
        <v>0</v>
      </c>
      <c r="W588" s="25"/>
      <c r="X588" s="25"/>
    </row>
    <row r="589" spans="2:24">
      <c r="B589" s="79">
        <f>'PER TRIWULAN'!A583</f>
        <v>578</v>
      </c>
      <c r="C589" s="54" t="str">
        <f>'PER TRIWULAN'!I583</f>
        <v xml:space="preserve"> Purwodadi </v>
      </c>
      <c r="D589" s="36" t="str">
        <f>'PER TRIWULAN'!B583</f>
        <v>SD NEGERI 1 WARUKARANGANYAR</v>
      </c>
      <c r="E589" s="71">
        <f>'PER TRIWULAN'!X583</f>
        <v>92510000</v>
      </c>
      <c r="F589" s="89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72">
        <f t="shared" ref="T589:T652" si="32">SUM(G589:S589)</f>
        <v>0</v>
      </c>
      <c r="U589" s="59">
        <f t="shared" ref="U589:U652" si="33">E589-F589</f>
        <v>92510000</v>
      </c>
      <c r="V589" s="57">
        <f t="shared" ref="V589:V652" si="34">F589-T589</f>
        <v>0</v>
      </c>
      <c r="W589" s="25"/>
      <c r="X589" s="25"/>
    </row>
    <row r="590" spans="2:24">
      <c r="B590" s="79">
        <f>'PER TRIWULAN'!A584</f>
        <v>579</v>
      </c>
      <c r="C590" s="54" t="str">
        <f>'PER TRIWULAN'!I584</f>
        <v xml:space="preserve"> Purwodadi </v>
      </c>
      <c r="D590" s="36" t="str">
        <f>'PER TRIWULAN'!B584</f>
        <v>SD NEGERI 10 PURWODADI</v>
      </c>
      <c r="E590" s="71">
        <f>'PER TRIWULAN'!X584</f>
        <v>120060000</v>
      </c>
      <c r="F590" s="89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72">
        <f t="shared" si="32"/>
        <v>0</v>
      </c>
      <c r="U590" s="59">
        <f t="shared" si="33"/>
        <v>120060000</v>
      </c>
      <c r="V590" s="57">
        <f t="shared" si="34"/>
        <v>0</v>
      </c>
      <c r="W590" s="25"/>
      <c r="X590" s="25"/>
    </row>
    <row r="591" spans="2:24">
      <c r="B591" s="79">
        <f>'PER TRIWULAN'!A585</f>
        <v>580</v>
      </c>
      <c r="C591" s="54" t="str">
        <f>'PER TRIWULAN'!I585</f>
        <v xml:space="preserve"> Purwodadi </v>
      </c>
      <c r="D591" s="36" t="str">
        <f>'PER TRIWULAN'!B585</f>
        <v>SD NEGERI 11 PURWODADI</v>
      </c>
      <c r="E591" s="71">
        <f>'PER TRIWULAN'!X585</f>
        <v>80620000</v>
      </c>
      <c r="F591" s="89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72">
        <f t="shared" si="32"/>
        <v>0</v>
      </c>
      <c r="U591" s="59">
        <f t="shared" si="33"/>
        <v>80620000</v>
      </c>
      <c r="V591" s="57">
        <f t="shared" si="34"/>
        <v>0</v>
      </c>
      <c r="W591" s="25"/>
      <c r="X591" s="25"/>
    </row>
    <row r="592" spans="2:24">
      <c r="B592" s="79">
        <f>'PER TRIWULAN'!A586</f>
        <v>581</v>
      </c>
      <c r="C592" s="54" t="str">
        <f>'PER TRIWULAN'!I586</f>
        <v xml:space="preserve"> Purwodadi </v>
      </c>
      <c r="D592" s="36" t="str">
        <f>'PER TRIWULAN'!B586</f>
        <v>SD NEGERI 12 PURWODADI</v>
      </c>
      <c r="E592" s="71">
        <f>'PER TRIWULAN'!X586</f>
        <v>380480000</v>
      </c>
      <c r="F592" s="89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72">
        <f t="shared" si="32"/>
        <v>0</v>
      </c>
      <c r="U592" s="59">
        <f t="shared" si="33"/>
        <v>380480000</v>
      </c>
      <c r="V592" s="57">
        <f t="shared" si="34"/>
        <v>0</v>
      </c>
      <c r="W592" s="25"/>
      <c r="X592" s="25"/>
    </row>
    <row r="593" spans="2:24">
      <c r="B593" s="79">
        <f>'PER TRIWULAN'!A587</f>
        <v>582</v>
      </c>
      <c r="C593" s="54" t="str">
        <f>'PER TRIWULAN'!I587</f>
        <v xml:space="preserve"> Purwodadi </v>
      </c>
      <c r="D593" s="36" t="str">
        <f>'PER TRIWULAN'!B587</f>
        <v>SD NEGERI 13 PURWODADI</v>
      </c>
      <c r="E593" s="71">
        <f>'PER TRIWULAN'!X587</f>
        <v>22185000</v>
      </c>
      <c r="F593" s="89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72">
        <f t="shared" si="32"/>
        <v>0</v>
      </c>
      <c r="U593" s="59">
        <f t="shared" si="33"/>
        <v>22185000</v>
      </c>
      <c r="V593" s="57">
        <f t="shared" si="34"/>
        <v>0</v>
      </c>
      <c r="W593" s="25"/>
      <c r="X593" s="25"/>
    </row>
    <row r="594" spans="2:24">
      <c r="B594" s="79">
        <f>'PER TRIWULAN'!A588</f>
        <v>583</v>
      </c>
      <c r="C594" s="54" t="str">
        <f>'PER TRIWULAN'!I588</f>
        <v xml:space="preserve"> Purwodadi </v>
      </c>
      <c r="D594" s="36" t="str">
        <f>'PER TRIWULAN'!B588</f>
        <v>SD NEGERI 14 PURWODADI</v>
      </c>
      <c r="E594" s="71">
        <f>'PER TRIWULAN'!X588</f>
        <v>77430000</v>
      </c>
      <c r="F594" s="89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72">
        <f t="shared" si="32"/>
        <v>0</v>
      </c>
      <c r="U594" s="59">
        <f t="shared" si="33"/>
        <v>77430000</v>
      </c>
      <c r="V594" s="57">
        <f t="shared" si="34"/>
        <v>0</v>
      </c>
      <c r="W594" s="25"/>
      <c r="X594" s="25"/>
    </row>
    <row r="595" spans="2:24">
      <c r="B595" s="79">
        <f>'PER TRIWULAN'!A589</f>
        <v>584</v>
      </c>
      <c r="C595" s="54" t="str">
        <f>'PER TRIWULAN'!I589</f>
        <v xml:space="preserve"> Purwodadi </v>
      </c>
      <c r="D595" s="36" t="str">
        <f>'PER TRIWULAN'!B589</f>
        <v>SD NEGERI 16 PURWODADI</v>
      </c>
      <c r="E595" s="71">
        <f>'PER TRIWULAN'!X589</f>
        <v>192270000</v>
      </c>
      <c r="F595" s="89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72">
        <f t="shared" si="32"/>
        <v>0</v>
      </c>
      <c r="U595" s="59">
        <f t="shared" si="33"/>
        <v>192270000</v>
      </c>
      <c r="V595" s="57">
        <f t="shared" si="34"/>
        <v>0</v>
      </c>
      <c r="W595" s="25"/>
      <c r="X595" s="25"/>
    </row>
    <row r="596" spans="2:24">
      <c r="B596" s="79">
        <f>'PER TRIWULAN'!A590</f>
        <v>585</v>
      </c>
      <c r="C596" s="54" t="str">
        <f>'PER TRIWULAN'!I590</f>
        <v xml:space="preserve"> Purwodadi </v>
      </c>
      <c r="D596" s="36" t="str">
        <f>'PER TRIWULAN'!B590</f>
        <v>SD NEGERI 2 CANDISARI</v>
      </c>
      <c r="E596" s="71">
        <f>'PER TRIWULAN'!X590</f>
        <v>60900000</v>
      </c>
      <c r="F596" s="89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72">
        <f t="shared" si="32"/>
        <v>0</v>
      </c>
      <c r="U596" s="59">
        <f t="shared" si="33"/>
        <v>60900000</v>
      </c>
      <c r="V596" s="57">
        <f t="shared" si="34"/>
        <v>0</v>
      </c>
      <c r="W596" s="25"/>
      <c r="X596" s="25"/>
    </row>
    <row r="597" spans="2:24">
      <c r="B597" s="79">
        <f>'PER TRIWULAN'!A591</f>
        <v>586</v>
      </c>
      <c r="C597" s="54" t="str">
        <f>'PER TRIWULAN'!I591</f>
        <v xml:space="preserve"> Purwodadi </v>
      </c>
      <c r="D597" s="36" t="str">
        <f>'PER TRIWULAN'!B591</f>
        <v>SD NEGERI 2 CINGKRONG</v>
      </c>
      <c r="E597" s="71">
        <f>'PER TRIWULAN'!X591</f>
        <v>98310000</v>
      </c>
      <c r="F597" s="89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72">
        <f t="shared" si="32"/>
        <v>0</v>
      </c>
      <c r="U597" s="59">
        <f t="shared" si="33"/>
        <v>98310000</v>
      </c>
      <c r="V597" s="57">
        <f t="shared" si="34"/>
        <v>0</v>
      </c>
      <c r="W597" s="25"/>
      <c r="X597" s="25"/>
    </row>
    <row r="598" spans="2:24">
      <c r="B598" s="79">
        <f>'PER TRIWULAN'!A592</f>
        <v>587</v>
      </c>
      <c r="C598" s="54" t="str">
        <f>'PER TRIWULAN'!I592</f>
        <v xml:space="preserve"> Purwodadi </v>
      </c>
      <c r="D598" s="36" t="str">
        <f>'PER TRIWULAN'!B592</f>
        <v>SD NEGERI 2 DANYANG</v>
      </c>
      <c r="E598" s="71">
        <f>'PER TRIWULAN'!X592</f>
        <v>174580000</v>
      </c>
      <c r="F598" s="89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72">
        <f t="shared" si="32"/>
        <v>0</v>
      </c>
      <c r="U598" s="59">
        <f t="shared" si="33"/>
        <v>174580000</v>
      </c>
      <c r="V598" s="57">
        <f t="shared" si="34"/>
        <v>0</v>
      </c>
      <c r="W598" s="25"/>
      <c r="X598" s="25"/>
    </row>
    <row r="599" spans="2:24">
      <c r="B599" s="79">
        <f>'PER TRIWULAN'!A593</f>
        <v>588</v>
      </c>
      <c r="C599" s="54" t="str">
        <f>'PER TRIWULAN'!I593</f>
        <v xml:space="preserve"> Purwodadi </v>
      </c>
      <c r="D599" s="36" t="str">
        <f>'PER TRIWULAN'!B593</f>
        <v>SD NEGERI 2 GENUKSURAN</v>
      </c>
      <c r="E599" s="71">
        <f>'PER TRIWULAN'!X593</f>
        <v>111650000</v>
      </c>
      <c r="F599" s="89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72">
        <f t="shared" si="32"/>
        <v>0</v>
      </c>
      <c r="U599" s="59">
        <f t="shared" si="33"/>
        <v>111650000</v>
      </c>
      <c r="V599" s="57">
        <f t="shared" si="34"/>
        <v>0</v>
      </c>
      <c r="W599" s="25"/>
      <c r="X599" s="25"/>
    </row>
    <row r="600" spans="2:24">
      <c r="B600" s="79">
        <f>'PER TRIWULAN'!A594</f>
        <v>589</v>
      </c>
      <c r="C600" s="54" t="str">
        <f>'PER TRIWULAN'!I594</f>
        <v xml:space="preserve"> Purwodadi </v>
      </c>
      <c r="D600" s="36" t="str">
        <f>'PER TRIWULAN'!B594</f>
        <v>SD NEGERI 2 KALONGAN</v>
      </c>
      <c r="E600" s="71">
        <f>'PER TRIWULAN'!X594</f>
        <v>103530000</v>
      </c>
      <c r="F600" s="89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72">
        <f t="shared" si="32"/>
        <v>0</v>
      </c>
      <c r="U600" s="59">
        <f t="shared" si="33"/>
        <v>103530000</v>
      </c>
      <c r="V600" s="57">
        <f t="shared" si="34"/>
        <v>0</v>
      </c>
      <c r="W600" s="25"/>
      <c r="X600" s="25"/>
    </row>
    <row r="601" spans="2:24">
      <c r="B601" s="79">
        <f>'PER TRIWULAN'!A595</f>
        <v>590</v>
      </c>
      <c r="C601" s="54" t="str">
        <f>'PER TRIWULAN'!I595</f>
        <v xml:space="preserve"> Purwodadi </v>
      </c>
      <c r="D601" s="36" t="str">
        <f>'PER TRIWULAN'!B595</f>
        <v>SD NEGERI 2 KANDANGAN</v>
      </c>
      <c r="E601" s="71">
        <f>'PER TRIWULAN'!X595</f>
        <v>109620000</v>
      </c>
      <c r="F601" s="89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72">
        <f t="shared" si="32"/>
        <v>0</v>
      </c>
      <c r="U601" s="59">
        <f t="shared" si="33"/>
        <v>109620000</v>
      </c>
      <c r="V601" s="57">
        <f t="shared" si="34"/>
        <v>0</v>
      </c>
      <c r="W601" s="25"/>
      <c r="X601" s="25"/>
    </row>
    <row r="602" spans="2:24">
      <c r="B602" s="79">
        <f>'PER TRIWULAN'!A596</f>
        <v>591</v>
      </c>
      <c r="C602" s="54" t="str">
        <f>'PER TRIWULAN'!I596</f>
        <v xml:space="preserve"> Purwodadi </v>
      </c>
      <c r="D602" s="36" t="str">
        <f>'PER TRIWULAN'!B596</f>
        <v>SD NEGERI 2 KEDUNGREJO</v>
      </c>
      <c r="E602" s="71">
        <f>'PER TRIWULAN'!X596</f>
        <v>117740000</v>
      </c>
      <c r="F602" s="89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72">
        <f t="shared" si="32"/>
        <v>0</v>
      </c>
      <c r="U602" s="59">
        <f t="shared" si="33"/>
        <v>117740000</v>
      </c>
      <c r="V602" s="57">
        <f t="shared" si="34"/>
        <v>0</v>
      </c>
      <c r="W602" s="25"/>
      <c r="X602" s="25"/>
    </row>
    <row r="603" spans="2:24">
      <c r="B603" s="79">
        <f>'PER TRIWULAN'!A597</f>
        <v>592</v>
      </c>
      <c r="C603" s="54" t="str">
        <f>'PER TRIWULAN'!I597</f>
        <v xml:space="preserve"> Purwodadi </v>
      </c>
      <c r="D603" s="36" t="str">
        <f>'PER TRIWULAN'!B597</f>
        <v>SD NEGERI 2 KURIPAN</v>
      </c>
      <c r="E603" s="71">
        <f>'PER TRIWULAN'!X597</f>
        <v>101210000</v>
      </c>
      <c r="F603" s="89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72">
        <f t="shared" si="32"/>
        <v>0</v>
      </c>
      <c r="U603" s="59">
        <f t="shared" si="33"/>
        <v>101210000</v>
      </c>
      <c r="V603" s="57">
        <f t="shared" si="34"/>
        <v>0</v>
      </c>
      <c r="W603" s="25"/>
      <c r="X603" s="25"/>
    </row>
    <row r="604" spans="2:24">
      <c r="B604" s="79">
        <f>'PER TRIWULAN'!A598</f>
        <v>593</v>
      </c>
      <c r="C604" s="54" t="str">
        <f>'PER TRIWULAN'!I598</f>
        <v xml:space="preserve"> Purwodadi </v>
      </c>
      <c r="D604" s="36" t="str">
        <f>'PER TRIWULAN'!B598</f>
        <v>SD NEGERI 2 NAMBUHAN</v>
      </c>
      <c r="E604" s="71">
        <f>'PER TRIWULAN'!X598</f>
        <v>126730000</v>
      </c>
      <c r="F604" s="89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72">
        <f t="shared" si="32"/>
        <v>0</v>
      </c>
      <c r="U604" s="59">
        <f t="shared" si="33"/>
        <v>126730000</v>
      </c>
      <c r="V604" s="57">
        <f t="shared" si="34"/>
        <v>0</v>
      </c>
      <c r="W604" s="25"/>
      <c r="X604" s="25"/>
    </row>
    <row r="605" spans="2:24">
      <c r="B605" s="79">
        <f>'PER TRIWULAN'!A599</f>
        <v>594</v>
      </c>
      <c r="C605" s="54" t="str">
        <f>'PER TRIWULAN'!I599</f>
        <v xml:space="preserve"> Purwodadi </v>
      </c>
      <c r="D605" s="36" t="str">
        <f>'PER TRIWULAN'!B599</f>
        <v>SD NEGERI 2 NGEMBAK</v>
      </c>
      <c r="E605" s="71">
        <f>'PER TRIWULAN'!X599</f>
        <v>116000000</v>
      </c>
      <c r="F605" s="89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72">
        <f t="shared" si="32"/>
        <v>0</v>
      </c>
      <c r="U605" s="59">
        <f t="shared" si="33"/>
        <v>116000000</v>
      </c>
      <c r="V605" s="57">
        <f t="shared" si="34"/>
        <v>0</v>
      </c>
      <c r="W605" s="25"/>
      <c r="X605" s="25"/>
    </row>
    <row r="606" spans="2:24">
      <c r="B606" s="79">
        <f>'PER TRIWULAN'!A600</f>
        <v>595</v>
      </c>
      <c r="C606" s="54" t="str">
        <f>'PER TRIWULAN'!I600</f>
        <v xml:space="preserve"> Purwodadi </v>
      </c>
      <c r="D606" s="36" t="str">
        <f>'PER TRIWULAN'!B600</f>
        <v>SD NEGERI 2 NGLOBAR</v>
      </c>
      <c r="E606" s="71">
        <f>'PER TRIWULAN'!X600</f>
        <v>59450000</v>
      </c>
      <c r="F606" s="89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72">
        <f t="shared" si="32"/>
        <v>0</v>
      </c>
      <c r="U606" s="59">
        <f t="shared" si="33"/>
        <v>59450000</v>
      </c>
      <c r="V606" s="57">
        <f t="shared" si="34"/>
        <v>0</v>
      </c>
      <c r="W606" s="25"/>
      <c r="X606" s="25"/>
    </row>
    <row r="607" spans="2:24">
      <c r="B607" s="79">
        <f>'PER TRIWULAN'!A601</f>
        <v>596</v>
      </c>
      <c r="C607" s="54" t="str">
        <f>'PER TRIWULAN'!I601</f>
        <v xml:space="preserve"> Purwodadi </v>
      </c>
      <c r="D607" s="36" t="str">
        <f>'PER TRIWULAN'!B601</f>
        <v>SD NEGERI 2 NGRAJI</v>
      </c>
      <c r="E607" s="71">
        <f>'PER TRIWULAN'!X601</f>
        <v>86130000</v>
      </c>
      <c r="F607" s="89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72">
        <f t="shared" si="32"/>
        <v>0</v>
      </c>
      <c r="U607" s="59">
        <f t="shared" si="33"/>
        <v>86130000</v>
      </c>
      <c r="V607" s="57">
        <f t="shared" si="34"/>
        <v>0</v>
      </c>
      <c r="W607" s="25"/>
      <c r="X607" s="25"/>
    </row>
    <row r="608" spans="2:24">
      <c r="B608" s="79">
        <f>'PER TRIWULAN'!A602</f>
        <v>597</v>
      </c>
      <c r="C608" s="54" t="str">
        <f>'PER TRIWULAN'!I602</f>
        <v xml:space="preserve"> Purwodadi </v>
      </c>
      <c r="D608" s="36" t="str">
        <f>'PER TRIWULAN'!B602</f>
        <v>SD NEGERI 2 PULOREJO</v>
      </c>
      <c r="E608" s="71">
        <f>'PER TRIWULAN'!X602</f>
        <v>95990000</v>
      </c>
      <c r="F608" s="89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72">
        <f t="shared" si="32"/>
        <v>0</v>
      </c>
      <c r="U608" s="59">
        <f t="shared" si="33"/>
        <v>95990000</v>
      </c>
      <c r="V608" s="57">
        <f t="shared" si="34"/>
        <v>0</v>
      </c>
      <c r="W608" s="25"/>
      <c r="X608" s="25"/>
    </row>
    <row r="609" spans="2:24">
      <c r="B609" s="79">
        <f>'PER TRIWULAN'!A603</f>
        <v>598</v>
      </c>
      <c r="C609" s="54" t="str">
        <f>'PER TRIWULAN'!I603</f>
        <v xml:space="preserve"> Purwodadi </v>
      </c>
      <c r="D609" s="36" t="str">
        <f>'PER TRIWULAN'!B603</f>
        <v>SD NEGERI 2 PURWODADI</v>
      </c>
      <c r="E609" s="71">
        <f>'PER TRIWULAN'!X603</f>
        <v>169650000</v>
      </c>
      <c r="F609" s="89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72">
        <f t="shared" si="32"/>
        <v>0</v>
      </c>
      <c r="U609" s="59">
        <f t="shared" si="33"/>
        <v>169650000</v>
      </c>
      <c r="V609" s="57">
        <f t="shared" si="34"/>
        <v>0</v>
      </c>
      <c r="W609" s="25"/>
      <c r="X609" s="25"/>
    </row>
    <row r="610" spans="2:24">
      <c r="B610" s="79">
        <f>'PER TRIWULAN'!A604</f>
        <v>599</v>
      </c>
      <c r="C610" s="54" t="str">
        <f>'PER TRIWULAN'!I604</f>
        <v xml:space="preserve"> Purwodadi </v>
      </c>
      <c r="D610" s="36" t="str">
        <f>'PER TRIWULAN'!B604</f>
        <v>SD NEGERI 2 PUTAT</v>
      </c>
      <c r="E610" s="71">
        <f>'PER TRIWULAN'!X604</f>
        <v>43500000</v>
      </c>
      <c r="F610" s="89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72">
        <f t="shared" si="32"/>
        <v>0</v>
      </c>
      <c r="U610" s="59">
        <f t="shared" si="33"/>
        <v>43500000</v>
      </c>
      <c r="V610" s="57">
        <f t="shared" si="34"/>
        <v>0</v>
      </c>
      <c r="W610" s="25"/>
      <c r="X610" s="25"/>
    </row>
    <row r="611" spans="2:24">
      <c r="B611" s="79">
        <f>'PER TRIWULAN'!A605</f>
        <v>600</v>
      </c>
      <c r="C611" s="54" t="str">
        <f>'PER TRIWULAN'!I605</f>
        <v xml:space="preserve"> Purwodadi </v>
      </c>
      <c r="D611" s="36" t="str">
        <f>'PER TRIWULAN'!B605</f>
        <v>SD NEGERI 2 WARUKARANGANYAR</v>
      </c>
      <c r="E611" s="71">
        <f>'PER TRIWULAN'!X605</f>
        <v>110780000</v>
      </c>
      <c r="F611" s="89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72">
        <f t="shared" si="32"/>
        <v>0</v>
      </c>
      <c r="U611" s="59">
        <f t="shared" si="33"/>
        <v>110780000</v>
      </c>
      <c r="V611" s="57">
        <f t="shared" si="34"/>
        <v>0</v>
      </c>
      <c r="W611" s="25"/>
      <c r="X611" s="25"/>
    </row>
    <row r="612" spans="2:24">
      <c r="B612" s="79">
        <f>'PER TRIWULAN'!A606</f>
        <v>601</v>
      </c>
      <c r="C612" s="54" t="str">
        <f>'PER TRIWULAN'!I606</f>
        <v xml:space="preserve"> Purwodadi </v>
      </c>
      <c r="D612" s="36" t="str">
        <f>'PER TRIWULAN'!B606</f>
        <v>SD NEGERI 3 CANDISARI</v>
      </c>
      <c r="E612" s="71">
        <f>'PER TRIWULAN'!X606</f>
        <v>77720000</v>
      </c>
      <c r="F612" s="89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72">
        <f t="shared" si="32"/>
        <v>0</v>
      </c>
      <c r="U612" s="59">
        <f t="shared" si="33"/>
        <v>77720000</v>
      </c>
      <c r="V612" s="57">
        <f t="shared" si="34"/>
        <v>0</v>
      </c>
      <c r="W612" s="25"/>
      <c r="X612" s="25"/>
    </row>
    <row r="613" spans="2:24">
      <c r="B613" s="79">
        <f>'PER TRIWULAN'!A607</f>
        <v>602</v>
      </c>
      <c r="C613" s="54" t="str">
        <f>'PER TRIWULAN'!I607</f>
        <v xml:space="preserve"> Purwodadi </v>
      </c>
      <c r="D613" s="36" t="str">
        <f>'PER TRIWULAN'!B607</f>
        <v>SD NEGERI 3 CINGKRONG</v>
      </c>
      <c r="E613" s="71">
        <f>'PER TRIWULAN'!X607</f>
        <v>76125000</v>
      </c>
      <c r="F613" s="89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72">
        <f t="shared" si="32"/>
        <v>0</v>
      </c>
      <c r="U613" s="59">
        <f t="shared" si="33"/>
        <v>76125000</v>
      </c>
      <c r="V613" s="57">
        <f t="shared" si="34"/>
        <v>0</v>
      </c>
      <c r="W613" s="25"/>
      <c r="X613" s="25"/>
    </row>
    <row r="614" spans="2:24">
      <c r="B614" s="79">
        <f>'PER TRIWULAN'!A608</f>
        <v>603</v>
      </c>
      <c r="C614" s="54" t="str">
        <f>'PER TRIWULAN'!I608</f>
        <v xml:space="preserve"> Purwodadi </v>
      </c>
      <c r="D614" s="36" t="str">
        <f>'PER TRIWULAN'!B608</f>
        <v>SD NEGERI 3 DANYANG</v>
      </c>
      <c r="E614" s="71">
        <f>'PER TRIWULAN'!X608</f>
        <v>54230000</v>
      </c>
      <c r="F614" s="89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72">
        <f t="shared" si="32"/>
        <v>0</v>
      </c>
      <c r="U614" s="59">
        <f t="shared" si="33"/>
        <v>54230000</v>
      </c>
      <c r="V614" s="57">
        <f t="shared" si="34"/>
        <v>0</v>
      </c>
      <c r="W614" s="25"/>
      <c r="X614" s="25"/>
    </row>
    <row r="615" spans="2:24">
      <c r="B615" s="79">
        <f>'PER TRIWULAN'!A609</f>
        <v>604</v>
      </c>
      <c r="C615" s="54" t="str">
        <f>'PER TRIWULAN'!I609</f>
        <v xml:space="preserve"> Purwodadi </v>
      </c>
      <c r="D615" s="36" t="str">
        <f>'PER TRIWULAN'!B609</f>
        <v>SD NEGERI 3 GENUKSURAN</v>
      </c>
      <c r="E615" s="71">
        <f>'PER TRIWULAN'!X609</f>
        <v>18705000</v>
      </c>
      <c r="F615" s="89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72">
        <f t="shared" si="32"/>
        <v>0</v>
      </c>
      <c r="U615" s="59">
        <f t="shared" si="33"/>
        <v>18705000</v>
      </c>
      <c r="V615" s="57">
        <f t="shared" si="34"/>
        <v>0</v>
      </c>
      <c r="W615" s="25"/>
      <c r="X615" s="25"/>
    </row>
    <row r="616" spans="2:24">
      <c r="B616" s="79">
        <f>'PER TRIWULAN'!A610</f>
        <v>605</v>
      </c>
      <c r="C616" s="54" t="str">
        <f>'PER TRIWULAN'!I610</f>
        <v xml:space="preserve"> Purwodadi </v>
      </c>
      <c r="D616" s="36" t="str">
        <f>'PER TRIWULAN'!B610</f>
        <v>SD NEGERI 3 KALONGAN</v>
      </c>
      <c r="E616" s="71">
        <f>'PER TRIWULAN'!X610</f>
        <v>62060000</v>
      </c>
      <c r="F616" s="89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72">
        <f t="shared" si="32"/>
        <v>0</v>
      </c>
      <c r="U616" s="59">
        <f t="shared" si="33"/>
        <v>62060000</v>
      </c>
      <c r="V616" s="57">
        <f t="shared" si="34"/>
        <v>0</v>
      </c>
      <c r="W616" s="25"/>
      <c r="X616" s="25"/>
    </row>
    <row r="617" spans="2:24">
      <c r="B617" s="79">
        <f>'PER TRIWULAN'!A611</f>
        <v>606</v>
      </c>
      <c r="C617" s="54" t="str">
        <f>'PER TRIWULAN'!I611</f>
        <v xml:space="preserve"> Purwodadi </v>
      </c>
      <c r="D617" s="36" t="str">
        <f>'PER TRIWULAN'!B611</f>
        <v>SD NEGERI 3 KANDANGAN</v>
      </c>
      <c r="E617" s="71">
        <f>'PER TRIWULAN'!X611</f>
        <v>97730000</v>
      </c>
      <c r="F617" s="89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72">
        <f t="shared" si="32"/>
        <v>0</v>
      </c>
      <c r="U617" s="59">
        <f t="shared" si="33"/>
        <v>97730000</v>
      </c>
      <c r="V617" s="57">
        <f t="shared" si="34"/>
        <v>0</v>
      </c>
      <c r="W617" s="25"/>
      <c r="X617" s="25"/>
    </row>
    <row r="618" spans="2:24">
      <c r="B618" s="79">
        <f>'PER TRIWULAN'!A612</f>
        <v>607</v>
      </c>
      <c r="C618" s="54" t="str">
        <f>'PER TRIWULAN'!I612</f>
        <v xml:space="preserve"> Purwodadi </v>
      </c>
      <c r="D618" s="36" t="str">
        <f>'PER TRIWULAN'!B612</f>
        <v>SD NEGERI 3 KEDUNGREJO</v>
      </c>
      <c r="E618" s="71">
        <f>'PER TRIWULAN'!X612</f>
        <v>55390000</v>
      </c>
      <c r="F618" s="89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72">
        <f t="shared" si="32"/>
        <v>0</v>
      </c>
      <c r="U618" s="59">
        <f t="shared" si="33"/>
        <v>55390000</v>
      </c>
      <c r="V618" s="57">
        <f t="shared" si="34"/>
        <v>0</v>
      </c>
      <c r="W618" s="25"/>
      <c r="X618" s="25"/>
    </row>
    <row r="619" spans="2:24">
      <c r="B619" s="79">
        <f>'PER TRIWULAN'!A613</f>
        <v>608</v>
      </c>
      <c r="C619" s="54" t="str">
        <f>'PER TRIWULAN'!I613</f>
        <v xml:space="preserve"> Purwodadi </v>
      </c>
      <c r="D619" s="36" t="str">
        <f>'PER TRIWULAN'!B613</f>
        <v>SD NEGERI 3 KURIPAN</v>
      </c>
      <c r="E619" s="71">
        <f>'PER TRIWULAN'!X613</f>
        <v>121220000</v>
      </c>
      <c r="F619" s="89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72">
        <f t="shared" si="32"/>
        <v>0</v>
      </c>
      <c r="U619" s="59">
        <f t="shared" si="33"/>
        <v>121220000</v>
      </c>
      <c r="V619" s="57">
        <f t="shared" si="34"/>
        <v>0</v>
      </c>
      <c r="W619" s="25"/>
      <c r="X619" s="25"/>
    </row>
    <row r="620" spans="2:24">
      <c r="B620" s="79">
        <f>'PER TRIWULAN'!A614</f>
        <v>609</v>
      </c>
      <c r="C620" s="54" t="str">
        <f>'PER TRIWULAN'!I614</f>
        <v xml:space="preserve"> Purwodadi </v>
      </c>
      <c r="D620" s="36" t="str">
        <f>'PER TRIWULAN'!B614</f>
        <v>SD NEGERI 3 NAMBUHAN</v>
      </c>
      <c r="E620" s="71">
        <f>'PER TRIWULAN'!X614</f>
        <v>98310000</v>
      </c>
      <c r="F620" s="89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72">
        <f t="shared" si="32"/>
        <v>0</v>
      </c>
      <c r="U620" s="59">
        <f t="shared" si="33"/>
        <v>98310000</v>
      </c>
      <c r="V620" s="57">
        <f t="shared" si="34"/>
        <v>0</v>
      </c>
      <c r="W620" s="25"/>
      <c r="X620" s="25"/>
    </row>
    <row r="621" spans="2:24">
      <c r="B621" s="79">
        <f>'PER TRIWULAN'!A615</f>
        <v>610</v>
      </c>
      <c r="C621" s="54" t="str">
        <f>'PER TRIWULAN'!I615</f>
        <v xml:space="preserve"> Purwodadi </v>
      </c>
      <c r="D621" s="36" t="str">
        <f>'PER TRIWULAN'!B615</f>
        <v>SD NEGERI 3 NGEMBAK</v>
      </c>
      <c r="E621" s="71">
        <f>'PER TRIWULAN'!X615</f>
        <v>57710000</v>
      </c>
      <c r="F621" s="89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72">
        <f t="shared" si="32"/>
        <v>0</v>
      </c>
      <c r="U621" s="59">
        <f t="shared" si="33"/>
        <v>57710000</v>
      </c>
      <c r="V621" s="57">
        <f t="shared" si="34"/>
        <v>0</v>
      </c>
      <c r="W621" s="25"/>
      <c r="X621" s="25"/>
    </row>
    <row r="622" spans="2:24">
      <c r="B622" s="79">
        <f>'PER TRIWULAN'!A616</f>
        <v>611</v>
      </c>
      <c r="C622" s="54" t="str">
        <f>'PER TRIWULAN'!I616</f>
        <v xml:space="preserve"> Purwodadi </v>
      </c>
      <c r="D622" s="36" t="str">
        <f>'PER TRIWULAN'!B616</f>
        <v>SD NEGERI 3 NGLOBAR</v>
      </c>
      <c r="E622" s="71">
        <f>'PER TRIWULAN'!X616</f>
        <v>99760000</v>
      </c>
      <c r="F622" s="89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72">
        <f t="shared" si="32"/>
        <v>0</v>
      </c>
      <c r="U622" s="59">
        <f t="shared" si="33"/>
        <v>99760000</v>
      </c>
      <c r="V622" s="57">
        <f t="shared" si="34"/>
        <v>0</v>
      </c>
      <c r="W622" s="25"/>
      <c r="X622" s="25"/>
    </row>
    <row r="623" spans="2:24">
      <c r="B623" s="79">
        <f>'PER TRIWULAN'!A617</f>
        <v>612</v>
      </c>
      <c r="C623" s="54" t="str">
        <f>'PER TRIWULAN'!I617</f>
        <v xml:space="preserve"> Purwodadi </v>
      </c>
      <c r="D623" s="36" t="str">
        <f>'PER TRIWULAN'!B617</f>
        <v>SD NEGERI 3 NGRAJI</v>
      </c>
      <c r="E623" s="71">
        <f>'PER TRIWULAN'!X617</f>
        <v>147320000</v>
      </c>
      <c r="F623" s="89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72">
        <f t="shared" si="32"/>
        <v>0</v>
      </c>
      <c r="U623" s="59">
        <f t="shared" si="33"/>
        <v>147320000</v>
      </c>
      <c r="V623" s="57">
        <f t="shared" si="34"/>
        <v>0</v>
      </c>
      <c r="W623" s="25"/>
      <c r="X623" s="25"/>
    </row>
    <row r="624" spans="2:24">
      <c r="B624" s="79">
        <f>'PER TRIWULAN'!A618</f>
        <v>613</v>
      </c>
      <c r="C624" s="54" t="str">
        <f>'PER TRIWULAN'!I618</f>
        <v xml:space="preserve"> Purwodadi </v>
      </c>
      <c r="D624" s="36" t="str">
        <f>'PER TRIWULAN'!B618</f>
        <v>SD NEGERI 3 PURWODADI</v>
      </c>
      <c r="E624" s="71">
        <f>'PER TRIWULAN'!X618</f>
        <v>203870000</v>
      </c>
      <c r="F624" s="89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72">
        <f t="shared" si="32"/>
        <v>0</v>
      </c>
      <c r="U624" s="59">
        <f t="shared" si="33"/>
        <v>203870000</v>
      </c>
      <c r="V624" s="57">
        <f t="shared" si="34"/>
        <v>0</v>
      </c>
      <c r="W624" s="25"/>
      <c r="X624" s="25"/>
    </row>
    <row r="625" spans="2:24">
      <c r="B625" s="79">
        <f>'PER TRIWULAN'!A619</f>
        <v>614</v>
      </c>
      <c r="C625" s="54" t="str">
        <f>'PER TRIWULAN'!I619</f>
        <v xml:space="preserve"> Purwodadi </v>
      </c>
      <c r="D625" s="36" t="str">
        <f>'PER TRIWULAN'!B619</f>
        <v>SD NEGERI 3 PUTAT</v>
      </c>
      <c r="E625" s="71">
        <f>'PER TRIWULAN'!X619</f>
        <v>76270000</v>
      </c>
      <c r="F625" s="89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72">
        <f t="shared" si="32"/>
        <v>0</v>
      </c>
      <c r="U625" s="59">
        <f t="shared" si="33"/>
        <v>76270000</v>
      </c>
      <c r="V625" s="57">
        <f t="shared" si="34"/>
        <v>0</v>
      </c>
      <c r="W625" s="25"/>
      <c r="X625" s="25"/>
    </row>
    <row r="626" spans="2:24">
      <c r="B626" s="79">
        <f>'PER TRIWULAN'!A620</f>
        <v>615</v>
      </c>
      <c r="C626" s="54" t="str">
        <f>'PER TRIWULAN'!I620</f>
        <v xml:space="preserve"> Purwodadi </v>
      </c>
      <c r="D626" s="36" t="str">
        <f>'PER TRIWULAN'!B620</f>
        <v>SD NEGERI 4 CINGKRONG</v>
      </c>
      <c r="E626" s="71">
        <f>'PER TRIWULAN'!X620</f>
        <v>92800000</v>
      </c>
      <c r="F626" s="89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72">
        <f t="shared" si="32"/>
        <v>0</v>
      </c>
      <c r="U626" s="59">
        <f t="shared" si="33"/>
        <v>92800000</v>
      </c>
      <c r="V626" s="57">
        <f t="shared" si="34"/>
        <v>0</v>
      </c>
      <c r="W626" s="25"/>
      <c r="X626" s="25"/>
    </row>
    <row r="627" spans="2:24">
      <c r="B627" s="79">
        <f>'PER TRIWULAN'!A621</f>
        <v>616</v>
      </c>
      <c r="C627" s="54" t="str">
        <f>'PER TRIWULAN'!I621</f>
        <v xml:space="preserve"> Purwodadi </v>
      </c>
      <c r="D627" s="36" t="str">
        <f>'PER TRIWULAN'!B621</f>
        <v>SD NEGERI 4 KURIPAN</v>
      </c>
      <c r="E627" s="71">
        <f>'PER TRIWULAN'!X621</f>
        <v>103965000</v>
      </c>
      <c r="F627" s="89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72">
        <f t="shared" si="32"/>
        <v>0</v>
      </c>
      <c r="U627" s="59">
        <f t="shared" si="33"/>
        <v>103965000</v>
      </c>
      <c r="V627" s="57">
        <f t="shared" si="34"/>
        <v>0</v>
      </c>
      <c r="W627" s="25"/>
      <c r="X627" s="25"/>
    </row>
    <row r="628" spans="2:24">
      <c r="B628" s="79">
        <f>'PER TRIWULAN'!A622</f>
        <v>617</v>
      </c>
      <c r="C628" s="54" t="str">
        <f>'PER TRIWULAN'!I622</f>
        <v xml:space="preserve"> Purwodadi </v>
      </c>
      <c r="D628" s="36" t="str">
        <f>'PER TRIWULAN'!B622</f>
        <v>SD NEGERI 4 NAMBUHAN</v>
      </c>
      <c r="E628" s="71">
        <f>'PER TRIWULAN'!X622</f>
        <v>60320000</v>
      </c>
      <c r="F628" s="89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72">
        <f t="shared" si="32"/>
        <v>0</v>
      </c>
      <c r="U628" s="59">
        <f t="shared" si="33"/>
        <v>60320000</v>
      </c>
      <c r="V628" s="57">
        <f t="shared" si="34"/>
        <v>0</v>
      </c>
      <c r="W628" s="25"/>
      <c r="X628" s="25"/>
    </row>
    <row r="629" spans="2:24">
      <c r="B629" s="79">
        <f>'PER TRIWULAN'!A623</f>
        <v>618</v>
      </c>
      <c r="C629" s="54" t="str">
        <f>'PER TRIWULAN'!I623</f>
        <v xml:space="preserve"> Purwodadi </v>
      </c>
      <c r="D629" s="36" t="str">
        <f>'PER TRIWULAN'!B623</f>
        <v>SD NEGERI 4 NGEMBAK</v>
      </c>
      <c r="E629" s="71">
        <f>'PER TRIWULAN'!X623</f>
        <v>74820000</v>
      </c>
      <c r="F629" s="89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72">
        <f t="shared" si="32"/>
        <v>0</v>
      </c>
      <c r="U629" s="59">
        <f t="shared" si="33"/>
        <v>74820000</v>
      </c>
      <c r="V629" s="57">
        <f t="shared" si="34"/>
        <v>0</v>
      </c>
      <c r="W629" s="25"/>
      <c r="X629" s="25"/>
    </row>
    <row r="630" spans="2:24">
      <c r="B630" s="79">
        <f>'PER TRIWULAN'!A624</f>
        <v>619</v>
      </c>
      <c r="C630" s="54" t="str">
        <f>'PER TRIWULAN'!I624</f>
        <v xml:space="preserve"> Purwodadi </v>
      </c>
      <c r="D630" s="36" t="str">
        <f>'PER TRIWULAN'!B624</f>
        <v>SD NEGERI 4 NGRAJI</v>
      </c>
      <c r="E630" s="71">
        <f>'PER TRIWULAN'!X624</f>
        <v>111940000</v>
      </c>
      <c r="F630" s="89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72">
        <f t="shared" si="32"/>
        <v>0</v>
      </c>
      <c r="U630" s="59">
        <f t="shared" si="33"/>
        <v>111940000</v>
      </c>
      <c r="V630" s="57">
        <f t="shared" si="34"/>
        <v>0</v>
      </c>
      <c r="W630" s="25"/>
      <c r="X630" s="25"/>
    </row>
    <row r="631" spans="2:24">
      <c r="B631" s="79">
        <f>'PER TRIWULAN'!A625</f>
        <v>620</v>
      </c>
      <c r="C631" s="54" t="str">
        <f>'PER TRIWULAN'!I625</f>
        <v xml:space="preserve"> Purwodadi </v>
      </c>
      <c r="D631" s="36" t="str">
        <f>'PER TRIWULAN'!B625</f>
        <v>SD NEGERI 4 PURWODADI</v>
      </c>
      <c r="E631" s="71">
        <f>'PER TRIWULAN'!X625</f>
        <v>355540000</v>
      </c>
      <c r="F631" s="89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72">
        <f t="shared" si="32"/>
        <v>0</v>
      </c>
      <c r="U631" s="59">
        <f t="shared" si="33"/>
        <v>355540000</v>
      </c>
      <c r="V631" s="57">
        <f t="shared" si="34"/>
        <v>0</v>
      </c>
      <c r="W631" s="25"/>
      <c r="X631" s="25"/>
    </row>
    <row r="632" spans="2:24">
      <c r="B632" s="79">
        <f>'PER TRIWULAN'!A626</f>
        <v>621</v>
      </c>
      <c r="C632" s="54" t="str">
        <f>'PER TRIWULAN'!I626</f>
        <v xml:space="preserve"> Purwodadi </v>
      </c>
      <c r="D632" s="36" t="str">
        <f>'PER TRIWULAN'!B626</f>
        <v>SD NEGERI 5 KURIPAN</v>
      </c>
      <c r="E632" s="71">
        <f>'PER TRIWULAN'!X626</f>
        <v>61190000</v>
      </c>
      <c r="F632" s="89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72">
        <f t="shared" si="32"/>
        <v>0</v>
      </c>
      <c r="U632" s="59">
        <f t="shared" si="33"/>
        <v>61190000</v>
      </c>
      <c r="V632" s="57">
        <f t="shared" si="34"/>
        <v>0</v>
      </c>
      <c r="W632" s="25"/>
      <c r="X632" s="25"/>
    </row>
    <row r="633" spans="2:24">
      <c r="B633" s="79">
        <f>'PER TRIWULAN'!A627</f>
        <v>622</v>
      </c>
      <c r="C633" s="54" t="str">
        <f>'PER TRIWULAN'!I627</f>
        <v xml:space="preserve"> Purwodadi </v>
      </c>
      <c r="D633" s="36" t="str">
        <f>'PER TRIWULAN'!B627</f>
        <v>SD NEGERI 5 NGRAJI</v>
      </c>
      <c r="E633" s="71">
        <f>'PER TRIWULAN'!X627</f>
        <v>99470000</v>
      </c>
      <c r="F633" s="89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72">
        <f t="shared" si="32"/>
        <v>0</v>
      </c>
      <c r="U633" s="59">
        <f t="shared" si="33"/>
        <v>99470000</v>
      </c>
      <c r="V633" s="57">
        <f t="shared" si="34"/>
        <v>0</v>
      </c>
      <c r="W633" s="25"/>
      <c r="X633" s="25"/>
    </row>
    <row r="634" spans="2:24">
      <c r="B634" s="79">
        <f>'PER TRIWULAN'!A628</f>
        <v>623</v>
      </c>
      <c r="C634" s="54" t="str">
        <f>'PER TRIWULAN'!I628</f>
        <v xml:space="preserve"> Purwodadi </v>
      </c>
      <c r="D634" s="36" t="str">
        <f>'PER TRIWULAN'!B628</f>
        <v>SD NEGERI 5 PURWODADI</v>
      </c>
      <c r="E634" s="71">
        <f>'PER TRIWULAN'!X628</f>
        <v>121800000</v>
      </c>
      <c r="F634" s="89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72">
        <f t="shared" si="32"/>
        <v>0</v>
      </c>
      <c r="U634" s="59">
        <f t="shared" si="33"/>
        <v>121800000</v>
      </c>
      <c r="V634" s="57">
        <f t="shared" si="34"/>
        <v>0</v>
      </c>
      <c r="W634" s="25"/>
      <c r="X634" s="25"/>
    </row>
    <row r="635" spans="2:24">
      <c r="B635" s="79">
        <f>'PER TRIWULAN'!A629</f>
        <v>624</v>
      </c>
      <c r="C635" s="54" t="str">
        <f>'PER TRIWULAN'!I629</f>
        <v xml:space="preserve"> Purwodadi </v>
      </c>
      <c r="D635" s="36" t="str">
        <f>'PER TRIWULAN'!B629</f>
        <v>SD NEGERI 6 KURIPAN</v>
      </c>
      <c r="E635" s="71">
        <f>'PER TRIWULAN'!X629</f>
        <v>67860000</v>
      </c>
      <c r="F635" s="89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72">
        <f t="shared" si="32"/>
        <v>0</v>
      </c>
      <c r="U635" s="59">
        <f t="shared" si="33"/>
        <v>67860000</v>
      </c>
      <c r="V635" s="57">
        <f t="shared" si="34"/>
        <v>0</v>
      </c>
      <c r="W635" s="25"/>
      <c r="X635" s="25"/>
    </row>
    <row r="636" spans="2:24">
      <c r="B636" s="79">
        <f>'PER TRIWULAN'!A630</f>
        <v>625</v>
      </c>
      <c r="C636" s="54" t="str">
        <f>'PER TRIWULAN'!I630</f>
        <v xml:space="preserve"> Purwodadi </v>
      </c>
      <c r="D636" s="36" t="str">
        <f>'PER TRIWULAN'!B630</f>
        <v>SD NEGERI 6 PURWODADI</v>
      </c>
      <c r="E636" s="71">
        <f>'PER TRIWULAN'!X630</f>
        <v>147900000</v>
      </c>
      <c r="F636" s="89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72">
        <f t="shared" si="32"/>
        <v>0</v>
      </c>
      <c r="U636" s="59">
        <f t="shared" si="33"/>
        <v>147900000</v>
      </c>
      <c r="V636" s="57">
        <f t="shared" si="34"/>
        <v>0</v>
      </c>
      <c r="W636" s="25"/>
      <c r="X636" s="25"/>
    </row>
    <row r="637" spans="2:24">
      <c r="B637" s="79">
        <f>'PER TRIWULAN'!A631</f>
        <v>626</v>
      </c>
      <c r="C637" s="54" t="str">
        <f>'PER TRIWULAN'!I631</f>
        <v xml:space="preserve"> Purwodadi </v>
      </c>
      <c r="D637" s="36" t="str">
        <f>'PER TRIWULAN'!B631</f>
        <v>SD NEGERI 7 KURIPAN</v>
      </c>
      <c r="E637" s="71">
        <f>'PER TRIWULAN'!X631</f>
        <v>100050000</v>
      </c>
      <c r="F637" s="89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72">
        <f t="shared" si="32"/>
        <v>0</v>
      </c>
      <c r="U637" s="59">
        <f t="shared" si="33"/>
        <v>100050000</v>
      </c>
      <c r="V637" s="57">
        <f t="shared" si="34"/>
        <v>0</v>
      </c>
      <c r="W637" s="25"/>
      <c r="X637" s="25"/>
    </row>
    <row r="638" spans="2:24">
      <c r="B638" s="79">
        <f>'PER TRIWULAN'!A632</f>
        <v>627</v>
      </c>
      <c r="C638" s="54" t="str">
        <f>'PER TRIWULAN'!I632</f>
        <v xml:space="preserve"> Purwodadi </v>
      </c>
      <c r="D638" s="36" t="str">
        <f>'PER TRIWULAN'!B632</f>
        <v>SD NEGERI 8 PURWODADI</v>
      </c>
      <c r="E638" s="71">
        <f>'PER TRIWULAN'!X632</f>
        <v>130790000</v>
      </c>
      <c r="F638" s="89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72">
        <f t="shared" si="32"/>
        <v>0</v>
      </c>
      <c r="U638" s="59">
        <f t="shared" si="33"/>
        <v>130790000</v>
      </c>
      <c r="V638" s="57">
        <f t="shared" si="34"/>
        <v>0</v>
      </c>
      <c r="W638" s="25"/>
      <c r="X638" s="25"/>
    </row>
    <row r="639" spans="2:24">
      <c r="B639" s="79">
        <f>'PER TRIWULAN'!A633</f>
        <v>628</v>
      </c>
      <c r="C639" s="54" t="str">
        <f>'PER TRIWULAN'!I633</f>
        <v xml:space="preserve"> Purwodadi </v>
      </c>
      <c r="D639" s="36" t="str">
        <f>'PER TRIWULAN'!B633</f>
        <v>SD NEGERI 9 PURWODADI</v>
      </c>
      <c r="E639" s="71">
        <f>'PER TRIWULAN'!X633</f>
        <v>186760000</v>
      </c>
      <c r="F639" s="89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72">
        <f t="shared" si="32"/>
        <v>0</v>
      </c>
      <c r="U639" s="59">
        <f t="shared" si="33"/>
        <v>186760000</v>
      </c>
      <c r="V639" s="57">
        <f t="shared" si="34"/>
        <v>0</v>
      </c>
      <c r="W639" s="25"/>
      <c r="X639" s="25"/>
    </row>
    <row r="640" spans="2:24">
      <c r="B640" s="79">
        <f>'PER TRIWULAN'!A634</f>
        <v>629</v>
      </c>
      <c r="C640" s="54" t="str">
        <f>'PER TRIWULAN'!I634</f>
        <v xml:space="preserve"> Purwodadi </v>
      </c>
      <c r="D640" s="36" t="str">
        <f>'PER TRIWULAN'!B634</f>
        <v>SD NEGERI 1 KARANGANYAR</v>
      </c>
      <c r="E640" s="71">
        <f>'PER TRIWULAN'!X634</f>
        <v>102660000</v>
      </c>
      <c r="F640" s="89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72">
        <f t="shared" si="32"/>
        <v>0</v>
      </c>
      <c r="U640" s="59">
        <f t="shared" si="33"/>
        <v>102660000</v>
      </c>
      <c r="V640" s="57">
        <f t="shared" si="34"/>
        <v>0</v>
      </c>
      <c r="W640" s="25"/>
      <c r="X640" s="25"/>
    </row>
    <row r="641" spans="2:24">
      <c r="B641" s="79">
        <f>'PER TRIWULAN'!A635</f>
        <v>630</v>
      </c>
      <c r="C641" s="54" t="str">
        <f>'PER TRIWULAN'!I635</f>
        <v xml:space="preserve"> Purwodadi </v>
      </c>
      <c r="D641" s="36" t="str">
        <f>'PER TRIWULAN'!B635</f>
        <v>SD NEGERI 2 KARANGANYAR</v>
      </c>
      <c r="E641" s="71">
        <f>'PER TRIWULAN'!X635</f>
        <v>54375000</v>
      </c>
      <c r="F641" s="89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72">
        <f t="shared" si="32"/>
        <v>0</v>
      </c>
      <c r="U641" s="59">
        <f t="shared" si="33"/>
        <v>54375000</v>
      </c>
      <c r="V641" s="57">
        <f t="shared" si="34"/>
        <v>0</v>
      </c>
      <c r="W641" s="25"/>
      <c r="X641" s="25"/>
    </row>
    <row r="642" spans="2:24">
      <c r="B642" s="79">
        <f>'PER TRIWULAN'!A636</f>
        <v>631</v>
      </c>
      <c r="C642" s="54" t="str">
        <f>'PER TRIWULAN'!I636</f>
        <v xml:space="preserve"> Purwodadi </v>
      </c>
      <c r="D642" s="36" t="str">
        <f>'PER TRIWULAN'!B636</f>
        <v>SD NEGERI 3 KARANGNAYAR</v>
      </c>
      <c r="E642" s="71">
        <f>'PER TRIWULAN'!X636</f>
        <v>91930000</v>
      </c>
      <c r="F642" s="89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72">
        <f t="shared" si="32"/>
        <v>0</v>
      </c>
      <c r="U642" s="59">
        <f t="shared" si="33"/>
        <v>91930000</v>
      </c>
      <c r="V642" s="57">
        <f t="shared" si="34"/>
        <v>0</v>
      </c>
      <c r="W642" s="25"/>
      <c r="X642" s="25"/>
    </row>
    <row r="643" spans="2:24">
      <c r="B643" s="79">
        <f>'PER TRIWULAN'!A637</f>
        <v>632</v>
      </c>
      <c r="C643" s="54" t="str">
        <f>'PER TRIWULAN'!I637</f>
        <v xml:space="preserve"> Purwodadi </v>
      </c>
      <c r="D643" s="36" t="str">
        <f>'PER TRIWULAN'!B637</f>
        <v>SD ISLAMIC CENTER KURIPAN PURWODADI</v>
      </c>
      <c r="E643" s="71">
        <f>'PER TRIWULAN'!X637</f>
        <v>122090000</v>
      </c>
      <c r="F643" s="89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72">
        <f t="shared" si="32"/>
        <v>0</v>
      </c>
      <c r="U643" s="59">
        <f t="shared" si="33"/>
        <v>122090000</v>
      </c>
      <c r="V643" s="57">
        <f t="shared" si="34"/>
        <v>0</v>
      </c>
      <c r="W643" s="25"/>
      <c r="X643" s="25"/>
    </row>
    <row r="644" spans="2:24">
      <c r="B644" s="79">
        <f>'PER TRIWULAN'!A638</f>
        <v>633</v>
      </c>
      <c r="C644" s="54" t="str">
        <f>'PER TRIWULAN'!I638</f>
        <v xml:space="preserve"> Purwodadi </v>
      </c>
      <c r="D644" s="36" t="str">
        <f>'PER TRIWULAN'!B638</f>
        <v>SLB C. DANYANG</v>
      </c>
      <c r="E644" s="71">
        <f>'PER TRIWULAN'!X638</f>
        <v>31320000</v>
      </c>
      <c r="F644" s="89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72">
        <f t="shared" si="32"/>
        <v>0</v>
      </c>
      <c r="U644" s="59">
        <f t="shared" si="33"/>
        <v>31320000</v>
      </c>
      <c r="V644" s="57">
        <f t="shared" si="34"/>
        <v>0</v>
      </c>
      <c r="W644" s="25"/>
      <c r="X644" s="25"/>
    </row>
    <row r="645" spans="2:24">
      <c r="B645" s="79">
        <f>'PER TRIWULAN'!A639</f>
        <v>634</v>
      </c>
      <c r="C645" s="54" t="str">
        <f>'PER TRIWULAN'!I639</f>
        <v xml:space="preserve"> Tanggungharjo </v>
      </c>
      <c r="D645" s="36" t="str">
        <f>'PER TRIWULAN'!B639</f>
        <v>SD NEGERI 1 KAPUNG</v>
      </c>
      <c r="E645" s="71">
        <f>'PER TRIWULAN'!X639</f>
        <v>85550000</v>
      </c>
      <c r="F645" s="89">
        <v>85550000</v>
      </c>
      <c r="G645" s="62">
        <v>10270000</v>
      </c>
      <c r="H645" s="62"/>
      <c r="I645" s="62">
        <v>10707000</v>
      </c>
      <c r="J645" s="62">
        <v>7610000</v>
      </c>
      <c r="K645" s="62">
        <v>6200000</v>
      </c>
      <c r="L645" s="62">
        <v>7800000</v>
      </c>
      <c r="M645" s="62">
        <v>8310000</v>
      </c>
      <c r="N645" s="62">
        <v>9220000</v>
      </c>
      <c r="O645" s="62">
        <v>8404000</v>
      </c>
      <c r="P645" s="62"/>
      <c r="Q645" s="62">
        <v>8615000</v>
      </c>
      <c r="R645" s="62">
        <v>8414000</v>
      </c>
      <c r="S645" s="62"/>
      <c r="T645" s="72">
        <f t="shared" si="32"/>
        <v>85550000</v>
      </c>
      <c r="U645" s="59">
        <f t="shared" si="33"/>
        <v>0</v>
      </c>
      <c r="V645" s="57">
        <f t="shared" si="34"/>
        <v>0</v>
      </c>
      <c r="W645" s="59">
        <v>0</v>
      </c>
      <c r="X645" s="25"/>
    </row>
    <row r="646" spans="2:24">
      <c r="B646" s="79">
        <f>'PER TRIWULAN'!A640</f>
        <v>635</v>
      </c>
      <c r="C646" s="54" t="str">
        <f>'PER TRIWULAN'!I640</f>
        <v xml:space="preserve"> Tanggungharjo </v>
      </c>
      <c r="D646" s="36" t="str">
        <f>'PER TRIWULAN'!B640</f>
        <v>SD NEGERI 1 SUGIHMANIK</v>
      </c>
      <c r="E646" s="71">
        <f>'PER TRIWULAN'!X640</f>
        <v>90190000</v>
      </c>
      <c r="F646" s="89">
        <v>90190000</v>
      </c>
      <c r="G646" s="62">
        <v>441000</v>
      </c>
      <c r="H646" s="62">
        <v>1800000</v>
      </c>
      <c r="I646" s="62">
        <v>10135600</v>
      </c>
      <c r="J646" s="62">
        <v>9483550</v>
      </c>
      <c r="K646" s="62">
        <v>26878900</v>
      </c>
      <c r="L646" s="62">
        <v>2676850</v>
      </c>
      <c r="M646" s="62">
        <v>7029900</v>
      </c>
      <c r="N646" s="62">
        <v>17270000</v>
      </c>
      <c r="O646" s="62">
        <v>2971500</v>
      </c>
      <c r="P646" s="62">
        <v>5000000</v>
      </c>
      <c r="Q646" s="62">
        <v>4351200</v>
      </c>
      <c r="R646" s="62">
        <v>0</v>
      </c>
      <c r="S646" s="62">
        <v>2012000</v>
      </c>
      <c r="T646" s="72">
        <f t="shared" si="32"/>
        <v>90050500</v>
      </c>
      <c r="U646" s="59">
        <f t="shared" si="33"/>
        <v>0</v>
      </c>
      <c r="V646" s="57">
        <f t="shared" si="34"/>
        <v>139500</v>
      </c>
      <c r="W646" s="59">
        <v>139500</v>
      </c>
      <c r="X646" s="25"/>
    </row>
    <row r="647" spans="2:24">
      <c r="B647" s="79">
        <f>'PER TRIWULAN'!A641</f>
        <v>636</v>
      </c>
      <c r="C647" s="54" t="str">
        <f>'PER TRIWULAN'!I641</f>
        <v xml:space="preserve"> Tanggungharjo </v>
      </c>
      <c r="D647" s="36" t="str">
        <f>'PER TRIWULAN'!B641</f>
        <v>SD NEGERI 1 TANGGUNG</v>
      </c>
      <c r="E647" s="71">
        <f>'PER TRIWULAN'!X641</f>
        <v>145870000</v>
      </c>
      <c r="F647" s="89">
        <v>145870000</v>
      </c>
      <c r="G647" s="62">
        <v>2303750</v>
      </c>
      <c r="H647" s="62">
        <v>416500</v>
      </c>
      <c r="I647" s="62">
        <v>18762050</v>
      </c>
      <c r="J647" s="62">
        <v>18630100</v>
      </c>
      <c r="K647" s="62">
        <v>23369350</v>
      </c>
      <c r="L647" s="62">
        <v>8900350</v>
      </c>
      <c r="M647" s="62">
        <v>16330000</v>
      </c>
      <c r="N647" s="62">
        <v>31800000</v>
      </c>
      <c r="O647" s="62">
        <v>16851500</v>
      </c>
      <c r="P647" s="62">
        <v>6956400</v>
      </c>
      <c r="Q647" s="62">
        <v>1550000</v>
      </c>
      <c r="R647" s="62">
        <v>0</v>
      </c>
      <c r="S647" s="62">
        <v>0</v>
      </c>
      <c r="T647" s="72">
        <f t="shared" si="32"/>
        <v>145870000</v>
      </c>
      <c r="U647" s="59">
        <f t="shared" si="33"/>
        <v>0</v>
      </c>
      <c r="V647" s="57">
        <f t="shared" si="34"/>
        <v>0</v>
      </c>
      <c r="W647" s="59">
        <v>0</v>
      </c>
      <c r="X647" s="25"/>
    </row>
    <row r="648" spans="2:24">
      <c r="B648" s="79">
        <f>'PER TRIWULAN'!A642</f>
        <v>637</v>
      </c>
      <c r="C648" s="54" t="str">
        <f>'PER TRIWULAN'!I642</f>
        <v xml:space="preserve"> Tanggungharjo </v>
      </c>
      <c r="D648" s="36" t="str">
        <f>'PER TRIWULAN'!B642</f>
        <v>SD NEGERI 2 KAPUNG</v>
      </c>
      <c r="E648" s="71">
        <f>'PER TRIWULAN'!X642</f>
        <v>73370000</v>
      </c>
      <c r="F648" s="89">
        <v>73370000</v>
      </c>
      <c r="G648" s="62">
        <v>2373350</v>
      </c>
      <c r="H648" s="62">
        <v>540000</v>
      </c>
      <c r="I648" s="62">
        <v>9702750</v>
      </c>
      <c r="J648" s="62">
        <v>10416380</v>
      </c>
      <c r="K648" s="62">
        <v>20495056</v>
      </c>
      <c r="L648" s="62">
        <v>995598</v>
      </c>
      <c r="M648" s="62">
        <v>6049566</v>
      </c>
      <c r="N648" s="62">
        <v>13700000</v>
      </c>
      <c r="O648" s="62">
        <v>4342300</v>
      </c>
      <c r="P648" s="62">
        <v>720000</v>
      </c>
      <c r="Q648" s="62">
        <v>3155000</v>
      </c>
      <c r="R648" s="62">
        <v>560000</v>
      </c>
      <c r="S648" s="62">
        <v>320000</v>
      </c>
      <c r="T648" s="72">
        <f t="shared" si="32"/>
        <v>73370000</v>
      </c>
      <c r="U648" s="59">
        <f t="shared" si="33"/>
        <v>0</v>
      </c>
      <c r="V648" s="57">
        <f t="shared" si="34"/>
        <v>0</v>
      </c>
      <c r="W648" s="59">
        <v>0</v>
      </c>
      <c r="X648" s="25"/>
    </row>
    <row r="649" spans="2:24">
      <c r="B649" s="79">
        <f>'PER TRIWULAN'!A643</f>
        <v>638</v>
      </c>
      <c r="C649" s="54" t="str">
        <f>'PER TRIWULAN'!I643</f>
        <v xml:space="preserve"> Tanggungharjo </v>
      </c>
      <c r="D649" s="36" t="str">
        <f>'PER TRIWULAN'!B643</f>
        <v>SD NEGERI 3 MRISI</v>
      </c>
      <c r="E649" s="71">
        <f>'PER TRIWULAN'!X643</f>
        <v>82360000</v>
      </c>
      <c r="F649" s="89">
        <v>82360000</v>
      </c>
      <c r="G649" s="62">
        <v>513000</v>
      </c>
      <c r="H649" s="62">
        <v>6259329</v>
      </c>
      <c r="I649" s="62">
        <v>8413890</v>
      </c>
      <c r="J649" s="62">
        <v>11954878</v>
      </c>
      <c r="K649" s="62">
        <v>22467500</v>
      </c>
      <c r="L649" s="62">
        <v>857503</v>
      </c>
      <c r="M649" s="62">
        <v>8780500</v>
      </c>
      <c r="N649" s="62">
        <v>14400000</v>
      </c>
      <c r="O649" s="62">
        <v>6963400</v>
      </c>
      <c r="P649" s="62">
        <v>0</v>
      </c>
      <c r="Q649" s="62">
        <v>1750000</v>
      </c>
      <c r="R649" s="62">
        <v>0</v>
      </c>
      <c r="S649" s="62">
        <v>0</v>
      </c>
      <c r="T649" s="72">
        <f t="shared" si="32"/>
        <v>82360000</v>
      </c>
      <c r="U649" s="59">
        <f t="shared" si="33"/>
        <v>0</v>
      </c>
      <c r="V649" s="57">
        <f t="shared" si="34"/>
        <v>0</v>
      </c>
      <c r="W649" s="59">
        <v>0</v>
      </c>
      <c r="X649" s="25"/>
    </row>
    <row r="650" spans="2:24">
      <c r="B650" s="79">
        <f>'PER TRIWULAN'!A644</f>
        <v>639</v>
      </c>
      <c r="C650" s="54" t="str">
        <f>'PER TRIWULAN'!I644</f>
        <v xml:space="preserve"> Tanggungharjo </v>
      </c>
      <c r="D650" s="36" t="str">
        <f>'PER TRIWULAN'!B644</f>
        <v>SD NEGERI 4 RINGINPITU</v>
      </c>
      <c r="E650" s="71">
        <f>'PER TRIWULAN'!X644</f>
        <v>57130000</v>
      </c>
      <c r="F650" s="89">
        <v>57130000</v>
      </c>
      <c r="G650" s="62">
        <v>870000</v>
      </c>
      <c r="H650" s="62">
        <v>300000</v>
      </c>
      <c r="I650" s="62">
        <v>11740000</v>
      </c>
      <c r="J650" s="62">
        <v>7747800</v>
      </c>
      <c r="K650" s="62">
        <v>7480800</v>
      </c>
      <c r="L650" s="62">
        <v>352400</v>
      </c>
      <c r="M650" s="62">
        <v>4696000</v>
      </c>
      <c r="N650" s="62">
        <v>19450000</v>
      </c>
      <c r="O650" s="62">
        <v>2313000</v>
      </c>
      <c r="P650" s="62">
        <v>240000</v>
      </c>
      <c r="Q650" s="62">
        <v>1940000</v>
      </c>
      <c r="R650" s="62">
        <v>0</v>
      </c>
      <c r="S650" s="62">
        <v>0</v>
      </c>
      <c r="T650" s="72">
        <f t="shared" si="32"/>
        <v>57130000</v>
      </c>
      <c r="U650" s="59">
        <f t="shared" si="33"/>
        <v>0</v>
      </c>
      <c r="V650" s="57">
        <f t="shared" si="34"/>
        <v>0</v>
      </c>
      <c r="W650" s="59">
        <v>0</v>
      </c>
      <c r="X650" s="25"/>
    </row>
    <row r="651" spans="2:24">
      <c r="B651" s="79">
        <f>'PER TRIWULAN'!A645</f>
        <v>640</v>
      </c>
      <c r="C651" s="54" t="str">
        <f>'PER TRIWULAN'!I645</f>
        <v xml:space="preserve"> Tanggungharjo </v>
      </c>
      <c r="D651" s="36" t="str">
        <f>'PER TRIWULAN'!B645</f>
        <v>SD NEGERI 4 TANGGUNG</v>
      </c>
      <c r="E651" s="71">
        <f>'PER TRIWULAN'!X645</f>
        <v>47850000</v>
      </c>
      <c r="F651" s="89">
        <v>47850000</v>
      </c>
      <c r="G651" s="62">
        <v>1500000</v>
      </c>
      <c r="H651" s="62">
        <v>300000</v>
      </c>
      <c r="I651" s="62">
        <v>9500000</v>
      </c>
      <c r="J651" s="62">
        <v>8000000</v>
      </c>
      <c r="K651" s="62">
        <v>11000000</v>
      </c>
      <c r="L651" s="62">
        <v>1050000</v>
      </c>
      <c r="M651" s="62">
        <v>3700000</v>
      </c>
      <c r="N651" s="62">
        <v>7200000</v>
      </c>
      <c r="O651" s="62">
        <v>3600000</v>
      </c>
      <c r="P651" s="62">
        <v>0</v>
      </c>
      <c r="Q651" s="62">
        <v>2000000</v>
      </c>
      <c r="R651" s="62">
        <v>0</v>
      </c>
      <c r="S651" s="62">
        <v>0</v>
      </c>
      <c r="T651" s="72">
        <f t="shared" si="32"/>
        <v>47850000</v>
      </c>
      <c r="U651" s="59">
        <f t="shared" si="33"/>
        <v>0</v>
      </c>
      <c r="V651" s="57">
        <f t="shared" si="34"/>
        <v>0</v>
      </c>
      <c r="W651" s="59">
        <v>0</v>
      </c>
      <c r="X651" s="25"/>
    </row>
    <row r="652" spans="2:24">
      <c r="B652" s="79">
        <f>'PER TRIWULAN'!A646</f>
        <v>641</v>
      </c>
      <c r="C652" s="54" t="str">
        <f>'PER TRIWULAN'!I646</f>
        <v xml:space="preserve"> Tanggungharjo </v>
      </c>
      <c r="D652" s="36" t="str">
        <f>'PER TRIWULAN'!B646</f>
        <v>SD NEGERI 5 TANGGUNG</v>
      </c>
      <c r="E652" s="71">
        <f>'PER TRIWULAN'!X646</f>
        <v>69890000</v>
      </c>
      <c r="F652" s="89">
        <v>69890000</v>
      </c>
      <c r="G652" s="62">
        <v>335000</v>
      </c>
      <c r="H652" s="62">
        <v>700000</v>
      </c>
      <c r="I652" s="62">
        <v>2400000</v>
      </c>
      <c r="J652" s="62">
        <v>20220000</v>
      </c>
      <c r="K652" s="62">
        <v>18303250</v>
      </c>
      <c r="L652" s="62">
        <v>668000</v>
      </c>
      <c r="M652" s="62">
        <v>6643000</v>
      </c>
      <c r="N652" s="62">
        <v>12000000</v>
      </c>
      <c r="O652" s="62">
        <v>4450000</v>
      </c>
      <c r="P652" s="62">
        <v>627000</v>
      </c>
      <c r="Q652" s="62">
        <v>2343750</v>
      </c>
      <c r="R652" s="62">
        <v>1200000</v>
      </c>
      <c r="S652" s="62"/>
      <c r="T652" s="72">
        <f t="shared" si="32"/>
        <v>69890000</v>
      </c>
      <c r="U652" s="59">
        <f t="shared" si="33"/>
        <v>0</v>
      </c>
      <c r="V652" s="57">
        <f t="shared" si="34"/>
        <v>0</v>
      </c>
      <c r="W652" s="59">
        <v>0</v>
      </c>
      <c r="X652" s="25"/>
    </row>
    <row r="653" spans="2:24">
      <c r="B653" s="79">
        <f>'PER TRIWULAN'!A647</f>
        <v>642</v>
      </c>
      <c r="C653" s="54" t="str">
        <f>'PER TRIWULAN'!I647</f>
        <v xml:space="preserve"> Tanggungharjo </v>
      </c>
      <c r="D653" s="36" t="str">
        <f>'PER TRIWULAN'!B647</f>
        <v>SD NEGERI 2 TANGGUNG</v>
      </c>
      <c r="E653" s="71">
        <f>'PER TRIWULAN'!X647</f>
        <v>83520000</v>
      </c>
      <c r="F653" s="89">
        <v>83520000</v>
      </c>
      <c r="G653" s="62">
        <v>600000</v>
      </c>
      <c r="H653" s="62">
        <v>250000</v>
      </c>
      <c r="I653" s="62">
        <v>11950000</v>
      </c>
      <c r="J653" s="62">
        <v>15275000</v>
      </c>
      <c r="K653" s="62">
        <v>14650000</v>
      </c>
      <c r="L653" s="62">
        <v>5300000</v>
      </c>
      <c r="M653" s="62">
        <v>11450000</v>
      </c>
      <c r="N653" s="62">
        <v>18950000</v>
      </c>
      <c r="O653" s="62">
        <v>4195000</v>
      </c>
      <c r="P653" s="62"/>
      <c r="Q653" s="62">
        <v>900000</v>
      </c>
      <c r="R653" s="62"/>
      <c r="S653" s="62"/>
      <c r="T653" s="72">
        <f t="shared" ref="T653:T716" si="35">SUM(G653:S653)</f>
        <v>83520000</v>
      </c>
      <c r="U653" s="59">
        <f t="shared" ref="U653:U716" si="36">E653-F653</f>
        <v>0</v>
      </c>
      <c r="V653" s="57">
        <f t="shared" ref="V653:V716" si="37">F653-T653</f>
        <v>0</v>
      </c>
      <c r="W653" s="59">
        <v>0</v>
      </c>
      <c r="X653" s="25"/>
    </row>
    <row r="654" spans="2:24">
      <c r="B654" s="79">
        <f>'PER TRIWULAN'!A648</f>
        <v>643</v>
      </c>
      <c r="C654" s="54" t="str">
        <f>'PER TRIWULAN'!I648</f>
        <v xml:space="preserve"> Tanggungharjo </v>
      </c>
      <c r="D654" s="36" t="str">
        <f>'PER TRIWULAN'!B648</f>
        <v>SD NEGERI 3 TANGGUNG</v>
      </c>
      <c r="E654" s="71">
        <f>'PER TRIWULAN'!X648</f>
        <v>76850000</v>
      </c>
      <c r="F654" s="89">
        <v>76850000</v>
      </c>
      <c r="G654" s="62"/>
      <c r="H654" s="62">
        <v>750000</v>
      </c>
      <c r="I654" s="62">
        <v>19780250</v>
      </c>
      <c r="J654" s="62">
        <v>11024018</v>
      </c>
      <c r="K654" s="62">
        <v>11519250</v>
      </c>
      <c r="L654" s="62">
        <v>610032</v>
      </c>
      <c r="M654" s="62">
        <v>11223500</v>
      </c>
      <c r="N654" s="62">
        <v>12000000</v>
      </c>
      <c r="O654" s="62">
        <v>4394000</v>
      </c>
      <c r="P654" s="62" t="s">
        <v>1906</v>
      </c>
      <c r="Q654" s="62">
        <v>4798950</v>
      </c>
      <c r="R654" s="62" t="s">
        <v>1906</v>
      </c>
      <c r="S654" s="62">
        <v>750000</v>
      </c>
      <c r="T654" s="72">
        <f t="shared" si="35"/>
        <v>76850000</v>
      </c>
      <c r="U654" s="59">
        <f t="shared" si="36"/>
        <v>0</v>
      </c>
      <c r="V654" s="57">
        <f t="shared" si="37"/>
        <v>0</v>
      </c>
      <c r="W654" s="59">
        <v>0</v>
      </c>
      <c r="X654" s="25"/>
    </row>
    <row r="655" spans="2:24">
      <c r="B655" s="79">
        <f>'PER TRIWULAN'!A649</f>
        <v>644</v>
      </c>
      <c r="C655" s="54" t="str">
        <f>'PER TRIWULAN'!I649</f>
        <v xml:space="preserve"> Tanggungharjo </v>
      </c>
      <c r="D655" s="36" t="str">
        <f>'PER TRIWULAN'!B649</f>
        <v>SD NEGERI 1 BRABO</v>
      </c>
      <c r="E655" s="71">
        <f>'PER TRIWULAN'!X649</f>
        <v>69310000</v>
      </c>
      <c r="F655" s="89">
        <v>69310000</v>
      </c>
      <c r="G655" s="62"/>
      <c r="H655" s="62">
        <v>376000</v>
      </c>
      <c r="I655" s="62">
        <v>7040700</v>
      </c>
      <c r="J655" s="62">
        <v>9196200</v>
      </c>
      <c r="K655" s="62">
        <v>3723384</v>
      </c>
      <c r="L655" s="62">
        <v>3749916</v>
      </c>
      <c r="M655" s="62">
        <v>8830600</v>
      </c>
      <c r="N655" s="62">
        <v>18750000</v>
      </c>
      <c r="O655" s="62">
        <v>5337550</v>
      </c>
      <c r="P655" s="62"/>
      <c r="Q655" s="62">
        <v>4365000</v>
      </c>
      <c r="R655" s="62">
        <v>3025000</v>
      </c>
      <c r="S655" s="62">
        <v>4915650</v>
      </c>
      <c r="T655" s="72">
        <f t="shared" si="35"/>
        <v>69310000</v>
      </c>
      <c r="U655" s="59">
        <f t="shared" si="36"/>
        <v>0</v>
      </c>
      <c r="V655" s="57">
        <f t="shared" si="37"/>
        <v>0</v>
      </c>
      <c r="W655" s="59">
        <v>0</v>
      </c>
      <c r="X655" s="25"/>
    </row>
    <row r="656" spans="2:24">
      <c r="B656" s="79">
        <f>'PER TRIWULAN'!A650</f>
        <v>645</v>
      </c>
      <c r="C656" s="54" t="str">
        <f>'PER TRIWULAN'!I650</f>
        <v xml:space="preserve"> Tanggungharjo </v>
      </c>
      <c r="D656" s="36" t="str">
        <f>'PER TRIWULAN'!B650</f>
        <v>SD NEGERI 2 BRABO</v>
      </c>
      <c r="E656" s="71">
        <f>'PER TRIWULAN'!X650</f>
        <v>179220000</v>
      </c>
      <c r="F656" s="89">
        <v>179220000</v>
      </c>
      <c r="G656" s="62">
        <v>2915000</v>
      </c>
      <c r="H656" s="62">
        <v>607500</v>
      </c>
      <c r="I656" s="62">
        <v>53065230</v>
      </c>
      <c r="J656" s="62">
        <v>19139000</v>
      </c>
      <c r="K656" s="62">
        <v>26207120</v>
      </c>
      <c r="L656" s="62">
        <v>756000</v>
      </c>
      <c r="M656" s="62">
        <v>20105100</v>
      </c>
      <c r="N656" s="62">
        <v>44400000</v>
      </c>
      <c r="O656" s="62">
        <v>6942850</v>
      </c>
      <c r="P656" s="62">
        <v>0</v>
      </c>
      <c r="Q656" s="62">
        <v>5082200</v>
      </c>
      <c r="R656" s="62">
        <v>0</v>
      </c>
      <c r="S656" s="62">
        <v>0</v>
      </c>
      <c r="T656" s="72">
        <f t="shared" si="35"/>
        <v>179220000</v>
      </c>
      <c r="U656" s="59">
        <f t="shared" si="36"/>
        <v>0</v>
      </c>
      <c r="V656" s="57">
        <f t="shared" si="37"/>
        <v>0</v>
      </c>
      <c r="W656" s="59">
        <v>0</v>
      </c>
      <c r="X656" s="25"/>
    </row>
    <row r="657" spans="2:24">
      <c r="B657" s="79">
        <f>'PER TRIWULAN'!A651</f>
        <v>646</v>
      </c>
      <c r="C657" s="54" t="str">
        <f>'PER TRIWULAN'!I651</f>
        <v xml:space="preserve"> Tanggungharjo </v>
      </c>
      <c r="D657" s="36" t="str">
        <f>'PER TRIWULAN'!B651</f>
        <v>SD NEGERI 3 BRABO</v>
      </c>
      <c r="E657" s="71">
        <f>'PER TRIWULAN'!X651</f>
        <v>98020000</v>
      </c>
      <c r="F657" s="89">
        <v>98020000</v>
      </c>
      <c r="G657" s="62">
        <v>335000</v>
      </c>
      <c r="H657" s="62">
        <v>775000</v>
      </c>
      <c r="I657" s="62">
        <v>12612250</v>
      </c>
      <c r="J657" s="62">
        <v>15823450</v>
      </c>
      <c r="K657" s="62">
        <v>10605900</v>
      </c>
      <c r="L657" s="62">
        <v>1498700</v>
      </c>
      <c r="M657" s="62">
        <v>12122500</v>
      </c>
      <c r="N657" s="62">
        <v>22800000</v>
      </c>
      <c r="O657" s="62">
        <v>7898700</v>
      </c>
      <c r="P657" s="62">
        <v>225000</v>
      </c>
      <c r="Q657" s="62">
        <v>4100000</v>
      </c>
      <c r="R657" s="62"/>
      <c r="S657" s="62">
        <v>9218500</v>
      </c>
      <c r="T657" s="72">
        <f t="shared" si="35"/>
        <v>98015000</v>
      </c>
      <c r="U657" s="59">
        <f t="shared" si="36"/>
        <v>0</v>
      </c>
      <c r="V657" s="57">
        <f t="shared" si="37"/>
        <v>5000</v>
      </c>
      <c r="W657" s="59">
        <v>5000</v>
      </c>
      <c r="X657" s="25"/>
    </row>
    <row r="658" spans="2:24">
      <c r="B658" s="79">
        <f>'PER TRIWULAN'!A652</f>
        <v>647</v>
      </c>
      <c r="C658" s="54" t="str">
        <f>'PER TRIWULAN'!I652</f>
        <v xml:space="preserve"> Tanggungharjo </v>
      </c>
      <c r="D658" s="36" t="str">
        <f>'PER TRIWULAN'!B652</f>
        <v>SD NEGERI 1 PADANG</v>
      </c>
      <c r="E658" s="71">
        <f>'PER TRIWULAN'!X652</f>
        <v>113680000</v>
      </c>
      <c r="F658" s="89">
        <v>113680000</v>
      </c>
      <c r="G658" s="62">
        <v>10417450</v>
      </c>
      <c r="H658" s="62">
        <v>250000</v>
      </c>
      <c r="I658" s="62">
        <v>26080000</v>
      </c>
      <c r="J658" s="62">
        <v>11225250</v>
      </c>
      <c r="K658" s="62">
        <v>8048000</v>
      </c>
      <c r="L658" s="62">
        <v>6372750</v>
      </c>
      <c r="M658" s="62">
        <v>11245000</v>
      </c>
      <c r="N658" s="62">
        <v>23800000</v>
      </c>
      <c r="O658" s="62">
        <v>9996550</v>
      </c>
      <c r="P658" s="62">
        <v>1600000</v>
      </c>
      <c r="Q658" s="62">
        <v>2400000</v>
      </c>
      <c r="R658" s="62">
        <v>2245000</v>
      </c>
      <c r="S658" s="62">
        <v>0</v>
      </c>
      <c r="T658" s="72">
        <f t="shared" si="35"/>
        <v>113680000</v>
      </c>
      <c r="U658" s="59">
        <f t="shared" si="36"/>
        <v>0</v>
      </c>
      <c r="V658" s="57">
        <f t="shared" si="37"/>
        <v>0</v>
      </c>
      <c r="W658" s="59">
        <v>0</v>
      </c>
      <c r="X658" s="25"/>
    </row>
    <row r="659" spans="2:24">
      <c r="B659" s="79">
        <f>'PER TRIWULAN'!A653</f>
        <v>648</v>
      </c>
      <c r="C659" s="54" t="str">
        <f>'PER TRIWULAN'!I653</f>
        <v xml:space="preserve"> Tanggungharjo </v>
      </c>
      <c r="D659" s="36" t="str">
        <f>'PER TRIWULAN'!B653</f>
        <v>SD NEGERI 2 PADANG</v>
      </c>
      <c r="E659" s="71">
        <f>'PER TRIWULAN'!X653</f>
        <v>49590000</v>
      </c>
      <c r="F659" s="89">
        <v>49590000</v>
      </c>
      <c r="G659" s="62">
        <v>0</v>
      </c>
      <c r="H659" s="62">
        <v>45300</v>
      </c>
      <c r="I659" s="62">
        <v>6580125</v>
      </c>
      <c r="J659" s="62">
        <v>5258900</v>
      </c>
      <c r="K659" s="62">
        <v>5627525</v>
      </c>
      <c r="L659" s="62">
        <v>1263000</v>
      </c>
      <c r="M659" s="62">
        <v>3648500</v>
      </c>
      <c r="N659" s="62">
        <v>15000000</v>
      </c>
      <c r="O659" s="62">
        <v>3223400</v>
      </c>
      <c r="P659" s="62">
        <v>0</v>
      </c>
      <c r="Q659" s="62">
        <v>1849150</v>
      </c>
      <c r="R659" s="62">
        <v>4750000</v>
      </c>
      <c r="S659" s="62">
        <v>2344100</v>
      </c>
      <c r="T659" s="72">
        <f t="shared" si="35"/>
        <v>49590000</v>
      </c>
      <c r="U659" s="59">
        <f t="shared" si="36"/>
        <v>0</v>
      </c>
      <c r="V659" s="57">
        <f t="shared" si="37"/>
        <v>0</v>
      </c>
      <c r="W659" s="59">
        <v>0</v>
      </c>
      <c r="X659" s="25"/>
    </row>
    <row r="660" spans="2:24">
      <c r="B660" s="79">
        <f>'PER TRIWULAN'!A654</f>
        <v>649</v>
      </c>
      <c r="C660" s="54" t="str">
        <f>'PER TRIWULAN'!I654</f>
        <v xml:space="preserve"> Tanggungharjo </v>
      </c>
      <c r="D660" s="36" t="str">
        <f>'PER TRIWULAN'!B654</f>
        <v>SD NEGERI 1 RINGINPITU</v>
      </c>
      <c r="E660" s="71">
        <f>'PER TRIWULAN'!X654</f>
        <v>58000000</v>
      </c>
      <c r="F660" s="89">
        <v>58000000</v>
      </c>
      <c r="G660" s="62">
        <v>2911600</v>
      </c>
      <c r="H660" s="62">
        <v>360000</v>
      </c>
      <c r="I660" s="62">
        <v>10700050</v>
      </c>
      <c r="J660" s="62">
        <v>11368200</v>
      </c>
      <c r="K660" s="62">
        <v>7786150</v>
      </c>
      <c r="L660" s="62">
        <v>1125000</v>
      </c>
      <c r="M660" s="62">
        <v>7104000</v>
      </c>
      <c r="N660" s="62">
        <v>12670000</v>
      </c>
      <c r="O660" s="62">
        <v>2075000</v>
      </c>
      <c r="P660" s="62">
        <v>100000</v>
      </c>
      <c r="Q660" s="62">
        <v>1550000</v>
      </c>
      <c r="R660" s="62">
        <v>250000</v>
      </c>
      <c r="S660" s="62">
        <v>0</v>
      </c>
      <c r="T660" s="72">
        <f t="shared" si="35"/>
        <v>58000000</v>
      </c>
      <c r="U660" s="59">
        <f t="shared" si="36"/>
        <v>0</v>
      </c>
      <c r="V660" s="57">
        <f t="shared" si="37"/>
        <v>0</v>
      </c>
      <c r="W660" s="59">
        <v>0</v>
      </c>
      <c r="X660" s="25"/>
    </row>
    <row r="661" spans="2:24">
      <c r="B661" s="79">
        <f>'PER TRIWULAN'!A655</f>
        <v>650</v>
      </c>
      <c r="C661" s="54" t="str">
        <f>'PER TRIWULAN'!I655</f>
        <v xml:space="preserve"> Tanggungharjo </v>
      </c>
      <c r="D661" s="36" t="str">
        <f>'PER TRIWULAN'!B655</f>
        <v>SD NEGERI 3 RINGINPITU</v>
      </c>
      <c r="E661" s="71">
        <f>'PER TRIWULAN'!X655</f>
        <v>139780000</v>
      </c>
      <c r="F661" s="89">
        <v>139780000</v>
      </c>
      <c r="G661" s="62">
        <v>2782750</v>
      </c>
      <c r="H661" s="62">
        <v>2020000</v>
      </c>
      <c r="I661" s="62">
        <v>56655000</v>
      </c>
      <c r="J661" s="62">
        <v>23085000</v>
      </c>
      <c r="K661" s="62">
        <v>10551600</v>
      </c>
      <c r="L661" s="62">
        <v>2939650</v>
      </c>
      <c r="M661" s="62">
        <v>7012000</v>
      </c>
      <c r="N661" s="62">
        <v>24000000</v>
      </c>
      <c r="O661" s="62">
        <v>2551000</v>
      </c>
      <c r="P661" s="62">
        <v>5083000</v>
      </c>
      <c r="Q661" s="62">
        <v>3100000</v>
      </c>
      <c r="R661" s="62"/>
      <c r="S661" s="62"/>
      <c r="T661" s="72">
        <f t="shared" si="35"/>
        <v>139780000</v>
      </c>
      <c r="U661" s="59">
        <f t="shared" si="36"/>
        <v>0</v>
      </c>
      <c r="V661" s="57">
        <f t="shared" si="37"/>
        <v>0</v>
      </c>
      <c r="W661" s="59">
        <v>0</v>
      </c>
      <c r="X661" s="25"/>
    </row>
    <row r="662" spans="2:24">
      <c r="B662" s="79">
        <f>'PER TRIWULAN'!A656</f>
        <v>651</v>
      </c>
      <c r="C662" s="54" t="str">
        <f>'PER TRIWULAN'!I656</f>
        <v xml:space="preserve"> Tanggungharjo </v>
      </c>
      <c r="D662" s="36" t="str">
        <f>'PER TRIWULAN'!B656</f>
        <v>SD NEGERI 2 SUGIHMANIK</v>
      </c>
      <c r="E662" s="71">
        <f>'PER TRIWULAN'!X656</f>
        <v>127020000</v>
      </c>
      <c r="F662" s="89">
        <v>127020000</v>
      </c>
      <c r="G662" s="62">
        <v>0</v>
      </c>
      <c r="H662" s="62">
        <v>390000</v>
      </c>
      <c r="I662" s="62">
        <v>24974500</v>
      </c>
      <c r="J662" s="62">
        <v>22659300</v>
      </c>
      <c r="K662" s="62">
        <v>10815500</v>
      </c>
      <c r="L662" s="62">
        <v>9716700</v>
      </c>
      <c r="M662" s="62">
        <v>7430000</v>
      </c>
      <c r="N662" s="62">
        <v>38800000</v>
      </c>
      <c r="O662" s="62">
        <v>5321000</v>
      </c>
      <c r="P662" s="62">
        <v>300000</v>
      </c>
      <c r="Q662" s="62">
        <v>1165000</v>
      </c>
      <c r="R662" s="62">
        <v>4960000</v>
      </c>
      <c r="S662" s="62">
        <v>488000</v>
      </c>
      <c r="T662" s="72">
        <f t="shared" si="35"/>
        <v>127020000</v>
      </c>
      <c r="U662" s="59">
        <f t="shared" si="36"/>
        <v>0</v>
      </c>
      <c r="V662" s="57">
        <f t="shared" si="37"/>
        <v>0</v>
      </c>
      <c r="W662" s="59">
        <v>0</v>
      </c>
      <c r="X662" s="25"/>
    </row>
    <row r="663" spans="2:24">
      <c r="B663" s="79">
        <f>'PER TRIWULAN'!A657</f>
        <v>652</v>
      </c>
      <c r="C663" s="54" t="str">
        <f>'PER TRIWULAN'!I657</f>
        <v xml:space="preserve"> Tanggungharjo </v>
      </c>
      <c r="D663" s="36" t="str">
        <f>'PER TRIWULAN'!B657</f>
        <v>SD NEGERI 4 SUGIHMANIK</v>
      </c>
      <c r="E663" s="71">
        <f>'PER TRIWULAN'!X657</f>
        <v>133980000</v>
      </c>
      <c r="F663" s="89">
        <v>133980000</v>
      </c>
      <c r="G663" s="62">
        <v>720000</v>
      </c>
      <c r="H663" s="62">
        <v>886000</v>
      </c>
      <c r="I663" s="62">
        <v>39867000</v>
      </c>
      <c r="J663" s="62">
        <v>20747308</v>
      </c>
      <c r="K663" s="62">
        <v>13124050</v>
      </c>
      <c r="L663" s="62">
        <v>4637929</v>
      </c>
      <c r="M663" s="62">
        <v>16754000</v>
      </c>
      <c r="N663" s="62">
        <v>24500000</v>
      </c>
      <c r="O663" s="62">
        <v>6283000</v>
      </c>
      <c r="P663" s="62">
        <v>680000</v>
      </c>
      <c r="Q663" s="62">
        <v>4935713</v>
      </c>
      <c r="R663" s="62">
        <v>845000</v>
      </c>
      <c r="S663" s="62"/>
      <c r="T663" s="72">
        <f t="shared" si="35"/>
        <v>133980000</v>
      </c>
      <c r="U663" s="59">
        <f t="shared" si="36"/>
        <v>0</v>
      </c>
      <c r="V663" s="57">
        <f t="shared" si="37"/>
        <v>0</v>
      </c>
      <c r="W663" s="59">
        <v>0</v>
      </c>
      <c r="X663" s="25"/>
    </row>
    <row r="664" spans="2:24">
      <c r="B664" s="79">
        <f>'PER TRIWULAN'!A658</f>
        <v>653</v>
      </c>
      <c r="C664" s="54" t="str">
        <f>'PER TRIWULAN'!I658</f>
        <v xml:space="preserve"> Tanggungharjo </v>
      </c>
      <c r="D664" s="36" t="str">
        <f>'PER TRIWULAN'!B658</f>
        <v>SD NEGERI 1 KALIWENANG</v>
      </c>
      <c r="E664" s="71">
        <f>'PER TRIWULAN'!X658</f>
        <v>57420000</v>
      </c>
      <c r="F664" s="89">
        <v>57420000</v>
      </c>
      <c r="G664" s="62">
        <v>101000</v>
      </c>
      <c r="H664" s="62">
        <v>115500</v>
      </c>
      <c r="I664" s="62">
        <v>8766200</v>
      </c>
      <c r="J664" s="62">
        <v>6748600</v>
      </c>
      <c r="K664" s="62">
        <v>11136897</v>
      </c>
      <c r="L664" s="62">
        <v>2450603</v>
      </c>
      <c r="M664" s="62">
        <v>11299450</v>
      </c>
      <c r="N664" s="62">
        <v>10975000</v>
      </c>
      <c r="O664" s="62">
        <v>4389750</v>
      </c>
      <c r="P664" s="62"/>
      <c r="Q664" s="62">
        <v>370000</v>
      </c>
      <c r="R664" s="62"/>
      <c r="S664" s="62">
        <v>1067000</v>
      </c>
      <c r="T664" s="72">
        <f t="shared" si="35"/>
        <v>57420000</v>
      </c>
      <c r="U664" s="59">
        <f t="shared" si="36"/>
        <v>0</v>
      </c>
      <c r="V664" s="57">
        <f t="shared" si="37"/>
        <v>0</v>
      </c>
      <c r="W664" s="59">
        <v>0</v>
      </c>
      <c r="X664" s="25"/>
    </row>
    <row r="665" spans="2:24">
      <c r="B665" s="79">
        <f>'PER TRIWULAN'!A659</f>
        <v>654</v>
      </c>
      <c r="C665" s="54" t="str">
        <f>'PER TRIWULAN'!I659</f>
        <v xml:space="preserve"> Tanggungharjo </v>
      </c>
      <c r="D665" s="36" t="str">
        <f>'PER TRIWULAN'!B659</f>
        <v>SD NEGERI 2 KALIWENANG</v>
      </c>
      <c r="E665" s="71">
        <f>'PER TRIWULAN'!X659</f>
        <v>71920000</v>
      </c>
      <c r="F665" s="89">
        <v>71920000</v>
      </c>
      <c r="G665" s="62"/>
      <c r="H665" s="62">
        <v>250000</v>
      </c>
      <c r="I665" s="62">
        <v>18284750</v>
      </c>
      <c r="J665" s="62">
        <v>9656300</v>
      </c>
      <c r="K665" s="62">
        <v>10825450</v>
      </c>
      <c r="L665" s="62">
        <v>2207300</v>
      </c>
      <c r="M665" s="62">
        <v>7665000</v>
      </c>
      <c r="N665" s="62">
        <v>16200000</v>
      </c>
      <c r="O665" s="62">
        <v>4681200</v>
      </c>
      <c r="P665" s="62">
        <v>630000</v>
      </c>
      <c r="Q665" s="62">
        <v>1520000</v>
      </c>
      <c r="R665" s="62"/>
      <c r="S665" s="62"/>
      <c r="T665" s="72">
        <f t="shared" si="35"/>
        <v>71920000</v>
      </c>
      <c r="U665" s="59">
        <f t="shared" si="36"/>
        <v>0</v>
      </c>
      <c r="V665" s="57">
        <f t="shared" si="37"/>
        <v>0</v>
      </c>
      <c r="W665" s="59">
        <v>0</v>
      </c>
      <c r="X665" s="25"/>
    </row>
    <row r="666" spans="2:24">
      <c r="B666" s="79">
        <f>'PER TRIWULAN'!A660</f>
        <v>655</v>
      </c>
      <c r="C666" s="54" t="str">
        <f>'PER TRIWULAN'!I660</f>
        <v xml:space="preserve"> Tanggungharjo </v>
      </c>
      <c r="D666" s="36" t="str">
        <f>'PER TRIWULAN'!B660</f>
        <v>SD NEGERI 1 MRISI</v>
      </c>
      <c r="E666" s="71">
        <f>'PER TRIWULAN'!X660</f>
        <v>75690000</v>
      </c>
      <c r="F666" s="89">
        <v>75690000</v>
      </c>
      <c r="G666" s="62">
        <v>0</v>
      </c>
      <c r="H666" s="62">
        <v>0</v>
      </c>
      <c r="I666" s="62">
        <v>16265000</v>
      </c>
      <c r="J666" s="62">
        <v>15301750</v>
      </c>
      <c r="K666" s="62">
        <v>8087500</v>
      </c>
      <c r="L666" s="62">
        <v>9060000</v>
      </c>
      <c r="M666" s="62">
        <v>1790000</v>
      </c>
      <c r="N666" s="62">
        <v>4885000</v>
      </c>
      <c r="O666" s="62">
        <v>16100750</v>
      </c>
      <c r="P666" s="62">
        <v>0</v>
      </c>
      <c r="Q666" s="62">
        <v>4200000</v>
      </c>
      <c r="R666" s="62">
        <v>0</v>
      </c>
      <c r="S666" s="62">
        <v>0</v>
      </c>
      <c r="T666" s="72">
        <f t="shared" si="35"/>
        <v>75690000</v>
      </c>
      <c r="U666" s="59">
        <f t="shared" si="36"/>
        <v>0</v>
      </c>
      <c r="V666" s="57">
        <f t="shared" si="37"/>
        <v>0</v>
      </c>
      <c r="W666" s="59">
        <v>0</v>
      </c>
      <c r="X666" s="25"/>
    </row>
    <row r="667" spans="2:24">
      <c r="B667" s="79">
        <f>'PER TRIWULAN'!A661</f>
        <v>656</v>
      </c>
      <c r="C667" s="54" t="str">
        <f>'PER TRIWULAN'!I661</f>
        <v xml:space="preserve"> Tanggungharjo </v>
      </c>
      <c r="D667" s="36" t="str">
        <f>'PER TRIWULAN'!B661</f>
        <v>SD NEGERI 2 MRISI</v>
      </c>
      <c r="E667" s="71">
        <f>'PER TRIWULAN'!X661</f>
        <v>117160000</v>
      </c>
      <c r="F667" s="89">
        <v>117160000</v>
      </c>
      <c r="G667" s="62">
        <v>1059000</v>
      </c>
      <c r="H667" s="62">
        <v>300000</v>
      </c>
      <c r="I667" s="62">
        <v>20483729</v>
      </c>
      <c r="J667" s="62">
        <v>9263200</v>
      </c>
      <c r="K667" s="62">
        <v>17658500</v>
      </c>
      <c r="L667" s="62">
        <v>3345573</v>
      </c>
      <c r="M667" s="62">
        <v>14504500</v>
      </c>
      <c r="N667" s="62">
        <v>26400000</v>
      </c>
      <c r="O667" s="62">
        <v>10987000</v>
      </c>
      <c r="P667" s="62">
        <v>500000</v>
      </c>
      <c r="Q667" s="62">
        <v>2185498</v>
      </c>
      <c r="R667" s="62">
        <v>6950000</v>
      </c>
      <c r="S667" s="62">
        <v>3523000</v>
      </c>
      <c r="T667" s="72">
        <f t="shared" si="35"/>
        <v>117160000</v>
      </c>
      <c r="U667" s="59">
        <f t="shared" si="36"/>
        <v>0</v>
      </c>
      <c r="V667" s="57">
        <f t="shared" si="37"/>
        <v>0</v>
      </c>
      <c r="W667" s="59">
        <v>0</v>
      </c>
      <c r="X667" s="25"/>
    </row>
    <row r="668" spans="2:24">
      <c r="B668" s="79">
        <f>'PER TRIWULAN'!A662</f>
        <v>657</v>
      </c>
      <c r="C668" s="54" t="str">
        <f>'PER TRIWULAN'!I662</f>
        <v xml:space="preserve"> Tanggungharjo </v>
      </c>
      <c r="D668" s="36" t="str">
        <f>'PER TRIWULAN'!B662</f>
        <v>SD NEGERI 1 NGAMBAKREJO</v>
      </c>
      <c r="E668" s="71">
        <f>'PER TRIWULAN'!X662</f>
        <v>84680000</v>
      </c>
      <c r="F668" s="89">
        <v>84680000</v>
      </c>
      <c r="G668" s="62"/>
      <c r="H668" s="62">
        <v>1200000</v>
      </c>
      <c r="I668" s="62">
        <v>8480000</v>
      </c>
      <c r="J668" s="62">
        <v>15600000</v>
      </c>
      <c r="K668" s="62">
        <v>9900000</v>
      </c>
      <c r="L668" s="62">
        <v>3350000</v>
      </c>
      <c r="M668" s="62">
        <v>19420000</v>
      </c>
      <c r="N668" s="62">
        <v>18000000</v>
      </c>
      <c r="O668" s="62">
        <v>6740000</v>
      </c>
      <c r="P668" s="62">
        <v>0</v>
      </c>
      <c r="Q668" s="62">
        <v>1990000</v>
      </c>
      <c r="R668" s="62">
        <v>0</v>
      </c>
      <c r="S668" s="62">
        <v>0</v>
      </c>
      <c r="T668" s="72">
        <f t="shared" si="35"/>
        <v>84680000</v>
      </c>
      <c r="U668" s="59">
        <f t="shared" si="36"/>
        <v>0</v>
      </c>
      <c r="V668" s="57">
        <f t="shared" si="37"/>
        <v>0</v>
      </c>
      <c r="W668" s="59">
        <v>0</v>
      </c>
      <c r="X668" s="25"/>
    </row>
    <row r="669" spans="2:24">
      <c r="B669" s="79">
        <f>'PER TRIWULAN'!A663</f>
        <v>658</v>
      </c>
      <c r="C669" s="54" t="str">
        <f>'PER TRIWULAN'!I663</f>
        <v xml:space="preserve"> Tanggungharjo </v>
      </c>
      <c r="D669" s="36" t="str">
        <f>'PER TRIWULAN'!B663</f>
        <v>SD NEGERI 2 NGAMBAKREJO</v>
      </c>
      <c r="E669" s="71">
        <f>'PER TRIWULAN'!X663</f>
        <v>100920000</v>
      </c>
      <c r="F669" s="89">
        <v>100920000</v>
      </c>
      <c r="G669" s="62">
        <v>521050</v>
      </c>
      <c r="H669" s="62"/>
      <c r="I669" s="62">
        <v>28589541</v>
      </c>
      <c r="J669" s="62">
        <v>12253000</v>
      </c>
      <c r="K669" s="62">
        <v>15470300</v>
      </c>
      <c r="L669" s="62">
        <v>6518109</v>
      </c>
      <c r="M669" s="62">
        <v>9322000</v>
      </c>
      <c r="N669" s="62">
        <v>26550000</v>
      </c>
      <c r="O669" s="62">
        <v>1143000</v>
      </c>
      <c r="P669" s="62"/>
      <c r="Q669" s="62"/>
      <c r="R669" s="62">
        <v>553000</v>
      </c>
      <c r="S669" s="62"/>
      <c r="T669" s="72">
        <f t="shared" si="35"/>
        <v>100920000</v>
      </c>
      <c r="U669" s="59">
        <f t="shared" si="36"/>
        <v>0</v>
      </c>
      <c r="V669" s="57">
        <f t="shared" si="37"/>
        <v>0</v>
      </c>
      <c r="W669" s="59">
        <v>0</v>
      </c>
      <c r="X669" s="25"/>
    </row>
    <row r="670" spans="2:24">
      <c r="B670" s="79">
        <f>'PER TRIWULAN'!A664</f>
        <v>659</v>
      </c>
      <c r="C670" s="54" t="str">
        <f>'PER TRIWULAN'!I664</f>
        <v xml:space="preserve"> Tanggungharjo </v>
      </c>
      <c r="D670" s="36" t="str">
        <f>'PER TRIWULAN'!B664</f>
        <v>SD NEGERI 3 NGAMBAKREJO</v>
      </c>
      <c r="E670" s="71">
        <f>'PER TRIWULAN'!X664</f>
        <v>66700000</v>
      </c>
      <c r="F670" s="89">
        <v>66700000</v>
      </c>
      <c r="G670" s="62">
        <v>1890600</v>
      </c>
      <c r="H670" s="62">
        <v>300000</v>
      </c>
      <c r="I670" s="62">
        <v>9126350</v>
      </c>
      <c r="J670" s="62">
        <v>6027800</v>
      </c>
      <c r="K670" s="62">
        <v>18360250</v>
      </c>
      <c r="L670" s="62">
        <v>2152000</v>
      </c>
      <c r="M670" s="62">
        <v>4413000</v>
      </c>
      <c r="N670" s="62">
        <v>16200000</v>
      </c>
      <c r="O670" s="62">
        <v>7330000</v>
      </c>
      <c r="P670" s="62">
        <v>0</v>
      </c>
      <c r="Q670" s="62">
        <v>900000</v>
      </c>
      <c r="R670" s="62">
        <v>0</v>
      </c>
      <c r="S670" s="62">
        <v>0</v>
      </c>
      <c r="T670" s="72">
        <f t="shared" si="35"/>
        <v>66700000</v>
      </c>
      <c r="U670" s="59">
        <f t="shared" si="36"/>
        <v>0</v>
      </c>
      <c r="V670" s="57">
        <f t="shared" si="37"/>
        <v>0</v>
      </c>
      <c r="W670" s="25"/>
      <c r="X670" s="25"/>
    </row>
    <row r="671" spans="2:24">
      <c r="B671" s="79">
        <f>'PER TRIWULAN'!A665</f>
        <v>660</v>
      </c>
      <c r="C671" s="54" t="str">
        <f>'PER TRIWULAN'!I665</f>
        <v xml:space="preserve"> Tanggungharjo </v>
      </c>
      <c r="D671" s="36" t="str">
        <f>'PER TRIWULAN'!B665</f>
        <v>SD KRISTEN KALICERET</v>
      </c>
      <c r="E671" s="71">
        <f>'PER TRIWULAN'!X665</f>
        <v>25520000</v>
      </c>
      <c r="F671" s="89">
        <v>25520000</v>
      </c>
      <c r="G671" s="62">
        <v>0</v>
      </c>
      <c r="H671" s="62">
        <v>0</v>
      </c>
      <c r="I671" s="62">
        <v>3278300</v>
      </c>
      <c r="J671" s="62">
        <v>3286900</v>
      </c>
      <c r="K671" s="62">
        <v>3053800</v>
      </c>
      <c r="L671" s="62">
        <v>1216000</v>
      </c>
      <c r="M671" s="62">
        <v>533000</v>
      </c>
      <c r="N671" s="62">
        <v>9855000</v>
      </c>
      <c r="O671" s="62">
        <v>3802000</v>
      </c>
      <c r="P671" s="62">
        <v>0</v>
      </c>
      <c r="Q671" s="62">
        <v>300000</v>
      </c>
      <c r="R671" s="62">
        <v>195000</v>
      </c>
      <c r="S671" s="62">
        <v>0</v>
      </c>
      <c r="T671" s="72">
        <f t="shared" si="35"/>
        <v>25520000</v>
      </c>
      <c r="U671" s="59">
        <f t="shared" si="36"/>
        <v>0</v>
      </c>
      <c r="V671" s="57">
        <f t="shared" si="37"/>
        <v>0</v>
      </c>
      <c r="W671" s="25"/>
      <c r="X671" s="25"/>
    </row>
    <row r="672" spans="2:24">
      <c r="B672" s="79">
        <f>'PER TRIWULAN'!A666</f>
        <v>661</v>
      </c>
      <c r="C672" s="54" t="str">
        <f>'PER TRIWULAN'!I666</f>
        <v xml:space="preserve"> Tawangharjo </v>
      </c>
      <c r="D672" s="36" t="str">
        <f>'PER TRIWULAN'!B666</f>
        <v>SD NEGERI 1 GODAN</v>
      </c>
      <c r="E672" s="71">
        <f>'PER TRIWULAN'!X666</f>
        <v>96570000</v>
      </c>
      <c r="F672" s="89">
        <v>96570000</v>
      </c>
      <c r="G672" s="62">
        <v>1799000</v>
      </c>
      <c r="H672" s="62">
        <v>200000</v>
      </c>
      <c r="I672" s="62">
        <v>18247800</v>
      </c>
      <c r="J672" s="62">
        <v>15818700</v>
      </c>
      <c r="K672" s="62">
        <v>19453950</v>
      </c>
      <c r="L672" s="62">
        <v>2225000</v>
      </c>
      <c r="M672" s="62">
        <v>5698500</v>
      </c>
      <c r="N672" s="62">
        <v>16500000</v>
      </c>
      <c r="O672" s="62">
        <v>10060000</v>
      </c>
      <c r="P672" s="62">
        <v>0</v>
      </c>
      <c r="Q672" s="62">
        <v>3341850</v>
      </c>
      <c r="R672" s="62">
        <v>3127500</v>
      </c>
      <c r="S672" s="62">
        <v>0</v>
      </c>
      <c r="T672" s="72">
        <f t="shared" si="35"/>
        <v>96472300</v>
      </c>
      <c r="U672" s="59">
        <f t="shared" si="36"/>
        <v>0</v>
      </c>
      <c r="V672" s="57">
        <f t="shared" si="37"/>
        <v>97700</v>
      </c>
      <c r="W672" s="59">
        <v>97700</v>
      </c>
      <c r="X672" s="57">
        <f>V672-W672</f>
        <v>0</v>
      </c>
    </row>
    <row r="673" spans="2:24">
      <c r="B673" s="79">
        <f>'PER TRIWULAN'!A667</f>
        <v>662</v>
      </c>
      <c r="C673" s="54" t="str">
        <f>'PER TRIWULAN'!I667</f>
        <v xml:space="preserve"> Tawangharjo </v>
      </c>
      <c r="D673" s="36" t="str">
        <f>'PER TRIWULAN'!B667</f>
        <v>SD NEGERI 1 JONO</v>
      </c>
      <c r="E673" s="71">
        <f>'PER TRIWULAN'!X667</f>
        <v>77720000</v>
      </c>
      <c r="F673" s="89">
        <v>77720000</v>
      </c>
      <c r="G673" s="62">
        <v>3700000</v>
      </c>
      <c r="H673" s="62"/>
      <c r="I673" s="62">
        <v>6840000</v>
      </c>
      <c r="J673" s="62">
        <v>1400450</v>
      </c>
      <c r="K673" s="62">
        <v>16291782</v>
      </c>
      <c r="L673" s="62">
        <v>4873250</v>
      </c>
      <c r="M673" s="62">
        <v>6655193</v>
      </c>
      <c r="N673" s="62">
        <v>24821100</v>
      </c>
      <c r="O673" s="62">
        <v>5633900</v>
      </c>
      <c r="P673" s="62"/>
      <c r="Q673" s="62">
        <v>2200000</v>
      </c>
      <c r="R673" s="62">
        <v>4679325</v>
      </c>
      <c r="S673" s="62">
        <v>625000</v>
      </c>
      <c r="T673" s="72">
        <f t="shared" si="35"/>
        <v>77720000</v>
      </c>
      <c r="U673" s="59">
        <f t="shared" si="36"/>
        <v>0</v>
      </c>
      <c r="V673" s="57">
        <f t="shared" si="37"/>
        <v>0</v>
      </c>
      <c r="W673" s="59">
        <v>0</v>
      </c>
      <c r="X673" s="57">
        <f t="shared" ref="X673:X702" si="38">V673-W673</f>
        <v>0</v>
      </c>
    </row>
    <row r="674" spans="2:24">
      <c r="B674" s="79">
        <f>'PER TRIWULAN'!A668</f>
        <v>663</v>
      </c>
      <c r="C674" s="54" t="str">
        <f>'PER TRIWULAN'!I668</f>
        <v xml:space="preserve"> Tawangharjo </v>
      </c>
      <c r="D674" s="36" t="str">
        <f>'PER TRIWULAN'!B668</f>
        <v>SD NEGERI 1 KEMADOH BATUR</v>
      </c>
      <c r="E674" s="71">
        <f>'PER TRIWULAN'!X668</f>
        <v>76560000</v>
      </c>
      <c r="F674" s="89">
        <v>76560000</v>
      </c>
      <c r="G674" s="62">
        <v>8965000</v>
      </c>
      <c r="H674" s="62">
        <v>1515000</v>
      </c>
      <c r="I674" s="62">
        <v>11829950</v>
      </c>
      <c r="J674" s="62">
        <v>10562900</v>
      </c>
      <c r="K674" s="62">
        <v>10923202</v>
      </c>
      <c r="L674" s="62">
        <v>2830448</v>
      </c>
      <c r="M674" s="62">
        <v>159000</v>
      </c>
      <c r="N674" s="62">
        <v>17860000</v>
      </c>
      <c r="O674" s="62">
        <v>8729500</v>
      </c>
      <c r="P674" s="62">
        <v>0</v>
      </c>
      <c r="Q674" s="62">
        <v>910000</v>
      </c>
      <c r="R674" s="62">
        <v>2275000</v>
      </c>
      <c r="S674" s="62">
        <v>0</v>
      </c>
      <c r="T674" s="72">
        <f t="shared" si="35"/>
        <v>76560000</v>
      </c>
      <c r="U674" s="59">
        <f t="shared" si="36"/>
        <v>0</v>
      </c>
      <c r="V674" s="57">
        <f t="shared" si="37"/>
        <v>0</v>
      </c>
      <c r="W674" s="59">
        <v>0</v>
      </c>
      <c r="X674" s="57">
        <f t="shared" si="38"/>
        <v>0</v>
      </c>
    </row>
    <row r="675" spans="2:24">
      <c r="B675" s="79">
        <f>'PER TRIWULAN'!A669</f>
        <v>664</v>
      </c>
      <c r="C675" s="54" t="str">
        <f>'PER TRIWULAN'!I669</f>
        <v xml:space="preserve"> Tawangharjo </v>
      </c>
      <c r="D675" s="36" t="str">
        <f>'PER TRIWULAN'!B669</f>
        <v>SD NEGERI 1 MAYAHAN</v>
      </c>
      <c r="E675" s="71">
        <f>'PER TRIWULAN'!X669</f>
        <v>90480000</v>
      </c>
      <c r="F675" s="89">
        <v>90480000</v>
      </c>
      <c r="G675" s="62">
        <v>1105000</v>
      </c>
      <c r="H675" s="62">
        <v>635200</v>
      </c>
      <c r="I675" s="62">
        <v>9788500</v>
      </c>
      <c r="J675" s="62">
        <v>15043900</v>
      </c>
      <c r="K675" s="62">
        <v>22524900</v>
      </c>
      <c r="L675" s="62">
        <v>5794500</v>
      </c>
      <c r="M675" s="62">
        <v>13750000</v>
      </c>
      <c r="N675" s="62">
        <v>16200000</v>
      </c>
      <c r="O675" s="62">
        <v>3588000</v>
      </c>
      <c r="P675" s="62">
        <v>0</v>
      </c>
      <c r="Q675" s="62">
        <v>2050000</v>
      </c>
      <c r="R675" s="62">
        <v>0</v>
      </c>
      <c r="S675" s="62">
        <v>0</v>
      </c>
      <c r="T675" s="72">
        <f t="shared" si="35"/>
        <v>90480000</v>
      </c>
      <c r="U675" s="59">
        <f t="shared" si="36"/>
        <v>0</v>
      </c>
      <c r="V675" s="57">
        <f t="shared" si="37"/>
        <v>0</v>
      </c>
      <c r="W675" s="59">
        <v>0</v>
      </c>
      <c r="X675" s="57">
        <f t="shared" si="38"/>
        <v>0</v>
      </c>
    </row>
    <row r="676" spans="2:24">
      <c r="B676" s="79">
        <f>'PER TRIWULAN'!A670</f>
        <v>665</v>
      </c>
      <c r="C676" s="54" t="str">
        <f>'PER TRIWULAN'!I670</f>
        <v xml:space="preserve"> Tawangharjo </v>
      </c>
      <c r="D676" s="36" t="str">
        <f>'PER TRIWULAN'!B670</f>
        <v>SD NEGERI 1 PULONGRAMBE</v>
      </c>
      <c r="E676" s="71">
        <f>'PER TRIWULAN'!X670</f>
        <v>55100000</v>
      </c>
      <c r="F676" s="89">
        <v>55100000</v>
      </c>
      <c r="G676" s="62">
        <v>995000</v>
      </c>
      <c r="H676" s="62">
        <v>890000</v>
      </c>
      <c r="I676" s="62">
        <v>6994300</v>
      </c>
      <c r="J676" s="62">
        <v>14880700</v>
      </c>
      <c r="K676" s="62">
        <v>3603000</v>
      </c>
      <c r="L676" s="62">
        <v>870000</v>
      </c>
      <c r="M676" s="62">
        <v>3834000</v>
      </c>
      <c r="N676" s="62">
        <v>9710000</v>
      </c>
      <c r="O676" s="62">
        <v>9545000</v>
      </c>
      <c r="P676" s="62"/>
      <c r="Q676" s="62">
        <v>1758000</v>
      </c>
      <c r="R676" s="62">
        <v>1010000</v>
      </c>
      <c r="S676" s="62">
        <v>1010000</v>
      </c>
      <c r="T676" s="72">
        <f t="shared" si="35"/>
        <v>55100000</v>
      </c>
      <c r="U676" s="59">
        <f t="shared" si="36"/>
        <v>0</v>
      </c>
      <c r="V676" s="57">
        <f t="shared" si="37"/>
        <v>0</v>
      </c>
      <c r="W676" s="59">
        <v>0</v>
      </c>
      <c r="X676" s="57">
        <f t="shared" si="38"/>
        <v>0</v>
      </c>
    </row>
    <row r="677" spans="2:24">
      <c r="B677" s="79">
        <f>'PER TRIWULAN'!A671</f>
        <v>666</v>
      </c>
      <c r="C677" s="54" t="str">
        <f>'PER TRIWULAN'!I671</f>
        <v xml:space="preserve"> Tawangharjo </v>
      </c>
      <c r="D677" s="36" t="str">
        <f>'PER TRIWULAN'!B671</f>
        <v>SD NEGERI 1 SELO</v>
      </c>
      <c r="E677" s="71">
        <f>'PER TRIWULAN'!X671</f>
        <v>94250000</v>
      </c>
      <c r="F677" s="89">
        <v>94250000</v>
      </c>
      <c r="G677" s="62">
        <v>3222100</v>
      </c>
      <c r="H677" s="62">
        <v>1200000</v>
      </c>
      <c r="I677" s="62">
        <v>16056850</v>
      </c>
      <c r="J677" s="62">
        <v>10408600</v>
      </c>
      <c r="K677" s="62">
        <v>20362950</v>
      </c>
      <c r="L677" s="62">
        <v>2656134</v>
      </c>
      <c r="M677" s="62">
        <v>6119600</v>
      </c>
      <c r="N677" s="62">
        <v>15450000</v>
      </c>
      <c r="O677" s="62">
        <v>3440000</v>
      </c>
      <c r="P677" s="62"/>
      <c r="Q677" s="62">
        <v>3113766</v>
      </c>
      <c r="R677" s="62">
        <v>750000</v>
      </c>
      <c r="S677" s="62">
        <v>1030000</v>
      </c>
      <c r="T677" s="72">
        <f t="shared" si="35"/>
        <v>83810000</v>
      </c>
      <c r="U677" s="59">
        <f t="shared" si="36"/>
        <v>0</v>
      </c>
      <c r="V677" s="57">
        <f t="shared" si="37"/>
        <v>10440000</v>
      </c>
      <c r="W677" s="59">
        <v>10440000</v>
      </c>
      <c r="X677" s="57">
        <f t="shared" si="38"/>
        <v>0</v>
      </c>
    </row>
    <row r="678" spans="2:24">
      <c r="B678" s="79">
        <f>'PER TRIWULAN'!A672</f>
        <v>667</v>
      </c>
      <c r="C678" s="54" t="str">
        <f>'PER TRIWULAN'!I672</f>
        <v xml:space="preserve"> Tawangharjo </v>
      </c>
      <c r="D678" s="36" t="str">
        <f>'PER TRIWULAN'!B672</f>
        <v>SD NEGERI 1 TARUB</v>
      </c>
      <c r="E678" s="71">
        <f>'PER TRIWULAN'!X672</f>
        <v>130790000</v>
      </c>
      <c r="F678" s="89">
        <v>130790000</v>
      </c>
      <c r="G678" s="62">
        <v>1075000</v>
      </c>
      <c r="H678" s="62">
        <v>0</v>
      </c>
      <c r="I678" s="62">
        <v>45866750</v>
      </c>
      <c r="J678" s="62">
        <v>16684150</v>
      </c>
      <c r="K678" s="62">
        <v>17956450</v>
      </c>
      <c r="L678" s="62">
        <v>1168750</v>
      </c>
      <c r="M678" s="62">
        <v>6892000</v>
      </c>
      <c r="N678" s="62">
        <v>25250000</v>
      </c>
      <c r="O678" s="62">
        <v>10403000</v>
      </c>
      <c r="P678" s="62">
        <v>0</v>
      </c>
      <c r="Q678" s="62">
        <v>3713850</v>
      </c>
      <c r="R678" s="62">
        <v>1780000</v>
      </c>
      <c r="S678" s="62">
        <v>0</v>
      </c>
      <c r="T678" s="72">
        <f t="shared" si="35"/>
        <v>130789950</v>
      </c>
      <c r="U678" s="59">
        <f t="shared" si="36"/>
        <v>0</v>
      </c>
      <c r="V678" s="57">
        <f t="shared" si="37"/>
        <v>50</v>
      </c>
      <c r="W678" s="59">
        <v>50</v>
      </c>
      <c r="X678" s="57">
        <f t="shared" si="38"/>
        <v>0</v>
      </c>
    </row>
    <row r="679" spans="2:24">
      <c r="B679" s="79">
        <f>'PER TRIWULAN'!A673</f>
        <v>668</v>
      </c>
      <c r="C679" s="54" t="str">
        <f>'PER TRIWULAN'!I673</f>
        <v xml:space="preserve"> Tawangharjo </v>
      </c>
      <c r="D679" s="36" t="str">
        <f>'PER TRIWULAN'!B673</f>
        <v>SD NEGERI 1 TAWANGHARJO</v>
      </c>
      <c r="E679" s="71">
        <f>'PER TRIWULAN'!X673</f>
        <v>117740000</v>
      </c>
      <c r="F679" s="89">
        <v>117740000</v>
      </c>
      <c r="G679" s="62">
        <v>100000</v>
      </c>
      <c r="H679" s="62">
        <v>415000</v>
      </c>
      <c r="I679" s="62">
        <v>29246000</v>
      </c>
      <c r="J679" s="62">
        <v>22220000</v>
      </c>
      <c r="K679" s="62">
        <v>24882409</v>
      </c>
      <c r="L679" s="62">
        <v>8395446</v>
      </c>
      <c r="M679" s="62">
        <v>3419000</v>
      </c>
      <c r="N679" s="62">
        <v>17770000</v>
      </c>
      <c r="O679" s="62">
        <v>5999500</v>
      </c>
      <c r="P679" s="62">
        <v>300000</v>
      </c>
      <c r="Q679" s="62">
        <v>3830100</v>
      </c>
      <c r="R679" s="62">
        <v>497000</v>
      </c>
      <c r="S679" s="62"/>
      <c r="T679" s="72">
        <f t="shared" si="35"/>
        <v>117074455</v>
      </c>
      <c r="U679" s="59">
        <f t="shared" si="36"/>
        <v>0</v>
      </c>
      <c r="V679" s="57">
        <f t="shared" si="37"/>
        <v>665545</v>
      </c>
      <c r="W679" s="59">
        <v>665545</v>
      </c>
      <c r="X679" s="57">
        <f t="shared" si="38"/>
        <v>0</v>
      </c>
    </row>
    <row r="680" spans="2:24">
      <c r="B680" s="79">
        <f>'PER TRIWULAN'!A674</f>
        <v>669</v>
      </c>
      <c r="C680" s="54" t="str">
        <f>'PER TRIWULAN'!I674</f>
        <v xml:space="preserve"> Tawangharjo </v>
      </c>
      <c r="D680" s="36" t="str">
        <f>'PER TRIWULAN'!B674</f>
        <v>SD NEGERI 1PLOSOREJO</v>
      </c>
      <c r="E680" s="71">
        <f>'PER TRIWULAN'!X674</f>
        <v>140650000</v>
      </c>
      <c r="F680" s="89">
        <v>140650000</v>
      </c>
      <c r="G680" s="62">
        <v>0</v>
      </c>
      <c r="H680" s="62">
        <v>2680000</v>
      </c>
      <c r="I680" s="62">
        <v>23342800</v>
      </c>
      <c r="J680" s="62">
        <v>46280500</v>
      </c>
      <c r="K680" s="62">
        <v>11063900</v>
      </c>
      <c r="L680" s="62">
        <v>11048200</v>
      </c>
      <c r="M680" s="62">
        <v>19599600</v>
      </c>
      <c r="N680" s="62">
        <v>19800000</v>
      </c>
      <c r="O680" s="62">
        <v>5235000</v>
      </c>
      <c r="P680" s="62">
        <v>0</v>
      </c>
      <c r="Q680" s="62">
        <v>1600000</v>
      </c>
      <c r="R680" s="62">
        <v>0</v>
      </c>
      <c r="S680" s="62">
        <v>0</v>
      </c>
      <c r="T680" s="72">
        <f t="shared" si="35"/>
        <v>140650000</v>
      </c>
      <c r="U680" s="59">
        <f t="shared" si="36"/>
        <v>0</v>
      </c>
      <c r="V680" s="57">
        <f t="shared" si="37"/>
        <v>0</v>
      </c>
      <c r="W680" s="59">
        <v>0</v>
      </c>
      <c r="X680" s="57">
        <f t="shared" si="38"/>
        <v>0</v>
      </c>
    </row>
    <row r="681" spans="2:24">
      <c r="B681" s="79">
        <f>'PER TRIWULAN'!A675</f>
        <v>670</v>
      </c>
      <c r="C681" s="54" t="str">
        <f>'PER TRIWULAN'!I675</f>
        <v xml:space="preserve"> Tawangharjo </v>
      </c>
      <c r="D681" s="36" t="str">
        <f>'PER TRIWULAN'!B675</f>
        <v>SD NEGERI 2 GODAN</v>
      </c>
      <c r="E681" s="71">
        <f>'PER TRIWULAN'!X675</f>
        <v>90480000</v>
      </c>
      <c r="F681" s="89">
        <v>90480000</v>
      </c>
      <c r="G681" s="62">
        <v>1395000</v>
      </c>
      <c r="H681" s="62">
        <v>0</v>
      </c>
      <c r="I681" s="62">
        <v>22503450</v>
      </c>
      <c r="J681" s="62">
        <v>11985550</v>
      </c>
      <c r="K681" s="62">
        <v>14222350</v>
      </c>
      <c r="L681" s="62">
        <v>2137500</v>
      </c>
      <c r="M681" s="62">
        <v>4475000</v>
      </c>
      <c r="N681" s="62">
        <v>20225000</v>
      </c>
      <c r="O681" s="62">
        <v>8379500</v>
      </c>
      <c r="P681" s="62">
        <v>0</v>
      </c>
      <c r="Q681" s="62">
        <v>3249650</v>
      </c>
      <c r="R681" s="62">
        <v>1907000</v>
      </c>
      <c r="S681" s="62">
        <v>0</v>
      </c>
      <c r="T681" s="72">
        <f t="shared" si="35"/>
        <v>90480000</v>
      </c>
      <c r="U681" s="59">
        <f t="shared" si="36"/>
        <v>0</v>
      </c>
      <c r="V681" s="57">
        <f t="shared" si="37"/>
        <v>0</v>
      </c>
      <c r="W681" s="59">
        <v>0</v>
      </c>
      <c r="X681" s="57">
        <f t="shared" si="38"/>
        <v>0</v>
      </c>
    </row>
    <row r="682" spans="2:24">
      <c r="B682" s="79">
        <f>'PER TRIWULAN'!A676</f>
        <v>671</v>
      </c>
      <c r="C682" s="54" t="str">
        <f>'PER TRIWULAN'!I676</f>
        <v xml:space="preserve"> Tawangharjo </v>
      </c>
      <c r="D682" s="36" t="str">
        <f>'PER TRIWULAN'!B676</f>
        <v>SD NEGERI 2 JONO</v>
      </c>
      <c r="E682" s="71">
        <f>'PER TRIWULAN'!X676</f>
        <v>98310000</v>
      </c>
      <c r="F682" s="89">
        <v>98310000</v>
      </c>
      <c r="G682" s="62"/>
      <c r="H682" s="62">
        <v>450000</v>
      </c>
      <c r="I682" s="62">
        <v>14963900</v>
      </c>
      <c r="J682" s="62">
        <v>13181600</v>
      </c>
      <c r="K682" s="62">
        <v>4809700</v>
      </c>
      <c r="L682" s="62">
        <v>3482150</v>
      </c>
      <c r="M682" s="62">
        <v>12806850</v>
      </c>
      <c r="N682" s="62">
        <v>18075000</v>
      </c>
      <c r="O682" s="62">
        <v>4531500</v>
      </c>
      <c r="P682" s="62">
        <v>0</v>
      </c>
      <c r="Q682" s="62">
        <v>4915300</v>
      </c>
      <c r="R682" s="62">
        <v>4700000</v>
      </c>
      <c r="S682" s="62">
        <v>2619000</v>
      </c>
      <c r="T682" s="72">
        <f t="shared" si="35"/>
        <v>84535000</v>
      </c>
      <c r="U682" s="59">
        <f t="shared" si="36"/>
        <v>0</v>
      </c>
      <c r="V682" s="57">
        <f t="shared" si="37"/>
        <v>13775000</v>
      </c>
      <c r="W682" s="59">
        <v>13775000</v>
      </c>
      <c r="X682" s="57">
        <f t="shared" si="38"/>
        <v>0</v>
      </c>
    </row>
    <row r="683" spans="2:24">
      <c r="B683" s="79">
        <f>'PER TRIWULAN'!A677</f>
        <v>672</v>
      </c>
      <c r="C683" s="54" t="str">
        <f>'PER TRIWULAN'!I677</f>
        <v xml:space="preserve"> Tawangharjo </v>
      </c>
      <c r="D683" s="36" t="str">
        <f>'PER TRIWULAN'!B677</f>
        <v>SD NEGERI 2 MAYAHAN</v>
      </c>
      <c r="E683" s="71">
        <f>'PER TRIWULAN'!X677</f>
        <v>160370000</v>
      </c>
      <c r="F683" s="89">
        <v>160370000</v>
      </c>
      <c r="G683" s="62">
        <v>1461000</v>
      </c>
      <c r="H683" s="62">
        <v>972050</v>
      </c>
      <c r="I683" s="62">
        <v>48800100</v>
      </c>
      <c r="J683" s="62">
        <v>28529000</v>
      </c>
      <c r="K683" s="62">
        <v>26114000</v>
      </c>
      <c r="L683" s="62">
        <v>1673900</v>
      </c>
      <c r="M683" s="62">
        <v>11206000</v>
      </c>
      <c r="N683" s="62">
        <v>31517000</v>
      </c>
      <c r="O683" s="62">
        <v>5563250</v>
      </c>
      <c r="P683" s="62">
        <v>2190000</v>
      </c>
      <c r="Q683" s="62">
        <v>2333500</v>
      </c>
      <c r="R683" s="62">
        <v>0</v>
      </c>
      <c r="S683" s="62">
        <v>0</v>
      </c>
      <c r="T683" s="72">
        <f t="shared" si="35"/>
        <v>160359800</v>
      </c>
      <c r="U683" s="59">
        <f t="shared" si="36"/>
        <v>0</v>
      </c>
      <c r="V683" s="57">
        <f t="shared" si="37"/>
        <v>10200</v>
      </c>
      <c r="W683" s="59">
        <v>10200</v>
      </c>
      <c r="X683" s="57">
        <f t="shared" si="38"/>
        <v>0</v>
      </c>
    </row>
    <row r="684" spans="2:24">
      <c r="B684" s="79">
        <f>'PER TRIWULAN'!A678</f>
        <v>673</v>
      </c>
      <c r="C684" s="54" t="str">
        <f>'PER TRIWULAN'!I678</f>
        <v xml:space="preserve"> Tawangharjo </v>
      </c>
      <c r="D684" s="36" t="str">
        <f>'PER TRIWULAN'!B678</f>
        <v>SD NEGERI 2 PLOSOREJO</v>
      </c>
      <c r="E684" s="71">
        <f>'PER TRIWULAN'!X678</f>
        <v>122380000</v>
      </c>
      <c r="F684" s="89">
        <v>122380000</v>
      </c>
      <c r="G684" s="62">
        <v>0</v>
      </c>
      <c r="H684" s="62">
        <v>0</v>
      </c>
      <c r="I684" s="62">
        <v>24883450</v>
      </c>
      <c r="J684" s="62">
        <v>16961510</v>
      </c>
      <c r="K684" s="62">
        <v>23104300</v>
      </c>
      <c r="L684" s="62">
        <v>2563240</v>
      </c>
      <c r="M684" s="62">
        <v>15067500</v>
      </c>
      <c r="N684" s="62">
        <v>26925000</v>
      </c>
      <c r="O684" s="62">
        <v>4535000</v>
      </c>
      <c r="P684" s="62">
        <v>0</v>
      </c>
      <c r="Q684" s="62">
        <v>2210000</v>
      </c>
      <c r="R684" s="62">
        <v>1430000</v>
      </c>
      <c r="S684" s="62">
        <v>4700000</v>
      </c>
      <c r="T684" s="72">
        <f t="shared" si="35"/>
        <v>122380000</v>
      </c>
      <c r="U684" s="59">
        <f t="shared" si="36"/>
        <v>0</v>
      </c>
      <c r="V684" s="57">
        <f t="shared" si="37"/>
        <v>0</v>
      </c>
      <c r="W684" s="59">
        <v>0</v>
      </c>
      <c r="X684" s="57">
        <f t="shared" si="38"/>
        <v>0</v>
      </c>
    </row>
    <row r="685" spans="2:24">
      <c r="B685" s="79">
        <f>'PER TRIWULAN'!A679</f>
        <v>674</v>
      </c>
      <c r="C685" s="54" t="str">
        <f>'PER TRIWULAN'!I679</f>
        <v xml:space="preserve"> Tawangharjo </v>
      </c>
      <c r="D685" s="36" t="str">
        <f>'PER TRIWULAN'!B679</f>
        <v>SD NEGERI 2 POJOK</v>
      </c>
      <c r="E685" s="71">
        <f>'PER TRIWULAN'!X679</f>
        <v>52490000</v>
      </c>
      <c r="F685" s="89">
        <v>52490000</v>
      </c>
      <c r="G685" s="62"/>
      <c r="H685" s="62"/>
      <c r="I685" s="62">
        <v>3800000</v>
      </c>
      <c r="J685" s="62">
        <v>2735100</v>
      </c>
      <c r="K685" s="62">
        <v>6830046</v>
      </c>
      <c r="L685" s="62">
        <v>3125204</v>
      </c>
      <c r="M685" s="62">
        <v>7564000</v>
      </c>
      <c r="N685" s="62">
        <v>12250000</v>
      </c>
      <c r="O685" s="62">
        <v>2427050</v>
      </c>
      <c r="P685" s="62"/>
      <c r="Q685" s="62">
        <v>1725000</v>
      </c>
      <c r="R685" s="62">
        <v>1795000</v>
      </c>
      <c r="S685" s="62">
        <v>10238600</v>
      </c>
      <c r="T685" s="72">
        <f t="shared" si="35"/>
        <v>52490000</v>
      </c>
      <c r="U685" s="59">
        <f t="shared" si="36"/>
        <v>0</v>
      </c>
      <c r="V685" s="57">
        <f t="shared" si="37"/>
        <v>0</v>
      </c>
      <c r="W685" s="59">
        <v>0</v>
      </c>
      <c r="X685" s="57">
        <f t="shared" si="38"/>
        <v>0</v>
      </c>
    </row>
    <row r="686" spans="2:24">
      <c r="B686" s="79">
        <f>'PER TRIWULAN'!A680</f>
        <v>675</v>
      </c>
      <c r="C686" s="54" t="str">
        <f>'PER TRIWULAN'!I680</f>
        <v xml:space="preserve"> Tawangharjo </v>
      </c>
      <c r="D686" s="36" t="str">
        <f>'PER TRIWULAN'!B680</f>
        <v>SD NEGERI 2 SELO</v>
      </c>
      <c r="E686" s="71">
        <f>'PER TRIWULAN'!X680</f>
        <v>72500000</v>
      </c>
      <c r="F686" s="89">
        <v>72500000</v>
      </c>
      <c r="G686" s="62">
        <v>81000</v>
      </c>
      <c r="H686" s="62">
        <v>0</v>
      </c>
      <c r="I686" s="62">
        <v>17010400</v>
      </c>
      <c r="J686" s="62">
        <v>7949800</v>
      </c>
      <c r="K686" s="62">
        <v>9138150</v>
      </c>
      <c r="L686" s="62">
        <v>1470000</v>
      </c>
      <c r="M686" s="62">
        <v>15391450</v>
      </c>
      <c r="N686" s="62">
        <v>15150000</v>
      </c>
      <c r="O686" s="62">
        <v>6309200</v>
      </c>
      <c r="P686" s="62">
        <v>0</v>
      </c>
      <c r="Q686" s="62">
        <v>0</v>
      </c>
      <c r="R686" s="62">
        <v>0</v>
      </c>
      <c r="S686" s="62"/>
      <c r="T686" s="72">
        <f t="shared" si="35"/>
        <v>72500000</v>
      </c>
      <c r="U686" s="59">
        <f t="shared" si="36"/>
        <v>0</v>
      </c>
      <c r="V686" s="57">
        <f t="shared" si="37"/>
        <v>0</v>
      </c>
      <c r="W686" s="59">
        <v>0</v>
      </c>
      <c r="X686" s="57">
        <f t="shared" si="38"/>
        <v>0</v>
      </c>
    </row>
    <row r="687" spans="2:24">
      <c r="B687" s="79">
        <f>'PER TRIWULAN'!A681</f>
        <v>676</v>
      </c>
      <c r="C687" s="54" t="str">
        <f>'PER TRIWULAN'!I681</f>
        <v xml:space="preserve"> Tawangharjo </v>
      </c>
      <c r="D687" s="36" t="str">
        <f>'PER TRIWULAN'!B681</f>
        <v>SD NEGERI 3 JONO</v>
      </c>
      <c r="E687" s="71">
        <f>'PER TRIWULAN'!X681</f>
        <v>23490000</v>
      </c>
      <c r="F687" s="89">
        <v>23490000</v>
      </c>
      <c r="G687" s="62">
        <v>480000</v>
      </c>
      <c r="H687" s="62">
        <v>0</v>
      </c>
      <c r="I687" s="62">
        <v>0</v>
      </c>
      <c r="J687" s="62">
        <v>4147800</v>
      </c>
      <c r="K687" s="62">
        <v>2190000</v>
      </c>
      <c r="L687" s="62">
        <v>3004200</v>
      </c>
      <c r="M687" s="62">
        <v>60000</v>
      </c>
      <c r="N687" s="62">
        <v>6750000</v>
      </c>
      <c r="O687" s="62">
        <v>3780000</v>
      </c>
      <c r="P687" s="62">
        <v>0</v>
      </c>
      <c r="Q687" s="62">
        <v>1479000</v>
      </c>
      <c r="R687" s="62">
        <v>330000</v>
      </c>
      <c r="S687" s="62">
        <v>1269000</v>
      </c>
      <c r="T687" s="72">
        <f t="shared" si="35"/>
        <v>23490000</v>
      </c>
      <c r="U687" s="59">
        <f t="shared" si="36"/>
        <v>0</v>
      </c>
      <c r="V687" s="57">
        <f t="shared" si="37"/>
        <v>0</v>
      </c>
      <c r="W687" s="59">
        <v>0</v>
      </c>
      <c r="X687" s="57">
        <f t="shared" si="38"/>
        <v>0</v>
      </c>
    </row>
    <row r="688" spans="2:24">
      <c r="B688" s="79">
        <f>'PER TRIWULAN'!A682</f>
        <v>677</v>
      </c>
      <c r="C688" s="54" t="str">
        <f>'PER TRIWULAN'!I682</f>
        <v xml:space="preserve"> Tawangharjo </v>
      </c>
      <c r="D688" s="36" t="str">
        <f>'PER TRIWULAN'!B682</f>
        <v>SD NEGERI 3 KEMADOHBATUR</v>
      </c>
      <c r="E688" s="71">
        <f>'PER TRIWULAN'!X682</f>
        <v>61480000</v>
      </c>
      <c r="F688" s="89">
        <v>61480000</v>
      </c>
      <c r="G688" s="62">
        <v>2916000</v>
      </c>
      <c r="H688" s="62">
        <v>1458500</v>
      </c>
      <c r="I688" s="62">
        <v>8338500</v>
      </c>
      <c r="J688" s="62">
        <v>5861600</v>
      </c>
      <c r="K688" s="62">
        <v>6590400</v>
      </c>
      <c r="L688" s="62">
        <v>1797000</v>
      </c>
      <c r="M688" s="62">
        <v>3506000</v>
      </c>
      <c r="N688" s="62">
        <v>18320000</v>
      </c>
      <c r="O688" s="62">
        <v>8992000</v>
      </c>
      <c r="P688" s="62">
        <v>0</v>
      </c>
      <c r="Q688" s="62">
        <v>1450000</v>
      </c>
      <c r="R688" s="62">
        <v>0</v>
      </c>
      <c r="S688" s="62">
        <v>2250000</v>
      </c>
      <c r="T688" s="72">
        <f t="shared" si="35"/>
        <v>61480000</v>
      </c>
      <c r="U688" s="59">
        <f t="shared" si="36"/>
        <v>0</v>
      </c>
      <c r="V688" s="57">
        <f t="shared" si="37"/>
        <v>0</v>
      </c>
      <c r="W688" s="59">
        <v>0</v>
      </c>
      <c r="X688" s="57">
        <f t="shared" si="38"/>
        <v>0</v>
      </c>
    </row>
    <row r="689" spans="2:24">
      <c r="B689" s="79">
        <f>'PER TRIWULAN'!A683</f>
        <v>678</v>
      </c>
      <c r="C689" s="54" t="str">
        <f>'PER TRIWULAN'!I683</f>
        <v xml:space="preserve"> Tawangharjo </v>
      </c>
      <c r="D689" s="36" t="str">
        <f>'PER TRIWULAN'!B683</f>
        <v>SD NEGERI 3 MAYAHAN</v>
      </c>
      <c r="E689" s="71">
        <f>'PER TRIWULAN'!X683</f>
        <v>80620000</v>
      </c>
      <c r="F689" s="89">
        <v>80620000</v>
      </c>
      <c r="G689" s="62">
        <v>1755000</v>
      </c>
      <c r="H689" s="62">
        <v>135000</v>
      </c>
      <c r="I689" s="62">
        <v>5249000</v>
      </c>
      <c r="J689" s="62">
        <v>6265400</v>
      </c>
      <c r="K689" s="62">
        <v>19781600</v>
      </c>
      <c r="L689" s="62">
        <v>9524000</v>
      </c>
      <c r="M689" s="62">
        <v>11955000</v>
      </c>
      <c r="N689" s="62">
        <v>15300000</v>
      </c>
      <c r="O689" s="62">
        <v>2710000</v>
      </c>
      <c r="P689" s="62">
        <v>1890000</v>
      </c>
      <c r="Q689" s="62">
        <v>3175000</v>
      </c>
      <c r="R689" s="62">
        <v>0</v>
      </c>
      <c r="S689" s="62">
        <v>2880000</v>
      </c>
      <c r="T689" s="72">
        <f t="shared" si="35"/>
        <v>80620000</v>
      </c>
      <c r="U689" s="59">
        <f t="shared" si="36"/>
        <v>0</v>
      </c>
      <c r="V689" s="57">
        <f t="shared" si="37"/>
        <v>0</v>
      </c>
      <c r="W689" s="59">
        <v>0</v>
      </c>
      <c r="X689" s="57">
        <f t="shared" si="38"/>
        <v>0</v>
      </c>
    </row>
    <row r="690" spans="2:24">
      <c r="B690" s="79">
        <f>'PER TRIWULAN'!A684</f>
        <v>679</v>
      </c>
      <c r="C690" s="54" t="str">
        <f>'PER TRIWULAN'!I684</f>
        <v xml:space="preserve"> Tawangharjo </v>
      </c>
      <c r="D690" s="36" t="str">
        <f>'PER TRIWULAN'!B684</f>
        <v>SD NEGERI 3 PLOSOREJO</v>
      </c>
      <c r="E690" s="71">
        <f>'PER TRIWULAN'!X684</f>
        <v>127600000</v>
      </c>
      <c r="F690" s="89">
        <v>127600000</v>
      </c>
      <c r="G690" s="62">
        <v>1559300</v>
      </c>
      <c r="H690" s="62">
        <v>901184</v>
      </c>
      <c r="I690" s="62">
        <v>13823810</v>
      </c>
      <c r="J690" s="62">
        <v>21152258</v>
      </c>
      <c r="K690" s="62">
        <v>31748678</v>
      </c>
      <c r="L690" s="62">
        <v>8085010</v>
      </c>
      <c r="M690" s="62">
        <v>19525000</v>
      </c>
      <c r="N690" s="62">
        <v>22842000</v>
      </c>
      <c r="O690" s="62">
        <v>5067760</v>
      </c>
      <c r="P690" s="62">
        <v>0</v>
      </c>
      <c r="Q690" s="62">
        <v>2895000</v>
      </c>
      <c r="R690" s="62">
        <v>0</v>
      </c>
      <c r="S690" s="62">
        <v>0</v>
      </c>
      <c r="T690" s="72">
        <f t="shared" si="35"/>
        <v>127600000</v>
      </c>
      <c r="U690" s="59">
        <f t="shared" si="36"/>
        <v>0</v>
      </c>
      <c r="V690" s="57">
        <f t="shared" si="37"/>
        <v>0</v>
      </c>
      <c r="W690" s="59">
        <v>0</v>
      </c>
      <c r="X690" s="57">
        <f t="shared" si="38"/>
        <v>0</v>
      </c>
    </row>
    <row r="691" spans="2:24">
      <c r="B691" s="79">
        <f>'PER TRIWULAN'!A685</f>
        <v>680</v>
      </c>
      <c r="C691" s="54" t="str">
        <f>'PER TRIWULAN'!I685</f>
        <v xml:space="preserve"> Tawangharjo </v>
      </c>
      <c r="D691" s="36" t="str">
        <f>'PER TRIWULAN'!B685</f>
        <v>SD NEGERI 3 POJOK</v>
      </c>
      <c r="E691" s="71">
        <f>'PER TRIWULAN'!X685</f>
        <v>67280000</v>
      </c>
      <c r="F691" s="89">
        <v>67280000</v>
      </c>
      <c r="G691" s="62">
        <v>2662000</v>
      </c>
      <c r="H691" s="62"/>
      <c r="I691" s="62">
        <v>7604750</v>
      </c>
      <c r="J691" s="62">
        <v>7314500</v>
      </c>
      <c r="K691" s="62">
        <v>7106550</v>
      </c>
      <c r="L691" s="62">
        <v>1531000</v>
      </c>
      <c r="M691" s="62">
        <v>18211200</v>
      </c>
      <c r="N691" s="62">
        <v>17380000</v>
      </c>
      <c r="O691" s="62">
        <v>1539000</v>
      </c>
      <c r="P691" s="62">
        <v>1160000</v>
      </c>
      <c r="Q691" s="62">
        <v>2060000</v>
      </c>
      <c r="R691" s="62">
        <v>711000</v>
      </c>
      <c r="S691" s="62"/>
      <c r="T691" s="72">
        <f t="shared" si="35"/>
        <v>67280000</v>
      </c>
      <c r="U691" s="59">
        <f t="shared" si="36"/>
        <v>0</v>
      </c>
      <c r="V691" s="57">
        <f t="shared" si="37"/>
        <v>0</v>
      </c>
      <c r="W691" s="59">
        <v>0</v>
      </c>
      <c r="X691" s="57">
        <f t="shared" si="38"/>
        <v>0</v>
      </c>
    </row>
    <row r="692" spans="2:24">
      <c r="B692" s="79">
        <f>'PER TRIWULAN'!A686</f>
        <v>681</v>
      </c>
      <c r="C692" s="54" t="str">
        <f>'PER TRIWULAN'!I686</f>
        <v xml:space="preserve"> Tawangharjo </v>
      </c>
      <c r="D692" s="36" t="str">
        <f>'PER TRIWULAN'!B686</f>
        <v>SD NEGERI 3 SELO</v>
      </c>
      <c r="E692" s="71">
        <f>'PER TRIWULAN'!X686</f>
        <v>123830000</v>
      </c>
      <c r="F692" s="89">
        <v>123830000</v>
      </c>
      <c r="G692" s="62">
        <v>8735000</v>
      </c>
      <c r="H692" s="62">
        <v>1145000</v>
      </c>
      <c r="I692" s="62">
        <v>25238250</v>
      </c>
      <c r="J692" s="62">
        <v>30994500</v>
      </c>
      <c r="K692" s="62">
        <v>4988500</v>
      </c>
      <c r="L692" s="62">
        <v>2165700</v>
      </c>
      <c r="M692" s="62">
        <v>17073050</v>
      </c>
      <c r="N692" s="62">
        <v>120000</v>
      </c>
      <c r="O692" s="62">
        <v>16800000</v>
      </c>
      <c r="P692" s="62">
        <v>0</v>
      </c>
      <c r="Q692" s="62">
        <v>5500000</v>
      </c>
      <c r="R692" s="62">
        <v>1800000</v>
      </c>
      <c r="S692" s="62">
        <v>9270000</v>
      </c>
      <c r="T692" s="72">
        <f t="shared" si="35"/>
        <v>123830000</v>
      </c>
      <c r="U692" s="59">
        <f t="shared" si="36"/>
        <v>0</v>
      </c>
      <c r="V692" s="57">
        <f t="shared" si="37"/>
        <v>0</v>
      </c>
      <c r="W692" s="59">
        <v>0</v>
      </c>
      <c r="X692" s="57">
        <f t="shared" si="38"/>
        <v>0</v>
      </c>
    </row>
    <row r="693" spans="2:24">
      <c r="B693" s="79">
        <f>'PER TRIWULAN'!A687</f>
        <v>682</v>
      </c>
      <c r="C693" s="54" t="str">
        <f>'PER TRIWULAN'!I687</f>
        <v xml:space="preserve"> Tawangharjo </v>
      </c>
      <c r="D693" s="36" t="str">
        <f>'PER TRIWULAN'!B687</f>
        <v>SD NEGERI 3 TARUB</v>
      </c>
      <c r="E693" s="71">
        <f>'PER TRIWULAN'!X687</f>
        <v>128760000</v>
      </c>
      <c r="F693" s="89">
        <v>128760000</v>
      </c>
      <c r="G693" s="62">
        <v>769500</v>
      </c>
      <c r="H693" s="62">
        <v>0</v>
      </c>
      <c r="I693" s="62">
        <v>22471700</v>
      </c>
      <c r="J693" s="62">
        <v>19668900</v>
      </c>
      <c r="K693" s="62">
        <v>21202730</v>
      </c>
      <c r="L693" s="62">
        <v>2107320</v>
      </c>
      <c r="M693" s="62">
        <v>12290500</v>
      </c>
      <c r="N693" s="62">
        <v>34692350</v>
      </c>
      <c r="O693" s="62">
        <v>7592000</v>
      </c>
      <c r="P693" s="62">
        <v>355000</v>
      </c>
      <c r="Q693" s="62">
        <v>2475000</v>
      </c>
      <c r="R693" s="62">
        <v>1835000</v>
      </c>
      <c r="S693" s="62">
        <v>3300000</v>
      </c>
      <c r="T693" s="72">
        <f t="shared" si="35"/>
        <v>128760000</v>
      </c>
      <c r="U693" s="59" t="s">
        <v>1905</v>
      </c>
      <c r="V693" s="57">
        <f t="shared" si="37"/>
        <v>0</v>
      </c>
      <c r="W693" s="59">
        <v>0</v>
      </c>
      <c r="X693" s="57">
        <f t="shared" si="38"/>
        <v>0</v>
      </c>
    </row>
    <row r="694" spans="2:24">
      <c r="B694" s="79">
        <f>'PER TRIWULAN'!A688</f>
        <v>683</v>
      </c>
      <c r="C694" s="54" t="str">
        <f>'PER TRIWULAN'!I688</f>
        <v xml:space="preserve"> Tawangharjo </v>
      </c>
      <c r="D694" s="36" t="str">
        <f>'PER TRIWULAN'!B688</f>
        <v>SD NEGERI 3 TAWANGHARJO</v>
      </c>
      <c r="E694" s="71">
        <f>'PER TRIWULAN'!X688</f>
        <v>109330000</v>
      </c>
      <c r="F694" s="89">
        <v>109330000</v>
      </c>
      <c r="G694" s="62">
        <v>2675000</v>
      </c>
      <c r="H694" s="62">
        <v>400000</v>
      </c>
      <c r="I694" s="62">
        <v>18926500</v>
      </c>
      <c r="J694" s="62">
        <v>19564800</v>
      </c>
      <c r="K694" s="62">
        <v>20248050</v>
      </c>
      <c r="L694" s="62">
        <v>2380650</v>
      </c>
      <c r="M694" s="62">
        <v>5327000</v>
      </c>
      <c r="N694" s="62">
        <v>20050000</v>
      </c>
      <c r="O694" s="62">
        <v>7860000</v>
      </c>
      <c r="P694" s="62"/>
      <c r="Q694" s="62">
        <v>4593000</v>
      </c>
      <c r="R694" s="62">
        <v>1760000</v>
      </c>
      <c r="S694" s="62">
        <v>5545000</v>
      </c>
      <c r="T694" s="72">
        <f t="shared" si="35"/>
        <v>109330000</v>
      </c>
      <c r="U694" s="59">
        <f t="shared" si="36"/>
        <v>0</v>
      </c>
      <c r="V694" s="57">
        <f t="shared" si="37"/>
        <v>0</v>
      </c>
      <c r="W694" s="59">
        <v>0</v>
      </c>
      <c r="X694" s="57">
        <f t="shared" si="38"/>
        <v>0</v>
      </c>
    </row>
    <row r="695" spans="2:24">
      <c r="B695" s="79">
        <f>'PER TRIWULAN'!A689</f>
        <v>684</v>
      </c>
      <c r="C695" s="54" t="str">
        <f>'PER TRIWULAN'!I689</f>
        <v xml:space="preserve"> Tawangharjo </v>
      </c>
      <c r="D695" s="36" t="str">
        <f>'PER TRIWULAN'!B689</f>
        <v>SD NEGERI 4 JONO</v>
      </c>
      <c r="E695" s="71">
        <f>'PER TRIWULAN'!X689</f>
        <v>86420000</v>
      </c>
      <c r="F695" s="89">
        <v>86420000</v>
      </c>
      <c r="G695" s="62">
        <v>1360000</v>
      </c>
      <c r="H695" s="62">
        <v>352000</v>
      </c>
      <c r="I695" s="62">
        <v>19533850</v>
      </c>
      <c r="J695" s="62">
        <v>12673850</v>
      </c>
      <c r="K695" s="62">
        <v>14916300</v>
      </c>
      <c r="L695" s="62">
        <v>4793500</v>
      </c>
      <c r="M695" s="62">
        <v>4444500</v>
      </c>
      <c r="N695" s="62">
        <v>14400000</v>
      </c>
      <c r="O695" s="62">
        <v>5205000</v>
      </c>
      <c r="P695" s="62"/>
      <c r="Q695" s="62">
        <v>3271000</v>
      </c>
      <c r="R695" s="62">
        <v>5170000</v>
      </c>
      <c r="S695" s="62">
        <v>300000</v>
      </c>
      <c r="T695" s="72">
        <f t="shared" si="35"/>
        <v>86420000</v>
      </c>
      <c r="U695" s="59">
        <f t="shared" si="36"/>
        <v>0</v>
      </c>
      <c r="V695" s="57">
        <f t="shared" si="37"/>
        <v>0</v>
      </c>
      <c r="W695" s="59">
        <v>0</v>
      </c>
      <c r="X695" s="57">
        <f t="shared" si="38"/>
        <v>0</v>
      </c>
    </row>
    <row r="696" spans="2:24">
      <c r="B696" s="79">
        <f>'PER TRIWULAN'!A690</f>
        <v>685</v>
      </c>
      <c r="C696" s="54" t="str">
        <f>'PER TRIWULAN'!I690</f>
        <v xml:space="preserve"> Tawangharjo </v>
      </c>
      <c r="D696" s="36" t="str">
        <f>'PER TRIWULAN'!B690</f>
        <v>SD NEGERI 4 SELO</v>
      </c>
      <c r="E696" s="71">
        <f>'PER TRIWULAN'!X690</f>
        <v>22185000</v>
      </c>
      <c r="F696" s="89">
        <v>22185000</v>
      </c>
      <c r="G696" s="62">
        <v>0</v>
      </c>
      <c r="H696" s="62">
        <v>0</v>
      </c>
      <c r="I696" s="62">
        <v>727000</v>
      </c>
      <c r="J696" s="62">
        <v>5052850</v>
      </c>
      <c r="K696" s="62">
        <v>1243300</v>
      </c>
      <c r="L696" s="62">
        <v>79900</v>
      </c>
      <c r="M696" s="62">
        <v>355000</v>
      </c>
      <c r="N696" s="62">
        <v>7575000</v>
      </c>
      <c r="O696" s="62">
        <v>975000</v>
      </c>
      <c r="P696" s="62">
        <v>210000</v>
      </c>
      <c r="Q696" s="62">
        <v>776150</v>
      </c>
      <c r="R696" s="62">
        <v>0</v>
      </c>
      <c r="S696" s="62">
        <v>5190800</v>
      </c>
      <c r="T696" s="72">
        <f t="shared" si="35"/>
        <v>22185000</v>
      </c>
      <c r="U696" s="59">
        <f t="shared" si="36"/>
        <v>0</v>
      </c>
      <c r="V696" s="57">
        <f t="shared" si="37"/>
        <v>0</v>
      </c>
      <c r="W696" s="59">
        <v>0</v>
      </c>
      <c r="X696" s="57">
        <f t="shared" si="38"/>
        <v>0</v>
      </c>
    </row>
    <row r="697" spans="2:24">
      <c r="B697" s="79">
        <f>'PER TRIWULAN'!A691</f>
        <v>686</v>
      </c>
      <c r="C697" s="54" t="str">
        <f>'PER TRIWULAN'!I691</f>
        <v xml:space="preserve"> Tawangharjo </v>
      </c>
      <c r="D697" s="36" t="str">
        <f>'PER TRIWULAN'!B691</f>
        <v>SD NEGERI 2 TARUB</v>
      </c>
      <c r="E697" s="71">
        <f>'PER TRIWULAN'!X691</f>
        <v>136300000</v>
      </c>
      <c r="F697" s="89">
        <v>136300000</v>
      </c>
      <c r="G697" s="62">
        <v>11353500</v>
      </c>
      <c r="H697" s="62">
        <v>3362000</v>
      </c>
      <c r="I697" s="62">
        <v>12179000</v>
      </c>
      <c r="J697" s="62">
        <v>20664950</v>
      </c>
      <c r="K697" s="62">
        <v>10267000</v>
      </c>
      <c r="L697" s="62">
        <v>21006000</v>
      </c>
      <c r="M697" s="62">
        <v>14690000</v>
      </c>
      <c r="N697" s="62">
        <v>17200000</v>
      </c>
      <c r="O697" s="62">
        <v>9514500</v>
      </c>
      <c r="P697" s="62">
        <v>980000</v>
      </c>
      <c r="Q697" s="62">
        <v>2794300</v>
      </c>
      <c r="R697" s="62">
        <v>10294750</v>
      </c>
      <c r="S697" s="62">
        <v>1991000</v>
      </c>
      <c r="T697" s="72">
        <f t="shared" si="35"/>
        <v>136297000</v>
      </c>
      <c r="U697" s="59">
        <f t="shared" si="36"/>
        <v>0</v>
      </c>
      <c r="V697" s="57">
        <f t="shared" si="37"/>
        <v>3000</v>
      </c>
      <c r="W697" s="59">
        <v>3000</v>
      </c>
      <c r="X697" s="57">
        <f t="shared" si="38"/>
        <v>0</v>
      </c>
    </row>
    <row r="698" spans="2:24">
      <c r="B698" s="79">
        <f>'PER TRIWULAN'!A692</f>
        <v>687</v>
      </c>
      <c r="C698" s="54" t="str">
        <f>'PER TRIWULAN'!I692</f>
        <v xml:space="preserve"> Tawangharjo </v>
      </c>
      <c r="D698" s="36" t="str">
        <f>'PER TRIWULAN'!B692</f>
        <v>SD NEGERI 3 GODAN</v>
      </c>
      <c r="E698" s="71">
        <f>'PER TRIWULAN'!X692</f>
        <v>85550000</v>
      </c>
      <c r="F698" s="89">
        <v>85550000</v>
      </c>
      <c r="G698" s="62">
        <v>0</v>
      </c>
      <c r="H698" s="62">
        <v>199000</v>
      </c>
      <c r="I698" s="62">
        <v>15520500</v>
      </c>
      <c r="J698" s="62">
        <v>12014700</v>
      </c>
      <c r="K698" s="62">
        <v>16953800</v>
      </c>
      <c r="L698" s="62">
        <v>3155000</v>
      </c>
      <c r="M698" s="62">
        <v>7934000</v>
      </c>
      <c r="N698" s="62">
        <v>22350000</v>
      </c>
      <c r="O698" s="62">
        <v>4423000</v>
      </c>
      <c r="P698" s="62">
        <v>0</v>
      </c>
      <c r="Q698" s="62">
        <v>2100000</v>
      </c>
      <c r="R698" s="62">
        <v>900000</v>
      </c>
      <c r="S698" s="62">
        <v>0</v>
      </c>
      <c r="T698" s="72">
        <f t="shared" si="35"/>
        <v>85550000</v>
      </c>
      <c r="U698" s="59">
        <f t="shared" si="36"/>
        <v>0</v>
      </c>
      <c r="V698" s="57">
        <f t="shared" si="37"/>
        <v>0</v>
      </c>
      <c r="W698" s="59">
        <v>0</v>
      </c>
      <c r="X698" s="57">
        <f t="shared" si="38"/>
        <v>0</v>
      </c>
    </row>
    <row r="699" spans="2:24">
      <c r="B699" s="79">
        <f>'PER TRIWULAN'!A693</f>
        <v>688</v>
      </c>
      <c r="C699" s="54" t="str">
        <f>'PER TRIWULAN'!I693</f>
        <v xml:space="preserve"> Tawangharjo </v>
      </c>
      <c r="D699" s="36" t="str">
        <f>'PER TRIWULAN'!B693</f>
        <v>SD NEGERI 4 GODAN</v>
      </c>
      <c r="E699" s="71">
        <f>'PER TRIWULAN'!X693</f>
        <v>80330000</v>
      </c>
      <c r="F699" s="89">
        <v>80330000</v>
      </c>
      <c r="G699" s="62">
        <v>205000</v>
      </c>
      <c r="H699" s="62">
        <v>690000</v>
      </c>
      <c r="I699" s="62">
        <v>18618500</v>
      </c>
      <c r="J699" s="62">
        <v>10818950</v>
      </c>
      <c r="K699" s="62">
        <v>12435200</v>
      </c>
      <c r="L699" s="62">
        <v>1677000</v>
      </c>
      <c r="M699" s="62">
        <v>7070000</v>
      </c>
      <c r="N699" s="62">
        <v>19000000</v>
      </c>
      <c r="O699" s="62">
        <v>6154500</v>
      </c>
      <c r="P699" s="62">
        <v>0</v>
      </c>
      <c r="Q699" s="62">
        <v>3285850</v>
      </c>
      <c r="R699" s="62">
        <v>375000</v>
      </c>
      <c r="S699" s="62">
        <v>0</v>
      </c>
      <c r="T699" s="72">
        <f t="shared" si="35"/>
        <v>80330000</v>
      </c>
      <c r="U699" s="59">
        <f t="shared" si="36"/>
        <v>0</v>
      </c>
      <c r="V699" s="57">
        <f t="shared" si="37"/>
        <v>0</v>
      </c>
      <c r="W699" s="59">
        <v>0</v>
      </c>
      <c r="X699" s="57">
        <f t="shared" si="38"/>
        <v>0</v>
      </c>
    </row>
    <row r="700" spans="2:24">
      <c r="B700" s="79">
        <f>'PER TRIWULAN'!A694</f>
        <v>689</v>
      </c>
      <c r="C700" s="54" t="str">
        <f>'PER TRIWULAN'!I694</f>
        <v xml:space="preserve"> Tawangharjo </v>
      </c>
      <c r="D700" s="36" t="str">
        <f>'PER TRIWULAN'!B694</f>
        <v>SD NEGERI 2 KEMADOHBATUR</v>
      </c>
      <c r="E700" s="71">
        <f>'PER TRIWULAN'!X694</f>
        <v>108170000</v>
      </c>
      <c r="F700" s="89">
        <v>108170000</v>
      </c>
      <c r="G700" s="62">
        <v>7796000</v>
      </c>
      <c r="H700" s="62">
        <v>1760000</v>
      </c>
      <c r="I700" s="62">
        <v>16786000</v>
      </c>
      <c r="J700" s="62">
        <v>13234000</v>
      </c>
      <c r="K700" s="62">
        <v>21207000</v>
      </c>
      <c r="L700" s="62">
        <v>3250000</v>
      </c>
      <c r="M700" s="62">
        <v>8914000</v>
      </c>
      <c r="N700" s="62">
        <v>22602000</v>
      </c>
      <c r="O700" s="62">
        <v>4980000</v>
      </c>
      <c r="P700" s="62">
        <v>614000</v>
      </c>
      <c r="Q700" s="62">
        <v>3260000</v>
      </c>
      <c r="R700" s="62">
        <v>3459000</v>
      </c>
      <c r="S700" s="62">
        <v>308000</v>
      </c>
      <c r="T700" s="72">
        <f t="shared" si="35"/>
        <v>108170000</v>
      </c>
      <c r="U700" s="59">
        <f t="shared" si="36"/>
        <v>0</v>
      </c>
      <c r="V700" s="57">
        <f t="shared" si="37"/>
        <v>0</v>
      </c>
      <c r="W700" s="59">
        <v>0</v>
      </c>
      <c r="X700" s="57">
        <f t="shared" si="38"/>
        <v>0</v>
      </c>
    </row>
    <row r="701" spans="2:24">
      <c r="B701" s="79">
        <f>'PER TRIWULAN'!A695</f>
        <v>690</v>
      </c>
      <c r="C701" s="54" t="str">
        <f>'PER TRIWULAN'!I695</f>
        <v xml:space="preserve"> Tawangharjo </v>
      </c>
      <c r="D701" s="36" t="str">
        <f>'PER TRIWULAN'!B695</f>
        <v>SD NEGERI 1 POJOK</v>
      </c>
      <c r="E701" s="71">
        <f>'PER TRIWULAN'!X695</f>
        <v>71340000</v>
      </c>
      <c r="F701" s="89">
        <v>71340000</v>
      </c>
      <c r="G701" s="62">
        <v>797050</v>
      </c>
      <c r="H701" s="62">
        <v>800000</v>
      </c>
      <c r="I701" s="62">
        <v>3104000</v>
      </c>
      <c r="J701" s="62">
        <v>12881350</v>
      </c>
      <c r="K701" s="62">
        <v>17828000</v>
      </c>
      <c r="L701" s="62">
        <v>1409900</v>
      </c>
      <c r="M701" s="62">
        <v>13711750</v>
      </c>
      <c r="N701" s="62">
        <v>13650000</v>
      </c>
      <c r="O701" s="62">
        <v>3533800</v>
      </c>
      <c r="P701" s="62">
        <v>0</v>
      </c>
      <c r="Q701" s="62">
        <v>2859750</v>
      </c>
      <c r="R701" s="62">
        <v>0</v>
      </c>
      <c r="S701" s="62">
        <v>764400</v>
      </c>
      <c r="T701" s="72">
        <f t="shared" si="35"/>
        <v>71340000</v>
      </c>
      <c r="U701" s="59">
        <f t="shared" si="36"/>
        <v>0</v>
      </c>
      <c r="V701" s="57">
        <f t="shared" si="37"/>
        <v>0</v>
      </c>
      <c r="W701" s="59">
        <v>0</v>
      </c>
      <c r="X701" s="57">
        <f t="shared" si="38"/>
        <v>0</v>
      </c>
    </row>
    <row r="702" spans="2:24">
      <c r="B702" s="79">
        <f>'PER TRIWULAN'!A696</f>
        <v>691</v>
      </c>
      <c r="C702" s="54" t="str">
        <f>'PER TRIWULAN'!I696</f>
        <v xml:space="preserve"> Tawangharjo </v>
      </c>
      <c r="D702" s="36" t="str">
        <f>'PER TRIWULAN'!B696</f>
        <v>SD NEGERI 2 PULONGRAMBE</v>
      </c>
      <c r="E702" s="71">
        <f>'PER TRIWULAN'!X696</f>
        <v>84680000</v>
      </c>
      <c r="F702" s="89">
        <v>84680000</v>
      </c>
      <c r="G702" s="62">
        <v>0</v>
      </c>
      <c r="H702" s="62">
        <v>0</v>
      </c>
      <c r="I702" s="62">
        <v>8155000</v>
      </c>
      <c r="J702" s="62">
        <v>10405600</v>
      </c>
      <c r="K702" s="62">
        <v>31145900</v>
      </c>
      <c r="L702" s="62">
        <v>420000</v>
      </c>
      <c r="M702" s="62">
        <v>5321000</v>
      </c>
      <c r="N702" s="62">
        <v>14850000</v>
      </c>
      <c r="O702" s="62">
        <v>10332500</v>
      </c>
      <c r="P702" s="62">
        <v>1250000</v>
      </c>
      <c r="Q702" s="62">
        <v>2800000</v>
      </c>
      <c r="R702" s="62">
        <v>0</v>
      </c>
      <c r="S702" s="62">
        <v>0</v>
      </c>
      <c r="T702" s="72">
        <f t="shared" si="35"/>
        <v>84680000</v>
      </c>
      <c r="U702" s="59">
        <f t="shared" si="36"/>
        <v>0</v>
      </c>
      <c r="V702" s="57">
        <f t="shared" si="37"/>
        <v>0</v>
      </c>
      <c r="W702" s="59">
        <v>0</v>
      </c>
      <c r="X702" s="57">
        <f t="shared" si="38"/>
        <v>0</v>
      </c>
    </row>
    <row r="703" spans="2:24">
      <c r="B703" s="79">
        <f>'PER TRIWULAN'!A697</f>
        <v>692</v>
      </c>
      <c r="C703" s="54" t="str">
        <f>'PER TRIWULAN'!I697</f>
        <v xml:space="preserve"> Tegowanu </v>
      </c>
      <c r="D703" s="36" t="str">
        <f>'PER TRIWULAN'!B697</f>
        <v>SD NEGERI 1 CANGKRING</v>
      </c>
      <c r="E703" s="71">
        <f>'PER TRIWULAN'!X697</f>
        <v>128470000</v>
      </c>
      <c r="F703" s="89">
        <v>128470000</v>
      </c>
      <c r="G703" s="62">
        <v>4034860</v>
      </c>
      <c r="H703" s="62">
        <v>625000</v>
      </c>
      <c r="I703" s="62">
        <v>25499000</v>
      </c>
      <c r="J703" s="62">
        <v>22538590</v>
      </c>
      <c r="K703" s="62">
        <v>11416350</v>
      </c>
      <c r="L703" s="62">
        <v>13428000</v>
      </c>
      <c r="M703" s="62">
        <v>23354500</v>
      </c>
      <c r="N703" s="62">
        <v>14175000</v>
      </c>
      <c r="O703" s="62">
        <v>6152700</v>
      </c>
      <c r="P703" s="62">
        <v>0</v>
      </c>
      <c r="Q703" s="62">
        <v>1825000</v>
      </c>
      <c r="R703" s="62">
        <v>2000000</v>
      </c>
      <c r="S703" s="62">
        <v>3421000</v>
      </c>
      <c r="T703" s="72">
        <f t="shared" si="35"/>
        <v>128470000</v>
      </c>
      <c r="U703" s="59">
        <f t="shared" si="36"/>
        <v>0</v>
      </c>
      <c r="V703" s="57">
        <f t="shared" si="37"/>
        <v>0</v>
      </c>
      <c r="W703" s="59">
        <v>0</v>
      </c>
      <c r="X703" s="57">
        <f>V703-W703</f>
        <v>0</v>
      </c>
    </row>
    <row r="704" spans="2:24">
      <c r="B704" s="79">
        <f>'PER TRIWULAN'!A698</f>
        <v>693</v>
      </c>
      <c r="C704" s="54" t="str">
        <f>'PER TRIWULAN'!I698</f>
        <v xml:space="preserve"> Tegowanu </v>
      </c>
      <c r="D704" s="36" t="str">
        <f>'PER TRIWULAN'!B698</f>
        <v>SD NEGERI 1 KEBONAGUNG</v>
      </c>
      <c r="E704" s="71">
        <f>'PER TRIWULAN'!X698</f>
        <v>83810000</v>
      </c>
      <c r="F704" s="89">
        <v>83810000</v>
      </c>
      <c r="G704" s="62">
        <v>6800000</v>
      </c>
      <c r="H704" s="62">
        <v>1500000</v>
      </c>
      <c r="I704" s="62">
        <v>9700000</v>
      </c>
      <c r="J704" s="62">
        <v>8200000</v>
      </c>
      <c r="K704" s="62">
        <v>9000000</v>
      </c>
      <c r="L704" s="62">
        <v>2800000</v>
      </c>
      <c r="M704" s="62">
        <v>6250000</v>
      </c>
      <c r="N704" s="62">
        <v>10200000</v>
      </c>
      <c r="O704" s="62">
        <v>6350000</v>
      </c>
      <c r="P704" s="62">
        <v>3250000</v>
      </c>
      <c r="Q704" s="62">
        <v>5250000</v>
      </c>
      <c r="R704" s="62">
        <v>6500000</v>
      </c>
      <c r="S704" s="62">
        <v>8010000</v>
      </c>
      <c r="T704" s="72">
        <f t="shared" si="35"/>
        <v>83810000</v>
      </c>
      <c r="U704" s="59">
        <f t="shared" si="36"/>
        <v>0</v>
      </c>
      <c r="V704" s="57">
        <f t="shared" si="37"/>
        <v>0</v>
      </c>
      <c r="W704" s="59">
        <v>0</v>
      </c>
      <c r="X704" s="57">
        <f t="shared" ref="X704:X735" si="39">V704-W704</f>
        <v>0</v>
      </c>
    </row>
    <row r="705" spans="2:24">
      <c r="B705" s="79">
        <f>'PER TRIWULAN'!A699</f>
        <v>694</v>
      </c>
      <c r="C705" s="54" t="str">
        <f>'PER TRIWULAN'!I699</f>
        <v xml:space="preserve"> Tegowanu </v>
      </c>
      <c r="D705" s="36" t="str">
        <f>'PER TRIWULAN'!B699</f>
        <v>SD NEGERI 1 KEDUNGWUNGU</v>
      </c>
      <c r="E705" s="71">
        <f>'PER TRIWULAN'!X699</f>
        <v>101210000</v>
      </c>
      <c r="F705" s="89">
        <v>101210000</v>
      </c>
      <c r="G705" s="62">
        <v>0</v>
      </c>
      <c r="H705" s="62">
        <v>1420000</v>
      </c>
      <c r="I705" s="62">
        <v>10504801</v>
      </c>
      <c r="J705" s="62">
        <v>21106200</v>
      </c>
      <c r="K705" s="62">
        <v>19653702</v>
      </c>
      <c r="L705" s="62">
        <v>2042822</v>
      </c>
      <c r="M705" s="62">
        <v>24974721</v>
      </c>
      <c r="N705" s="62">
        <v>9350000</v>
      </c>
      <c r="O705" s="62">
        <v>2604700</v>
      </c>
      <c r="P705" s="62">
        <v>0</v>
      </c>
      <c r="Q705" s="62">
        <v>1124054</v>
      </c>
      <c r="R705" s="62">
        <v>0</v>
      </c>
      <c r="S705" s="62">
        <v>8429000</v>
      </c>
      <c r="T705" s="72">
        <f t="shared" si="35"/>
        <v>101210000</v>
      </c>
      <c r="U705" s="59">
        <f t="shared" si="36"/>
        <v>0</v>
      </c>
      <c r="V705" s="57">
        <f t="shared" si="37"/>
        <v>0</v>
      </c>
      <c r="W705" s="59">
        <v>0</v>
      </c>
      <c r="X705" s="57">
        <f t="shared" si="39"/>
        <v>0</v>
      </c>
    </row>
    <row r="706" spans="2:24">
      <c r="B706" s="79">
        <f>'PER TRIWULAN'!A700</f>
        <v>695</v>
      </c>
      <c r="C706" s="54" t="str">
        <f>'PER TRIWULAN'!I700</f>
        <v xml:space="preserve"> Tegowanu </v>
      </c>
      <c r="D706" s="36" t="str">
        <f>'PER TRIWULAN'!B700</f>
        <v>SD NEGERI 1 KEJAWAN</v>
      </c>
      <c r="E706" s="71">
        <f>'PER TRIWULAN'!X700</f>
        <v>110490000</v>
      </c>
      <c r="F706" s="89">
        <v>110490000</v>
      </c>
      <c r="G706" s="62">
        <v>2288250</v>
      </c>
      <c r="H706" s="62">
        <v>940000</v>
      </c>
      <c r="I706" s="62">
        <v>22887800</v>
      </c>
      <c r="J706" s="62">
        <v>15358000</v>
      </c>
      <c r="K706" s="62">
        <v>17020000</v>
      </c>
      <c r="L706" s="62">
        <v>7315150</v>
      </c>
      <c r="M706" s="62">
        <v>5590000</v>
      </c>
      <c r="N706" s="62">
        <v>19350000</v>
      </c>
      <c r="O706" s="62">
        <v>6570800</v>
      </c>
      <c r="P706" s="62">
        <v>200000</v>
      </c>
      <c r="Q706" s="62">
        <v>5755000</v>
      </c>
      <c r="R706" s="62">
        <v>7215000</v>
      </c>
      <c r="S706" s="62">
        <v>0</v>
      </c>
      <c r="T706" s="72">
        <f t="shared" si="35"/>
        <v>110490000</v>
      </c>
      <c r="U706" s="59">
        <f t="shared" si="36"/>
        <v>0</v>
      </c>
      <c r="V706" s="57">
        <f t="shared" si="37"/>
        <v>0</v>
      </c>
      <c r="W706" s="59">
        <v>0</v>
      </c>
      <c r="X706" s="57">
        <f t="shared" si="39"/>
        <v>0</v>
      </c>
    </row>
    <row r="707" spans="2:24">
      <c r="B707" s="79">
        <f>'PER TRIWULAN'!A701</f>
        <v>696</v>
      </c>
      <c r="C707" s="162" t="str">
        <f>'PER TRIWULAN'!I701</f>
        <v xml:space="preserve"> Tegowanu </v>
      </c>
      <c r="D707" s="163" t="str">
        <f>'PER TRIWULAN'!B701</f>
        <v>SD NEGERI 1 MANGUNSARI</v>
      </c>
      <c r="E707" s="158">
        <f>'PER TRIWULAN'!X701</f>
        <v>67280000</v>
      </c>
      <c r="F707" s="159">
        <v>67280000</v>
      </c>
      <c r="G707" s="159">
        <v>958400</v>
      </c>
      <c r="H707" s="159">
        <v>1440000</v>
      </c>
      <c r="I707" s="159">
        <v>4773000</v>
      </c>
      <c r="J707" s="159">
        <v>14518400</v>
      </c>
      <c r="K707" s="159">
        <v>8320350</v>
      </c>
      <c r="L707" s="159">
        <v>1461501</v>
      </c>
      <c r="M707" s="159">
        <v>1329450</v>
      </c>
      <c r="N707" s="159">
        <v>12000000</v>
      </c>
      <c r="O707" s="159">
        <v>855000</v>
      </c>
      <c r="P707" s="159">
        <v>0</v>
      </c>
      <c r="Q707" s="159">
        <v>960000</v>
      </c>
      <c r="R707" s="159">
        <v>6887950</v>
      </c>
      <c r="S707" s="159">
        <v>13855949</v>
      </c>
      <c r="T707" s="158">
        <f t="shared" si="35"/>
        <v>67360000</v>
      </c>
      <c r="U707" s="164">
        <f t="shared" si="36"/>
        <v>0</v>
      </c>
      <c r="V707" s="165">
        <f t="shared" si="37"/>
        <v>-80000</v>
      </c>
      <c r="W707" s="59">
        <v>-80000</v>
      </c>
      <c r="X707" s="57">
        <f t="shared" si="39"/>
        <v>0</v>
      </c>
    </row>
    <row r="708" spans="2:24">
      <c r="B708" s="79">
        <f>'PER TRIWULAN'!A702</f>
        <v>697</v>
      </c>
      <c r="C708" s="54" t="str">
        <f>'PER TRIWULAN'!I702</f>
        <v xml:space="preserve"> Tegowanu </v>
      </c>
      <c r="D708" s="36" t="str">
        <f>'PER TRIWULAN'!B702</f>
        <v>SD NEGERI 1 MEDANI</v>
      </c>
      <c r="E708" s="71">
        <f>'PER TRIWULAN'!X702</f>
        <v>110200000</v>
      </c>
      <c r="F708" s="89">
        <v>110200000</v>
      </c>
      <c r="G708" s="62">
        <v>955000</v>
      </c>
      <c r="H708" s="62">
        <v>6611750</v>
      </c>
      <c r="I708" s="62">
        <v>20271700</v>
      </c>
      <c r="J708" s="62">
        <v>18418460</v>
      </c>
      <c r="K708" s="62">
        <v>5845930</v>
      </c>
      <c r="L708" s="62">
        <v>14687510</v>
      </c>
      <c r="M708" s="62">
        <v>4472000</v>
      </c>
      <c r="N708" s="62">
        <v>14433000</v>
      </c>
      <c r="O708" s="62">
        <v>3183700</v>
      </c>
      <c r="P708" s="62">
        <v>0</v>
      </c>
      <c r="Q708" s="62">
        <v>4750000</v>
      </c>
      <c r="R708" s="62">
        <v>5847350</v>
      </c>
      <c r="S708" s="62">
        <v>10723600</v>
      </c>
      <c r="T708" s="72">
        <f t="shared" si="35"/>
        <v>110200000</v>
      </c>
      <c r="U708" s="59">
        <f t="shared" si="36"/>
        <v>0</v>
      </c>
      <c r="V708" s="57">
        <f t="shared" si="37"/>
        <v>0</v>
      </c>
      <c r="W708" s="59">
        <v>0</v>
      </c>
      <c r="X708" s="57">
        <f t="shared" si="39"/>
        <v>0</v>
      </c>
    </row>
    <row r="709" spans="2:24">
      <c r="B709" s="79">
        <f>'PER TRIWULAN'!A703</f>
        <v>698</v>
      </c>
      <c r="C709" s="54" t="str">
        <f>'PER TRIWULAN'!I703</f>
        <v xml:space="preserve"> Tegowanu </v>
      </c>
      <c r="D709" s="36" t="str">
        <f>'PER TRIWULAN'!B703</f>
        <v>SD NEGERI 1 SUKOREJO</v>
      </c>
      <c r="E709" s="71">
        <f>'PER TRIWULAN'!X703</f>
        <v>88160000</v>
      </c>
      <c r="F709" s="89">
        <v>88160000</v>
      </c>
      <c r="G709" s="62">
        <v>1305500</v>
      </c>
      <c r="H709" s="62">
        <v>650000</v>
      </c>
      <c r="I709" s="62">
        <v>2835000</v>
      </c>
      <c r="J709" s="62">
        <v>9253600</v>
      </c>
      <c r="K709" s="62">
        <v>5357450</v>
      </c>
      <c r="L709" s="62">
        <v>0</v>
      </c>
      <c r="M709" s="62">
        <v>9643500</v>
      </c>
      <c r="N709" s="62">
        <v>14400000</v>
      </c>
      <c r="O709" s="62">
        <v>1219400</v>
      </c>
      <c r="P709" s="62">
        <v>0</v>
      </c>
      <c r="Q709" s="62">
        <v>4044300</v>
      </c>
      <c r="R709" s="62">
        <v>1095000</v>
      </c>
      <c r="S709" s="62">
        <v>38296250</v>
      </c>
      <c r="T709" s="72">
        <f t="shared" si="35"/>
        <v>88100000</v>
      </c>
      <c r="U709" s="59">
        <f t="shared" si="36"/>
        <v>0</v>
      </c>
      <c r="V709" s="57">
        <f t="shared" si="37"/>
        <v>60000</v>
      </c>
      <c r="W709" s="59">
        <v>60000</v>
      </c>
      <c r="X709" s="57">
        <f t="shared" si="39"/>
        <v>0</v>
      </c>
    </row>
    <row r="710" spans="2:24">
      <c r="B710" s="79">
        <f>'PER TRIWULAN'!A704</f>
        <v>699</v>
      </c>
      <c r="C710" s="54" t="str">
        <f>'PER TRIWULAN'!I704</f>
        <v xml:space="preserve"> Tegowanu </v>
      </c>
      <c r="D710" s="36" t="str">
        <f>'PER TRIWULAN'!B704</f>
        <v>SD NEGERI 1 TAJEMSARI</v>
      </c>
      <c r="E710" s="71">
        <f>'PER TRIWULAN'!X704</f>
        <v>134270000</v>
      </c>
      <c r="F710" s="89">
        <v>134270000</v>
      </c>
      <c r="G710" s="62">
        <v>2914271</v>
      </c>
      <c r="H710" s="62">
        <v>299000</v>
      </c>
      <c r="I710" s="62">
        <v>20954250</v>
      </c>
      <c r="J710" s="62">
        <v>11967268</v>
      </c>
      <c r="K710" s="62">
        <v>26449227</v>
      </c>
      <c r="L710" s="62">
        <v>1220984</v>
      </c>
      <c r="M710" s="62">
        <v>12978500</v>
      </c>
      <c r="N710" s="62">
        <v>27100000</v>
      </c>
      <c r="O710" s="62">
        <v>6223000</v>
      </c>
      <c r="P710" s="62">
        <v>0</v>
      </c>
      <c r="Q710" s="62">
        <v>1900000</v>
      </c>
      <c r="R710" s="62">
        <v>4350000</v>
      </c>
      <c r="S710" s="62">
        <v>2108500</v>
      </c>
      <c r="T710" s="72">
        <f t="shared" si="35"/>
        <v>118465000</v>
      </c>
      <c r="U710" s="59">
        <f t="shared" si="36"/>
        <v>0</v>
      </c>
      <c r="V710" s="57">
        <f t="shared" si="37"/>
        <v>15805000</v>
      </c>
      <c r="W710" s="59">
        <v>15805000</v>
      </c>
      <c r="X710" s="57">
        <f t="shared" si="39"/>
        <v>0</v>
      </c>
    </row>
    <row r="711" spans="2:24">
      <c r="B711" s="79">
        <f>'PER TRIWULAN'!A705</f>
        <v>700</v>
      </c>
      <c r="C711" s="54" t="str">
        <f>'PER TRIWULAN'!I705</f>
        <v xml:space="preserve"> Tegowanu </v>
      </c>
      <c r="D711" s="36" t="str">
        <f>'PER TRIWULAN'!B705</f>
        <v>SD NEGERI 1 TEGOWANUKULON</v>
      </c>
      <c r="E711" s="71">
        <f>'PER TRIWULAN'!X705</f>
        <v>91640000</v>
      </c>
      <c r="F711" s="89">
        <v>91640000</v>
      </c>
      <c r="G711" s="62">
        <v>740000</v>
      </c>
      <c r="H711" s="62">
        <v>190000</v>
      </c>
      <c r="I711" s="62">
        <v>12598000</v>
      </c>
      <c r="J711" s="62">
        <v>8433000</v>
      </c>
      <c r="K711" s="62">
        <v>8994000</v>
      </c>
      <c r="L711" s="62">
        <v>6366000</v>
      </c>
      <c r="M711" s="62">
        <v>3000000</v>
      </c>
      <c r="N711" s="62">
        <v>9500000</v>
      </c>
      <c r="O711" s="62">
        <v>12194000</v>
      </c>
      <c r="P711" s="62">
        <v>340000</v>
      </c>
      <c r="Q711" s="62">
        <v>1200000</v>
      </c>
      <c r="R711" s="62">
        <v>0</v>
      </c>
      <c r="S711" s="62">
        <v>28085000</v>
      </c>
      <c r="T711" s="72">
        <f t="shared" si="35"/>
        <v>91640000</v>
      </c>
      <c r="U711" s="59">
        <f t="shared" si="36"/>
        <v>0</v>
      </c>
      <c r="V711" s="57">
        <f t="shared" si="37"/>
        <v>0</v>
      </c>
      <c r="W711" s="59">
        <v>0</v>
      </c>
      <c r="X711" s="57">
        <f t="shared" si="39"/>
        <v>0</v>
      </c>
    </row>
    <row r="712" spans="2:24">
      <c r="B712" s="79">
        <f>'PER TRIWULAN'!A706</f>
        <v>701</v>
      </c>
      <c r="C712" s="54" t="str">
        <f>'PER TRIWULAN'!I706</f>
        <v xml:space="preserve"> Tegowanu </v>
      </c>
      <c r="D712" s="36" t="str">
        <f>'PER TRIWULAN'!B706</f>
        <v>SD NEGERI 2 KARANGPASAR</v>
      </c>
      <c r="E712" s="71">
        <f>'PER TRIWULAN'!X706</f>
        <v>83085000</v>
      </c>
      <c r="F712" s="89">
        <v>83085000</v>
      </c>
      <c r="G712" s="62">
        <v>1369000</v>
      </c>
      <c r="H712" s="62">
        <v>605000</v>
      </c>
      <c r="I712" s="62">
        <v>21322600</v>
      </c>
      <c r="J712" s="62">
        <v>10130450</v>
      </c>
      <c r="K712" s="62">
        <v>8850700</v>
      </c>
      <c r="L712" s="62">
        <v>637500</v>
      </c>
      <c r="M712" s="62">
        <v>18582000</v>
      </c>
      <c r="N712" s="62">
        <v>15800000</v>
      </c>
      <c r="O712" s="62">
        <v>1749700</v>
      </c>
      <c r="P712" s="62">
        <v>0</v>
      </c>
      <c r="Q712" s="62">
        <v>463050</v>
      </c>
      <c r="R712" s="62">
        <v>1075000</v>
      </c>
      <c r="S712" s="62">
        <v>2500000</v>
      </c>
      <c r="T712" s="72">
        <f t="shared" si="35"/>
        <v>83085000</v>
      </c>
      <c r="U712" s="59">
        <f t="shared" si="36"/>
        <v>0</v>
      </c>
      <c r="V712" s="57">
        <f t="shared" si="37"/>
        <v>0</v>
      </c>
      <c r="W712" s="59">
        <v>0</v>
      </c>
      <c r="X712" s="57">
        <f t="shared" si="39"/>
        <v>0</v>
      </c>
    </row>
    <row r="713" spans="2:24">
      <c r="B713" s="79">
        <f>'PER TRIWULAN'!A707</f>
        <v>702</v>
      </c>
      <c r="C713" s="54" t="str">
        <f>'PER TRIWULAN'!I707</f>
        <v xml:space="preserve"> Tegowanu </v>
      </c>
      <c r="D713" s="36" t="str">
        <f>'PER TRIWULAN'!B707</f>
        <v>SD NEGERI 2 SUKOREJO</v>
      </c>
      <c r="E713" s="71">
        <f>'PER TRIWULAN'!X707</f>
        <v>75110000</v>
      </c>
      <c r="F713" s="89">
        <v>75110000</v>
      </c>
      <c r="G713" s="62">
        <v>853000</v>
      </c>
      <c r="H713" s="62">
        <v>1281000</v>
      </c>
      <c r="I713" s="62">
        <v>17533750</v>
      </c>
      <c r="J713" s="62">
        <v>15580250</v>
      </c>
      <c r="K713" s="62">
        <v>11825050</v>
      </c>
      <c r="L713" s="62">
        <v>1358550</v>
      </c>
      <c r="M713" s="62">
        <v>12781100</v>
      </c>
      <c r="N713" s="62">
        <v>5250000</v>
      </c>
      <c r="O713" s="62">
        <v>2385300</v>
      </c>
      <c r="P713" s="62">
        <v>0</v>
      </c>
      <c r="Q713" s="62">
        <v>5368500</v>
      </c>
      <c r="R713" s="62">
        <v>893500</v>
      </c>
      <c r="S713" s="62">
        <v>0</v>
      </c>
      <c r="T713" s="72">
        <f t="shared" si="35"/>
        <v>75110000</v>
      </c>
      <c r="U713" s="59">
        <f t="shared" si="36"/>
        <v>0</v>
      </c>
      <c r="V713" s="57">
        <f t="shared" si="37"/>
        <v>0</v>
      </c>
      <c r="W713" s="59">
        <v>0</v>
      </c>
      <c r="X713" s="57">
        <f t="shared" si="39"/>
        <v>0</v>
      </c>
    </row>
    <row r="714" spans="2:24">
      <c r="B714" s="79">
        <f>'PER TRIWULAN'!A708</f>
        <v>703</v>
      </c>
      <c r="C714" s="54" t="str">
        <f>'PER TRIWULAN'!I708</f>
        <v xml:space="preserve"> Tegowanu </v>
      </c>
      <c r="D714" s="36" t="str">
        <f>'PER TRIWULAN'!B708</f>
        <v>SD NEGERI 2 TAJEMSARI</v>
      </c>
      <c r="E714" s="71">
        <f>'PER TRIWULAN'!X708</f>
        <v>49590000</v>
      </c>
      <c r="F714" s="89">
        <v>49590000</v>
      </c>
      <c r="G714" s="62">
        <v>364000</v>
      </c>
      <c r="H714" s="62">
        <v>0</v>
      </c>
      <c r="I714" s="62">
        <v>7410100</v>
      </c>
      <c r="J714" s="62">
        <v>9549500</v>
      </c>
      <c r="K714" s="62">
        <v>10075000</v>
      </c>
      <c r="L714" s="62">
        <v>1267600</v>
      </c>
      <c r="M714" s="62">
        <v>6111200</v>
      </c>
      <c r="N714" s="62">
        <v>8880000</v>
      </c>
      <c r="O714" s="62">
        <v>3865600</v>
      </c>
      <c r="P714" s="62">
        <v>0</v>
      </c>
      <c r="Q714" s="62">
        <v>1065500</v>
      </c>
      <c r="R714" s="62">
        <v>0</v>
      </c>
      <c r="S714" s="62">
        <v>1001500</v>
      </c>
      <c r="T714" s="72">
        <f t="shared" si="35"/>
        <v>49590000</v>
      </c>
      <c r="U714" s="59">
        <f t="shared" si="36"/>
        <v>0</v>
      </c>
      <c r="V714" s="57">
        <f t="shared" si="37"/>
        <v>0</v>
      </c>
      <c r="W714" s="59">
        <v>0</v>
      </c>
      <c r="X714" s="57">
        <f t="shared" si="39"/>
        <v>0</v>
      </c>
    </row>
    <row r="715" spans="2:24">
      <c r="B715" s="79">
        <f>'PER TRIWULAN'!A709</f>
        <v>704</v>
      </c>
      <c r="C715" s="54" t="str">
        <f>'PER TRIWULAN'!I709</f>
        <v xml:space="preserve"> Tegowanu </v>
      </c>
      <c r="D715" s="36" t="str">
        <f>'PER TRIWULAN'!B709</f>
        <v>SD NEGERI 2 TEGOWANUWETAN</v>
      </c>
      <c r="E715" s="71">
        <f>'PER TRIWULAN'!X709</f>
        <v>86710000</v>
      </c>
      <c r="F715" s="89">
        <v>86710000</v>
      </c>
      <c r="G715" s="62">
        <v>4797400</v>
      </c>
      <c r="H715" s="62">
        <v>130000</v>
      </c>
      <c r="I715" s="62">
        <v>18504950</v>
      </c>
      <c r="J715" s="62">
        <v>8153400</v>
      </c>
      <c r="K715" s="62">
        <v>14880689</v>
      </c>
      <c r="L715" s="62">
        <v>2074861</v>
      </c>
      <c r="M715" s="62">
        <v>7595000</v>
      </c>
      <c r="N715" s="62">
        <v>19020000</v>
      </c>
      <c r="O715" s="62">
        <v>1467400</v>
      </c>
      <c r="P715" s="62">
        <v>637500</v>
      </c>
      <c r="Q715" s="62">
        <v>107900</v>
      </c>
      <c r="R715" s="62">
        <v>6955000</v>
      </c>
      <c r="S715" s="62">
        <v>2275900</v>
      </c>
      <c r="T715" s="72">
        <f t="shared" si="35"/>
        <v>86600000</v>
      </c>
      <c r="U715" s="59">
        <f t="shared" si="36"/>
        <v>0</v>
      </c>
      <c r="V715" s="57">
        <f t="shared" si="37"/>
        <v>110000</v>
      </c>
      <c r="W715" s="59">
        <v>110000</v>
      </c>
      <c r="X715" s="57">
        <f t="shared" si="39"/>
        <v>0</v>
      </c>
    </row>
    <row r="716" spans="2:24">
      <c r="B716" s="79">
        <f>'PER TRIWULAN'!A710</f>
        <v>705</v>
      </c>
      <c r="C716" s="54" t="str">
        <f>'PER TRIWULAN'!I710</f>
        <v xml:space="preserve"> Tegowanu </v>
      </c>
      <c r="D716" s="36" t="str">
        <f>'PER TRIWULAN'!B710</f>
        <v>SD NEGERI 2 TEGOWANUKULON</v>
      </c>
      <c r="E716" s="71">
        <f>'PER TRIWULAN'!X710</f>
        <v>91350000</v>
      </c>
      <c r="F716" s="89">
        <v>91350000</v>
      </c>
      <c r="G716" s="62">
        <v>2750000</v>
      </c>
      <c r="H716" s="62">
        <v>1610000</v>
      </c>
      <c r="I716" s="62">
        <v>22147500</v>
      </c>
      <c r="J716" s="62">
        <v>18850000</v>
      </c>
      <c r="K716" s="62">
        <v>21910000</v>
      </c>
      <c r="L716" s="62">
        <v>3612500</v>
      </c>
      <c r="M716" s="62">
        <v>1500000</v>
      </c>
      <c r="N716" s="62">
        <v>9600000</v>
      </c>
      <c r="O716" s="62">
        <v>6375000</v>
      </c>
      <c r="P716" s="62">
        <v>0</v>
      </c>
      <c r="Q716" s="62">
        <v>1840000</v>
      </c>
      <c r="R716" s="62">
        <v>0</v>
      </c>
      <c r="S716" s="62">
        <v>1155000</v>
      </c>
      <c r="T716" s="72">
        <f t="shared" si="35"/>
        <v>91350000</v>
      </c>
      <c r="U716" s="59">
        <f t="shared" si="36"/>
        <v>0</v>
      </c>
      <c r="V716" s="57">
        <f t="shared" si="37"/>
        <v>0</v>
      </c>
      <c r="W716" s="59">
        <v>0</v>
      </c>
      <c r="X716" s="57">
        <f t="shared" si="39"/>
        <v>0</v>
      </c>
    </row>
    <row r="717" spans="2:24">
      <c r="B717" s="79">
        <f>'PER TRIWULAN'!A711</f>
        <v>706</v>
      </c>
      <c r="C717" s="54" t="str">
        <f>'PER TRIWULAN'!I711</f>
        <v xml:space="preserve"> Tegowanu </v>
      </c>
      <c r="D717" s="36" t="str">
        <f>'PER TRIWULAN'!B711</f>
        <v>SD NEGERI 2 TLOGOREJO</v>
      </c>
      <c r="E717" s="71">
        <f>'PER TRIWULAN'!X711</f>
        <v>62640000</v>
      </c>
      <c r="F717" s="89">
        <v>62640000</v>
      </c>
      <c r="G717" s="62">
        <v>2027000</v>
      </c>
      <c r="H717" s="62">
        <v>293500</v>
      </c>
      <c r="I717" s="62">
        <v>12706900</v>
      </c>
      <c r="J717" s="62">
        <v>10849000</v>
      </c>
      <c r="K717" s="62">
        <v>13153850</v>
      </c>
      <c r="L717" s="62">
        <v>6256150</v>
      </c>
      <c r="M717" s="62">
        <v>1681800</v>
      </c>
      <c r="N717" s="62">
        <v>8700000</v>
      </c>
      <c r="O717" s="62">
        <v>4086800</v>
      </c>
      <c r="P717" s="62">
        <v>0</v>
      </c>
      <c r="Q717" s="62">
        <v>2600000</v>
      </c>
      <c r="R717" s="62">
        <v>285000</v>
      </c>
      <c r="S717" s="62">
        <v>0</v>
      </c>
      <c r="T717" s="72">
        <f t="shared" ref="T717:T780" si="40">SUM(G717:S717)</f>
        <v>62640000</v>
      </c>
      <c r="U717" s="59">
        <f t="shared" ref="U717:U780" si="41">E717-F717</f>
        <v>0</v>
      </c>
      <c r="V717" s="57">
        <f t="shared" ref="V717:V780" si="42">F717-T717</f>
        <v>0</v>
      </c>
      <c r="W717" s="59">
        <v>0</v>
      </c>
      <c r="X717" s="57">
        <f t="shared" si="39"/>
        <v>0</v>
      </c>
    </row>
    <row r="718" spans="2:24">
      <c r="B718" s="79">
        <f>'PER TRIWULAN'!A712</f>
        <v>707</v>
      </c>
      <c r="C718" s="54" t="str">
        <f>'PER TRIWULAN'!I712</f>
        <v xml:space="preserve"> Tegowanu </v>
      </c>
      <c r="D718" s="36" t="str">
        <f>'PER TRIWULAN'!B712</f>
        <v>SD NEGERI 2 TUNJUNGHARJO</v>
      </c>
      <c r="E718" s="71">
        <f>'PER TRIWULAN'!X712</f>
        <v>141810000</v>
      </c>
      <c r="F718" s="89">
        <v>141810000</v>
      </c>
      <c r="G718" s="62">
        <v>13556400</v>
      </c>
      <c r="H718" s="62">
        <v>580000</v>
      </c>
      <c r="I718" s="62">
        <v>30501050</v>
      </c>
      <c r="J718" s="62">
        <v>18913600</v>
      </c>
      <c r="K718" s="62">
        <v>6153750</v>
      </c>
      <c r="L718" s="62">
        <v>13079100</v>
      </c>
      <c r="M718" s="62">
        <v>30726000</v>
      </c>
      <c r="N718" s="62">
        <v>20550000</v>
      </c>
      <c r="O718" s="62">
        <v>988600</v>
      </c>
      <c r="P718" s="62">
        <v>0</v>
      </c>
      <c r="Q718" s="62">
        <v>1700000</v>
      </c>
      <c r="R718" s="62">
        <v>324000</v>
      </c>
      <c r="S718" s="62">
        <v>4732500</v>
      </c>
      <c r="T718" s="72">
        <f t="shared" si="40"/>
        <v>141805000</v>
      </c>
      <c r="U718" s="59">
        <f t="shared" si="41"/>
        <v>0</v>
      </c>
      <c r="V718" s="57">
        <f t="shared" si="42"/>
        <v>5000</v>
      </c>
      <c r="W718" s="59">
        <v>5000</v>
      </c>
      <c r="X718" s="57">
        <f t="shared" si="39"/>
        <v>0</v>
      </c>
    </row>
    <row r="719" spans="2:24">
      <c r="B719" s="150">
        <f>'PER TRIWULAN'!A713</f>
        <v>708</v>
      </c>
      <c r="C719" s="151" t="str">
        <f>'PER TRIWULAN'!I713</f>
        <v xml:space="preserve"> Tegowanu </v>
      </c>
      <c r="D719" s="152" t="str">
        <f>'PER TRIWULAN'!B713</f>
        <v>SD NEGERI 3 KEBONAGUNG</v>
      </c>
      <c r="E719" s="71">
        <f>'PER TRIWULAN'!X713</f>
        <v>92220000</v>
      </c>
      <c r="F719" s="89">
        <v>92220000</v>
      </c>
      <c r="G719" s="62">
        <v>2014750</v>
      </c>
      <c r="H719" s="62">
        <v>826500</v>
      </c>
      <c r="I719" s="62">
        <v>16373500</v>
      </c>
      <c r="J719" s="62">
        <v>10352125</v>
      </c>
      <c r="K719" s="62">
        <v>13185625</v>
      </c>
      <c r="L719" s="62">
        <v>2837000</v>
      </c>
      <c r="M719" s="62">
        <v>19330500</v>
      </c>
      <c r="N719" s="62">
        <v>14764000</v>
      </c>
      <c r="O719" s="62">
        <v>4637500</v>
      </c>
      <c r="P719" s="62">
        <v>146500</v>
      </c>
      <c r="Q719" s="62">
        <v>3412500</v>
      </c>
      <c r="R719" s="62">
        <v>683000</v>
      </c>
      <c r="S719" s="62">
        <v>3656500</v>
      </c>
      <c r="T719" s="72">
        <f t="shared" si="40"/>
        <v>92220000</v>
      </c>
      <c r="U719" s="59">
        <f t="shared" si="41"/>
        <v>0</v>
      </c>
      <c r="V719" s="57">
        <f t="shared" si="42"/>
        <v>0</v>
      </c>
      <c r="W719" s="59">
        <v>0</v>
      </c>
      <c r="X719" s="57">
        <f t="shared" si="39"/>
        <v>0</v>
      </c>
    </row>
    <row r="720" spans="2:24">
      <c r="B720" s="79">
        <f>'PER TRIWULAN'!A714</f>
        <v>709</v>
      </c>
      <c r="C720" s="54" t="str">
        <f>'PER TRIWULAN'!I714</f>
        <v xml:space="preserve"> Tegowanu </v>
      </c>
      <c r="D720" s="36" t="str">
        <f>'PER TRIWULAN'!B714</f>
        <v>SD NEGERI 3 TEGOWANUWETAN</v>
      </c>
      <c r="E720" s="71">
        <f>'PER TRIWULAN'!X714</f>
        <v>117160000</v>
      </c>
      <c r="F720" s="89">
        <v>117160000</v>
      </c>
      <c r="G720" s="62">
        <v>3585000</v>
      </c>
      <c r="H720" s="62">
        <v>0</v>
      </c>
      <c r="I720" s="62">
        <v>20865100</v>
      </c>
      <c r="J720" s="62">
        <v>16198400</v>
      </c>
      <c r="K720" s="62">
        <v>30288425</v>
      </c>
      <c r="L720" s="62">
        <v>1480158</v>
      </c>
      <c r="M720" s="62">
        <v>7086300</v>
      </c>
      <c r="N720" s="62">
        <v>23929800</v>
      </c>
      <c r="O720" s="62">
        <v>5490000</v>
      </c>
      <c r="P720" s="62">
        <v>0</v>
      </c>
      <c r="Q720" s="62">
        <v>1830000</v>
      </c>
      <c r="R720" s="62">
        <v>1885000</v>
      </c>
      <c r="S720" s="62">
        <v>4521817</v>
      </c>
      <c r="T720" s="72">
        <f t="shared" si="40"/>
        <v>117160000</v>
      </c>
      <c r="U720" s="59">
        <f t="shared" si="41"/>
        <v>0</v>
      </c>
      <c r="V720" s="57">
        <f t="shared" si="42"/>
        <v>0</v>
      </c>
      <c r="W720" s="59">
        <v>0</v>
      </c>
      <c r="X720" s="57">
        <f t="shared" si="39"/>
        <v>0</v>
      </c>
    </row>
    <row r="721" spans="2:24">
      <c r="B721" s="79">
        <f>'PER TRIWULAN'!A715</f>
        <v>710</v>
      </c>
      <c r="C721" s="54" t="str">
        <f>'PER TRIWULAN'!I715</f>
        <v xml:space="preserve"> Tegowanu </v>
      </c>
      <c r="D721" s="36" t="str">
        <f>'PER TRIWULAN'!B715</f>
        <v>SD NEGERI 3 TEGOWANUKULON</v>
      </c>
      <c r="E721" s="71">
        <f>'PER TRIWULAN'!X715</f>
        <v>90190000</v>
      </c>
      <c r="F721" s="89">
        <v>90190000</v>
      </c>
      <c r="G721" s="62">
        <v>3254750</v>
      </c>
      <c r="H721" s="62">
        <v>420000</v>
      </c>
      <c r="I721" s="62">
        <v>12860100</v>
      </c>
      <c r="J721" s="62">
        <v>14298600</v>
      </c>
      <c r="K721" s="62">
        <v>7252380</v>
      </c>
      <c r="L721" s="62">
        <v>23906950</v>
      </c>
      <c r="M721" s="62">
        <v>1673000</v>
      </c>
      <c r="N721" s="62">
        <v>9819920</v>
      </c>
      <c r="O721" s="62">
        <v>4116600</v>
      </c>
      <c r="P721" s="62">
        <v>0</v>
      </c>
      <c r="Q721" s="62">
        <v>1700000</v>
      </c>
      <c r="R721" s="62">
        <v>175000</v>
      </c>
      <c r="S721" s="62">
        <v>10712700</v>
      </c>
      <c r="T721" s="72">
        <f t="shared" si="40"/>
        <v>90190000</v>
      </c>
      <c r="U721" s="59">
        <f t="shared" si="41"/>
        <v>0</v>
      </c>
      <c r="V721" s="57">
        <f t="shared" si="42"/>
        <v>0</v>
      </c>
      <c r="W721" s="59">
        <v>0</v>
      </c>
      <c r="X721" s="57">
        <f t="shared" si="39"/>
        <v>0</v>
      </c>
    </row>
    <row r="722" spans="2:24">
      <c r="B722" s="150">
        <f>'PER TRIWULAN'!A716</f>
        <v>711</v>
      </c>
      <c r="C722" s="151" t="str">
        <f>'PER TRIWULAN'!I716</f>
        <v xml:space="preserve"> Tegowanu </v>
      </c>
      <c r="D722" s="152" t="str">
        <f>'PER TRIWULAN'!B716</f>
        <v>SD NEGERI 3 TLOGOREJO</v>
      </c>
      <c r="E722" s="71">
        <f>'PER TRIWULAN'!X716</f>
        <v>112520000</v>
      </c>
      <c r="F722" s="89">
        <v>112520000</v>
      </c>
      <c r="G722" s="62">
        <v>3781750</v>
      </c>
      <c r="H722" s="62">
        <v>1717000</v>
      </c>
      <c r="I722" s="62">
        <v>22039750</v>
      </c>
      <c r="J722" s="62">
        <v>21583600</v>
      </c>
      <c r="K722" s="62">
        <v>12793195</v>
      </c>
      <c r="L722" s="62">
        <v>1910983</v>
      </c>
      <c r="M722" s="62">
        <v>11087690</v>
      </c>
      <c r="N722" s="62">
        <v>15212500</v>
      </c>
      <c r="O722" s="62">
        <v>10345900</v>
      </c>
      <c r="P722" s="62">
        <v>0</v>
      </c>
      <c r="Q722" s="62">
        <v>5640000</v>
      </c>
      <c r="R722" s="62">
        <v>4507632</v>
      </c>
      <c r="S722" s="62">
        <v>1900000</v>
      </c>
      <c r="T722" s="72">
        <f t="shared" si="40"/>
        <v>112520000</v>
      </c>
      <c r="U722" s="59">
        <f t="shared" si="41"/>
        <v>0</v>
      </c>
      <c r="V722" s="57">
        <f t="shared" si="42"/>
        <v>0</v>
      </c>
      <c r="W722" s="59">
        <v>0</v>
      </c>
      <c r="X722" s="57">
        <f t="shared" si="39"/>
        <v>0</v>
      </c>
    </row>
    <row r="723" spans="2:24">
      <c r="B723" s="79">
        <f>'PER TRIWULAN'!A717</f>
        <v>712</v>
      </c>
      <c r="C723" s="54" t="str">
        <f>'PER TRIWULAN'!I717</f>
        <v xml:space="preserve"> Tegowanu </v>
      </c>
      <c r="D723" s="36" t="str">
        <f>'PER TRIWULAN'!B717</f>
        <v>SD NEGERI GEBANGAN</v>
      </c>
      <c r="E723" s="71">
        <f>'PER TRIWULAN'!X717</f>
        <v>61190000</v>
      </c>
      <c r="F723" s="89">
        <v>61190000</v>
      </c>
      <c r="G723" s="62">
        <v>697000</v>
      </c>
      <c r="H723" s="62">
        <v>0</v>
      </c>
      <c r="I723" s="62">
        <v>5047450</v>
      </c>
      <c r="J723" s="62">
        <v>4876450</v>
      </c>
      <c r="K723" s="62">
        <v>13080800</v>
      </c>
      <c r="L723" s="62">
        <v>305800</v>
      </c>
      <c r="M723" s="62">
        <v>15716000</v>
      </c>
      <c r="N723" s="62">
        <v>9700000</v>
      </c>
      <c r="O723" s="62">
        <v>1140000</v>
      </c>
      <c r="P723" s="62">
        <v>0</v>
      </c>
      <c r="Q723" s="62">
        <v>1200000</v>
      </c>
      <c r="R723" s="62">
        <v>0</v>
      </c>
      <c r="S723" s="62">
        <v>9426500</v>
      </c>
      <c r="T723" s="72">
        <f t="shared" si="40"/>
        <v>61190000</v>
      </c>
      <c r="U723" s="59">
        <f t="shared" si="41"/>
        <v>0</v>
      </c>
      <c r="V723" s="57">
        <f t="shared" si="42"/>
        <v>0</v>
      </c>
      <c r="W723" s="59">
        <v>0</v>
      </c>
      <c r="X723" s="57">
        <f t="shared" si="39"/>
        <v>0</v>
      </c>
    </row>
    <row r="724" spans="2:24">
      <c r="B724" s="79">
        <f>'PER TRIWULAN'!A718</f>
        <v>713</v>
      </c>
      <c r="C724" s="54" t="str">
        <f>'PER TRIWULAN'!I718</f>
        <v xml:space="preserve"> Tegowanu </v>
      </c>
      <c r="D724" s="36" t="str">
        <f>'PER TRIWULAN'!B718</f>
        <v>SD NEGERI I TEGOWANUWETAN</v>
      </c>
      <c r="E724" s="71">
        <f>'PER TRIWULAN'!X718</f>
        <v>98020000</v>
      </c>
      <c r="F724" s="89">
        <v>98020000</v>
      </c>
      <c r="G724" s="62">
        <v>1740000</v>
      </c>
      <c r="H724" s="62">
        <v>190000</v>
      </c>
      <c r="I724" s="62">
        <v>13598000</v>
      </c>
      <c r="J724" s="62">
        <v>8498000</v>
      </c>
      <c r="K724" s="62">
        <v>8124000</v>
      </c>
      <c r="L724" s="62">
        <v>6366000</v>
      </c>
      <c r="M724" s="62">
        <v>3000000</v>
      </c>
      <c r="N724" s="62">
        <v>11000000</v>
      </c>
      <c r="O724" s="62">
        <v>13194000</v>
      </c>
      <c r="P724" s="62">
        <v>340000</v>
      </c>
      <c r="Q724" s="62">
        <v>1200000</v>
      </c>
      <c r="R724" s="62">
        <v>7660000</v>
      </c>
      <c r="S724" s="62">
        <v>23110000</v>
      </c>
      <c r="T724" s="72">
        <f t="shared" si="40"/>
        <v>98020000</v>
      </c>
      <c r="U724" s="59">
        <f t="shared" si="41"/>
        <v>0</v>
      </c>
      <c r="V724" s="57">
        <f t="shared" si="42"/>
        <v>0</v>
      </c>
      <c r="W724" s="59">
        <v>0</v>
      </c>
      <c r="X724" s="57">
        <f t="shared" si="39"/>
        <v>0</v>
      </c>
    </row>
    <row r="725" spans="2:24">
      <c r="B725" s="79">
        <f>'PER TRIWULAN'!A719</f>
        <v>714</v>
      </c>
      <c r="C725" s="166" t="str">
        <f>'PER TRIWULAN'!I719</f>
        <v xml:space="preserve"> Tegowanu </v>
      </c>
      <c r="D725" s="167" t="str">
        <f>'PER TRIWULAN'!B719</f>
        <v>SD NEGERI TANJUNGHARJO</v>
      </c>
      <c r="E725" s="136">
        <f>'PER TRIWULAN'!X719</f>
        <v>149930000</v>
      </c>
      <c r="F725" s="146">
        <v>149930000</v>
      </c>
      <c r="G725" s="146">
        <v>450000</v>
      </c>
      <c r="H725" s="146">
        <v>1050000</v>
      </c>
      <c r="I725" s="146">
        <v>50506500</v>
      </c>
      <c r="J725" s="146">
        <v>29829050</v>
      </c>
      <c r="K725" s="146">
        <v>12154300</v>
      </c>
      <c r="L725" s="146">
        <v>1887500</v>
      </c>
      <c r="M725" s="146">
        <v>22353150</v>
      </c>
      <c r="N725" s="146">
        <v>22800000</v>
      </c>
      <c r="O725" s="146">
        <v>414500</v>
      </c>
      <c r="P725" s="146">
        <v>0</v>
      </c>
      <c r="Q725" s="146">
        <v>2975000</v>
      </c>
      <c r="R725" s="146">
        <v>5510000</v>
      </c>
      <c r="S725" s="146">
        <v>0</v>
      </c>
      <c r="T725" s="136">
        <f t="shared" si="40"/>
        <v>149930000</v>
      </c>
      <c r="U725" s="134">
        <f t="shared" si="41"/>
        <v>0</v>
      </c>
      <c r="V725" s="168">
        <f t="shared" si="42"/>
        <v>0</v>
      </c>
      <c r="W725" s="134">
        <v>0</v>
      </c>
      <c r="X725" s="57">
        <f t="shared" si="39"/>
        <v>0</v>
      </c>
    </row>
    <row r="726" spans="2:24">
      <c r="B726" s="79">
        <f>'PER TRIWULAN'!A720</f>
        <v>715</v>
      </c>
      <c r="C726" s="54" t="str">
        <f>'PER TRIWULAN'!I720</f>
        <v xml:space="preserve"> Tegowanu </v>
      </c>
      <c r="D726" s="36" t="str">
        <f>'PER TRIWULAN'!B720</f>
        <v>SD NEGERI 1 TLOGOREJO</v>
      </c>
      <c r="E726" s="71">
        <f>'PER TRIWULAN'!X720</f>
        <v>100340000</v>
      </c>
      <c r="F726" s="89">
        <v>100340000</v>
      </c>
      <c r="G726" s="62">
        <v>1344950</v>
      </c>
      <c r="H726" s="62">
        <v>400000</v>
      </c>
      <c r="I726" s="62">
        <v>27685250</v>
      </c>
      <c r="J726" s="62">
        <v>6222400</v>
      </c>
      <c r="K726" s="62">
        <v>12802675</v>
      </c>
      <c r="L726" s="62">
        <v>10247475</v>
      </c>
      <c r="M726" s="62">
        <v>13395000</v>
      </c>
      <c r="N726" s="62">
        <v>10241900</v>
      </c>
      <c r="O726" s="62">
        <v>6173800</v>
      </c>
      <c r="P726" s="62">
        <v>0</v>
      </c>
      <c r="Q726" s="62">
        <v>5502050</v>
      </c>
      <c r="R726" s="62">
        <v>0</v>
      </c>
      <c r="S726" s="62">
        <v>6324500</v>
      </c>
      <c r="T726" s="72">
        <f t="shared" si="40"/>
        <v>100340000</v>
      </c>
      <c r="U726" s="59">
        <f t="shared" si="41"/>
        <v>0</v>
      </c>
      <c r="V726" s="57">
        <f t="shared" si="42"/>
        <v>0</v>
      </c>
      <c r="W726" s="59">
        <v>0</v>
      </c>
      <c r="X726" s="57">
        <f t="shared" si="39"/>
        <v>0</v>
      </c>
    </row>
    <row r="727" spans="2:24">
      <c r="B727" s="79">
        <f>'PER TRIWULAN'!A721</f>
        <v>716</v>
      </c>
      <c r="C727" s="54" t="str">
        <f>'PER TRIWULAN'!I721</f>
        <v xml:space="preserve"> Tegowanu </v>
      </c>
      <c r="D727" s="36" t="str">
        <f>'PER TRIWULAN'!B721</f>
        <v>SD NEGERI 2 KEBONAGUNG</v>
      </c>
      <c r="E727" s="71">
        <f>'PER TRIWULAN'!X721</f>
        <v>85840000</v>
      </c>
      <c r="F727" s="89">
        <v>85840000</v>
      </c>
      <c r="G727" s="62">
        <v>6543750</v>
      </c>
      <c r="H727" s="62">
        <v>280000</v>
      </c>
      <c r="I727" s="62">
        <v>15603850</v>
      </c>
      <c r="J727" s="62">
        <v>16015100</v>
      </c>
      <c r="K727" s="62">
        <v>17352700</v>
      </c>
      <c r="L727" s="62">
        <v>2299600</v>
      </c>
      <c r="M727" s="62">
        <v>4503000</v>
      </c>
      <c r="N727" s="62">
        <v>12000000</v>
      </c>
      <c r="O727" s="62">
        <v>5537000</v>
      </c>
      <c r="P727" s="62">
        <v>50000</v>
      </c>
      <c r="Q727" s="62">
        <v>5475000</v>
      </c>
      <c r="R727" s="62">
        <v>0</v>
      </c>
      <c r="S727" s="62">
        <v>180000</v>
      </c>
      <c r="T727" s="72">
        <f t="shared" si="40"/>
        <v>85840000</v>
      </c>
      <c r="U727" s="59">
        <f t="shared" si="41"/>
        <v>0</v>
      </c>
      <c r="V727" s="57">
        <f t="shared" si="42"/>
        <v>0</v>
      </c>
      <c r="W727" s="59">
        <v>0</v>
      </c>
      <c r="X727" s="57">
        <f t="shared" si="39"/>
        <v>0</v>
      </c>
    </row>
    <row r="728" spans="2:24">
      <c r="B728" s="79">
        <f>'PER TRIWULAN'!A722</f>
        <v>717</v>
      </c>
      <c r="C728" s="54" t="str">
        <f>'PER TRIWULAN'!I722</f>
        <v xml:space="preserve"> Tegowanu </v>
      </c>
      <c r="D728" s="36" t="str">
        <f>'PER TRIWULAN'!B722</f>
        <v>SD NEGERI TANGGIREJO</v>
      </c>
      <c r="E728" s="71">
        <f>'PER TRIWULAN'!X722</f>
        <v>85840000</v>
      </c>
      <c r="F728" s="89">
        <v>85840000</v>
      </c>
      <c r="G728" s="62">
        <v>1762250</v>
      </c>
      <c r="H728" s="62">
        <v>799500</v>
      </c>
      <c r="I728" s="62">
        <v>13423200</v>
      </c>
      <c r="J728" s="62">
        <v>16038700</v>
      </c>
      <c r="K728" s="62">
        <v>12000398</v>
      </c>
      <c r="L728" s="62">
        <v>763752</v>
      </c>
      <c r="M728" s="62">
        <v>10655700</v>
      </c>
      <c r="N728" s="62">
        <v>16400000</v>
      </c>
      <c r="O728" s="62">
        <v>4377000</v>
      </c>
      <c r="P728" s="62">
        <v>0</v>
      </c>
      <c r="Q728" s="62">
        <v>3210000</v>
      </c>
      <c r="R728" s="62">
        <v>5199000</v>
      </c>
      <c r="S728" s="62">
        <v>1210500</v>
      </c>
      <c r="T728" s="72">
        <f t="shared" si="40"/>
        <v>85840000</v>
      </c>
      <c r="U728" s="59">
        <f t="shared" si="41"/>
        <v>0</v>
      </c>
      <c r="V728" s="57">
        <f t="shared" si="42"/>
        <v>0</v>
      </c>
      <c r="W728" s="59">
        <v>0</v>
      </c>
      <c r="X728" s="57">
        <f t="shared" si="39"/>
        <v>0</v>
      </c>
    </row>
    <row r="729" spans="2:24">
      <c r="B729" s="79">
        <f>'PER TRIWULAN'!A723</f>
        <v>718</v>
      </c>
      <c r="C729" s="54" t="str">
        <f>'PER TRIWULAN'!I723</f>
        <v xml:space="preserve"> Tegowanu </v>
      </c>
      <c r="D729" s="36" t="str">
        <f>'PER TRIWULAN'!B723</f>
        <v>SD NEGERI 1 KARANGPASAR</v>
      </c>
      <c r="E729" s="71">
        <f>'PER TRIWULAN'!X723</f>
        <v>72210000</v>
      </c>
      <c r="F729" s="89">
        <v>72210000</v>
      </c>
      <c r="G729" s="62">
        <v>2698000</v>
      </c>
      <c r="H729" s="62">
        <v>0</v>
      </c>
      <c r="I729" s="62">
        <v>5856000</v>
      </c>
      <c r="J729" s="62">
        <v>4656500</v>
      </c>
      <c r="K729" s="62">
        <v>13066350</v>
      </c>
      <c r="L729" s="62">
        <v>787450</v>
      </c>
      <c r="M729" s="62">
        <v>6087500</v>
      </c>
      <c r="N729" s="62">
        <v>9300000</v>
      </c>
      <c r="O729" s="62">
        <v>1422000</v>
      </c>
      <c r="P729" s="62">
        <v>2430000</v>
      </c>
      <c r="Q729" s="62">
        <v>531200</v>
      </c>
      <c r="R729" s="62">
        <v>0</v>
      </c>
      <c r="S729" s="62">
        <v>0</v>
      </c>
      <c r="T729" s="72">
        <f t="shared" si="40"/>
        <v>46835000</v>
      </c>
      <c r="U729" s="59">
        <f t="shared" si="41"/>
        <v>0</v>
      </c>
      <c r="V729" s="57">
        <f t="shared" si="42"/>
        <v>25375000</v>
      </c>
      <c r="W729" s="59">
        <v>25375000</v>
      </c>
      <c r="X729" s="57">
        <f t="shared" si="39"/>
        <v>0</v>
      </c>
    </row>
    <row r="730" spans="2:24">
      <c r="B730" s="79">
        <f>'PER TRIWULAN'!A724</f>
        <v>719</v>
      </c>
      <c r="C730" s="54" t="str">
        <f>'PER TRIWULAN'!I724</f>
        <v xml:space="preserve"> Tegowanu </v>
      </c>
      <c r="D730" s="36" t="str">
        <f>'PER TRIWULAN'!B724</f>
        <v>SD NEGERI 2 MANGUNSARI</v>
      </c>
      <c r="E730" s="71">
        <f>'PER TRIWULAN'!X724</f>
        <v>65540000</v>
      </c>
      <c r="F730" s="89">
        <v>65540000</v>
      </c>
      <c r="G730" s="62">
        <v>1280800</v>
      </c>
      <c r="H730" s="62">
        <v>301000</v>
      </c>
      <c r="I730" s="62">
        <v>4922000</v>
      </c>
      <c r="J730" s="62">
        <v>10023725</v>
      </c>
      <c r="K730" s="62">
        <v>7167400</v>
      </c>
      <c r="L730" s="62">
        <v>1519250</v>
      </c>
      <c r="M730" s="62">
        <v>1019500</v>
      </c>
      <c r="N730" s="62">
        <v>11400000</v>
      </c>
      <c r="O730" s="62">
        <v>636600</v>
      </c>
      <c r="P730" s="62">
        <v>0</v>
      </c>
      <c r="Q730" s="62">
        <v>960000</v>
      </c>
      <c r="R730" s="62">
        <v>4900000</v>
      </c>
      <c r="S730" s="62">
        <v>21409725</v>
      </c>
      <c r="T730" s="72">
        <f t="shared" si="40"/>
        <v>65540000</v>
      </c>
      <c r="U730" s="59">
        <f t="shared" si="41"/>
        <v>0</v>
      </c>
      <c r="V730" s="57">
        <f t="shared" si="42"/>
        <v>0</v>
      </c>
      <c r="W730" s="59">
        <v>0</v>
      </c>
      <c r="X730" s="57">
        <f t="shared" si="39"/>
        <v>0</v>
      </c>
    </row>
    <row r="731" spans="2:24">
      <c r="B731" s="79">
        <f>'PER TRIWULAN'!A725</f>
        <v>720</v>
      </c>
      <c r="C731" s="54" t="str">
        <f>'PER TRIWULAN'!I725</f>
        <v xml:space="preserve"> Tegowanu </v>
      </c>
      <c r="D731" s="36" t="str">
        <f>'PER TRIWULAN'!B725</f>
        <v>SD NEGERI 3 KEDUNGWUNGU</v>
      </c>
      <c r="E731" s="71">
        <f>'PER TRIWULAN'!X725</f>
        <v>69890000</v>
      </c>
      <c r="F731" s="89">
        <v>69890000</v>
      </c>
      <c r="G731" s="62">
        <v>600000</v>
      </c>
      <c r="H731" s="62">
        <v>0</v>
      </c>
      <c r="I731" s="62">
        <v>14655850</v>
      </c>
      <c r="J731" s="62">
        <v>10704800</v>
      </c>
      <c r="K731" s="62">
        <v>7992468</v>
      </c>
      <c r="L731" s="62">
        <v>2470482</v>
      </c>
      <c r="M731" s="62">
        <v>11284600</v>
      </c>
      <c r="N731" s="62">
        <v>8400000</v>
      </c>
      <c r="O731" s="62">
        <v>2487300</v>
      </c>
      <c r="P731" s="62">
        <v>0</v>
      </c>
      <c r="Q731" s="62">
        <v>3564000</v>
      </c>
      <c r="R731" s="62">
        <v>0</v>
      </c>
      <c r="S731" s="62">
        <v>7510500</v>
      </c>
      <c r="T731" s="72">
        <f t="shared" si="40"/>
        <v>69670000</v>
      </c>
      <c r="U731" s="59">
        <f t="shared" si="41"/>
        <v>0</v>
      </c>
      <c r="V731" s="57">
        <f t="shared" si="42"/>
        <v>220000</v>
      </c>
      <c r="W731" s="59">
        <v>220000</v>
      </c>
      <c r="X731" s="57">
        <f t="shared" si="39"/>
        <v>0</v>
      </c>
    </row>
    <row r="732" spans="2:24">
      <c r="B732" s="79">
        <f>'PER TRIWULAN'!A726</f>
        <v>721</v>
      </c>
      <c r="C732" s="54" t="str">
        <f>'PER TRIWULAN'!I726</f>
        <v xml:space="preserve"> Tegowanu </v>
      </c>
      <c r="D732" s="36" t="str">
        <f>'PER TRIWULAN'!B726</f>
        <v>SD NEGERI 1 PEPE</v>
      </c>
      <c r="E732" s="71">
        <f>'PER TRIWULAN'!X726</f>
        <v>106430000</v>
      </c>
      <c r="F732" s="89">
        <v>106430000</v>
      </c>
      <c r="G732" s="62">
        <v>0</v>
      </c>
      <c r="H732" s="62">
        <v>0</v>
      </c>
      <c r="I732" s="62">
        <v>26749900</v>
      </c>
      <c r="J732" s="62">
        <v>14097500</v>
      </c>
      <c r="K732" s="62">
        <v>27083600</v>
      </c>
      <c r="L732" s="62">
        <v>0</v>
      </c>
      <c r="M732" s="62">
        <v>13899000</v>
      </c>
      <c r="N732" s="62">
        <v>12600000</v>
      </c>
      <c r="O732" s="62">
        <v>12000000</v>
      </c>
      <c r="P732" s="62">
        <v>0</v>
      </c>
      <c r="Q732" s="62">
        <v>0</v>
      </c>
      <c r="R732" s="62">
        <v>0</v>
      </c>
      <c r="S732" s="62">
        <v>0</v>
      </c>
      <c r="T732" s="72">
        <f t="shared" si="40"/>
        <v>106430000</v>
      </c>
      <c r="U732" s="59">
        <f t="shared" si="41"/>
        <v>0</v>
      </c>
      <c r="V732" s="57">
        <f t="shared" si="42"/>
        <v>0</v>
      </c>
      <c r="W732" s="59">
        <v>0</v>
      </c>
      <c r="X732" s="57">
        <f t="shared" si="39"/>
        <v>0</v>
      </c>
    </row>
    <row r="733" spans="2:24">
      <c r="B733" s="79">
        <f>'PER TRIWULAN'!A727</f>
        <v>722</v>
      </c>
      <c r="C733" s="54" t="str">
        <f>'PER TRIWULAN'!I727</f>
        <v xml:space="preserve"> Tegowanu </v>
      </c>
      <c r="D733" s="36" t="str">
        <f>'PER TRIWULAN'!B727</f>
        <v>SD NEGERI 2 PEPE</v>
      </c>
      <c r="E733" s="71">
        <f>'PER TRIWULAN'!X727</f>
        <v>101500000</v>
      </c>
      <c r="F733" s="89">
        <v>101500000</v>
      </c>
      <c r="G733" s="62">
        <v>1496500</v>
      </c>
      <c r="H733" s="62">
        <v>600000</v>
      </c>
      <c r="I733" s="62">
        <v>14314700</v>
      </c>
      <c r="J733" s="62">
        <v>20803900</v>
      </c>
      <c r="K733" s="62">
        <v>29000000</v>
      </c>
      <c r="L733" s="62">
        <v>662500</v>
      </c>
      <c r="M733" s="62">
        <v>10279500</v>
      </c>
      <c r="N733" s="62">
        <v>16215000</v>
      </c>
      <c r="O733" s="62">
        <v>3624900</v>
      </c>
      <c r="P733" s="62">
        <v>0</v>
      </c>
      <c r="Q733" s="62">
        <v>2600000</v>
      </c>
      <c r="R733" s="62">
        <v>1585000</v>
      </c>
      <c r="S733" s="62">
        <v>318000</v>
      </c>
      <c r="T733" s="72">
        <f t="shared" si="40"/>
        <v>101500000</v>
      </c>
      <c r="U733" s="59">
        <f t="shared" si="41"/>
        <v>0</v>
      </c>
      <c r="V733" s="57">
        <f t="shared" si="42"/>
        <v>0</v>
      </c>
      <c r="W733" s="59">
        <v>0</v>
      </c>
      <c r="X733" s="57">
        <f t="shared" si="39"/>
        <v>0</v>
      </c>
    </row>
    <row r="734" spans="2:24">
      <c r="B734" s="79">
        <f>'PER TRIWULAN'!A728</f>
        <v>723</v>
      </c>
      <c r="C734" s="54" t="str">
        <f>'PER TRIWULAN'!I728</f>
        <v xml:space="preserve"> Tegowanu </v>
      </c>
      <c r="D734" s="36" t="str">
        <f>'PER TRIWULAN'!B728</f>
        <v>SD NEGERI CURUG</v>
      </c>
      <c r="E734" s="71">
        <f>'PER TRIWULAN'!X728</f>
        <v>151090000</v>
      </c>
      <c r="F734" s="89">
        <v>151090000</v>
      </c>
      <c r="G734" s="62">
        <v>2200000</v>
      </c>
      <c r="H734" s="62">
        <v>140000</v>
      </c>
      <c r="I734" s="62">
        <v>27425100</v>
      </c>
      <c r="J734" s="62">
        <v>27352800</v>
      </c>
      <c r="K734" s="62">
        <v>21575000</v>
      </c>
      <c r="L734" s="62">
        <v>10453500</v>
      </c>
      <c r="M734" s="62">
        <v>16018000</v>
      </c>
      <c r="N734" s="62">
        <v>18300000</v>
      </c>
      <c r="O734" s="62">
        <v>7516400</v>
      </c>
      <c r="P734" s="62">
        <v>0</v>
      </c>
      <c r="Q734" s="62">
        <v>5153000</v>
      </c>
      <c r="R734" s="62">
        <v>4598000</v>
      </c>
      <c r="S734" s="62">
        <v>10358200</v>
      </c>
      <c r="T734" s="72">
        <f t="shared" si="40"/>
        <v>151090000</v>
      </c>
      <c r="U734" s="59">
        <f t="shared" si="41"/>
        <v>0</v>
      </c>
      <c r="V734" s="57">
        <f t="shared" si="42"/>
        <v>0</v>
      </c>
      <c r="W734" s="59">
        <v>0</v>
      </c>
      <c r="X734" s="57">
        <f t="shared" si="39"/>
        <v>0</v>
      </c>
    </row>
    <row r="735" spans="2:24">
      <c r="B735" s="79">
        <f>'PER TRIWULAN'!A729</f>
        <v>724</v>
      </c>
      <c r="C735" s="54" t="str">
        <f>'PER TRIWULAN'!I729</f>
        <v xml:space="preserve"> Tegowanu </v>
      </c>
      <c r="D735" s="36" t="str">
        <f>'PER TRIWULAN'!B729</f>
        <v>SD NEGERI 1 GAJI</v>
      </c>
      <c r="E735" s="71">
        <f>'PER TRIWULAN'!X729</f>
        <v>126440000</v>
      </c>
      <c r="F735" s="89">
        <v>126440000</v>
      </c>
      <c r="G735" s="62">
        <v>21965420</v>
      </c>
      <c r="H735" s="62">
        <v>0</v>
      </c>
      <c r="I735" s="62">
        <v>27078050</v>
      </c>
      <c r="J735" s="62">
        <v>17682700</v>
      </c>
      <c r="K735" s="62">
        <v>6642400</v>
      </c>
      <c r="L735" s="62">
        <v>1777930</v>
      </c>
      <c r="M735" s="62">
        <v>15832000</v>
      </c>
      <c r="N735" s="62">
        <v>6050000</v>
      </c>
      <c r="O735" s="62">
        <v>0</v>
      </c>
      <c r="P735" s="62">
        <v>0</v>
      </c>
      <c r="Q735" s="62">
        <v>2240000</v>
      </c>
      <c r="R735" s="62">
        <v>2265000</v>
      </c>
      <c r="S735" s="62">
        <v>24906500</v>
      </c>
      <c r="T735" s="72">
        <f t="shared" si="40"/>
        <v>126440000</v>
      </c>
      <c r="U735" s="59">
        <f t="shared" si="41"/>
        <v>0</v>
      </c>
      <c r="V735" s="57">
        <f t="shared" si="42"/>
        <v>0</v>
      </c>
      <c r="W735" s="59">
        <v>0</v>
      </c>
      <c r="X735" s="57">
        <f t="shared" si="39"/>
        <v>0</v>
      </c>
    </row>
    <row r="736" spans="2:24">
      <c r="B736" s="79">
        <f>'PER TRIWULAN'!A730</f>
        <v>725</v>
      </c>
      <c r="C736" s="54" t="str">
        <f>'PER TRIWULAN'!I730</f>
        <v xml:space="preserve"> Toroh </v>
      </c>
      <c r="D736" s="36" t="str">
        <f>'PER TRIWULAN'!B730</f>
        <v>SD NEGERI 2 TUNGGAK</v>
      </c>
      <c r="E736" s="71">
        <f>'PER TRIWULAN'!X730</f>
        <v>45820000</v>
      </c>
      <c r="F736" s="89">
        <v>45820000</v>
      </c>
      <c r="G736" s="62">
        <v>0</v>
      </c>
      <c r="H736" s="62">
        <v>250000</v>
      </c>
      <c r="I736" s="62">
        <v>6835000</v>
      </c>
      <c r="J736" s="62">
        <v>1817000</v>
      </c>
      <c r="K736" s="62">
        <v>12023950</v>
      </c>
      <c r="L736" s="62">
        <v>320000</v>
      </c>
      <c r="M736" s="62">
        <v>750000</v>
      </c>
      <c r="N736" s="62">
        <v>21693550</v>
      </c>
      <c r="O736" s="62">
        <v>1927000</v>
      </c>
      <c r="P736" s="62">
        <v>0</v>
      </c>
      <c r="Q736" s="62">
        <v>0</v>
      </c>
      <c r="R736" s="62">
        <v>0</v>
      </c>
      <c r="S736" s="62">
        <v>0</v>
      </c>
      <c r="T736" s="72">
        <f t="shared" si="40"/>
        <v>45616500</v>
      </c>
      <c r="U736" s="59">
        <f t="shared" si="41"/>
        <v>0</v>
      </c>
      <c r="V736" s="57">
        <f t="shared" si="42"/>
        <v>203500</v>
      </c>
      <c r="W736" s="59">
        <v>203500</v>
      </c>
      <c r="X736" s="25"/>
    </row>
    <row r="737" spans="2:24">
      <c r="B737" s="79">
        <f>'PER TRIWULAN'!A731</f>
        <v>726</v>
      </c>
      <c r="C737" s="54" t="str">
        <f>'PER TRIWULAN'!I731</f>
        <v xml:space="preserve"> Toroh </v>
      </c>
      <c r="D737" s="36" t="str">
        <f>'PER TRIWULAN'!B731</f>
        <v>SD NEGERI 1 SUGIHAN</v>
      </c>
      <c r="E737" s="71">
        <f>'PER TRIWULAN'!X731</f>
        <v>104980000</v>
      </c>
      <c r="F737" s="89">
        <v>104980000</v>
      </c>
      <c r="G737" s="62">
        <v>14438500</v>
      </c>
      <c r="H737" s="62">
        <v>335000</v>
      </c>
      <c r="I737" s="62">
        <v>14328350</v>
      </c>
      <c r="J737" s="62">
        <v>15291607</v>
      </c>
      <c r="K737" s="62">
        <v>19811907</v>
      </c>
      <c r="L737" s="62">
        <v>3384136</v>
      </c>
      <c r="M737" s="62">
        <v>1216000</v>
      </c>
      <c r="N737" s="62">
        <v>21573000</v>
      </c>
      <c r="O737" s="62">
        <v>2946500</v>
      </c>
      <c r="P737" s="62">
        <v>600000</v>
      </c>
      <c r="Q737" s="62">
        <v>4725000</v>
      </c>
      <c r="R737" s="62">
        <v>6330000</v>
      </c>
      <c r="S737" s="62">
        <v>0</v>
      </c>
      <c r="T737" s="72">
        <f t="shared" si="40"/>
        <v>104980000</v>
      </c>
      <c r="U737" s="59">
        <f t="shared" si="41"/>
        <v>0</v>
      </c>
      <c r="V737" s="57">
        <f t="shared" si="42"/>
        <v>0</v>
      </c>
      <c r="W737" s="59">
        <v>0</v>
      </c>
      <c r="X737" s="25"/>
    </row>
    <row r="738" spans="2:24">
      <c r="B738" s="79">
        <f>'PER TRIWULAN'!A732</f>
        <v>727</v>
      </c>
      <c r="C738" s="54" t="str">
        <f>'PER TRIWULAN'!I732</f>
        <v xml:space="preserve"> Toroh </v>
      </c>
      <c r="D738" s="36" t="str">
        <f>'PER TRIWULAN'!B732</f>
        <v>SD NEGERI 1 BANDUNGHARJO</v>
      </c>
      <c r="E738" s="71">
        <f>'PER TRIWULAN'!X732</f>
        <v>76270000</v>
      </c>
      <c r="F738" s="89">
        <v>76270000</v>
      </c>
      <c r="G738" s="62">
        <v>0</v>
      </c>
      <c r="H738" s="62">
        <v>0</v>
      </c>
      <c r="I738" s="62">
        <v>7929400</v>
      </c>
      <c r="J738" s="62">
        <v>9113600</v>
      </c>
      <c r="K738" s="62">
        <v>24382300</v>
      </c>
      <c r="L738" s="62">
        <v>2743498</v>
      </c>
      <c r="M738" s="62">
        <v>3550000</v>
      </c>
      <c r="N738" s="62">
        <v>21000000</v>
      </c>
      <c r="O738" s="62">
        <v>1805000</v>
      </c>
      <c r="P738" s="62">
        <v>2627500</v>
      </c>
      <c r="Q738" s="62">
        <v>2118700</v>
      </c>
      <c r="R738" s="62">
        <v>1000000</v>
      </c>
      <c r="S738" s="62">
        <v>0</v>
      </c>
      <c r="T738" s="72">
        <f t="shared" si="40"/>
        <v>76269998</v>
      </c>
      <c r="U738" s="59">
        <f t="shared" si="41"/>
        <v>0</v>
      </c>
      <c r="V738" s="57">
        <f t="shared" si="42"/>
        <v>2</v>
      </c>
      <c r="W738" s="59">
        <v>2</v>
      </c>
      <c r="X738" s="25"/>
    </row>
    <row r="739" spans="2:24">
      <c r="B739" s="79">
        <f>'PER TRIWULAN'!A733</f>
        <v>728</v>
      </c>
      <c r="C739" s="54" t="str">
        <f>'PER TRIWULAN'!I733</f>
        <v xml:space="preserve"> Toroh </v>
      </c>
      <c r="D739" s="36" t="str">
        <f>'PER TRIWULAN'!B733</f>
        <v>SD NEGERI 1 BOLOH</v>
      </c>
      <c r="E739" s="71">
        <f>'PER TRIWULAN'!X733</f>
        <v>118900000</v>
      </c>
      <c r="F739" s="89">
        <v>118900000</v>
      </c>
      <c r="G739" s="62">
        <v>4166500</v>
      </c>
      <c r="H739" s="62">
        <v>800000</v>
      </c>
      <c r="I739" s="62">
        <v>23736250</v>
      </c>
      <c r="J739" s="62">
        <v>28169450</v>
      </c>
      <c r="K739" s="62">
        <v>14790200</v>
      </c>
      <c r="L739" s="62">
        <v>1476600</v>
      </c>
      <c r="M739" s="62">
        <v>12503500</v>
      </c>
      <c r="N739" s="62">
        <v>23700000</v>
      </c>
      <c r="O739" s="62">
        <v>4867500</v>
      </c>
      <c r="P739" s="62">
        <v>500000</v>
      </c>
      <c r="Q739" s="62">
        <v>2565000</v>
      </c>
      <c r="R739" s="62">
        <v>1625000</v>
      </c>
      <c r="S739" s="62">
        <v>0</v>
      </c>
      <c r="T739" s="72">
        <f t="shared" si="40"/>
        <v>118900000</v>
      </c>
      <c r="U739" s="59">
        <f t="shared" si="41"/>
        <v>0</v>
      </c>
      <c r="V739" s="57">
        <f t="shared" si="42"/>
        <v>0</v>
      </c>
      <c r="W739" s="59">
        <v>0</v>
      </c>
      <c r="X739" s="25"/>
    </row>
    <row r="740" spans="2:24">
      <c r="B740" s="79">
        <f>'PER TRIWULAN'!A734</f>
        <v>729</v>
      </c>
      <c r="C740" s="54" t="str">
        <f>'PER TRIWULAN'!I734</f>
        <v xml:space="preserve"> Toroh </v>
      </c>
      <c r="D740" s="36" t="str">
        <f>'PER TRIWULAN'!B734</f>
        <v>SD NEGERI 1 DEPOK</v>
      </c>
      <c r="E740" s="71">
        <f>'PER TRIWULAN'!X734</f>
        <v>113680000</v>
      </c>
      <c r="F740" s="89">
        <v>113680000</v>
      </c>
      <c r="G740" s="62">
        <v>3350000</v>
      </c>
      <c r="H740" s="62">
        <v>820000</v>
      </c>
      <c r="I740" s="62">
        <v>16240900</v>
      </c>
      <c r="J740" s="62">
        <v>5499000</v>
      </c>
      <c r="K740" s="62">
        <v>32960550</v>
      </c>
      <c r="L740" s="62">
        <v>3932500</v>
      </c>
      <c r="M740" s="62">
        <v>15784000</v>
      </c>
      <c r="N740" s="62">
        <v>25100000</v>
      </c>
      <c r="O740" s="62">
        <v>5569300</v>
      </c>
      <c r="P740" s="62">
        <v>1168750</v>
      </c>
      <c r="Q740" s="62">
        <v>3000000</v>
      </c>
      <c r="R740" s="62">
        <v>255000</v>
      </c>
      <c r="S740" s="62">
        <v>0</v>
      </c>
      <c r="T740" s="72">
        <f t="shared" si="40"/>
        <v>113680000</v>
      </c>
      <c r="U740" s="59">
        <f t="shared" si="41"/>
        <v>0</v>
      </c>
      <c r="V740" s="57">
        <f t="shared" si="42"/>
        <v>0</v>
      </c>
      <c r="W740" s="59">
        <v>0</v>
      </c>
      <c r="X740" s="25"/>
    </row>
    <row r="741" spans="2:24">
      <c r="B741" s="79">
        <f>'PER TRIWULAN'!A735</f>
        <v>730</v>
      </c>
      <c r="C741" s="54" t="str">
        <f>'PER TRIWULAN'!I735</f>
        <v xml:space="preserve"> Toroh </v>
      </c>
      <c r="D741" s="36" t="str">
        <f>'PER TRIWULAN'!B735</f>
        <v>SD NEGERI 1 DIMORO</v>
      </c>
      <c r="E741" s="71">
        <f>'PER TRIWULAN'!X735</f>
        <v>106140000</v>
      </c>
      <c r="F741" s="89">
        <v>106140000</v>
      </c>
      <c r="G741" s="62">
        <v>351000</v>
      </c>
      <c r="H741" s="62">
        <v>0</v>
      </c>
      <c r="I741" s="62">
        <v>21820200</v>
      </c>
      <c r="J741" s="62">
        <v>10206500</v>
      </c>
      <c r="K741" s="62">
        <v>15357800</v>
      </c>
      <c r="L741" s="62">
        <v>690500</v>
      </c>
      <c r="M741" s="62">
        <v>18915000</v>
      </c>
      <c r="N741" s="62">
        <v>31974000</v>
      </c>
      <c r="O741" s="62">
        <v>3825000</v>
      </c>
      <c r="P741" s="62">
        <v>1320000</v>
      </c>
      <c r="Q741" s="62">
        <v>1600000</v>
      </c>
      <c r="R741" s="62">
        <v>0</v>
      </c>
      <c r="S741" s="62">
        <v>0</v>
      </c>
      <c r="T741" s="72">
        <f t="shared" si="40"/>
        <v>106060000</v>
      </c>
      <c r="U741" s="59">
        <f t="shared" si="41"/>
        <v>0</v>
      </c>
      <c r="V741" s="57">
        <f t="shared" si="42"/>
        <v>80000</v>
      </c>
      <c r="W741" s="59">
        <v>80000</v>
      </c>
      <c r="X741" s="25"/>
    </row>
    <row r="742" spans="2:24">
      <c r="B742" s="79">
        <f>'PER TRIWULAN'!A736</f>
        <v>731</v>
      </c>
      <c r="C742" s="54" t="str">
        <f>'PER TRIWULAN'!I736</f>
        <v xml:space="preserve"> Toroh </v>
      </c>
      <c r="D742" s="36" t="str">
        <f>'PER TRIWULAN'!B736</f>
        <v>SD NEGERI 1 GENENGADAL</v>
      </c>
      <c r="E742" s="71">
        <f>'PER TRIWULAN'!X736</f>
        <v>124120000</v>
      </c>
      <c r="F742" s="89">
        <v>124120000</v>
      </c>
      <c r="G742" s="62">
        <v>14156000</v>
      </c>
      <c r="H742" s="62">
        <v>675000</v>
      </c>
      <c r="I742" s="62">
        <v>12114000</v>
      </c>
      <c r="J742" s="62">
        <v>12113900</v>
      </c>
      <c r="K742" s="62">
        <v>27851100</v>
      </c>
      <c r="L742" s="62">
        <v>10712972</v>
      </c>
      <c r="M742" s="62">
        <v>13153000</v>
      </c>
      <c r="N742" s="62">
        <v>29550000</v>
      </c>
      <c r="O742" s="62">
        <v>790000</v>
      </c>
      <c r="P742" s="62">
        <v>250000</v>
      </c>
      <c r="Q742" s="62">
        <v>904000</v>
      </c>
      <c r="R742" s="62">
        <v>1850000</v>
      </c>
      <c r="S742" s="62">
        <v>0</v>
      </c>
      <c r="T742" s="72">
        <f t="shared" si="40"/>
        <v>124119972</v>
      </c>
      <c r="U742" s="59">
        <f t="shared" si="41"/>
        <v>0</v>
      </c>
      <c r="V742" s="57">
        <f t="shared" si="42"/>
        <v>28</v>
      </c>
      <c r="W742" s="59">
        <v>28</v>
      </c>
      <c r="X742" s="25"/>
    </row>
    <row r="743" spans="2:24">
      <c r="B743" s="79">
        <f>'PER TRIWULAN'!A737</f>
        <v>732</v>
      </c>
      <c r="C743" s="54" t="str">
        <f>'PER TRIWULAN'!I737</f>
        <v xml:space="preserve"> Toroh </v>
      </c>
      <c r="D743" s="36" t="str">
        <f>'PER TRIWULAN'!B737</f>
        <v>SD NEGERI 1 GENENGSARI</v>
      </c>
      <c r="E743" s="71">
        <f>'PER TRIWULAN'!X737</f>
        <v>72500000</v>
      </c>
      <c r="F743" s="89">
        <v>72500000</v>
      </c>
      <c r="G743" s="62">
        <v>1521975</v>
      </c>
      <c r="H743" s="62">
        <v>1021000</v>
      </c>
      <c r="I743" s="62">
        <v>8886800</v>
      </c>
      <c r="J743" s="62">
        <v>12721475</v>
      </c>
      <c r="K743" s="62">
        <v>16355350</v>
      </c>
      <c r="L743" s="62">
        <v>958200</v>
      </c>
      <c r="M743" s="62">
        <v>240000</v>
      </c>
      <c r="N743" s="62">
        <v>19778700</v>
      </c>
      <c r="O743" s="62">
        <v>1764000</v>
      </c>
      <c r="P743" s="62">
        <v>0</v>
      </c>
      <c r="Q743" s="62">
        <v>1892500</v>
      </c>
      <c r="R743" s="62">
        <v>7360000</v>
      </c>
      <c r="S743" s="62">
        <v>0</v>
      </c>
      <c r="T743" s="72">
        <f t="shared" si="40"/>
        <v>72500000</v>
      </c>
      <c r="U743" s="59">
        <f t="shared" si="41"/>
        <v>0</v>
      </c>
      <c r="V743" s="57">
        <f t="shared" si="42"/>
        <v>0</v>
      </c>
      <c r="W743" s="59">
        <v>0</v>
      </c>
      <c r="X743" s="25"/>
    </row>
    <row r="744" spans="2:24">
      <c r="B744" s="79">
        <f>'PER TRIWULAN'!A738</f>
        <v>733</v>
      </c>
      <c r="C744" s="54" t="str">
        <f>'PER TRIWULAN'!I738</f>
        <v xml:space="preserve"> Toroh </v>
      </c>
      <c r="D744" s="36" t="str">
        <f>'PER TRIWULAN'!B738</f>
        <v>SD NEGERI 1 KATONG</v>
      </c>
      <c r="E744" s="71">
        <f>'PER TRIWULAN'!X738</f>
        <v>79460000</v>
      </c>
      <c r="F744" s="89">
        <v>79460000</v>
      </c>
      <c r="G744" s="62">
        <v>4573500</v>
      </c>
      <c r="H744" s="62">
        <v>500000</v>
      </c>
      <c r="I744" s="62">
        <v>12898700</v>
      </c>
      <c r="J744" s="62">
        <v>5166500</v>
      </c>
      <c r="K744" s="62">
        <v>15533800</v>
      </c>
      <c r="L744" s="62">
        <v>2776000</v>
      </c>
      <c r="M744" s="62">
        <v>9186500</v>
      </c>
      <c r="N744" s="62">
        <v>21605000</v>
      </c>
      <c r="O744" s="62">
        <v>2060000</v>
      </c>
      <c r="P744" s="62">
        <v>0</v>
      </c>
      <c r="Q744" s="62">
        <v>4825000</v>
      </c>
      <c r="R744" s="62">
        <v>335000</v>
      </c>
      <c r="S744" s="62">
        <v>0</v>
      </c>
      <c r="T744" s="72">
        <f t="shared" si="40"/>
        <v>79460000</v>
      </c>
      <c r="U744" s="59">
        <f t="shared" si="41"/>
        <v>0</v>
      </c>
      <c r="V744" s="57">
        <f t="shared" si="42"/>
        <v>0</v>
      </c>
      <c r="W744" s="59">
        <v>0</v>
      </c>
      <c r="X744" s="25"/>
    </row>
    <row r="745" spans="2:24">
      <c r="B745" s="79">
        <f>'PER TRIWULAN'!A739</f>
        <v>734</v>
      </c>
      <c r="C745" s="54" t="str">
        <f>'PER TRIWULAN'!I739</f>
        <v xml:space="preserve"> Toroh </v>
      </c>
      <c r="D745" s="36" t="str">
        <f>'PER TRIWULAN'!B739</f>
        <v>SD NEGERI 1 KENTENG</v>
      </c>
      <c r="E745" s="71">
        <f>'PER TRIWULAN'!X739</f>
        <v>87290000</v>
      </c>
      <c r="F745" s="89">
        <v>87290000</v>
      </c>
      <c r="G745" s="62">
        <v>1730000</v>
      </c>
      <c r="H745" s="62">
        <v>600000</v>
      </c>
      <c r="I745" s="62">
        <v>27945000</v>
      </c>
      <c r="J745" s="62">
        <v>2171200</v>
      </c>
      <c r="K745" s="62">
        <v>10550817</v>
      </c>
      <c r="L745" s="62">
        <v>334488</v>
      </c>
      <c r="M745" s="62">
        <v>19669000</v>
      </c>
      <c r="N745" s="62">
        <v>16300000</v>
      </c>
      <c r="O745" s="62">
        <v>6653000</v>
      </c>
      <c r="P745" s="62">
        <v>0</v>
      </c>
      <c r="Q745" s="62">
        <v>386495</v>
      </c>
      <c r="R745" s="62">
        <v>950000</v>
      </c>
      <c r="S745" s="62">
        <v>0</v>
      </c>
      <c r="T745" s="72">
        <f t="shared" si="40"/>
        <v>87290000</v>
      </c>
      <c r="U745" s="59">
        <f t="shared" si="41"/>
        <v>0</v>
      </c>
      <c r="V745" s="57">
        <f t="shared" si="42"/>
        <v>0</v>
      </c>
      <c r="W745" s="59">
        <v>0</v>
      </c>
      <c r="X745" s="25"/>
    </row>
    <row r="746" spans="2:24">
      <c r="B746" s="79">
        <f>'PER TRIWULAN'!A740</f>
        <v>735</v>
      </c>
      <c r="C746" s="54" t="str">
        <f>'PER TRIWULAN'!I740</f>
        <v xml:space="preserve"> Toroh </v>
      </c>
      <c r="D746" s="36" t="str">
        <f>'PER TRIWULAN'!B740</f>
        <v>SD NEGERI 1 NGRANDAH</v>
      </c>
      <c r="E746" s="71">
        <f>'PER TRIWULAN'!X740</f>
        <v>110490000</v>
      </c>
      <c r="F746" s="89">
        <v>110490000</v>
      </c>
      <c r="G746" s="62">
        <v>350000</v>
      </c>
      <c r="H746" s="62">
        <v>774000</v>
      </c>
      <c r="I746" s="62">
        <v>10168000</v>
      </c>
      <c r="J746" s="62">
        <v>16301050</v>
      </c>
      <c r="K746" s="62">
        <v>20049298</v>
      </c>
      <c r="L746" s="62">
        <v>3754402</v>
      </c>
      <c r="M746" s="62">
        <v>20014500</v>
      </c>
      <c r="N746" s="62">
        <v>32515000</v>
      </c>
      <c r="O746" s="62">
        <v>2976500</v>
      </c>
      <c r="P746" s="62">
        <v>1474250</v>
      </c>
      <c r="Q746" s="62">
        <v>2113000</v>
      </c>
      <c r="R746" s="62">
        <v>0</v>
      </c>
      <c r="S746" s="62">
        <v>0</v>
      </c>
      <c r="T746" s="72">
        <f t="shared" si="40"/>
        <v>110490000</v>
      </c>
      <c r="U746" s="59">
        <f t="shared" si="41"/>
        <v>0</v>
      </c>
      <c r="V746" s="57">
        <f t="shared" si="42"/>
        <v>0</v>
      </c>
      <c r="W746" s="59">
        <v>0</v>
      </c>
      <c r="X746" s="25"/>
    </row>
    <row r="747" spans="2:24">
      <c r="B747" s="79">
        <f>'PER TRIWULAN'!A741</f>
        <v>736</v>
      </c>
      <c r="C747" s="54" t="str">
        <f>'PER TRIWULAN'!I741</f>
        <v xml:space="preserve"> Toroh </v>
      </c>
      <c r="D747" s="36" t="str">
        <f>'PER TRIWULAN'!B741</f>
        <v>SD NEGERI 1 PILANGPAYUNG</v>
      </c>
      <c r="E747" s="71">
        <f>'PER TRIWULAN'!X741</f>
        <v>66990000</v>
      </c>
      <c r="F747" s="89">
        <v>66990000</v>
      </c>
      <c r="G747" s="62">
        <v>7968750</v>
      </c>
      <c r="H747" s="62">
        <v>775000</v>
      </c>
      <c r="I747" s="62">
        <v>10355950</v>
      </c>
      <c r="J747" s="62">
        <v>7919850</v>
      </c>
      <c r="K747" s="62">
        <v>5026168</v>
      </c>
      <c r="L747" s="62">
        <v>293482</v>
      </c>
      <c r="M747" s="62">
        <v>1010000</v>
      </c>
      <c r="N747" s="62">
        <v>29958000</v>
      </c>
      <c r="O747" s="62">
        <v>1882800</v>
      </c>
      <c r="P747" s="62">
        <v>0</v>
      </c>
      <c r="Q747" s="62">
        <v>1050000</v>
      </c>
      <c r="R747" s="62">
        <v>750000</v>
      </c>
      <c r="S747" s="62">
        <v>0</v>
      </c>
      <c r="T747" s="72">
        <f t="shared" si="40"/>
        <v>66990000</v>
      </c>
      <c r="U747" s="59">
        <f t="shared" si="41"/>
        <v>0</v>
      </c>
      <c r="V747" s="57">
        <f t="shared" si="42"/>
        <v>0</v>
      </c>
      <c r="W747" s="59">
        <v>0</v>
      </c>
      <c r="X747" s="25"/>
    </row>
    <row r="748" spans="2:24">
      <c r="B748" s="79">
        <f>'PER TRIWULAN'!A742</f>
        <v>737</v>
      </c>
      <c r="C748" s="54" t="str">
        <f>'PER TRIWULAN'!I742</f>
        <v xml:space="preserve"> Toroh </v>
      </c>
      <c r="D748" s="36" t="str">
        <f>'PER TRIWULAN'!B742</f>
        <v>SD NEGERI 1 PLOSOHARJO</v>
      </c>
      <c r="E748" s="71">
        <f>'PER TRIWULAN'!X742</f>
        <v>94830000</v>
      </c>
      <c r="F748" s="89">
        <v>94830000</v>
      </c>
      <c r="G748" s="62">
        <v>1383500</v>
      </c>
      <c r="H748" s="62">
        <v>1182500</v>
      </c>
      <c r="I748" s="62">
        <v>14320800</v>
      </c>
      <c r="J748" s="62">
        <v>5045697</v>
      </c>
      <c r="K748" s="62">
        <v>19464883</v>
      </c>
      <c r="L748" s="62">
        <v>2150242</v>
      </c>
      <c r="M748" s="62">
        <v>7329000</v>
      </c>
      <c r="N748" s="62">
        <v>33057378</v>
      </c>
      <c r="O748" s="62">
        <v>5476000</v>
      </c>
      <c r="P748" s="62">
        <v>90000</v>
      </c>
      <c r="Q748" s="62">
        <v>4650000</v>
      </c>
      <c r="R748" s="62">
        <v>680000</v>
      </c>
      <c r="S748" s="62">
        <v>0</v>
      </c>
      <c r="T748" s="72">
        <f t="shared" si="40"/>
        <v>94830000</v>
      </c>
      <c r="U748" s="59">
        <f t="shared" si="41"/>
        <v>0</v>
      </c>
      <c r="V748" s="57">
        <f t="shared" si="42"/>
        <v>0</v>
      </c>
      <c r="W748" s="59">
        <v>0</v>
      </c>
      <c r="X748" s="25"/>
    </row>
    <row r="749" spans="2:24">
      <c r="B749" s="79">
        <f>'PER TRIWULAN'!A743</f>
        <v>738</v>
      </c>
      <c r="C749" s="54" t="str">
        <f>'PER TRIWULAN'!I743</f>
        <v xml:space="preserve"> Toroh </v>
      </c>
      <c r="D749" s="36" t="str">
        <f>'PER TRIWULAN'!B743</f>
        <v>SD NEGERI 1 SINDUREJO</v>
      </c>
      <c r="E749" s="71">
        <f>'PER TRIWULAN'!X743</f>
        <v>137460000</v>
      </c>
      <c r="F749" s="89">
        <v>137460000</v>
      </c>
      <c r="G749" s="62">
        <v>8412000</v>
      </c>
      <c r="H749" s="62">
        <v>1515000</v>
      </c>
      <c r="I749" s="62">
        <v>28615204</v>
      </c>
      <c r="J749" s="62">
        <v>23354846</v>
      </c>
      <c r="K749" s="62">
        <v>26674200</v>
      </c>
      <c r="L749" s="62">
        <v>5697750</v>
      </c>
      <c r="M749" s="62">
        <v>8800000</v>
      </c>
      <c r="N749" s="62">
        <v>16200000</v>
      </c>
      <c r="O749" s="62">
        <v>5561000</v>
      </c>
      <c r="P749" s="62">
        <v>0</v>
      </c>
      <c r="Q749" s="62">
        <v>4200000</v>
      </c>
      <c r="R749" s="62">
        <v>8430000</v>
      </c>
      <c r="S749" s="62">
        <v>0</v>
      </c>
      <c r="T749" s="72">
        <f t="shared" si="40"/>
        <v>137460000</v>
      </c>
      <c r="U749" s="59">
        <f t="shared" si="41"/>
        <v>0</v>
      </c>
      <c r="V749" s="57">
        <f t="shared" si="42"/>
        <v>0</v>
      </c>
      <c r="W749" s="59">
        <v>0</v>
      </c>
      <c r="X749" s="25"/>
    </row>
    <row r="750" spans="2:24">
      <c r="B750" s="79">
        <f>'PER TRIWULAN'!A744</f>
        <v>739</v>
      </c>
      <c r="C750" s="54" t="str">
        <f>'PER TRIWULAN'!I744</f>
        <v xml:space="preserve"> Toroh </v>
      </c>
      <c r="D750" s="36" t="str">
        <f>'PER TRIWULAN'!B744</f>
        <v>SD NEGERI 1 TAMBIREJO</v>
      </c>
      <c r="E750" s="71">
        <f>'PER TRIWULAN'!X744</f>
        <v>63510000</v>
      </c>
      <c r="F750" s="89">
        <v>63510000</v>
      </c>
      <c r="G750" s="62">
        <v>2250000</v>
      </c>
      <c r="H750" s="62">
        <v>0</v>
      </c>
      <c r="I750" s="62">
        <v>7133111</v>
      </c>
      <c r="J750" s="62">
        <v>3366300</v>
      </c>
      <c r="K750" s="62">
        <v>16814232</v>
      </c>
      <c r="L750" s="62">
        <v>415107</v>
      </c>
      <c r="M750" s="62">
        <v>7500750</v>
      </c>
      <c r="N750" s="62">
        <v>20400000</v>
      </c>
      <c r="O750" s="62">
        <v>3710500</v>
      </c>
      <c r="P750" s="62">
        <v>0</v>
      </c>
      <c r="Q750" s="62">
        <v>1920000</v>
      </c>
      <c r="R750" s="62">
        <v>0</v>
      </c>
      <c r="S750" s="62">
        <v>0</v>
      </c>
      <c r="T750" s="72">
        <f t="shared" si="40"/>
        <v>63510000</v>
      </c>
      <c r="U750" s="59">
        <f t="shared" si="41"/>
        <v>0</v>
      </c>
      <c r="V750" s="57">
        <f t="shared" si="42"/>
        <v>0</v>
      </c>
      <c r="W750" s="59">
        <v>0</v>
      </c>
      <c r="X750" s="25"/>
    </row>
    <row r="751" spans="2:24">
      <c r="B751" s="79">
        <f>'PER TRIWULAN'!A745</f>
        <v>740</v>
      </c>
      <c r="C751" s="54" t="str">
        <f>'PER TRIWULAN'!I745</f>
        <v xml:space="preserve"> Toroh </v>
      </c>
      <c r="D751" s="36" t="str">
        <f>'PER TRIWULAN'!B745</f>
        <v>SD NEGERI 1 TUNGGAK</v>
      </c>
      <c r="E751" s="71">
        <f>'PER TRIWULAN'!X745</f>
        <v>98310000</v>
      </c>
      <c r="F751" s="89">
        <v>98310000</v>
      </c>
      <c r="G751" s="62">
        <v>0</v>
      </c>
      <c r="H751" s="62">
        <v>250000</v>
      </c>
      <c r="I751" s="62">
        <v>11714650</v>
      </c>
      <c r="J751" s="62">
        <v>12759334</v>
      </c>
      <c r="K751" s="62">
        <v>18270696</v>
      </c>
      <c r="L751" s="62">
        <v>223320</v>
      </c>
      <c r="M751" s="62">
        <v>13186500</v>
      </c>
      <c r="N751" s="62">
        <v>24165000</v>
      </c>
      <c r="O751" s="62">
        <v>1963000</v>
      </c>
      <c r="P751" s="62">
        <v>0</v>
      </c>
      <c r="Q751" s="62">
        <v>13077500</v>
      </c>
      <c r="R751" s="62">
        <v>2700000</v>
      </c>
      <c r="S751" s="62">
        <v>0</v>
      </c>
      <c r="T751" s="72">
        <f t="shared" si="40"/>
        <v>98310000</v>
      </c>
      <c r="U751" s="59">
        <f t="shared" si="41"/>
        <v>0</v>
      </c>
      <c r="V751" s="57">
        <f t="shared" si="42"/>
        <v>0</v>
      </c>
      <c r="W751" s="59">
        <v>0</v>
      </c>
      <c r="X751" s="25"/>
    </row>
    <row r="752" spans="2:24">
      <c r="B752" s="79">
        <f>'PER TRIWULAN'!A746</f>
        <v>741</v>
      </c>
      <c r="C752" s="54" t="str">
        <f>'PER TRIWULAN'!I746</f>
        <v xml:space="preserve"> Toroh </v>
      </c>
      <c r="D752" s="36" t="str">
        <f>'PER TRIWULAN'!B746</f>
        <v>SD NEGERI 2 BANDUNGHARJO</v>
      </c>
      <c r="E752" s="71">
        <f>'PER TRIWULAN'!X746</f>
        <v>76850000</v>
      </c>
      <c r="F752" s="89">
        <v>76850000</v>
      </c>
      <c r="G752" s="62">
        <v>1221000</v>
      </c>
      <c r="H752" s="62">
        <v>7500</v>
      </c>
      <c r="I752" s="62">
        <v>10694800</v>
      </c>
      <c r="J752" s="62">
        <v>7073000</v>
      </c>
      <c r="K752" s="62">
        <v>24143700</v>
      </c>
      <c r="L752" s="62">
        <v>1911275</v>
      </c>
      <c r="M752" s="62">
        <v>1974000</v>
      </c>
      <c r="N752" s="62">
        <v>22200000</v>
      </c>
      <c r="O752" s="62">
        <v>4193000</v>
      </c>
      <c r="P752" s="62">
        <v>0</v>
      </c>
      <c r="Q752" s="62">
        <v>1600000</v>
      </c>
      <c r="R752" s="62">
        <v>1764000</v>
      </c>
      <c r="S752" s="62">
        <v>0</v>
      </c>
      <c r="T752" s="72">
        <f t="shared" si="40"/>
        <v>76782275</v>
      </c>
      <c r="U752" s="59">
        <f t="shared" si="41"/>
        <v>0</v>
      </c>
      <c r="V752" s="57">
        <f t="shared" si="42"/>
        <v>67725</v>
      </c>
      <c r="W752" s="59">
        <v>67725</v>
      </c>
      <c r="X752" s="25"/>
    </row>
    <row r="753" spans="2:24">
      <c r="B753" s="79">
        <f>'PER TRIWULAN'!A747</f>
        <v>742</v>
      </c>
      <c r="C753" s="54" t="str">
        <f>'PER TRIWULAN'!I747</f>
        <v xml:space="preserve"> Toroh </v>
      </c>
      <c r="D753" s="36" t="str">
        <f>'PER TRIWULAN'!B747</f>
        <v>SD NEGERI 2 BOLOH</v>
      </c>
      <c r="E753" s="71">
        <f>'PER TRIWULAN'!X747</f>
        <v>153990000</v>
      </c>
      <c r="F753" s="89">
        <v>153990000</v>
      </c>
      <c r="G753" s="62">
        <v>5655000</v>
      </c>
      <c r="H753" s="62">
        <v>1415500</v>
      </c>
      <c r="I753" s="62">
        <v>25929000</v>
      </c>
      <c r="J753" s="62">
        <v>22570800</v>
      </c>
      <c r="K753" s="62">
        <v>20126976</v>
      </c>
      <c r="L753" s="62">
        <v>2547760</v>
      </c>
      <c r="M753" s="62">
        <v>18884250</v>
      </c>
      <c r="N753" s="62">
        <v>35975000</v>
      </c>
      <c r="O753" s="62">
        <v>1850000</v>
      </c>
      <c r="P753" s="62">
        <v>7662500</v>
      </c>
      <c r="Q753" s="62">
        <v>6405000</v>
      </c>
      <c r="R753" s="62">
        <v>2395000</v>
      </c>
      <c r="S753" s="62">
        <v>0</v>
      </c>
      <c r="T753" s="72">
        <f t="shared" si="40"/>
        <v>151416786</v>
      </c>
      <c r="U753" s="59">
        <f t="shared" si="41"/>
        <v>0</v>
      </c>
      <c r="V753" s="57">
        <f t="shared" si="42"/>
        <v>2573214</v>
      </c>
      <c r="W753" s="59">
        <v>2573214</v>
      </c>
      <c r="X753" s="25"/>
    </row>
    <row r="754" spans="2:24">
      <c r="B754" s="79">
        <f>'PER TRIWULAN'!A748</f>
        <v>743</v>
      </c>
      <c r="C754" s="54" t="str">
        <f>'PER TRIWULAN'!I748</f>
        <v xml:space="preserve"> Toroh </v>
      </c>
      <c r="D754" s="36" t="str">
        <f>'PER TRIWULAN'!B748</f>
        <v>SD NEGERI 2 GENENGADAL</v>
      </c>
      <c r="E754" s="71">
        <f>'PER TRIWULAN'!X748</f>
        <v>62930000</v>
      </c>
      <c r="F754" s="89">
        <v>62930000</v>
      </c>
      <c r="G754" s="62">
        <v>556000</v>
      </c>
      <c r="H754" s="62">
        <v>1485000</v>
      </c>
      <c r="I754" s="62">
        <v>9706000</v>
      </c>
      <c r="J754" s="62">
        <v>8748000</v>
      </c>
      <c r="K754" s="62">
        <v>10519022</v>
      </c>
      <c r="L754" s="62">
        <v>2111076</v>
      </c>
      <c r="M754" s="62">
        <v>2840000</v>
      </c>
      <c r="N754" s="62">
        <v>20450000</v>
      </c>
      <c r="O754" s="62">
        <v>905000</v>
      </c>
      <c r="P754" s="62">
        <v>0</v>
      </c>
      <c r="Q754" s="62">
        <v>3559861</v>
      </c>
      <c r="R754" s="62">
        <v>2050000</v>
      </c>
      <c r="S754" s="62">
        <v>0</v>
      </c>
      <c r="T754" s="72">
        <f t="shared" si="40"/>
        <v>62929959</v>
      </c>
      <c r="U754" s="59">
        <f t="shared" si="41"/>
        <v>0</v>
      </c>
      <c r="V754" s="57">
        <f t="shared" si="42"/>
        <v>41</v>
      </c>
      <c r="W754" s="59">
        <v>41</v>
      </c>
      <c r="X754" s="25"/>
    </row>
    <row r="755" spans="2:24">
      <c r="B755" s="79">
        <f>'PER TRIWULAN'!A749</f>
        <v>744</v>
      </c>
      <c r="C755" s="54" t="str">
        <f>'PER TRIWULAN'!I749</f>
        <v xml:space="preserve"> Toroh </v>
      </c>
      <c r="D755" s="36" t="str">
        <f>'PER TRIWULAN'!B749</f>
        <v>SD NEGERI 2 GENENGSARI</v>
      </c>
      <c r="E755" s="71">
        <f>'PER TRIWULAN'!X749</f>
        <v>74820000</v>
      </c>
      <c r="F755" s="89">
        <v>74820000</v>
      </c>
      <c r="G755" s="62">
        <v>7196800</v>
      </c>
      <c r="H755" s="62">
        <v>1345000</v>
      </c>
      <c r="I755" s="62">
        <v>8980500</v>
      </c>
      <c r="J755" s="62">
        <v>11141900</v>
      </c>
      <c r="K755" s="62">
        <v>17285030</v>
      </c>
      <c r="L755" s="62">
        <v>629000</v>
      </c>
      <c r="M755" s="62">
        <v>11415000</v>
      </c>
      <c r="N755" s="62">
        <v>15352770</v>
      </c>
      <c r="O755" s="62">
        <v>1474000</v>
      </c>
      <c r="P755" s="62">
        <v>0</v>
      </c>
      <c r="Q755" s="62">
        <v>0</v>
      </c>
      <c r="R755" s="62">
        <v>0</v>
      </c>
      <c r="S755" s="62">
        <v>0</v>
      </c>
      <c r="T755" s="72">
        <f t="shared" si="40"/>
        <v>74820000</v>
      </c>
      <c r="U755" s="59">
        <f t="shared" si="41"/>
        <v>0</v>
      </c>
      <c r="V755" s="57">
        <f t="shared" si="42"/>
        <v>0</v>
      </c>
      <c r="W755" s="59">
        <v>0</v>
      </c>
      <c r="X755" s="25"/>
    </row>
    <row r="756" spans="2:24">
      <c r="B756" s="79">
        <f>'PER TRIWULAN'!A750</f>
        <v>745</v>
      </c>
      <c r="C756" s="54" t="str">
        <f>'PER TRIWULAN'!I750</f>
        <v xml:space="preserve"> Toroh </v>
      </c>
      <c r="D756" s="36" t="str">
        <f>'PER TRIWULAN'!B750</f>
        <v>SD NEGERI 2 KATONG</v>
      </c>
      <c r="E756" s="71">
        <f>'PER TRIWULAN'!X750</f>
        <v>123830000</v>
      </c>
      <c r="F756" s="89">
        <v>123830000</v>
      </c>
      <c r="G756" s="62">
        <v>17832250</v>
      </c>
      <c r="H756" s="62">
        <v>720000</v>
      </c>
      <c r="I756" s="62">
        <v>20386000</v>
      </c>
      <c r="J756" s="62">
        <v>18676850</v>
      </c>
      <c r="K756" s="62">
        <v>22578850</v>
      </c>
      <c r="L756" s="62">
        <v>3381850</v>
      </c>
      <c r="M756" s="62">
        <v>8245200</v>
      </c>
      <c r="N756" s="62">
        <v>24500000</v>
      </c>
      <c r="O756" s="62">
        <v>2434000</v>
      </c>
      <c r="P756" s="62">
        <v>725000</v>
      </c>
      <c r="Q756" s="62">
        <v>3050000</v>
      </c>
      <c r="R756" s="62">
        <v>1300000</v>
      </c>
      <c r="S756" s="62">
        <v>0</v>
      </c>
      <c r="T756" s="72">
        <f t="shared" si="40"/>
        <v>123830000</v>
      </c>
      <c r="U756" s="59">
        <f t="shared" si="41"/>
        <v>0</v>
      </c>
      <c r="V756" s="57">
        <f t="shared" si="42"/>
        <v>0</v>
      </c>
      <c r="W756" s="59">
        <v>0</v>
      </c>
      <c r="X756" s="25"/>
    </row>
    <row r="757" spans="2:24">
      <c r="B757" s="79">
        <f>'PER TRIWULAN'!A751</f>
        <v>746</v>
      </c>
      <c r="C757" s="54" t="str">
        <f>'PER TRIWULAN'!I751</f>
        <v xml:space="preserve"> Toroh </v>
      </c>
      <c r="D757" s="36" t="str">
        <f>'PER TRIWULAN'!B751</f>
        <v>SD NEGERI 2 KENTENG</v>
      </c>
      <c r="E757" s="71">
        <f>'PER TRIWULAN'!X751</f>
        <v>109910000</v>
      </c>
      <c r="F757" s="89">
        <v>109910000</v>
      </c>
      <c r="G757" s="62">
        <v>676000</v>
      </c>
      <c r="H757" s="62">
        <v>700000</v>
      </c>
      <c r="I757" s="62">
        <v>10163300</v>
      </c>
      <c r="J757" s="62">
        <v>10766650</v>
      </c>
      <c r="K757" s="62">
        <v>32180950</v>
      </c>
      <c r="L757" s="62">
        <v>894100</v>
      </c>
      <c r="M757" s="62">
        <v>3227500</v>
      </c>
      <c r="N757" s="62">
        <v>40965000</v>
      </c>
      <c r="O757" s="62">
        <v>7408500</v>
      </c>
      <c r="P757" s="62">
        <v>75000</v>
      </c>
      <c r="Q757" s="62">
        <v>2853000</v>
      </c>
      <c r="R757" s="62">
        <v>0</v>
      </c>
      <c r="S757" s="62">
        <v>0</v>
      </c>
      <c r="T757" s="72">
        <f t="shared" si="40"/>
        <v>109910000</v>
      </c>
      <c r="U757" s="59">
        <f t="shared" si="41"/>
        <v>0</v>
      </c>
      <c r="V757" s="57">
        <f t="shared" si="42"/>
        <v>0</v>
      </c>
      <c r="W757" s="59">
        <v>0</v>
      </c>
      <c r="X757" s="25"/>
    </row>
    <row r="758" spans="2:24">
      <c r="B758" s="79">
        <f>'PER TRIWULAN'!A752</f>
        <v>747</v>
      </c>
      <c r="C758" s="54" t="str">
        <f>'PER TRIWULAN'!I752</f>
        <v xml:space="preserve"> Toroh </v>
      </c>
      <c r="D758" s="36" t="str">
        <f>'PER TRIWULAN'!B752</f>
        <v>SD NEGERI 2 NGRANDAH</v>
      </c>
      <c r="E758" s="71">
        <f>'PER TRIWULAN'!X752</f>
        <v>103530000</v>
      </c>
      <c r="F758" s="89">
        <v>103530000</v>
      </c>
      <c r="G758" s="62">
        <v>0</v>
      </c>
      <c r="H758" s="62">
        <v>950000</v>
      </c>
      <c r="I758" s="62">
        <v>8136200</v>
      </c>
      <c r="J758" s="62">
        <v>15352300</v>
      </c>
      <c r="K758" s="62">
        <v>31318784</v>
      </c>
      <c r="L758" s="62">
        <v>3438966</v>
      </c>
      <c r="M758" s="62">
        <v>3678350</v>
      </c>
      <c r="N758" s="62">
        <v>34300000</v>
      </c>
      <c r="O758" s="62">
        <v>3341150</v>
      </c>
      <c r="P758" s="62">
        <v>0</v>
      </c>
      <c r="Q758" s="62">
        <v>3014250</v>
      </c>
      <c r="R758" s="62">
        <v>0</v>
      </c>
      <c r="S758" s="62">
        <v>0</v>
      </c>
      <c r="T758" s="72">
        <f t="shared" si="40"/>
        <v>103530000</v>
      </c>
      <c r="U758" s="59">
        <f t="shared" si="41"/>
        <v>0</v>
      </c>
      <c r="V758" s="57">
        <f t="shared" si="42"/>
        <v>0</v>
      </c>
      <c r="W758" s="59">
        <v>0</v>
      </c>
      <c r="X758" s="25"/>
    </row>
    <row r="759" spans="2:24">
      <c r="B759" s="79">
        <f>'PER TRIWULAN'!A753</f>
        <v>748</v>
      </c>
      <c r="C759" s="54" t="str">
        <f>'PER TRIWULAN'!I753</f>
        <v xml:space="preserve"> Toroh </v>
      </c>
      <c r="D759" s="36" t="str">
        <f>'PER TRIWULAN'!B753</f>
        <v>SD NEGERI 2 PLOSOHARJO</v>
      </c>
      <c r="E759" s="71">
        <f>'PER TRIWULAN'!X753</f>
        <v>98600000</v>
      </c>
      <c r="F759" s="89">
        <v>98600000</v>
      </c>
      <c r="G759" s="62">
        <v>3719650</v>
      </c>
      <c r="H759" s="62">
        <v>223500</v>
      </c>
      <c r="I759" s="62">
        <v>13326545</v>
      </c>
      <c r="J759" s="62">
        <v>11892000</v>
      </c>
      <c r="K759" s="62">
        <v>19795305</v>
      </c>
      <c r="L759" s="62">
        <v>655000</v>
      </c>
      <c r="M759" s="62">
        <v>6266500</v>
      </c>
      <c r="N759" s="62">
        <v>31350000</v>
      </c>
      <c r="O759" s="62">
        <v>2556500</v>
      </c>
      <c r="P759" s="62">
        <v>0</v>
      </c>
      <c r="Q759" s="62">
        <v>2000000</v>
      </c>
      <c r="R759" s="62">
        <v>825000</v>
      </c>
      <c r="S759" s="62">
        <v>0</v>
      </c>
      <c r="T759" s="72">
        <f t="shared" si="40"/>
        <v>92610000</v>
      </c>
      <c r="U759" s="59">
        <f t="shared" si="41"/>
        <v>0</v>
      </c>
      <c r="V759" s="57">
        <f t="shared" si="42"/>
        <v>5990000</v>
      </c>
      <c r="W759" s="59">
        <v>5990000</v>
      </c>
      <c r="X759" s="25"/>
    </row>
    <row r="760" spans="2:24">
      <c r="B760" s="79">
        <f>'PER TRIWULAN'!A754</f>
        <v>749</v>
      </c>
      <c r="C760" s="54" t="str">
        <f>'PER TRIWULAN'!I754</f>
        <v xml:space="preserve"> Toroh </v>
      </c>
      <c r="D760" s="36" t="str">
        <f>'PER TRIWULAN'!B754</f>
        <v>SD NEGERI 2 SINDUREJO</v>
      </c>
      <c r="E760" s="71">
        <f>'PER TRIWULAN'!X754</f>
        <v>89030000</v>
      </c>
      <c r="F760" s="89">
        <v>89030000</v>
      </c>
      <c r="G760" s="62">
        <v>767000</v>
      </c>
      <c r="H760" s="62">
        <v>625000</v>
      </c>
      <c r="I760" s="62">
        <v>20758500</v>
      </c>
      <c r="J760" s="62">
        <v>10572500</v>
      </c>
      <c r="K760" s="62">
        <v>14197220</v>
      </c>
      <c r="L760" s="62">
        <v>3185765</v>
      </c>
      <c r="M760" s="62">
        <v>6381200</v>
      </c>
      <c r="N760" s="62">
        <v>24000000</v>
      </c>
      <c r="O760" s="62">
        <v>3671800</v>
      </c>
      <c r="P760" s="62">
        <v>350000</v>
      </c>
      <c r="Q760" s="62">
        <v>3911000</v>
      </c>
      <c r="R760" s="62">
        <v>610000</v>
      </c>
      <c r="S760" s="62">
        <v>0</v>
      </c>
      <c r="T760" s="72">
        <f t="shared" si="40"/>
        <v>89029985</v>
      </c>
      <c r="U760" s="59">
        <f t="shared" si="41"/>
        <v>0</v>
      </c>
      <c r="V760" s="57">
        <f t="shared" si="42"/>
        <v>15</v>
      </c>
      <c r="W760" s="59">
        <v>15</v>
      </c>
      <c r="X760" s="25"/>
    </row>
    <row r="761" spans="2:24">
      <c r="B761" s="79">
        <f>'PER TRIWULAN'!A755</f>
        <v>750</v>
      </c>
      <c r="C761" s="54" t="str">
        <f>'PER TRIWULAN'!I755</f>
        <v xml:space="preserve"> Toroh </v>
      </c>
      <c r="D761" s="36" t="str">
        <f>'PER TRIWULAN'!B755</f>
        <v>SD NEGERI 2 TAMBIREJO</v>
      </c>
      <c r="E761" s="71">
        <f>'PER TRIWULAN'!X755</f>
        <v>66990000</v>
      </c>
      <c r="F761" s="89">
        <v>66990000</v>
      </c>
      <c r="G761" s="62">
        <v>2970000</v>
      </c>
      <c r="H761" s="62">
        <v>1267500</v>
      </c>
      <c r="I761" s="62">
        <v>8268950</v>
      </c>
      <c r="J761" s="62">
        <v>10460250</v>
      </c>
      <c r="K761" s="62">
        <v>15651630</v>
      </c>
      <c r="L761" s="62">
        <v>1000670</v>
      </c>
      <c r="M761" s="62">
        <v>290000</v>
      </c>
      <c r="N761" s="62">
        <v>18015000</v>
      </c>
      <c r="O761" s="62">
        <v>4279000</v>
      </c>
      <c r="P761" s="62">
        <v>0</v>
      </c>
      <c r="Q761" s="62">
        <v>2500000</v>
      </c>
      <c r="R761" s="62">
        <v>2287000</v>
      </c>
      <c r="S761" s="62">
        <v>0</v>
      </c>
      <c r="T761" s="72">
        <f t="shared" si="40"/>
        <v>66990000</v>
      </c>
      <c r="U761" s="59">
        <f t="shared" si="41"/>
        <v>0</v>
      </c>
      <c r="V761" s="57">
        <f t="shared" si="42"/>
        <v>0</v>
      </c>
      <c r="W761" s="59">
        <v>0</v>
      </c>
      <c r="X761" s="25"/>
    </row>
    <row r="762" spans="2:24">
      <c r="B762" s="79">
        <f>'PER TRIWULAN'!A756</f>
        <v>751</v>
      </c>
      <c r="C762" s="54" t="str">
        <f>'PER TRIWULAN'!I756</f>
        <v xml:space="preserve"> Toroh </v>
      </c>
      <c r="D762" s="36" t="str">
        <f>'PER TRIWULAN'!B756</f>
        <v>SD NEGERI 3 BANDUNGHARJO</v>
      </c>
      <c r="E762" s="71">
        <f>'PER TRIWULAN'!X756</f>
        <v>116580000</v>
      </c>
      <c r="F762" s="89">
        <v>116580000</v>
      </c>
      <c r="G762" s="62">
        <v>0</v>
      </c>
      <c r="H762" s="62">
        <v>0</v>
      </c>
      <c r="I762" s="62">
        <v>12456900</v>
      </c>
      <c r="J762" s="62">
        <v>9908200</v>
      </c>
      <c r="K762" s="62">
        <v>35016656</v>
      </c>
      <c r="L762" s="62">
        <v>3360436</v>
      </c>
      <c r="M762" s="62">
        <v>20064208</v>
      </c>
      <c r="N762" s="62">
        <v>23310000</v>
      </c>
      <c r="O762" s="62">
        <v>8574600</v>
      </c>
      <c r="P762" s="62">
        <v>0</v>
      </c>
      <c r="Q762" s="62">
        <v>3889000</v>
      </c>
      <c r="R762" s="62">
        <v>0</v>
      </c>
      <c r="S762" s="62">
        <v>0</v>
      </c>
      <c r="T762" s="72">
        <f t="shared" si="40"/>
        <v>116580000</v>
      </c>
      <c r="U762" s="59">
        <f t="shared" si="41"/>
        <v>0</v>
      </c>
      <c r="V762" s="57">
        <f t="shared" si="42"/>
        <v>0</v>
      </c>
      <c r="W762" s="59">
        <v>0</v>
      </c>
      <c r="X762" s="25"/>
    </row>
    <row r="763" spans="2:24">
      <c r="B763" s="79">
        <f>'PER TRIWULAN'!A757</f>
        <v>752</v>
      </c>
      <c r="C763" s="54" t="str">
        <f>'PER TRIWULAN'!I757</f>
        <v xml:space="preserve"> Toroh </v>
      </c>
      <c r="D763" s="36" t="str">
        <f>'PER TRIWULAN'!B757</f>
        <v>SD NEGERI 3 BOLOH</v>
      </c>
      <c r="E763" s="71">
        <f>'PER TRIWULAN'!X757</f>
        <v>99470000</v>
      </c>
      <c r="F763" s="89">
        <v>99470000</v>
      </c>
      <c r="G763" s="62">
        <v>5940000</v>
      </c>
      <c r="H763" s="62">
        <v>810000</v>
      </c>
      <c r="I763" s="62">
        <v>29390800</v>
      </c>
      <c r="J763" s="62">
        <v>10072400</v>
      </c>
      <c r="K763" s="62">
        <v>20474552</v>
      </c>
      <c r="L763" s="62">
        <v>3271998</v>
      </c>
      <c r="M763" s="62">
        <v>5755250</v>
      </c>
      <c r="N763" s="62">
        <v>21450000</v>
      </c>
      <c r="O763" s="62">
        <v>2305000</v>
      </c>
      <c r="P763" s="62">
        <v>0</v>
      </c>
      <c r="Q763" s="62">
        <v>0</v>
      </c>
      <c r="R763" s="62">
        <v>0</v>
      </c>
      <c r="S763" s="62">
        <v>0</v>
      </c>
      <c r="T763" s="72">
        <f t="shared" si="40"/>
        <v>99470000</v>
      </c>
      <c r="U763" s="59">
        <f t="shared" si="41"/>
        <v>0</v>
      </c>
      <c r="V763" s="57">
        <f t="shared" si="42"/>
        <v>0</v>
      </c>
      <c r="W763" s="59">
        <v>0</v>
      </c>
      <c r="X763" s="25"/>
    </row>
    <row r="764" spans="2:24">
      <c r="B764" s="79">
        <f>'PER TRIWULAN'!A758</f>
        <v>753</v>
      </c>
      <c r="C764" s="54" t="str">
        <f>'PER TRIWULAN'!I758</f>
        <v xml:space="preserve"> Toroh </v>
      </c>
      <c r="D764" s="36" t="str">
        <f>'PER TRIWULAN'!B758</f>
        <v>SD NEGERI 3 DEPOK</v>
      </c>
      <c r="E764" s="71">
        <f>'PER TRIWULAN'!X758</f>
        <v>90190000</v>
      </c>
      <c r="F764" s="89">
        <v>90190000</v>
      </c>
      <c r="G764" s="62">
        <v>10152000</v>
      </c>
      <c r="H764" s="62">
        <v>0</v>
      </c>
      <c r="I764" s="62">
        <v>16319900</v>
      </c>
      <c r="J764" s="62">
        <v>9639750</v>
      </c>
      <c r="K764" s="62">
        <v>18814050</v>
      </c>
      <c r="L764" s="62">
        <v>2335455</v>
      </c>
      <c r="M764" s="62">
        <v>6473500</v>
      </c>
      <c r="N764" s="62">
        <v>24116000</v>
      </c>
      <c r="O764" s="62">
        <v>866000</v>
      </c>
      <c r="P764" s="62">
        <v>119250</v>
      </c>
      <c r="Q764" s="62">
        <v>1136500</v>
      </c>
      <c r="R764" s="62">
        <v>200000</v>
      </c>
      <c r="S764" s="62">
        <v>0</v>
      </c>
      <c r="T764" s="72">
        <f t="shared" si="40"/>
        <v>90172405</v>
      </c>
      <c r="U764" s="59">
        <f t="shared" si="41"/>
        <v>0</v>
      </c>
      <c r="V764" s="57">
        <f t="shared" si="42"/>
        <v>17595</v>
      </c>
      <c r="W764" s="59">
        <v>17595</v>
      </c>
      <c r="X764" s="25"/>
    </row>
    <row r="765" spans="2:24">
      <c r="B765" s="79">
        <f>'PER TRIWULAN'!A759</f>
        <v>754</v>
      </c>
      <c r="C765" s="54" t="str">
        <f>'PER TRIWULAN'!I759</f>
        <v xml:space="preserve"> Toroh </v>
      </c>
      <c r="D765" s="36" t="str">
        <f>'PER TRIWULAN'!B759</f>
        <v>SD NEGERI 3 DIMORO</v>
      </c>
      <c r="E765" s="71">
        <f>'PER TRIWULAN'!X759</f>
        <v>99180000</v>
      </c>
      <c r="F765" s="89">
        <v>99180000</v>
      </c>
      <c r="G765" s="62">
        <v>980000</v>
      </c>
      <c r="H765" s="62">
        <v>400000</v>
      </c>
      <c r="I765" s="62">
        <v>14962000</v>
      </c>
      <c r="J765" s="62">
        <v>9762500</v>
      </c>
      <c r="K765" s="62">
        <v>25467055</v>
      </c>
      <c r="L765" s="62">
        <v>1799791</v>
      </c>
      <c r="M765" s="62">
        <v>10325300</v>
      </c>
      <c r="N765" s="62">
        <v>26540000</v>
      </c>
      <c r="O765" s="62">
        <v>4054000</v>
      </c>
      <c r="P765" s="62">
        <v>1287000</v>
      </c>
      <c r="Q765" s="62">
        <v>3500000</v>
      </c>
      <c r="R765" s="62">
        <v>0</v>
      </c>
      <c r="S765" s="62">
        <v>0</v>
      </c>
      <c r="T765" s="72">
        <f t="shared" si="40"/>
        <v>99077646</v>
      </c>
      <c r="U765" s="59">
        <f t="shared" si="41"/>
        <v>0</v>
      </c>
      <c r="V765" s="57">
        <f t="shared" si="42"/>
        <v>102354</v>
      </c>
      <c r="W765" s="59">
        <v>102354</v>
      </c>
      <c r="X765" s="25"/>
    </row>
    <row r="766" spans="2:24">
      <c r="B766" s="79">
        <f>'PER TRIWULAN'!A760</f>
        <v>755</v>
      </c>
      <c r="C766" s="54" t="str">
        <f>'PER TRIWULAN'!I760</f>
        <v xml:space="preserve"> Toroh </v>
      </c>
      <c r="D766" s="36" t="str">
        <f>'PER TRIWULAN'!B760</f>
        <v>SD NEGERI 3 GENENGADAL</v>
      </c>
      <c r="E766" s="71">
        <f>'PER TRIWULAN'!X760</f>
        <v>59160000</v>
      </c>
      <c r="F766" s="89">
        <v>59160000</v>
      </c>
      <c r="G766" s="62">
        <v>0</v>
      </c>
      <c r="H766" s="62">
        <v>547000</v>
      </c>
      <c r="I766" s="62">
        <v>5974850</v>
      </c>
      <c r="J766" s="62">
        <v>7216250</v>
      </c>
      <c r="K766" s="62">
        <v>14873686</v>
      </c>
      <c r="L766" s="62">
        <v>1437714</v>
      </c>
      <c r="M766" s="62">
        <v>2060000</v>
      </c>
      <c r="N766" s="62">
        <v>24090000</v>
      </c>
      <c r="O766" s="62">
        <v>2155000</v>
      </c>
      <c r="P766" s="62">
        <v>0</v>
      </c>
      <c r="Q766" s="62">
        <v>745500</v>
      </c>
      <c r="R766" s="62">
        <v>0</v>
      </c>
      <c r="S766" s="62">
        <v>0</v>
      </c>
      <c r="T766" s="72">
        <f t="shared" si="40"/>
        <v>59100000</v>
      </c>
      <c r="U766" s="59">
        <f t="shared" si="41"/>
        <v>0</v>
      </c>
      <c r="V766" s="57">
        <f t="shared" si="42"/>
        <v>60000</v>
      </c>
      <c r="W766" s="59">
        <v>60000</v>
      </c>
      <c r="X766" s="25"/>
    </row>
    <row r="767" spans="2:24">
      <c r="B767" s="79">
        <f>'PER TRIWULAN'!A761</f>
        <v>756</v>
      </c>
      <c r="C767" s="54" t="str">
        <f>'PER TRIWULAN'!I761</f>
        <v xml:space="preserve"> Toroh </v>
      </c>
      <c r="D767" s="36" t="str">
        <f>'PER TRIWULAN'!B761</f>
        <v>SD NEGERI 3 GENENGSARI</v>
      </c>
      <c r="E767" s="71">
        <f>'PER TRIWULAN'!X761</f>
        <v>54230000</v>
      </c>
      <c r="F767" s="89">
        <v>54230000</v>
      </c>
      <c r="G767" s="62">
        <v>0</v>
      </c>
      <c r="H767" s="62">
        <v>800000</v>
      </c>
      <c r="I767" s="62">
        <v>4596150</v>
      </c>
      <c r="J767" s="62">
        <v>10392800</v>
      </c>
      <c r="K767" s="62">
        <v>3204000</v>
      </c>
      <c r="L767" s="62">
        <v>1706200</v>
      </c>
      <c r="M767" s="62">
        <v>6197350</v>
      </c>
      <c r="N767" s="62">
        <v>22283500</v>
      </c>
      <c r="O767" s="62">
        <v>1900000</v>
      </c>
      <c r="P767" s="62">
        <v>0</v>
      </c>
      <c r="Q767" s="62">
        <v>2200000</v>
      </c>
      <c r="R767" s="62">
        <v>950000</v>
      </c>
      <c r="S767" s="62">
        <v>0</v>
      </c>
      <c r="T767" s="72">
        <f t="shared" si="40"/>
        <v>54230000</v>
      </c>
      <c r="U767" s="59">
        <f t="shared" si="41"/>
        <v>0</v>
      </c>
      <c r="V767" s="57">
        <f t="shared" si="42"/>
        <v>0</v>
      </c>
      <c r="W767" s="59">
        <v>0</v>
      </c>
      <c r="X767" s="25"/>
    </row>
    <row r="768" spans="2:24">
      <c r="B768" s="79">
        <f>'PER TRIWULAN'!A762</f>
        <v>757</v>
      </c>
      <c r="C768" s="54" t="str">
        <f>'PER TRIWULAN'!I762</f>
        <v xml:space="preserve"> Toroh </v>
      </c>
      <c r="D768" s="36" t="str">
        <f>'PER TRIWULAN'!B762</f>
        <v>SD NEGERI 3 KENTENG</v>
      </c>
      <c r="E768" s="71">
        <f>'PER TRIWULAN'!X762</f>
        <v>100340000</v>
      </c>
      <c r="F768" s="89">
        <v>100340000</v>
      </c>
      <c r="G768" s="62">
        <v>0</v>
      </c>
      <c r="H768" s="62">
        <v>400000</v>
      </c>
      <c r="I768" s="62">
        <v>10192000</v>
      </c>
      <c r="J768" s="62">
        <v>12682400</v>
      </c>
      <c r="K768" s="62">
        <v>45612600</v>
      </c>
      <c r="L768" s="62">
        <v>1023500</v>
      </c>
      <c r="M768" s="62">
        <v>0</v>
      </c>
      <c r="N768" s="62">
        <v>25500000</v>
      </c>
      <c r="O768" s="62">
        <v>2129500</v>
      </c>
      <c r="P768" s="62">
        <v>0</v>
      </c>
      <c r="Q768" s="62">
        <v>2800000</v>
      </c>
      <c r="R768" s="62">
        <v>0</v>
      </c>
      <c r="S768" s="62">
        <v>0</v>
      </c>
      <c r="T768" s="72">
        <f t="shared" si="40"/>
        <v>100340000</v>
      </c>
      <c r="U768" s="59">
        <f t="shared" si="41"/>
        <v>0</v>
      </c>
      <c r="V768" s="57">
        <f t="shared" si="42"/>
        <v>0</v>
      </c>
      <c r="W768" s="59">
        <v>0</v>
      </c>
      <c r="X768" s="25"/>
    </row>
    <row r="769" spans="2:24">
      <c r="B769" s="79">
        <f>'PER TRIWULAN'!A763</f>
        <v>758</v>
      </c>
      <c r="C769" s="54" t="str">
        <f>'PER TRIWULAN'!I763</f>
        <v xml:space="preserve"> Toroh </v>
      </c>
      <c r="D769" s="36" t="str">
        <f>'PER TRIWULAN'!B763</f>
        <v>SD NEGERI 3 KRANGGANHARJO</v>
      </c>
      <c r="E769" s="71">
        <f>'PER TRIWULAN'!X763</f>
        <v>58580000</v>
      </c>
      <c r="F769" s="89">
        <v>58580000</v>
      </c>
      <c r="G769" s="62">
        <v>5256160</v>
      </c>
      <c r="H769" s="62">
        <v>250000</v>
      </c>
      <c r="I769" s="62">
        <v>6807900</v>
      </c>
      <c r="J769" s="62">
        <v>8199000</v>
      </c>
      <c r="K769" s="62">
        <v>12850040</v>
      </c>
      <c r="L769" s="62">
        <v>2061900</v>
      </c>
      <c r="M769" s="62">
        <v>3715000</v>
      </c>
      <c r="N769" s="62">
        <v>13500000</v>
      </c>
      <c r="O769" s="62">
        <v>2440000</v>
      </c>
      <c r="P769" s="62">
        <v>0</v>
      </c>
      <c r="Q769" s="62">
        <v>3500000</v>
      </c>
      <c r="R769" s="62">
        <v>0</v>
      </c>
      <c r="S769" s="62">
        <v>0</v>
      </c>
      <c r="T769" s="72">
        <f t="shared" si="40"/>
        <v>58580000</v>
      </c>
      <c r="U769" s="59">
        <f t="shared" si="41"/>
        <v>0</v>
      </c>
      <c r="V769" s="57">
        <f t="shared" si="42"/>
        <v>0</v>
      </c>
      <c r="W769" s="59">
        <v>0</v>
      </c>
      <c r="X769" s="25"/>
    </row>
    <row r="770" spans="2:24">
      <c r="B770" s="79">
        <f>'PER TRIWULAN'!A764</f>
        <v>759</v>
      </c>
      <c r="C770" s="54" t="str">
        <f>'PER TRIWULAN'!I764</f>
        <v xml:space="preserve"> Toroh </v>
      </c>
      <c r="D770" s="36" t="str">
        <f>'PER TRIWULAN'!B764</f>
        <v>SD NEGERI 3 NGRANDAH</v>
      </c>
      <c r="E770" s="71">
        <f>'PER TRIWULAN'!X764</f>
        <v>104400000</v>
      </c>
      <c r="F770" s="89">
        <v>104400000</v>
      </c>
      <c r="G770" s="62">
        <v>584250</v>
      </c>
      <c r="H770" s="62">
        <v>500000</v>
      </c>
      <c r="I770" s="62">
        <v>5845497</v>
      </c>
      <c r="J770" s="62">
        <v>23281831</v>
      </c>
      <c r="K770" s="62">
        <v>24044000</v>
      </c>
      <c r="L770" s="62">
        <v>299422</v>
      </c>
      <c r="M770" s="62">
        <v>21225000</v>
      </c>
      <c r="N770" s="62">
        <v>23400000</v>
      </c>
      <c r="O770" s="62">
        <v>995000</v>
      </c>
      <c r="P770" s="62">
        <v>1250000</v>
      </c>
      <c r="Q770" s="62">
        <v>2975000</v>
      </c>
      <c r="R770" s="62">
        <v>0</v>
      </c>
      <c r="S770" s="62">
        <v>0</v>
      </c>
      <c r="T770" s="72">
        <f t="shared" si="40"/>
        <v>104400000</v>
      </c>
      <c r="U770" s="59">
        <f t="shared" si="41"/>
        <v>0</v>
      </c>
      <c r="V770" s="57">
        <f t="shared" si="42"/>
        <v>0</v>
      </c>
      <c r="W770" s="59">
        <v>0</v>
      </c>
      <c r="X770" s="25"/>
    </row>
    <row r="771" spans="2:24">
      <c r="B771" s="79">
        <f>'PER TRIWULAN'!A765</f>
        <v>760</v>
      </c>
      <c r="C771" s="54" t="str">
        <f>'PER TRIWULAN'!I765</f>
        <v xml:space="preserve"> Toroh </v>
      </c>
      <c r="D771" s="36" t="str">
        <f>'PER TRIWULAN'!B765</f>
        <v>SD NEGERI 3 PILANGPAYUNG</v>
      </c>
      <c r="E771" s="71">
        <f>'PER TRIWULAN'!X765</f>
        <v>89030000</v>
      </c>
      <c r="F771" s="89">
        <v>89030000</v>
      </c>
      <c r="G771" s="62">
        <v>5261400</v>
      </c>
      <c r="H771" s="62">
        <v>200000</v>
      </c>
      <c r="I771" s="62">
        <v>15570000</v>
      </c>
      <c r="J771" s="62">
        <v>6864900</v>
      </c>
      <c r="K771" s="62">
        <v>27478500</v>
      </c>
      <c r="L771" s="62">
        <v>923900</v>
      </c>
      <c r="M771" s="62">
        <v>4403500</v>
      </c>
      <c r="N771" s="62">
        <v>19711000</v>
      </c>
      <c r="O771" s="62">
        <v>1320000</v>
      </c>
      <c r="P771" s="62">
        <v>5350000</v>
      </c>
      <c r="Q771" s="62">
        <v>1946800</v>
      </c>
      <c r="R771" s="62">
        <v>0</v>
      </c>
      <c r="S771" s="62">
        <v>0</v>
      </c>
      <c r="T771" s="72">
        <f t="shared" si="40"/>
        <v>89030000</v>
      </c>
      <c r="U771" s="59">
        <f t="shared" si="41"/>
        <v>0</v>
      </c>
      <c r="V771" s="57">
        <f t="shared" si="42"/>
        <v>0</v>
      </c>
      <c r="W771" s="59">
        <v>0</v>
      </c>
      <c r="X771" s="25"/>
    </row>
    <row r="772" spans="2:24">
      <c r="B772" s="79">
        <f>'PER TRIWULAN'!A766</f>
        <v>761</v>
      </c>
      <c r="C772" s="54" t="str">
        <f>'PER TRIWULAN'!I766</f>
        <v xml:space="preserve"> Toroh </v>
      </c>
      <c r="D772" s="36" t="str">
        <f>'PER TRIWULAN'!B766</f>
        <v>SD NEGERI 3 PLOSOHARJO</v>
      </c>
      <c r="E772" s="71">
        <f>'PER TRIWULAN'!X766</f>
        <v>105850000</v>
      </c>
      <c r="F772" s="89">
        <v>105850000</v>
      </c>
      <c r="G772" s="62">
        <v>1170000</v>
      </c>
      <c r="H772" s="62">
        <v>951050</v>
      </c>
      <c r="I772" s="62">
        <v>21565300</v>
      </c>
      <c r="J772" s="62">
        <v>18973244</v>
      </c>
      <c r="K772" s="62">
        <v>8887799</v>
      </c>
      <c r="L772" s="62">
        <v>885607</v>
      </c>
      <c r="M772" s="62">
        <v>10999000</v>
      </c>
      <c r="N772" s="62">
        <v>25600000</v>
      </c>
      <c r="O772" s="62">
        <v>3035000</v>
      </c>
      <c r="P772" s="62">
        <v>8383000</v>
      </c>
      <c r="Q772" s="62">
        <v>4700000</v>
      </c>
      <c r="R772" s="62">
        <v>700000</v>
      </c>
      <c r="S772" s="62">
        <v>0</v>
      </c>
      <c r="T772" s="72">
        <f t="shared" si="40"/>
        <v>105850000</v>
      </c>
      <c r="U772" s="59">
        <f t="shared" si="41"/>
        <v>0</v>
      </c>
      <c r="V772" s="57">
        <f t="shared" si="42"/>
        <v>0</v>
      </c>
      <c r="W772" s="59">
        <v>0</v>
      </c>
      <c r="X772" s="25"/>
    </row>
    <row r="773" spans="2:24">
      <c r="B773" s="79">
        <f>'PER TRIWULAN'!A767</f>
        <v>762</v>
      </c>
      <c r="C773" s="54" t="str">
        <f>'PER TRIWULAN'!I767</f>
        <v xml:space="preserve"> Toroh </v>
      </c>
      <c r="D773" s="36" t="str">
        <f>'PER TRIWULAN'!B767</f>
        <v>SD NEGERI 3 SINDUREJO</v>
      </c>
      <c r="E773" s="71">
        <f>'PER TRIWULAN'!X767</f>
        <v>98310000</v>
      </c>
      <c r="F773" s="89">
        <v>98310000</v>
      </c>
      <c r="G773" s="62">
        <v>1705000</v>
      </c>
      <c r="H773" s="62">
        <v>615000</v>
      </c>
      <c r="I773" s="62">
        <v>11235300</v>
      </c>
      <c r="J773" s="62">
        <v>15203600</v>
      </c>
      <c r="K773" s="62">
        <v>23509800</v>
      </c>
      <c r="L773" s="62">
        <v>4175034</v>
      </c>
      <c r="M773" s="62">
        <v>13421000</v>
      </c>
      <c r="N773" s="62">
        <v>16606000</v>
      </c>
      <c r="O773" s="62">
        <v>4795700</v>
      </c>
      <c r="P773" s="62">
        <v>1902500</v>
      </c>
      <c r="Q773" s="62">
        <v>3125000</v>
      </c>
      <c r="R773" s="62">
        <v>1750000</v>
      </c>
      <c r="S773" s="62">
        <v>0</v>
      </c>
      <c r="T773" s="72">
        <f t="shared" si="40"/>
        <v>98043934</v>
      </c>
      <c r="U773" s="59">
        <f t="shared" si="41"/>
        <v>0</v>
      </c>
      <c r="V773" s="57">
        <f t="shared" si="42"/>
        <v>266066</v>
      </c>
      <c r="W773" s="59">
        <v>266066</v>
      </c>
      <c r="X773" s="25"/>
    </row>
    <row r="774" spans="2:24">
      <c r="B774" s="79">
        <f>'PER TRIWULAN'!A768</f>
        <v>763</v>
      </c>
      <c r="C774" s="54" t="str">
        <f>'PER TRIWULAN'!I768</f>
        <v xml:space="preserve"> Toroh </v>
      </c>
      <c r="D774" s="36" t="str">
        <f>'PER TRIWULAN'!B768</f>
        <v>SD NEGERI 3 TUNGGAK</v>
      </c>
      <c r="E774" s="71">
        <f>'PER TRIWULAN'!X768</f>
        <v>114260000</v>
      </c>
      <c r="F774" s="89">
        <v>114260000</v>
      </c>
      <c r="G774" s="62">
        <v>1046500</v>
      </c>
      <c r="H774" s="62">
        <v>750000</v>
      </c>
      <c r="I774" s="62">
        <v>15111200</v>
      </c>
      <c r="J774" s="62">
        <v>18864300</v>
      </c>
      <c r="K774" s="62">
        <v>22102600</v>
      </c>
      <c r="L774" s="62">
        <v>1922214</v>
      </c>
      <c r="M774" s="62">
        <v>22056000</v>
      </c>
      <c r="N774" s="62">
        <v>23850000</v>
      </c>
      <c r="O774" s="62">
        <v>2860000</v>
      </c>
      <c r="P774" s="62">
        <v>600000</v>
      </c>
      <c r="Q774" s="62">
        <v>5097186</v>
      </c>
      <c r="R774" s="62">
        <v>0</v>
      </c>
      <c r="S774" s="62">
        <v>0</v>
      </c>
      <c r="T774" s="72">
        <f t="shared" si="40"/>
        <v>114260000</v>
      </c>
      <c r="U774" s="59">
        <f t="shared" si="41"/>
        <v>0</v>
      </c>
      <c r="V774" s="57">
        <f t="shared" si="42"/>
        <v>0</v>
      </c>
      <c r="W774" s="59">
        <v>0</v>
      </c>
      <c r="X774" s="25"/>
    </row>
    <row r="775" spans="2:24">
      <c r="B775" s="79">
        <f>'PER TRIWULAN'!A769</f>
        <v>764</v>
      </c>
      <c r="C775" s="54" t="str">
        <f>'PER TRIWULAN'!I769</f>
        <v xml:space="preserve"> Toroh </v>
      </c>
      <c r="D775" s="36" t="str">
        <f>'PER TRIWULAN'!B769</f>
        <v>SD NEGERI 4 BANDUNGHARJO</v>
      </c>
      <c r="E775" s="71">
        <f>'PER TRIWULAN'!X769</f>
        <v>71340000</v>
      </c>
      <c r="F775" s="89">
        <v>71340000</v>
      </c>
      <c r="G775" s="62">
        <v>4917300</v>
      </c>
      <c r="H775" s="62">
        <v>0</v>
      </c>
      <c r="I775" s="62">
        <v>2526500</v>
      </c>
      <c r="J775" s="62">
        <v>9724700</v>
      </c>
      <c r="K775" s="62">
        <v>11777101</v>
      </c>
      <c r="L775" s="62">
        <v>800000</v>
      </c>
      <c r="M775" s="62">
        <v>16875301</v>
      </c>
      <c r="N775" s="62">
        <v>15195996</v>
      </c>
      <c r="O775" s="62">
        <v>4395700</v>
      </c>
      <c r="P775" s="62">
        <v>0</v>
      </c>
      <c r="Q775" s="62">
        <v>4177402</v>
      </c>
      <c r="R775" s="62">
        <v>950000</v>
      </c>
      <c r="S775" s="62">
        <v>0</v>
      </c>
      <c r="T775" s="72">
        <f t="shared" si="40"/>
        <v>71340000</v>
      </c>
      <c r="U775" s="59">
        <f t="shared" si="41"/>
        <v>0</v>
      </c>
      <c r="V775" s="57">
        <f t="shared" si="42"/>
        <v>0</v>
      </c>
      <c r="W775" s="59">
        <v>0</v>
      </c>
      <c r="X775" s="25"/>
    </row>
    <row r="776" spans="2:24">
      <c r="B776" s="79">
        <f>'PER TRIWULAN'!A770</f>
        <v>765</v>
      </c>
      <c r="C776" s="54" t="str">
        <f>'PER TRIWULAN'!I770</f>
        <v xml:space="preserve"> Toroh </v>
      </c>
      <c r="D776" s="36" t="str">
        <f>'PER TRIWULAN'!B770</f>
        <v>SD NEGERI 4 DEPOK</v>
      </c>
      <c r="E776" s="71">
        <f>'PER TRIWULAN'!X770</f>
        <v>79460000</v>
      </c>
      <c r="F776" s="89">
        <v>79460000</v>
      </c>
      <c r="G776" s="62">
        <v>10559500</v>
      </c>
      <c r="H776" s="62">
        <v>0</v>
      </c>
      <c r="I776" s="62">
        <v>5500200</v>
      </c>
      <c r="J776" s="62">
        <v>14536100</v>
      </c>
      <c r="K776" s="62">
        <v>7729142</v>
      </c>
      <c r="L776" s="62">
        <v>991358</v>
      </c>
      <c r="M776" s="62">
        <v>18114400</v>
      </c>
      <c r="N776" s="62">
        <v>11250000</v>
      </c>
      <c r="O776" s="62">
        <v>4118750</v>
      </c>
      <c r="P776" s="62">
        <v>0</v>
      </c>
      <c r="Q776" s="62">
        <v>4766000</v>
      </c>
      <c r="R776" s="62">
        <v>1894550</v>
      </c>
      <c r="S776" s="62">
        <v>0</v>
      </c>
      <c r="T776" s="72">
        <f t="shared" si="40"/>
        <v>79460000</v>
      </c>
      <c r="U776" s="59">
        <f t="shared" si="41"/>
        <v>0</v>
      </c>
      <c r="V776" s="57">
        <f t="shared" si="42"/>
        <v>0</v>
      </c>
      <c r="W776" s="59">
        <v>0</v>
      </c>
      <c r="X776" s="25"/>
    </row>
    <row r="777" spans="2:24">
      <c r="B777" s="79">
        <f>'PER TRIWULAN'!A771</f>
        <v>766</v>
      </c>
      <c r="C777" s="54" t="str">
        <f>'PER TRIWULAN'!I771</f>
        <v xml:space="preserve"> Toroh </v>
      </c>
      <c r="D777" s="36" t="str">
        <f>'PER TRIWULAN'!B771</f>
        <v>SD NEGERI 4 GENENGADAL</v>
      </c>
      <c r="E777" s="71">
        <f>'PER TRIWULAN'!X771</f>
        <v>82360000</v>
      </c>
      <c r="F777" s="89">
        <v>82360000</v>
      </c>
      <c r="G777" s="62">
        <v>8746250</v>
      </c>
      <c r="H777" s="62">
        <v>0</v>
      </c>
      <c r="I777" s="62">
        <v>3365000</v>
      </c>
      <c r="J777" s="62">
        <v>4068300</v>
      </c>
      <c r="K777" s="62">
        <v>26845829</v>
      </c>
      <c r="L777" s="62">
        <v>224580</v>
      </c>
      <c r="M777" s="62">
        <v>4617680</v>
      </c>
      <c r="N777" s="62">
        <v>22876400</v>
      </c>
      <c r="O777" s="62">
        <v>4075000</v>
      </c>
      <c r="P777" s="62">
        <v>0</v>
      </c>
      <c r="Q777" s="62">
        <v>750000</v>
      </c>
      <c r="R777" s="62">
        <v>6400000</v>
      </c>
      <c r="S777" s="62">
        <v>0</v>
      </c>
      <c r="T777" s="72">
        <f t="shared" si="40"/>
        <v>81969039</v>
      </c>
      <c r="U777" s="59">
        <f t="shared" si="41"/>
        <v>0</v>
      </c>
      <c r="V777" s="57">
        <f t="shared" si="42"/>
        <v>390961</v>
      </c>
      <c r="W777" s="59">
        <v>390961</v>
      </c>
      <c r="X777" s="25"/>
    </row>
    <row r="778" spans="2:24">
      <c r="B778" s="79">
        <f>'PER TRIWULAN'!A772</f>
        <v>767</v>
      </c>
      <c r="C778" s="54" t="str">
        <f>'PER TRIWULAN'!I772</f>
        <v xml:space="preserve"> Toroh </v>
      </c>
      <c r="D778" s="36" t="str">
        <f>'PER TRIWULAN'!B772</f>
        <v>SD NEGERI 4 KENTENG</v>
      </c>
      <c r="E778" s="71">
        <f>'PER TRIWULAN'!X772</f>
        <v>71630000</v>
      </c>
      <c r="F778" s="89">
        <v>71630000</v>
      </c>
      <c r="G778" s="62">
        <v>8307326</v>
      </c>
      <c r="H778" s="62">
        <v>450000</v>
      </c>
      <c r="I778" s="62">
        <v>11034250</v>
      </c>
      <c r="J778" s="62">
        <v>7406549</v>
      </c>
      <c r="K778" s="62">
        <v>12355701</v>
      </c>
      <c r="L778" s="62">
        <v>1180000</v>
      </c>
      <c r="M778" s="62">
        <v>1600000</v>
      </c>
      <c r="N778" s="62">
        <v>19050000</v>
      </c>
      <c r="O778" s="62">
        <v>4175000</v>
      </c>
      <c r="P778" s="62">
        <v>0</v>
      </c>
      <c r="Q778" s="62">
        <v>2056000</v>
      </c>
      <c r="R778" s="62">
        <v>4015174</v>
      </c>
      <c r="S778" s="62">
        <v>0</v>
      </c>
      <c r="T778" s="72">
        <f t="shared" si="40"/>
        <v>71630000</v>
      </c>
      <c r="U778" s="59">
        <f t="shared" si="41"/>
        <v>0</v>
      </c>
      <c r="V778" s="57">
        <f t="shared" si="42"/>
        <v>0</v>
      </c>
      <c r="W778" s="59">
        <v>0</v>
      </c>
      <c r="X778" s="25"/>
    </row>
    <row r="779" spans="2:24">
      <c r="B779" s="79">
        <f>'PER TRIWULAN'!A773</f>
        <v>768</v>
      </c>
      <c r="C779" s="54" t="str">
        <f>'PER TRIWULAN'!I773</f>
        <v xml:space="preserve"> Toroh </v>
      </c>
      <c r="D779" s="36" t="str">
        <f>'PER TRIWULAN'!B773</f>
        <v>SD NEGERI 4 PILANGPAYUNG</v>
      </c>
      <c r="E779" s="71">
        <f>'PER TRIWULAN'!X773</f>
        <v>25520000</v>
      </c>
      <c r="F779" s="89">
        <v>25520000</v>
      </c>
      <c r="G779" s="62">
        <v>0</v>
      </c>
      <c r="H779" s="62">
        <v>0</v>
      </c>
      <c r="I779" s="62">
        <v>3296800</v>
      </c>
      <c r="J779" s="62">
        <v>3408000</v>
      </c>
      <c r="K779" s="62">
        <v>6057600</v>
      </c>
      <c r="L779" s="62">
        <v>1293138</v>
      </c>
      <c r="M779" s="62">
        <v>1885300</v>
      </c>
      <c r="N779" s="62">
        <v>5850000</v>
      </c>
      <c r="O779" s="62">
        <v>600000</v>
      </c>
      <c r="P779" s="62">
        <v>0</v>
      </c>
      <c r="Q779" s="62">
        <v>3024150</v>
      </c>
      <c r="R779" s="62">
        <v>0</v>
      </c>
      <c r="S779" s="62">
        <v>0</v>
      </c>
      <c r="T779" s="72">
        <f t="shared" si="40"/>
        <v>25414988</v>
      </c>
      <c r="U779" s="59">
        <f t="shared" si="41"/>
        <v>0</v>
      </c>
      <c r="V779" s="57">
        <f t="shared" si="42"/>
        <v>105012</v>
      </c>
      <c r="W779" s="59">
        <v>105012</v>
      </c>
      <c r="X779" s="25"/>
    </row>
    <row r="780" spans="2:24">
      <c r="B780" s="79">
        <f>'PER TRIWULAN'!A774</f>
        <v>769</v>
      </c>
      <c r="C780" s="54" t="str">
        <f>'PER TRIWULAN'!I774</f>
        <v xml:space="preserve"> Toroh </v>
      </c>
      <c r="D780" s="36" t="str">
        <f>'PER TRIWULAN'!B774</f>
        <v>SD NEGERI 4 SINDUREJO</v>
      </c>
      <c r="E780" s="71">
        <f>'PER TRIWULAN'!X774</f>
        <v>77720000</v>
      </c>
      <c r="F780" s="89">
        <v>77720000</v>
      </c>
      <c r="G780" s="62">
        <v>2855000</v>
      </c>
      <c r="H780" s="62">
        <v>0</v>
      </c>
      <c r="I780" s="62">
        <v>16468150</v>
      </c>
      <c r="J780" s="62">
        <v>4110000</v>
      </c>
      <c r="K780" s="62">
        <v>23745776</v>
      </c>
      <c r="L780" s="62">
        <v>1669566</v>
      </c>
      <c r="M780" s="62">
        <v>0</v>
      </c>
      <c r="N780" s="62">
        <v>23015408</v>
      </c>
      <c r="O780" s="62">
        <v>735000</v>
      </c>
      <c r="P780" s="62">
        <v>0</v>
      </c>
      <c r="Q780" s="62">
        <v>2400000</v>
      </c>
      <c r="R780" s="62">
        <v>2721100</v>
      </c>
      <c r="S780" s="62"/>
      <c r="T780" s="72">
        <f t="shared" si="40"/>
        <v>77720000</v>
      </c>
      <c r="U780" s="59">
        <f t="shared" si="41"/>
        <v>0</v>
      </c>
      <c r="V780" s="57">
        <f t="shared" si="42"/>
        <v>0</v>
      </c>
      <c r="W780" s="59">
        <v>0</v>
      </c>
      <c r="X780" s="25"/>
    </row>
    <row r="781" spans="2:24">
      <c r="B781" s="79">
        <f>'PER TRIWULAN'!A775</f>
        <v>770</v>
      </c>
      <c r="C781" s="54" t="str">
        <f>'PER TRIWULAN'!I775</f>
        <v xml:space="preserve"> Toroh </v>
      </c>
      <c r="D781" s="36" t="str">
        <f>'PER TRIWULAN'!B775</f>
        <v>SD NEGERI 4 TAMBIREJO</v>
      </c>
      <c r="E781" s="71">
        <f>'PER TRIWULAN'!X775</f>
        <v>175740000</v>
      </c>
      <c r="F781" s="89">
        <v>175740000</v>
      </c>
      <c r="G781" s="62">
        <v>3190000</v>
      </c>
      <c r="H781" s="62">
        <v>0</v>
      </c>
      <c r="I781" s="62">
        <v>8657550</v>
      </c>
      <c r="J781" s="62">
        <v>18380100</v>
      </c>
      <c r="K781" s="62">
        <v>41373250</v>
      </c>
      <c r="L781" s="62">
        <v>2300500</v>
      </c>
      <c r="M781" s="62">
        <v>12348000</v>
      </c>
      <c r="N781" s="62">
        <v>82024650</v>
      </c>
      <c r="O781" s="62">
        <v>1850000</v>
      </c>
      <c r="P781" s="62">
        <v>0</v>
      </c>
      <c r="Q781" s="62">
        <v>1585000</v>
      </c>
      <c r="R781" s="62">
        <v>4000000</v>
      </c>
      <c r="S781" s="62">
        <v>0</v>
      </c>
      <c r="T781" s="72">
        <f t="shared" ref="T781:T844" si="43">SUM(G781:S781)</f>
        <v>175709050</v>
      </c>
      <c r="U781" s="59">
        <f t="shared" ref="U781:U844" si="44">E781-F781</f>
        <v>0</v>
      </c>
      <c r="V781" s="57">
        <f t="shared" ref="V781:V844" si="45">F781-T781</f>
        <v>30950</v>
      </c>
      <c r="W781" s="59">
        <v>30950</v>
      </c>
      <c r="X781" s="25"/>
    </row>
    <row r="782" spans="2:24">
      <c r="B782" s="79">
        <f>'PER TRIWULAN'!A776</f>
        <v>771</v>
      </c>
      <c r="C782" s="54" t="str">
        <f>'PER TRIWULAN'!I776</f>
        <v xml:space="preserve"> Toroh </v>
      </c>
      <c r="D782" s="36" t="str">
        <f>'PER TRIWULAN'!B776</f>
        <v>SD NEGERI 4 TUNGGAK</v>
      </c>
      <c r="E782" s="71">
        <f>'PER TRIWULAN'!X776</f>
        <v>126730000</v>
      </c>
      <c r="F782" s="89">
        <v>126730000</v>
      </c>
      <c r="G782" s="62">
        <v>4771300</v>
      </c>
      <c r="H782" s="62">
        <v>500000</v>
      </c>
      <c r="I782" s="62">
        <v>18933900</v>
      </c>
      <c r="J782" s="62">
        <v>18669600</v>
      </c>
      <c r="K782" s="62">
        <v>22682100</v>
      </c>
      <c r="L782" s="62">
        <v>379000</v>
      </c>
      <c r="M782" s="62">
        <v>22064400</v>
      </c>
      <c r="N782" s="62">
        <v>19950000</v>
      </c>
      <c r="O782" s="62">
        <v>1621000</v>
      </c>
      <c r="P782" s="62">
        <v>6355200</v>
      </c>
      <c r="Q782" s="62">
        <v>4354500</v>
      </c>
      <c r="R782" s="62">
        <v>6449000</v>
      </c>
      <c r="S782" s="62">
        <v>0</v>
      </c>
      <c r="T782" s="72">
        <f t="shared" si="43"/>
        <v>126730000</v>
      </c>
      <c r="U782" s="59">
        <f t="shared" si="44"/>
        <v>0</v>
      </c>
      <c r="V782" s="57">
        <f t="shared" si="45"/>
        <v>0</v>
      </c>
      <c r="W782" s="59">
        <v>0</v>
      </c>
      <c r="X782" s="25"/>
    </row>
    <row r="783" spans="2:24">
      <c r="B783" s="79">
        <f>'PER TRIWULAN'!A777</f>
        <v>772</v>
      </c>
      <c r="C783" s="54" t="str">
        <f>'PER TRIWULAN'!I777</f>
        <v xml:space="preserve"> Toroh </v>
      </c>
      <c r="D783" s="36" t="str">
        <f>'PER TRIWULAN'!B777</f>
        <v>SD NEGERI 5 DEPOK</v>
      </c>
      <c r="E783" s="71">
        <f>'PER TRIWULAN'!X777</f>
        <v>106720000</v>
      </c>
      <c r="F783" s="89">
        <v>106720000</v>
      </c>
      <c r="G783" s="62">
        <v>7141500</v>
      </c>
      <c r="H783" s="62">
        <v>727500</v>
      </c>
      <c r="I783" s="62">
        <v>7992100</v>
      </c>
      <c r="J783" s="62">
        <v>12598950</v>
      </c>
      <c r="K783" s="62">
        <v>38796450</v>
      </c>
      <c r="L783" s="62">
        <v>872000</v>
      </c>
      <c r="M783" s="62">
        <v>6166000</v>
      </c>
      <c r="N783" s="62">
        <v>23547000</v>
      </c>
      <c r="O783" s="62">
        <v>2500000</v>
      </c>
      <c r="P783" s="62">
        <v>300000</v>
      </c>
      <c r="Q783" s="62">
        <v>1868500</v>
      </c>
      <c r="R783" s="62">
        <v>4210000</v>
      </c>
      <c r="S783" s="62">
        <v>0</v>
      </c>
      <c r="T783" s="72">
        <f t="shared" si="43"/>
        <v>106720000</v>
      </c>
      <c r="U783" s="59">
        <f t="shared" si="44"/>
        <v>0</v>
      </c>
      <c r="V783" s="57">
        <f t="shared" si="45"/>
        <v>0</v>
      </c>
      <c r="W783" s="59">
        <v>0</v>
      </c>
      <c r="X783" s="25"/>
    </row>
    <row r="784" spans="2:24">
      <c r="B784" s="79">
        <f>'PER TRIWULAN'!A778</f>
        <v>773</v>
      </c>
      <c r="C784" s="54" t="str">
        <f>'PER TRIWULAN'!I778</f>
        <v xml:space="preserve"> Toroh </v>
      </c>
      <c r="D784" s="36" t="str">
        <f>'PER TRIWULAN'!B778</f>
        <v>SD NEGERI 5 DIMORO</v>
      </c>
      <c r="E784" s="71">
        <f>'PER TRIWULAN'!X778</f>
        <v>90480000</v>
      </c>
      <c r="F784" s="89">
        <v>90480000</v>
      </c>
      <c r="G784" s="62">
        <v>3265000</v>
      </c>
      <c r="H784" s="62">
        <v>311000</v>
      </c>
      <c r="I784" s="62">
        <v>6836600</v>
      </c>
      <c r="J784" s="62">
        <v>14844200</v>
      </c>
      <c r="K784" s="62">
        <v>26275350</v>
      </c>
      <c r="L784" s="62">
        <v>880300</v>
      </c>
      <c r="M784" s="62">
        <v>12305000</v>
      </c>
      <c r="N784" s="62">
        <v>22350000</v>
      </c>
      <c r="O784" s="62">
        <v>1780000</v>
      </c>
      <c r="P784" s="62">
        <v>0</v>
      </c>
      <c r="Q784" s="62">
        <v>1500000</v>
      </c>
      <c r="R784" s="62">
        <v>0</v>
      </c>
      <c r="S784" s="62">
        <v>0</v>
      </c>
      <c r="T784" s="72">
        <f t="shared" si="43"/>
        <v>90347450</v>
      </c>
      <c r="U784" s="59">
        <f t="shared" si="44"/>
        <v>0</v>
      </c>
      <c r="V784" s="57">
        <f t="shared" si="45"/>
        <v>132550</v>
      </c>
      <c r="W784" s="59">
        <v>132550</v>
      </c>
      <c r="X784" s="25"/>
    </row>
    <row r="785" spans="2:24">
      <c r="B785" s="79">
        <f>'PER TRIWULAN'!A779</f>
        <v>774</v>
      </c>
      <c r="C785" s="54" t="str">
        <f>'PER TRIWULAN'!I779</f>
        <v xml:space="preserve"> Toroh </v>
      </c>
      <c r="D785" s="36" t="str">
        <f>'PER TRIWULAN'!B779</f>
        <v>SD NEGERI 5 SINDUREJO</v>
      </c>
      <c r="E785" s="71">
        <f>'PER TRIWULAN'!X779</f>
        <v>71340000</v>
      </c>
      <c r="F785" s="89">
        <v>71340000</v>
      </c>
      <c r="G785" s="62">
        <v>400000</v>
      </c>
      <c r="H785" s="62">
        <v>0</v>
      </c>
      <c r="I785" s="62">
        <v>9846200</v>
      </c>
      <c r="J785" s="62">
        <v>7151500</v>
      </c>
      <c r="K785" s="62">
        <v>18958250</v>
      </c>
      <c r="L785" s="62">
        <v>545050</v>
      </c>
      <c r="M785" s="62">
        <v>5999000</v>
      </c>
      <c r="N785" s="62">
        <v>22800000</v>
      </c>
      <c r="O785" s="62">
        <v>2435000</v>
      </c>
      <c r="P785" s="62">
        <v>0</v>
      </c>
      <c r="Q785" s="62">
        <v>3200000</v>
      </c>
      <c r="R785" s="62">
        <v>0</v>
      </c>
      <c r="S785" s="62">
        <v>0</v>
      </c>
      <c r="T785" s="72">
        <f t="shared" si="43"/>
        <v>71335000</v>
      </c>
      <c r="U785" s="59">
        <f t="shared" si="44"/>
        <v>0</v>
      </c>
      <c r="V785" s="57">
        <f t="shared" si="45"/>
        <v>5000</v>
      </c>
      <c r="W785" s="59">
        <v>5000</v>
      </c>
      <c r="X785" s="25"/>
    </row>
    <row r="786" spans="2:24">
      <c r="B786" s="79">
        <f>'PER TRIWULAN'!A780</f>
        <v>775</v>
      </c>
      <c r="C786" s="54" t="str">
        <f>'PER TRIWULAN'!I780</f>
        <v xml:space="preserve"> Toroh </v>
      </c>
      <c r="D786" s="36" t="str">
        <f>'PER TRIWULAN'!B780</f>
        <v>SD NEGERI 5 TAMBIREJO</v>
      </c>
      <c r="E786" s="71">
        <f>'PER TRIWULAN'!X780</f>
        <v>98310000</v>
      </c>
      <c r="F786" s="89">
        <v>98310000</v>
      </c>
      <c r="G786" s="62">
        <v>1040000</v>
      </c>
      <c r="H786" s="62">
        <v>1403300</v>
      </c>
      <c r="I786" s="62">
        <v>13735500</v>
      </c>
      <c r="J786" s="62">
        <v>14549400</v>
      </c>
      <c r="K786" s="62">
        <v>21540602</v>
      </c>
      <c r="L786" s="62">
        <v>5567998</v>
      </c>
      <c r="M786" s="62">
        <v>2500500</v>
      </c>
      <c r="N786" s="62">
        <v>26275000</v>
      </c>
      <c r="O786" s="62">
        <v>2405000</v>
      </c>
      <c r="P786" s="62">
        <v>0</v>
      </c>
      <c r="Q786" s="62">
        <v>3567700</v>
      </c>
      <c r="R786" s="62">
        <v>5725000</v>
      </c>
      <c r="S786" s="62">
        <v>0</v>
      </c>
      <c r="T786" s="72">
        <f t="shared" si="43"/>
        <v>98310000</v>
      </c>
      <c r="U786" s="59">
        <f t="shared" si="44"/>
        <v>0</v>
      </c>
      <c r="V786" s="57">
        <f t="shared" si="45"/>
        <v>0</v>
      </c>
      <c r="W786" s="59">
        <v>0</v>
      </c>
      <c r="X786" s="25"/>
    </row>
    <row r="787" spans="2:24">
      <c r="B787" s="79">
        <f>'PER TRIWULAN'!A781</f>
        <v>776</v>
      </c>
      <c r="C787" s="54" t="str">
        <f>'PER TRIWULAN'!I781</f>
        <v xml:space="preserve"> Toroh </v>
      </c>
      <c r="D787" s="36" t="str">
        <f>'PER TRIWULAN'!B781</f>
        <v>SD NEGERI 6 DEPOK</v>
      </c>
      <c r="E787" s="71">
        <f>'PER TRIWULAN'!X781</f>
        <v>67280000</v>
      </c>
      <c r="F787" s="89">
        <v>67280000</v>
      </c>
      <c r="G787" s="62">
        <v>6141750</v>
      </c>
      <c r="H787" s="62">
        <v>60000</v>
      </c>
      <c r="I787" s="62">
        <v>10647234</v>
      </c>
      <c r="J787" s="62">
        <v>10093500</v>
      </c>
      <c r="K787" s="62">
        <v>11089088</v>
      </c>
      <c r="L787" s="62">
        <v>270228</v>
      </c>
      <c r="M787" s="62">
        <v>6255000</v>
      </c>
      <c r="N787" s="62">
        <v>13800000</v>
      </c>
      <c r="O787" s="62">
        <v>4458200</v>
      </c>
      <c r="P787" s="62">
        <v>0</v>
      </c>
      <c r="Q787" s="62">
        <v>1000000</v>
      </c>
      <c r="R787" s="62">
        <v>3465000</v>
      </c>
      <c r="S787" s="62">
        <v>0</v>
      </c>
      <c r="T787" s="72">
        <f t="shared" si="43"/>
        <v>67280000</v>
      </c>
      <c r="U787" s="59">
        <f t="shared" si="44"/>
        <v>0</v>
      </c>
      <c r="V787" s="57">
        <f t="shared" si="45"/>
        <v>0</v>
      </c>
      <c r="W787" s="59">
        <v>0</v>
      </c>
      <c r="X787" s="25"/>
    </row>
    <row r="788" spans="2:24">
      <c r="B788" s="79">
        <f>'PER TRIWULAN'!A782</f>
        <v>777</v>
      </c>
      <c r="C788" s="54" t="str">
        <f>'PER TRIWULAN'!I782</f>
        <v xml:space="preserve"> Toroh </v>
      </c>
      <c r="D788" s="36" t="str">
        <f>'PER TRIWULAN'!B782</f>
        <v>SD NEGERI 6 SINDUREJO</v>
      </c>
      <c r="E788" s="71">
        <f>'PER TRIWULAN'!X782</f>
        <v>71920000</v>
      </c>
      <c r="F788" s="89">
        <v>71920000</v>
      </c>
      <c r="G788" s="62">
        <v>400000</v>
      </c>
      <c r="H788" s="62">
        <v>506250</v>
      </c>
      <c r="I788" s="62">
        <v>9103350</v>
      </c>
      <c r="J788" s="62">
        <v>15781925</v>
      </c>
      <c r="K788" s="62">
        <v>11157150</v>
      </c>
      <c r="L788" s="62">
        <v>966172</v>
      </c>
      <c r="M788" s="62">
        <v>11769700</v>
      </c>
      <c r="N788" s="62">
        <v>15600000</v>
      </c>
      <c r="O788" s="62">
        <v>2360000</v>
      </c>
      <c r="P788" s="62">
        <v>0</v>
      </c>
      <c r="Q788" s="62">
        <v>3773150</v>
      </c>
      <c r="R788" s="62">
        <v>470000</v>
      </c>
      <c r="S788" s="62">
        <v>0</v>
      </c>
      <c r="T788" s="72">
        <f t="shared" si="43"/>
        <v>71887697</v>
      </c>
      <c r="U788" s="59">
        <f t="shared" si="44"/>
        <v>0</v>
      </c>
      <c r="V788" s="57">
        <f t="shared" si="45"/>
        <v>32303</v>
      </c>
      <c r="W788" s="59">
        <v>32303</v>
      </c>
      <c r="X788" s="25"/>
    </row>
    <row r="789" spans="2:24">
      <c r="B789" s="79">
        <f>'PER TRIWULAN'!A783</f>
        <v>778</v>
      </c>
      <c r="C789" s="54" t="str">
        <f>'PER TRIWULAN'!I783</f>
        <v xml:space="preserve"> Toroh </v>
      </c>
      <c r="D789" s="36" t="str">
        <f>'PER TRIWULAN'!B783</f>
        <v>SD NEGERI 7 DEPOK</v>
      </c>
      <c r="E789" s="71">
        <f>'PER TRIWULAN'!X783</f>
        <v>58870000</v>
      </c>
      <c r="F789" s="89">
        <v>58870000</v>
      </c>
      <c r="G789" s="62">
        <v>4171000</v>
      </c>
      <c r="H789" s="62">
        <v>300000</v>
      </c>
      <c r="I789" s="62">
        <v>6605300</v>
      </c>
      <c r="J789" s="62">
        <v>8561000</v>
      </c>
      <c r="K789" s="62">
        <v>10071700</v>
      </c>
      <c r="L789" s="62">
        <v>1802000</v>
      </c>
      <c r="M789" s="62">
        <v>2172000</v>
      </c>
      <c r="N789" s="62">
        <v>20774000</v>
      </c>
      <c r="O789" s="62">
        <v>2843000</v>
      </c>
      <c r="P789" s="62">
        <v>0</v>
      </c>
      <c r="Q789" s="62">
        <v>1120000</v>
      </c>
      <c r="R789" s="62">
        <v>450000</v>
      </c>
      <c r="S789" s="62">
        <v>0</v>
      </c>
      <c r="T789" s="72">
        <f t="shared" si="43"/>
        <v>58870000</v>
      </c>
      <c r="U789" s="59">
        <f t="shared" si="44"/>
        <v>0</v>
      </c>
      <c r="V789" s="57">
        <f t="shared" si="45"/>
        <v>0</v>
      </c>
      <c r="W789" s="59">
        <v>0</v>
      </c>
      <c r="X789" s="25"/>
    </row>
    <row r="790" spans="2:24">
      <c r="B790" s="79">
        <f>'PER TRIWULAN'!A784</f>
        <v>779</v>
      </c>
      <c r="C790" s="54" t="str">
        <f>'PER TRIWULAN'!I784</f>
        <v xml:space="preserve"> Toroh </v>
      </c>
      <c r="D790" s="36" t="str">
        <f>'PER TRIWULAN'!B784</f>
        <v>SD NEGERI 1 KRANGGANHARJO</v>
      </c>
      <c r="E790" s="71">
        <f>'PER TRIWULAN'!X784</f>
        <v>86130000</v>
      </c>
      <c r="F790" s="89">
        <v>86130000</v>
      </c>
      <c r="G790" s="62">
        <v>1529000</v>
      </c>
      <c r="H790" s="62">
        <v>409000</v>
      </c>
      <c r="I790" s="62">
        <v>12440100</v>
      </c>
      <c r="J790" s="62">
        <v>19527400</v>
      </c>
      <c r="K790" s="62">
        <v>12838400</v>
      </c>
      <c r="L790" s="62">
        <v>1501200</v>
      </c>
      <c r="M790" s="62">
        <v>5686200</v>
      </c>
      <c r="N790" s="62">
        <v>21317000</v>
      </c>
      <c r="O790" s="62">
        <v>8141700</v>
      </c>
      <c r="P790" s="62">
        <v>0</v>
      </c>
      <c r="Q790" s="62">
        <v>1950000</v>
      </c>
      <c r="R790" s="62">
        <v>775000</v>
      </c>
      <c r="S790" s="62">
        <v>0</v>
      </c>
      <c r="T790" s="72">
        <f t="shared" si="43"/>
        <v>86115000</v>
      </c>
      <c r="U790" s="59">
        <f t="shared" si="44"/>
        <v>0</v>
      </c>
      <c r="V790" s="57">
        <f t="shared" si="45"/>
        <v>15000</v>
      </c>
      <c r="W790" s="59">
        <v>15000</v>
      </c>
      <c r="X790" s="25"/>
    </row>
    <row r="791" spans="2:24">
      <c r="B791" s="79">
        <f>'PER TRIWULAN'!A785</f>
        <v>780</v>
      </c>
      <c r="C791" s="54" t="str">
        <f>'PER TRIWULAN'!I785</f>
        <v xml:space="preserve"> Toroh </v>
      </c>
      <c r="D791" s="36" t="str">
        <f>'PER TRIWULAN'!B785</f>
        <v>SD NEGERI 2 DEPOK</v>
      </c>
      <c r="E791" s="71">
        <f>'PER TRIWULAN'!X785</f>
        <v>138910000</v>
      </c>
      <c r="F791" s="89">
        <v>138910000</v>
      </c>
      <c r="G791" s="62">
        <v>14914000</v>
      </c>
      <c r="H791" s="62">
        <v>609000</v>
      </c>
      <c r="I791" s="62">
        <v>4942050</v>
      </c>
      <c r="J791" s="62">
        <v>16087450</v>
      </c>
      <c r="K791" s="62">
        <v>45595300</v>
      </c>
      <c r="L791" s="62">
        <v>2137600</v>
      </c>
      <c r="M791" s="62">
        <v>14450000</v>
      </c>
      <c r="N791" s="62">
        <v>35851000</v>
      </c>
      <c r="O791" s="62">
        <v>1523600</v>
      </c>
      <c r="P791" s="62">
        <v>100000</v>
      </c>
      <c r="Q791" s="62">
        <v>2700000</v>
      </c>
      <c r="R791" s="62">
        <v>0</v>
      </c>
      <c r="S791" s="62">
        <v>0</v>
      </c>
      <c r="T791" s="72">
        <f t="shared" si="43"/>
        <v>138910000</v>
      </c>
      <c r="U791" s="59">
        <f t="shared" si="44"/>
        <v>0</v>
      </c>
      <c r="V791" s="57">
        <f t="shared" si="45"/>
        <v>0</v>
      </c>
      <c r="W791" s="59">
        <v>0</v>
      </c>
      <c r="X791" s="25"/>
    </row>
    <row r="792" spans="2:24">
      <c r="B792" s="79">
        <f>'PER TRIWULAN'!A786</f>
        <v>781</v>
      </c>
      <c r="C792" s="54" t="str">
        <f>'PER TRIWULAN'!I786</f>
        <v xml:space="preserve"> Toroh </v>
      </c>
      <c r="D792" s="36" t="str">
        <f>'PER TRIWULAN'!B786</f>
        <v>SD NEGERI 3 TAMBIREJO</v>
      </c>
      <c r="E792" s="71">
        <f>'PER TRIWULAN'!X786</f>
        <v>84100000</v>
      </c>
      <c r="F792" s="89">
        <v>84100000</v>
      </c>
      <c r="G792" s="62">
        <v>2280500</v>
      </c>
      <c r="H792" s="62">
        <v>800000</v>
      </c>
      <c r="I792" s="62">
        <v>12704926</v>
      </c>
      <c r="J792" s="62">
        <v>13571500</v>
      </c>
      <c r="K792" s="62">
        <v>17577333</v>
      </c>
      <c r="L792" s="62">
        <v>937241</v>
      </c>
      <c r="M792" s="62">
        <v>6353500</v>
      </c>
      <c r="N792" s="62">
        <v>15600000</v>
      </c>
      <c r="O792" s="62">
        <v>1800000</v>
      </c>
      <c r="P792" s="62">
        <v>400000</v>
      </c>
      <c r="Q792" s="62">
        <v>2765000</v>
      </c>
      <c r="R792" s="62">
        <v>9310000</v>
      </c>
      <c r="S792" s="62">
        <v>0</v>
      </c>
      <c r="T792" s="72">
        <f t="shared" si="43"/>
        <v>84100000</v>
      </c>
      <c r="U792" s="59">
        <f t="shared" si="44"/>
        <v>0</v>
      </c>
      <c r="V792" s="57">
        <f t="shared" si="45"/>
        <v>0</v>
      </c>
      <c r="W792" s="59">
        <v>0</v>
      </c>
      <c r="X792" s="25"/>
    </row>
    <row r="793" spans="2:24">
      <c r="B793" s="79">
        <f>'PER TRIWULAN'!A787</f>
        <v>782</v>
      </c>
      <c r="C793" s="54" t="str">
        <f>'PER TRIWULAN'!I787</f>
        <v xml:space="preserve"> Toroh </v>
      </c>
      <c r="D793" s="36" t="str">
        <f>'PER TRIWULAN'!B787</f>
        <v>SD NEGERI 4 BOLOH</v>
      </c>
      <c r="E793" s="71">
        <f>'PER TRIWULAN'!X787</f>
        <v>118320000</v>
      </c>
      <c r="F793" s="89">
        <v>118320000</v>
      </c>
      <c r="G793" s="62">
        <v>780000</v>
      </c>
      <c r="H793" s="62">
        <v>0</v>
      </c>
      <c r="I793" s="62">
        <v>18602250</v>
      </c>
      <c r="J793" s="62">
        <v>11242400</v>
      </c>
      <c r="K793" s="62">
        <v>36624850</v>
      </c>
      <c r="L793" s="62">
        <v>350000</v>
      </c>
      <c r="M793" s="62">
        <v>10981000</v>
      </c>
      <c r="N793" s="62">
        <v>28800000</v>
      </c>
      <c r="O793" s="62">
        <v>750000</v>
      </c>
      <c r="P793" s="62">
        <v>0</v>
      </c>
      <c r="Q793" s="62">
        <v>5389500</v>
      </c>
      <c r="R793" s="62">
        <v>4800000</v>
      </c>
      <c r="S793" s="62">
        <v>0</v>
      </c>
      <c r="T793" s="72">
        <f t="shared" si="43"/>
        <v>118320000</v>
      </c>
      <c r="U793" s="59">
        <f t="shared" si="44"/>
        <v>0</v>
      </c>
      <c r="V793" s="57">
        <f t="shared" si="45"/>
        <v>0</v>
      </c>
      <c r="W793" s="59">
        <v>0</v>
      </c>
      <c r="X793" s="25"/>
    </row>
    <row r="794" spans="2:24">
      <c r="B794" s="79">
        <f>'PER TRIWULAN'!A788</f>
        <v>783</v>
      </c>
      <c r="C794" s="54" t="str">
        <f>'PER TRIWULAN'!I788</f>
        <v xml:space="preserve"> Toroh </v>
      </c>
      <c r="D794" s="36" t="str">
        <f>'PER TRIWULAN'!B788</f>
        <v>SD NEGERI 2 DIMORO</v>
      </c>
      <c r="E794" s="71">
        <f>'PER TRIWULAN'!X788</f>
        <v>82070000</v>
      </c>
      <c r="F794" s="89">
        <v>82070000</v>
      </c>
      <c r="G794" s="62">
        <v>4507500</v>
      </c>
      <c r="H794" s="62">
        <v>400000</v>
      </c>
      <c r="I794" s="62">
        <v>4407000</v>
      </c>
      <c r="J794" s="62">
        <v>11085500</v>
      </c>
      <c r="K794" s="62">
        <v>20012500</v>
      </c>
      <c r="L794" s="62">
        <v>714500</v>
      </c>
      <c r="M794" s="62">
        <v>4040000</v>
      </c>
      <c r="N794" s="62">
        <v>30150000</v>
      </c>
      <c r="O794" s="62">
        <v>3353000</v>
      </c>
      <c r="P794" s="62">
        <v>800000</v>
      </c>
      <c r="Q794" s="62">
        <v>2600000</v>
      </c>
      <c r="R794" s="62">
        <v>0</v>
      </c>
      <c r="S794" s="62">
        <v>0</v>
      </c>
      <c r="T794" s="72">
        <f t="shared" si="43"/>
        <v>82070000</v>
      </c>
      <c r="U794" s="59">
        <f t="shared" si="44"/>
        <v>0</v>
      </c>
      <c r="V794" s="57">
        <f t="shared" si="45"/>
        <v>0</v>
      </c>
      <c r="W794" s="59">
        <v>0</v>
      </c>
      <c r="X794" s="25"/>
    </row>
    <row r="795" spans="2:24">
      <c r="B795" s="79">
        <f>'PER TRIWULAN'!A789</f>
        <v>784</v>
      </c>
      <c r="C795" s="54" t="str">
        <f>'PER TRIWULAN'!I789</f>
        <v xml:space="preserve"> Toroh </v>
      </c>
      <c r="D795" s="36" t="str">
        <f>'PER TRIWULAN'!B789</f>
        <v>SD NEGERI 4 DIMORO</v>
      </c>
      <c r="E795" s="71">
        <f>'PER TRIWULAN'!X789</f>
        <v>44370000</v>
      </c>
      <c r="F795" s="89">
        <v>44370000</v>
      </c>
      <c r="G795" s="62">
        <v>250000</v>
      </c>
      <c r="H795" s="62">
        <v>225000</v>
      </c>
      <c r="I795" s="62">
        <v>3230000</v>
      </c>
      <c r="J795" s="62">
        <v>5873600</v>
      </c>
      <c r="K795" s="62">
        <v>20421930</v>
      </c>
      <c r="L795" s="62">
        <v>0</v>
      </c>
      <c r="M795" s="62">
        <v>150000</v>
      </c>
      <c r="N795" s="62">
        <v>10450000</v>
      </c>
      <c r="O795" s="62">
        <v>1980000</v>
      </c>
      <c r="P795" s="62">
        <v>0</v>
      </c>
      <c r="Q795" s="62">
        <v>1600000</v>
      </c>
      <c r="R795" s="62">
        <v>0</v>
      </c>
      <c r="S795" s="62">
        <v>0</v>
      </c>
      <c r="T795" s="72">
        <f t="shared" si="43"/>
        <v>44180530</v>
      </c>
      <c r="U795" s="59">
        <f t="shared" si="44"/>
        <v>0</v>
      </c>
      <c r="V795" s="57">
        <f t="shared" si="45"/>
        <v>189470</v>
      </c>
      <c r="W795" s="59">
        <v>189470</v>
      </c>
      <c r="X795" s="25"/>
    </row>
    <row r="796" spans="2:24">
      <c r="B796" s="79">
        <f>'PER TRIWULAN'!A790</f>
        <v>785</v>
      </c>
      <c r="C796" s="54" t="str">
        <f>'PER TRIWULAN'!I790</f>
        <v xml:space="preserve"> Toroh </v>
      </c>
      <c r="D796" s="36" t="str">
        <f>'PER TRIWULAN'!B790</f>
        <v>SD NEGERI 2 PILANGPAYUNG</v>
      </c>
      <c r="E796" s="71">
        <f>'PER TRIWULAN'!X790</f>
        <v>89320000</v>
      </c>
      <c r="F796" s="89">
        <v>89320000</v>
      </c>
      <c r="G796" s="62">
        <v>5853000</v>
      </c>
      <c r="H796" s="62">
        <v>250000</v>
      </c>
      <c r="I796" s="62">
        <v>7709250</v>
      </c>
      <c r="J796" s="62">
        <v>8001050</v>
      </c>
      <c r="K796" s="62">
        <v>19243400</v>
      </c>
      <c r="L796" s="62">
        <v>6780950</v>
      </c>
      <c r="M796" s="62">
        <v>4262000</v>
      </c>
      <c r="N796" s="62">
        <v>32926750</v>
      </c>
      <c r="O796" s="62">
        <v>2238600</v>
      </c>
      <c r="P796" s="62">
        <v>0</v>
      </c>
      <c r="Q796" s="62">
        <v>1975000</v>
      </c>
      <c r="R796" s="62">
        <v>0</v>
      </c>
      <c r="S796" s="62">
        <v>0</v>
      </c>
      <c r="T796" s="72">
        <f t="shared" si="43"/>
        <v>89240000</v>
      </c>
      <c r="U796" s="59">
        <f t="shared" si="44"/>
        <v>0</v>
      </c>
      <c r="V796" s="57">
        <f t="shared" si="45"/>
        <v>80000</v>
      </c>
      <c r="W796" s="59">
        <v>80000</v>
      </c>
      <c r="X796" s="25"/>
    </row>
    <row r="797" spans="2:24">
      <c r="B797" s="79">
        <f>'PER TRIWULAN'!A791</f>
        <v>786</v>
      </c>
      <c r="C797" s="54" t="str">
        <f>'PER TRIWULAN'!I791</f>
        <v xml:space="preserve"> Toroh </v>
      </c>
      <c r="D797" s="36" t="str">
        <f>'PER TRIWULAN'!B791</f>
        <v>SD NEGERI 2 SUGIHAN</v>
      </c>
      <c r="E797" s="71">
        <f>'PER TRIWULAN'!X791</f>
        <v>77720000</v>
      </c>
      <c r="F797" s="89">
        <v>77720000</v>
      </c>
      <c r="G797" s="62">
        <v>4563000</v>
      </c>
      <c r="H797" s="62">
        <v>500000</v>
      </c>
      <c r="I797" s="62">
        <v>10238000</v>
      </c>
      <c r="J797" s="62">
        <v>11322400</v>
      </c>
      <c r="K797" s="62">
        <v>26396100</v>
      </c>
      <c r="L797" s="62">
        <v>5031500</v>
      </c>
      <c r="M797" s="62">
        <v>2519000</v>
      </c>
      <c r="N797" s="62">
        <v>16800000</v>
      </c>
      <c r="O797" s="62">
        <v>0</v>
      </c>
      <c r="P797" s="62">
        <v>350000</v>
      </c>
      <c r="Q797" s="62">
        <v>0</v>
      </c>
      <c r="R797" s="62">
        <v>0</v>
      </c>
      <c r="S797" s="62">
        <v>0</v>
      </c>
      <c r="T797" s="72">
        <f t="shared" si="43"/>
        <v>77720000</v>
      </c>
      <c r="U797" s="59">
        <f t="shared" si="44"/>
        <v>0</v>
      </c>
      <c r="V797" s="57">
        <f t="shared" si="45"/>
        <v>0</v>
      </c>
      <c r="W797" s="59">
        <v>0</v>
      </c>
      <c r="X797" s="25"/>
    </row>
    <row r="798" spans="2:24">
      <c r="B798" s="79">
        <f>'PER TRIWULAN'!A792</f>
        <v>787</v>
      </c>
      <c r="C798" s="54" t="str">
        <f>'PER TRIWULAN'!I792</f>
        <v xml:space="preserve"> Toroh </v>
      </c>
      <c r="D798" s="36" t="str">
        <f>'PER TRIWULAN'!B792</f>
        <v>SD NEGERI 3 SUGIHAN</v>
      </c>
      <c r="E798" s="71">
        <f>'PER TRIWULAN'!X792</f>
        <v>100630000</v>
      </c>
      <c r="F798" s="89">
        <v>100630000</v>
      </c>
      <c r="G798" s="62">
        <v>7285200</v>
      </c>
      <c r="H798" s="62">
        <v>0</v>
      </c>
      <c r="I798" s="62">
        <v>19817700</v>
      </c>
      <c r="J798" s="62">
        <v>15466500</v>
      </c>
      <c r="K798" s="62">
        <v>14974853</v>
      </c>
      <c r="L798" s="62">
        <v>1452047</v>
      </c>
      <c r="M798" s="62">
        <v>3745700</v>
      </c>
      <c r="N798" s="62">
        <v>30540000</v>
      </c>
      <c r="O798" s="62">
        <v>3898000</v>
      </c>
      <c r="P798" s="62">
        <v>0</v>
      </c>
      <c r="Q798" s="62">
        <v>2600000</v>
      </c>
      <c r="R798" s="62">
        <v>560000</v>
      </c>
      <c r="S798" s="62">
        <v>0</v>
      </c>
      <c r="T798" s="72">
        <f t="shared" si="43"/>
        <v>100340000</v>
      </c>
      <c r="U798" s="59">
        <f t="shared" si="44"/>
        <v>0</v>
      </c>
      <c r="V798" s="57">
        <f t="shared" si="45"/>
        <v>290000</v>
      </c>
      <c r="W798" s="59">
        <v>290000</v>
      </c>
      <c r="X798" s="25"/>
    </row>
    <row r="799" spans="2:24">
      <c r="B799" s="79">
        <f>'PER TRIWULAN'!A793</f>
        <v>788</v>
      </c>
      <c r="C799" s="54" t="str">
        <f>'PER TRIWULAN'!I793</f>
        <v xml:space="preserve"> Toroh </v>
      </c>
      <c r="D799" s="36" t="str">
        <f>'PER TRIWULAN'!B793</f>
        <v>SD NEGERI 4 SUGIHAN</v>
      </c>
      <c r="E799" s="71">
        <f>'PER TRIWULAN'!X793</f>
        <v>81780000</v>
      </c>
      <c r="F799" s="89">
        <v>81780000</v>
      </c>
      <c r="G799" s="62">
        <v>3464000</v>
      </c>
      <c r="H799" s="62">
        <v>108000</v>
      </c>
      <c r="I799" s="62">
        <v>12044450</v>
      </c>
      <c r="J799" s="62">
        <v>11468450</v>
      </c>
      <c r="K799" s="62">
        <v>29831500</v>
      </c>
      <c r="L799" s="62">
        <v>1247200</v>
      </c>
      <c r="M799" s="62">
        <v>5564000</v>
      </c>
      <c r="N799" s="62">
        <v>15191100</v>
      </c>
      <c r="O799" s="62">
        <v>490000</v>
      </c>
      <c r="P799" s="62">
        <v>0</v>
      </c>
      <c r="Q799" s="62">
        <v>2371300</v>
      </c>
      <c r="R799" s="62">
        <v>0</v>
      </c>
      <c r="S799" s="62">
        <v>0</v>
      </c>
      <c r="T799" s="72">
        <f t="shared" si="43"/>
        <v>81780000</v>
      </c>
      <c r="U799" s="59">
        <f t="shared" si="44"/>
        <v>0</v>
      </c>
      <c r="V799" s="57">
        <f t="shared" si="45"/>
        <v>0</v>
      </c>
      <c r="W799" s="59">
        <v>0</v>
      </c>
      <c r="X799" s="25"/>
    </row>
    <row r="800" spans="2:24">
      <c r="B800" s="79">
        <f>'PER TRIWULAN'!A794</f>
        <v>789</v>
      </c>
      <c r="C800" s="54" t="str">
        <f>'PER TRIWULAN'!I794</f>
        <v xml:space="preserve"> Toroh </v>
      </c>
      <c r="D800" s="36" t="str">
        <f>'PER TRIWULAN'!B794</f>
        <v>SD NEGERI 2 KRANGGANHARJO</v>
      </c>
      <c r="E800" s="71">
        <f>'PER TRIWULAN'!X794</f>
        <v>114260000</v>
      </c>
      <c r="F800" s="89">
        <v>114260000</v>
      </c>
      <c r="G800" s="62">
        <v>1200000</v>
      </c>
      <c r="H800" s="62">
        <v>406000</v>
      </c>
      <c r="I800" s="62">
        <v>18259650</v>
      </c>
      <c r="J800" s="62">
        <v>16298900</v>
      </c>
      <c r="K800" s="62">
        <v>37099050</v>
      </c>
      <c r="L800" s="62">
        <v>2933900</v>
      </c>
      <c r="M800" s="62">
        <v>4262500</v>
      </c>
      <c r="N800" s="62">
        <v>28000000</v>
      </c>
      <c r="O800" s="62">
        <v>1960000</v>
      </c>
      <c r="P800" s="62">
        <v>1375000</v>
      </c>
      <c r="Q800" s="62">
        <v>2465000</v>
      </c>
      <c r="R800" s="62">
        <v>0</v>
      </c>
      <c r="S800" s="62">
        <v>0</v>
      </c>
      <c r="T800" s="72">
        <f t="shared" si="43"/>
        <v>114260000</v>
      </c>
      <c r="U800" s="59">
        <f t="shared" si="44"/>
        <v>0</v>
      </c>
      <c r="V800" s="57">
        <f t="shared" si="45"/>
        <v>0</v>
      </c>
      <c r="W800" s="59">
        <v>0</v>
      </c>
      <c r="X800" s="25"/>
    </row>
    <row r="801" spans="2:24">
      <c r="B801" s="79">
        <f>'PER TRIWULAN'!A795</f>
        <v>790</v>
      </c>
      <c r="C801" s="54" t="str">
        <f>'PER TRIWULAN'!I795</f>
        <v xml:space="preserve"> Wirosari </v>
      </c>
      <c r="D801" s="36" t="str">
        <f>'PER TRIWULAN'!B795</f>
        <v>SD NEGERI 3 TAMBAKSELO</v>
      </c>
      <c r="E801" s="71">
        <f>'PER TRIWULAN'!X795</f>
        <v>75980000</v>
      </c>
      <c r="F801" s="89">
        <v>75980000</v>
      </c>
      <c r="G801" s="62">
        <v>3162000</v>
      </c>
      <c r="H801" s="62">
        <v>500000</v>
      </c>
      <c r="I801" s="62">
        <v>13704050</v>
      </c>
      <c r="J801" s="62">
        <v>11290950</v>
      </c>
      <c r="K801" s="62">
        <v>12788000</v>
      </c>
      <c r="L801" s="62">
        <v>3730000</v>
      </c>
      <c r="M801" s="62">
        <v>8130000</v>
      </c>
      <c r="N801" s="62">
        <v>15000000</v>
      </c>
      <c r="O801" s="62">
        <v>4120000</v>
      </c>
      <c r="P801" s="62">
        <v>0</v>
      </c>
      <c r="Q801" s="62">
        <v>3005000</v>
      </c>
      <c r="R801" s="62">
        <v>550000</v>
      </c>
      <c r="S801" s="62">
        <v>0</v>
      </c>
      <c r="T801" s="72">
        <f t="shared" si="43"/>
        <v>75980000</v>
      </c>
      <c r="U801" s="59">
        <f t="shared" si="44"/>
        <v>0</v>
      </c>
      <c r="V801" s="57">
        <f t="shared" si="45"/>
        <v>0</v>
      </c>
      <c r="W801" s="59" t="e">
        <f>V801-#REF!</f>
        <v>#REF!</v>
      </c>
      <c r="X801" s="25"/>
    </row>
    <row r="802" spans="2:24">
      <c r="B802" s="79">
        <f>'PER TRIWULAN'!A796</f>
        <v>791</v>
      </c>
      <c r="C802" s="54" t="str">
        <f>'PER TRIWULAN'!I796</f>
        <v xml:space="preserve"> Wirosari </v>
      </c>
      <c r="D802" s="36" t="str">
        <f>'PER TRIWULAN'!B796</f>
        <v>SD NEGERI 1 DOKORO</v>
      </c>
      <c r="E802" s="71">
        <f>'PER TRIWULAN'!X796</f>
        <v>107300000</v>
      </c>
      <c r="F802" s="89">
        <v>107300000</v>
      </c>
      <c r="G802" s="62">
        <v>9129100</v>
      </c>
      <c r="H802" s="62">
        <v>0</v>
      </c>
      <c r="I802" s="62">
        <v>9411550</v>
      </c>
      <c r="J802" s="62">
        <v>12390400</v>
      </c>
      <c r="K802" s="62">
        <v>27571500</v>
      </c>
      <c r="L802" s="62">
        <v>1398200</v>
      </c>
      <c r="M802" s="62">
        <v>3700000</v>
      </c>
      <c r="N802" s="62">
        <v>21450000</v>
      </c>
      <c r="O802" s="62">
        <v>18869250</v>
      </c>
      <c r="P802" s="62">
        <v>0</v>
      </c>
      <c r="Q802" s="62">
        <v>1500000</v>
      </c>
      <c r="R802" s="62">
        <v>1880000</v>
      </c>
      <c r="S802" s="62">
        <v>0</v>
      </c>
      <c r="T802" s="72">
        <f t="shared" si="43"/>
        <v>107300000</v>
      </c>
      <c r="U802" s="59">
        <f t="shared" si="44"/>
        <v>0</v>
      </c>
      <c r="V802" s="57">
        <f t="shared" si="45"/>
        <v>0</v>
      </c>
      <c r="W802" s="59" t="e">
        <f>V802-#REF!</f>
        <v>#REF!</v>
      </c>
      <c r="X802" s="25"/>
    </row>
    <row r="803" spans="2:24">
      <c r="B803" s="79">
        <f>'PER TRIWULAN'!A797</f>
        <v>792</v>
      </c>
      <c r="C803" s="54" t="str">
        <f>'PER TRIWULAN'!I797</f>
        <v xml:space="preserve"> Wirosari </v>
      </c>
      <c r="D803" s="36" t="str">
        <f>'PER TRIWULAN'!B797</f>
        <v>SD NEGERI 1 GEDANGAN</v>
      </c>
      <c r="E803" s="71">
        <f>'PER TRIWULAN'!X797</f>
        <v>69600000</v>
      </c>
      <c r="F803" s="89">
        <v>69600000</v>
      </c>
      <c r="G803" s="62">
        <v>3386500</v>
      </c>
      <c r="H803" s="62">
        <v>500000</v>
      </c>
      <c r="I803" s="62">
        <v>22406750</v>
      </c>
      <c r="J803" s="62">
        <v>6826200</v>
      </c>
      <c r="K803" s="62">
        <v>17024600</v>
      </c>
      <c r="L803" s="62">
        <v>1046150</v>
      </c>
      <c r="M803" s="62">
        <v>1028000</v>
      </c>
      <c r="N803" s="62">
        <v>12600000</v>
      </c>
      <c r="O803" s="62">
        <v>3021800</v>
      </c>
      <c r="P803" s="62"/>
      <c r="Q803" s="62">
        <v>950000</v>
      </c>
      <c r="R803" s="62">
        <v>810000</v>
      </c>
      <c r="S803" s="62"/>
      <c r="T803" s="72">
        <f t="shared" si="43"/>
        <v>69600000</v>
      </c>
      <c r="U803" s="59">
        <f t="shared" si="44"/>
        <v>0</v>
      </c>
      <c r="V803" s="57">
        <f t="shared" si="45"/>
        <v>0</v>
      </c>
      <c r="W803" s="59" t="e">
        <f>V803-#REF!</f>
        <v>#REF!</v>
      </c>
      <c r="X803" s="25"/>
    </row>
    <row r="804" spans="2:24">
      <c r="B804" s="79">
        <f>'PER TRIWULAN'!A798</f>
        <v>793</v>
      </c>
      <c r="C804" s="54" t="str">
        <f>'PER TRIWULAN'!I798</f>
        <v xml:space="preserve"> Wirosari </v>
      </c>
      <c r="D804" s="36" t="str">
        <f>'PER TRIWULAN'!B798</f>
        <v>SD NEGERI 1 KALIREJO</v>
      </c>
      <c r="E804" s="71">
        <f>'PER TRIWULAN'!X798</f>
        <v>79750000</v>
      </c>
      <c r="F804" s="89">
        <v>79750000</v>
      </c>
      <c r="G804" s="62">
        <v>3447800</v>
      </c>
      <c r="H804" s="62">
        <v>1080000</v>
      </c>
      <c r="I804" s="62">
        <v>14021000</v>
      </c>
      <c r="J804" s="62">
        <v>9827400</v>
      </c>
      <c r="K804" s="62">
        <v>15397250</v>
      </c>
      <c r="L804" s="62">
        <v>3201750</v>
      </c>
      <c r="M804" s="62">
        <v>3504000</v>
      </c>
      <c r="N804" s="62">
        <v>15600000</v>
      </c>
      <c r="O804" s="62">
        <v>8022300</v>
      </c>
      <c r="P804" s="62">
        <v>0</v>
      </c>
      <c r="Q804" s="62">
        <v>5648500</v>
      </c>
      <c r="R804" s="62">
        <v>0</v>
      </c>
      <c r="S804" s="62">
        <v>0</v>
      </c>
      <c r="T804" s="72">
        <f t="shared" si="43"/>
        <v>79750000</v>
      </c>
      <c r="U804" s="59">
        <f t="shared" si="44"/>
        <v>0</v>
      </c>
      <c r="V804" s="57">
        <f t="shared" si="45"/>
        <v>0</v>
      </c>
      <c r="W804" s="59" t="e">
        <f>V804-#REF!</f>
        <v>#REF!</v>
      </c>
      <c r="X804" s="25"/>
    </row>
    <row r="805" spans="2:24">
      <c r="B805" s="79">
        <f>'PER TRIWULAN'!A799</f>
        <v>794</v>
      </c>
      <c r="C805" s="54" t="str">
        <f>'PER TRIWULAN'!I799</f>
        <v xml:space="preserve"> Wirosari </v>
      </c>
      <c r="D805" s="36" t="str">
        <f>'PER TRIWULAN'!B799</f>
        <v>SD NEGERI 1 KARANGASEM</v>
      </c>
      <c r="E805" s="71">
        <f>'PER TRIWULAN'!X799</f>
        <v>96570000</v>
      </c>
      <c r="F805" s="89">
        <v>96570000</v>
      </c>
      <c r="G805" s="62">
        <v>9689000</v>
      </c>
      <c r="H805" s="62">
        <v>250000</v>
      </c>
      <c r="I805" s="62">
        <v>26438150</v>
      </c>
      <c r="J805" s="62">
        <v>10764300</v>
      </c>
      <c r="K805" s="62">
        <v>13120100</v>
      </c>
      <c r="L805" s="62">
        <v>4151000</v>
      </c>
      <c r="M805" s="62">
        <v>7970000</v>
      </c>
      <c r="N805" s="62">
        <v>18600000</v>
      </c>
      <c r="O805" s="62">
        <v>2541800</v>
      </c>
      <c r="P805" s="62">
        <v>0</v>
      </c>
      <c r="Q805" s="62">
        <v>2860650</v>
      </c>
      <c r="R805" s="62">
        <v>185000</v>
      </c>
      <c r="S805" s="62">
        <v>0</v>
      </c>
      <c r="T805" s="72">
        <f t="shared" si="43"/>
        <v>96570000</v>
      </c>
      <c r="U805" s="59">
        <f t="shared" si="44"/>
        <v>0</v>
      </c>
      <c r="V805" s="57">
        <f t="shared" si="45"/>
        <v>0</v>
      </c>
      <c r="W805" s="59" t="e">
        <f>V805-#REF!</f>
        <v>#REF!</v>
      </c>
      <c r="X805" s="25"/>
    </row>
    <row r="806" spans="2:24">
      <c r="B806" s="79">
        <f>'PER TRIWULAN'!A800</f>
        <v>795</v>
      </c>
      <c r="C806" s="54" t="str">
        <f>'PER TRIWULAN'!I800</f>
        <v xml:space="preserve"> Wirosari </v>
      </c>
      <c r="D806" s="36" t="str">
        <f>'PER TRIWULAN'!B800</f>
        <v>SD NEGERI 1 KROPAK</v>
      </c>
      <c r="E806" s="71">
        <f>'PER TRIWULAN'!X800</f>
        <v>114840000</v>
      </c>
      <c r="F806" s="89">
        <v>114840000</v>
      </c>
      <c r="G806" s="62">
        <v>1975000</v>
      </c>
      <c r="H806" s="62">
        <v>1996000</v>
      </c>
      <c r="I806" s="62">
        <v>24147900</v>
      </c>
      <c r="J806" s="62">
        <v>17391200</v>
      </c>
      <c r="K806" s="62">
        <v>38830050</v>
      </c>
      <c r="L806" s="62">
        <v>514000</v>
      </c>
      <c r="M806" s="62">
        <v>4713800</v>
      </c>
      <c r="N806" s="62">
        <v>19800000</v>
      </c>
      <c r="O806" s="62">
        <v>1822700</v>
      </c>
      <c r="P806" s="62">
        <v>0</v>
      </c>
      <c r="Q806" s="62">
        <v>3649350</v>
      </c>
      <c r="R806" s="62">
        <v>0</v>
      </c>
      <c r="S806" s="62">
        <v>0</v>
      </c>
      <c r="T806" s="72">
        <f t="shared" si="43"/>
        <v>114840000</v>
      </c>
      <c r="U806" s="59">
        <f t="shared" si="44"/>
        <v>0</v>
      </c>
      <c r="V806" s="57">
        <f t="shared" si="45"/>
        <v>0</v>
      </c>
      <c r="W806" s="59" t="e">
        <f>V806-#REF!</f>
        <v>#REF!</v>
      </c>
      <c r="X806" s="25"/>
    </row>
    <row r="807" spans="2:24">
      <c r="B807" s="79">
        <f>'PER TRIWULAN'!A801</f>
        <v>796</v>
      </c>
      <c r="C807" s="54" t="str">
        <f>'PER TRIWULAN'!I801</f>
        <v xml:space="preserve"> Wirosari </v>
      </c>
      <c r="D807" s="36" t="str">
        <f>'PER TRIWULAN'!B801</f>
        <v>SD NEGERI 1 MOJOREBO</v>
      </c>
      <c r="E807" s="71">
        <f>'PER TRIWULAN'!X801</f>
        <v>78590000</v>
      </c>
      <c r="F807" s="89">
        <v>78590000</v>
      </c>
      <c r="G807" s="62">
        <v>12684300</v>
      </c>
      <c r="H807" s="62">
        <v>1391150</v>
      </c>
      <c r="I807" s="62">
        <v>11734850</v>
      </c>
      <c r="J807" s="62">
        <v>12253550</v>
      </c>
      <c r="K807" s="62">
        <v>1955300</v>
      </c>
      <c r="L807" s="62">
        <v>1401900</v>
      </c>
      <c r="M807" s="62">
        <v>10413400</v>
      </c>
      <c r="N807" s="62">
        <v>15600000</v>
      </c>
      <c r="O807" s="62">
        <v>5080000</v>
      </c>
      <c r="P807" s="62">
        <v>0</v>
      </c>
      <c r="Q807" s="62">
        <v>2285000</v>
      </c>
      <c r="R807" s="62">
        <v>712500</v>
      </c>
      <c r="S807" s="62">
        <v>2988000</v>
      </c>
      <c r="T807" s="72">
        <f t="shared" si="43"/>
        <v>78499950</v>
      </c>
      <c r="U807" s="59">
        <f t="shared" si="44"/>
        <v>0</v>
      </c>
      <c r="V807" s="57">
        <f t="shared" si="45"/>
        <v>90050</v>
      </c>
      <c r="W807" s="59" t="e">
        <f>V807-#REF!</f>
        <v>#REF!</v>
      </c>
      <c r="X807" s="25"/>
    </row>
    <row r="808" spans="2:24">
      <c r="B808" s="79">
        <f>'PER TRIWULAN'!A802</f>
        <v>797</v>
      </c>
      <c r="C808" s="54" t="str">
        <f>'PER TRIWULAN'!I802</f>
        <v xml:space="preserve"> Wirosari </v>
      </c>
      <c r="D808" s="36" t="str">
        <f>'PER TRIWULAN'!B802</f>
        <v>SD NEGERI 1 SAMBIREJO</v>
      </c>
      <c r="E808" s="71">
        <f>'PER TRIWULAN'!X802</f>
        <v>77140000</v>
      </c>
      <c r="F808" s="89">
        <v>77140000</v>
      </c>
      <c r="G808" s="62">
        <v>9631450</v>
      </c>
      <c r="H808" s="62">
        <v>0</v>
      </c>
      <c r="I808" s="62">
        <v>9399700</v>
      </c>
      <c r="J808" s="62">
        <v>1947600</v>
      </c>
      <c r="K808" s="62">
        <v>6855700</v>
      </c>
      <c r="L808" s="62">
        <v>13630500</v>
      </c>
      <c r="M808" s="62">
        <v>4450000</v>
      </c>
      <c r="N808" s="62">
        <v>15400000</v>
      </c>
      <c r="O808" s="62">
        <v>4442150</v>
      </c>
      <c r="P808" s="62">
        <v>0</v>
      </c>
      <c r="Q808" s="62">
        <v>1089900</v>
      </c>
      <c r="R808" s="62">
        <v>10293000</v>
      </c>
      <c r="S808" s="62">
        <v>0</v>
      </c>
      <c r="T808" s="72">
        <f t="shared" si="43"/>
        <v>77140000</v>
      </c>
      <c r="U808" s="59">
        <f t="shared" si="44"/>
        <v>0</v>
      </c>
      <c r="V808" s="57">
        <f t="shared" si="45"/>
        <v>0</v>
      </c>
      <c r="W808" s="59" t="e">
        <f>V808-#REF!</f>
        <v>#REF!</v>
      </c>
      <c r="X808" s="25"/>
    </row>
    <row r="809" spans="2:24">
      <c r="B809" s="79">
        <f>'PER TRIWULAN'!A803</f>
        <v>798</v>
      </c>
      <c r="C809" s="54" t="str">
        <f>'PER TRIWULAN'!I803</f>
        <v xml:space="preserve"> Wirosari </v>
      </c>
      <c r="D809" s="36" t="str">
        <f>'PER TRIWULAN'!B803</f>
        <v>SD NEGERI 1 TAMBAKSELO</v>
      </c>
      <c r="E809" s="71">
        <f>'PER TRIWULAN'!X803</f>
        <v>79460000</v>
      </c>
      <c r="F809" s="89">
        <v>79460000</v>
      </c>
      <c r="G809" s="62">
        <v>10714950</v>
      </c>
      <c r="H809" s="62">
        <v>500000</v>
      </c>
      <c r="I809" s="62">
        <v>13069000</v>
      </c>
      <c r="J809" s="62">
        <v>6556013</v>
      </c>
      <c r="K809" s="62">
        <v>16690580</v>
      </c>
      <c r="L809" s="62">
        <v>1562907</v>
      </c>
      <c r="M809" s="62">
        <v>5267450</v>
      </c>
      <c r="N809" s="62">
        <v>15250000</v>
      </c>
      <c r="O809" s="62">
        <v>5699100</v>
      </c>
      <c r="P809" s="62">
        <v>0</v>
      </c>
      <c r="Q809" s="62">
        <v>2400000</v>
      </c>
      <c r="R809" s="62">
        <v>1750000</v>
      </c>
      <c r="S809" s="62">
        <v>0</v>
      </c>
      <c r="T809" s="72">
        <f t="shared" si="43"/>
        <v>79460000</v>
      </c>
      <c r="U809" s="59">
        <f t="shared" si="44"/>
        <v>0</v>
      </c>
      <c r="V809" s="57">
        <f t="shared" si="45"/>
        <v>0</v>
      </c>
      <c r="W809" s="59" t="e">
        <f>V809-#REF!</f>
        <v>#REF!</v>
      </c>
      <c r="X809" s="25"/>
    </row>
    <row r="810" spans="2:24">
      <c r="B810" s="79">
        <f>'PER TRIWULAN'!A804</f>
        <v>799</v>
      </c>
      <c r="C810" s="54" t="str">
        <f>'PER TRIWULAN'!I804</f>
        <v xml:space="preserve"> Wirosari </v>
      </c>
      <c r="D810" s="36" t="str">
        <f>'PER TRIWULAN'!B804</f>
        <v>SD NEGERI 1 TANJUNGREJO</v>
      </c>
      <c r="E810" s="71">
        <f>'PER TRIWULAN'!X804</f>
        <v>107880000</v>
      </c>
      <c r="F810" s="89">
        <v>107880000</v>
      </c>
      <c r="G810" s="62">
        <v>1220000</v>
      </c>
      <c r="H810" s="62">
        <v>195000</v>
      </c>
      <c r="I810" s="62">
        <v>18610000</v>
      </c>
      <c r="J810" s="62">
        <v>14135830</v>
      </c>
      <c r="K810" s="62">
        <v>25923250</v>
      </c>
      <c r="L810" s="62">
        <v>18322420</v>
      </c>
      <c r="M810" s="62">
        <v>1115000</v>
      </c>
      <c r="N810" s="62">
        <v>21570000</v>
      </c>
      <c r="O810" s="62">
        <v>5088500</v>
      </c>
      <c r="P810" s="62"/>
      <c r="Q810" s="62">
        <v>1100000</v>
      </c>
      <c r="R810" s="62">
        <v>600000</v>
      </c>
      <c r="S810" s="62"/>
      <c r="T810" s="72">
        <f t="shared" si="43"/>
        <v>107880000</v>
      </c>
      <c r="U810" s="59">
        <f t="shared" si="44"/>
        <v>0</v>
      </c>
      <c r="V810" s="57">
        <f t="shared" si="45"/>
        <v>0</v>
      </c>
      <c r="W810" s="59" t="e">
        <f>V810-#REF!</f>
        <v>#REF!</v>
      </c>
      <c r="X810" s="25"/>
    </row>
    <row r="811" spans="2:24">
      <c r="B811" s="79">
        <f>'PER TRIWULAN'!A805</f>
        <v>800</v>
      </c>
      <c r="C811" s="54" t="str">
        <f>'PER TRIWULAN'!I805</f>
        <v xml:space="preserve"> Wirosari </v>
      </c>
      <c r="D811" s="36" t="str">
        <f>'PER TRIWULAN'!B805</f>
        <v>SD NEGERI 1 TEGALREO</v>
      </c>
      <c r="E811" s="71">
        <f>'PER TRIWULAN'!X805</f>
        <v>162980000</v>
      </c>
      <c r="F811" s="89">
        <v>162980000</v>
      </c>
      <c r="G811" s="62">
        <v>6250500</v>
      </c>
      <c r="H811" s="62">
        <v>610000</v>
      </c>
      <c r="I811" s="62">
        <v>22421600</v>
      </c>
      <c r="J811" s="62">
        <v>11843700</v>
      </c>
      <c r="K811" s="62">
        <v>34433900</v>
      </c>
      <c r="L811" s="62">
        <v>5252900</v>
      </c>
      <c r="M811" s="62">
        <v>28908400</v>
      </c>
      <c r="N811" s="62">
        <v>24000000</v>
      </c>
      <c r="O811" s="62">
        <v>270000</v>
      </c>
      <c r="P811" s="62">
        <v>0</v>
      </c>
      <c r="Q811" s="62">
        <v>3500000</v>
      </c>
      <c r="R811" s="62">
        <v>740000</v>
      </c>
      <c r="S811" s="62">
        <v>24749000</v>
      </c>
      <c r="T811" s="72">
        <f t="shared" si="43"/>
        <v>162980000</v>
      </c>
      <c r="U811" s="59">
        <f t="shared" si="44"/>
        <v>0</v>
      </c>
      <c r="V811" s="57">
        <f t="shared" si="45"/>
        <v>0</v>
      </c>
      <c r="W811" s="59" t="e">
        <f>V811-#REF!</f>
        <v>#REF!</v>
      </c>
      <c r="X811" s="25"/>
    </row>
    <row r="812" spans="2:24">
      <c r="B812" s="79">
        <f>'PER TRIWULAN'!A806</f>
        <v>801</v>
      </c>
      <c r="C812" s="54" t="str">
        <f>'PER TRIWULAN'!I806</f>
        <v xml:space="preserve"> Wirosari </v>
      </c>
      <c r="D812" s="36" t="str">
        <f>'PER TRIWULAN'!B806</f>
        <v>SD NEGERI 10 WIROSARI</v>
      </c>
      <c r="E812" s="71">
        <f>'PER TRIWULAN'!X806</f>
        <v>51910000</v>
      </c>
      <c r="F812" s="89">
        <v>51910000</v>
      </c>
      <c r="G812" s="62">
        <v>3115000</v>
      </c>
      <c r="H812" s="62">
        <v>250000</v>
      </c>
      <c r="I812" s="62">
        <v>7114700</v>
      </c>
      <c r="J812" s="62">
        <v>7819950</v>
      </c>
      <c r="K812" s="62">
        <v>10931425</v>
      </c>
      <c r="L812" s="62">
        <v>2338100</v>
      </c>
      <c r="M812" s="62">
        <v>3272350</v>
      </c>
      <c r="N812" s="62">
        <v>9600000</v>
      </c>
      <c r="O812" s="62">
        <v>4724825</v>
      </c>
      <c r="P812" s="62"/>
      <c r="Q812" s="62">
        <v>1591500</v>
      </c>
      <c r="R812" s="62">
        <v>1152150</v>
      </c>
      <c r="S812" s="62"/>
      <c r="T812" s="72">
        <f t="shared" si="43"/>
        <v>51910000</v>
      </c>
      <c r="U812" s="59">
        <f t="shared" si="44"/>
        <v>0</v>
      </c>
      <c r="V812" s="57">
        <f t="shared" si="45"/>
        <v>0</v>
      </c>
      <c r="W812" s="59" t="e">
        <f>V812-#REF!</f>
        <v>#REF!</v>
      </c>
      <c r="X812" s="25"/>
    </row>
    <row r="813" spans="2:24">
      <c r="B813" s="79">
        <f>'PER TRIWULAN'!A807</f>
        <v>802</v>
      </c>
      <c r="C813" s="54" t="str">
        <f>'PER TRIWULAN'!I807</f>
        <v xml:space="preserve"> Wirosari </v>
      </c>
      <c r="D813" s="36" t="str">
        <f>'PER TRIWULAN'!B807</f>
        <v>SD NEGERI 1DAPURNO</v>
      </c>
      <c r="E813" s="71">
        <f>'PER TRIWULAN'!X807</f>
        <v>129920000</v>
      </c>
      <c r="F813" s="89">
        <v>129920000</v>
      </c>
      <c r="G813" s="62">
        <v>11781400</v>
      </c>
      <c r="H813" s="62">
        <v>1930000</v>
      </c>
      <c r="I813" s="62">
        <v>27196700</v>
      </c>
      <c r="J813" s="62">
        <v>17175500</v>
      </c>
      <c r="K813" s="62">
        <v>14765600</v>
      </c>
      <c r="L813" s="62">
        <v>1940200</v>
      </c>
      <c r="M813" s="62">
        <v>6761000</v>
      </c>
      <c r="N813" s="62">
        <v>25500000</v>
      </c>
      <c r="O813" s="62">
        <v>5023400</v>
      </c>
      <c r="P813" s="62">
        <v>1880000</v>
      </c>
      <c r="Q813" s="62">
        <v>12413000</v>
      </c>
      <c r="R813" s="62">
        <v>3503200</v>
      </c>
      <c r="S813" s="62">
        <v>50000</v>
      </c>
      <c r="T813" s="72">
        <f t="shared" si="43"/>
        <v>129920000</v>
      </c>
      <c r="U813" s="59">
        <f t="shared" si="44"/>
        <v>0</v>
      </c>
      <c r="V813" s="57">
        <f t="shared" si="45"/>
        <v>0</v>
      </c>
      <c r="W813" s="59" t="e">
        <f>V813-#REF!</f>
        <v>#REF!</v>
      </c>
      <c r="X813" s="25"/>
    </row>
    <row r="814" spans="2:24">
      <c r="B814" s="79">
        <f>'PER TRIWULAN'!A808</f>
        <v>803</v>
      </c>
      <c r="C814" s="54" t="str">
        <f>'PER TRIWULAN'!I808</f>
        <v xml:space="preserve"> Wirosari </v>
      </c>
      <c r="D814" s="36" t="str">
        <f>'PER TRIWULAN'!B808</f>
        <v>SD NEGERI 2 DAPURNO</v>
      </c>
      <c r="E814" s="71">
        <f>'PER TRIWULAN'!X808</f>
        <v>67280000</v>
      </c>
      <c r="F814" s="89">
        <v>67280000</v>
      </c>
      <c r="G814" s="62">
        <v>2143000</v>
      </c>
      <c r="H814" s="62">
        <v>700000</v>
      </c>
      <c r="I814" s="62">
        <v>11484100</v>
      </c>
      <c r="J814" s="62">
        <v>12941600</v>
      </c>
      <c r="K814" s="62">
        <v>7012000</v>
      </c>
      <c r="L814" s="62">
        <v>350000</v>
      </c>
      <c r="M814" s="62">
        <v>10917000</v>
      </c>
      <c r="N814" s="62">
        <v>13443000</v>
      </c>
      <c r="O814" s="62">
        <v>4117300</v>
      </c>
      <c r="P814" s="62" t="s">
        <v>1906</v>
      </c>
      <c r="Q814" s="62">
        <v>3302000</v>
      </c>
      <c r="R814" s="62">
        <v>870000</v>
      </c>
      <c r="S814" s="62"/>
      <c r="T814" s="72">
        <f t="shared" si="43"/>
        <v>67280000</v>
      </c>
      <c r="U814" s="59">
        <f t="shared" si="44"/>
        <v>0</v>
      </c>
      <c r="V814" s="57">
        <f t="shared" si="45"/>
        <v>0</v>
      </c>
      <c r="W814" s="59" t="e">
        <f>V814-#REF!</f>
        <v>#REF!</v>
      </c>
      <c r="X814" s="25"/>
    </row>
    <row r="815" spans="2:24">
      <c r="B815" s="79">
        <f>'PER TRIWULAN'!A809</f>
        <v>804</v>
      </c>
      <c r="C815" s="54" t="str">
        <f>'PER TRIWULAN'!I809</f>
        <v xml:space="preserve"> Wirosari </v>
      </c>
      <c r="D815" s="36" t="str">
        <f>'PER TRIWULAN'!B809</f>
        <v>SD NEGERI 2 DOKORO</v>
      </c>
      <c r="E815" s="71">
        <f>'PER TRIWULAN'!X809</f>
        <v>116580000</v>
      </c>
      <c r="F815" s="89">
        <v>116580000</v>
      </c>
      <c r="G815" s="62">
        <v>10780000</v>
      </c>
      <c r="H815" s="62">
        <v>1060000</v>
      </c>
      <c r="I815" s="62">
        <v>19721200</v>
      </c>
      <c r="J815" s="62">
        <v>13613650</v>
      </c>
      <c r="K815" s="62">
        <v>9207500</v>
      </c>
      <c r="L815" s="62">
        <v>10245000</v>
      </c>
      <c r="M815" s="62">
        <v>10248000</v>
      </c>
      <c r="N815" s="62">
        <v>23250000</v>
      </c>
      <c r="O815" s="62">
        <v>9241050</v>
      </c>
      <c r="P815" s="62">
        <v>0</v>
      </c>
      <c r="Q815" s="62">
        <v>678600</v>
      </c>
      <c r="R815" s="62">
        <v>290000</v>
      </c>
      <c r="S815" s="62">
        <v>8245000</v>
      </c>
      <c r="T815" s="72">
        <f t="shared" si="43"/>
        <v>116580000</v>
      </c>
      <c r="U815" s="59">
        <f t="shared" si="44"/>
        <v>0</v>
      </c>
      <c r="V815" s="57">
        <f t="shared" si="45"/>
        <v>0</v>
      </c>
      <c r="W815" s="59" t="e">
        <f>V815-#REF!</f>
        <v>#REF!</v>
      </c>
      <c r="X815" s="25"/>
    </row>
    <row r="816" spans="2:24">
      <c r="B816" s="79">
        <f>'PER TRIWULAN'!A810</f>
        <v>805</v>
      </c>
      <c r="C816" s="54" t="str">
        <f>'PER TRIWULAN'!I810</f>
        <v xml:space="preserve"> Wirosari </v>
      </c>
      <c r="D816" s="36" t="str">
        <f>'PER TRIWULAN'!B810</f>
        <v>SD NEGERI 2 KALIREJO</v>
      </c>
      <c r="E816" s="71">
        <f>'PER TRIWULAN'!X810</f>
        <v>117740000</v>
      </c>
      <c r="F816" s="89">
        <v>117740000</v>
      </c>
      <c r="G816" s="62">
        <v>5593000</v>
      </c>
      <c r="H816" s="62">
        <v>1940000</v>
      </c>
      <c r="I816" s="62">
        <v>19340600</v>
      </c>
      <c r="J816" s="62">
        <v>15770850</v>
      </c>
      <c r="K816" s="62">
        <v>40262248</v>
      </c>
      <c r="L816" s="62">
        <v>2290352</v>
      </c>
      <c r="M816" s="62">
        <v>8387550</v>
      </c>
      <c r="N816" s="62">
        <v>20700000</v>
      </c>
      <c r="O816" s="62">
        <v>2255400</v>
      </c>
      <c r="P816" s="62">
        <v>0</v>
      </c>
      <c r="Q816" s="62">
        <v>1200000</v>
      </c>
      <c r="R816" s="62"/>
      <c r="S816" s="62"/>
      <c r="T816" s="72">
        <f t="shared" si="43"/>
        <v>117740000</v>
      </c>
      <c r="U816" s="59">
        <f t="shared" si="44"/>
        <v>0</v>
      </c>
      <c r="V816" s="57">
        <f t="shared" si="45"/>
        <v>0</v>
      </c>
      <c r="W816" s="59" t="e">
        <f>V816-#REF!</f>
        <v>#REF!</v>
      </c>
      <c r="X816" s="25"/>
    </row>
    <row r="817" spans="2:24">
      <c r="B817" s="79">
        <f>'PER TRIWULAN'!A811</f>
        <v>806</v>
      </c>
      <c r="C817" s="54" t="str">
        <f>'PER TRIWULAN'!I811</f>
        <v xml:space="preserve"> Wirosari </v>
      </c>
      <c r="D817" s="36" t="str">
        <f>'PER TRIWULAN'!B811</f>
        <v>SD NEGERI 2 KARANGASEM</v>
      </c>
      <c r="E817" s="71">
        <f>'PER TRIWULAN'!X811</f>
        <v>151090000</v>
      </c>
      <c r="F817" s="89">
        <v>151090000</v>
      </c>
      <c r="G817" s="62">
        <v>6400000</v>
      </c>
      <c r="H817" s="62">
        <v>264000</v>
      </c>
      <c r="I817" s="62">
        <v>24714400</v>
      </c>
      <c r="J817" s="62">
        <v>13122500</v>
      </c>
      <c r="K817" s="62">
        <v>28323100</v>
      </c>
      <c r="L817" s="62">
        <v>16097000</v>
      </c>
      <c r="M817" s="62">
        <v>10504500</v>
      </c>
      <c r="N817" s="62">
        <v>30225000</v>
      </c>
      <c r="O817" s="62">
        <v>6957000</v>
      </c>
      <c r="P817" s="62">
        <v>9830000</v>
      </c>
      <c r="Q817" s="62">
        <v>2800000</v>
      </c>
      <c r="R817" s="62">
        <v>1302500</v>
      </c>
      <c r="S817" s="62">
        <v>550000</v>
      </c>
      <c r="T817" s="72">
        <f t="shared" si="43"/>
        <v>151090000</v>
      </c>
      <c r="U817" s="59">
        <f t="shared" si="44"/>
        <v>0</v>
      </c>
      <c r="V817" s="57">
        <f t="shared" si="45"/>
        <v>0</v>
      </c>
      <c r="W817" s="59" t="e">
        <f>V817-#REF!</f>
        <v>#REF!</v>
      </c>
      <c r="X817" s="25"/>
    </row>
    <row r="818" spans="2:24">
      <c r="B818" s="79">
        <f>'PER TRIWULAN'!A812</f>
        <v>807</v>
      </c>
      <c r="C818" s="54" t="str">
        <f>'PER TRIWULAN'!I812</f>
        <v xml:space="preserve"> Wirosari </v>
      </c>
      <c r="D818" s="36" t="str">
        <f>'PER TRIWULAN'!B812</f>
        <v>SD NEGERI 2 KROPAK</v>
      </c>
      <c r="E818" s="71">
        <f>'PER TRIWULAN'!X812</f>
        <v>123540000</v>
      </c>
      <c r="F818" s="89">
        <v>123540000</v>
      </c>
      <c r="G818" s="62">
        <v>12304650</v>
      </c>
      <c r="H818" s="62">
        <v>340000</v>
      </c>
      <c r="I818" s="62">
        <v>26520650</v>
      </c>
      <c r="J818" s="62">
        <v>13952500</v>
      </c>
      <c r="K818" s="62">
        <v>23686415</v>
      </c>
      <c r="L818" s="62">
        <v>3447785</v>
      </c>
      <c r="M818" s="62">
        <v>11729000</v>
      </c>
      <c r="N818" s="62">
        <v>22950000</v>
      </c>
      <c r="O818" s="62">
        <v>1436000</v>
      </c>
      <c r="P818" s="62">
        <v>1655000</v>
      </c>
      <c r="Q818" s="62">
        <v>1945000</v>
      </c>
      <c r="R818" s="62">
        <v>3573000</v>
      </c>
      <c r="S818" s="62"/>
      <c r="T818" s="72">
        <f t="shared" si="43"/>
        <v>123540000</v>
      </c>
      <c r="U818" s="59">
        <f t="shared" si="44"/>
        <v>0</v>
      </c>
      <c r="V818" s="57">
        <f t="shared" si="45"/>
        <v>0</v>
      </c>
      <c r="W818" s="59" t="e">
        <f>V818-#REF!</f>
        <v>#REF!</v>
      </c>
      <c r="X818" s="25"/>
    </row>
    <row r="819" spans="2:24">
      <c r="B819" s="79">
        <f>'PER TRIWULAN'!A813</f>
        <v>808</v>
      </c>
      <c r="C819" s="54" t="str">
        <f>'PER TRIWULAN'!I813</f>
        <v xml:space="preserve"> Wirosari </v>
      </c>
      <c r="D819" s="36" t="str">
        <f>'PER TRIWULAN'!B813</f>
        <v>SD NEGERI 2 MOJOREBO</v>
      </c>
      <c r="E819" s="71">
        <f>'PER TRIWULAN'!X813</f>
        <v>129340000</v>
      </c>
      <c r="F819" s="89">
        <v>129340000</v>
      </c>
      <c r="G819" s="62">
        <v>22081000</v>
      </c>
      <c r="H819" s="62">
        <v>969500</v>
      </c>
      <c r="I819" s="62">
        <v>20611500</v>
      </c>
      <c r="J819" s="62">
        <v>12291000</v>
      </c>
      <c r="K819" s="62">
        <v>29551100</v>
      </c>
      <c r="L819" s="62">
        <v>2444398</v>
      </c>
      <c r="M819" s="62">
        <v>1758000</v>
      </c>
      <c r="N819" s="62">
        <v>23400000</v>
      </c>
      <c r="O819" s="62">
        <v>7420000</v>
      </c>
      <c r="P819" s="62">
        <v>0</v>
      </c>
      <c r="Q819" s="62">
        <v>1750000</v>
      </c>
      <c r="R819" s="62">
        <v>922500</v>
      </c>
      <c r="S819" s="62">
        <v>6140500</v>
      </c>
      <c r="T819" s="72">
        <f t="shared" si="43"/>
        <v>129339498</v>
      </c>
      <c r="U819" s="59">
        <f t="shared" si="44"/>
        <v>0</v>
      </c>
      <c r="V819" s="57">
        <f t="shared" si="45"/>
        <v>502</v>
      </c>
      <c r="W819" s="59" t="e">
        <f>V819-#REF!</f>
        <v>#REF!</v>
      </c>
      <c r="X819" s="25"/>
    </row>
    <row r="820" spans="2:24">
      <c r="B820" s="79">
        <f>'PER TRIWULAN'!A814</f>
        <v>809</v>
      </c>
      <c r="C820" s="54" t="str">
        <f>'PER TRIWULAN'!I814</f>
        <v xml:space="preserve"> Wirosari </v>
      </c>
      <c r="D820" s="36" t="str">
        <f>'PER TRIWULAN'!B814</f>
        <v>SD NEGERI 2 TAMBAKREJO</v>
      </c>
      <c r="E820" s="71">
        <f>'PER TRIWULAN'!X814</f>
        <v>103240000</v>
      </c>
      <c r="F820" s="89">
        <v>103240000</v>
      </c>
      <c r="G820" s="62">
        <v>6399600</v>
      </c>
      <c r="H820" s="62">
        <v>367050</v>
      </c>
      <c r="I820" s="62">
        <v>30725350</v>
      </c>
      <c r="J820" s="62">
        <v>8291900</v>
      </c>
      <c r="K820" s="62">
        <v>21735600</v>
      </c>
      <c r="L820" s="62">
        <v>1695000</v>
      </c>
      <c r="M820" s="62">
        <v>6032200</v>
      </c>
      <c r="N820" s="62">
        <v>17720000</v>
      </c>
      <c r="O820" s="62">
        <v>2612800</v>
      </c>
      <c r="P820" s="62">
        <v>0</v>
      </c>
      <c r="Q820" s="62">
        <v>5063000</v>
      </c>
      <c r="R820" s="62">
        <v>750000</v>
      </c>
      <c r="S820" s="62">
        <v>1847500</v>
      </c>
      <c r="T820" s="72">
        <f t="shared" si="43"/>
        <v>103240000</v>
      </c>
      <c r="U820" s="59">
        <f t="shared" si="44"/>
        <v>0</v>
      </c>
      <c r="V820" s="57">
        <f t="shared" si="45"/>
        <v>0</v>
      </c>
      <c r="W820" s="59" t="e">
        <f>V820-#REF!</f>
        <v>#REF!</v>
      </c>
      <c r="X820" s="25"/>
    </row>
    <row r="821" spans="2:24">
      <c r="B821" s="79">
        <f>'PER TRIWULAN'!A815</f>
        <v>810</v>
      </c>
      <c r="C821" s="54" t="str">
        <f>'PER TRIWULAN'!I815</f>
        <v xml:space="preserve"> Wirosari </v>
      </c>
      <c r="D821" s="36" t="str">
        <f>'PER TRIWULAN'!B815</f>
        <v>SD NEGERI 2 TAMBAKSELO</v>
      </c>
      <c r="E821" s="71">
        <f>'PER TRIWULAN'!X815</f>
        <v>98020000</v>
      </c>
      <c r="F821" s="89">
        <v>98020000</v>
      </c>
      <c r="G821" s="62"/>
      <c r="H821" s="62"/>
      <c r="I821" s="62"/>
      <c r="J821" s="62">
        <v>6901200</v>
      </c>
      <c r="K821" s="62">
        <v>39415700</v>
      </c>
      <c r="L821" s="62"/>
      <c r="M821" s="62">
        <v>24595500</v>
      </c>
      <c r="N821" s="62">
        <v>23973000</v>
      </c>
      <c r="O821" s="62">
        <v>1632000</v>
      </c>
      <c r="P821" s="62"/>
      <c r="Q821" s="62">
        <v>1502600</v>
      </c>
      <c r="R821" s="62"/>
      <c r="S821" s="62"/>
      <c r="T821" s="72">
        <f t="shared" si="43"/>
        <v>98020000</v>
      </c>
      <c r="U821" s="59">
        <f t="shared" si="44"/>
        <v>0</v>
      </c>
      <c r="V821" s="57">
        <f t="shared" si="45"/>
        <v>0</v>
      </c>
      <c r="W821" s="59" t="e">
        <f>V821-#REF!</f>
        <v>#REF!</v>
      </c>
      <c r="X821" s="25"/>
    </row>
    <row r="822" spans="2:24">
      <c r="B822" s="79">
        <f>'PER TRIWULAN'!A816</f>
        <v>811</v>
      </c>
      <c r="C822" s="54" t="str">
        <f>'PER TRIWULAN'!I816</f>
        <v xml:space="preserve"> Wirosari </v>
      </c>
      <c r="D822" s="36" t="str">
        <f>'PER TRIWULAN'!B816</f>
        <v>SD NEGERI 2 TANJUNGREJO</v>
      </c>
      <c r="E822" s="71">
        <f>'PER TRIWULAN'!X816</f>
        <v>150510000</v>
      </c>
      <c r="F822" s="89">
        <v>150510000</v>
      </c>
      <c r="G822" s="62">
        <v>9932000</v>
      </c>
      <c r="H822" s="62">
        <v>0</v>
      </c>
      <c r="I822" s="62">
        <v>17900050</v>
      </c>
      <c r="J822" s="62">
        <v>20805200</v>
      </c>
      <c r="K822" s="62">
        <v>26253279</v>
      </c>
      <c r="L822" s="62">
        <v>14059031</v>
      </c>
      <c r="M822" s="62">
        <v>2007000</v>
      </c>
      <c r="N822" s="62">
        <v>29400000</v>
      </c>
      <c r="O822" s="62">
        <v>4978800</v>
      </c>
      <c r="P822" s="62">
        <v>550000</v>
      </c>
      <c r="Q822" s="62">
        <v>2620450</v>
      </c>
      <c r="R822" s="62">
        <v>1220000</v>
      </c>
      <c r="S822" s="62">
        <v>20784000</v>
      </c>
      <c r="T822" s="72">
        <f t="shared" si="43"/>
        <v>150509810</v>
      </c>
      <c r="U822" s="59">
        <f t="shared" si="44"/>
        <v>0</v>
      </c>
      <c r="V822" s="57">
        <f t="shared" si="45"/>
        <v>190</v>
      </c>
      <c r="W822" s="59" t="e">
        <f>V822-#REF!</f>
        <v>#REF!</v>
      </c>
      <c r="X822" s="25"/>
    </row>
    <row r="823" spans="2:24">
      <c r="B823" s="79">
        <f>'PER TRIWULAN'!A817</f>
        <v>812</v>
      </c>
      <c r="C823" s="54" t="str">
        <f>'PER TRIWULAN'!I817</f>
        <v xml:space="preserve"> Wirosari </v>
      </c>
      <c r="D823" s="36" t="str">
        <f>'PER TRIWULAN'!B817</f>
        <v>SD NEGERI 2 TEGALREJO</v>
      </c>
      <c r="E823" s="71">
        <f>'PER TRIWULAN'!X817</f>
        <v>68440000</v>
      </c>
      <c r="F823" s="89">
        <v>68440000</v>
      </c>
      <c r="G823" s="62">
        <v>7720000</v>
      </c>
      <c r="H823" s="62">
        <v>250000</v>
      </c>
      <c r="I823" s="62">
        <v>14616400</v>
      </c>
      <c r="J823" s="62">
        <v>7276950</v>
      </c>
      <c r="K823" s="62">
        <v>12342490</v>
      </c>
      <c r="L823" s="62">
        <v>3982060</v>
      </c>
      <c r="M823" s="62">
        <v>280000</v>
      </c>
      <c r="N823" s="62">
        <v>13500000</v>
      </c>
      <c r="O823" s="62">
        <v>3046100</v>
      </c>
      <c r="P823" s="62">
        <v>0</v>
      </c>
      <c r="Q823" s="62">
        <v>2400000</v>
      </c>
      <c r="R823" s="62">
        <v>3026000</v>
      </c>
      <c r="S823" s="62">
        <v>0</v>
      </c>
      <c r="T823" s="72">
        <f t="shared" si="43"/>
        <v>68440000</v>
      </c>
      <c r="U823" s="59">
        <f t="shared" si="44"/>
        <v>0</v>
      </c>
      <c r="V823" s="57">
        <f t="shared" si="45"/>
        <v>0</v>
      </c>
      <c r="W823" s="59" t="e">
        <f>V823-#REF!</f>
        <v>#REF!</v>
      </c>
      <c r="X823" s="25"/>
    </row>
    <row r="824" spans="2:24">
      <c r="B824" s="79">
        <f>'PER TRIWULAN'!A818</f>
        <v>813</v>
      </c>
      <c r="C824" s="54" t="str">
        <f>'PER TRIWULAN'!I818</f>
        <v xml:space="preserve"> Wirosari </v>
      </c>
      <c r="D824" s="36" t="str">
        <f>'PER TRIWULAN'!B818</f>
        <v>SD NEGERI 2GEDANGAN</v>
      </c>
      <c r="E824" s="71">
        <f>'PER TRIWULAN'!X818</f>
        <v>78590000</v>
      </c>
      <c r="F824" s="89">
        <v>78590000</v>
      </c>
      <c r="G824" s="62">
        <v>937500</v>
      </c>
      <c r="H824" s="62">
        <v>200000</v>
      </c>
      <c r="I824" s="62">
        <v>17043900</v>
      </c>
      <c r="J824" s="62">
        <v>10325800</v>
      </c>
      <c r="K824" s="62">
        <v>7387000</v>
      </c>
      <c r="L824" s="62">
        <v>4352000</v>
      </c>
      <c r="M824" s="62">
        <v>10851000</v>
      </c>
      <c r="N824" s="62">
        <v>15400000</v>
      </c>
      <c r="O824" s="62">
        <v>4481000</v>
      </c>
      <c r="P824" s="62">
        <v>100000</v>
      </c>
      <c r="Q824" s="62">
        <v>1800000</v>
      </c>
      <c r="R824" s="62">
        <v>900000</v>
      </c>
      <c r="S824" s="62">
        <v>4811800</v>
      </c>
      <c r="T824" s="72">
        <f t="shared" si="43"/>
        <v>78590000</v>
      </c>
      <c r="U824" s="59">
        <f t="shared" si="44"/>
        <v>0</v>
      </c>
      <c r="V824" s="57">
        <f t="shared" si="45"/>
        <v>0</v>
      </c>
      <c r="W824" s="59" t="e">
        <f>V824-#REF!</f>
        <v>#REF!</v>
      </c>
      <c r="X824" s="25"/>
    </row>
    <row r="825" spans="2:24">
      <c r="B825" s="79">
        <f>'PER TRIWULAN'!A819</f>
        <v>814</v>
      </c>
      <c r="C825" s="54" t="str">
        <f>'PER TRIWULAN'!I819</f>
        <v xml:space="preserve"> Wirosari </v>
      </c>
      <c r="D825" s="36" t="str">
        <f>'PER TRIWULAN'!B819</f>
        <v>SD NEGERI 3 DOKORO</v>
      </c>
      <c r="E825" s="71">
        <f>'PER TRIWULAN'!X819</f>
        <v>112230000</v>
      </c>
      <c r="F825" s="89">
        <v>112230000</v>
      </c>
      <c r="G825" s="62">
        <v>11019000</v>
      </c>
      <c r="H825" s="62">
        <v>1250000</v>
      </c>
      <c r="I825" s="62">
        <v>21077000</v>
      </c>
      <c r="J825" s="62">
        <v>17727000</v>
      </c>
      <c r="K825" s="62">
        <v>7445650</v>
      </c>
      <c r="L825" s="62">
        <v>0</v>
      </c>
      <c r="M825" s="62">
        <v>14700000</v>
      </c>
      <c r="N825" s="62">
        <v>22500000</v>
      </c>
      <c r="O825" s="62">
        <v>4923250</v>
      </c>
      <c r="P825" s="62">
        <v>0</v>
      </c>
      <c r="Q825" s="62">
        <v>3838100</v>
      </c>
      <c r="R825" s="62">
        <v>0</v>
      </c>
      <c r="S825" s="62">
        <v>7750000</v>
      </c>
      <c r="T825" s="72">
        <f t="shared" si="43"/>
        <v>112230000</v>
      </c>
      <c r="U825" s="59">
        <f t="shared" si="44"/>
        <v>0</v>
      </c>
      <c r="V825" s="57">
        <f t="shared" si="45"/>
        <v>0</v>
      </c>
      <c r="W825" s="59" t="e">
        <f>V825-#REF!</f>
        <v>#REF!</v>
      </c>
      <c r="X825" s="25"/>
    </row>
    <row r="826" spans="2:24">
      <c r="B826" s="79">
        <f>'PER TRIWULAN'!A820</f>
        <v>815</v>
      </c>
      <c r="C826" s="54" t="str">
        <f>'PER TRIWULAN'!I820</f>
        <v xml:space="preserve"> Wirosari </v>
      </c>
      <c r="D826" s="36" t="str">
        <f>'PER TRIWULAN'!B820</f>
        <v>SD NEGERI 3 GEDANGAN</v>
      </c>
      <c r="E826" s="71">
        <f>'PER TRIWULAN'!X820</f>
        <v>106720000</v>
      </c>
      <c r="F826" s="89">
        <v>106720000</v>
      </c>
      <c r="G826" s="62">
        <v>2085000</v>
      </c>
      <c r="H826" s="62">
        <v>0</v>
      </c>
      <c r="I826" s="62">
        <v>21192100</v>
      </c>
      <c r="J826" s="62">
        <v>13718550</v>
      </c>
      <c r="K826" s="62">
        <v>21268654</v>
      </c>
      <c r="L826" s="62">
        <v>8945527</v>
      </c>
      <c r="M826" s="62">
        <v>8114500</v>
      </c>
      <c r="N826" s="62">
        <v>20384000</v>
      </c>
      <c r="O826" s="62">
        <v>3364000</v>
      </c>
      <c r="P826" s="62">
        <v>2450000</v>
      </c>
      <c r="Q826" s="62">
        <v>2443000</v>
      </c>
      <c r="R826" s="62">
        <v>0</v>
      </c>
      <c r="S826" s="62">
        <v>2685500</v>
      </c>
      <c r="T826" s="72">
        <f t="shared" si="43"/>
        <v>106650831</v>
      </c>
      <c r="U826" s="59">
        <f t="shared" si="44"/>
        <v>0</v>
      </c>
      <c r="V826" s="57">
        <f t="shared" si="45"/>
        <v>69169</v>
      </c>
      <c r="W826" s="59" t="e">
        <f>V826-#REF!</f>
        <v>#REF!</v>
      </c>
      <c r="X826" s="25"/>
    </row>
    <row r="827" spans="2:24">
      <c r="B827" s="79">
        <f>'PER TRIWULAN'!A821</f>
        <v>816</v>
      </c>
      <c r="C827" s="54" t="str">
        <f>'PER TRIWULAN'!I821</f>
        <v xml:space="preserve"> Wirosari </v>
      </c>
      <c r="D827" s="36" t="str">
        <f>'PER TRIWULAN'!B821</f>
        <v>SD NEGERI 3 KALIREJO</v>
      </c>
      <c r="E827" s="71">
        <f>'PER TRIWULAN'!X821</f>
        <v>98020000</v>
      </c>
      <c r="F827" s="89">
        <v>98020000</v>
      </c>
      <c r="G827" s="62">
        <v>9479000</v>
      </c>
      <c r="H827" s="62">
        <v>1594000</v>
      </c>
      <c r="I827" s="62">
        <v>20361400</v>
      </c>
      <c r="J827" s="62">
        <v>16789389</v>
      </c>
      <c r="K827" s="62">
        <v>19775300</v>
      </c>
      <c r="L827" s="62">
        <v>2178611</v>
      </c>
      <c r="M827" s="62">
        <v>6836500</v>
      </c>
      <c r="N827" s="62">
        <v>14400000</v>
      </c>
      <c r="O827" s="62">
        <v>4755800</v>
      </c>
      <c r="P827" s="62">
        <v>0</v>
      </c>
      <c r="Q827" s="62">
        <v>1850000</v>
      </c>
      <c r="R827" s="62">
        <v>0</v>
      </c>
      <c r="S827" s="62">
        <v>0</v>
      </c>
      <c r="T827" s="72">
        <f t="shared" si="43"/>
        <v>98020000</v>
      </c>
      <c r="U827" s="59">
        <f t="shared" si="44"/>
        <v>0</v>
      </c>
      <c r="V827" s="57">
        <f t="shared" si="45"/>
        <v>0</v>
      </c>
      <c r="W827" s="59" t="e">
        <f>V827-#REF!</f>
        <v>#REF!</v>
      </c>
      <c r="X827" s="25"/>
    </row>
    <row r="828" spans="2:24">
      <c r="B828" s="79">
        <f>'PER TRIWULAN'!A822</f>
        <v>817</v>
      </c>
      <c r="C828" s="54" t="str">
        <f>'PER TRIWULAN'!I822</f>
        <v xml:space="preserve"> Wirosari </v>
      </c>
      <c r="D828" s="36" t="str">
        <f>'PER TRIWULAN'!B822</f>
        <v>SD NEGERI 3 KARANGASEM</v>
      </c>
      <c r="E828" s="71">
        <f>'PER TRIWULAN'!X822</f>
        <v>173130000</v>
      </c>
      <c r="F828" s="89">
        <v>173130000</v>
      </c>
      <c r="G828" s="62">
        <v>12792600</v>
      </c>
      <c r="H828" s="62">
        <v>1700000</v>
      </c>
      <c r="I828" s="62">
        <v>49024050</v>
      </c>
      <c r="J828" s="62">
        <v>19643800</v>
      </c>
      <c r="K828" s="62">
        <v>19574822</v>
      </c>
      <c r="L828" s="62">
        <v>99728</v>
      </c>
      <c r="M828" s="62">
        <v>18130000</v>
      </c>
      <c r="N828" s="62">
        <v>33300000</v>
      </c>
      <c r="O828" s="62">
        <v>2170000</v>
      </c>
      <c r="P828" s="62">
        <v>0</v>
      </c>
      <c r="Q828" s="62">
        <v>1650000</v>
      </c>
      <c r="R828" s="62">
        <v>4365000</v>
      </c>
      <c r="S828" s="62">
        <v>10680000</v>
      </c>
      <c r="T828" s="72">
        <f t="shared" si="43"/>
        <v>173130000</v>
      </c>
      <c r="U828" s="59">
        <f t="shared" si="44"/>
        <v>0</v>
      </c>
      <c r="V828" s="57">
        <f t="shared" si="45"/>
        <v>0</v>
      </c>
      <c r="W828" s="59" t="e">
        <f>V828-#REF!</f>
        <v>#REF!</v>
      </c>
      <c r="X828" s="25"/>
    </row>
    <row r="829" spans="2:24">
      <c r="B829" s="79">
        <f>'PER TRIWULAN'!A823</f>
        <v>818</v>
      </c>
      <c r="C829" s="54" t="str">
        <f>'PER TRIWULAN'!I823</f>
        <v xml:space="preserve"> Wirosari </v>
      </c>
      <c r="D829" s="36" t="str">
        <f>'PER TRIWULAN'!B823</f>
        <v>SD NEGERI 3 MOJOREBO</v>
      </c>
      <c r="E829" s="71">
        <f>'PER TRIWULAN'!X823</f>
        <v>91640000</v>
      </c>
      <c r="F829" s="89">
        <v>91640000</v>
      </c>
      <c r="G829" s="62">
        <v>1000000</v>
      </c>
      <c r="H829" s="62">
        <v>134000</v>
      </c>
      <c r="I829" s="62">
        <v>29150496</v>
      </c>
      <c r="J829" s="62">
        <v>7526400</v>
      </c>
      <c r="K829" s="62">
        <v>6964404</v>
      </c>
      <c r="L829" s="62">
        <v>3724600</v>
      </c>
      <c r="M829" s="62">
        <v>7067100</v>
      </c>
      <c r="N829" s="62">
        <v>18486000</v>
      </c>
      <c r="O829" s="62">
        <v>5811300</v>
      </c>
      <c r="P829" s="62">
        <v>675000</v>
      </c>
      <c r="Q829" s="62">
        <v>3284000</v>
      </c>
      <c r="R829" s="62">
        <v>4911200</v>
      </c>
      <c r="S829" s="62">
        <v>2905500</v>
      </c>
      <c r="T829" s="72">
        <f t="shared" si="43"/>
        <v>91640000</v>
      </c>
      <c r="U829" s="59">
        <f t="shared" si="44"/>
        <v>0</v>
      </c>
      <c r="V829" s="57">
        <f t="shared" si="45"/>
        <v>0</v>
      </c>
      <c r="W829" s="59" t="e">
        <f>V829-#REF!</f>
        <v>#REF!</v>
      </c>
      <c r="X829" s="25"/>
    </row>
    <row r="830" spans="2:24">
      <c r="B830" s="79">
        <f>'PER TRIWULAN'!A824</f>
        <v>819</v>
      </c>
      <c r="C830" s="54" t="str">
        <f>'PER TRIWULAN'!I824</f>
        <v xml:space="preserve"> Wirosari </v>
      </c>
      <c r="D830" s="36" t="str">
        <f>'PER TRIWULAN'!B824</f>
        <v>SD NEGERI 3 SAMBIREJO</v>
      </c>
      <c r="E830" s="71">
        <f>'PER TRIWULAN'!X824</f>
        <v>82650000</v>
      </c>
      <c r="F830" s="89">
        <v>82650000</v>
      </c>
      <c r="G830" s="62">
        <v>5109000</v>
      </c>
      <c r="H830" s="62">
        <v>192000</v>
      </c>
      <c r="I830" s="62">
        <v>16152950</v>
      </c>
      <c r="J830" s="62">
        <v>13019450</v>
      </c>
      <c r="K830" s="62">
        <v>12342850</v>
      </c>
      <c r="L830" s="62">
        <v>10882200</v>
      </c>
      <c r="M830" s="62">
        <v>6084700</v>
      </c>
      <c r="N830" s="62">
        <v>13080000</v>
      </c>
      <c r="O830" s="62">
        <v>2421000</v>
      </c>
      <c r="P830" s="62">
        <v>0</v>
      </c>
      <c r="Q830" s="62">
        <v>2468250</v>
      </c>
      <c r="R830" s="62">
        <v>715000</v>
      </c>
      <c r="S830" s="62">
        <v>182500</v>
      </c>
      <c r="T830" s="72">
        <f t="shared" si="43"/>
        <v>82649900</v>
      </c>
      <c r="U830" s="59">
        <f t="shared" si="44"/>
        <v>0</v>
      </c>
      <c r="V830" s="57">
        <f t="shared" si="45"/>
        <v>100</v>
      </c>
      <c r="W830" s="59" t="e">
        <f>V830-#REF!</f>
        <v>#REF!</v>
      </c>
      <c r="X830" s="25"/>
    </row>
    <row r="831" spans="2:24">
      <c r="B831" s="79">
        <f>'PER TRIWULAN'!A825</f>
        <v>820</v>
      </c>
      <c r="C831" s="54" t="str">
        <f>'PER TRIWULAN'!I825</f>
        <v xml:space="preserve"> Wirosari </v>
      </c>
      <c r="D831" s="36" t="str">
        <f>'PER TRIWULAN'!B825</f>
        <v>SD NEGERI 3 TEGALREJO</v>
      </c>
      <c r="E831" s="71">
        <f>'PER TRIWULAN'!X825</f>
        <v>115130000</v>
      </c>
      <c r="F831" s="89">
        <v>115130000</v>
      </c>
      <c r="G831" s="62">
        <v>5320000</v>
      </c>
      <c r="H831" s="62">
        <v>0</v>
      </c>
      <c r="I831" s="62">
        <v>21547150</v>
      </c>
      <c r="J831" s="62">
        <v>19439800</v>
      </c>
      <c r="K831" s="62">
        <v>5420150</v>
      </c>
      <c r="L831" s="62">
        <v>6030200</v>
      </c>
      <c r="M831" s="62">
        <v>1725000</v>
      </c>
      <c r="N831" s="62">
        <v>23025600</v>
      </c>
      <c r="O831" s="62">
        <v>19797100</v>
      </c>
      <c r="P831" s="62">
        <v>0</v>
      </c>
      <c r="Q831" s="62">
        <v>900000</v>
      </c>
      <c r="R831" s="62">
        <v>1750000</v>
      </c>
      <c r="S831" s="62">
        <v>10175000</v>
      </c>
      <c r="T831" s="72">
        <f t="shared" si="43"/>
        <v>115130000</v>
      </c>
      <c r="U831" s="59">
        <f t="shared" si="44"/>
        <v>0</v>
      </c>
      <c r="V831" s="57">
        <f t="shared" si="45"/>
        <v>0</v>
      </c>
      <c r="W831" s="59" t="e">
        <f>V831-#REF!</f>
        <v>#REF!</v>
      </c>
      <c r="X831" s="25"/>
    </row>
    <row r="832" spans="2:24">
      <c r="B832" s="79">
        <f>'PER TRIWULAN'!A826</f>
        <v>821</v>
      </c>
      <c r="C832" s="54" t="str">
        <f>'PER TRIWULAN'!I826</f>
        <v xml:space="preserve"> Wirosari </v>
      </c>
      <c r="D832" s="36" t="str">
        <f>'PER TRIWULAN'!B826</f>
        <v>SD NEGERI 3 WIROSARI</v>
      </c>
      <c r="E832" s="71">
        <f>'PER TRIWULAN'!X826</f>
        <v>110200000</v>
      </c>
      <c r="F832" s="89">
        <v>110200000</v>
      </c>
      <c r="G832" s="62">
        <v>11819000</v>
      </c>
      <c r="H832" s="62">
        <v>775000</v>
      </c>
      <c r="I832" s="62">
        <v>21756350</v>
      </c>
      <c r="J832" s="62">
        <v>10215100</v>
      </c>
      <c r="K832" s="62">
        <v>23780922</v>
      </c>
      <c r="L832" s="62">
        <v>6954828</v>
      </c>
      <c r="M832" s="62">
        <v>5808000</v>
      </c>
      <c r="N832" s="62">
        <v>16195000</v>
      </c>
      <c r="O832" s="62">
        <v>5913300</v>
      </c>
      <c r="P832" s="62">
        <v>340000</v>
      </c>
      <c r="Q832" s="62">
        <v>6482500</v>
      </c>
      <c r="R832" s="62">
        <v>160000</v>
      </c>
      <c r="S832" s="62"/>
      <c r="T832" s="72">
        <f t="shared" si="43"/>
        <v>110200000</v>
      </c>
      <c r="U832" s="59">
        <f t="shared" si="44"/>
        <v>0</v>
      </c>
      <c r="V832" s="57">
        <f t="shared" si="45"/>
        <v>0</v>
      </c>
      <c r="W832" s="59" t="e">
        <f>V832-#REF!</f>
        <v>#REF!</v>
      </c>
      <c r="X832" s="25"/>
    </row>
    <row r="833" spans="2:24">
      <c r="B833" s="79">
        <f>'PER TRIWULAN'!A827</f>
        <v>822</v>
      </c>
      <c r="C833" s="54" t="str">
        <f>'PER TRIWULAN'!I827</f>
        <v xml:space="preserve"> Wirosari </v>
      </c>
      <c r="D833" s="36" t="str">
        <f>'PER TRIWULAN'!B827</f>
        <v>SD NEGERI 4 KARANGASEM</v>
      </c>
      <c r="E833" s="71">
        <f>'PER TRIWULAN'!X827</f>
        <v>97440000</v>
      </c>
      <c r="F833" s="89">
        <v>97440000</v>
      </c>
      <c r="G833" s="62">
        <v>8985000</v>
      </c>
      <c r="H833" s="62">
        <v>500000</v>
      </c>
      <c r="I833" s="62">
        <v>12272400</v>
      </c>
      <c r="J833" s="62">
        <v>9984050</v>
      </c>
      <c r="K833" s="62">
        <v>4958950</v>
      </c>
      <c r="L833" s="62">
        <v>1898000</v>
      </c>
      <c r="M833" s="62">
        <v>13202000</v>
      </c>
      <c r="N833" s="62">
        <v>19475000</v>
      </c>
      <c r="O833" s="62">
        <v>1445000</v>
      </c>
      <c r="P833" s="62">
        <v>1380000</v>
      </c>
      <c r="Q833" s="62">
        <v>1791850</v>
      </c>
      <c r="R833" s="62">
        <v>0</v>
      </c>
      <c r="S833" s="62">
        <v>21547750</v>
      </c>
      <c r="T833" s="72">
        <f t="shared" si="43"/>
        <v>97440000</v>
      </c>
      <c r="U833" s="59">
        <f t="shared" si="44"/>
        <v>0</v>
      </c>
      <c r="V833" s="57">
        <f t="shared" si="45"/>
        <v>0</v>
      </c>
      <c r="W833" s="59" t="e">
        <f>V833-#REF!</f>
        <v>#REF!</v>
      </c>
      <c r="X833" s="25"/>
    </row>
    <row r="834" spans="2:24">
      <c r="B834" s="79">
        <f>'PER TRIWULAN'!A828</f>
        <v>823</v>
      </c>
      <c r="C834" s="54" t="str">
        <f>'PER TRIWULAN'!I828</f>
        <v xml:space="preserve"> Wirosari </v>
      </c>
      <c r="D834" s="36" t="str">
        <f>'PER TRIWULAN'!B828</f>
        <v>SD NEGERI 4 SAMBIREJO</v>
      </c>
      <c r="E834" s="71">
        <f>'PER TRIWULAN'!X828</f>
        <v>90190000</v>
      </c>
      <c r="F834" s="89">
        <v>90190000</v>
      </c>
      <c r="G834" s="62">
        <v>3945502</v>
      </c>
      <c r="H834" s="62">
        <v>720000</v>
      </c>
      <c r="I834" s="62">
        <v>25799800</v>
      </c>
      <c r="J834" s="62">
        <v>10637117</v>
      </c>
      <c r="K834" s="62">
        <v>15327700</v>
      </c>
      <c r="L834" s="62">
        <v>2739181</v>
      </c>
      <c r="M834" s="62">
        <v>2472000</v>
      </c>
      <c r="N834" s="62">
        <v>18000000</v>
      </c>
      <c r="O834" s="62">
        <v>2761700</v>
      </c>
      <c r="P834" s="62">
        <v>0</v>
      </c>
      <c r="Q834" s="62">
        <v>2934000</v>
      </c>
      <c r="R834" s="62">
        <v>1100000</v>
      </c>
      <c r="S834" s="62">
        <v>3753000</v>
      </c>
      <c r="T834" s="72">
        <f t="shared" si="43"/>
        <v>90190000</v>
      </c>
      <c r="U834" s="59">
        <f t="shared" si="44"/>
        <v>0</v>
      </c>
      <c r="V834" s="57">
        <f t="shared" si="45"/>
        <v>0</v>
      </c>
      <c r="W834" s="59" t="e">
        <f>V834-#REF!</f>
        <v>#REF!</v>
      </c>
      <c r="X834" s="25"/>
    </row>
    <row r="835" spans="2:24">
      <c r="B835" s="79">
        <f>'PER TRIWULAN'!A829</f>
        <v>824</v>
      </c>
      <c r="C835" s="54" t="str">
        <f>'PER TRIWULAN'!I829</f>
        <v xml:space="preserve"> Wirosari </v>
      </c>
      <c r="D835" s="36" t="str">
        <f>'PER TRIWULAN'!B829</f>
        <v>SD NEGERI 4 TAMBAKREJO</v>
      </c>
      <c r="E835" s="71">
        <f>'PER TRIWULAN'!X829</f>
        <v>98600000</v>
      </c>
      <c r="F835" s="89">
        <v>98600000</v>
      </c>
      <c r="G835" s="62">
        <v>5301000</v>
      </c>
      <c r="H835" s="62">
        <v>942500</v>
      </c>
      <c r="I835" s="62">
        <v>19577650</v>
      </c>
      <c r="J835" s="62">
        <v>12559900</v>
      </c>
      <c r="K835" s="62">
        <v>26267750</v>
      </c>
      <c r="L835" s="62">
        <v>615000</v>
      </c>
      <c r="M835" s="62">
        <v>2420000</v>
      </c>
      <c r="N835" s="62">
        <v>19650000</v>
      </c>
      <c r="O835" s="62">
        <v>2141200</v>
      </c>
      <c r="P835" s="62">
        <v>0</v>
      </c>
      <c r="Q835" s="62">
        <v>2625000</v>
      </c>
      <c r="R835" s="62">
        <v>6500000</v>
      </c>
      <c r="S835" s="62">
        <v>0</v>
      </c>
      <c r="T835" s="72">
        <f t="shared" si="43"/>
        <v>98600000</v>
      </c>
      <c r="U835" s="59">
        <f t="shared" si="44"/>
        <v>0</v>
      </c>
      <c r="V835" s="57">
        <f t="shared" si="45"/>
        <v>0</v>
      </c>
      <c r="W835" s="59" t="e">
        <f>V835-#REF!</f>
        <v>#REF!</v>
      </c>
      <c r="X835" s="25"/>
    </row>
    <row r="836" spans="2:24">
      <c r="B836" s="79">
        <f>'PER TRIWULAN'!A830</f>
        <v>825</v>
      </c>
      <c r="C836" s="54" t="str">
        <f>'PER TRIWULAN'!I830</f>
        <v xml:space="preserve"> Wirosari </v>
      </c>
      <c r="D836" s="36" t="str">
        <f>'PER TRIWULAN'!B830</f>
        <v>SD NEGERI 4 WIROSARI</v>
      </c>
      <c r="E836" s="71">
        <f>'PER TRIWULAN'!X830</f>
        <v>66410000</v>
      </c>
      <c r="F836" s="89">
        <v>66410000</v>
      </c>
      <c r="G836" s="62">
        <v>1655500</v>
      </c>
      <c r="H836" s="62">
        <v>165000</v>
      </c>
      <c r="I836" s="62">
        <v>11089800</v>
      </c>
      <c r="J836" s="62">
        <v>10262900</v>
      </c>
      <c r="K836" s="62">
        <v>13611500</v>
      </c>
      <c r="L836" s="62">
        <v>3009500</v>
      </c>
      <c r="M836" s="62">
        <v>1748000</v>
      </c>
      <c r="N836" s="62">
        <v>12715000</v>
      </c>
      <c r="O836" s="62">
        <v>3211500</v>
      </c>
      <c r="P836" s="62">
        <v>0</v>
      </c>
      <c r="Q836" s="62">
        <v>3524300</v>
      </c>
      <c r="R836" s="62">
        <v>5417000</v>
      </c>
      <c r="S836" s="62">
        <v>0</v>
      </c>
      <c r="T836" s="72">
        <f t="shared" si="43"/>
        <v>66410000</v>
      </c>
      <c r="U836" s="59">
        <f t="shared" si="44"/>
        <v>0</v>
      </c>
      <c r="V836" s="57">
        <f t="shared" si="45"/>
        <v>0</v>
      </c>
      <c r="W836" s="59" t="e">
        <f>V836-#REF!</f>
        <v>#REF!</v>
      </c>
      <c r="X836" s="25"/>
    </row>
    <row r="837" spans="2:24">
      <c r="B837" s="79">
        <f>'PER TRIWULAN'!A831</f>
        <v>826</v>
      </c>
      <c r="C837" s="54" t="str">
        <f>'PER TRIWULAN'!I831</f>
        <v xml:space="preserve"> Wirosari </v>
      </c>
      <c r="D837" s="36" t="str">
        <f>'PER TRIWULAN'!B831</f>
        <v>SD NEGERI 5 TEGALREJO</v>
      </c>
      <c r="E837" s="71">
        <f>'PER TRIWULAN'!X831</f>
        <v>70180000</v>
      </c>
      <c r="F837" s="89">
        <v>70180000</v>
      </c>
      <c r="G837" s="62">
        <v>5750000</v>
      </c>
      <c r="H837" s="62">
        <v>635000</v>
      </c>
      <c r="I837" s="62">
        <v>15507650</v>
      </c>
      <c r="J837" s="62">
        <v>10187600</v>
      </c>
      <c r="K837" s="62">
        <v>11093150</v>
      </c>
      <c r="L837" s="62">
        <v>4208600</v>
      </c>
      <c r="M837" s="62">
        <v>1348000</v>
      </c>
      <c r="N837" s="62">
        <v>13650000</v>
      </c>
      <c r="O837" s="62">
        <v>2255000</v>
      </c>
      <c r="P837" s="62"/>
      <c r="Q837" s="62">
        <v>2250000</v>
      </c>
      <c r="R837" s="62">
        <v>3295000</v>
      </c>
      <c r="S837" s="62"/>
      <c r="T837" s="72">
        <f t="shared" si="43"/>
        <v>70180000</v>
      </c>
      <c r="U837" s="59">
        <f t="shared" si="44"/>
        <v>0</v>
      </c>
      <c r="V837" s="57">
        <f t="shared" si="45"/>
        <v>0</v>
      </c>
      <c r="W837" s="59" t="e">
        <f>V837-#REF!</f>
        <v>#REF!</v>
      </c>
      <c r="X837" s="25"/>
    </row>
    <row r="838" spans="2:24">
      <c r="B838" s="79">
        <f>'PER TRIWULAN'!A832</f>
        <v>827</v>
      </c>
      <c r="C838" s="54" t="str">
        <f>'PER TRIWULAN'!I832</f>
        <v xml:space="preserve"> Wirosari </v>
      </c>
      <c r="D838" s="36" t="str">
        <f>'PER TRIWULAN'!B832</f>
        <v>SD NEGERI 6 TEGALREJO</v>
      </c>
      <c r="E838" s="71">
        <f>'PER TRIWULAN'!X832</f>
        <v>28130000</v>
      </c>
      <c r="F838" s="89">
        <v>28130000</v>
      </c>
      <c r="G838" s="62">
        <v>0</v>
      </c>
      <c r="H838" s="62">
        <v>250000</v>
      </c>
      <c r="I838" s="62">
        <v>1240000</v>
      </c>
      <c r="J838" s="62">
        <v>3152560</v>
      </c>
      <c r="K838" s="62">
        <v>2165400</v>
      </c>
      <c r="L838" s="62">
        <v>613126</v>
      </c>
      <c r="M838" s="62">
        <v>8346283</v>
      </c>
      <c r="N838" s="62">
        <v>5625000</v>
      </c>
      <c r="O838" s="62">
        <v>2906356</v>
      </c>
      <c r="P838" s="62">
        <v>0</v>
      </c>
      <c r="Q838" s="62">
        <v>538275</v>
      </c>
      <c r="R838" s="62">
        <v>3293000</v>
      </c>
      <c r="S838" s="62"/>
      <c r="T838" s="72">
        <f t="shared" si="43"/>
        <v>28130000</v>
      </c>
      <c r="U838" s="59">
        <f t="shared" si="44"/>
        <v>0</v>
      </c>
      <c r="V838" s="57">
        <f t="shared" si="45"/>
        <v>0</v>
      </c>
      <c r="W838" s="59" t="e">
        <f>V838-#REF!</f>
        <v>#REF!</v>
      </c>
      <c r="X838" s="25"/>
    </row>
    <row r="839" spans="2:24">
      <c r="B839" s="79">
        <f>'PER TRIWULAN'!A833</f>
        <v>828</v>
      </c>
      <c r="C839" s="54" t="str">
        <f>'PER TRIWULAN'!I833</f>
        <v xml:space="preserve"> Wirosari </v>
      </c>
      <c r="D839" s="36" t="str">
        <f>'PER TRIWULAN'!B833</f>
        <v>SD NEGERI 6 WIROSARI</v>
      </c>
      <c r="E839" s="71">
        <f>'PER TRIWULAN'!X833</f>
        <v>151670000</v>
      </c>
      <c r="F839" s="89">
        <v>151670000</v>
      </c>
      <c r="G839" s="62">
        <v>3439250</v>
      </c>
      <c r="H839" s="62">
        <v>980000</v>
      </c>
      <c r="I839" s="62">
        <v>31827600</v>
      </c>
      <c r="J839" s="62">
        <v>12819200</v>
      </c>
      <c r="K839" s="62">
        <v>55927850</v>
      </c>
      <c r="L839" s="62">
        <v>7129400</v>
      </c>
      <c r="M839" s="62">
        <v>5946400</v>
      </c>
      <c r="N839" s="62">
        <v>25800000</v>
      </c>
      <c r="O839" s="62">
        <v>5000300</v>
      </c>
      <c r="P839" s="62">
        <v>0</v>
      </c>
      <c r="Q839" s="62">
        <v>2800000</v>
      </c>
      <c r="R839" s="62">
        <v>0</v>
      </c>
      <c r="S839" s="62">
        <v>0</v>
      </c>
      <c r="T839" s="72">
        <f t="shared" si="43"/>
        <v>151670000</v>
      </c>
      <c r="U839" s="59">
        <f t="shared" si="44"/>
        <v>0</v>
      </c>
      <c r="V839" s="57">
        <f t="shared" si="45"/>
        <v>0</v>
      </c>
      <c r="W839" s="59" t="e">
        <f>V839-#REF!</f>
        <v>#REF!</v>
      </c>
      <c r="X839" s="25"/>
    </row>
    <row r="840" spans="2:24">
      <c r="B840" s="79">
        <f>'PER TRIWULAN'!A834</f>
        <v>829</v>
      </c>
      <c r="C840" s="54" t="str">
        <f>'PER TRIWULAN'!I834</f>
        <v xml:space="preserve"> Wirosari </v>
      </c>
      <c r="D840" s="36" t="str">
        <f>'PER TRIWULAN'!B834</f>
        <v>SD NEGERI 7 WIROSARI</v>
      </c>
      <c r="E840" s="71">
        <f>'PER TRIWULAN'!X834</f>
        <v>98890000</v>
      </c>
      <c r="F840" s="89">
        <v>98890000</v>
      </c>
      <c r="G840" s="62">
        <v>4863500</v>
      </c>
      <c r="H840" s="62">
        <v>325000</v>
      </c>
      <c r="I840" s="62">
        <v>29988250</v>
      </c>
      <c r="J840" s="62">
        <v>4388900</v>
      </c>
      <c r="K840" s="62">
        <v>22061058</v>
      </c>
      <c r="L840" s="62">
        <v>2840197</v>
      </c>
      <c r="M840" s="62">
        <v>4815000</v>
      </c>
      <c r="N840" s="62">
        <v>18375000</v>
      </c>
      <c r="O840" s="62">
        <v>3685000</v>
      </c>
      <c r="P840" s="62"/>
      <c r="Q840" s="62">
        <v>1950000</v>
      </c>
      <c r="R840" s="62">
        <v>3355000</v>
      </c>
      <c r="S840" s="62">
        <v>2243000</v>
      </c>
      <c r="T840" s="72">
        <f t="shared" si="43"/>
        <v>98889905</v>
      </c>
      <c r="U840" s="59">
        <f t="shared" si="44"/>
        <v>0</v>
      </c>
      <c r="V840" s="57">
        <f t="shared" si="45"/>
        <v>95</v>
      </c>
      <c r="W840" s="59" t="e">
        <f>V840-#REF!</f>
        <v>#REF!</v>
      </c>
      <c r="X840" s="25"/>
    </row>
    <row r="841" spans="2:24">
      <c r="B841" s="79">
        <f>'PER TRIWULAN'!A835</f>
        <v>830</v>
      </c>
      <c r="C841" s="54" t="str">
        <f>'PER TRIWULAN'!I835</f>
        <v xml:space="preserve"> Wirosari </v>
      </c>
      <c r="D841" s="36" t="str">
        <f>'PER TRIWULAN'!B835</f>
        <v>SD NEGERI KECIL KARANGASEM</v>
      </c>
      <c r="E841" s="71">
        <f>'PER TRIWULAN'!X835</f>
        <v>19720000</v>
      </c>
      <c r="F841" s="89">
        <v>19720000</v>
      </c>
      <c r="G841" s="62">
        <v>1156250</v>
      </c>
      <c r="H841" s="62">
        <v>0</v>
      </c>
      <c r="I841" s="62">
        <v>3966100</v>
      </c>
      <c r="J841" s="62">
        <v>3066400</v>
      </c>
      <c r="K841" s="62">
        <v>2951550</v>
      </c>
      <c r="L841" s="62">
        <v>1910000</v>
      </c>
      <c r="M841" s="62">
        <v>724000</v>
      </c>
      <c r="N841" s="62">
        <v>3942000</v>
      </c>
      <c r="O841" s="62">
        <v>1327000</v>
      </c>
      <c r="P841" s="62">
        <v>0</v>
      </c>
      <c r="Q841" s="62">
        <v>96700</v>
      </c>
      <c r="R841" s="62">
        <v>580000</v>
      </c>
      <c r="S841" s="62">
        <v>0</v>
      </c>
      <c r="T841" s="72">
        <f t="shared" si="43"/>
        <v>19720000</v>
      </c>
      <c r="U841" s="59">
        <f t="shared" si="44"/>
        <v>0</v>
      </c>
      <c r="V841" s="57">
        <f t="shared" si="45"/>
        <v>0</v>
      </c>
      <c r="W841" s="59" t="e">
        <f>V841-#REF!</f>
        <v>#REF!</v>
      </c>
      <c r="X841" s="25"/>
    </row>
    <row r="842" spans="2:24">
      <c r="B842" s="79">
        <f>'PER TRIWULAN'!A836</f>
        <v>831</v>
      </c>
      <c r="C842" s="54" t="str">
        <f>'PER TRIWULAN'!I836</f>
        <v xml:space="preserve"> Wirosari </v>
      </c>
      <c r="D842" s="36" t="str">
        <f>'PER TRIWULAN'!B836</f>
        <v>SD NEGERI 1 WIROSARI</v>
      </c>
      <c r="E842" s="71">
        <f>'PER TRIWULAN'!X836</f>
        <v>150510000</v>
      </c>
      <c r="F842" s="89">
        <v>150510000</v>
      </c>
      <c r="G842" s="62">
        <v>31926455</v>
      </c>
      <c r="H842" s="62">
        <v>1200000</v>
      </c>
      <c r="I842" s="62">
        <v>29500150</v>
      </c>
      <c r="J842" s="62">
        <v>18367000</v>
      </c>
      <c r="K842" s="62">
        <v>15167050</v>
      </c>
      <c r="L842" s="62">
        <v>5332645</v>
      </c>
      <c r="M842" s="62">
        <v>6787000</v>
      </c>
      <c r="N842" s="62">
        <v>27180000</v>
      </c>
      <c r="O842" s="62">
        <v>6121700</v>
      </c>
      <c r="P842" s="62">
        <v>1200000</v>
      </c>
      <c r="Q842" s="62">
        <v>7728000</v>
      </c>
      <c r="R842" s="62"/>
      <c r="S842" s="62"/>
      <c r="T842" s="72">
        <f t="shared" si="43"/>
        <v>150510000</v>
      </c>
      <c r="U842" s="59">
        <f t="shared" si="44"/>
        <v>0</v>
      </c>
      <c r="V842" s="57">
        <f t="shared" si="45"/>
        <v>0</v>
      </c>
      <c r="W842" s="59" t="e">
        <f>V842-#REF!</f>
        <v>#REF!</v>
      </c>
      <c r="X842" s="25"/>
    </row>
    <row r="843" spans="2:24">
      <c r="B843" s="79">
        <f>'PER TRIWULAN'!A837</f>
        <v>832</v>
      </c>
      <c r="C843" s="54" t="str">
        <f>'PER TRIWULAN'!I837</f>
        <v xml:space="preserve"> Wirosari </v>
      </c>
      <c r="D843" s="36" t="str">
        <f>'PER TRIWULAN'!B837</f>
        <v>SD NEGERI 2 WIROSARI</v>
      </c>
      <c r="E843" s="71">
        <f>'PER TRIWULAN'!X837</f>
        <v>145870000</v>
      </c>
      <c r="F843" s="89">
        <v>145870000</v>
      </c>
      <c r="G843" s="62">
        <v>14967250</v>
      </c>
      <c r="H843" s="62">
        <v>460000</v>
      </c>
      <c r="I843" s="62">
        <v>44449500</v>
      </c>
      <c r="J843" s="62">
        <v>19269950</v>
      </c>
      <c r="K843" s="62">
        <v>17364400</v>
      </c>
      <c r="L843" s="62">
        <v>7698600</v>
      </c>
      <c r="M843" s="62">
        <v>3325500</v>
      </c>
      <c r="N843" s="62">
        <v>24110000</v>
      </c>
      <c r="O843" s="62">
        <v>5317500</v>
      </c>
      <c r="P843" s="62">
        <v>0</v>
      </c>
      <c r="Q843" s="62">
        <v>3310000</v>
      </c>
      <c r="R843" s="62">
        <v>1600000</v>
      </c>
      <c r="S843" s="62">
        <v>3928500</v>
      </c>
      <c r="T843" s="72">
        <f t="shared" si="43"/>
        <v>145801200</v>
      </c>
      <c r="U843" s="59">
        <f t="shared" si="44"/>
        <v>0</v>
      </c>
      <c r="V843" s="57">
        <f t="shared" si="45"/>
        <v>68800</v>
      </c>
      <c r="W843" s="59" t="e">
        <f>V843-#REF!</f>
        <v>#REF!</v>
      </c>
      <c r="X843" s="25"/>
    </row>
    <row r="844" spans="2:24">
      <c r="B844" s="79">
        <f>'PER TRIWULAN'!A838</f>
        <v>833</v>
      </c>
      <c r="C844" s="54" t="str">
        <f>'PER TRIWULAN'!I838</f>
        <v xml:space="preserve"> Wirosari </v>
      </c>
      <c r="D844" s="36" t="str">
        <f>'PER TRIWULAN'!B838</f>
        <v>SD NEGERI 8 WIROSARI</v>
      </c>
      <c r="E844" s="71">
        <f>'PER TRIWULAN'!X838</f>
        <v>116870000</v>
      </c>
      <c r="F844" s="89">
        <v>116870000</v>
      </c>
      <c r="G844" s="62">
        <v>1400000</v>
      </c>
      <c r="H844" s="62">
        <v>850000</v>
      </c>
      <c r="I844" s="62">
        <v>38290100</v>
      </c>
      <c r="J844" s="62">
        <v>12673100</v>
      </c>
      <c r="K844" s="62">
        <v>20156900</v>
      </c>
      <c r="L844" s="62">
        <v>3131300</v>
      </c>
      <c r="M844" s="62">
        <v>14227600</v>
      </c>
      <c r="N844" s="62">
        <v>11350000</v>
      </c>
      <c r="O844" s="62">
        <v>2885000</v>
      </c>
      <c r="P844" s="62"/>
      <c r="Q844" s="62">
        <v>1450000</v>
      </c>
      <c r="R844" s="62">
        <v>3199000</v>
      </c>
      <c r="S844" s="62">
        <v>7257000</v>
      </c>
      <c r="T844" s="72">
        <f t="shared" si="43"/>
        <v>116870000</v>
      </c>
      <c r="U844" s="59">
        <f t="shared" si="44"/>
        <v>0</v>
      </c>
      <c r="V844" s="57">
        <f t="shared" si="45"/>
        <v>0</v>
      </c>
      <c r="W844" s="59" t="e">
        <f>V844-#REF!</f>
        <v>#REF!</v>
      </c>
      <c r="X844" s="25"/>
    </row>
    <row r="845" spans="2:24">
      <c r="B845" s="79">
        <f>'PER TRIWULAN'!A839</f>
        <v>834</v>
      </c>
      <c r="C845" s="54" t="str">
        <f>'PER TRIWULAN'!I839</f>
        <v xml:space="preserve"> Wirosari </v>
      </c>
      <c r="D845" s="36" t="str">
        <f>'PER TRIWULAN'!B839</f>
        <v>SD NEGERI 1 TAMBAKREJO</v>
      </c>
      <c r="E845" s="71">
        <f>'PER TRIWULAN'!X839</f>
        <v>95410000</v>
      </c>
      <c r="F845" s="89">
        <v>95410000</v>
      </c>
      <c r="G845" s="62">
        <v>3380000</v>
      </c>
      <c r="H845" s="62">
        <v>963500</v>
      </c>
      <c r="I845" s="62">
        <v>4410200</v>
      </c>
      <c r="J845" s="62">
        <v>9200300</v>
      </c>
      <c r="K845" s="62">
        <v>18028868</v>
      </c>
      <c r="L845" s="62">
        <v>0</v>
      </c>
      <c r="M845" s="62">
        <v>25328250</v>
      </c>
      <c r="N845" s="62">
        <v>19082000</v>
      </c>
      <c r="O845" s="62">
        <v>8509882</v>
      </c>
      <c r="P845" s="62">
        <v>0</v>
      </c>
      <c r="Q845" s="62">
        <v>0</v>
      </c>
      <c r="R845" s="62">
        <v>6507000</v>
      </c>
      <c r="S845" s="62">
        <v>0</v>
      </c>
      <c r="T845" s="72">
        <f t="shared" ref="T845:T862" si="46">SUM(G845:S845)</f>
        <v>95410000</v>
      </c>
      <c r="U845" s="59">
        <f t="shared" ref="U845:U862" si="47">E845-F845</f>
        <v>0</v>
      </c>
      <c r="V845" s="57">
        <f t="shared" ref="V845:V862" si="48">F845-T845</f>
        <v>0</v>
      </c>
      <c r="W845" s="59" t="e">
        <f>V845-#REF!</f>
        <v>#REF!</v>
      </c>
      <c r="X845" s="25"/>
    </row>
    <row r="846" spans="2:24">
      <c r="B846" s="79">
        <f>'PER TRIWULAN'!A840</f>
        <v>835</v>
      </c>
      <c r="C846" s="54" t="str">
        <f>'PER TRIWULAN'!I840</f>
        <v xml:space="preserve"> Wirosari </v>
      </c>
      <c r="D846" s="36" t="str">
        <f>'PER TRIWULAN'!B840</f>
        <v>SD NEGERI 3 TAMBAKREJO</v>
      </c>
      <c r="E846" s="71">
        <f>'PER TRIWULAN'!X840</f>
        <v>104110000</v>
      </c>
      <c r="F846" s="89">
        <v>104110000</v>
      </c>
      <c r="G846" s="62">
        <v>9865100</v>
      </c>
      <c r="H846" s="62">
        <v>10418950</v>
      </c>
      <c r="I846" s="62">
        <v>11422800</v>
      </c>
      <c r="J846" s="62">
        <v>21000000</v>
      </c>
      <c r="K846" s="62">
        <v>25945729</v>
      </c>
      <c r="L846" s="62">
        <v>3962952</v>
      </c>
      <c r="M846" s="62">
        <v>17482969</v>
      </c>
      <c r="N846" s="62">
        <v>4011500</v>
      </c>
      <c r="O846" s="62">
        <v>0</v>
      </c>
      <c r="P846" s="62">
        <v>0</v>
      </c>
      <c r="Q846" s="62">
        <v>0</v>
      </c>
      <c r="R846" s="62"/>
      <c r="S846" s="62"/>
      <c r="T846" s="72">
        <f t="shared" si="46"/>
        <v>104110000</v>
      </c>
      <c r="U846" s="59">
        <f t="shared" si="47"/>
        <v>0</v>
      </c>
      <c r="V846" s="57">
        <f t="shared" si="48"/>
        <v>0</v>
      </c>
      <c r="W846" s="59" t="e">
        <f>V846-#REF!</f>
        <v>#REF!</v>
      </c>
      <c r="X846" s="25"/>
    </row>
    <row r="847" spans="2:24">
      <c r="B847" s="79">
        <f>'PER TRIWULAN'!A841</f>
        <v>836</v>
      </c>
      <c r="C847" s="54" t="str">
        <f>'PER TRIWULAN'!I841</f>
        <v xml:space="preserve"> Wirosari </v>
      </c>
      <c r="D847" s="36" t="str">
        <f>'PER TRIWULAN'!B841</f>
        <v>SD NEGERI 3 TANJUNGREJO</v>
      </c>
      <c r="E847" s="71">
        <f>'PER TRIWULAN'!X841</f>
        <v>80330000</v>
      </c>
      <c r="F847" s="89">
        <v>80330000</v>
      </c>
      <c r="G847" s="62">
        <v>1314000</v>
      </c>
      <c r="H847" s="62">
        <v>450000</v>
      </c>
      <c r="I847" s="62">
        <v>11077000</v>
      </c>
      <c r="J847" s="62">
        <v>5682500</v>
      </c>
      <c r="K847" s="62">
        <v>21605250</v>
      </c>
      <c r="L847" s="62">
        <v>10453320</v>
      </c>
      <c r="M847" s="62">
        <v>3530730</v>
      </c>
      <c r="N847" s="62">
        <v>10200000</v>
      </c>
      <c r="O847" s="62">
        <v>7232200</v>
      </c>
      <c r="P847" s="62">
        <v>0</v>
      </c>
      <c r="Q847" s="62">
        <v>1800000</v>
      </c>
      <c r="R847" s="62">
        <v>4035000</v>
      </c>
      <c r="S847" s="62">
        <v>2950000</v>
      </c>
      <c r="T847" s="72">
        <f t="shared" si="46"/>
        <v>80330000</v>
      </c>
      <c r="U847" s="59">
        <f t="shared" si="47"/>
        <v>0</v>
      </c>
      <c r="V847" s="57">
        <f t="shared" si="48"/>
        <v>0</v>
      </c>
      <c r="W847" s="59" t="e">
        <f>V847-#REF!</f>
        <v>#REF!</v>
      </c>
      <c r="X847" s="25"/>
    </row>
    <row r="848" spans="2:24">
      <c r="B848" s="79">
        <f>'PER TRIWULAN'!A842</f>
        <v>837</v>
      </c>
      <c r="C848" s="54" t="str">
        <f>'PER TRIWULAN'!I842</f>
        <v xml:space="preserve"> Wirosari </v>
      </c>
      <c r="D848" s="36" t="str">
        <f>'PER TRIWULAN'!B842</f>
        <v>SD NEGERI 2 SAMBIREJO</v>
      </c>
      <c r="E848" s="71">
        <f>'PER TRIWULAN'!X842</f>
        <v>89610000</v>
      </c>
      <c r="F848" s="89">
        <v>89610000</v>
      </c>
      <c r="G848" s="62">
        <v>5389700</v>
      </c>
      <c r="H848" s="62">
        <v>0</v>
      </c>
      <c r="I848" s="62">
        <v>12702480</v>
      </c>
      <c r="J848" s="62">
        <v>7564230</v>
      </c>
      <c r="K848" s="62">
        <v>22231890</v>
      </c>
      <c r="L848" s="62">
        <v>10074650</v>
      </c>
      <c r="M848" s="62">
        <v>5094750</v>
      </c>
      <c r="N848" s="62">
        <v>16180000</v>
      </c>
      <c r="O848" s="62">
        <v>1524800</v>
      </c>
      <c r="P848" s="62">
        <v>1000000</v>
      </c>
      <c r="Q848" s="62">
        <v>1654500</v>
      </c>
      <c r="R848" s="62">
        <v>6193000</v>
      </c>
      <c r="S848" s="62">
        <v>0</v>
      </c>
      <c r="T848" s="72">
        <f t="shared" si="46"/>
        <v>89610000</v>
      </c>
      <c r="U848" s="59">
        <f t="shared" si="47"/>
        <v>0</v>
      </c>
      <c r="V848" s="57">
        <f t="shared" si="48"/>
        <v>0</v>
      </c>
      <c r="W848" s="59" t="e">
        <f>V848-#REF!</f>
        <v>#REF!</v>
      </c>
      <c r="X848" s="25"/>
    </row>
    <row r="849" spans="2:24">
      <c r="B849" s="79">
        <f>'PER TRIWULAN'!A843</f>
        <v>838</v>
      </c>
      <c r="C849" s="54" t="str">
        <f>'PER TRIWULAN'!I843</f>
        <v xml:space="preserve"> Gabus </v>
      </c>
      <c r="D849" s="36" t="str">
        <f>'PER TRIWULAN'!B843</f>
        <v>SDIT DARUT TAUHID GABUS</v>
      </c>
      <c r="E849" s="71">
        <f>'PER TRIWULAN'!X843</f>
        <v>33930000</v>
      </c>
      <c r="F849" s="89">
        <v>33930000</v>
      </c>
      <c r="G849" s="62" t="s">
        <v>1906</v>
      </c>
      <c r="H849" s="62" t="s">
        <v>1906</v>
      </c>
      <c r="I849" s="62" t="s">
        <v>1906</v>
      </c>
      <c r="J849" s="62" t="s">
        <v>1906</v>
      </c>
      <c r="K849" s="62">
        <v>166000</v>
      </c>
      <c r="L849" s="62">
        <v>144603</v>
      </c>
      <c r="M849" s="62" t="s">
        <v>1906</v>
      </c>
      <c r="N849" s="62">
        <v>33600000</v>
      </c>
      <c r="O849" s="62" t="s">
        <v>1906</v>
      </c>
      <c r="P849" s="62" t="s">
        <v>1906</v>
      </c>
      <c r="Q849" s="62" t="s">
        <v>1906</v>
      </c>
      <c r="R849" s="62" t="s">
        <v>1906</v>
      </c>
      <c r="S849" s="62"/>
      <c r="T849" s="72">
        <f t="shared" si="46"/>
        <v>33910603</v>
      </c>
      <c r="U849" s="59">
        <f t="shared" si="47"/>
        <v>0</v>
      </c>
      <c r="V849" s="57">
        <f t="shared" si="48"/>
        <v>19397</v>
      </c>
      <c r="W849" s="25"/>
      <c r="X849" s="25"/>
    </row>
    <row r="850" spans="2:24">
      <c r="B850" s="79">
        <f>'PER TRIWULAN'!A844</f>
        <v>839</v>
      </c>
      <c r="C850" s="54" t="str">
        <f>'PER TRIWULAN'!I844</f>
        <v xml:space="preserve"> Godong </v>
      </c>
      <c r="D850" s="36" t="str">
        <f>'PER TRIWULAN'!B844</f>
        <v>SD YATPI  Godong</v>
      </c>
      <c r="E850" s="71">
        <f>'PER TRIWULAN'!X844</f>
        <v>62640000</v>
      </c>
      <c r="F850" s="89">
        <v>62640000</v>
      </c>
      <c r="G850" s="62">
        <v>2442300</v>
      </c>
      <c r="H850" s="62">
        <v>1070000</v>
      </c>
      <c r="I850" s="62">
        <v>5250700</v>
      </c>
      <c r="J850" s="62">
        <v>4875000</v>
      </c>
      <c r="K850" s="62">
        <v>3616000</v>
      </c>
      <c r="L850" s="62">
        <v>335000</v>
      </c>
      <c r="M850" s="62">
        <v>1199000</v>
      </c>
      <c r="N850" s="62">
        <v>37190000</v>
      </c>
      <c r="O850" s="62">
        <v>2055000</v>
      </c>
      <c r="P850" s="62">
        <v>2900000</v>
      </c>
      <c r="Q850" s="62">
        <v>1487000</v>
      </c>
      <c r="R850" s="62">
        <v>220000</v>
      </c>
      <c r="S850" s="62"/>
      <c r="T850" s="72">
        <f t="shared" si="46"/>
        <v>62640000</v>
      </c>
      <c r="U850" s="59">
        <f t="shared" si="47"/>
        <v>0</v>
      </c>
      <c r="V850" s="57">
        <f t="shared" si="48"/>
        <v>0</v>
      </c>
      <c r="X850" s="25"/>
    </row>
    <row r="851" spans="2:24">
      <c r="B851" s="79">
        <f>'PER TRIWULAN'!A845</f>
        <v>840</v>
      </c>
      <c r="C851" s="54" t="str">
        <f>'PER TRIWULAN'!I845</f>
        <v xml:space="preserve"> Godong </v>
      </c>
      <c r="D851" s="36" t="str">
        <f>'PER TRIWULAN'!B845</f>
        <v>SD Satu Atap Terpadu Tumbuh Kembang</v>
      </c>
      <c r="E851" s="71">
        <f>'PER TRIWULAN'!X845</f>
        <v>15660000</v>
      </c>
      <c r="F851" s="89">
        <v>15660000</v>
      </c>
      <c r="G851" s="62"/>
      <c r="H851" s="62"/>
      <c r="I851" s="62"/>
      <c r="J851" s="62"/>
      <c r="K851" s="62">
        <v>1240000</v>
      </c>
      <c r="L851" s="62">
        <v>2655000</v>
      </c>
      <c r="M851" s="62"/>
      <c r="N851" s="62">
        <v>11175000</v>
      </c>
      <c r="O851" s="62"/>
      <c r="P851" s="62"/>
      <c r="Q851" s="62">
        <v>600000</v>
      </c>
      <c r="R851" s="62"/>
      <c r="S851" s="62"/>
      <c r="T851" s="72">
        <f t="shared" si="46"/>
        <v>15670000</v>
      </c>
      <c r="U851" s="59">
        <f t="shared" si="47"/>
        <v>0</v>
      </c>
      <c r="V851" s="57">
        <f t="shared" si="48"/>
        <v>-10000</v>
      </c>
      <c r="X851" s="25"/>
    </row>
    <row r="852" spans="2:24">
      <c r="B852" s="79">
        <f>'PER TRIWULAN'!A846</f>
        <v>841</v>
      </c>
      <c r="C852" s="54" t="str">
        <f>'PER TRIWULAN'!I846</f>
        <v xml:space="preserve"> Gubug </v>
      </c>
      <c r="D852" s="36" t="str">
        <f>'PER TRIWULAN'!B846</f>
        <v>SDIT Al Firdaus Gubug</v>
      </c>
      <c r="E852" s="71">
        <f>'PER TRIWULAN'!X846</f>
        <v>86130000</v>
      </c>
      <c r="F852" s="89">
        <v>86130000</v>
      </c>
      <c r="G852" s="62">
        <v>1500000</v>
      </c>
      <c r="H852" s="62">
        <v>0</v>
      </c>
      <c r="I852" s="62">
        <v>8400000</v>
      </c>
      <c r="J852" s="62">
        <v>3745000</v>
      </c>
      <c r="K852" s="62">
        <v>5248700</v>
      </c>
      <c r="L852" s="62">
        <v>0</v>
      </c>
      <c r="M852" s="62">
        <v>0</v>
      </c>
      <c r="N852" s="62">
        <v>53900000</v>
      </c>
      <c r="O852" s="62">
        <v>4691300</v>
      </c>
      <c r="P852" s="62">
        <v>7800000</v>
      </c>
      <c r="Q852" s="62">
        <v>0</v>
      </c>
      <c r="R852" s="62">
        <v>0</v>
      </c>
      <c r="S852" s="62">
        <v>845000</v>
      </c>
      <c r="T852" s="72">
        <f t="shared" si="46"/>
        <v>86130000</v>
      </c>
      <c r="U852" s="59">
        <f t="shared" si="47"/>
        <v>0</v>
      </c>
      <c r="V852" s="57">
        <f t="shared" si="48"/>
        <v>0</v>
      </c>
      <c r="W852" s="25"/>
      <c r="X852" s="25"/>
    </row>
    <row r="853" spans="2:24">
      <c r="B853" s="79">
        <f>'PER TRIWULAN'!A847</f>
        <v>842</v>
      </c>
      <c r="C853" s="54" t="str">
        <f>'PER TRIWULAN'!I847</f>
        <v xml:space="preserve"> Kradenan </v>
      </c>
      <c r="D853" s="36" t="str">
        <f>'PER TRIWULAN'!B847</f>
        <v>SD ISLAM KRADENAN</v>
      </c>
      <c r="E853" s="71">
        <f>'PER TRIWULAN'!X847</f>
        <v>84390000</v>
      </c>
      <c r="F853" s="89">
        <v>84390000</v>
      </c>
      <c r="G853" s="62">
        <v>0</v>
      </c>
      <c r="H853" s="62">
        <v>0</v>
      </c>
      <c r="I853" s="62">
        <v>10794600</v>
      </c>
      <c r="J853" s="62">
        <v>12945200</v>
      </c>
      <c r="K853" s="62">
        <v>6246600</v>
      </c>
      <c r="L853" s="62">
        <v>1749400</v>
      </c>
      <c r="M853" s="62">
        <v>0</v>
      </c>
      <c r="N853" s="62">
        <v>46650000</v>
      </c>
      <c r="O853" s="62">
        <v>6004200</v>
      </c>
      <c r="P853" s="62"/>
      <c r="Q853" s="62"/>
      <c r="R853" s="62"/>
      <c r="S853" s="62"/>
      <c r="T853" s="72">
        <f t="shared" si="46"/>
        <v>84390000</v>
      </c>
      <c r="U853" s="59">
        <f t="shared" si="47"/>
        <v>0</v>
      </c>
      <c r="V853" s="57">
        <f t="shared" si="48"/>
        <v>0</v>
      </c>
      <c r="W853" s="25"/>
      <c r="X853" s="25"/>
    </row>
    <row r="854" spans="2:24">
      <c r="B854" s="79">
        <f>'PER TRIWULAN'!A848</f>
        <v>843</v>
      </c>
      <c r="C854" s="54" t="str">
        <f>'PER TRIWULAN'!I848</f>
        <v xml:space="preserve"> Penawangan </v>
      </c>
      <c r="D854" s="36" t="str">
        <f>'PER TRIWULAN'!B848</f>
        <v>SD KRISTEN</v>
      </c>
      <c r="E854" s="71">
        <f>'PER TRIWULAN'!X848</f>
        <v>45530000</v>
      </c>
      <c r="F854" s="89">
        <v>45530000</v>
      </c>
      <c r="G854" s="62">
        <v>2238750</v>
      </c>
      <c r="H854" s="62">
        <v>78000</v>
      </c>
      <c r="I854" s="62">
        <v>6026050</v>
      </c>
      <c r="J854" s="62">
        <v>9503900</v>
      </c>
      <c r="K854" s="62">
        <v>2930000</v>
      </c>
      <c r="L854" s="62">
        <v>967804</v>
      </c>
      <c r="M854" s="62">
        <v>140000</v>
      </c>
      <c r="N854" s="62">
        <v>15400000</v>
      </c>
      <c r="O854" s="62">
        <v>4230500</v>
      </c>
      <c r="P854" s="62">
        <v>0</v>
      </c>
      <c r="Q854" s="62">
        <v>3123500</v>
      </c>
      <c r="R854" s="62">
        <v>485000</v>
      </c>
      <c r="S854" s="62">
        <v>275000</v>
      </c>
      <c r="T854" s="72"/>
      <c r="U854" s="59">
        <f t="shared" si="47"/>
        <v>0</v>
      </c>
      <c r="V854" s="57"/>
      <c r="X854" s="25"/>
    </row>
    <row r="855" spans="2:24">
      <c r="B855" s="79">
        <f>'PER TRIWULAN'!A849</f>
        <v>844</v>
      </c>
      <c r="C855" s="54" t="str">
        <f>'PER TRIWULAN'!I849</f>
        <v xml:space="preserve"> Pulokulon </v>
      </c>
      <c r="D855" s="36" t="str">
        <f>'PER TRIWULAN'!B849</f>
        <v>SD Islam As Shomadhany Jetaksari</v>
      </c>
      <c r="E855" s="71">
        <f>'PER TRIWULAN'!X849</f>
        <v>33930000</v>
      </c>
      <c r="F855" s="89">
        <v>33930000</v>
      </c>
      <c r="G855" s="62">
        <v>0</v>
      </c>
      <c r="H855" s="62">
        <v>190000</v>
      </c>
      <c r="I855" s="62">
        <v>600000</v>
      </c>
      <c r="J855" s="62">
        <v>1464500</v>
      </c>
      <c r="K855" s="62">
        <v>8486950</v>
      </c>
      <c r="L855" s="62">
        <v>1735000</v>
      </c>
      <c r="M855" s="62">
        <v>2372300</v>
      </c>
      <c r="N855" s="62">
        <v>13191000</v>
      </c>
      <c r="O855" s="62">
        <v>2406500</v>
      </c>
      <c r="P855" s="62">
        <v>0</v>
      </c>
      <c r="Q855" s="62">
        <v>1440000</v>
      </c>
      <c r="R855" s="62">
        <v>650000</v>
      </c>
      <c r="S855" s="62">
        <v>1248750</v>
      </c>
      <c r="T855" s="72">
        <f t="shared" si="46"/>
        <v>33785000</v>
      </c>
      <c r="U855" s="59">
        <f t="shared" si="47"/>
        <v>0</v>
      </c>
      <c r="V855" s="57">
        <f t="shared" si="48"/>
        <v>145000</v>
      </c>
      <c r="X855" s="59">
        <f>V855-W855</f>
        <v>145000</v>
      </c>
    </row>
    <row r="856" spans="2:24">
      <c r="B856" s="79">
        <f>'PER TRIWULAN'!A850</f>
        <v>845</v>
      </c>
      <c r="C856" s="54" t="str">
        <f>'PER TRIWULAN'!I850</f>
        <v xml:space="preserve"> Purwodadi </v>
      </c>
      <c r="D856" s="36" t="str">
        <f>'PER TRIWULAN'!B850</f>
        <v>SD INTEGRAL LUQMAN AL HAKIM</v>
      </c>
      <c r="E856" s="71">
        <f>'PER TRIWULAN'!X850</f>
        <v>184150000</v>
      </c>
      <c r="F856" s="89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72">
        <f t="shared" si="46"/>
        <v>0</v>
      </c>
      <c r="U856" s="59">
        <f t="shared" si="47"/>
        <v>184150000</v>
      </c>
      <c r="V856" s="57">
        <f t="shared" si="48"/>
        <v>0</v>
      </c>
      <c r="W856" s="25"/>
      <c r="X856" s="25"/>
    </row>
    <row r="857" spans="2:24">
      <c r="B857" s="79">
        <f>'PER TRIWULAN'!A851</f>
        <v>846</v>
      </c>
      <c r="C857" s="54" t="str">
        <f>'PER TRIWULAN'!I851</f>
        <v xml:space="preserve"> Purwodadi </v>
      </c>
      <c r="D857" s="36" t="str">
        <f>'PER TRIWULAN'!B851</f>
        <v>SD ISLAM TERPADU AL FIRDAUS</v>
      </c>
      <c r="E857" s="71">
        <f>'PER TRIWULAN'!X851</f>
        <v>174870000</v>
      </c>
      <c r="F857" s="89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72">
        <f t="shared" si="46"/>
        <v>0</v>
      </c>
      <c r="U857" s="59">
        <f t="shared" si="47"/>
        <v>174870000</v>
      </c>
      <c r="V857" s="57">
        <f t="shared" si="48"/>
        <v>0</v>
      </c>
      <c r="W857" s="25"/>
      <c r="X857" s="25"/>
    </row>
    <row r="858" spans="2:24">
      <c r="B858" s="79">
        <f>'PER TRIWULAN'!A852</f>
        <v>847</v>
      </c>
      <c r="C858" s="54" t="str">
        <f>'PER TRIWULAN'!I852</f>
        <v xml:space="preserve"> Purwodadi </v>
      </c>
      <c r="D858" s="36" t="str">
        <f>'PER TRIWULAN'!B852</f>
        <v>SD KRISTEN 1 PURWODADI</v>
      </c>
      <c r="E858" s="71">
        <f>'PER TRIWULAN'!X852</f>
        <v>94830000</v>
      </c>
      <c r="F858" s="89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72">
        <f t="shared" si="46"/>
        <v>0</v>
      </c>
      <c r="U858" s="59">
        <f t="shared" si="47"/>
        <v>94830000</v>
      </c>
      <c r="V858" s="57">
        <f t="shared" si="48"/>
        <v>0</v>
      </c>
      <c r="W858" s="25"/>
      <c r="X858" s="25"/>
    </row>
    <row r="859" spans="2:24">
      <c r="B859" s="79">
        <f>'PER TRIWULAN'!A853</f>
        <v>848</v>
      </c>
      <c r="C859" s="54" t="str">
        <f>'PER TRIWULAN'!I853</f>
        <v xml:space="preserve"> Purwodadi </v>
      </c>
      <c r="D859" s="36" t="str">
        <f>'PER TRIWULAN'!B853</f>
        <v>SD KRISTEN 2 PURWODADI</v>
      </c>
      <c r="E859" s="71">
        <f>'PER TRIWULAN'!X853</f>
        <v>42920000</v>
      </c>
      <c r="F859" s="89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72">
        <f t="shared" si="46"/>
        <v>0</v>
      </c>
      <c r="U859" s="59">
        <f t="shared" si="47"/>
        <v>42920000</v>
      </c>
      <c r="V859" s="57">
        <f t="shared" si="48"/>
        <v>0</v>
      </c>
      <c r="W859" s="25"/>
      <c r="X859" s="25"/>
    </row>
    <row r="860" spans="2:24">
      <c r="B860" s="79">
        <f>'PER TRIWULAN'!A854</f>
        <v>849</v>
      </c>
      <c r="C860" s="54" t="str">
        <f>'PER TRIWULAN'!I854</f>
        <v xml:space="preserve"> Purwodadi </v>
      </c>
      <c r="D860" s="36" t="str">
        <f>'PER TRIWULAN'!B854</f>
        <v>SLB B YPLB DANYANG PURWODADI</v>
      </c>
      <c r="E860" s="71">
        <f>'PER TRIWULAN'!X854</f>
        <v>33060000</v>
      </c>
      <c r="F860" s="89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72">
        <f t="shared" si="46"/>
        <v>0</v>
      </c>
      <c r="U860" s="59">
        <f t="shared" si="47"/>
        <v>33060000</v>
      </c>
      <c r="V860" s="57">
        <f t="shared" si="48"/>
        <v>0</v>
      </c>
      <c r="W860" s="25"/>
      <c r="X860" s="25"/>
    </row>
    <row r="861" spans="2:24">
      <c r="B861" s="79">
        <f>'PER TRIWULAN'!A855</f>
        <v>850</v>
      </c>
      <c r="C861" s="54" t="str">
        <f>'PER TRIWULAN'!I855</f>
        <v xml:space="preserve"> Wirosari </v>
      </c>
      <c r="D861" s="36" t="str">
        <f>'PER TRIWULAN'!B855</f>
        <v>SD Islam Terpadu Muhamadiyah</v>
      </c>
      <c r="E861" s="71">
        <f>'PER TRIWULAN'!X855</f>
        <v>62640000</v>
      </c>
      <c r="F861" s="89">
        <v>62640000</v>
      </c>
      <c r="G861" s="62">
        <v>1500000</v>
      </c>
      <c r="H861" s="62">
        <v>2350000</v>
      </c>
      <c r="I861" s="62">
        <v>6720000</v>
      </c>
      <c r="J861" s="62">
        <v>4807000</v>
      </c>
      <c r="K861" s="62">
        <v>10200000</v>
      </c>
      <c r="L861" s="62">
        <v>1800000</v>
      </c>
      <c r="M861" s="62">
        <v>1200000</v>
      </c>
      <c r="N861" s="62">
        <v>28500000</v>
      </c>
      <c r="O861" s="62">
        <v>4763000</v>
      </c>
      <c r="P861" s="62">
        <v>0</v>
      </c>
      <c r="Q861" s="62">
        <v>800000</v>
      </c>
      <c r="R861" s="62">
        <v>0</v>
      </c>
      <c r="S861" s="62"/>
      <c r="T861" s="72">
        <f t="shared" si="46"/>
        <v>62640000</v>
      </c>
      <c r="U861" s="59">
        <f t="shared" si="47"/>
        <v>0</v>
      </c>
      <c r="V861" s="57">
        <f t="shared" si="48"/>
        <v>0</v>
      </c>
      <c r="X861" s="25"/>
    </row>
    <row r="862" spans="2:24">
      <c r="B862" s="79">
        <f>'PER TRIWULAN'!A856</f>
        <v>851</v>
      </c>
      <c r="C862" s="54" t="str">
        <f>'PER TRIWULAN'!I856</f>
        <v xml:space="preserve"> Purwodadi </v>
      </c>
      <c r="D862" s="36" t="str">
        <f>'PER TRIWULAN'!B856</f>
        <v xml:space="preserve"> SD Bilingual Muhammadiyah 1 Purwodadi </v>
      </c>
      <c r="E862" s="71">
        <f>'PER TRIWULAN'!X856</f>
        <v>11600000</v>
      </c>
      <c r="F862" s="89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72">
        <f t="shared" si="46"/>
        <v>0</v>
      </c>
      <c r="U862" s="59">
        <f t="shared" si="47"/>
        <v>11600000</v>
      </c>
      <c r="V862" s="57">
        <f t="shared" si="48"/>
        <v>0</v>
      </c>
      <c r="W862" s="25"/>
      <c r="X862" s="25"/>
    </row>
    <row r="863" spans="2:24" ht="13.5" thickBot="1">
      <c r="B863" s="80"/>
      <c r="C863" s="55"/>
      <c r="D863" s="50"/>
      <c r="E863" s="81">
        <f>'PER TRIWULAN'!C1018</f>
        <v>0</v>
      </c>
      <c r="F863" s="88">
        <f>'PER TRIWULAN'!D1018</f>
        <v>0</v>
      </c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59">
        <f t="shared" ref="U863" si="49">E863-T863</f>
        <v>0</v>
      </c>
      <c r="V863" s="57">
        <f t="shared" ref="V863" si="50">F863-T863</f>
        <v>0</v>
      </c>
      <c r="W863" s="25"/>
      <c r="X863" s="25"/>
    </row>
    <row r="864" spans="2:24" ht="15" customHeight="1" thickBot="1">
      <c r="B864" s="267" t="str">
        <f>'PER TRIWULAN'!A1019</f>
        <v>JUMLAH</v>
      </c>
      <c r="C864" s="268"/>
      <c r="D864" s="269"/>
      <c r="E864" s="67">
        <f t="shared" ref="E864:W864" si="51">SUBTOTAL(9,E12:E862)</f>
        <v>78822290000</v>
      </c>
      <c r="F864" s="67">
        <f t="shared" si="51"/>
        <v>72488980000</v>
      </c>
      <c r="G864" s="67">
        <f t="shared" si="51"/>
        <v>3168366014</v>
      </c>
      <c r="H864" s="67">
        <f t="shared" si="51"/>
        <v>630569267</v>
      </c>
      <c r="I864" s="67">
        <f t="shared" si="51"/>
        <v>10689419141</v>
      </c>
      <c r="J864" s="67">
        <f t="shared" si="51"/>
        <v>10589308952</v>
      </c>
      <c r="K864" s="67">
        <f t="shared" si="51"/>
        <v>13662398099</v>
      </c>
      <c r="L864" s="67">
        <f t="shared" si="51"/>
        <v>2509636478</v>
      </c>
      <c r="M864" s="67">
        <f t="shared" si="51"/>
        <v>6015586819</v>
      </c>
      <c r="N864" s="67">
        <f t="shared" si="51"/>
        <v>14245020480</v>
      </c>
      <c r="O864" s="67">
        <f t="shared" si="51"/>
        <v>4206991607</v>
      </c>
      <c r="P864" s="67">
        <f t="shared" si="51"/>
        <v>335088323</v>
      </c>
      <c r="Q864" s="67">
        <f t="shared" si="51"/>
        <v>2184833835</v>
      </c>
      <c r="R864" s="67">
        <f t="shared" si="51"/>
        <v>1500519859</v>
      </c>
      <c r="S864" s="67">
        <f t="shared" si="51"/>
        <v>2599542054</v>
      </c>
      <c r="T864" s="67">
        <f t="shared" si="51"/>
        <v>72291882424</v>
      </c>
      <c r="U864" s="67">
        <f t="shared" si="51"/>
        <v>6267770000</v>
      </c>
      <c r="V864" s="67">
        <f t="shared" si="51"/>
        <v>217107576</v>
      </c>
      <c r="W864" s="67" t="e">
        <f t="shared" si="51"/>
        <v>#REF!</v>
      </c>
    </row>
    <row r="865" spans="2:24" ht="13.5" thickTop="1">
      <c r="B865" s="52"/>
      <c r="C865" s="56"/>
    </row>
    <row r="866" spans="2:24" ht="16.5">
      <c r="D866" s="24"/>
      <c r="G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58"/>
    </row>
    <row r="867" spans="2:24" ht="16.5">
      <c r="D867" s="24"/>
      <c r="G867" s="65"/>
      <c r="I867" s="65"/>
      <c r="J867" s="65"/>
      <c r="K867" s="65"/>
      <c r="L867" s="65"/>
      <c r="M867" s="65"/>
      <c r="N867" s="65"/>
      <c r="O867" s="65"/>
      <c r="P867" s="65"/>
      <c r="Q867" s="65"/>
      <c r="R867" s="58" t="s">
        <v>1863</v>
      </c>
      <c r="S867" s="58"/>
    </row>
    <row r="868" spans="2:24" ht="16.5">
      <c r="D868" s="24"/>
      <c r="G868" s="65"/>
      <c r="I868" s="65"/>
      <c r="J868" s="65"/>
      <c r="K868" s="65"/>
      <c r="L868" s="65"/>
      <c r="M868" s="65"/>
      <c r="N868" s="65"/>
      <c r="O868" s="65"/>
      <c r="P868" s="65"/>
      <c r="Q868" s="65"/>
      <c r="R868" s="58" t="s">
        <v>1864</v>
      </c>
      <c r="S868" s="58"/>
      <c r="T868" s="65"/>
    </row>
    <row r="869" spans="2:24" ht="16.5">
      <c r="D869" s="24"/>
      <c r="G869" s="65"/>
      <c r="I869" s="65"/>
      <c r="J869" s="65"/>
      <c r="K869" s="65"/>
      <c r="L869" s="65"/>
      <c r="M869" s="65"/>
      <c r="N869" s="65"/>
      <c r="O869" s="65"/>
      <c r="P869" s="65"/>
      <c r="Q869" s="65"/>
      <c r="R869" s="58"/>
      <c r="S869" s="58"/>
      <c r="T869" s="65"/>
      <c r="X869" s="59">
        <v>0</v>
      </c>
    </row>
    <row r="870" spans="2:24" ht="16.5">
      <c r="D870" s="24"/>
      <c r="G870" s="65"/>
      <c r="I870" s="65"/>
      <c r="J870" s="65"/>
      <c r="K870" s="65"/>
      <c r="L870" s="65"/>
      <c r="M870" s="65"/>
      <c r="N870" s="65"/>
      <c r="O870" s="65"/>
      <c r="P870" s="65"/>
      <c r="Q870" s="65"/>
      <c r="R870" s="58"/>
      <c r="S870" s="58"/>
      <c r="T870" s="65"/>
    </row>
    <row r="871" spans="2:24" ht="16.5">
      <c r="D871" s="24"/>
      <c r="G871" s="65"/>
      <c r="I871" s="65"/>
      <c r="J871" s="65"/>
      <c r="K871" s="65"/>
      <c r="L871" s="65"/>
      <c r="M871" s="65"/>
      <c r="N871" s="65"/>
      <c r="O871" s="65"/>
      <c r="P871" s="65"/>
      <c r="Q871" s="65"/>
      <c r="R871" s="58"/>
      <c r="S871" s="58"/>
      <c r="T871" s="65"/>
    </row>
    <row r="872" spans="2:24" ht="16.5">
      <c r="D872" s="24"/>
      <c r="G872" s="65"/>
      <c r="I872" s="65"/>
      <c r="J872" s="65"/>
      <c r="K872" s="65"/>
      <c r="L872" s="65"/>
      <c r="M872" s="65"/>
      <c r="N872" s="65"/>
      <c r="O872" s="65"/>
      <c r="P872" s="65"/>
      <c r="Q872" s="65"/>
      <c r="R872" s="58" t="s">
        <v>1852</v>
      </c>
      <c r="S872" s="58"/>
    </row>
    <row r="873" spans="2:24" ht="16.5">
      <c r="D873" s="24"/>
      <c r="G873" s="65"/>
      <c r="I873" s="65"/>
      <c r="J873" s="65"/>
      <c r="K873" s="65"/>
      <c r="L873" s="65"/>
      <c r="M873" s="65"/>
      <c r="N873" s="65"/>
      <c r="O873" s="65"/>
      <c r="P873" s="65"/>
      <c r="Q873" s="65"/>
      <c r="R873" s="58" t="s">
        <v>1853</v>
      </c>
      <c r="S873" s="58"/>
    </row>
    <row r="874" spans="2:24" ht="15.75">
      <c r="D874" s="45"/>
    </row>
  </sheetData>
  <autoFilter ref="B11:V863">
    <filterColumn colId="1"/>
  </autoFilter>
  <mergeCells count="31">
    <mergeCell ref="B864:D864"/>
    <mergeCell ref="F7:F10"/>
    <mergeCell ref="E7:E10"/>
    <mergeCell ref="V7:V10"/>
    <mergeCell ref="U7:U10"/>
    <mergeCell ref="G8:G10"/>
    <mergeCell ref="H8:H10"/>
    <mergeCell ref="I8:I10"/>
    <mergeCell ref="J8:J10"/>
    <mergeCell ref="K8:K10"/>
    <mergeCell ref="L8:L10"/>
    <mergeCell ref="M8:M10"/>
    <mergeCell ref="N8:N10"/>
    <mergeCell ref="S8:S10"/>
    <mergeCell ref="T8:T10"/>
    <mergeCell ref="B4:Q4"/>
    <mergeCell ref="B5:Q5"/>
    <mergeCell ref="B7:B10"/>
    <mergeCell ref="C7:C10"/>
    <mergeCell ref="D7:D10"/>
    <mergeCell ref="G7:T7"/>
    <mergeCell ref="O8:O10"/>
    <mergeCell ref="P8:P10"/>
    <mergeCell ref="Q8:Q10"/>
    <mergeCell ref="R8:R10"/>
    <mergeCell ref="B1:Q1"/>
    <mergeCell ref="R1:T1"/>
    <mergeCell ref="B2:Q2"/>
    <mergeCell ref="R2:T2"/>
    <mergeCell ref="B3:Q3"/>
    <mergeCell ref="R3:T3"/>
  </mergeCells>
  <pageMargins left="1.299212598425197" right="0" top="0.15748031496062992" bottom="0.39370078740157483" header="0.31496062992125984" footer="0.19685039370078741"/>
  <pageSetup paperSize="5" scale="120" orientation="landscape" r:id="rId1"/>
  <headerFooter>
    <oddFooter>&amp;A&amp;RPage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2060"/>
  </sheetPr>
  <dimension ref="B1:V856"/>
  <sheetViews>
    <sheetView view="pageBreakPreview" zoomScaleSheetLayoutView="100" workbookViewId="0">
      <selection activeCell="L275" sqref="L275:L337"/>
    </sheetView>
  </sheetViews>
  <sheetFormatPr defaultRowHeight="12.75"/>
  <cols>
    <col min="1" max="1" width="2.85546875" style="25" customWidth="1"/>
    <col min="2" max="2" width="4.5703125" style="51" customWidth="1"/>
    <col min="3" max="3" width="10.85546875" style="53" customWidth="1"/>
    <col min="4" max="4" width="28.85546875" style="25" customWidth="1"/>
    <col min="5" max="10" width="13.140625" style="59" customWidth="1"/>
    <col min="11" max="12" width="13.7109375" style="59" customWidth="1"/>
    <col min="13" max="13" width="9.85546875" style="59" bestFit="1" customWidth="1"/>
    <col min="14" max="15" width="9.140625" style="59"/>
    <col min="16" max="248" width="9.140625" style="25"/>
    <col min="249" max="249" width="2.85546875" style="25" customWidth="1"/>
    <col min="250" max="250" width="6.42578125" style="25" customWidth="1"/>
    <col min="251" max="251" width="22.140625" style="25" customWidth="1"/>
    <col min="252" max="252" width="15" style="25" customWidth="1"/>
    <col min="253" max="253" width="11.28515625" style="25" customWidth="1"/>
    <col min="254" max="254" width="13" style="25" customWidth="1"/>
    <col min="255" max="255" width="8.7109375" style="25" customWidth="1"/>
    <col min="256" max="256" width="10.140625" style="25" customWidth="1"/>
    <col min="257" max="257" width="10.28515625" style="25" customWidth="1"/>
    <col min="258" max="258" width="8.7109375" style="25" customWidth="1"/>
    <col min="259" max="259" width="24" style="25" customWidth="1"/>
    <col min="260" max="260" width="13.140625" style="25" customWidth="1"/>
    <col min="261" max="261" width="11.28515625" style="25" customWidth="1"/>
    <col min="262" max="262" width="10.5703125" style="25" customWidth="1"/>
    <col min="263" max="263" width="10.140625" style="25" customWidth="1"/>
    <col min="264" max="264" width="16.7109375" style="25" customWidth="1"/>
    <col min="265" max="265" width="15.140625" style="25" customWidth="1"/>
    <col min="266" max="504" width="9.140625" style="25"/>
    <col min="505" max="505" width="2.85546875" style="25" customWidth="1"/>
    <col min="506" max="506" width="6.42578125" style="25" customWidth="1"/>
    <col min="507" max="507" width="22.140625" style="25" customWidth="1"/>
    <col min="508" max="508" width="15" style="25" customWidth="1"/>
    <col min="509" max="509" width="11.28515625" style="25" customWidth="1"/>
    <col min="510" max="510" width="13" style="25" customWidth="1"/>
    <col min="511" max="511" width="8.7109375" style="25" customWidth="1"/>
    <col min="512" max="512" width="10.140625" style="25" customWidth="1"/>
    <col min="513" max="513" width="10.28515625" style="25" customWidth="1"/>
    <col min="514" max="514" width="8.7109375" style="25" customWidth="1"/>
    <col min="515" max="515" width="24" style="25" customWidth="1"/>
    <col min="516" max="516" width="13.140625" style="25" customWidth="1"/>
    <col min="517" max="517" width="11.28515625" style="25" customWidth="1"/>
    <col min="518" max="518" width="10.5703125" style="25" customWidth="1"/>
    <col min="519" max="519" width="10.140625" style="25" customWidth="1"/>
    <col min="520" max="520" width="16.7109375" style="25" customWidth="1"/>
    <col min="521" max="521" width="15.140625" style="25" customWidth="1"/>
    <col min="522" max="760" width="9.140625" style="25"/>
    <col min="761" max="761" width="2.85546875" style="25" customWidth="1"/>
    <col min="762" max="762" width="6.42578125" style="25" customWidth="1"/>
    <col min="763" max="763" width="22.140625" style="25" customWidth="1"/>
    <col min="764" max="764" width="15" style="25" customWidth="1"/>
    <col min="765" max="765" width="11.28515625" style="25" customWidth="1"/>
    <col min="766" max="766" width="13" style="25" customWidth="1"/>
    <col min="767" max="767" width="8.7109375" style="25" customWidth="1"/>
    <col min="768" max="768" width="10.140625" style="25" customWidth="1"/>
    <col min="769" max="769" width="10.28515625" style="25" customWidth="1"/>
    <col min="770" max="770" width="8.7109375" style="25" customWidth="1"/>
    <col min="771" max="771" width="24" style="25" customWidth="1"/>
    <col min="772" max="772" width="13.140625" style="25" customWidth="1"/>
    <col min="773" max="773" width="11.28515625" style="25" customWidth="1"/>
    <col min="774" max="774" width="10.5703125" style="25" customWidth="1"/>
    <col min="775" max="775" width="10.140625" style="25" customWidth="1"/>
    <col min="776" max="776" width="16.7109375" style="25" customWidth="1"/>
    <col min="777" max="777" width="15.140625" style="25" customWidth="1"/>
    <col min="778" max="1016" width="9.140625" style="25"/>
    <col min="1017" max="1017" width="2.85546875" style="25" customWidth="1"/>
    <col min="1018" max="1018" width="6.42578125" style="25" customWidth="1"/>
    <col min="1019" max="1019" width="22.140625" style="25" customWidth="1"/>
    <col min="1020" max="1020" width="15" style="25" customWidth="1"/>
    <col min="1021" max="1021" width="11.28515625" style="25" customWidth="1"/>
    <col min="1022" max="1022" width="13" style="25" customWidth="1"/>
    <col min="1023" max="1023" width="8.7109375" style="25" customWidth="1"/>
    <col min="1024" max="1024" width="10.140625" style="25" customWidth="1"/>
    <col min="1025" max="1025" width="10.28515625" style="25" customWidth="1"/>
    <col min="1026" max="1026" width="8.7109375" style="25" customWidth="1"/>
    <col min="1027" max="1027" width="24" style="25" customWidth="1"/>
    <col min="1028" max="1028" width="13.140625" style="25" customWidth="1"/>
    <col min="1029" max="1029" width="11.28515625" style="25" customWidth="1"/>
    <col min="1030" max="1030" width="10.5703125" style="25" customWidth="1"/>
    <col min="1031" max="1031" width="10.140625" style="25" customWidth="1"/>
    <col min="1032" max="1032" width="16.7109375" style="25" customWidth="1"/>
    <col min="1033" max="1033" width="15.140625" style="25" customWidth="1"/>
    <col min="1034" max="1272" width="9.140625" style="25"/>
    <col min="1273" max="1273" width="2.85546875" style="25" customWidth="1"/>
    <col min="1274" max="1274" width="6.42578125" style="25" customWidth="1"/>
    <col min="1275" max="1275" width="22.140625" style="25" customWidth="1"/>
    <col min="1276" max="1276" width="15" style="25" customWidth="1"/>
    <col min="1277" max="1277" width="11.28515625" style="25" customWidth="1"/>
    <col min="1278" max="1278" width="13" style="25" customWidth="1"/>
    <col min="1279" max="1279" width="8.7109375" style="25" customWidth="1"/>
    <col min="1280" max="1280" width="10.140625" style="25" customWidth="1"/>
    <col min="1281" max="1281" width="10.28515625" style="25" customWidth="1"/>
    <col min="1282" max="1282" width="8.7109375" style="25" customWidth="1"/>
    <col min="1283" max="1283" width="24" style="25" customWidth="1"/>
    <col min="1284" max="1284" width="13.140625" style="25" customWidth="1"/>
    <col min="1285" max="1285" width="11.28515625" style="25" customWidth="1"/>
    <col min="1286" max="1286" width="10.5703125" style="25" customWidth="1"/>
    <col min="1287" max="1287" width="10.140625" style="25" customWidth="1"/>
    <col min="1288" max="1288" width="16.7109375" style="25" customWidth="1"/>
    <col min="1289" max="1289" width="15.140625" style="25" customWidth="1"/>
    <col min="1290" max="1528" width="9.140625" style="25"/>
    <col min="1529" max="1529" width="2.85546875" style="25" customWidth="1"/>
    <col min="1530" max="1530" width="6.42578125" style="25" customWidth="1"/>
    <col min="1531" max="1531" width="22.140625" style="25" customWidth="1"/>
    <col min="1532" max="1532" width="15" style="25" customWidth="1"/>
    <col min="1533" max="1533" width="11.28515625" style="25" customWidth="1"/>
    <col min="1534" max="1534" width="13" style="25" customWidth="1"/>
    <col min="1535" max="1535" width="8.7109375" style="25" customWidth="1"/>
    <col min="1536" max="1536" width="10.140625" style="25" customWidth="1"/>
    <col min="1537" max="1537" width="10.28515625" style="25" customWidth="1"/>
    <col min="1538" max="1538" width="8.7109375" style="25" customWidth="1"/>
    <col min="1539" max="1539" width="24" style="25" customWidth="1"/>
    <col min="1540" max="1540" width="13.140625" style="25" customWidth="1"/>
    <col min="1541" max="1541" width="11.28515625" style="25" customWidth="1"/>
    <col min="1542" max="1542" width="10.5703125" style="25" customWidth="1"/>
    <col min="1543" max="1543" width="10.140625" style="25" customWidth="1"/>
    <col min="1544" max="1544" width="16.7109375" style="25" customWidth="1"/>
    <col min="1545" max="1545" width="15.140625" style="25" customWidth="1"/>
    <col min="1546" max="1784" width="9.140625" style="25"/>
    <col min="1785" max="1785" width="2.85546875" style="25" customWidth="1"/>
    <col min="1786" max="1786" width="6.42578125" style="25" customWidth="1"/>
    <col min="1787" max="1787" width="22.140625" style="25" customWidth="1"/>
    <col min="1788" max="1788" width="15" style="25" customWidth="1"/>
    <col min="1789" max="1789" width="11.28515625" style="25" customWidth="1"/>
    <col min="1790" max="1790" width="13" style="25" customWidth="1"/>
    <col min="1791" max="1791" width="8.7109375" style="25" customWidth="1"/>
    <col min="1792" max="1792" width="10.140625" style="25" customWidth="1"/>
    <col min="1793" max="1793" width="10.28515625" style="25" customWidth="1"/>
    <col min="1794" max="1794" width="8.7109375" style="25" customWidth="1"/>
    <col min="1795" max="1795" width="24" style="25" customWidth="1"/>
    <col min="1796" max="1796" width="13.140625" style="25" customWidth="1"/>
    <col min="1797" max="1797" width="11.28515625" style="25" customWidth="1"/>
    <col min="1798" max="1798" width="10.5703125" style="25" customWidth="1"/>
    <col min="1799" max="1799" width="10.140625" style="25" customWidth="1"/>
    <col min="1800" max="1800" width="16.7109375" style="25" customWidth="1"/>
    <col min="1801" max="1801" width="15.140625" style="25" customWidth="1"/>
    <col min="1802" max="2040" width="9.140625" style="25"/>
    <col min="2041" max="2041" width="2.85546875" style="25" customWidth="1"/>
    <col min="2042" max="2042" width="6.42578125" style="25" customWidth="1"/>
    <col min="2043" max="2043" width="22.140625" style="25" customWidth="1"/>
    <col min="2044" max="2044" width="15" style="25" customWidth="1"/>
    <col min="2045" max="2045" width="11.28515625" style="25" customWidth="1"/>
    <col min="2046" max="2046" width="13" style="25" customWidth="1"/>
    <col min="2047" max="2047" width="8.7109375" style="25" customWidth="1"/>
    <col min="2048" max="2048" width="10.140625" style="25" customWidth="1"/>
    <col min="2049" max="2049" width="10.28515625" style="25" customWidth="1"/>
    <col min="2050" max="2050" width="8.7109375" style="25" customWidth="1"/>
    <col min="2051" max="2051" width="24" style="25" customWidth="1"/>
    <col min="2052" max="2052" width="13.140625" style="25" customWidth="1"/>
    <col min="2053" max="2053" width="11.28515625" style="25" customWidth="1"/>
    <col min="2054" max="2054" width="10.5703125" style="25" customWidth="1"/>
    <col min="2055" max="2055" width="10.140625" style="25" customWidth="1"/>
    <col min="2056" max="2056" width="16.7109375" style="25" customWidth="1"/>
    <col min="2057" max="2057" width="15.140625" style="25" customWidth="1"/>
    <col min="2058" max="2296" width="9.140625" style="25"/>
    <col min="2297" max="2297" width="2.85546875" style="25" customWidth="1"/>
    <col min="2298" max="2298" width="6.42578125" style="25" customWidth="1"/>
    <col min="2299" max="2299" width="22.140625" style="25" customWidth="1"/>
    <col min="2300" max="2300" width="15" style="25" customWidth="1"/>
    <col min="2301" max="2301" width="11.28515625" style="25" customWidth="1"/>
    <col min="2302" max="2302" width="13" style="25" customWidth="1"/>
    <col min="2303" max="2303" width="8.7109375" style="25" customWidth="1"/>
    <col min="2304" max="2304" width="10.140625" style="25" customWidth="1"/>
    <col min="2305" max="2305" width="10.28515625" style="25" customWidth="1"/>
    <col min="2306" max="2306" width="8.7109375" style="25" customWidth="1"/>
    <col min="2307" max="2307" width="24" style="25" customWidth="1"/>
    <col min="2308" max="2308" width="13.140625" style="25" customWidth="1"/>
    <col min="2309" max="2309" width="11.28515625" style="25" customWidth="1"/>
    <col min="2310" max="2310" width="10.5703125" style="25" customWidth="1"/>
    <col min="2311" max="2311" width="10.140625" style="25" customWidth="1"/>
    <col min="2312" max="2312" width="16.7109375" style="25" customWidth="1"/>
    <col min="2313" max="2313" width="15.140625" style="25" customWidth="1"/>
    <col min="2314" max="2552" width="9.140625" style="25"/>
    <col min="2553" max="2553" width="2.85546875" style="25" customWidth="1"/>
    <col min="2554" max="2554" width="6.42578125" style="25" customWidth="1"/>
    <col min="2555" max="2555" width="22.140625" style="25" customWidth="1"/>
    <col min="2556" max="2556" width="15" style="25" customWidth="1"/>
    <col min="2557" max="2557" width="11.28515625" style="25" customWidth="1"/>
    <col min="2558" max="2558" width="13" style="25" customWidth="1"/>
    <col min="2559" max="2559" width="8.7109375" style="25" customWidth="1"/>
    <col min="2560" max="2560" width="10.140625" style="25" customWidth="1"/>
    <col min="2561" max="2561" width="10.28515625" style="25" customWidth="1"/>
    <col min="2562" max="2562" width="8.7109375" style="25" customWidth="1"/>
    <col min="2563" max="2563" width="24" style="25" customWidth="1"/>
    <col min="2564" max="2564" width="13.140625" style="25" customWidth="1"/>
    <col min="2565" max="2565" width="11.28515625" style="25" customWidth="1"/>
    <col min="2566" max="2566" width="10.5703125" style="25" customWidth="1"/>
    <col min="2567" max="2567" width="10.140625" style="25" customWidth="1"/>
    <col min="2568" max="2568" width="16.7109375" style="25" customWidth="1"/>
    <col min="2569" max="2569" width="15.140625" style="25" customWidth="1"/>
    <col min="2570" max="2808" width="9.140625" style="25"/>
    <col min="2809" max="2809" width="2.85546875" style="25" customWidth="1"/>
    <col min="2810" max="2810" width="6.42578125" style="25" customWidth="1"/>
    <col min="2811" max="2811" width="22.140625" style="25" customWidth="1"/>
    <col min="2812" max="2812" width="15" style="25" customWidth="1"/>
    <col min="2813" max="2813" width="11.28515625" style="25" customWidth="1"/>
    <col min="2814" max="2814" width="13" style="25" customWidth="1"/>
    <col min="2815" max="2815" width="8.7109375" style="25" customWidth="1"/>
    <col min="2816" max="2816" width="10.140625" style="25" customWidth="1"/>
    <col min="2817" max="2817" width="10.28515625" style="25" customWidth="1"/>
    <col min="2818" max="2818" width="8.7109375" style="25" customWidth="1"/>
    <col min="2819" max="2819" width="24" style="25" customWidth="1"/>
    <col min="2820" max="2820" width="13.140625" style="25" customWidth="1"/>
    <col min="2821" max="2821" width="11.28515625" style="25" customWidth="1"/>
    <col min="2822" max="2822" width="10.5703125" style="25" customWidth="1"/>
    <col min="2823" max="2823" width="10.140625" style="25" customWidth="1"/>
    <col min="2824" max="2824" width="16.7109375" style="25" customWidth="1"/>
    <col min="2825" max="2825" width="15.140625" style="25" customWidth="1"/>
    <col min="2826" max="3064" width="9.140625" style="25"/>
    <col min="3065" max="3065" width="2.85546875" style="25" customWidth="1"/>
    <col min="3066" max="3066" width="6.42578125" style="25" customWidth="1"/>
    <col min="3067" max="3067" width="22.140625" style="25" customWidth="1"/>
    <col min="3068" max="3068" width="15" style="25" customWidth="1"/>
    <col min="3069" max="3069" width="11.28515625" style="25" customWidth="1"/>
    <col min="3070" max="3070" width="13" style="25" customWidth="1"/>
    <col min="3071" max="3071" width="8.7109375" style="25" customWidth="1"/>
    <col min="3072" max="3072" width="10.140625" style="25" customWidth="1"/>
    <col min="3073" max="3073" width="10.28515625" style="25" customWidth="1"/>
    <col min="3074" max="3074" width="8.7109375" style="25" customWidth="1"/>
    <col min="3075" max="3075" width="24" style="25" customWidth="1"/>
    <col min="3076" max="3076" width="13.140625" style="25" customWidth="1"/>
    <col min="3077" max="3077" width="11.28515625" style="25" customWidth="1"/>
    <col min="3078" max="3078" width="10.5703125" style="25" customWidth="1"/>
    <col min="3079" max="3079" width="10.140625" style="25" customWidth="1"/>
    <col min="3080" max="3080" width="16.7109375" style="25" customWidth="1"/>
    <col min="3081" max="3081" width="15.140625" style="25" customWidth="1"/>
    <col min="3082" max="3320" width="9.140625" style="25"/>
    <col min="3321" max="3321" width="2.85546875" style="25" customWidth="1"/>
    <col min="3322" max="3322" width="6.42578125" style="25" customWidth="1"/>
    <col min="3323" max="3323" width="22.140625" style="25" customWidth="1"/>
    <col min="3324" max="3324" width="15" style="25" customWidth="1"/>
    <col min="3325" max="3325" width="11.28515625" style="25" customWidth="1"/>
    <col min="3326" max="3326" width="13" style="25" customWidth="1"/>
    <col min="3327" max="3327" width="8.7109375" style="25" customWidth="1"/>
    <col min="3328" max="3328" width="10.140625" style="25" customWidth="1"/>
    <col min="3329" max="3329" width="10.28515625" style="25" customWidth="1"/>
    <col min="3330" max="3330" width="8.7109375" style="25" customWidth="1"/>
    <col min="3331" max="3331" width="24" style="25" customWidth="1"/>
    <col min="3332" max="3332" width="13.140625" style="25" customWidth="1"/>
    <col min="3333" max="3333" width="11.28515625" style="25" customWidth="1"/>
    <col min="3334" max="3334" width="10.5703125" style="25" customWidth="1"/>
    <col min="3335" max="3335" width="10.140625" style="25" customWidth="1"/>
    <col min="3336" max="3336" width="16.7109375" style="25" customWidth="1"/>
    <col min="3337" max="3337" width="15.140625" style="25" customWidth="1"/>
    <col min="3338" max="3576" width="9.140625" style="25"/>
    <col min="3577" max="3577" width="2.85546875" style="25" customWidth="1"/>
    <col min="3578" max="3578" width="6.42578125" style="25" customWidth="1"/>
    <col min="3579" max="3579" width="22.140625" style="25" customWidth="1"/>
    <col min="3580" max="3580" width="15" style="25" customWidth="1"/>
    <col min="3581" max="3581" width="11.28515625" style="25" customWidth="1"/>
    <col min="3582" max="3582" width="13" style="25" customWidth="1"/>
    <col min="3583" max="3583" width="8.7109375" style="25" customWidth="1"/>
    <col min="3584" max="3584" width="10.140625" style="25" customWidth="1"/>
    <col min="3585" max="3585" width="10.28515625" style="25" customWidth="1"/>
    <col min="3586" max="3586" width="8.7109375" style="25" customWidth="1"/>
    <col min="3587" max="3587" width="24" style="25" customWidth="1"/>
    <col min="3588" max="3588" width="13.140625" style="25" customWidth="1"/>
    <col min="3589" max="3589" width="11.28515625" style="25" customWidth="1"/>
    <col min="3590" max="3590" width="10.5703125" style="25" customWidth="1"/>
    <col min="3591" max="3591" width="10.140625" style="25" customWidth="1"/>
    <col min="3592" max="3592" width="16.7109375" style="25" customWidth="1"/>
    <col min="3593" max="3593" width="15.140625" style="25" customWidth="1"/>
    <col min="3594" max="3832" width="9.140625" style="25"/>
    <col min="3833" max="3833" width="2.85546875" style="25" customWidth="1"/>
    <col min="3834" max="3834" width="6.42578125" style="25" customWidth="1"/>
    <col min="3835" max="3835" width="22.140625" style="25" customWidth="1"/>
    <col min="3836" max="3836" width="15" style="25" customWidth="1"/>
    <col min="3837" max="3837" width="11.28515625" style="25" customWidth="1"/>
    <col min="3838" max="3838" width="13" style="25" customWidth="1"/>
    <col min="3839" max="3839" width="8.7109375" style="25" customWidth="1"/>
    <col min="3840" max="3840" width="10.140625" style="25" customWidth="1"/>
    <col min="3841" max="3841" width="10.28515625" style="25" customWidth="1"/>
    <col min="3842" max="3842" width="8.7109375" style="25" customWidth="1"/>
    <col min="3843" max="3843" width="24" style="25" customWidth="1"/>
    <col min="3844" max="3844" width="13.140625" style="25" customWidth="1"/>
    <col min="3845" max="3845" width="11.28515625" style="25" customWidth="1"/>
    <col min="3846" max="3846" width="10.5703125" style="25" customWidth="1"/>
    <col min="3847" max="3847" width="10.140625" style="25" customWidth="1"/>
    <col min="3848" max="3848" width="16.7109375" style="25" customWidth="1"/>
    <col min="3849" max="3849" width="15.140625" style="25" customWidth="1"/>
    <col min="3850" max="4088" width="9.140625" style="25"/>
    <col min="4089" max="4089" width="2.85546875" style="25" customWidth="1"/>
    <col min="4090" max="4090" width="6.42578125" style="25" customWidth="1"/>
    <col min="4091" max="4091" width="22.140625" style="25" customWidth="1"/>
    <col min="4092" max="4092" width="15" style="25" customWidth="1"/>
    <col min="4093" max="4093" width="11.28515625" style="25" customWidth="1"/>
    <col min="4094" max="4094" width="13" style="25" customWidth="1"/>
    <col min="4095" max="4095" width="8.7109375" style="25" customWidth="1"/>
    <col min="4096" max="4096" width="10.140625" style="25" customWidth="1"/>
    <col min="4097" max="4097" width="10.28515625" style="25" customWidth="1"/>
    <col min="4098" max="4098" width="8.7109375" style="25" customWidth="1"/>
    <col min="4099" max="4099" width="24" style="25" customWidth="1"/>
    <col min="4100" max="4100" width="13.140625" style="25" customWidth="1"/>
    <col min="4101" max="4101" width="11.28515625" style="25" customWidth="1"/>
    <col min="4102" max="4102" width="10.5703125" style="25" customWidth="1"/>
    <col min="4103" max="4103" width="10.140625" style="25" customWidth="1"/>
    <col min="4104" max="4104" width="16.7109375" style="25" customWidth="1"/>
    <col min="4105" max="4105" width="15.140625" style="25" customWidth="1"/>
    <col min="4106" max="4344" width="9.140625" style="25"/>
    <col min="4345" max="4345" width="2.85546875" style="25" customWidth="1"/>
    <col min="4346" max="4346" width="6.42578125" style="25" customWidth="1"/>
    <col min="4347" max="4347" width="22.140625" style="25" customWidth="1"/>
    <col min="4348" max="4348" width="15" style="25" customWidth="1"/>
    <col min="4349" max="4349" width="11.28515625" style="25" customWidth="1"/>
    <col min="4350" max="4350" width="13" style="25" customWidth="1"/>
    <col min="4351" max="4351" width="8.7109375" style="25" customWidth="1"/>
    <col min="4352" max="4352" width="10.140625" style="25" customWidth="1"/>
    <col min="4353" max="4353" width="10.28515625" style="25" customWidth="1"/>
    <col min="4354" max="4354" width="8.7109375" style="25" customWidth="1"/>
    <col min="4355" max="4355" width="24" style="25" customWidth="1"/>
    <col min="4356" max="4356" width="13.140625" style="25" customWidth="1"/>
    <col min="4357" max="4357" width="11.28515625" style="25" customWidth="1"/>
    <col min="4358" max="4358" width="10.5703125" style="25" customWidth="1"/>
    <col min="4359" max="4359" width="10.140625" style="25" customWidth="1"/>
    <col min="4360" max="4360" width="16.7109375" style="25" customWidth="1"/>
    <col min="4361" max="4361" width="15.140625" style="25" customWidth="1"/>
    <col min="4362" max="4600" width="9.140625" style="25"/>
    <col min="4601" max="4601" width="2.85546875" style="25" customWidth="1"/>
    <col min="4602" max="4602" width="6.42578125" style="25" customWidth="1"/>
    <col min="4603" max="4603" width="22.140625" style="25" customWidth="1"/>
    <col min="4604" max="4604" width="15" style="25" customWidth="1"/>
    <col min="4605" max="4605" width="11.28515625" style="25" customWidth="1"/>
    <col min="4606" max="4606" width="13" style="25" customWidth="1"/>
    <col min="4607" max="4607" width="8.7109375" style="25" customWidth="1"/>
    <col min="4608" max="4608" width="10.140625" style="25" customWidth="1"/>
    <col min="4609" max="4609" width="10.28515625" style="25" customWidth="1"/>
    <col min="4610" max="4610" width="8.7109375" style="25" customWidth="1"/>
    <col min="4611" max="4611" width="24" style="25" customWidth="1"/>
    <col min="4612" max="4612" width="13.140625" style="25" customWidth="1"/>
    <col min="4613" max="4613" width="11.28515625" style="25" customWidth="1"/>
    <col min="4614" max="4614" width="10.5703125" style="25" customWidth="1"/>
    <col min="4615" max="4615" width="10.140625" style="25" customWidth="1"/>
    <col min="4616" max="4616" width="16.7109375" style="25" customWidth="1"/>
    <col min="4617" max="4617" width="15.140625" style="25" customWidth="1"/>
    <col min="4618" max="4856" width="9.140625" style="25"/>
    <col min="4857" max="4857" width="2.85546875" style="25" customWidth="1"/>
    <col min="4858" max="4858" width="6.42578125" style="25" customWidth="1"/>
    <col min="4859" max="4859" width="22.140625" style="25" customWidth="1"/>
    <col min="4860" max="4860" width="15" style="25" customWidth="1"/>
    <col min="4861" max="4861" width="11.28515625" style="25" customWidth="1"/>
    <col min="4862" max="4862" width="13" style="25" customWidth="1"/>
    <col min="4863" max="4863" width="8.7109375" style="25" customWidth="1"/>
    <col min="4864" max="4864" width="10.140625" style="25" customWidth="1"/>
    <col min="4865" max="4865" width="10.28515625" style="25" customWidth="1"/>
    <col min="4866" max="4866" width="8.7109375" style="25" customWidth="1"/>
    <col min="4867" max="4867" width="24" style="25" customWidth="1"/>
    <col min="4868" max="4868" width="13.140625" style="25" customWidth="1"/>
    <col min="4869" max="4869" width="11.28515625" style="25" customWidth="1"/>
    <col min="4870" max="4870" width="10.5703125" style="25" customWidth="1"/>
    <col min="4871" max="4871" width="10.140625" style="25" customWidth="1"/>
    <col min="4872" max="4872" width="16.7109375" style="25" customWidth="1"/>
    <col min="4873" max="4873" width="15.140625" style="25" customWidth="1"/>
    <col min="4874" max="5112" width="9.140625" style="25"/>
    <col min="5113" max="5113" width="2.85546875" style="25" customWidth="1"/>
    <col min="5114" max="5114" width="6.42578125" style="25" customWidth="1"/>
    <col min="5115" max="5115" width="22.140625" style="25" customWidth="1"/>
    <col min="5116" max="5116" width="15" style="25" customWidth="1"/>
    <col min="5117" max="5117" width="11.28515625" style="25" customWidth="1"/>
    <col min="5118" max="5118" width="13" style="25" customWidth="1"/>
    <col min="5119" max="5119" width="8.7109375" style="25" customWidth="1"/>
    <col min="5120" max="5120" width="10.140625" style="25" customWidth="1"/>
    <col min="5121" max="5121" width="10.28515625" style="25" customWidth="1"/>
    <col min="5122" max="5122" width="8.7109375" style="25" customWidth="1"/>
    <col min="5123" max="5123" width="24" style="25" customWidth="1"/>
    <col min="5124" max="5124" width="13.140625" style="25" customWidth="1"/>
    <col min="5125" max="5125" width="11.28515625" style="25" customWidth="1"/>
    <col min="5126" max="5126" width="10.5703125" style="25" customWidth="1"/>
    <col min="5127" max="5127" width="10.140625" style="25" customWidth="1"/>
    <col min="5128" max="5128" width="16.7109375" style="25" customWidth="1"/>
    <col min="5129" max="5129" width="15.140625" style="25" customWidth="1"/>
    <col min="5130" max="5368" width="9.140625" style="25"/>
    <col min="5369" max="5369" width="2.85546875" style="25" customWidth="1"/>
    <col min="5370" max="5370" width="6.42578125" style="25" customWidth="1"/>
    <col min="5371" max="5371" width="22.140625" style="25" customWidth="1"/>
    <col min="5372" max="5372" width="15" style="25" customWidth="1"/>
    <col min="5373" max="5373" width="11.28515625" style="25" customWidth="1"/>
    <col min="5374" max="5374" width="13" style="25" customWidth="1"/>
    <col min="5375" max="5375" width="8.7109375" style="25" customWidth="1"/>
    <col min="5376" max="5376" width="10.140625" style="25" customWidth="1"/>
    <col min="5377" max="5377" width="10.28515625" style="25" customWidth="1"/>
    <col min="5378" max="5378" width="8.7109375" style="25" customWidth="1"/>
    <col min="5379" max="5379" width="24" style="25" customWidth="1"/>
    <col min="5380" max="5380" width="13.140625" style="25" customWidth="1"/>
    <col min="5381" max="5381" width="11.28515625" style="25" customWidth="1"/>
    <col min="5382" max="5382" width="10.5703125" style="25" customWidth="1"/>
    <col min="5383" max="5383" width="10.140625" style="25" customWidth="1"/>
    <col min="5384" max="5384" width="16.7109375" style="25" customWidth="1"/>
    <col min="5385" max="5385" width="15.140625" style="25" customWidth="1"/>
    <col min="5386" max="5624" width="9.140625" style="25"/>
    <col min="5625" max="5625" width="2.85546875" style="25" customWidth="1"/>
    <col min="5626" max="5626" width="6.42578125" style="25" customWidth="1"/>
    <col min="5627" max="5627" width="22.140625" style="25" customWidth="1"/>
    <col min="5628" max="5628" width="15" style="25" customWidth="1"/>
    <col min="5629" max="5629" width="11.28515625" style="25" customWidth="1"/>
    <col min="5630" max="5630" width="13" style="25" customWidth="1"/>
    <col min="5631" max="5631" width="8.7109375" style="25" customWidth="1"/>
    <col min="5632" max="5632" width="10.140625" style="25" customWidth="1"/>
    <col min="5633" max="5633" width="10.28515625" style="25" customWidth="1"/>
    <col min="5634" max="5634" width="8.7109375" style="25" customWidth="1"/>
    <col min="5635" max="5635" width="24" style="25" customWidth="1"/>
    <col min="5636" max="5636" width="13.140625" style="25" customWidth="1"/>
    <col min="5637" max="5637" width="11.28515625" style="25" customWidth="1"/>
    <col min="5638" max="5638" width="10.5703125" style="25" customWidth="1"/>
    <col min="5639" max="5639" width="10.140625" style="25" customWidth="1"/>
    <col min="5640" max="5640" width="16.7109375" style="25" customWidth="1"/>
    <col min="5641" max="5641" width="15.140625" style="25" customWidth="1"/>
    <col min="5642" max="5880" width="9.140625" style="25"/>
    <col min="5881" max="5881" width="2.85546875" style="25" customWidth="1"/>
    <col min="5882" max="5882" width="6.42578125" style="25" customWidth="1"/>
    <col min="5883" max="5883" width="22.140625" style="25" customWidth="1"/>
    <col min="5884" max="5884" width="15" style="25" customWidth="1"/>
    <col min="5885" max="5885" width="11.28515625" style="25" customWidth="1"/>
    <col min="5886" max="5886" width="13" style="25" customWidth="1"/>
    <col min="5887" max="5887" width="8.7109375" style="25" customWidth="1"/>
    <col min="5888" max="5888" width="10.140625" style="25" customWidth="1"/>
    <col min="5889" max="5889" width="10.28515625" style="25" customWidth="1"/>
    <col min="5890" max="5890" width="8.7109375" style="25" customWidth="1"/>
    <col min="5891" max="5891" width="24" style="25" customWidth="1"/>
    <col min="5892" max="5892" width="13.140625" style="25" customWidth="1"/>
    <col min="5893" max="5893" width="11.28515625" style="25" customWidth="1"/>
    <col min="5894" max="5894" width="10.5703125" style="25" customWidth="1"/>
    <col min="5895" max="5895" width="10.140625" style="25" customWidth="1"/>
    <col min="5896" max="5896" width="16.7109375" style="25" customWidth="1"/>
    <col min="5897" max="5897" width="15.140625" style="25" customWidth="1"/>
    <col min="5898" max="6136" width="9.140625" style="25"/>
    <col min="6137" max="6137" width="2.85546875" style="25" customWidth="1"/>
    <col min="6138" max="6138" width="6.42578125" style="25" customWidth="1"/>
    <col min="6139" max="6139" width="22.140625" style="25" customWidth="1"/>
    <col min="6140" max="6140" width="15" style="25" customWidth="1"/>
    <col min="6141" max="6141" width="11.28515625" style="25" customWidth="1"/>
    <col min="6142" max="6142" width="13" style="25" customWidth="1"/>
    <col min="6143" max="6143" width="8.7109375" style="25" customWidth="1"/>
    <col min="6144" max="6144" width="10.140625" style="25" customWidth="1"/>
    <col min="6145" max="6145" width="10.28515625" style="25" customWidth="1"/>
    <col min="6146" max="6146" width="8.7109375" style="25" customWidth="1"/>
    <col min="6147" max="6147" width="24" style="25" customWidth="1"/>
    <col min="6148" max="6148" width="13.140625" style="25" customWidth="1"/>
    <col min="6149" max="6149" width="11.28515625" style="25" customWidth="1"/>
    <col min="6150" max="6150" width="10.5703125" style="25" customWidth="1"/>
    <col min="6151" max="6151" width="10.140625" style="25" customWidth="1"/>
    <col min="6152" max="6152" width="16.7109375" style="25" customWidth="1"/>
    <col min="6153" max="6153" width="15.140625" style="25" customWidth="1"/>
    <col min="6154" max="6392" width="9.140625" style="25"/>
    <col min="6393" max="6393" width="2.85546875" style="25" customWidth="1"/>
    <col min="6394" max="6394" width="6.42578125" style="25" customWidth="1"/>
    <col min="6395" max="6395" width="22.140625" style="25" customWidth="1"/>
    <col min="6396" max="6396" width="15" style="25" customWidth="1"/>
    <col min="6397" max="6397" width="11.28515625" style="25" customWidth="1"/>
    <col min="6398" max="6398" width="13" style="25" customWidth="1"/>
    <col min="6399" max="6399" width="8.7109375" style="25" customWidth="1"/>
    <col min="6400" max="6400" width="10.140625" style="25" customWidth="1"/>
    <col min="6401" max="6401" width="10.28515625" style="25" customWidth="1"/>
    <col min="6402" max="6402" width="8.7109375" style="25" customWidth="1"/>
    <col min="6403" max="6403" width="24" style="25" customWidth="1"/>
    <col min="6404" max="6404" width="13.140625" style="25" customWidth="1"/>
    <col min="6405" max="6405" width="11.28515625" style="25" customWidth="1"/>
    <col min="6406" max="6406" width="10.5703125" style="25" customWidth="1"/>
    <col min="6407" max="6407" width="10.140625" style="25" customWidth="1"/>
    <col min="6408" max="6408" width="16.7109375" style="25" customWidth="1"/>
    <col min="6409" max="6409" width="15.140625" style="25" customWidth="1"/>
    <col min="6410" max="6648" width="9.140625" style="25"/>
    <col min="6649" max="6649" width="2.85546875" style="25" customWidth="1"/>
    <col min="6650" max="6650" width="6.42578125" style="25" customWidth="1"/>
    <col min="6651" max="6651" width="22.140625" style="25" customWidth="1"/>
    <col min="6652" max="6652" width="15" style="25" customWidth="1"/>
    <col min="6653" max="6653" width="11.28515625" style="25" customWidth="1"/>
    <col min="6654" max="6654" width="13" style="25" customWidth="1"/>
    <col min="6655" max="6655" width="8.7109375" style="25" customWidth="1"/>
    <col min="6656" max="6656" width="10.140625" style="25" customWidth="1"/>
    <col min="6657" max="6657" width="10.28515625" style="25" customWidth="1"/>
    <col min="6658" max="6658" width="8.7109375" style="25" customWidth="1"/>
    <col min="6659" max="6659" width="24" style="25" customWidth="1"/>
    <col min="6660" max="6660" width="13.140625" style="25" customWidth="1"/>
    <col min="6661" max="6661" width="11.28515625" style="25" customWidth="1"/>
    <col min="6662" max="6662" width="10.5703125" style="25" customWidth="1"/>
    <col min="6663" max="6663" width="10.140625" style="25" customWidth="1"/>
    <col min="6664" max="6664" width="16.7109375" style="25" customWidth="1"/>
    <col min="6665" max="6665" width="15.140625" style="25" customWidth="1"/>
    <col min="6666" max="6904" width="9.140625" style="25"/>
    <col min="6905" max="6905" width="2.85546875" style="25" customWidth="1"/>
    <col min="6906" max="6906" width="6.42578125" style="25" customWidth="1"/>
    <col min="6907" max="6907" width="22.140625" style="25" customWidth="1"/>
    <col min="6908" max="6908" width="15" style="25" customWidth="1"/>
    <col min="6909" max="6909" width="11.28515625" style="25" customWidth="1"/>
    <col min="6910" max="6910" width="13" style="25" customWidth="1"/>
    <col min="6911" max="6911" width="8.7109375" style="25" customWidth="1"/>
    <col min="6912" max="6912" width="10.140625" style="25" customWidth="1"/>
    <col min="6913" max="6913" width="10.28515625" style="25" customWidth="1"/>
    <col min="6914" max="6914" width="8.7109375" style="25" customWidth="1"/>
    <col min="6915" max="6915" width="24" style="25" customWidth="1"/>
    <col min="6916" max="6916" width="13.140625" style="25" customWidth="1"/>
    <col min="6917" max="6917" width="11.28515625" style="25" customWidth="1"/>
    <col min="6918" max="6918" width="10.5703125" style="25" customWidth="1"/>
    <col min="6919" max="6919" width="10.140625" style="25" customWidth="1"/>
    <col min="6920" max="6920" width="16.7109375" style="25" customWidth="1"/>
    <col min="6921" max="6921" width="15.140625" style="25" customWidth="1"/>
    <col min="6922" max="7160" width="9.140625" style="25"/>
    <col min="7161" max="7161" width="2.85546875" style="25" customWidth="1"/>
    <col min="7162" max="7162" width="6.42578125" style="25" customWidth="1"/>
    <col min="7163" max="7163" width="22.140625" style="25" customWidth="1"/>
    <col min="7164" max="7164" width="15" style="25" customWidth="1"/>
    <col min="7165" max="7165" width="11.28515625" style="25" customWidth="1"/>
    <col min="7166" max="7166" width="13" style="25" customWidth="1"/>
    <col min="7167" max="7167" width="8.7109375" style="25" customWidth="1"/>
    <col min="7168" max="7168" width="10.140625" style="25" customWidth="1"/>
    <col min="7169" max="7169" width="10.28515625" style="25" customWidth="1"/>
    <col min="7170" max="7170" width="8.7109375" style="25" customWidth="1"/>
    <col min="7171" max="7171" width="24" style="25" customWidth="1"/>
    <col min="7172" max="7172" width="13.140625" style="25" customWidth="1"/>
    <col min="7173" max="7173" width="11.28515625" style="25" customWidth="1"/>
    <col min="7174" max="7174" width="10.5703125" style="25" customWidth="1"/>
    <col min="7175" max="7175" width="10.140625" style="25" customWidth="1"/>
    <col min="7176" max="7176" width="16.7109375" style="25" customWidth="1"/>
    <col min="7177" max="7177" width="15.140625" style="25" customWidth="1"/>
    <col min="7178" max="7416" width="9.140625" style="25"/>
    <col min="7417" max="7417" width="2.85546875" style="25" customWidth="1"/>
    <col min="7418" max="7418" width="6.42578125" style="25" customWidth="1"/>
    <col min="7419" max="7419" width="22.140625" style="25" customWidth="1"/>
    <col min="7420" max="7420" width="15" style="25" customWidth="1"/>
    <col min="7421" max="7421" width="11.28515625" style="25" customWidth="1"/>
    <col min="7422" max="7422" width="13" style="25" customWidth="1"/>
    <col min="7423" max="7423" width="8.7109375" style="25" customWidth="1"/>
    <col min="7424" max="7424" width="10.140625" style="25" customWidth="1"/>
    <col min="7425" max="7425" width="10.28515625" style="25" customWidth="1"/>
    <col min="7426" max="7426" width="8.7109375" style="25" customWidth="1"/>
    <col min="7427" max="7427" width="24" style="25" customWidth="1"/>
    <col min="7428" max="7428" width="13.140625" style="25" customWidth="1"/>
    <col min="7429" max="7429" width="11.28515625" style="25" customWidth="1"/>
    <col min="7430" max="7430" width="10.5703125" style="25" customWidth="1"/>
    <col min="7431" max="7431" width="10.140625" style="25" customWidth="1"/>
    <col min="7432" max="7432" width="16.7109375" style="25" customWidth="1"/>
    <col min="7433" max="7433" width="15.140625" style="25" customWidth="1"/>
    <col min="7434" max="7672" width="9.140625" style="25"/>
    <col min="7673" max="7673" width="2.85546875" style="25" customWidth="1"/>
    <col min="7674" max="7674" width="6.42578125" style="25" customWidth="1"/>
    <col min="7675" max="7675" width="22.140625" style="25" customWidth="1"/>
    <col min="7676" max="7676" width="15" style="25" customWidth="1"/>
    <col min="7677" max="7677" width="11.28515625" style="25" customWidth="1"/>
    <col min="7678" max="7678" width="13" style="25" customWidth="1"/>
    <col min="7679" max="7679" width="8.7109375" style="25" customWidth="1"/>
    <col min="7680" max="7680" width="10.140625" style="25" customWidth="1"/>
    <col min="7681" max="7681" width="10.28515625" style="25" customWidth="1"/>
    <col min="7682" max="7682" width="8.7109375" style="25" customWidth="1"/>
    <col min="7683" max="7683" width="24" style="25" customWidth="1"/>
    <col min="7684" max="7684" width="13.140625" style="25" customWidth="1"/>
    <col min="7685" max="7685" width="11.28515625" style="25" customWidth="1"/>
    <col min="7686" max="7686" width="10.5703125" style="25" customWidth="1"/>
    <col min="7687" max="7687" width="10.140625" style="25" customWidth="1"/>
    <col min="7688" max="7688" width="16.7109375" style="25" customWidth="1"/>
    <col min="7689" max="7689" width="15.140625" style="25" customWidth="1"/>
    <col min="7690" max="7928" width="9.140625" style="25"/>
    <col min="7929" max="7929" width="2.85546875" style="25" customWidth="1"/>
    <col min="7930" max="7930" width="6.42578125" style="25" customWidth="1"/>
    <col min="7931" max="7931" width="22.140625" style="25" customWidth="1"/>
    <col min="7932" max="7932" width="15" style="25" customWidth="1"/>
    <col min="7933" max="7933" width="11.28515625" style="25" customWidth="1"/>
    <col min="7934" max="7934" width="13" style="25" customWidth="1"/>
    <col min="7935" max="7935" width="8.7109375" style="25" customWidth="1"/>
    <col min="7936" max="7936" width="10.140625" style="25" customWidth="1"/>
    <col min="7937" max="7937" width="10.28515625" style="25" customWidth="1"/>
    <col min="7938" max="7938" width="8.7109375" style="25" customWidth="1"/>
    <col min="7939" max="7939" width="24" style="25" customWidth="1"/>
    <col min="7940" max="7940" width="13.140625" style="25" customWidth="1"/>
    <col min="7941" max="7941" width="11.28515625" style="25" customWidth="1"/>
    <col min="7942" max="7942" width="10.5703125" style="25" customWidth="1"/>
    <col min="7943" max="7943" width="10.140625" style="25" customWidth="1"/>
    <col min="7944" max="7944" width="16.7109375" style="25" customWidth="1"/>
    <col min="7945" max="7945" width="15.140625" style="25" customWidth="1"/>
    <col min="7946" max="8184" width="9.140625" style="25"/>
    <col min="8185" max="8185" width="2.85546875" style="25" customWidth="1"/>
    <col min="8186" max="8186" width="6.42578125" style="25" customWidth="1"/>
    <col min="8187" max="8187" width="22.140625" style="25" customWidth="1"/>
    <col min="8188" max="8188" width="15" style="25" customWidth="1"/>
    <col min="8189" max="8189" width="11.28515625" style="25" customWidth="1"/>
    <col min="8190" max="8190" width="13" style="25" customWidth="1"/>
    <col min="8191" max="8191" width="8.7109375" style="25" customWidth="1"/>
    <col min="8192" max="8192" width="10.140625" style="25" customWidth="1"/>
    <col min="8193" max="8193" width="10.28515625" style="25" customWidth="1"/>
    <col min="8194" max="8194" width="8.7109375" style="25" customWidth="1"/>
    <col min="8195" max="8195" width="24" style="25" customWidth="1"/>
    <col min="8196" max="8196" width="13.140625" style="25" customWidth="1"/>
    <col min="8197" max="8197" width="11.28515625" style="25" customWidth="1"/>
    <col min="8198" max="8198" width="10.5703125" style="25" customWidth="1"/>
    <col min="8199" max="8199" width="10.140625" style="25" customWidth="1"/>
    <col min="8200" max="8200" width="16.7109375" style="25" customWidth="1"/>
    <col min="8201" max="8201" width="15.140625" style="25" customWidth="1"/>
    <col min="8202" max="8440" width="9.140625" style="25"/>
    <col min="8441" max="8441" width="2.85546875" style="25" customWidth="1"/>
    <col min="8442" max="8442" width="6.42578125" style="25" customWidth="1"/>
    <col min="8443" max="8443" width="22.140625" style="25" customWidth="1"/>
    <col min="8444" max="8444" width="15" style="25" customWidth="1"/>
    <col min="8445" max="8445" width="11.28515625" style="25" customWidth="1"/>
    <col min="8446" max="8446" width="13" style="25" customWidth="1"/>
    <col min="8447" max="8447" width="8.7109375" style="25" customWidth="1"/>
    <col min="8448" max="8448" width="10.140625" style="25" customWidth="1"/>
    <col min="8449" max="8449" width="10.28515625" style="25" customWidth="1"/>
    <col min="8450" max="8450" width="8.7109375" style="25" customWidth="1"/>
    <col min="8451" max="8451" width="24" style="25" customWidth="1"/>
    <col min="8452" max="8452" width="13.140625" style="25" customWidth="1"/>
    <col min="8453" max="8453" width="11.28515625" style="25" customWidth="1"/>
    <col min="8454" max="8454" width="10.5703125" style="25" customWidth="1"/>
    <col min="8455" max="8455" width="10.140625" style="25" customWidth="1"/>
    <col min="8456" max="8456" width="16.7109375" style="25" customWidth="1"/>
    <col min="8457" max="8457" width="15.140625" style="25" customWidth="1"/>
    <col min="8458" max="8696" width="9.140625" style="25"/>
    <col min="8697" max="8697" width="2.85546875" style="25" customWidth="1"/>
    <col min="8698" max="8698" width="6.42578125" style="25" customWidth="1"/>
    <col min="8699" max="8699" width="22.140625" style="25" customWidth="1"/>
    <col min="8700" max="8700" width="15" style="25" customWidth="1"/>
    <col min="8701" max="8701" width="11.28515625" style="25" customWidth="1"/>
    <col min="8702" max="8702" width="13" style="25" customWidth="1"/>
    <col min="8703" max="8703" width="8.7109375" style="25" customWidth="1"/>
    <col min="8704" max="8704" width="10.140625" style="25" customWidth="1"/>
    <col min="8705" max="8705" width="10.28515625" style="25" customWidth="1"/>
    <col min="8706" max="8706" width="8.7109375" style="25" customWidth="1"/>
    <col min="8707" max="8707" width="24" style="25" customWidth="1"/>
    <col min="8708" max="8708" width="13.140625" style="25" customWidth="1"/>
    <col min="8709" max="8709" width="11.28515625" style="25" customWidth="1"/>
    <col min="8710" max="8710" width="10.5703125" style="25" customWidth="1"/>
    <col min="8711" max="8711" width="10.140625" style="25" customWidth="1"/>
    <col min="8712" max="8712" width="16.7109375" style="25" customWidth="1"/>
    <col min="8713" max="8713" width="15.140625" style="25" customWidth="1"/>
    <col min="8714" max="8952" width="9.140625" style="25"/>
    <col min="8953" max="8953" width="2.85546875" style="25" customWidth="1"/>
    <col min="8954" max="8954" width="6.42578125" style="25" customWidth="1"/>
    <col min="8955" max="8955" width="22.140625" style="25" customWidth="1"/>
    <col min="8956" max="8956" width="15" style="25" customWidth="1"/>
    <col min="8957" max="8957" width="11.28515625" style="25" customWidth="1"/>
    <col min="8958" max="8958" width="13" style="25" customWidth="1"/>
    <col min="8959" max="8959" width="8.7109375" style="25" customWidth="1"/>
    <col min="8960" max="8960" width="10.140625" style="25" customWidth="1"/>
    <col min="8961" max="8961" width="10.28515625" style="25" customWidth="1"/>
    <col min="8962" max="8962" width="8.7109375" style="25" customWidth="1"/>
    <col min="8963" max="8963" width="24" style="25" customWidth="1"/>
    <col min="8964" max="8964" width="13.140625" style="25" customWidth="1"/>
    <col min="8965" max="8965" width="11.28515625" style="25" customWidth="1"/>
    <col min="8966" max="8966" width="10.5703125" style="25" customWidth="1"/>
    <col min="8967" max="8967" width="10.140625" style="25" customWidth="1"/>
    <col min="8968" max="8968" width="16.7109375" style="25" customWidth="1"/>
    <col min="8969" max="8969" width="15.140625" style="25" customWidth="1"/>
    <col min="8970" max="9208" width="9.140625" style="25"/>
    <col min="9209" max="9209" width="2.85546875" style="25" customWidth="1"/>
    <col min="9210" max="9210" width="6.42578125" style="25" customWidth="1"/>
    <col min="9211" max="9211" width="22.140625" style="25" customWidth="1"/>
    <col min="9212" max="9212" width="15" style="25" customWidth="1"/>
    <col min="9213" max="9213" width="11.28515625" style="25" customWidth="1"/>
    <col min="9214" max="9214" width="13" style="25" customWidth="1"/>
    <col min="9215" max="9215" width="8.7109375" style="25" customWidth="1"/>
    <col min="9216" max="9216" width="10.140625" style="25" customWidth="1"/>
    <col min="9217" max="9217" width="10.28515625" style="25" customWidth="1"/>
    <col min="9218" max="9218" width="8.7109375" style="25" customWidth="1"/>
    <col min="9219" max="9219" width="24" style="25" customWidth="1"/>
    <col min="9220" max="9220" width="13.140625" style="25" customWidth="1"/>
    <col min="9221" max="9221" width="11.28515625" style="25" customWidth="1"/>
    <col min="9222" max="9222" width="10.5703125" style="25" customWidth="1"/>
    <col min="9223" max="9223" width="10.140625" style="25" customWidth="1"/>
    <col min="9224" max="9224" width="16.7109375" style="25" customWidth="1"/>
    <col min="9225" max="9225" width="15.140625" style="25" customWidth="1"/>
    <col min="9226" max="9464" width="9.140625" style="25"/>
    <col min="9465" max="9465" width="2.85546875" style="25" customWidth="1"/>
    <col min="9466" max="9466" width="6.42578125" style="25" customWidth="1"/>
    <col min="9467" max="9467" width="22.140625" style="25" customWidth="1"/>
    <col min="9468" max="9468" width="15" style="25" customWidth="1"/>
    <col min="9469" max="9469" width="11.28515625" style="25" customWidth="1"/>
    <col min="9470" max="9470" width="13" style="25" customWidth="1"/>
    <col min="9471" max="9471" width="8.7109375" style="25" customWidth="1"/>
    <col min="9472" max="9472" width="10.140625" style="25" customWidth="1"/>
    <col min="9473" max="9473" width="10.28515625" style="25" customWidth="1"/>
    <col min="9474" max="9474" width="8.7109375" style="25" customWidth="1"/>
    <col min="9475" max="9475" width="24" style="25" customWidth="1"/>
    <col min="9476" max="9476" width="13.140625" style="25" customWidth="1"/>
    <col min="9477" max="9477" width="11.28515625" style="25" customWidth="1"/>
    <col min="9478" max="9478" width="10.5703125" style="25" customWidth="1"/>
    <col min="9479" max="9479" width="10.140625" style="25" customWidth="1"/>
    <col min="9480" max="9480" width="16.7109375" style="25" customWidth="1"/>
    <col min="9481" max="9481" width="15.140625" style="25" customWidth="1"/>
    <col min="9482" max="9720" width="9.140625" style="25"/>
    <col min="9721" max="9721" width="2.85546875" style="25" customWidth="1"/>
    <col min="9722" max="9722" width="6.42578125" style="25" customWidth="1"/>
    <col min="9723" max="9723" width="22.140625" style="25" customWidth="1"/>
    <col min="9724" max="9724" width="15" style="25" customWidth="1"/>
    <col min="9725" max="9725" width="11.28515625" style="25" customWidth="1"/>
    <col min="9726" max="9726" width="13" style="25" customWidth="1"/>
    <col min="9727" max="9727" width="8.7109375" style="25" customWidth="1"/>
    <col min="9728" max="9728" width="10.140625" style="25" customWidth="1"/>
    <col min="9729" max="9729" width="10.28515625" style="25" customWidth="1"/>
    <col min="9730" max="9730" width="8.7109375" style="25" customWidth="1"/>
    <col min="9731" max="9731" width="24" style="25" customWidth="1"/>
    <col min="9732" max="9732" width="13.140625" style="25" customWidth="1"/>
    <col min="9733" max="9733" width="11.28515625" style="25" customWidth="1"/>
    <col min="9734" max="9734" width="10.5703125" style="25" customWidth="1"/>
    <col min="9735" max="9735" width="10.140625" style="25" customWidth="1"/>
    <col min="9736" max="9736" width="16.7109375" style="25" customWidth="1"/>
    <col min="9737" max="9737" width="15.140625" style="25" customWidth="1"/>
    <col min="9738" max="9976" width="9.140625" style="25"/>
    <col min="9977" max="9977" width="2.85546875" style="25" customWidth="1"/>
    <col min="9978" max="9978" width="6.42578125" style="25" customWidth="1"/>
    <col min="9979" max="9979" width="22.140625" style="25" customWidth="1"/>
    <col min="9980" max="9980" width="15" style="25" customWidth="1"/>
    <col min="9981" max="9981" width="11.28515625" style="25" customWidth="1"/>
    <col min="9982" max="9982" width="13" style="25" customWidth="1"/>
    <col min="9983" max="9983" width="8.7109375" style="25" customWidth="1"/>
    <col min="9984" max="9984" width="10.140625" style="25" customWidth="1"/>
    <col min="9985" max="9985" width="10.28515625" style="25" customWidth="1"/>
    <col min="9986" max="9986" width="8.7109375" style="25" customWidth="1"/>
    <col min="9987" max="9987" width="24" style="25" customWidth="1"/>
    <col min="9988" max="9988" width="13.140625" style="25" customWidth="1"/>
    <col min="9989" max="9989" width="11.28515625" style="25" customWidth="1"/>
    <col min="9990" max="9990" width="10.5703125" style="25" customWidth="1"/>
    <col min="9991" max="9991" width="10.140625" style="25" customWidth="1"/>
    <col min="9992" max="9992" width="16.7109375" style="25" customWidth="1"/>
    <col min="9993" max="9993" width="15.140625" style="25" customWidth="1"/>
    <col min="9994" max="10232" width="9.140625" style="25"/>
    <col min="10233" max="10233" width="2.85546875" style="25" customWidth="1"/>
    <col min="10234" max="10234" width="6.42578125" style="25" customWidth="1"/>
    <col min="10235" max="10235" width="22.140625" style="25" customWidth="1"/>
    <col min="10236" max="10236" width="15" style="25" customWidth="1"/>
    <col min="10237" max="10237" width="11.28515625" style="25" customWidth="1"/>
    <col min="10238" max="10238" width="13" style="25" customWidth="1"/>
    <col min="10239" max="10239" width="8.7109375" style="25" customWidth="1"/>
    <col min="10240" max="10240" width="10.140625" style="25" customWidth="1"/>
    <col min="10241" max="10241" width="10.28515625" style="25" customWidth="1"/>
    <col min="10242" max="10242" width="8.7109375" style="25" customWidth="1"/>
    <col min="10243" max="10243" width="24" style="25" customWidth="1"/>
    <col min="10244" max="10244" width="13.140625" style="25" customWidth="1"/>
    <col min="10245" max="10245" width="11.28515625" style="25" customWidth="1"/>
    <col min="10246" max="10246" width="10.5703125" style="25" customWidth="1"/>
    <col min="10247" max="10247" width="10.140625" style="25" customWidth="1"/>
    <col min="10248" max="10248" width="16.7109375" style="25" customWidth="1"/>
    <col min="10249" max="10249" width="15.140625" style="25" customWidth="1"/>
    <col min="10250" max="10488" width="9.140625" style="25"/>
    <col min="10489" max="10489" width="2.85546875" style="25" customWidth="1"/>
    <col min="10490" max="10490" width="6.42578125" style="25" customWidth="1"/>
    <col min="10491" max="10491" width="22.140625" style="25" customWidth="1"/>
    <col min="10492" max="10492" width="15" style="25" customWidth="1"/>
    <col min="10493" max="10493" width="11.28515625" style="25" customWidth="1"/>
    <col min="10494" max="10494" width="13" style="25" customWidth="1"/>
    <col min="10495" max="10495" width="8.7109375" style="25" customWidth="1"/>
    <col min="10496" max="10496" width="10.140625" style="25" customWidth="1"/>
    <col min="10497" max="10497" width="10.28515625" style="25" customWidth="1"/>
    <col min="10498" max="10498" width="8.7109375" style="25" customWidth="1"/>
    <col min="10499" max="10499" width="24" style="25" customWidth="1"/>
    <col min="10500" max="10500" width="13.140625" style="25" customWidth="1"/>
    <col min="10501" max="10501" width="11.28515625" style="25" customWidth="1"/>
    <col min="10502" max="10502" width="10.5703125" style="25" customWidth="1"/>
    <col min="10503" max="10503" width="10.140625" style="25" customWidth="1"/>
    <col min="10504" max="10504" width="16.7109375" style="25" customWidth="1"/>
    <col min="10505" max="10505" width="15.140625" style="25" customWidth="1"/>
    <col min="10506" max="10744" width="9.140625" style="25"/>
    <col min="10745" max="10745" width="2.85546875" style="25" customWidth="1"/>
    <col min="10746" max="10746" width="6.42578125" style="25" customWidth="1"/>
    <col min="10747" max="10747" width="22.140625" style="25" customWidth="1"/>
    <col min="10748" max="10748" width="15" style="25" customWidth="1"/>
    <col min="10749" max="10749" width="11.28515625" style="25" customWidth="1"/>
    <col min="10750" max="10750" width="13" style="25" customWidth="1"/>
    <col min="10751" max="10751" width="8.7109375" style="25" customWidth="1"/>
    <col min="10752" max="10752" width="10.140625" style="25" customWidth="1"/>
    <col min="10753" max="10753" width="10.28515625" style="25" customWidth="1"/>
    <col min="10754" max="10754" width="8.7109375" style="25" customWidth="1"/>
    <col min="10755" max="10755" width="24" style="25" customWidth="1"/>
    <col min="10756" max="10756" width="13.140625" style="25" customWidth="1"/>
    <col min="10757" max="10757" width="11.28515625" style="25" customWidth="1"/>
    <col min="10758" max="10758" width="10.5703125" style="25" customWidth="1"/>
    <col min="10759" max="10759" width="10.140625" style="25" customWidth="1"/>
    <col min="10760" max="10760" width="16.7109375" style="25" customWidth="1"/>
    <col min="10761" max="10761" width="15.140625" style="25" customWidth="1"/>
    <col min="10762" max="11000" width="9.140625" style="25"/>
    <col min="11001" max="11001" width="2.85546875" style="25" customWidth="1"/>
    <col min="11002" max="11002" width="6.42578125" style="25" customWidth="1"/>
    <col min="11003" max="11003" width="22.140625" style="25" customWidth="1"/>
    <col min="11004" max="11004" width="15" style="25" customWidth="1"/>
    <col min="11005" max="11005" width="11.28515625" style="25" customWidth="1"/>
    <col min="11006" max="11006" width="13" style="25" customWidth="1"/>
    <col min="11007" max="11007" width="8.7109375" style="25" customWidth="1"/>
    <col min="11008" max="11008" width="10.140625" style="25" customWidth="1"/>
    <col min="11009" max="11009" width="10.28515625" style="25" customWidth="1"/>
    <col min="11010" max="11010" width="8.7109375" style="25" customWidth="1"/>
    <col min="11011" max="11011" width="24" style="25" customWidth="1"/>
    <col min="11012" max="11012" width="13.140625" style="25" customWidth="1"/>
    <col min="11013" max="11013" width="11.28515625" style="25" customWidth="1"/>
    <col min="11014" max="11014" width="10.5703125" style="25" customWidth="1"/>
    <col min="11015" max="11015" width="10.140625" style="25" customWidth="1"/>
    <col min="11016" max="11016" width="16.7109375" style="25" customWidth="1"/>
    <col min="11017" max="11017" width="15.140625" style="25" customWidth="1"/>
    <col min="11018" max="11256" width="9.140625" style="25"/>
    <col min="11257" max="11257" width="2.85546875" style="25" customWidth="1"/>
    <col min="11258" max="11258" width="6.42578125" style="25" customWidth="1"/>
    <col min="11259" max="11259" width="22.140625" style="25" customWidth="1"/>
    <col min="11260" max="11260" width="15" style="25" customWidth="1"/>
    <col min="11261" max="11261" width="11.28515625" style="25" customWidth="1"/>
    <col min="11262" max="11262" width="13" style="25" customWidth="1"/>
    <col min="11263" max="11263" width="8.7109375" style="25" customWidth="1"/>
    <col min="11264" max="11264" width="10.140625" style="25" customWidth="1"/>
    <col min="11265" max="11265" width="10.28515625" style="25" customWidth="1"/>
    <col min="11266" max="11266" width="8.7109375" style="25" customWidth="1"/>
    <col min="11267" max="11267" width="24" style="25" customWidth="1"/>
    <col min="11268" max="11268" width="13.140625" style="25" customWidth="1"/>
    <col min="11269" max="11269" width="11.28515625" style="25" customWidth="1"/>
    <col min="11270" max="11270" width="10.5703125" style="25" customWidth="1"/>
    <col min="11271" max="11271" width="10.140625" style="25" customWidth="1"/>
    <col min="11272" max="11272" width="16.7109375" style="25" customWidth="1"/>
    <col min="11273" max="11273" width="15.140625" style="25" customWidth="1"/>
    <col min="11274" max="11512" width="9.140625" style="25"/>
    <col min="11513" max="11513" width="2.85546875" style="25" customWidth="1"/>
    <col min="11514" max="11514" width="6.42578125" style="25" customWidth="1"/>
    <col min="11515" max="11515" width="22.140625" style="25" customWidth="1"/>
    <col min="11516" max="11516" width="15" style="25" customWidth="1"/>
    <col min="11517" max="11517" width="11.28515625" style="25" customWidth="1"/>
    <col min="11518" max="11518" width="13" style="25" customWidth="1"/>
    <col min="11519" max="11519" width="8.7109375" style="25" customWidth="1"/>
    <col min="11520" max="11520" width="10.140625" style="25" customWidth="1"/>
    <col min="11521" max="11521" width="10.28515625" style="25" customWidth="1"/>
    <col min="11522" max="11522" width="8.7109375" style="25" customWidth="1"/>
    <col min="11523" max="11523" width="24" style="25" customWidth="1"/>
    <col min="11524" max="11524" width="13.140625" style="25" customWidth="1"/>
    <col min="11525" max="11525" width="11.28515625" style="25" customWidth="1"/>
    <col min="11526" max="11526" width="10.5703125" style="25" customWidth="1"/>
    <col min="11527" max="11527" width="10.140625" style="25" customWidth="1"/>
    <col min="11528" max="11528" width="16.7109375" style="25" customWidth="1"/>
    <col min="11529" max="11529" width="15.140625" style="25" customWidth="1"/>
    <col min="11530" max="11768" width="9.140625" style="25"/>
    <col min="11769" max="11769" width="2.85546875" style="25" customWidth="1"/>
    <col min="11770" max="11770" width="6.42578125" style="25" customWidth="1"/>
    <col min="11771" max="11771" width="22.140625" style="25" customWidth="1"/>
    <col min="11772" max="11772" width="15" style="25" customWidth="1"/>
    <col min="11773" max="11773" width="11.28515625" style="25" customWidth="1"/>
    <col min="11774" max="11774" width="13" style="25" customWidth="1"/>
    <col min="11775" max="11775" width="8.7109375" style="25" customWidth="1"/>
    <col min="11776" max="11776" width="10.140625" style="25" customWidth="1"/>
    <col min="11777" max="11777" width="10.28515625" style="25" customWidth="1"/>
    <col min="11778" max="11778" width="8.7109375" style="25" customWidth="1"/>
    <col min="11779" max="11779" width="24" style="25" customWidth="1"/>
    <col min="11780" max="11780" width="13.140625" style="25" customWidth="1"/>
    <col min="11781" max="11781" width="11.28515625" style="25" customWidth="1"/>
    <col min="11782" max="11782" width="10.5703125" style="25" customWidth="1"/>
    <col min="11783" max="11783" width="10.140625" style="25" customWidth="1"/>
    <col min="11784" max="11784" width="16.7109375" style="25" customWidth="1"/>
    <col min="11785" max="11785" width="15.140625" style="25" customWidth="1"/>
    <col min="11786" max="12024" width="9.140625" style="25"/>
    <col min="12025" max="12025" width="2.85546875" style="25" customWidth="1"/>
    <col min="12026" max="12026" width="6.42578125" style="25" customWidth="1"/>
    <col min="12027" max="12027" width="22.140625" style="25" customWidth="1"/>
    <col min="12028" max="12028" width="15" style="25" customWidth="1"/>
    <col min="12029" max="12029" width="11.28515625" style="25" customWidth="1"/>
    <col min="12030" max="12030" width="13" style="25" customWidth="1"/>
    <col min="12031" max="12031" width="8.7109375" style="25" customWidth="1"/>
    <col min="12032" max="12032" width="10.140625" style="25" customWidth="1"/>
    <col min="12033" max="12033" width="10.28515625" style="25" customWidth="1"/>
    <col min="12034" max="12034" width="8.7109375" style="25" customWidth="1"/>
    <col min="12035" max="12035" width="24" style="25" customWidth="1"/>
    <col min="12036" max="12036" width="13.140625" style="25" customWidth="1"/>
    <col min="12037" max="12037" width="11.28515625" style="25" customWidth="1"/>
    <col min="12038" max="12038" width="10.5703125" style="25" customWidth="1"/>
    <col min="12039" max="12039" width="10.140625" style="25" customWidth="1"/>
    <col min="12040" max="12040" width="16.7109375" style="25" customWidth="1"/>
    <col min="12041" max="12041" width="15.140625" style="25" customWidth="1"/>
    <col min="12042" max="12280" width="9.140625" style="25"/>
    <col min="12281" max="12281" width="2.85546875" style="25" customWidth="1"/>
    <col min="12282" max="12282" width="6.42578125" style="25" customWidth="1"/>
    <col min="12283" max="12283" width="22.140625" style="25" customWidth="1"/>
    <col min="12284" max="12284" width="15" style="25" customWidth="1"/>
    <col min="12285" max="12285" width="11.28515625" style="25" customWidth="1"/>
    <col min="12286" max="12286" width="13" style="25" customWidth="1"/>
    <col min="12287" max="12287" width="8.7109375" style="25" customWidth="1"/>
    <col min="12288" max="12288" width="10.140625" style="25" customWidth="1"/>
    <col min="12289" max="12289" width="10.28515625" style="25" customWidth="1"/>
    <col min="12290" max="12290" width="8.7109375" style="25" customWidth="1"/>
    <col min="12291" max="12291" width="24" style="25" customWidth="1"/>
    <col min="12292" max="12292" width="13.140625" style="25" customWidth="1"/>
    <col min="12293" max="12293" width="11.28515625" style="25" customWidth="1"/>
    <col min="12294" max="12294" width="10.5703125" style="25" customWidth="1"/>
    <col min="12295" max="12295" width="10.140625" style="25" customWidth="1"/>
    <col min="12296" max="12296" width="16.7109375" style="25" customWidth="1"/>
    <col min="12297" max="12297" width="15.140625" style="25" customWidth="1"/>
    <col min="12298" max="12536" width="9.140625" style="25"/>
    <col min="12537" max="12537" width="2.85546875" style="25" customWidth="1"/>
    <col min="12538" max="12538" width="6.42578125" style="25" customWidth="1"/>
    <col min="12539" max="12539" width="22.140625" style="25" customWidth="1"/>
    <col min="12540" max="12540" width="15" style="25" customWidth="1"/>
    <col min="12541" max="12541" width="11.28515625" style="25" customWidth="1"/>
    <col min="12542" max="12542" width="13" style="25" customWidth="1"/>
    <col min="12543" max="12543" width="8.7109375" style="25" customWidth="1"/>
    <col min="12544" max="12544" width="10.140625" style="25" customWidth="1"/>
    <col min="12545" max="12545" width="10.28515625" style="25" customWidth="1"/>
    <col min="12546" max="12546" width="8.7109375" style="25" customWidth="1"/>
    <col min="12547" max="12547" width="24" style="25" customWidth="1"/>
    <col min="12548" max="12548" width="13.140625" style="25" customWidth="1"/>
    <col min="12549" max="12549" width="11.28515625" style="25" customWidth="1"/>
    <col min="12550" max="12550" width="10.5703125" style="25" customWidth="1"/>
    <col min="12551" max="12551" width="10.140625" style="25" customWidth="1"/>
    <col min="12552" max="12552" width="16.7109375" style="25" customWidth="1"/>
    <col min="12553" max="12553" width="15.140625" style="25" customWidth="1"/>
    <col min="12554" max="12792" width="9.140625" style="25"/>
    <col min="12793" max="12793" width="2.85546875" style="25" customWidth="1"/>
    <col min="12794" max="12794" width="6.42578125" style="25" customWidth="1"/>
    <col min="12795" max="12795" width="22.140625" style="25" customWidth="1"/>
    <col min="12796" max="12796" width="15" style="25" customWidth="1"/>
    <col min="12797" max="12797" width="11.28515625" style="25" customWidth="1"/>
    <col min="12798" max="12798" width="13" style="25" customWidth="1"/>
    <col min="12799" max="12799" width="8.7109375" style="25" customWidth="1"/>
    <col min="12800" max="12800" width="10.140625" style="25" customWidth="1"/>
    <col min="12801" max="12801" width="10.28515625" style="25" customWidth="1"/>
    <col min="12802" max="12802" width="8.7109375" style="25" customWidth="1"/>
    <col min="12803" max="12803" width="24" style="25" customWidth="1"/>
    <col min="12804" max="12804" width="13.140625" style="25" customWidth="1"/>
    <col min="12805" max="12805" width="11.28515625" style="25" customWidth="1"/>
    <col min="12806" max="12806" width="10.5703125" style="25" customWidth="1"/>
    <col min="12807" max="12807" width="10.140625" style="25" customWidth="1"/>
    <col min="12808" max="12808" width="16.7109375" style="25" customWidth="1"/>
    <col min="12809" max="12809" width="15.140625" style="25" customWidth="1"/>
    <col min="12810" max="13048" width="9.140625" style="25"/>
    <col min="13049" max="13049" width="2.85546875" style="25" customWidth="1"/>
    <col min="13050" max="13050" width="6.42578125" style="25" customWidth="1"/>
    <col min="13051" max="13051" width="22.140625" style="25" customWidth="1"/>
    <col min="13052" max="13052" width="15" style="25" customWidth="1"/>
    <col min="13053" max="13053" width="11.28515625" style="25" customWidth="1"/>
    <col min="13054" max="13054" width="13" style="25" customWidth="1"/>
    <col min="13055" max="13055" width="8.7109375" style="25" customWidth="1"/>
    <col min="13056" max="13056" width="10.140625" style="25" customWidth="1"/>
    <col min="13057" max="13057" width="10.28515625" style="25" customWidth="1"/>
    <col min="13058" max="13058" width="8.7109375" style="25" customWidth="1"/>
    <col min="13059" max="13059" width="24" style="25" customWidth="1"/>
    <col min="13060" max="13060" width="13.140625" style="25" customWidth="1"/>
    <col min="13061" max="13061" width="11.28515625" style="25" customWidth="1"/>
    <col min="13062" max="13062" width="10.5703125" style="25" customWidth="1"/>
    <col min="13063" max="13063" width="10.140625" style="25" customWidth="1"/>
    <col min="13064" max="13064" width="16.7109375" style="25" customWidth="1"/>
    <col min="13065" max="13065" width="15.140625" style="25" customWidth="1"/>
    <col min="13066" max="13304" width="9.140625" style="25"/>
    <col min="13305" max="13305" width="2.85546875" style="25" customWidth="1"/>
    <col min="13306" max="13306" width="6.42578125" style="25" customWidth="1"/>
    <col min="13307" max="13307" width="22.140625" style="25" customWidth="1"/>
    <col min="13308" max="13308" width="15" style="25" customWidth="1"/>
    <col min="13309" max="13309" width="11.28515625" style="25" customWidth="1"/>
    <col min="13310" max="13310" width="13" style="25" customWidth="1"/>
    <col min="13311" max="13311" width="8.7109375" style="25" customWidth="1"/>
    <col min="13312" max="13312" width="10.140625" style="25" customWidth="1"/>
    <col min="13313" max="13313" width="10.28515625" style="25" customWidth="1"/>
    <col min="13314" max="13314" width="8.7109375" style="25" customWidth="1"/>
    <col min="13315" max="13315" width="24" style="25" customWidth="1"/>
    <col min="13316" max="13316" width="13.140625" style="25" customWidth="1"/>
    <col min="13317" max="13317" width="11.28515625" style="25" customWidth="1"/>
    <col min="13318" max="13318" width="10.5703125" style="25" customWidth="1"/>
    <col min="13319" max="13319" width="10.140625" style="25" customWidth="1"/>
    <col min="13320" max="13320" width="16.7109375" style="25" customWidth="1"/>
    <col min="13321" max="13321" width="15.140625" style="25" customWidth="1"/>
    <col min="13322" max="13560" width="9.140625" style="25"/>
    <col min="13561" max="13561" width="2.85546875" style="25" customWidth="1"/>
    <col min="13562" max="13562" width="6.42578125" style="25" customWidth="1"/>
    <col min="13563" max="13563" width="22.140625" style="25" customWidth="1"/>
    <col min="13564" max="13564" width="15" style="25" customWidth="1"/>
    <col min="13565" max="13565" width="11.28515625" style="25" customWidth="1"/>
    <col min="13566" max="13566" width="13" style="25" customWidth="1"/>
    <col min="13567" max="13567" width="8.7109375" style="25" customWidth="1"/>
    <col min="13568" max="13568" width="10.140625" style="25" customWidth="1"/>
    <col min="13569" max="13569" width="10.28515625" style="25" customWidth="1"/>
    <col min="13570" max="13570" width="8.7109375" style="25" customWidth="1"/>
    <col min="13571" max="13571" width="24" style="25" customWidth="1"/>
    <col min="13572" max="13572" width="13.140625" style="25" customWidth="1"/>
    <col min="13573" max="13573" width="11.28515625" style="25" customWidth="1"/>
    <col min="13574" max="13574" width="10.5703125" style="25" customWidth="1"/>
    <col min="13575" max="13575" width="10.140625" style="25" customWidth="1"/>
    <col min="13576" max="13576" width="16.7109375" style="25" customWidth="1"/>
    <col min="13577" max="13577" width="15.140625" style="25" customWidth="1"/>
    <col min="13578" max="13816" width="9.140625" style="25"/>
    <col min="13817" max="13817" width="2.85546875" style="25" customWidth="1"/>
    <col min="13818" max="13818" width="6.42578125" style="25" customWidth="1"/>
    <col min="13819" max="13819" width="22.140625" style="25" customWidth="1"/>
    <col min="13820" max="13820" width="15" style="25" customWidth="1"/>
    <col min="13821" max="13821" width="11.28515625" style="25" customWidth="1"/>
    <col min="13822" max="13822" width="13" style="25" customWidth="1"/>
    <col min="13823" max="13823" width="8.7109375" style="25" customWidth="1"/>
    <col min="13824" max="13824" width="10.140625" style="25" customWidth="1"/>
    <col min="13825" max="13825" width="10.28515625" style="25" customWidth="1"/>
    <col min="13826" max="13826" width="8.7109375" style="25" customWidth="1"/>
    <col min="13827" max="13827" width="24" style="25" customWidth="1"/>
    <col min="13828" max="13828" width="13.140625" style="25" customWidth="1"/>
    <col min="13829" max="13829" width="11.28515625" style="25" customWidth="1"/>
    <col min="13830" max="13830" width="10.5703125" style="25" customWidth="1"/>
    <col min="13831" max="13831" width="10.140625" style="25" customWidth="1"/>
    <col min="13832" max="13832" width="16.7109375" style="25" customWidth="1"/>
    <col min="13833" max="13833" width="15.140625" style="25" customWidth="1"/>
    <col min="13834" max="14072" width="9.140625" style="25"/>
    <col min="14073" max="14073" width="2.85546875" style="25" customWidth="1"/>
    <col min="14074" max="14074" width="6.42578125" style="25" customWidth="1"/>
    <col min="14075" max="14075" width="22.140625" style="25" customWidth="1"/>
    <col min="14076" max="14076" width="15" style="25" customWidth="1"/>
    <col min="14077" max="14077" width="11.28515625" style="25" customWidth="1"/>
    <col min="14078" max="14078" width="13" style="25" customWidth="1"/>
    <col min="14079" max="14079" width="8.7109375" style="25" customWidth="1"/>
    <col min="14080" max="14080" width="10.140625" style="25" customWidth="1"/>
    <col min="14081" max="14081" width="10.28515625" style="25" customWidth="1"/>
    <col min="14082" max="14082" width="8.7109375" style="25" customWidth="1"/>
    <col min="14083" max="14083" width="24" style="25" customWidth="1"/>
    <col min="14084" max="14084" width="13.140625" style="25" customWidth="1"/>
    <col min="14085" max="14085" width="11.28515625" style="25" customWidth="1"/>
    <col min="14086" max="14086" width="10.5703125" style="25" customWidth="1"/>
    <col min="14087" max="14087" width="10.140625" style="25" customWidth="1"/>
    <col min="14088" max="14088" width="16.7109375" style="25" customWidth="1"/>
    <col min="14089" max="14089" width="15.140625" style="25" customWidth="1"/>
    <col min="14090" max="14328" width="9.140625" style="25"/>
    <col min="14329" max="14329" width="2.85546875" style="25" customWidth="1"/>
    <col min="14330" max="14330" width="6.42578125" style="25" customWidth="1"/>
    <col min="14331" max="14331" width="22.140625" style="25" customWidth="1"/>
    <col min="14332" max="14332" width="15" style="25" customWidth="1"/>
    <col min="14333" max="14333" width="11.28515625" style="25" customWidth="1"/>
    <col min="14334" max="14334" width="13" style="25" customWidth="1"/>
    <col min="14335" max="14335" width="8.7109375" style="25" customWidth="1"/>
    <col min="14336" max="14336" width="10.140625" style="25" customWidth="1"/>
    <col min="14337" max="14337" width="10.28515625" style="25" customWidth="1"/>
    <col min="14338" max="14338" width="8.7109375" style="25" customWidth="1"/>
    <col min="14339" max="14339" width="24" style="25" customWidth="1"/>
    <col min="14340" max="14340" width="13.140625" style="25" customWidth="1"/>
    <col min="14341" max="14341" width="11.28515625" style="25" customWidth="1"/>
    <col min="14342" max="14342" width="10.5703125" style="25" customWidth="1"/>
    <col min="14343" max="14343" width="10.140625" style="25" customWidth="1"/>
    <col min="14344" max="14344" width="16.7109375" style="25" customWidth="1"/>
    <col min="14345" max="14345" width="15.140625" style="25" customWidth="1"/>
    <col min="14346" max="14584" width="9.140625" style="25"/>
    <col min="14585" max="14585" width="2.85546875" style="25" customWidth="1"/>
    <col min="14586" max="14586" width="6.42578125" style="25" customWidth="1"/>
    <col min="14587" max="14587" width="22.140625" style="25" customWidth="1"/>
    <col min="14588" max="14588" width="15" style="25" customWidth="1"/>
    <col min="14589" max="14589" width="11.28515625" style="25" customWidth="1"/>
    <col min="14590" max="14590" width="13" style="25" customWidth="1"/>
    <col min="14591" max="14591" width="8.7109375" style="25" customWidth="1"/>
    <col min="14592" max="14592" width="10.140625" style="25" customWidth="1"/>
    <col min="14593" max="14593" width="10.28515625" style="25" customWidth="1"/>
    <col min="14594" max="14594" width="8.7109375" style="25" customWidth="1"/>
    <col min="14595" max="14595" width="24" style="25" customWidth="1"/>
    <col min="14596" max="14596" width="13.140625" style="25" customWidth="1"/>
    <col min="14597" max="14597" width="11.28515625" style="25" customWidth="1"/>
    <col min="14598" max="14598" width="10.5703125" style="25" customWidth="1"/>
    <col min="14599" max="14599" width="10.140625" style="25" customWidth="1"/>
    <col min="14600" max="14600" width="16.7109375" style="25" customWidth="1"/>
    <col min="14601" max="14601" width="15.140625" style="25" customWidth="1"/>
    <col min="14602" max="14840" width="9.140625" style="25"/>
    <col min="14841" max="14841" width="2.85546875" style="25" customWidth="1"/>
    <col min="14842" max="14842" width="6.42578125" style="25" customWidth="1"/>
    <col min="14843" max="14843" width="22.140625" style="25" customWidth="1"/>
    <col min="14844" max="14844" width="15" style="25" customWidth="1"/>
    <col min="14845" max="14845" width="11.28515625" style="25" customWidth="1"/>
    <col min="14846" max="14846" width="13" style="25" customWidth="1"/>
    <col min="14847" max="14847" width="8.7109375" style="25" customWidth="1"/>
    <col min="14848" max="14848" width="10.140625" style="25" customWidth="1"/>
    <col min="14849" max="14849" width="10.28515625" style="25" customWidth="1"/>
    <col min="14850" max="14850" width="8.7109375" style="25" customWidth="1"/>
    <col min="14851" max="14851" width="24" style="25" customWidth="1"/>
    <col min="14852" max="14852" width="13.140625" style="25" customWidth="1"/>
    <col min="14853" max="14853" width="11.28515625" style="25" customWidth="1"/>
    <col min="14854" max="14854" width="10.5703125" style="25" customWidth="1"/>
    <col min="14855" max="14855" width="10.140625" style="25" customWidth="1"/>
    <col min="14856" max="14856" width="16.7109375" style="25" customWidth="1"/>
    <col min="14857" max="14857" width="15.140625" style="25" customWidth="1"/>
    <col min="14858" max="15096" width="9.140625" style="25"/>
    <col min="15097" max="15097" width="2.85546875" style="25" customWidth="1"/>
    <col min="15098" max="15098" width="6.42578125" style="25" customWidth="1"/>
    <col min="15099" max="15099" width="22.140625" style="25" customWidth="1"/>
    <col min="15100" max="15100" width="15" style="25" customWidth="1"/>
    <col min="15101" max="15101" width="11.28515625" style="25" customWidth="1"/>
    <col min="15102" max="15102" width="13" style="25" customWidth="1"/>
    <col min="15103" max="15103" width="8.7109375" style="25" customWidth="1"/>
    <col min="15104" max="15104" width="10.140625" style="25" customWidth="1"/>
    <col min="15105" max="15105" width="10.28515625" style="25" customWidth="1"/>
    <col min="15106" max="15106" width="8.7109375" style="25" customWidth="1"/>
    <col min="15107" max="15107" width="24" style="25" customWidth="1"/>
    <col min="15108" max="15108" width="13.140625" style="25" customWidth="1"/>
    <col min="15109" max="15109" width="11.28515625" style="25" customWidth="1"/>
    <col min="15110" max="15110" width="10.5703125" style="25" customWidth="1"/>
    <col min="15111" max="15111" width="10.140625" style="25" customWidth="1"/>
    <col min="15112" max="15112" width="16.7109375" style="25" customWidth="1"/>
    <col min="15113" max="15113" width="15.140625" style="25" customWidth="1"/>
    <col min="15114" max="15352" width="9.140625" style="25"/>
    <col min="15353" max="15353" width="2.85546875" style="25" customWidth="1"/>
    <col min="15354" max="15354" width="6.42578125" style="25" customWidth="1"/>
    <col min="15355" max="15355" width="22.140625" style="25" customWidth="1"/>
    <col min="15356" max="15356" width="15" style="25" customWidth="1"/>
    <col min="15357" max="15357" width="11.28515625" style="25" customWidth="1"/>
    <col min="15358" max="15358" width="13" style="25" customWidth="1"/>
    <col min="15359" max="15359" width="8.7109375" style="25" customWidth="1"/>
    <col min="15360" max="15360" width="10.140625" style="25" customWidth="1"/>
    <col min="15361" max="15361" width="10.28515625" style="25" customWidth="1"/>
    <col min="15362" max="15362" width="8.7109375" style="25" customWidth="1"/>
    <col min="15363" max="15363" width="24" style="25" customWidth="1"/>
    <col min="15364" max="15364" width="13.140625" style="25" customWidth="1"/>
    <col min="15365" max="15365" width="11.28515625" style="25" customWidth="1"/>
    <col min="15366" max="15366" width="10.5703125" style="25" customWidth="1"/>
    <col min="15367" max="15367" width="10.140625" style="25" customWidth="1"/>
    <col min="15368" max="15368" width="16.7109375" style="25" customWidth="1"/>
    <col min="15369" max="15369" width="15.140625" style="25" customWidth="1"/>
    <col min="15370" max="15608" width="9.140625" style="25"/>
    <col min="15609" max="15609" width="2.85546875" style="25" customWidth="1"/>
    <col min="15610" max="15610" width="6.42578125" style="25" customWidth="1"/>
    <col min="15611" max="15611" width="22.140625" style="25" customWidth="1"/>
    <col min="15612" max="15612" width="15" style="25" customWidth="1"/>
    <col min="15613" max="15613" width="11.28515625" style="25" customWidth="1"/>
    <col min="15614" max="15614" width="13" style="25" customWidth="1"/>
    <col min="15615" max="15615" width="8.7109375" style="25" customWidth="1"/>
    <col min="15616" max="15616" width="10.140625" style="25" customWidth="1"/>
    <col min="15617" max="15617" width="10.28515625" style="25" customWidth="1"/>
    <col min="15618" max="15618" width="8.7109375" style="25" customWidth="1"/>
    <col min="15619" max="15619" width="24" style="25" customWidth="1"/>
    <col min="15620" max="15620" width="13.140625" style="25" customWidth="1"/>
    <col min="15621" max="15621" width="11.28515625" style="25" customWidth="1"/>
    <col min="15622" max="15622" width="10.5703125" style="25" customWidth="1"/>
    <col min="15623" max="15623" width="10.140625" style="25" customWidth="1"/>
    <col min="15624" max="15624" width="16.7109375" style="25" customWidth="1"/>
    <col min="15625" max="15625" width="15.140625" style="25" customWidth="1"/>
    <col min="15626" max="15864" width="9.140625" style="25"/>
    <col min="15865" max="15865" width="2.85546875" style="25" customWidth="1"/>
    <col min="15866" max="15866" width="6.42578125" style="25" customWidth="1"/>
    <col min="15867" max="15867" width="22.140625" style="25" customWidth="1"/>
    <col min="15868" max="15868" width="15" style="25" customWidth="1"/>
    <col min="15869" max="15869" width="11.28515625" style="25" customWidth="1"/>
    <col min="15870" max="15870" width="13" style="25" customWidth="1"/>
    <col min="15871" max="15871" width="8.7109375" style="25" customWidth="1"/>
    <col min="15872" max="15872" width="10.140625" style="25" customWidth="1"/>
    <col min="15873" max="15873" width="10.28515625" style="25" customWidth="1"/>
    <col min="15874" max="15874" width="8.7109375" style="25" customWidth="1"/>
    <col min="15875" max="15875" width="24" style="25" customWidth="1"/>
    <col min="15876" max="15876" width="13.140625" style="25" customWidth="1"/>
    <col min="15877" max="15877" width="11.28515625" style="25" customWidth="1"/>
    <col min="15878" max="15878" width="10.5703125" style="25" customWidth="1"/>
    <col min="15879" max="15879" width="10.140625" style="25" customWidth="1"/>
    <col min="15880" max="15880" width="16.7109375" style="25" customWidth="1"/>
    <col min="15881" max="15881" width="15.140625" style="25" customWidth="1"/>
    <col min="15882" max="16120" width="9.140625" style="25"/>
    <col min="16121" max="16121" width="2.85546875" style="25" customWidth="1"/>
    <col min="16122" max="16122" width="6.42578125" style="25" customWidth="1"/>
    <col min="16123" max="16123" width="22.140625" style="25" customWidth="1"/>
    <col min="16124" max="16124" width="15" style="25" customWidth="1"/>
    <col min="16125" max="16125" width="11.28515625" style="25" customWidth="1"/>
    <col min="16126" max="16126" width="13" style="25" customWidth="1"/>
    <col min="16127" max="16127" width="8.7109375" style="25" customWidth="1"/>
    <col min="16128" max="16128" width="10.140625" style="25" customWidth="1"/>
    <col min="16129" max="16129" width="10.28515625" style="25" customWidth="1"/>
    <col min="16130" max="16130" width="8.7109375" style="25" customWidth="1"/>
    <col min="16131" max="16131" width="24" style="25" customWidth="1"/>
    <col min="16132" max="16132" width="13.140625" style="25" customWidth="1"/>
    <col min="16133" max="16133" width="11.28515625" style="25" customWidth="1"/>
    <col min="16134" max="16134" width="10.5703125" style="25" customWidth="1"/>
    <col min="16135" max="16135" width="10.140625" style="25" customWidth="1"/>
    <col min="16136" max="16136" width="16.7109375" style="25" customWidth="1"/>
    <col min="16137" max="16137" width="15.140625" style="25" customWidth="1"/>
    <col min="16138" max="16384" width="9.140625" style="25"/>
  </cols>
  <sheetData>
    <row r="1" spans="2:15" s="24" customFormat="1" ht="18.75">
      <c r="B1" s="225" t="s">
        <v>1869</v>
      </c>
      <c r="C1" s="225"/>
      <c r="D1" s="225"/>
      <c r="E1" s="225"/>
      <c r="F1" s="225"/>
      <c r="G1" s="225"/>
      <c r="H1" s="225"/>
      <c r="I1" s="225"/>
      <c r="J1" s="225"/>
      <c r="K1" s="58"/>
      <c r="L1" s="58"/>
      <c r="M1" s="58"/>
      <c r="N1" s="58"/>
      <c r="O1" s="58"/>
    </row>
    <row r="2" spans="2:15" s="24" customFormat="1" ht="16.5">
      <c r="B2" s="244" t="s">
        <v>1827</v>
      </c>
      <c r="C2" s="244"/>
      <c r="D2" s="244"/>
      <c r="E2" s="244"/>
      <c r="F2" s="244"/>
      <c r="G2" s="244"/>
      <c r="H2" s="244"/>
      <c r="I2" s="244"/>
      <c r="J2" s="244"/>
      <c r="K2" s="58"/>
      <c r="L2" s="58"/>
      <c r="M2" s="58"/>
      <c r="N2" s="58"/>
      <c r="O2" s="58"/>
    </row>
    <row r="3" spans="2:15" s="24" customFormat="1" ht="16.5">
      <c r="B3" s="298" t="s">
        <v>1861</v>
      </c>
      <c r="C3" s="298"/>
      <c r="D3" s="298"/>
      <c r="E3" s="298"/>
      <c r="F3" s="298"/>
      <c r="G3" s="298"/>
      <c r="H3" s="298"/>
      <c r="I3" s="298"/>
      <c r="J3" s="298"/>
      <c r="K3" s="58"/>
      <c r="L3" s="58"/>
      <c r="M3" s="58"/>
      <c r="N3" s="58"/>
      <c r="O3" s="58"/>
    </row>
    <row r="4" spans="2:15" ht="15">
      <c r="B4" s="244" t="s">
        <v>1862</v>
      </c>
      <c r="C4" s="244"/>
      <c r="D4" s="244"/>
      <c r="E4" s="244"/>
      <c r="F4" s="244"/>
      <c r="G4" s="244"/>
      <c r="H4" s="244"/>
      <c r="I4" s="244"/>
      <c r="J4" s="244"/>
    </row>
    <row r="5" spans="2:15">
      <c r="B5" s="255" t="s">
        <v>1857</v>
      </c>
      <c r="C5" s="255"/>
      <c r="D5" s="255"/>
      <c r="E5" s="255"/>
      <c r="F5" s="255"/>
      <c r="G5" s="255"/>
      <c r="H5" s="255"/>
      <c r="I5" s="255"/>
      <c r="J5" s="255"/>
    </row>
    <row r="6" spans="2:15" ht="13.5" thickBot="1"/>
    <row r="7" spans="2:15" s="30" customFormat="1" ht="13.5" customHeight="1" thickTop="1">
      <c r="B7" s="256" t="s">
        <v>1833</v>
      </c>
      <c r="C7" s="280" t="s">
        <v>1854</v>
      </c>
      <c r="D7" s="256" t="s">
        <v>1834</v>
      </c>
      <c r="E7" s="293" t="s">
        <v>1866</v>
      </c>
      <c r="F7" s="296" t="s">
        <v>1865</v>
      </c>
      <c r="G7" s="284" t="s">
        <v>1835</v>
      </c>
      <c r="H7" s="285"/>
      <c r="I7" s="285"/>
      <c r="J7" s="286"/>
      <c r="K7" s="264" t="s">
        <v>1875</v>
      </c>
      <c r="L7" s="264" t="s">
        <v>1876</v>
      </c>
      <c r="M7" s="153"/>
      <c r="N7" s="153"/>
      <c r="O7" s="153"/>
    </row>
    <row r="8" spans="2:15" s="30" customFormat="1" ht="12.75" customHeight="1">
      <c r="B8" s="257"/>
      <c r="C8" s="281"/>
      <c r="D8" s="257"/>
      <c r="E8" s="294"/>
      <c r="F8" s="297"/>
      <c r="G8" s="287" t="s">
        <v>1872</v>
      </c>
      <c r="H8" s="287" t="s">
        <v>1873</v>
      </c>
      <c r="I8" s="287" t="s">
        <v>1874</v>
      </c>
      <c r="J8" s="287" t="s">
        <v>1849</v>
      </c>
      <c r="K8" s="265"/>
      <c r="L8" s="265"/>
      <c r="M8" s="153"/>
      <c r="N8" s="153"/>
      <c r="O8" s="153"/>
    </row>
    <row r="9" spans="2:15" s="30" customFormat="1" ht="6" customHeight="1">
      <c r="B9" s="258"/>
      <c r="C9" s="282"/>
      <c r="D9" s="258"/>
      <c r="E9" s="294"/>
      <c r="F9" s="297"/>
      <c r="G9" s="288"/>
      <c r="H9" s="288"/>
      <c r="I9" s="288"/>
      <c r="J9" s="288"/>
      <c r="K9" s="265"/>
      <c r="L9" s="265"/>
      <c r="M9" s="153"/>
      <c r="N9" s="153"/>
      <c r="O9" s="153"/>
    </row>
    <row r="10" spans="2:15" s="30" customFormat="1" ht="12.75" customHeight="1">
      <c r="B10" s="258"/>
      <c r="C10" s="282"/>
      <c r="D10" s="258"/>
      <c r="E10" s="294"/>
      <c r="F10" s="297"/>
      <c r="G10" s="288"/>
      <c r="H10" s="288"/>
      <c r="I10" s="288"/>
      <c r="J10" s="288"/>
      <c r="K10" s="266"/>
      <c r="L10" s="266"/>
      <c r="M10" s="153"/>
      <c r="N10" s="153"/>
      <c r="O10" s="153"/>
    </row>
    <row r="11" spans="2:15" s="30" customFormat="1" ht="12.75" customHeight="1">
      <c r="B11" s="143"/>
      <c r="C11" s="144"/>
      <c r="D11" s="143"/>
      <c r="E11" s="147"/>
      <c r="F11" s="148"/>
      <c r="G11" s="149"/>
      <c r="H11" s="149"/>
      <c r="I11" s="149"/>
      <c r="J11" s="149"/>
      <c r="K11" s="132"/>
      <c r="L11" s="132"/>
      <c r="M11" s="153"/>
      <c r="N11" s="153"/>
      <c r="O11" s="153"/>
    </row>
    <row r="12" spans="2:15">
      <c r="B12" s="79">
        <f>'PER TRIWULAN'!A6</f>
        <v>1</v>
      </c>
      <c r="C12" s="54" t="str">
        <f>'PER TRIWULAN'!I6</f>
        <v xml:space="preserve"> Brati </v>
      </c>
      <c r="D12" s="36" t="str">
        <f>'PER TRIWULAN'!B6</f>
        <v>SD NEGERI 1 JANGKUNGHARJO</v>
      </c>
      <c r="E12" s="66">
        <f>'PER TRIWULAN'!X6</f>
        <v>98600000</v>
      </c>
      <c r="F12" s="75">
        <v>98600000</v>
      </c>
      <c r="G12" s="62">
        <v>27041200</v>
      </c>
      <c r="H12" s="62">
        <v>56475300</v>
      </c>
      <c r="I12" s="62">
        <v>15083500</v>
      </c>
      <c r="J12" s="62">
        <f>SUM(G12:I12)</f>
        <v>98600000</v>
      </c>
      <c r="K12" s="59">
        <f>E12-F12</f>
        <v>0</v>
      </c>
      <c r="L12" s="59">
        <f>F12-J12</f>
        <v>0</v>
      </c>
      <c r="M12" s="25"/>
      <c r="N12" s="25"/>
      <c r="O12" s="25"/>
    </row>
    <row r="13" spans="2:15">
      <c r="B13" s="79">
        <f>B12+1</f>
        <v>2</v>
      </c>
      <c r="C13" s="54" t="str">
        <f>'PER TRIWULAN'!I7</f>
        <v xml:space="preserve"> Brati </v>
      </c>
      <c r="D13" s="36" t="str">
        <f>'PER TRIWULAN'!B7</f>
        <v>SD NEGERI 1 KARANGSARI</v>
      </c>
      <c r="E13" s="66">
        <f>'PER TRIWULAN'!X7</f>
        <v>43500000</v>
      </c>
      <c r="F13" s="75">
        <v>43500000</v>
      </c>
      <c r="G13" s="62">
        <v>8625000</v>
      </c>
      <c r="H13" s="62">
        <v>32149200</v>
      </c>
      <c r="I13" s="62">
        <v>2725800</v>
      </c>
      <c r="J13" s="62">
        <f t="shared" ref="J13:J76" si="0">SUM(G13:I13)</f>
        <v>43500000</v>
      </c>
      <c r="K13" s="59">
        <f t="shared" ref="K13:K76" si="1">E13-F13</f>
        <v>0</v>
      </c>
      <c r="L13" s="59">
        <f t="shared" ref="L13:L76" si="2">F13-J13</f>
        <v>0</v>
      </c>
      <c r="M13" s="25"/>
      <c r="N13" s="25"/>
      <c r="O13" s="25"/>
    </row>
    <row r="14" spans="2:15">
      <c r="B14" s="79">
        <f t="shared" ref="B14:B77" si="3">B13+1</f>
        <v>3</v>
      </c>
      <c r="C14" s="54" t="str">
        <f>'PER TRIWULAN'!I8</f>
        <v xml:space="preserve"> Brati </v>
      </c>
      <c r="D14" s="36" t="str">
        <f>'PER TRIWULAN'!B8</f>
        <v>SD NEGERI 1 KATEKAN</v>
      </c>
      <c r="E14" s="66">
        <f>'PER TRIWULAN'!X8</f>
        <v>69310000</v>
      </c>
      <c r="F14" s="75">
        <v>69310000</v>
      </c>
      <c r="G14" s="62">
        <v>12430000</v>
      </c>
      <c r="H14" s="62">
        <v>46510400</v>
      </c>
      <c r="I14" s="62">
        <v>10369600</v>
      </c>
      <c r="J14" s="62">
        <f t="shared" si="0"/>
        <v>69310000</v>
      </c>
      <c r="K14" s="59">
        <f t="shared" si="1"/>
        <v>0</v>
      </c>
      <c r="L14" s="59">
        <f t="shared" si="2"/>
        <v>0</v>
      </c>
      <c r="M14" s="25"/>
      <c r="N14" s="25"/>
      <c r="O14" s="25"/>
    </row>
    <row r="15" spans="2:15">
      <c r="B15" s="79">
        <f t="shared" si="3"/>
        <v>4</v>
      </c>
      <c r="C15" s="54" t="str">
        <f>'PER TRIWULAN'!I9</f>
        <v xml:space="preserve"> Brati </v>
      </c>
      <c r="D15" s="36" t="str">
        <f>'PER TRIWULAN'!B9</f>
        <v>SD NEGERI 1 KRONGGEN</v>
      </c>
      <c r="E15" s="66">
        <f>'PER TRIWULAN'!X9</f>
        <v>90480000</v>
      </c>
      <c r="F15" s="75">
        <v>90480000</v>
      </c>
      <c r="G15" s="62">
        <v>18600000</v>
      </c>
      <c r="H15" s="62">
        <v>64502000</v>
      </c>
      <c r="I15" s="62">
        <v>7378000</v>
      </c>
      <c r="J15" s="62">
        <f t="shared" si="0"/>
        <v>90480000</v>
      </c>
      <c r="K15" s="59">
        <f t="shared" si="1"/>
        <v>0</v>
      </c>
      <c r="L15" s="59">
        <f t="shared" si="2"/>
        <v>0</v>
      </c>
      <c r="M15" s="25"/>
      <c r="N15" s="25"/>
      <c r="O15" s="25"/>
    </row>
    <row r="16" spans="2:15">
      <c r="B16" s="79">
        <f t="shared" si="3"/>
        <v>5</v>
      </c>
      <c r="C16" s="54" t="str">
        <f>'PER TRIWULAN'!I10</f>
        <v xml:space="preserve"> Brati </v>
      </c>
      <c r="D16" s="36" t="str">
        <f>'PER TRIWULAN'!B10</f>
        <v>SD NEGERI 1 LEMAHPUTIH</v>
      </c>
      <c r="E16" s="66">
        <f>'PER TRIWULAN'!X10</f>
        <v>72790000</v>
      </c>
      <c r="F16" s="75">
        <v>72790000</v>
      </c>
      <c r="G16" s="62">
        <v>13712300</v>
      </c>
      <c r="H16" s="62">
        <v>47737385</v>
      </c>
      <c r="I16" s="62">
        <v>11340352</v>
      </c>
      <c r="J16" s="62">
        <f t="shared" si="0"/>
        <v>72790037</v>
      </c>
      <c r="K16" s="59">
        <f t="shared" si="1"/>
        <v>0</v>
      </c>
      <c r="L16" s="59">
        <f t="shared" si="2"/>
        <v>-37</v>
      </c>
      <c r="M16" s="25"/>
      <c r="N16" s="25"/>
      <c r="O16" s="25"/>
    </row>
    <row r="17" spans="2:12" s="25" customFormat="1">
      <c r="B17" s="79">
        <f t="shared" si="3"/>
        <v>6</v>
      </c>
      <c r="C17" s="54" t="str">
        <f>'PER TRIWULAN'!I11</f>
        <v xml:space="preserve"> Brati </v>
      </c>
      <c r="D17" s="36" t="str">
        <f>'PER TRIWULAN'!B11</f>
        <v>SD NEGERI 1 MENDURAN</v>
      </c>
      <c r="E17" s="66">
        <f>'PER TRIWULAN'!X11</f>
        <v>100050000</v>
      </c>
      <c r="F17" s="75">
        <v>100050000</v>
      </c>
      <c r="G17" s="62">
        <v>23457000</v>
      </c>
      <c r="H17" s="62">
        <v>64199000</v>
      </c>
      <c r="I17" s="62">
        <v>12394000</v>
      </c>
      <c r="J17" s="62">
        <f t="shared" si="0"/>
        <v>100050000</v>
      </c>
      <c r="K17" s="59">
        <f t="shared" si="1"/>
        <v>0</v>
      </c>
      <c r="L17" s="59">
        <f t="shared" si="2"/>
        <v>0</v>
      </c>
    </row>
    <row r="18" spans="2:12" s="25" customFormat="1">
      <c r="B18" s="79">
        <f t="shared" si="3"/>
        <v>7</v>
      </c>
      <c r="C18" s="54" t="str">
        <f>'PER TRIWULAN'!I12</f>
        <v xml:space="preserve"> Brati </v>
      </c>
      <c r="D18" s="36" t="str">
        <f>'PER TRIWULAN'!B12</f>
        <v>SD NEGERI 1 TEGALSUMUR</v>
      </c>
      <c r="E18" s="66">
        <f>'PER TRIWULAN'!X12</f>
        <v>85550000</v>
      </c>
      <c r="F18" s="75">
        <v>85550000</v>
      </c>
      <c r="G18" s="62">
        <v>17722000</v>
      </c>
      <c r="H18" s="62">
        <v>61180800</v>
      </c>
      <c r="I18" s="62">
        <v>6647200</v>
      </c>
      <c r="J18" s="62">
        <f t="shared" si="0"/>
        <v>85550000</v>
      </c>
      <c r="K18" s="59">
        <f t="shared" si="1"/>
        <v>0</v>
      </c>
      <c r="L18" s="59">
        <f t="shared" si="2"/>
        <v>0</v>
      </c>
    </row>
    <row r="19" spans="2:12" s="25" customFormat="1">
      <c r="B19" s="79">
        <f t="shared" si="3"/>
        <v>8</v>
      </c>
      <c r="C19" s="54" t="str">
        <f>'PER TRIWULAN'!I13</f>
        <v xml:space="preserve"> Brati </v>
      </c>
      <c r="D19" s="36" t="str">
        <f>'PER TRIWULAN'!B13</f>
        <v>SD NEGERI 1 TEMON</v>
      </c>
      <c r="E19" s="66">
        <f>'PER TRIWULAN'!X13</f>
        <v>89900000</v>
      </c>
      <c r="F19" s="75">
        <v>89900000</v>
      </c>
      <c r="G19" s="62">
        <v>18299600</v>
      </c>
      <c r="H19" s="62">
        <v>41442650</v>
      </c>
      <c r="I19" s="62">
        <v>29423000</v>
      </c>
      <c r="J19" s="62">
        <f t="shared" si="0"/>
        <v>89165250</v>
      </c>
      <c r="K19" s="59">
        <f t="shared" si="1"/>
        <v>0</v>
      </c>
      <c r="L19" s="59">
        <f t="shared" si="2"/>
        <v>734750</v>
      </c>
    </row>
    <row r="20" spans="2:12" s="25" customFormat="1">
      <c r="B20" s="79">
        <f t="shared" si="3"/>
        <v>9</v>
      </c>
      <c r="C20" s="54" t="str">
        <f>'PER TRIWULAN'!I14</f>
        <v xml:space="preserve"> Brati </v>
      </c>
      <c r="D20" s="36" t="str">
        <f>'PER TRIWULAN'!B14</f>
        <v>SD NEGERI 1 TIREM</v>
      </c>
      <c r="E20" s="66">
        <f>'PER TRIWULAN'!X14</f>
        <v>99760000</v>
      </c>
      <c r="F20" s="75">
        <v>99760000</v>
      </c>
      <c r="G20" s="62">
        <v>18600000</v>
      </c>
      <c r="H20" s="62">
        <v>71320000</v>
      </c>
      <c r="I20" s="62">
        <v>9840000</v>
      </c>
      <c r="J20" s="62">
        <f t="shared" si="0"/>
        <v>99760000</v>
      </c>
      <c r="K20" s="59">
        <f t="shared" si="1"/>
        <v>0</v>
      </c>
      <c r="L20" s="59">
        <f t="shared" si="2"/>
        <v>0</v>
      </c>
    </row>
    <row r="21" spans="2:12" s="25" customFormat="1">
      <c r="B21" s="79">
        <f t="shared" si="3"/>
        <v>10</v>
      </c>
      <c r="C21" s="54" t="str">
        <f>'PER TRIWULAN'!I15</f>
        <v xml:space="preserve"> Brati </v>
      </c>
      <c r="D21" s="36" t="str">
        <f>'PER TRIWULAN'!B15</f>
        <v>SD NEGERI 2 JANGKUNGHARJO</v>
      </c>
      <c r="E21" s="66">
        <f>'PER TRIWULAN'!X15</f>
        <v>102370000</v>
      </c>
      <c r="F21" s="75">
        <v>102370000</v>
      </c>
      <c r="G21" s="62">
        <v>17840000</v>
      </c>
      <c r="H21" s="62">
        <v>56794489</v>
      </c>
      <c r="I21" s="62">
        <v>27601700</v>
      </c>
      <c r="J21" s="62">
        <f t="shared" si="0"/>
        <v>102236189</v>
      </c>
      <c r="K21" s="59">
        <f t="shared" si="1"/>
        <v>0</v>
      </c>
      <c r="L21" s="59">
        <f t="shared" si="2"/>
        <v>133811</v>
      </c>
    </row>
    <row r="22" spans="2:12" s="25" customFormat="1">
      <c r="B22" s="79">
        <f t="shared" si="3"/>
        <v>11</v>
      </c>
      <c r="C22" s="54" t="str">
        <f>'PER TRIWULAN'!I16</f>
        <v xml:space="preserve"> Brati </v>
      </c>
      <c r="D22" s="36" t="str">
        <f>'PER TRIWULAN'!B16</f>
        <v>SD NEGERI 2 KARANGSARI</v>
      </c>
      <c r="E22" s="66">
        <f>'PER TRIWULAN'!X16</f>
        <v>100920000</v>
      </c>
      <c r="F22" s="75">
        <v>100920000</v>
      </c>
      <c r="G22" s="62">
        <v>10800000</v>
      </c>
      <c r="H22" s="62">
        <v>73401000</v>
      </c>
      <c r="I22" s="62">
        <v>3524000</v>
      </c>
      <c r="J22" s="62">
        <f t="shared" si="0"/>
        <v>87725000</v>
      </c>
      <c r="K22" s="59">
        <f t="shared" si="1"/>
        <v>0</v>
      </c>
      <c r="L22" s="59">
        <f t="shared" si="2"/>
        <v>13195000</v>
      </c>
    </row>
    <row r="23" spans="2:12" s="25" customFormat="1">
      <c r="B23" s="79">
        <f t="shared" si="3"/>
        <v>12</v>
      </c>
      <c r="C23" s="54" t="str">
        <f>'PER TRIWULAN'!I17</f>
        <v xml:space="preserve"> Brati </v>
      </c>
      <c r="D23" s="36" t="str">
        <f>'PER TRIWULAN'!B17</f>
        <v>SD NEGERI 2 KATEKAN</v>
      </c>
      <c r="E23" s="66">
        <f>'PER TRIWULAN'!X17</f>
        <v>65830000</v>
      </c>
      <c r="F23" s="75">
        <v>65830000</v>
      </c>
      <c r="G23" s="62">
        <v>13590000</v>
      </c>
      <c r="H23" s="62">
        <v>44871000</v>
      </c>
      <c r="I23" s="62">
        <v>7369000</v>
      </c>
      <c r="J23" s="62">
        <f t="shared" si="0"/>
        <v>65830000</v>
      </c>
      <c r="K23" s="59">
        <f t="shared" si="1"/>
        <v>0</v>
      </c>
      <c r="L23" s="59">
        <f t="shared" si="2"/>
        <v>0</v>
      </c>
    </row>
    <row r="24" spans="2:12" s="25" customFormat="1">
      <c r="B24" s="79">
        <f t="shared" si="3"/>
        <v>13</v>
      </c>
      <c r="C24" s="54" t="str">
        <f>'PER TRIWULAN'!I18</f>
        <v xml:space="preserve"> Brati </v>
      </c>
      <c r="D24" s="36" t="str">
        <f>'PER TRIWULAN'!B18</f>
        <v>SD NEGERI 2 KRONGGEN</v>
      </c>
      <c r="E24" s="66">
        <f>'PER TRIWULAN'!X18</f>
        <v>69310000</v>
      </c>
      <c r="F24" s="75">
        <v>69310000</v>
      </c>
      <c r="G24" s="62">
        <v>10350000</v>
      </c>
      <c r="H24" s="62">
        <v>55759500</v>
      </c>
      <c r="I24" s="62">
        <v>3200500</v>
      </c>
      <c r="J24" s="62">
        <f t="shared" si="0"/>
        <v>69310000</v>
      </c>
      <c r="K24" s="59">
        <f t="shared" si="1"/>
        <v>0</v>
      </c>
      <c r="L24" s="59">
        <f t="shared" si="2"/>
        <v>0</v>
      </c>
    </row>
    <row r="25" spans="2:12" s="25" customFormat="1">
      <c r="B25" s="79">
        <f t="shared" si="3"/>
        <v>14</v>
      </c>
      <c r="C25" s="54" t="str">
        <f>'PER TRIWULAN'!I19</f>
        <v xml:space="preserve"> Brati </v>
      </c>
      <c r="D25" s="36" t="str">
        <f>'PER TRIWULAN'!B19</f>
        <v>SD NEGERI 2 LEMAHPUTIH</v>
      </c>
      <c r="E25" s="66">
        <f>'PER TRIWULAN'!X19</f>
        <v>64670000</v>
      </c>
      <c r="F25" s="75">
        <v>64670000</v>
      </c>
      <c r="G25" s="62">
        <v>15600000</v>
      </c>
      <c r="H25" s="62">
        <v>39688000</v>
      </c>
      <c r="I25" s="62">
        <v>9382000</v>
      </c>
      <c r="J25" s="62">
        <f t="shared" si="0"/>
        <v>64670000</v>
      </c>
      <c r="K25" s="59">
        <f t="shared" si="1"/>
        <v>0</v>
      </c>
      <c r="L25" s="59">
        <f t="shared" si="2"/>
        <v>0</v>
      </c>
    </row>
    <row r="26" spans="2:12" s="25" customFormat="1">
      <c r="B26" s="79">
        <f t="shared" si="3"/>
        <v>15</v>
      </c>
      <c r="C26" s="54" t="str">
        <f>'PER TRIWULAN'!I20</f>
        <v xml:space="preserve"> Brati </v>
      </c>
      <c r="D26" s="36" t="str">
        <f>'PER TRIWULAN'!B20</f>
        <v>SD NEGERI 2 MENDURAN</v>
      </c>
      <c r="E26" s="66">
        <f>'PER TRIWULAN'!X20</f>
        <v>125570000</v>
      </c>
      <c r="F26" s="75">
        <v>125570000</v>
      </c>
      <c r="G26" s="62">
        <v>18507000</v>
      </c>
      <c r="H26" s="62">
        <v>73955400</v>
      </c>
      <c r="I26" s="62">
        <v>13532600</v>
      </c>
      <c r="J26" s="62">
        <f t="shared" si="0"/>
        <v>105995000</v>
      </c>
      <c r="K26" s="59">
        <f t="shared" si="1"/>
        <v>0</v>
      </c>
      <c r="L26" s="59">
        <f t="shared" si="2"/>
        <v>19575000</v>
      </c>
    </row>
    <row r="27" spans="2:12" s="25" customFormat="1">
      <c r="B27" s="79">
        <f t="shared" si="3"/>
        <v>16</v>
      </c>
      <c r="C27" s="54" t="str">
        <f>'PER TRIWULAN'!I21</f>
        <v xml:space="preserve"> Brati </v>
      </c>
      <c r="D27" s="36" t="str">
        <f>'PER TRIWULAN'!B21</f>
        <v>SD NEGERI 2 TEGAL SUMUR</v>
      </c>
      <c r="E27" s="66">
        <f>'PER TRIWULAN'!X21</f>
        <v>65250000</v>
      </c>
      <c r="F27" s="75">
        <v>65250000</v>
      </c>
      <c r="G27" s="62">
        <v>14252500</v>
      </c>
      <c r="H27" s="62">
        <v>40717400</v>
      </c>
      <c r="I27" s="62">
        <v>10280100</v>
      </c>
      <c r="J27" s="62">
        <f t="shared" si="0"/>
        <v>65250000</v>
      </c>
      <c r="K27" s="59">
        <f t="shared" si="1"/>
        <v>0</v>
      </c>
      <c r="L27" s="59">
        <f t="shared" si="2"/>
        <v>0</v>
      </c>
    </row>
    <row r="28" spans="2:12" s="25" customFormat="1">
      <c r="B28" s="79">
        <f t="shared" si="3"/>
        <v>17</v>
      </c>
      <c r="C28" s="54" t="str">
        <f>'PER TRIWULAN'!I22</f>
        <v xml:space="preserve"> Brati </v>
      </c>
      <c r="D28" s="36" t="str">
        <f>'PER TRIWULAN'!B22</f>
        <v>SD NEGERI 2 TEMON</v>
      </c>
      <c r="E28" s="66">
        <f>'PER TRIWULAN'!X22</f>
        <v>104400000</v>
      </c>
      <c r="F28" s="75">
        <v>104400000</v>
      </c>
      <c r="G28" s="62">
        <v>20984000</v>
      </c>
      <c r="H28" s="62">
        <v>76784900</v>
      </c>
      <c r="I28" s="62">
        <v>6630000</v>
      </c>
      <c r="J28" s="62">
        <f t="shared" si="0"/>
        <v>104398900</v>
      </c>
      <c r="K28" s="59">
        <f t="shared" si="1"/>
        <v>0</v>
      </c>
      <c r="L28" s="59">
        <f t="shared" si="2"/>
        <v>1100</v>
      </c>
    </row>
    <row r="29" spans="2:12" s="25" customFormat="1">
      <c r="B29" s="79">
        <f t="shared" si="3"/>
        <v>18</v>
      </c>
      <c r="C29" s="54" t="str">
        <f>'PER TRIWULAN'!I23</f>
        <v xml:space="preserve"> Brati </v>
      </c>
      <c r="D29" s="36" t="str">
        <f>'PER TRIWULAN'!B23</f>
        <v>SD NEGERI 2 TIREM</v>
      </c>
      <c r="E29" s="66">
        <f>'PER TRIWULAN'!X23</f>
        <v>112520000</v>
      </c>
      <c r="F29" s="75">
        <v>112520000</v>
      </c>
      <c r="G29" s="62">
        <v>22136500</v>
      </c>
      <c r="H29" s="62">
        <v>70475600</v>
      </c>
      <c r="I29" s="62">
        <v>19907900</v>
      </c>
      <c r="J29" s="62">
        <f t="shared" si="0"/>
        <v>112520000</v>
      </c>
      <c r="K29" s="59">
        <f t="shared" si="1"/>
        <v>0</v>
      </c>
      <c r="L29" s="59">
        <f t="shared" si="2"/>
        <v>0</v>
      </c>
    </row>
    <row r="30" spans="2:12" s="25" customFormat="1">
      <c r="B30" s="79">
        <f t="shared" si="3"/>
        <v>19</v>
      </c>
      <c r="C30" s="54" t="str">
        <f>'PER TRIWULAN'!I24</f>
        <v xml:space="preserve"> Brati </v>
      </c>
      <c r="D30" s="36" t="str">
        <f>'PER TRIWULAN'!B24</f>
        <v>SD NEGERI 3 JANGKUNGHARJO</v>
      </c>
      <c r="E30" s="66">
        <f>'PER TRIWULAN'!X24</f>
        <v>150510000</v>
      </c>
      <c r="F30" s="75">
        <v>150510000</v>
      </c>
      <c r="G30" s="62">
        <v>26445000</v>
      </c>
      <c r="H30" s="62">
        <v>110983000</v>
      </c>
      <c r="I30" s="62">
        <v>10472000</v>
      </c>
      <c r="J30" s="62">
        <f t="shared" si="0"/>
        <v>147900000</v>
      </c>
      <c r="K30" s="59">
        <f t="shared" si="1"/>
        <v>0</v>
      </c>
      <c r="L30" s="59">
        <f t="shared" si="2"/>
        <v>2610000</v>
      </c>
    </row>
    <row r="31" spans="2:12" s="25" customFormat="1">
      <c r="B31" s="79">
        <f t="shared" si="3"/>
        <v>20</v>
      </c>
      <c r="C31" s="54" t="str">
        <f>'PER TRIWULAN'!I25</f>
        <v xml:space="preserve"> Brati </v>
      </c>
      <c r="D31" s="36" t="str">
        <f>'PER TRIWULAN'!B25</f>
        <v>SD NEGERI 3 KARANGSARI</v>
      </c>
      <c r="E31" s="66">
        <f>'PER TRIWULAN'!X25</f>
        <v>45240000</v>
      </c>
      <c r="F31" s="75">
        <v>45240000</v>
      </c>
      <c r="G31" s="62">
        <v>7650000</v>
      </c>
      <c r="H31" s="62">
        <v>34186800</v>
      </c>
      <c r="I31" s="62">
        <v>3403200</v>
      </c>
      <c r="J31" s="62">
        <f t="shared" si="0"/>
        <v>45240000</v>
      </c>
      <c r="K31" s="59">
        <f t="shared" si="1"/>
        <v>0</v>
      </c>
      <c r="L31" s="59">
        <f t="shared" si="2"/>
        <v>0</v>
      </c>
    </row>
    <row r="32" spans="2:12" s="25" customFormat="1">
      <c r="B32" s="79">
        <f t="shared" si="3"/>
        <v>21</v>
      </c>
      <c r="C32" s="54" t="str">
        <f>'PER TRIWULAN'!I26</f>
        <v xml:space="preserve"> Brati </v>
      </c>
      <c r="D32" s="36" t="str">
        <f>'PER TRIWULAN'!B26</f>
        <v>SD NEGERI 3 KATEKAN</v>
      </c>
      <c r="E32" s="66">
        <f>'PER TRIWULAN'!X26</f>
        <v>65250000</v>
      </c>
      <c r="F32" s="75">
        <v>65250000</v>
      </c>
      <c r="G32" s="62">
        <v>24205000</v>
      </c>
      <c r="H32" s="62">
        <v>33717500</v>
      </c>
      <c r="I32" s="62">
        <v>7297500</v>
      </c>
      <c r="J32" s="62">
        <f t="shared" si="0"/>
        <v>65220000</v>
      </c>
      <c r="K32" s="59">
        <f t="shared" si="1"/>
        <v>0</v>
      </c>
      <c r="L32" s="59">
        <f t="shared" si="2"/>
        <v>30000</v>
      </c>
    </row>
    <row r="33" spans="2:12" s="25" customFormat="1">
      <c r="B33" s="79">
        <f t="shared" si="3"/>
        <v>22</v>
      </c>
      <c r="C33" s="54" t="str">
        <f>'PER TRIWULAN'!I27</f>
        <v xml:space="preserve"> Brati </v>
      </c>
      <c r="D33" s="36" t="str">
        <f>'PER TRIWULAN'!B27</f>
        <v>SD NEGERI 3 KRONGGEN</v>
      </c>
      <c r="E33" s="66">
        <f>'PER TRIWULAN'!X27</f>
        <v>78590000</v>
      </c>
      <c r="F33" s="75">
        <v>78590000</v>
      </c>
      <c r="G33" s="62">
        <v>14400000</v>
      </c>
      <c r="H33" s="62">
        <v>52515000</v>
      </c>
      <c r="I33" s="62">
        <v>11675000</v>
      </c>
      <c r="J33" s="62">
        <f t="shared" si="0"/>
        <v>78590000</v>
      </c>
      <c r="K33" s="59">
        <f t="shared" si="1"/>
        <v>0</v>
      </c>
      <c r="L33" s="59">
        <f t="shared" si="2"/>
        <v>0</v>
      </c>
    </row>
    <row r="34" spans="2:12" s="25" customFormat="1">
      <c r="B34" s="79">
        <f t="shared" si="3"/>
        <v>23</v>
      </c>
      <c r="C34" s="54" t="str">
        <f>'PER TRIWULAN'!I28</f>
        <v xml:space="preserve"> Brati </v>
      </c>
      <c r="D34" s="36" t="str">
        <f>'PER TRIWULAN'!B28</f>
        <v>SD NEGERI 3 LEMAH PUTIH</v>
      </c>
      <c r="E34" s="66">
        <f>'PER TRIWULAN'!X28</f>
        <v>58580000</v>
      </c>
      <c r="F34" s="75">
        <v>58580000</v>
      </c>
      <c r="G34" s="62">
        <v>11250000</v>
      </c>
      <c r="H34" s="62">
        <v>38032486</v>
      </c>
      <c r="I34" s="62">
        <v>9297500</v>
      </c>
      <c r="J34" s="62">
        <f t="shared" si="0"/>
        <v>58579986</v>
      </c>
      <c r="K34" s="59">
        <f t="shared" si="1"/>
        <v>0</v>
      </c>
      <c r="L34" s="59">
        <f t="shared" si="2"/>
        <v>14</v>
      </c>
    </row>
    <row r="35" spans="2:12" s="25" customFormat="1">
      <c r="B35" s="79">
        <f t="shared" si="3"/>
        <v>24</v>
      </c>
      <c r="C35" s="54" t="str">
        <f>'PER TRIWULAN'!I29</f>
        <v xml:space="preserve"> Brati </v>
      </c>
      <c r="D35" s="36" t="str">
        <f>'PER TRIWULAN'!B29</f>
        <v>SD NEGERI 3 MENDURAN</v>
      </c>
      <c r="E35" s="66">
        <f>'PER TRIWULAN'!X29</f>
        <v>60465000</v>
      </c>
      <c r="F35" s="75">
        <v>60465000</v>
      </c>
      <c r="G35" s="62">
        <v>12695000</v>
      </c>
      <c r="H35" s="62">
        <v>41405264</v>
      </c>
      <c r="I35" s="62">
        <v>6292000</v>
      </c>
      <c r="J35" s="62">
        <f t="shared" si="0"/>
        <v>60392264</v>
      </c>
      <c r="K35" s="59">
        <f t="shared" si="1"/>
        <v>0</v>
      </c>
      <c r="L35" s="59">
        <f t="shared" si="2"/>
        <v>72736</v>
      </c>
    </row>
    <row r="36" spans="2:12" s="25" customFormat="1">
      <c r="B36" s="79">
        <f t="shared" si="3"/>
        <v>25</v>
      </c>
      <c r="C36" s="54" t="str">
        <f>'PER TRIWULAN'!I30</f>
        <v xml:space="preserve"> Brati </v>
      </c>
      <c r="D36" s="36" t="str">
        <f>'PER TRIWULAN'!B30</f>
        <v>SD NEGERI 3 TEMON</v>
      </c>
      <c r="E36" s="66">
        <f>'PER TRIWULAN'!X30</f>
        <v>104980000</v>
      </c>
      <c r="F36" s="75">
        <v>104980000</v>
      </c>
      <c r="G36" s="62">
        <v>21486000</v>
      </c>
      <c r="H36" s="62">
        <v>70837988</v>
      </c>
      <c r="I36" s="62">
        <v>12656000</v>
      </c>
      <c r="J36" s="62">
        <f t="shared" si="0"/>
        <v>104979988</v>
      </c>
      <c r="K36" s="59">
        <f t="shared" si="1"/>
        <v>0</v>
      </c>
      <c r="L36" s="59">
        <f t="shared" si="2"/>
        <v>12</v>
      </c>
    </row>
    <row r="37" spans="2:12" s="25" customFormat="1">
      <c r="B37" s="79">
        <f t="shared" si="3"/>
        <v>26</v>
      </c>
      <c r="C37" s="54" t="str">
        <f>'PER TRIWULAN'!I31</f>
        <v xml:space="preserve"> Brati </v>
      </c>
      <c r="D37" s="36" t="str">
        <f>'PER TRIWULAN'!B31</f>
        <v>SD NEGERI 3 TIREM</v>
      </c>
      <c r="E37" s="66">
        <f>'PER TRIWULAN'!X31</f>
        <v>96860000</v>
      </c>
      <c r="F37" s="75">
        <v>96860000</v>
      </c>
      <c r="G37" s="62">
        <v>17246500</v>
      </c>
      <c r="H37" s="62">
        <v>61796500</v>
      </c>
      <c r="I37" s="62">
        <v>17817000</v>
      </c>
      <c r="J37" s="62">
        <f t="shared" si="0"/>
        <v>96860000</v>
      </c>
      <c r="K37" s="59">
        <f t="shared" si="1"/>
        <v>0</v>
      </c>
      <c r="L37" s="59">
        <f t="shared" si="2"/>
        <v>0</v>
      </c>
    </row>
    <row r="38" spans="2:12" s="25" customFormat="1">
      <c r="B38" s="79">
        <f t="shared" si="3"/>
        <v>27</v>
      </c>
      <c r="C38" s="54" t="str">
        <f>'PER TRIWULAN'!I32</f>
        <v xml:space="preserve"> Brati </v>
      </c>
      <c r="D38" s="36" t="str">
        <f>'PER TRIWULAN'!B32</f>
        <v>SD NEGERI 4 KARANGSARI</v>
      </c>
      <c r="E38" s="66">
        <f>'PER TRIWULAN'!X32</f>
        <v>37120000</v>
      </c>
      <c r="F38" s="75">
        <v>37120000</v>
      </c>
      <c r="G38" s="62">
        <v>7290000</v>
      </c>
      <c r="H38" s="62">
        <v>27327700</v>
      </c>
      <c r="I38" s="62">
        <v>2502300</v>
      </c>
      <c r="J38" s="62">
        <f t="shared" si="0"/>
        <v>37120000</v>
      </c>
      <c r="K38" s="59">
        <f t="shared" si="1"/>
        <v>0</v>
      </c>
      <c r="L38" s="59">
        <f t="shared" si="2"/>
        <v>0</v>
      </c>
    </row>
    <row r="39" spans="2:12" s="25" customFormat="1">
      <c r="B39" s="79">
        <f t="shared" si="3"/>
        <v>28</v>
      </c>
      <c r="C39" s="54" t="str">
        <f>'PER TRIWULAN'!I33</f>
        <v xml:space="preserve"> Brati </v>
      </c>
      <c r="D39" s="36" t="str">
        <f>'PER TRIWULAN'!B33</f>
        <v>SD NEGERI 4 KATEKAN</v>
      </c>
      <c r="E39" s="66">
        <f>'PER TRIWULAN'!X33</f>
        <v>44370000</v>
      </c>
      <c r="F39" s="75">
        <v>44370000</v>
      </c>
      <c r="G39" s="62">
        <v>5400000</v>
      </c>
      <c r="H39" s="62">
        <v>33240000</v>
      </c>
      <c r="I39" s="62">
        <v>5420000</v>
      </c>
      <c r="J39" s="62">
        <f t="shared" si="0"/>
        <v>44060000</v>
      </c>
      <c r="K39" s="59">
        <f t="shared" si="1"/>
        <v>0</v>
      </c>
      <c r="L39" s="59">
        <f t="shared" si="2"/>
        <v>310000</v>
      </c>
    </row>
    <row r="40" spans="2:12" s="25" customFormat="1">
      <c r="B40" s="79">
        <f t="shared" si="3"/>
        <v>29</v>
      </c>
      <c r="C40" s="54" t="str">
        <f>'PER TRIWULAN'!I34</f>
        <v xml:space="preserve"> Brati </v>
      </c>
      <c r="D40" s="36" t="str">
        <f>'PER TRIWULAN'!B34</f>
        <v>SD NEGERI 4 KRONGGEN</v>
      </c>
      <c r="E40" s="66">
        <f>'PER TRIWULAN'!X34</f>
        <v>74530000</v>
      </c>
      <c r="F40" s="75">
        <v>74530000</v>
      </c>
      <c r="G40" s="62">
        <v>12143000</v>
      </c>
      <c r="H40" s="62">
        <v>55820500</v>
      </c>
      <c r="I40" s="62">
        <v>6566500</v>
      </c>
      <c r="J40" s="62">
        <f t="shared" si="0"/>
        <v>74530000</v>
      </c>
      <c r="K40" s="59">
        <f t="shared" si="1"/>
        <v>0</v>
      </c>
      <c r="L40" s="59">
        <f t="shared" si="2"/>
        <v>0</v>
      </c>
    </row>
    <row r="41" spans="2:12" s="25" customFormat="1">
      <c r="B41" s="79">
        <f t="shared" si="3"/>
        <v>30</v>
      </c>
      <c r="C41" s="54" t="str">
        <f>'PER TRIWULAN'!I35</f>
        <v xml:space="preserve"> Brati </v>
      </c>
      <c r="D41" s="36" t="str">
        <f>'PER TRIWULAN'!B35</f>
        <v>SD NEGERI 4 MENDURAN</v>
      </c>
      <c r="E41" s="66">
        <f>'PER TRIWULAN'!X35</f>
        <v>42920000</v>
      </c>
      <c r="F41" s="75">
        <v>42920000</v>
      </c>
      <c r="G41" s="62">
        <v>9000000</v>
      </c>
      <c r="H41" s="62">
        <v>30510500</v>
      </c>
      <c r="I41" s="62">
        <v>3409500</v>
      </c>
      <c r="J41" s="62">
        <f t="shared" si="0"/>
        <v>42920000</v>
      </c>
      <c r="K41" s="59">
        <f t="shared" si="1"/>
        <v>0</v>
      </c>
      <c r="L41" s="59">
        <f t="shared" si="2"/>
        <v>0</v>
      </c>
    </row>
    <row r="42" spans="2:12" s="25" customFormat="1">
      <c r="B42" s="79">
        <f t="shared" si="3"/>
        <v>31</v>
      </c>
      <c r="C42" s="54" t="str">
        <f>'PER TRIWULAN'!I36</f>
        <v xml:space="preserve"> Brati </v>
      </c>
      <c r="D42" s="36" t="str">
        <f>'PER TRIWULAN'!B36</f>
        <v>SD NEGERI 5 KARANGSARI</v>
      </c>
      <c r="E42" s="66">
        <f>'PER TRIWULAN'!X36</f>
        <v>51620000</v>
      </c>
      <c r="F42" s="75">
        <v>51620000</v>
      </c>
      <c r="G42" s="62">
        <v>10300000</v>
      </c>
      <c r="H42" s="62">
        <v>35582907</v>
      </c>
      <c r="I42" s="62">
        <v>5737000</v>
      </c>
      <c r="J42" s="62">
        <f t="shared" si="0"/>
        <v>51619907</v>
      </c>
      <c r="K42" s="59">
        <f t="shared" si="1"/>
        <v>0</v>
      </c>
      <c r="L42" s="59">
        <f t="shared" si="2"/>
        <v>93</v>
      </c>
    </row>
    <row r="43" spans="2:12" s="25" customFormat="1">
      <c r="B43" s="79">
        <f t="shared" si="3"/>
        <v>32</v>
      </c>
      <c r="C43" s="54" t="str">
        <f>'PER TRIWULAN'!I37</f>
        <v xml:space="preserve"> Brati </v>
      </c>
      <c r="D43" s="36" t="str">
        <f>'PER TRIWULAN'!B37</f>
        <v>SD NEGERI 5 MENDURAN</v>
      </c>
      <c r="E43" s="66">
        <f>'PER TRIWULAN'!X37</f>
        <v>47560000</v>
      </c>
      <c r="F43" s="75">
        <v>47560000</v>
      </c>
      <c r="G43" s="62">
        <v>10650000</v>
      </c>
      <c r="H43" s="62">
        <v>25486574</v>
      </c>
      <c r="I43" s="62">
        <v>11423426</v>
      </c>
      <c r="J43" s="62">
        <f t="shared" si="0"/>
        <v>47560000</v>
      </c>
      <c r="K43" s="59">
        <f t="shared" si="1"/>
        <v>0</v>
      </c>
      <c r="L43" s="59">
        <f t="shared" si="2"/>
        <v>0</v>
      </c>
    </row>
    <row r="44" spans="2:12" s="25" customFormat="1">
      <c r="B44" s="79">
        <f t="shared" si="3"/>
        <v>33</v>
      </c>
      <c r="C44" s="54" t="str">
        <f>'PER TRIWULAN'!I38</f>
        <v xml:space="preserve"> Gabus </v>
      </c>
      <c r="D44" s="36" t="str">
        <f>'PER TRIWULAN'!B38</f>
        <v>SD NEGERI 1 BENDO HARJO</v>
      </c>
      <c r="E44" s="66">
        <f>'PER TRIWULAN'!X38</f>
        <v>78010000</v>
      </c>
      <c r="F44" s="75">
        <v>78010000</v>
      </c>
      <c r="G44" s="62">
        <v>14700000</v>
      </c>
      <c r="H44" s="62">
        <v>62472000</v>
      </c>
      <c r="I44" s="62">
        <v>838000</v>
      </c>
      <c r="J44" s="62">
        <f t="shared" si="0"/>
        <v>78010000</v>
      </c>
      <c r="K44" s="59">
        <f t="shared" si="1"/>
        <v>0</v>
      </c>
      <c r="L44" s="59">
        <f t="shared" si="2"/>
        <v>0</v>
      </c>
    </row>
    <row r="45" spans="2:12" s="25" customFormat="1">
      <c r="B45" s="79">
        <f t="shared" si="3"/>
        <v>34</v>
      </c>
      <c r="C45" s="54" t="str">
        <f>'PER TRIWULAN'!I39</f>
        <v xml:space="preserve"> Gabus </v>
      </c>
      <c r="D45" s="36" t="str">
        <f>'PER TRIWULAN'!B39</f>
        <v>SD NEGERI 1 KEYONGAN</v>
      </c>
      <c r="E45" s="66">
        <f>'PER TRIWULAN'!X39</f>
        <v>106720000</v>
      </c>
      <c r="F45" s="75">
        <v>106720000</v>
      </c>
      <c r="G45" s="62">
        <v>23820000</v>
      </c>
      <c r="H45" s="62">
        <v>73567500</v>
      </c>
      <c r="I45" s="62">
        <v>9332500</v>
      </c>
      <c r="J45" s="62">
        <f t="shared" si="0"/>
        <v>106720000</v>
      </c>
      <c r="K45" s="59">
        <f t="shared" si="1"/>
        <v>0</v>
      </c>
      <c r="L45" s="59">
        <f t="shared" si="2"/>
        <v>0</v>
      </c>
    </row>
    <row r="46" spans="2:12" s="25" customFormat="1">
      <c r="B46" s="79">
        <f t="shared" si="3"/>
        <v>35</v>
      </c>
      <c r="C46" s="54" t="str">
        <f>'PER TRIWULAN'!I40</f>
        <v xml:space="preserve"> Gabus </v>
      </c>
      <c r="D46" s="36" t="str">
        <f>'PER TRIWULAN'!B40</f>
        <v>SD NEGERI 1 NGLINDUK</v>
      </c>
      <c r="E46" s="66">
        <f>'PER TRIWULAN'!X40</f>
        <v>121220000</v>
      </c>
      <c r="F46" s="75">
        <v>121220000</v>
      </c>
      <c r="G46" s="62">
        <v>24200000</v>
      </c>
      <c r="H46" s="62">
        <v>90912000</v>
      </c>
      <c r="I46" s="62">
        <v>6108000</v>
      </c>
      <c r="J46" s="62">
        <f t="shared" si="0"/>
        <v>121220000</v>
      </c>
      <c r="K46" s="59">
        <f t="shared" si="1"/>
        <v>0</v>
      </c>
      <c r="L46" s="59">
        <f t="shared" si="2"/>
        <v>0</v>
      </c>
    </row>
    <row r="47" spans="2:12" s="25" customFormat="1">
      <c r="B47" s="79">
        <f t="shared" si="3"/>
        <v>36</v>
      </c>
      <c r="C47" s="54" t="str">
        <f>'PER TRIWULAN'!I41</f>
        <v xml:space="preserve"> Gabus </v>
      </c>
      <c r="D47" s="36" t="str">
        <f>'PER TRIWULAN'!B41</f>
        <v>SD NEGERI 1 PANDANHARUM</v>
      </c>
      <c r="E47" s="66">
        <f>'PER TRIWULAN'!X41</f>
        <v>91350000</v>
      </c>
      <c r="F47" s="75">
        <v>91350000</v>
      </c>
      <c r="G47" s="62">
        <v>18200000</v>
      </c>
      <c r="H47" s="62">
        <v>67523000</v>
      </c>
      <c r="I47" s="62">
        <v>5627000</v>
      </c>
      <c r="J47" s="62">
        <f t="shared" si="0"/>
        <v>91350000</v>
      </c>
      <c r="K47" s="59">
        <f t="shared" si="1"/>
        <v>0</v>
      </c>
      <c r="L47" s="59">
        <f t="shared" si="2"/>
        <v>0</v>
      </c>
    </row>
    <row r="48" spans="2:12" s="25" customFormat="1">
      <c r="B48" s="79">
        <f t="shared" si="3"/>
        <v>37</v>
      </c>
      <c r="C48" s="54" t="str">
        <f>'PER TRIWULAN'!I42</f>
        <v xml:space="preserve"> Gabus </v>
      </c>
      <c r="D48" s="36" t="str">
        <f>'PER TRIWULAN'!B42</f>
        <v>SD NEGERI 1 PELEM</v>
      </c>
      <c r="E48" s="66">
        <f>'PER TRIWULAN'!X42</f>
        <v>130210000</v>
      </c>
      <c r="F48" s="75">
        <v>130210000</v>
      </c>
      <c r="G48" s="62">
        <v>25745000</v>
      </c>
      <c r="H48" s="62">
        <v>102680000</v>
      </c>
      <c r="I48" s="62">
        <v>1785000</v>
      </c>
      <c r="J48" s="62">
        <f t="shared" si="0"/>
        <v>130210000</v>
      </c>
      <c r="K48" s="59">
        <f t="shared" si="1"/>
        <v>0</v>
      </c>
      <c r="L48" s="59">
        <f t="shared" si="2"/>
        <v>0</v>
      </c>
    </row>
    <row r="49" spans="2:12" s="25" customFormat="1">
      <c r="B49" s="79">
        <f t="shared" si="3"/>
        <v>38</v>
      </c>
      <c r="C49" s="54" t="str">
        <f>'PER TRIWULAN'!I43</f>
        <v xml:space="preserve"> Gabus </v>
      </c>
      <c r="D49" s="36" t="str">
        <f>'PER TRIWULAN'!B43</f>
        <v>SD NEGERI 1 SUWATU</v>
      </c>
      <c r="E49" s="66">
        <f>'PER TRIWULAN'!X43</f>
        <v>65540000</v>
      </c>
      <c r="F49" s="75">
        <v>65540000</v>
      </c>
      <c r="G49" s="62">
        <v>13100000</v>
      </c>
      <c r="H49" s="62">
        <v>50330200</v>
      </c>
      <c r="I49" s="62">
        <v>2067500</v>
      </c>
      <c r="J49" s="62">
        <f t="shared" si="0"/>
        <v>65497700</v>
      </c>
      <c r="K49" s="59">
        <f t="shared" si="1"/>
        <v>0</v>
      </c>
      <c r="L49" s="59">
        <f t="shared" si="2"/>
        <v>42300</v>
      </c>
    </row>
    <row r="50" spans="2:12" s="25" customFormat="1">
      <c r="B50" s="79">
        <f t="shared" si="3"/>
        <v>39</v>
      </c>
      <c r="C50" s="54" t="str">
        <f>'PER TRIWULAN'!I44</f>
        <v xml:space="preserve"> Gabus </v>
      </c>
      <c r="D50" s="36" t="str">
        <f>'PER TRIWULAN'!B44</f>
        <v>SD NEGERI 1 TAHUNAN</v>
      </c>
      <c r="E50" s="66">
        <f>'PER TRIWULAN'!X44</f>
        <v>113680000</v>
      </c>
      <c r="F50" s="75">
        <v>113680000</v>
      </c>
      <c r="G50" s="62">
        <v>21650000</v>
      </c>
      <c r="H50" s="62">
        <v>91730000</v>
      </c>
      <c r="I50" s="62">
        <v>300000</v>
      </c>
      <c r="J50" s="62">
        <f t="shared" si="0"/>
        <v>113680000</v>
      </c>
      <c r="K50" s="59">
        <f t="shared" si="1"/>
        <v>0</v>
      </c>
      <c r="L50" s="59">
        <f t="shared" si="2"/>
        <v>0</v>
      </c>
    </row>
    <row r="51" spans="2:12" s="25" customFormat="1">
      <c r="B51" s="79">
        <f t="shared" si="3"/>
        <v>40</v>
      </c>
      <c r="C51" s="54" t="str">
        <f>'PER TRIWULAN'!I45</f>
        <v xml:space="preserve"> Gabus </v>
      </c>
      <c r="D51" s="36" t="str">
        <f>'PER TRIWULAN'!B45</f>
        <v>SD NEGERI 1 TLOGOTIRTO</v>
      </c>
      <c r="E51" s="66">
        <f>'PER TRIWULAN'!X45</f>
        <v>109040000</v>
      </c>
      <c r="F51" s="75">
        <v>109040000</v>
      </c>
      <c r="G51" s="62">
        <v>24555000</v>
      </c>
      <c r="H51" s="62">
        <v>72274700</v>
      </c>
      <c r="I51" s="62">
        <v>12210300</v>
      </c>
      <c r="J51" s="62">
        <f t="shared" si="0"/>
        <v>109040000</v>
      </c>
      <c r="K51" s="59">
        <f t="shared" si="1"/>
        <v>0</v>
      </c>
      <c r="L51" s="59">
        <f t="shared" si="2"/>
        <v>0</v>
      </c>
    </row>
    <row r="52" spans="2:12" s="25" customFormat="1">
      <c r="B52" s="79">
        <f t="shared" si="3"/>
        <v>41</v>
      </c>
      <c r="C52" s="54" t="str">
        <f>'PER TRIWULAN'!I46</f>
        <v xml:space="preserve"> Gabus </v>
      </c>
      <c r="D52" s="36" t="str">
        <f>'PER TRIWULAN'!B46</f>
        <v>SD NEGERI 1 TUNGGULREJO</v>
      </c>
      <c r="E52" s="66">
        <f>'PER TRIWULAN'!X46</f>
        <v>80620000</v>
      </c>
      <c r="F52" s="75">
        <v>80620000</v>
      </c>
      <c r="G52" s="62">
        <v>16000000</v>
      </c>
      <c r="H52" s="62">
        <v>64020000</v>
      </c>
      <c r="I52" s="62">
        <v>600000</v>
      </c>
      <c r="J52" s="62">
        <f t="shared" si="0"/>
        <v>80620000</v>
      </c>
      <c r="K52" s="59">
        <f t="shared" si="1"/>
        <v>0</v>
      </c>
      <c r="L52" s="59">
        <f t="shared" si="2"/>
        <v>0</v>
      </c>
    </row>
    <row r="53" spans="2:12" s="25" customFormat="1">
      <c r="B53" s="79">
        <f t="shared" si="3"/>
        <v>42</v>
      </c>
      <c r="C53" s="54" t="str">
        <f>'PER TRIWULAN'!I47</f>
        <v xml:space="preserve"> Gabus </v>
      </c>
      <c r="D53" s="36" t="str">
        <f>'PER TRIWULAN'!B47</f>
        <v>SD NEGERI 2 BANJAREJO</v>
      </c>
      <c r="E53" s="66">
        <f>'PER TRIWULAN'!X47</f>
        <v>101790000</v>
      </c>
      <c r="F53" s="75">
        <v>101790000</v>
      </c>
      <c r="G53" s="62">
        <v>19905000</v>
      </c>
      <c r="H53" s="62">
        <v>79117000</v>
      </c>
      <c r="I53" s="62">
        <v>2768000</v>
      </c>
      <c r="J53" s="62">
        <f t="shared" si="0"/>
        <v>101790000</v>
      </c>
      <c r="K53" s="59">
        <f t="shared" si="1"/>
        <v>0</v>
      </c>
      <c r="L53" s="59">
        <f t="shared" si="2"/>
        <v>0</v>
      </c>
    </row>
    <row r="54" spans="2:12" s="25" customFormat="1">
      <c r="B54" s="79">
        <f t="shared" si="3"/>
        <v>43</v>
      </c>
      <c r="C54" s="54" t="str">
        <f>'PER TRIWULAN'!I48</f>
        <v xml:space="preserve"> Gabus </v>
      </c>
      <c r="D54" s="36" t="str">
        <f>'PER TRIWULAN'!B48</f>
        <v>SD NEGERI 2 BENDOHARJO</v>
      </c>
      <c r="E54" s="66">
        <f>'PER TRIWULAN'!X48</f>
        <v>68730000</v>
      </c>
      <c r="F54" s="75">
        <v>68730000</v>
      </c>
      <c r="G54" s="62">
        <v>13746000</v>
      </c>
      <c r="H54" s="62">
        <v>54984000</v>
      </c>
      <c r="I54" s="62"/>
      <c r="J54" s="62">
        <f t="shared" si="0"/>
        <v>68730000</v>
      </c>
      <c r="K54" s="59">
        <f t="shared" si="1"/>
        <v>0</v>
      </c>
      <c r="L54" s="59">
        <f t="shared" si="2"/>
        <v>0</v>
      </c>
    </row>
    <row r="55" spans="2:12" s="25" customFormat="1">
      <c r="B55" s="79">
        <f t="shared" si="3"/>
        <v>44</v>
      </c>
      <c r="C55" s="54" t="str">
        <f>'PER TRIWULAN'!I49</f>
        <v xml:space="preserve"> Gabus </v>
      </c>
      <c r="D55" s="36" t="str">
        <f>'PER TRIWULAN'!B49</f>
        <v>SD NEGERI 2 GABUS</v>
      </c>
      <c r="E55" s="66">
        <f>'PER TRIWULAN'!X49</f>
        <v>67570000</v>
      </c>
      <c r="F55" s="75">
        <v>67570000</v>
      </c>
      <c r="G55" s="62">
        <v>13500000</v>
      </c>
      <c r="H55" s="62">
        <v>51620000</v>
      </c>
      <c r="I55" s="62">
        <v>2450000</v>
      </c>
      <c r="J55" s="62">
        <f t="shared" si="0"/>
        <v>67570000</v>
      </c>
      <c r="K55" s="59">
        <f t="shared" si="1"/>
        <v>0</v>
      </c>
      <c r="L55" s="59">
        <f t="shared" si="2"/>
        <v>0</v>
      </c>
    </row>
    <row r="56" spans="2:12" s="25" customFormat="1">
      <c r="B56" s="79">
        <f t="shared" si="3"/>
        <v>45</v>
      </c>
      <c r="C56" s="54" t="str">
        <f>'PER TRIWULAN'!I50</f>
        <v xml:space="preserve"> Gabus </v>
      </c>
      <c r="D56" s="36" t="str">
        <f>'PER TRIWULAN'!B50</f>
        <v>SD NEGERI 2 KALIPANG</v>
      </c>
      <c r="E56" s="66">
        <f>'PER TRIWULAN'!X50</f>
        <v>66410000</v>
      </c>
      <c r="F56" s="75">
        <v>66410000</v>
      </c>
      <c r="G56" s="62">
        <v>13255534</v>
      </c>
      <c r="H56" s="62">
        <v>53154466</v>
      </c>
      <c r="I56" s="62"/>
      <c r="J56" s="62">
        <f t="shared" si="0"/>
        <v>66410000</v>
      </c>
      <c r="K56" s="59">
        <f t="shared" si="1"/>
        <v>0</v>
      </c>
      <c r="L56" s="59">
        <f t="shared" si="2"/>
        <v>0</v>
      </c>
    </row>
    <row r="57" spans="2:12" s="25" customFormat="1">
      <c r="B57" s="79">
        <f t="shared" si="3"/>
        <v>46</v>
      </c>
      <c r="C57" s="54" t="str">
        <f>'PER TRIWULAN'!I51</f>
        <v xml:space="preserve"> Gabus </v>
      </c>
      <c r="D57" s="36" t="str">
        <f>'PER TRIWULAN'!B51</f>
        <v>SD NEGERI 2 PANDAN HARUM</v>
      </c>
      <c r="E57" s="66">
        <f>'PER TRIWULAN'!X51</f>
        <v>136300000</v>
      </c>
      <c r="F57" s="75">
        <v>136300000</v>
      </c>
      <c r="G57" s="62">
        <v>25212000</v>
      </c>
      <c r="H57" s="62">
        <v>103520771</v>
      </c>
      <c r="I57" s="62">
        <v>7552600</v>
      </c>
      <c r="J57" s="62">
        <f t="shared" si="0"/>
        <v>136285371</v>
      </c>
      <c r="K57" s="59">
        <f t="shared" si="1"/>
        <v>0</v>
      </c>
      <c r="L57" s="59">
        <f t="shared" si="2"/>
        <v>14629</v>
      </c>
    </row>
    <row r="58" spans="2:12" s="25" customFormat="1">
      <c r="B58" s="79">
        <f t="shared" si="3"/>
        <v>47</v>
      </c>
      <c r="C58" s="54" t="str">
        <f>'PER TRIWULAN'!I52</f>
        <v xml:space="preserve"> Gabus </v>
      </c>
      <c r="D58" s="36" t="str">
        <f>'PER TRIWULAN'!B52</f>
        <v>SD NEGERI 2 PELEM</v>
      </c>
      <c r="E58" s="66">
        <f>'PER TRIWULAN'!X52</f>
        <v>89320000</v>
      </c>
      <c r="F58" s="75">
        <v>89320000</v>
      </c>
      <c r="G58" s="62">
        <v>17700000</v>
      </c>
      <c r="H58" s="62">
        <v>68420000</v>
      </c>
      <c r="I58" s="62">
        <v>3200000</v>
      </c>
      <c r="J58" s="62">
        <f t="shared" si="0"/>
        <v>89320000</v>
      </c>
      <c r="K58" s="59">
        <f t="shared" si="1"/>
        <v>0</v>
      </c>
      <c r="L58" s="59">
        <f t="shared" si="2"/>
        <v>0</v>
      </c>
    </row>
    <row r="59" spans="2:12" s="25" customFormat="1">
      <c r="B59" s="79">
        <f t="shared" si="3"/>
        <v>48</v>
      </c>
      <c r="C59" s="54" t="str">
        <f>'PER TRIWULAN'!I53</f>
        <v xml:space="preserve"> Gabus </v>
      </c>
      <c r="D59" s="36" t="str">
        <f>'PER TRIWULAN'!B53</f>
        <v>SD NEGERI 2 TUNGGULREJO</v>
      </c>
      <c r="E59" s="66">
        <f>'PER TRIWULAN'!X53</f>
        <v>74820000</v>
      </c>
      <c r="F59" s="75">
        <v>74820000</v>
      </c>
      <c r="G59" s="62">
        <v>14963000</v>
      </c>
      <c r="H59" s="62">
        <v>59857000</v>
      </c>
      <c r="I59" s="62">
        <v>0</v>
      </c>
      <c r="J59" s="62">
        <f t="shared" si="0"/>
        <v>74820000</v>
      </c>
      <c r="K59" s="59">
        <f t="shared" si="1"/>
        <v>0</v>
      </c>
      <c r="L59" s="59">
        <f t="shared" si="2"/>
        <v>0</v>
      </c>
    </row>
    <row r="60" spans="2:12" s="25" customFormat="1">
      <c r="B60" s="79">
        <f t="shared" si="3"/>
        <v>49</v>
      </c>
      <c r="C60" s="54" t="str">
        <f>'PER TRIWULAN'!I54</f>
        <v xml:space="preserve"> Gabus </v>
      </c>
      <c r="D60" s="36" t="str">
        <f>'PER TRIWULAN'!B54</f>
        <v>SD NEGERI 3 BANJAREJO</v>
      </c>
      <c r="E60" s="66">
        <f>'PER TRIWULAN'!X54</f>
        <v>66990000</v>
      </c>
      <c r="F60" s="75">
        <v>66990000</v>
      </c>
      <c r="G60" s="62">
        <v>13320500</v>
      </c>
      <c r="H60" s="62">
        <v>48794500</v>
      </c>
      <c r="I60" s="62">
        <v>4875000</v>
      </c>
      <c r="J60" s="62">
        <f t="shared" si="0"/>
        <v>66990000</v>
      </c>
      <c r="K60" s="59">
        <f t="shared" si="1"/>
        <v>0</v>
      </c>
      <c r="L60" s="59">
        <f t="shared" si="2"/>
        <v>0</v>
      </c>
    </row>
    <row r="61" spans="2:12" s="25" customFormat="1">
      <c r="B61" s="79">
        <f t="shared" si="3"/>
        <v>50</v>
      </c>
      <c r="C61" s="54" t="str">
        <f>'PER TRIWULAN'!I55</f>
        <v xml:space="preserve"> Gabus </v>
      </c>
      <c r="D61" s="36" t="str">
        <f>'PER TRIWULAN'!B55</f>
        <v>SD NEGERI 3 BENDOHARJO</v>
      </c>
      <c r="E61" s="66">
        <f>'PER TRIWULAN'!X55</f>
        <v>108460000</v>
      </c>
      <c r="F61" s="75">
        <v>108460000</v>
      </c>
      <c r="G61" s="62">
        <v>24950000</v>
      </c>
      <c r="H61" s="62">
        <v>59576173</v>
      </c>
      <c r="I61" s="62">
        <v>23933827</v>
      </c>
      <c r="J61" s="62">
        <f t="shared" si="0"/>
        <v>108460000</v>
      </c>
      <c r="K61" s="59">
        <f t="shared" si="1"/>
        <v>0</v>
      </c>
      <c r="L61" s="59">
        <f t="shared" si="2"/>
        <v>0</v>
      </c>
    </row>
    <row r="62" spans="2:12" s="25" customFormat="1">
      <c r="B62" s="79">
        <f t="shared" si="3"/>
        <v>51</v>
      </c>
      <c r="C62" s="54" t="str">
        <f>'PER TRIWULAN'!I56</f>
        <v xml:space="preserve"> Gabus </v>
      </c>
      <c r="D62" s="36" t="str">
        <f>'PER TRIWULAN'!B56</f>
        <v>SD NEGERI 3 GABUS</v>
      </c>
      <c r="E62" s="66">
        <f>'PER TRIWULAN'!X56</f>
        <v>71630000</v>
      </c>
      <c r="F62" s="75">
        <v>71630000</v>
      </c>
      <c r="G62" s="62">
        <v>14300000</v>
      </c>
      <c r="H62" s="62">
        <v>57155000</v>
      </c>
      <c r="I62" s="62">
        <v>175000</v>
      </c>
      <c r="J62" s="62">
        <f t="shared" si="0"/>
        <v>71630000</v>
      </c>
      <c r="K62" s="59">
        <f t="shared" si="1"/>
        <v>0</v>
      </c>
      <c r="L62" s="59">
        <f t="shared" si="2"/>
        <v>0</v>
      </c>
    </row>
    <row r="63" spans="2:12" s="25" customFormat="1">
      <c r="B63" s="79">
        <f t="shared" si="3"/>
        <v>52</v>
      </c>
      <c r="C63" s="54" t="str">
        <f>'PER TRIWULAN'!I57</f>
        <v xml:space="preserve"> Gabus </v>
      </c>
      <c r="D63" s="36" t="str">
        <f>'PER TRIWULAN'!B57</f>
        <v>SD NEGERI 3 KALIPANG</v>
      </c>
      <c r="E63" s="66">
        <f>'PER TRIWULAN'!X57</f>
        <v>72210000</v>
      </c>
      <c r="F63" s="75">
        <v>72210000</v>
      </c>
      <c r="G63" s="62">
        <v>14400000</v>
      </c>
      <c r="H63" s="62">
        <v>57810000</v>
      </c>
      <c r="I63" s="62"/>
      <c r="J63" s="62">
        <f t="shared" si="0"/>
        <v>72210000</v>
      </c>
      <c r="K63" s="59">
        <f t="shared" si="1"/>
        <v>0</v>
      </c>
      <c r="L63" s="59">
        <f t="shared" si="2"/>
        <v>0</v>
      </c>
    </row>
    <row r="64" spans="2:12" s="25" customFormat="1">
      <c r="B64" s="79">
        <f t="shared" si="3"/>
        <v>53</v>
      </c>
      <c r="C64" s="54" t="str">
        <f>'PER TRIWULAN'!I58</f>
        <v xml:space="preserve"> Gabus </v>
      </c>
      <c r="D64" s="36" t="str">
        <f>'PER TRIWULAN'!B58</f>
        <v>SD NEGERI 3 KEYONGAN</v>
      </c>
      <c r="E64" s="66">
        <f>'PER TRIWULAN'!X58</f>
        <v>99180000</v>
      </c>
      <c r="F64" s="75">
        <v>99180000</v>
      </c>
      <c r="G64" s="62">
        <v>19480000</v>
      </c>
      <c r="H64" s="62">
        <v>72582797</v>
      </c>
      <c r="I64" s="62">
        <v>4025000</v>
      </c>
      <c r="J64" s="62">
        <f t="shared" si="0"/>
        <v>96087797</v>
      </c>
      <c r="K64" s="59">
        <f t="shared" si="1"/>
        <v>0</v>
      </c>
      <c r="L64" s="59">
        <f t="shared" si="2"/>
        <v>3092203</v>
      </c>
    </row>
    <row r="65" spans="2:12" s="25" customFormat="1">
      <c r="B65" s="79">
        <f t="shared" si="3"/>
        <v>54</v>
      </c>
      <c r="C65" s="54" t="str">
        <f>'PER TRIWULAN'!I59</f>
        <v xml:space="preserve"> Gabus </v>
      </c>
      <c r="D65" s="36" t="str">
        <f>'PER TRIWULAN'!B59</f>
        <v>SD NEGERI 3 PANDAN HARUM</v>
      </c>
      <c r="E65" s="66">
        <f>'PER TRIWULAN'!X59</f>
        <v>33495000</v>
      </c>
      <c r="F65" s="75">
        <v>33495000</v>
      </c>
      <c r="G65" s="62">
        <v>7715000</v>
      </c>
      <c r="H65" s="62">
        <v>21480000</v>
      </c>
      <c r="I65" s="62">
        <v>4300000</v>
      </c>
      <c r="J65" s="62">
        <f t="shared" si="0"/>
        <v>33495000</v>
      </c>
      <c r="K65" s="59">
        <f t="shared" si="1"/>
        <v>0</v>
      </c>
      <c r="L65" s="59">
        <f t="shared" si="2"/>
        <v>0</v>
      </c>
    </row>
    <row r="66" spans="2:12" s="25" customFormat="1">
      <c r="B66" s="79">
        <f t="shared" si="3"/>
        <v>55</v>
      </c>
      <c r="C66" s="54" t="str">
        <f>'PER TRIWULAN'!I60</f>
        <v xml:space="preserve"> Gabus </v>
      </c>
      <c r="D66" s="36" t="str">
        <f>'PER TRIWULAN'!B60</f>
        <v>SD NEGERI 3 PELEM</v>
      </c>
      <c r="E66" s="66">
        <f>'PER TRIWULAN'!X60</f>
        <v>90770000</v>
      </c>
      <c r="F66" s="75">
        <v>90770000</v>
      </c>
      <c r="G66" s="62">
        <v>18150000</v>
      </c>
      <c r="H66" s="62">
        <v>66349480</v>
      </c>
      <c r="I66" s="62">
        <v>6270520</v>
      </c>
      <c r="J66" s="62">
        <f t="shared" si="0"/>
        <v>90770000</v>
      </c>
      <c r="K66" s="59">
        <f t="shared" si="1"/>
        <v>0</v>
      </c>
      <c r="L66" s="59">
        <f t="shared" si="2"/>
        <v>0</v>
      </c>
    </row>
    <row r="67" spans="2:12" s="25" customFormat="1">
      <c r="B67" s="79">
        <f t="shared" si="3"/>
        <v>56</v>
      </c>
      <c r="C67" s="54" t="str">
        <f>'PER TRIWULAN'!I61</f>
        <v xml:space="preserve"> Gabus </v>
      </c>
      <c r="D67" s="36" t="str">
        <f>'PER TRIWULAN'!B61</f>
        <v>SD NEGERI 3 SULURSARI</v>
      </c>
      <c r="E67" s="66">
        <f>'PER TRIWULAN'!X61</f>
        <v>74385000</v>
      </c>
      <c r="F67" s="75">
        <v>74385000</v>
      </c>
      <c r="G67" s="62">
        <v>14410000</v>
      </c>
      <c r="H67" s="62">
        <v>52484400</v>
      </c>
      <c r="I67" s="62">
        <v>7490600</v>
      </c>
      <c r="J67" s="62">
        <f t="shared" si="0"/>
        <v>74385000</v>
      </c>
      <c r="K67" s="59">
        <f t="shared" si="1"/>
        <v>0</v>
      </c>
      <c r="L67" s="59">
        <f t="shared" si="2"/>
        <v>0</v>
      </c>
    </row>
    <row r="68" spans="2:12" s="25" customFormat="1">
      <c r="B68" s="79">
        <f t="shared" si="3"/>
        <v>57</v>
      </c>
      <c r="C68" s="54" t="str">
        <f>'PER TRIWULAN'!I62</f>
        <v xml:space="preserve"> Gabus </v>
      </c>
      <c r="D68" s="36" t="str">
        <f>'PER TRIWULAN'!B62</f>
        <v>SD NEGERI 3 SUWATU</v>
      </c>
      <c r="E68" s="66">
        <f>'PER TRIWULAN'!X62</f>
        <v>73370000</v>
      </c>
      <c r="F68" s="75">
        <v>73370000</v>
      </c>
      <c r="G68" s="62">
        <v>14400000</v>
      </c>
      <c r="H68" s="62">
        <v>56995000</v>
      </c>
      <c r="I68" s="62">
        <v>1975000</v>
      </c>
      <c r="J68" s="62">
        <f t="shared" si="0"/>
        <v>73370000</v>
      </c>
      <c r="K68" s="59">
        <f t="shared" si="1"/>
        <v>0</v>
      </c>
      <c r="L68" s="59">
        <f t="shared" si="2"/>
        <v>0</v>
      </c>
    </row>
    <row r="69" spans="2:12" s="25" customFormat="1">
      <c r="B69" s="79">
        <f t="shared" si="3"/>
        <v>58</v>
      </c>
      <c r="C69" s="54" t="str">
        <f>'PER TRIWULAN'!I63</f>
        <v xml:space="preserve"> Gabus </v>
      </c>
      <c r="D69" s="36" t="str">
        <f>'PER TRIWULAN'!B63</f>
        <v>SD NEGERI 3 TAHUNAN</v>
      </c>
      <c r="E69" s="66">
        <f>'PER TRIWULAN'!X63</f>
        <v>84390000</v>
      </c>
      <c r="F69" s="75">
        <v>84390000</v>
      </c>
      <c r="G69" s="62">
        <v>16800000</v>
      </c>
      <c r="H69" s="62">
        <v>64219000</v>
      </c>
      <c r="I69" s="62">
        <v>3371000</v>
      </c>
      <c r="J69" s="62">
        <f t="shared" si="0"/>
        <v>84390000</v>
      </c>
      <c r="K69" s="59">
        <f t="shared" si="1"/>
        <v>0</v>
      </c>
      <c r="L69" s="59">
        <f t="shared" si="2"/>
        <v>0</v>
      </c>
    </row>
    <row r="70" spans="2:12" s="25" customFormat="1">
      <c r="B70" s="79">
        <f t="shared" si="3"/>
        <v>59</v>
      </c>
      <c r="C70" s="54" t="str">
        <f>'PER TRIWULAN'!I64</f>
        <v xml:space="preserve"> Gabus </v>
      </c>
      <c r="D70" s="36" t="str">
        <f>'PER TRIWULAN'!B64</f>
        <v>SD NEGERI 3 TLOGOTIRTO</v>
      </c>
      <c r="E70" s="66">
        <f>'PER TRIWULAN'!X64</f>
        <v>87000000</v>
      </c>
      <c r="F70" s="75">
        <v>87000000</v>
      </c>
      <c r="G70" s="62">
        <v>17400000</v>
      </c>
      <c r="H70" s="62">
        <v>59342000</v>
      </c>
      <c r="I70" s="62">
        <v>10258000</v>
      </c>
      <c r="J70" s="62">
        <f t="shared" si="0"/>
        <v>87000000</v>
      </c>
      <c r="K70" s="59">
        <f t="shared" si="1"/>
        <v>0</v>
      </c>
      <c r="L70" s="59">
        <f t="shared" si="2"/>
        <v>0</v>
      </c>
    </row>
    <row r="71" spans="2:12" s="25" customFormat="1">
      <c r="B71" s="79">
        <f t="shared" si="3"/>
        <v>60</v>
      </c>
      <c r="C71" s="54" t="str">
        <f>'PER TRIWULAN'!I65</f>
        <v xml:space="preserve"> Gabus </v>
      </c>
      <c r="D71" s="36" t="str">
        <f>'PER TRIWULAN'!B65</f>
        <v>SD NEGERI 3 TUNGGULREJO</v>
      </c>
      <c r="E71" s="66">
        <f>'PER TRIWULAN'!X65</f>
        <v>56550000</v>
      </c>
      <c r="F71" s="75">
        <v>56550000</v>
      </c>
      <c r="G71" s="62">
        <v>17799000</v>
      </c>
      <c r="H71" s="62">
        <v>34555000</v>
      </c>
      <c r="I71" s="62">
        <v>4196000</v>
      </c>
      <c r="J71" s="62">
        <f t="shared" si="0"/>
        <v>56550000</v>
      </c>
      <c r="K71" s="59">
        <f t="shared" si="1"/>
        <v>0</v>
      </c>
      <c r="L71" s="59">
        <f t="shared" si="2"/>
        <v>0</v>
      </c>
    </row>
    <row r="72" spans="2:12" s="25" customFormat="1">
      <c r="B72" s="79">
        <f t="shared" si="3"/>
        <v>61</v>
      </c>
      <c r="C72" s="54" t="str">
        <f>'PER TRIWULAN'!I66</f>
        <v xml:space="preserve"> Gabus </v>
      </c>
      <c r="D72" s="36" t="str">
        <f>'PER TRIWULAN'!B66</f>
        <v>SD NEGERI 4 BANJAREJO</v>
      </c>
      <c r="E72" s="66">
        <f>'PER TRIWULAN'!X66</f>
        <v>66120000</v>
      </c>
      <c r="F72" s="75">
        <v>66120000</v>
      </c>
      <c r="G72" s="62">
        <v>16000000</v>
      </c>
      <c r="H72" s="62">
        <v>39854000</v>
      </c>
      <c r="I72" s="62">
        <v>10266000</v>
      </c>
      <c r="J72" s="62">
        <f t="shared" si="0"/>
        <v>66120000</v>
      </c>
      <c r="K72" s="59">
        <f t="shared" si="1"/>
        <v>0</v>
      </c>
      <c r="L72" s="59">
        <f t="shared" si="2"/>
        <v>0</v>
      </c>
    </row>
    <row r="73" spans="2:12" s="25" customFormat="1">
      <c r="B73" s="79">
        <f t="shared" si="3"/>
        <v>62</v>
      </c>
      <c r="C73" s="54" t="str">
        <f>'PER TRIWULAN'!I67</f>
        <v xml:space="preserve"> Gabus </v>
      </c>
      <c r="D73" s="36" t="str">
        <f>'PER TRIWULAN'!B67</f>
        <v>SD NEGERI 4 BENDOHARJO</v>
      </c>
      <c r="E73" s="66">
        <f>'PER TRIWULAN'!X67</f>
        <v>63220000</v>
      </c>
      <c r="F73" s="75">
        <v>63220000</v>
      </c>
      <c r="G73" s="62">
        <v>12642000</v>
      </c>
      <c r="H73" s="62">
        <v>44915500</v>
      </c>
      <c r="I73" s="62">
        <v>5662500</v>
      </c>
      <c r="J73" s="62">
        <f t="shared" si="0"/>
        <v>63220000</v>
      </c>
      <c r="K73" s="59">
        <f t="shared" si="1"/>
        <v>0</v>
      </c>
      <c r="L73" s="59">
        <f t="shared" si="2"/>
        <v>0</v>
      </c>
    </row>
    <row r="74" spans="2:12" s="25" customFormat="1">
      <c r="B74" s="79">
        <f t="shared" si="3"/>
        <v>63</v>
      </c>
      <c r="C74" s="54" t="str">
        <f>'PER TRIWULAN'!I68</f>
        <v xml:space="preserve"> Gabus </v>
      </c>
      <c r="D74" s="36" t="str">
        <f>'PER TRIWULAN'!B68</f>
        <v>SD NEGERI 4 PANDANHARUM</v>
      </c>
      <c r="E74" s="66">
        <f>'PER TRIWULAN'!X68</f>
        <v>53650000</v>
      </c>
      <c r="F74" s="75">
        <v>53650000</v>
      </c>
      <c r="G74" s="62">
        <v>10730000</v>
      </c>
      <c r="H74" s="62">
        <v>41760000</v>
      </c>
      <c r="I74" s="62">
        <v>1160000</v>
      </c>
      <c r="J74" s="62">
        <f t="shared" si="0"/>
        <v>53650000</v>
      </c>
      <c r="K74" s="59">
        <f t="shared" si="1"/>
        <v>0</v>
      </c>
      <c r="L74" s="59">
        <f t="shared" si="2"/>
        <v>0</v>
      </c>
    </row>
    <row r="75" spans="2:12" s="25" customFormat="1">
      <c r="B75" s="79">
        <f t="shared" si="3"/>
        <v>64</v>
      </c>
      <c r="C75" s="54" t="str">
        <f>'PER TRIWULAN'!I69</f>
        <v xml:space="preserve"> Gabus </v>
      </c>
      <c r="D75" s="36" t="str">
        <f>'PER TRIWULAN'!B69</f>
        <v>SD NEGERI 4 PELEM</v>
      </c>
      <c r="E75" s="66">
        <f>'PER TRIWULAN'!X69</f>
        <v>88160000</v>
      </c>
      <c r="F75" s="75">
        <v>88160000</v>
      </c>
      <c r="G75" s="62">
        <v>21196600</v>
      </c>
      <c r="H75" s="62">
        <v>66957916</v>
      </c>
      <c r="I75" s="62"/>
      <c r="J75" s="62">
        <f t="shared" si="0"/>
        <v>88154516</v>
      </c>
      <c r="K75" s="59">
        <f t="shared" si="1"/>
        <v>0</v>
      </c>
      <c r="L75" s="59">
        <f t="shared" si="2"/>
        <v>5484</v>
      </c>
    </row>
    <row r="76" spans="2:12" s="25" customFormat="1">
      <c r="B76" s="79">
        <f t="shared" si="3"/>
        <v>65</v>
      </c>
      <c r="C76" s="54" t="str">
        <f>'PER TRIWULAN'!I70</f>
        <v xml:space="preserve"> Gabus </v>
      </c>
      <c r="D76" s="36" t="str">
        <f>'PER TRIWULAN'!B70</f>
        <v>SD NEGERI 4 SULURSARI</v>
      </c>
      <c r="E76" s="66">
        <f>'PER TRIWULAN'!X70</f>
        <v>92220000</v>
      </c>
      <c r="F76" s="75">
        <v>92220000</v>
      </c>
      <c r="G76" s="62">
        <v>18375000</v>
      </c>
      <c r="H76" s="62">
        <v>66495000</v>
      </c>
      <c r="I76" s="62">
        <v>7350000</v>
      </c>
      <c r="J76" s="62">
        <f t="shared" si="0"/>
        <v>92220000</v>
      </c>
      <c r="K76" s="59">
        <f t="shared" si="1"/>
        <v>0</v>
      </c>
      <c r="L76" s="59">
        <f t="shared" si="2"/>
        <v>0</v>
      </c>
    </row>
    <row r="77" spans="2:12" s="25" customFormat="1">
      <c r="B77" s="79">
        <f t="shared" si="3"/>
        <v>66</v>
      </c>
      <c r="C77" s="54" t="str">
        <f>'PER TRIWULAN'!I71</f>
        <v xml:space="preserve"> Gabus </v>
      </c>
      <c r="D77" s="36" t="str">
        <f>'PER TRIWULAN'!B71</f>
        <v>SD NEGERI 4 TUNGGULREJO</v>
      </c>
      <c r="E77" s="66">
        <f>'PER TRIWULAN'!X71</f>
        <v>65250000</v>
      </c>
      <c r="F77" s="75">
        <v>65250000</v>
      </c>
      <c r="G77" s="62">
        <v>13050000</v>
      </c>
      <c r="H77" s="62">
        <v>45361700</v>
      </c>
      <c r="I77" s="62">
        <v>6838300</v>
      </c>
      <c r="J77" s="62">
        <f t="shared" ref="J77:J140" si="4">SUM(G77:I77)</f>
        <v>65250000</v>
      </c>
      <c r="K77" s="59">
        <f t="shared" ref="K77:K140" si="5">E77-F77</f>
        <v>0</v>
      </c>
      <c r="L77" s="59">
        <f t="shared" ref="L77:L140" si="6">F77-J77</f>
        <v>0</v>
      </c>
    </row>
    <row r="78" spans="2:12" s="25" customFormat="1">
      <c r="B78" s="79">
        <f t="shared" ref="B78:B141" si="7">B77+1</f>
        <v>67</v>
      </c>
      <c r="C78" s="54" t="str">
        <f>'PER TRIWULAN'!I72</f>
        <v xml:space="preserve"> Gabus </v>
      </c>
      <c r="D78" s="36" t="str">
        <f>'PER TRIWULAN'!B72</f>
        <v>SD NEGERI 2 KEYONNGAN</v>
      </c>
      <c r="E78" s="66">
        <f>'PER TRIWULAN'!X72</f>
        <v>140070000</v>
      </c>
      <c r="F78" s="75">
        <v>140070000</v>
      </c>
      <c r="G78" s="62">
        <v>26500000</v>
      </c>
      <c r="H78" s="62">
        <v>113395000</v>
      </c>
      <c r="I78" s="62">
        <v>175000</v>
      </c>
      <c r="J78" s="62">
        <f t="shared" si="4"/>
        <v>140070000</v>
      </c>
      <c r="K78" s="59">
        <f t="shared" si="5"/>
        <v>0</v>
      </c>
      <c r="L78" s="59">
        <f t="shared" si="6"/>
        <v>0</v>
      </c>
    </row>
    <row r="79" spans="2:12" s="25" customFormat="1">
      <c r="B79" s="79">
        <f t="shared" si="7"/>
        <v>68</v>
      </c>
      <c r="C79" s="54" t="str">
        <f>'PER TRIWULAN'!I73</f>
        <v xml:space="preserve"> Gabus </v>
      </c>
      <c r="D79" s="36" t="str">
        <f>'PER TRIWULAN'!B73</f>
        <v>SD NEGERI 1 GABUS</v>
      </c>
      <c r="E79" s="66">
        <f>'PER TRIWULAN'!X73</f>
        <v>81780000</v>
      </c>
      <c r="F79" s="75">
        <v>81780000</v>
      </c>
      <c r="G79" s="62">
        <v>16235000</v>
      </c>
      <c r="H79" s="62">
        <v>54223000</v>
      </c>
      <c r="I79" s="62">
        <v>11322000</v>
      </c>
      <c r="J79" s="62">
        <f t="shared" si="4"/>
        <v>81780000</v>
      </c>
      <c r="K79" s="59">
        <f t="shared" si="5"/>
        <v>0</v>
      </c>
      <c r="L79" s="59">
        <f t="shared" si="6"/>
        <v>0</v>
      </c>
    </row>
    <row r="80" spans="2:12" s="25" customFormat="1">
      <c r="B80" s="79">
        <f t="shared" si="7"/>
        <v>69</v>
      </c>
      <c r="C80" s="54" t="str">
        <f>'PER TRIWULAN'!I74</f>
        <v xml:space="preserve"> Gabus </v>
      </c>
      <c r="D80" s="36" t="str">
        <f>'PER TRIWULAN'!B74</f>
        <v>SD NEGERI 1 KARANGREJO</v>
      </c>
      <c r="E80" s="66">
        <f>'PER TRIWULAN'!X74</f>
        <v>79170000</v>
      </c>
      <c r="F80" s="75">
        <v>79170000</v>
      </c>
      <c r="G80" s="62">
        <v>15608750</v>
      </c>
      <c r="H80" s="62">
        <v>57610250</v>
      </c>
      <c r="I80" s="62">
        <v>5951000</v>
      </c>
      <c r="J80" s="62">
        <f t="shared" si="4"/>
        <v>79170000</v>
      </c>
      <c r="K80" s="59">
        <f t="shared" si="5"/>
        <v>0</v>
      </c>
      <c r="L80" s="59">
        <f t="shared" si="6"/>
        <v>0</v>
      </c>
    </row>
    <row r="81" spans="2:12" s="25" customFormat="1">
      <c r="B81" s="79">
        <f t="shared" si="7"/>
        <v>70</v>
      </c>
      <c r="C81" s="54" t="str">
        <f>'PER TRIWULAN'!I75</f>
        <v xml:space="preserve"> Gabus </v>
      </c>
      <c r="D81" s="36" t="str">
        <f>'PER TRIWULAN'!B75</f>
        <v>SD NEGERI 2 KARANGREJO</v>
      </c>
      <c r="E81" s="66">
        <f>'PER TRIWULAN'!X75</f>
        <v>86420000</v>
      </c>
      <c r="F81" s="75">
        <v>86420000</v>
      </c>
      <c r="G81" s="62">
        <v>17200000</v>
      </c>
      <c r="H81" s="62">
        <v>68141000</v>
      </c>
      <c r="I81" s="62">
        <v>1079000</v>
      </c>
      <c r="J81" s="62">
        <f t="shared" si="4"/>
        <v>86420000</v>
      </c>
      <c r="K81" s="59">
        <f t="shared" si="5"/>
        <v>0</v>
      </c>
      <c r="L81" s="59">
        <f t="shared" si="6"/>
        <v>0</v>
      </c>
    </row>
    <row r="82" spans="2:12" s="25" customFormat="1">
      <c r="B82" s="79">
        <f t="shared" si="7"/>
        <v>71</v>
      </c>
      <c r="C82" s="54" t="str">
        <f>'PER TRIWULAN'!I76</f>
        <v xml:space="preserve"> Gabus </v>
      </c>
      <c r="D82" s="36" t="str">
        <f>'PER TRIWULAN'!B76</f>
        <v>SD NEGERI 3 KARANGREJO</v>
      </c>
      <c r="E82" s="66">
        <f>'PER TRIWULAN'!X76</f>
        <v>74530000</v>
      </c>
      <c r="F82" s="75">
        <v>74530000</v>
      </c>
      <c r="G82" s="62">
        <v>14375000</v>
      </c>
      <c r="H82" s="62">
        <v>59855000</v>
      </c>
      <c r="I82" s="62">
        <v>300000</v>
      </c>
      <c r="J82" s="62">
        <f t="shared" si="4"/>
        <v>74530000</v>
      </c>
      <c r="K82" s="59">
        <f t="shared" si="5"/>
        <v>0</v>
      </c>
      <c r="L82" s="59">
        <f t="shared" si="6"/>
        <v>0</v>
      </c>
    </row>
    <row r="83" spans="2:12" s="25" customFormat="1">
      <c r="B83" s="79">
        <f t="shared" si="7"/>
        <v>72</v>
      </c>
      <c r="C83" s="54" t="str">
        <f>'PER TRIWULAN'!I77</f>
        <v xml:space="preserve"> Gabus </v>
      </c>
      <c r="D83" s="36" t="str">
        <f>'PER TRIWULAN'!B77</f>
        <v>SD NEGERI 1 BANJAREJO</v>
      </c>
      <c r="E83" s="66">
        <f>'PER TRIWULAN'!X77</f>
        <v>88450000</v>
      </c>
      <c r="F83" s="75">
        <v>88450000</v>
      </c>
      <c r="G83" s="62">
        <v>17599500</v>
      </c>
      <c r="H83" s="62">
        <v>62340500</v>
      </c>
      <c r="I83" s="62">
        <v>8510000</v>
      </c>
      <c r="J83" s="62">
        <f t="shared" si="4"/>
        <v>88450000</v>
      </c>
      <c r="K83" s="59">
        <f t="shared" si="5"/>
        <v>0</v>
      </c>
      <c r="L83" s="59">
        <f t="shared" si="6"/>
        <v>0</v>
      </c>
    </row>
    <row r="84" spans="2:12" s="25" customFormat="1">
      <c r="B84" s="79">
        <f t="shared" si="7"/>
        <v>73</v>
      </c>
      <c r="C84" s="54" t="str">
        <f>'PER TRIWULAN'!I78</f>
        <v xml:space="preserve"> Gabus </v>
      </c>
      <c r="D84" s="36" t="str">
        <f>'PER TRIWULAN'!B78</f>
        <v>SD NEGERI 1 KALIPANG</v>
      </c>
      <c r="E84" s="66">
        <f>'PER TRIWULAN'!X78</f>
        <v>83810000</v>
      </c>
      <c r="F84" s="75">
        <v>83810000</v>
      </c>
      <c r="G84" s="62">
        <v>16200000</v>
      </c>
      <c r="H84" s="62">
        <v>67610000</v>
      </c>
      <c r="I84" s="62">
        <v>0</v>
      </c>
      <c r="J84" s="62">
        <f t="shared" si="4"/>
        <v>83810000</v>
      </c>
      <c r="K84" s="59">
        <f t="shared" si="5"/>
        <v>0</v>
      </c>
      <c r="L84" s="59">
        <f t="shared" si="6"/>
        <v>0</v>
      </c>
    </row>
    <row r="85" spans="2:12" s="25" customFormat="1">
      <c r="B85" s="79">
        <f t="shared" si="7"/>
        <v>74</v>
      </c>
      <c r="C85" s="54" t="str">
        <f>'PER TRIWULAN'!I79</f>
        <v xml:space="preserve"> Gabus </v>
      </c>
      <c r="D85" s="36" t="str">
        <f>'PER TRIWULAN'!B79</f>
        <v>SD NEGERI 2 TAHUNAN</v>
      </c>
      <c r="E85" s="66">
        <f>'PER TRIWULAN'!X79</f>
        <v>98020000</v>
      </c>
      <c r="F85" s="75">
        <v>98020000</v>
      </c>
      <c r="G85" s="62">
        <v>19600000</v>
      </c>
      <c r="H85" s="62">
        <v>71735000</v>
      </c>
      <c r="I85" s="62">
        <v>6685000</v>
      </c>
      <c r="J85" s="62">
        <f t="shared" si="4"/>
        <v>98020000</v>
      </c>
      <c r="K85" s="59">
        <f t="shared" si="5"/>
        <v>0</v>
      </c>
      <c r="L85" s="59">
        <f t="shared" si="6"/>
        <v>0</v>
      </c>
    </row>
    <row r="86" spans="2:12" s="25" customFormat="1">
      <c r="B86" s="79">
        <f t="shared" si="7"/>
        <v>75</v>
      </c>
      <c r="C86" s="54" t="str">
        <f>'PER TRIWULAN'!I80</f>
        <v xml:space="preserve"> Gabus </v>
      </c>
      <c r="D86" s="36" t="str">
        <f>'PER TRIWULAN'!B80</f>
        <v>SD NEGERI 1 SULURSARI</v>
      </c>
      <c r="E86" s="66">
        <f>'PER TRIWULAN'!X80</f>
        <v>132530000</v>
      </c>
      <c r="F86" s="75">
        <v>132530000</v>
      </c>
      <c r="G86" s="62">
        <v>26768900</v>
      </c>
      <c r="H86" s="62">
        <v>84463260</v>
      </c>
      <c r="I86" s="62">
        <v>20970000</v>
      </c>
      <c r="J86" s="62">
        <f t="shared" si="4"/>
        <v>132202160</v>
      </c>
      <c r="K86" s="59">
        <f t="shared" si="5"/>
        <v>0</v>
      </c>
      <c r="L86" s="59">
        <f t="shared" si="6"/>
        <v>327840</v>
      </c>
    </row>
    <row r="87" spans="2:12" s="25" customFormat="1">
      <c r="B87" s="79">
        <f t="shared" si="7"/>
        <v>76</v>
      </c>
      <c r="C87" s="54" t="str">
        <f>'PER TRIWULAN'!I81</f>
        <v xml:space="preserve"> Gabus </v>
      </c>
      <c r="D87" s="36" t="str">
        <f>'PER TRIWULAN'!B81</f>
        <v>SD NEGERI 2 SULURSARI</v>
      </c>
      <c r="E87" s="66">
        <f>'PER TRIWULAN'!X81</f>
        <v>133110000</v>
      </c>
      <c r="F87" s="75">
        <v>133110000</v>
      </c>
      <c r="G87" s="62">
        <v>21889000</v>
      </c>
      <c r="H87" s="62">
        <v>104011321</v>
      </c>
      <c r="I87" s="62">
        <v>7175000</v>
      </c>
      <c r="J87" s="62">
        <f t="shared" si="4"/>
        <v>133075321</v>
      </c>
      <c r="K87" s="59">
        <f t="shared" si="5"/>
        <v>0</v>
      </c>
      <c r="L87" s="59">
        <f t="shared" si="6"/>
        <v>34679</v>
      </c>
    </row>
    <row r="88" spans="2:12" s="25" customFormat="1">
      <c r="B88" s="79">
        <f t="shared" si="7"/>
        <v>77</v>
      </c>
      <c r="C88" s="54" t="str">
        <f>'PER TRIWULAN'!I82</f>
        <v xml:space="preserve"> Gabus </v>
      </c>
      <c r="D88" s="36" t="str">
        <f>'PER TRIWULAN'!B82</f>
        <v>SD NEGERI 2 TLOGOTIRTO</v>
      </c>
      <c r="E88" s="66">
        <f>'PER TRIWULAN'!X82</f>
        <v>75400000</v>
      </c>
      <c r="F88" s="75">
        <v>75400000</v>
      </c>
      <c r="G88" s="62">
        <v>15050000</v>
      </c>
      <c r="H88" s="62">
        <v>55524700</v>
      </c>
      <c r="I88" s="62">
        <v>4825300</v>
      </c>
      <c r="J88" s="62">
        <f t="shared" si="4"/>
        <v>75400000</v>
      </c>
      <c r="K88" s="59">
        <f t="shared" si="5"/>
        <v>0</v>
      </c>
      <c r="L88" s="59">
        <f t="shared" si="6"/>
        <v>0</v>
      </c>
    </row>
    <row r="89" spans="2:12" s="25" customFormat="1">
      <c r="B89" s="79">
        <f t="shared" si="7"/>
        <v>78</v>
      </c>
      <c r="C89" s="54" t="str">
        <f>'PER TRIWULAN'!I83</f>
        <v xml:space="preserve"> Gabus </v>
      </c>
      <c r="D89" s="36" t="str">
        <f>'PER TRIWULAN'!B83</f>
        <v>SD NEGERI 3 NGLINDUK</v>
      </c>
      <c r="E89" s="66">
        <f>'PER TRIWULAN'!X83</f>
        <v>65540000</v>
      </c>
      <c r="F89" s="75">
        <v>65540000</v>
      </c>
      <c r="G89" s="62">
        <v>13100000</v>
      </c>
      <c r="H89" s="62">
        <v>51815000</v>
      </c>
      <c r="I89" s="62">
        <v>625000</v>
      </c>
      <c r="J89" s="62">
        <f t="shared" si="4"/>
        <v>65540000</v>
      </c>
      <c r="K89" s="59">
        <f t="shared" si="5"/>
        <v>0</v>
      </c>
      <c r="L89" s="59">
        <f t="shared" si="6"/>
        <v>0</v>
      </c>
    </row>
    <row r="90" spans="2:12" s="25" customFormat="1">
      <c r="B90" s="79">
        <f t="shared" si="7"/>
        <v>79</v>
      </c>
      <c r="C90" s="54" t="str">
        <f>'PER TRIWULAN'!I84</f>
        <v xml:space="preserve"> Geyer </v>
      </c>
      <c r="D90" s="36" t="str">
        <f>'PER TRIWULAN'!B84</f>
        <v>SD NEGERI 2 SOBO</v>
      </c>
      <c r="E90" s="66">
        <f>'PER TRIWULAN'!X84</f>
        <v>91640000</v>
      </c>
      <c r="F90" s="75">
        <v>91640000</v>
      </c>
      <c r="G90" s="62">
        <v>22800000</v>
      </c>
      <c r="H90" s="62">
        <v>64190000</v>
      </c>
      <c r="I90" s="62">
        <v>4650000</v>
      </c>
      <c r="J90" s="62">
        <f t="shared" si="4"/>
        <v>91640000</v>
      </c>
      <c r="K90" s="59">
        <f t="shared" si="5"/>
        <v>0</v>
      </c>
      <c r="L90" s="59">
        <f t="shared" si="6"/>
        <v>0</v>
      </c>
    </row>
    <row r="91" spans="2:12" s="25" customFormat="1">
      <c r="B91" s="79">
        <f t="shared" si="7"/>
        <v>80</v>
      </c>
      <c r="C91" s="54" t="str">
        <f>'PER TRIWULAN'!I85</f>
        <v xml:space="preserve"> Geyer </v>
      </c>
      <c r="D91" s="36" t="str">
        <f>'PER TRIWULAN'!B85</f>
        <v>SD NEGERI 1 JAMBNGAN</v>
      </c>
      <c r="E91" s="66">
        <f>'PER TRIWULAN'!X85</f>
        <v>100630000</v>
      </c>
      <c r="F91" s="75">
        <v>100630000</v>
      </c>
      <c r="G91" s="62">
        <v>39528600</v>
      </c>
      <c r="H91" s="62">
        <v>37294439</v>
      </c>
      <c r="I91" s="62">
        <v>23756961</v>
      </c>
      <c r="J91" s="62">
        <f t="shared" si="4"/>
        <v>100580000</v>
      </c>
      <c r="K91" s="59">
        <f t="shared" si="5"/>
        <v>0</v>
      </c>
      <c r="L91" s="59">
        <f t="shared" si="6"/>
        <v>50000</v>
      </c>
    </row>
    <row r="92" spans="2:12" s="25" customFormat="1">
      <c r="B92" s="79">
        <f t="shared" si="7"/>
        <v>81</v>
      </c>
      <c r="C92" s="54" t="str">
        <f>'PER TRIWULAN'!I86</f>
        <v xml:space="preserve"> Geyer </v>
      </c>
      <c r="D92" s="36" t="str">
        <f>'PER TRIWULAN'!B86</f>
        <v>SD NEGERI 1 ASEMRUDUNG</v>
      </c>
      <c r="E92" s="66">
        <f>'PER TRIWULAN'!X86</f>
        <v>78880000</v>
      </c>
      <c r="F92" s="75">
        <v>78880000</v>
      </c>
      <c r="G92" s="62">
        <v>21650000</v>
      </c>
      <c r="H92" s="62">
        <v>46162954</v>
      </c>
      <c r="I92" s="62">
        <v>11067000</v>
      </c>
      <c r="J92" s="62">
        <f t="shared" si="4"/>
        <v>78879954</v>
      </c>
      <c r="K92" s="59">
        <f t="shared" si="5"/>
        <v>0</v>
      </c>
      <c r="L92" s="59">
        <f t="shared" si="6"/>
        <v>46</v>
      </c>
    </row>
    <row r="93" spans="2:12" s="25" customFormat="1">
      <c r="B93" s="79">
        <f t="shared" si="7"/>
        <v>82</v>
      </c>
      <c r="C93" s="54" t="str">
        <f>'PER TRIWULAN'!I87</f>
        <v xml:space="preserve"> Geyer </v>
      </c>
      <c r="D93" s="36" t="str">
        <f>'PER TRIWULAN'!B87</f>
        <v>SD NEGERI 1 BANGSRI</v>
      </c>
      <c r="E93" s="66">
        <f>'PER TRIWULAN'!X87</f>
        <v>75690000</v>
      </c>
      <c r="F93" s="75">
        <v>75690000</v>
      </c>
      <c r="G93" s="62">
        <v>15105000</v>
      </c>
      <c r="H93" s="62">
        <v>53635487</v>
      </c>
      <c r="I93" s="62">
        <v>6949500</v>
      </c>
      <c r="J93" s="62">
        <f t="shared" si="4"/>
        <v>75689987</v>
      </c>
      <c r="K93" s="59">
        <f t="shared" si="5"/>
        <v>0</v>
      </c>
      <c r="L93" s="59">
        <f t="shared" si="6"/>
        <v>13</v>
      </c>
    </row>
    <row r="94" spans="2:12" s="25" customFormat="1">
      <c r="B94" s="79">
        <f t="shared" si="7"/>
        <v>83</v>
      </c>
      <c r="C94" s="54" t="str">
        <f>'PER TRIWULAN'!I88</f>
        <v xml:space="preserve"> Geyer </v>
      </c>
      <c r="D94" s="36" t="str">
        <f>'PER TRIWULAN'!B88</f>
        <v>SD NEGERI 1 JUWORO</v>
      </c>
      <c r="E94" s="66">
        <f>'PER TRIWULAN'!X88</f>
        <v>71050000</v>
      </c>
      <c r="F94" s="75">
        <v>71050000</v>
      </c>
      <c r="G94" s="62">
        <v>17020000</v>
      </c>
      <c r="H94" s="62">
        <v>41273653</v>
      </c>
      <c r="I94" s="62">
        <v>12756000</v>
      </c>
      <c r="J94" s="62">
        <f t="shared" si="4"/>
        <v>71049653</v>
      </c>
      <c r="K94" s="59">
        <f t="shared" si="5"/>
        <v>0</v>
      </c>
      <c r="L94" s="59">
        <f t="shared" si="6"/>
        <v>347</v>
      </c>
    </row>
    <row r="95" spans="2:12" s="25" customFormat="1">
      <c r="B95" s="79">
        <f t="shared" si="7"/>
        <v>84</v>
      </c>
      <c r="C95" s="54" t="str">
        <f>'PER TRIWULAN'!I89</f>
        <v xml:space="preserve"> Geyer </v>
      </c>
      <c r="D95" s="36" t="str">
        <f>'PER TRIWULAN'!B89</f>
        <v>SD NEGERI 1 KALANGBANCAR</v>
      </c>
      <c r="E95" s="66">
        <f>'PER TRIWULAN'!X89</f>
        <v>48140000</v>
      </c>
      <c r="F95" s="75">
        <v>48140000</v>
      </c>
      <c r="G95" s="62">
        <v>8250000</v>
      </c>
      <c r="H95" s="62">
        <v>33056100</v>
      </c>
      <c r="I95" s="62">
        <v>6833900</v>
      </c>
      <c r="J95" s="62">
        <f t="shared" si="4"/>
        <v>48140000</v>
      </c>
      <c r="K95" s="59">
        <f t="shared" si="5"/>
        <v>0</v>
      </c>
      <c r="L95" s="59">
        <f t="shared" si="6"/>
        <v>0</v>
      </c>
    </row>
    <row r="96" spans="2:12" s="25" customFormat="1">
      <c r="B96" s="79">
        <f t="shared" si="7"/>
        <v>85</v>
      </c>
      <c r="C96" s="54" t="str">
        <f>'PER TRIWULAN'!I90</f>
        <v xml:space="preserve"> Geyer </v>
      </c>
      <c r="D96" s="36" t="str">
        <f>'PER TRIWULAN'!B90</f>
        <v>SD NEGERI 1 KARANGANYAR</v>
      </c>
      <c r="E96" s="66">
        <f>'PER TRIWULAN'!X90</f>
        <v>44370000</v>
      </c>
      <c r="F96" s="75">
        <v>44370000</v>
      </c>
      <c r="G96" s="62">
        <v>13868500</v>
      </c>
      <c r="H96" s="62">
        <v>27566500</v>
      </c>
      <c r="I96" s="62">
        <v>2935000</v>
      </c>
      <c r="J96" s="62">
        <f t="shared" si="4"/>
        <v>44370000</v>
      </c>
      <c r="K96" s="59">
        <f t="shared" si="5"/>
        <v>0</v>
      </c>
      <c r="L96" s="59">
        <f t="shared" si="6"/>
        <v>0</v>
      </c>
    </row>
    <row r="97" spans="2:12" s="25" customFormat="1">
      <c r="B97" s="79">
        <f t="shared" si="7"/>
        <v>86</v>
      </c>
      <c r="C97" s="54" t="str">
        <f>'PER TRIWULAN'!I91</f>
        <v xml:space="preserve"> Geyer </v>
      </c>
      <c r="D97" s="36" t="str">
        <f>'PER TRIWULAN'!B91</f>
        <v>SD NEGERI 1 LEDOKDAWAN</v>
      </c>
      <c r="E97" s="66">
        <f>'PER TRIWULAN'!X91</f>
        <v>75400000</v>
      </c>
      <c r="F97" s="75">
        <v>75400000</v>
      </c>
      <c r="G97" s="62">
        <v>22710000</v>
      </c>
      <c r="H97" s="62">
        <v>42570730</v>
      </c>
      <c r="I97" s="62">
        <v>10119270</v>
      </c>
      <c r="J97" s="62">
        <f t="shared" si="4"/>
        <v>75400000</v>
      </c>
      <c r="K97" s="59">
        <f t="shared" si="5"/>
        <v>0</v>
      </c>
      <c r="L97" s="59">
        <f t="shared" si="6"/>
        <v>0</v>
      </c>
    </row>
    <row r="98" spans="2:12" s="25" customFormat="1">
      <c r="B98" s="79">
        <f t="shared" si="7"/>
        <v>87</v>
      </c>
      <c r="C98" s="54" t="str">
        <f>'PER TRIWULAN'!I92</f>
        <v xml:space="preserve"> Geyer </v>
      </c>
      <c r="D98" s="36" t="str">
        <f>'PER TRIWULAN'!B92</f>
        <v>SD NEGERI 1 MONGGOT</v>
      </c>
      <c r="E98" s="66">
        <f>'PER TRIWULAN'!X92</f>
        <v>41760000</v>
      </c>
      <c r="F98" s="75">
        <v>41760000</v>
      </c>
      <c r="G98" s="62">
        <v>9500000</v>
      </c>
      <c r="H98" s="62">
        <v>30236396</v>
      </c>
      <c r="I98" s="62">
        <v>2020000</v>
      </c>
      <c r="J98" s="62">
        <f t="shared" si="4"/>
        <v>41756396</v>
      </c>
      <c r="K98" s="59">
        <f t="shared" si="5"/>
        <v>0</v>
      </c>
      <c r="L98" s="59">
        <f t="shared" si="6"/>
        <v>3604</v>
      </c>
    </row>
    <row r="99" spans="2:12" s="25" customFormat="1">
      <c r="B99" s="79">
        <f t="shared" si="7"/>
        <v>88</v>
      </c>
      <c r="C99" s="54" t="str">
        <f>'PER TRIWULAN'!I93</f>
        <v xml:space="preserve"> Geyer </v>
      </c>
      <c r="D99" s="36" t="str">
        <f>'PER TRIWULAN'!B93</f>
        <v>SD NEGERI 1 RAMBAT</v>
      </c>
      <c r="E99" s="66">
        <f>'PER TRIWULAN'!X93</f>
        <v>66410000</v>
      </c>
      <c r="F99" s="75">
        <v>66410000</v>
      </c>
      <c r="G99" s="62">
        <v>16870000</v>
      </c>
      <c r="H99" s="62">
        <v>38385950</v>
      </c>
      <c r="I99" s="62">
        <v>11154000</v>
      </c>
      <c r="J99" s="62">
        <f t="shared" si="4"/>
        <v>66409950</v>
      </c>
      <c r="K99" s="59">
        <f t="shared" si="5"/>
        <v>0</v>
      </c>
      <c r="L99" s="59">
        <f t="shared" si="6"/>
        <v>50</v>
      </c>
    </row>
    <row r="100" spans="2:12" s="25" customFormat="1">
      <c r="B100" s="79">
        <f t="shared" si="7"/>
        <v>89</v>
      </c>
      <c r="C100" s="54" t="str">
        <f>'PER TRIWULAN'!I94</f>
        <v xml:space="preserve"> Geyer </v>
      </c>
      <c r="D100" s="36" t="str">
        <f>'PER TRIWULAN'!B94</f>
        <v>SD NEGERI 1 SOBO</v>
      </c>
      <c r="E100" s="66">
        <f>'PER TRIWULAN'!X94</f>
        <v>88740000</v>
      </c>
      <c r="F100" s="75">
        <v>88740000</v>
      </c>
      <c r="G100" s="62">
        <v>33787000</v>
      </c>
      <c r="H100" s="62">
        <v>51756238</v>
      </c>
      <c r="I100" s="62">
        <v>3110000</v>
      </c>
      <c r="J100" s="62">
        <f t="shared" si="4"/>
        <v>88653238</v>
      </c>
      <c r="K100" s="59">
        <f t="shared" si="5"/>
        <v>0</v>
      </c>
      <c r="L100" s="59">
        <f t="shared" si="6"/>
        <v>86762</v>
      </c>
    </row>
    <row r="101" spans="2:12" s="25" customFormat="1">
      <c r="B101" s="79">
        <f t="shared" si="7"/>
        <v>90</v>
      </c>
      <c r="C101" s="54" t="str">
        <f>'PER TRIWULAN'!I95</f>
        <v xml:space="preserve"> Geyer </v>
      </c>
      <c r="D101" s="36" t="str">
        <f>'PER TRIWULAN'!B95</f>
        <v>SD NEGERI 2 ASEMRUDUNG</v>
      </c>
      <c r="E101" s="66">
        <f>'PER TRIWULAN'!X95</f>
        <v>75980000</v>
      </c>
      <c r="F101" s="75">
        <v>75980000</v>
      </c>
      <c r="G101" s="62">
        <v>30429520</v>
      </c>
      <c r="H101" s="62">
        <v>45550480</v>
      </c>
      <c r="I101" s="62"/>
      <c r="J101" s="62">
        <f t="shared" si="4"/>
        <v>75980000</v>
      </c>
      <c r="K101" s="59">
        <f t="shared" si="5"/>
        <v>0</v>
      </c>
      <c r="L101" s="59">
        <f t="shared" si="6"/>
        <v>0</v>
      </c>
    </row>
    <row r="102" spans="2:12" s="25" customFormat="1">
      <c r="B102" s="79">
        <f t="shared" si="7"/>
        <v>91</v>
      </c>
      <c r="C102" s="54" t="str">
        <f>'PER TRIWULAN'!I96</f>
        <v xml:space="preserve"> Geyer </v>
      </c>
      <c r="D102" s="36" t="str">
        <f>'PER TRIWULAN'!B96</f>
        <v>SD NEGERI 2 JUWORO</v>
      </c>
      <c r="E102" s="66">
        <f>'PER TRIWULAN'!X96</f>
        <v>66120000</v>
      </c>
      <c r="F102" s="75">
        <v>66120000</v>
      </c>
      <c r="G102" s="62">
        <v>34217390</v>
      </c>
      <c r="H102" s="62">
        <v>31902349</v>
      </c>
      <c r="I102" s="62"/>
      <c r="J102" s="62">
        <f t="shared" si="4"/>
        <v>66119739</v>
      </c>
      <c r="K102" s="59">
        <f t="shared" si="5"/>
        <v>0</v>
      </c>
      <c r="L102" s="59">
        <f t="shared" si="6"/>
        <v>261</v>
      </c>
    </row>
    <row r="103" spans="2:12" s="25" customFormat="1">
      <c r="B103" s="79">
        <f t="shared" si="7"/>
        <v>92</v>
      </c>
      <c r="C103" s="54" t="str">
        <f>'PER TRIWULAN'!I97</f>
        <v xml:space="preserve"> Geyer </v>
      </c>
      <c r="D103" s="36" t="str">
        <f>'PER TRIWULAN'!B97</f>
        <v>SD NEGERI 2 KALANGBANCAR</v>
      </c>
      <c r="E103" s="66">
        <f>'PER TRIWULAN'!X97</f>
        <v>45820000</v>
      </c>
      <c r="F103" s="75">
        <v>45820000</v>
      </c>
      <c r="G103" s="62">
        <v>21330000</v>
      </c>
      <c r="H103" s="62">
        <v>24489983</v>
      </c>
      <c r="I103" s="62"/>
      <c r="J103" s="62">
        <f t="shared" si="4"/>
        <v>45819983</v>
      </c>
      <c r="K103" s="59">
        <f t="shared" si="5"/>
        <v>0</v>
      </c>
      <c r="L103" s="59">
        <f t="shared" si="6"/>
        <v>17</v>
      </c>
    </row>
    <row r="104" spans="2:12" s="25" customFormat="1">
      <c r="B104" s="79">
        <f t="shared" si="7"/>
        <v>93</v>
      </c>
      <c r="C104" s="54" t="str">
        <f>'PER TRIWULAN'!I98</f>
        <v xml:space="preserve"> Geyer </v>
      </c>
      <c r="D104" s="36" t="str">
        <f>'PER TRIWULAN'!B98</f>
        <v>SD NEGERI 2 KARANGANYAR</v>
      </c>
      <c r="E104" s="66">
        <f>'PER TRIWULAN'!X98</f>
        <v>99180000</v>
      </c>
      <c r="F104" s="75">
        <v>99180000</v>
      </c>
      <c r="G104" s="62">
        <v>18300000</v>
      </c>
      <c r="H104" s="62">
        <v>75992988</v>
      </c>
      <c r="I104" s="62">
        <v>4887000</v>
      </c>
      <c r="J104" s="62">
        <f t="shared" si="4"/>
        <v>99179988</v>
      </c>
      <c r="K104" s="59">
        <f t="shared" si="5"/>
        <v>0</v>
      </c>
      <c r="L104" s="59">
        <f t="shared" si="6"/>
        <v>12</v>
      </c>
    </row>
    <row r="105" spans="2:12" s="25" customFormat="1">
      <c r="B105" s="79">
        <f t="shared" si="7"/>
        <v>94</v>
      </c>
      <c r="C105" s="54" t="str">
        <f>'PER TRIWULAN'!I99</f>
        <v xml:space="preserve"> Geyer </v>
      </c>
      <c r="D105" s="36" t="str">
        <f>'PER TRIWULAN'!B99</f>
        <v>SD NEGERI 2 LEDOKDAWAN</v>
      </c>
      <c r="E105" s="66">
        <f>'PER TRIWULAN'!X99</f>
        <v>75110000</v>
      </c>
      <c r="F105" s="75">
        <v>75110000</v>
      </c>
      <c r="G105" s="62">
        <v>14600000</v>
      </c>
      <c r="H105" s="62">
        <v>54689925</v>
      </c>
      <c r="I105" s="62">
        <v>5820000</v>
      </c>
      <c r="J105" s="62">
        <f t="shared" si="4"/>
        <v>75109925</v>
      </c>
      <c r="K105" s="59">
        <f t="shared" si="5"/>
        <v>0</v>
      </c>
      <c r="L105" s="59">
        <f t="shared" si="6"/>
        <v>75</v>
      </c>
    </row>
    <row r="106" spans="2:12" s="25" customFormat="1">
      <c r="B106" s="79">
        <f t="shared" si="7"/>
        <v>95</v>
      </c>
      <c r="C106" s="54" t="str">
        <f>'PER TRIWULAN'!I100</f>
        <v xml:space="preserve"> Geyer </v>
      </c>
      <c r="D106" s="36" t="str">
        <f>'PER TRIWULAN'!B100</f>
        <v>SD NEGERI 2 MONGGOT</v>
      </c>
      <c r="E106" s="66">
        <f>'PER TRIWULAN'!X100</f>
        <v>89900000</v>
      </c>
      <c r="F106" s="75">
        <v>89900000</v>
      </c>
      <c r="G106" s="62">
        <v>11240000</v>
      </c>
      <c r="H106" s="62">
        <v>73860000</v>
      </c>
      <c r="I106" s="62">
        <v>4800000</v>
      </c>
      <c r="J106" s="62">
        <f t="shared" si="4"/>
        <v>89900000</v>
      </c>
      <c r="K106" s="59">
        <f t="shared" si="5"/>
        <v>0</v>
      </c>
      <c r="L106" s="59">
        <f t="shared" si="6"/>
        <v>0</v>
      </c>
    </row>
    <row r="107" spans="2:12" s="25" customFormat="1">
      <c r="B107" s="79">
        <f t="shared" si="7"/>
        <v>96</v>
      </c>
      <c r="C107" s="54" t="str">
        <f>'PER TRIWULAN'!I101</f>
        <v xml:space="preserve"> Geyer </v>
      </c>
      <c r="D107" s="36" t="str">
        <f>'PER TRIWULAN'!B101</f>
        <v>SD NEGERI 2 NGRANDU</v>
      </c>
      <c r="E107" s="66">
        <f>'PER TRIWULAN'!X101</f>
        <v>59450000</v>
      </c>
      <c r="F107" s="75">
        <v>59450000</v>
      </c>
      <c r="G107" s="62">
        <v>14100000</v>
      </c>
      <c r="H107" s="62">
        <v>45349965</v>
      </c>
      <c r="I107" s="62"/>
      <c r="J107" s="62">
        <f t="shared" si="4"/>
        <v>59449965</v>
      </c>
      <c r="K107" s="59">
        <f t="shared" si="5"/>
        <v>0</v>
      </c>
      <c r="L107" s="59">
        <f t="shared" si="6"/>
        <v>35</v>
      </c>
    </row>
    <row r="108" spans="2:12" s="25" customFormat="1">
      <c r="B108" s="79">
        <f t="shared" si="7"/>
        <v>97</v>
      </c>
      <c r="C108" s="54" t="str">
        <f>'PER TRIWULAN'!I102</f>
        <v xml:space="preserve"> Geyer </v>
      </c>
      <c r="D108" s="36" t="str">
        <f>'PER TRIWULAN'!B102</f>
        <v>SD NEGERI 2 RAMBAT</v>
      </c>
      <c r="E108" s="66">
        <f>'PER TRIWULAN'!X102</f>
        <v>46690000</v>
      </c>
      <c r="F108" s="75">
        <v>46690000</v>
      </c>
      <c r="G108" s="62">
        <v>9650000</v>
      </c>
      <c r="H108" s="62">
        <v>35390000</v>
      </c>
      <c r="I108" s="62">
        <v>1650000</v>
      </c>
      <c r="J108" s="62">
        <f t="shared" si="4"/>
        <v>46690000</v>
      </c>
      <c r="K108" s="59">
        <f t="shared" si="5"/>
        <v>0</v>
      </c>
      <c r="L108" s="59">
        <f t="shared" si="6"/>
        <v>0</v>
      </c>
    </row>
    <row r="109" spans="2:12" s="25" customFormat="1">
      <c r="B109" s="79">
        <f t="shared" si="7"/>
        <v>98</v>
      </c>
      <c r="C109" s="54" t="str">
        <f>'PER TRIWULAN'!I103</f>
        <v xml:space="preserve"> Geyer </v>
      </c>
      <c r="D109" s="36" t="str">
        <f>'PER TRIWULAN'!B103</f>
        <v>SD NEGERI 2 SURU</v>
      </c>
      <c r="E109" s="66">
        <f>'PER TRIWULAN'!X103</f>
        <v>142970000</v>
      </c>
      <c r="F109" s="75">
        <v>142970000</v>
      </c>
      <c r="G109" s="62">
        <v>33264000</v>
      </c>
      <c r="H109" s="62">
        <v>100535480</v>
      </c>
      <c r="I109" s="62">
        <v>9000000</v>
      </c>
      <c r="J109" s="62">
        <f t="shared" si="4"/>
        <v>142799480</v>
      </c>
      <c r="K109" s="59">
        <f t="shared" si="5"/>
        <v>0</v>
      </c>
      <c r="L109" s="59">
        <f t="shared" si="6"/>
        <v>170520</v>
      </c>
    </row>
    <row r="110" spans="2:12" s="25" customFormat="1">
      <c r="B110" s="79">
        <f t="shared" si="7"/>
        <v>99</v>
      </c>
      <c r="C110" s="54" t="str">
        <f>'PER TRIWULAN'!I104</f>
        <v xml:space="preserve"> Geyer </v>
      </c>
      <c r="D110" s="36" t="str">
        <f>'PER TRIWULAN'!B104</f>
        <v>SD NEGERI 3 ASEMRUDUNG</v>
      </c>
      <c r="E110" s="66">
        <f>'PER TRIWULAN'!X104</f>
        <v>85550000</v>
      </c>
      <c r="F110" s="75">
        <v>85550000</v>
      </c>
      <c r="G110" s="62">
        <v>24035000</v>
      </c>
      <c r="H110" s="62">
        <v>50814859</v>
      </c>
      <c r="I110" s="62">
        <v>10696000</v>
      </c>
      <c r="J110" s="62">
        <f t="shared" si="4"/>
        <v>85545859</v>
      </c>
      <c r="K110" s="59">
        <f t="shared" si="5"/>
        <v>0</v>
      </c>
      <c r="L110" s="59">
        <f t="shared" si="6"/>
        <v>4141</v>
      </c>
    </row>
    <row r="111" spans="2:12" s="25" customFormat="1">
      <c r="B111" s="79">
        <f t="shared" si="7"/>
        <v>100</v>
      </c>
      <c r="C111" s="54" t="str">
        <f>'PER TRIWULAN'!I105</f>
        <v xml:space="preserve"> Geyer </v>
      </c>
      <c r="D111" s="36" t="str">
        <f>'PER TRIWULAN'!B105</f>
        <v>SD NEGERI 3 BANGSRI</v>
      </c>
      <c r="E111" s="66">
        <f>'PER TRIWULAN'!X105</f>
        <v>71050000</v>
      </c>
      <c r="F111" s="75">
        <v>71050000</v>
      </c>
      <c r="G111" s="62">
        <v>14200000</v>
      </c>
      <c r="H111" s="62">
        <v>53846890</v>
      </c>
      <c r="I111" s="62">
        <v>3003110</v>
      </c>
      <c r="J111" s="62">
        <f t="shared" si="4"/>
        <v>71050000</v>
      </c>
      <c r="K111" s="59">
        <f t="shared" si="5"/>
        <v>0</v>
      </c>
      <c r="L111" s="59">
        <f t="shared" si="6"/>
        <v>0</v>
      </c>
    </row>
    <row r="112" spans="2:12" s="25" customFormat="1">
      <c r="B112" s="79">
        <f t="shared" si="7"/>
        <v>101</v>
      </c>
      <c r="C112" s="54" t="str">
        <f>'PER TRIWULAN'!I106</f>
        <v xml:space="preserve"> Geyer </v>
      </c>
      <c r="D112" s="36" t="str">
        <f>'PER TRIWULAN'!B106</f>
        <v>SD NEGERI 3 GUNDIH</v>
      </c>
      <c r="E112" s="66">
        <f>'PER TRIWULAN'!X106</f>
        <v>85550000</v>
      </c>
      <c r="F112" s="75">
        <v>85550000</v>
      </c>
      <c r="G112" s="62">
        <v>18900000</v>
      </c>
      <c r="H112" s="62">
        <v>61649119</v>
      </c>
      <c r="I112" s="62">
        <v>5000000</v>
      </c>
      <c r="J112" s="62">
        <f t="shared" si="4"/>
        <v>85549119</v>
      </c>
      <c r="K112" s="59">
        <f t="shared" si="5"/>
        <v>0</v>
      </c>
      <c r="L112" s="59">
        <f t="shared" si="6"/>
        <v>881</v>
      </c>
    </row>
    <row r="113" spans="2:12" s="25" customFormat="1">
      <c r="B113" s="79">
        <f t="shared" si="7"/>
        <v>102</v>
      </c>
      <c r="C113" s="54" t="str">
        <f>'PER TRIWULAN'!I107</f>
        <v xml:space="preserve"> Geyer </v>
      </c>
      <c r="D113" s="36" t="str">
        <f>'PER TRIWULAN'!B107</f>
        <v>SD NEGERI 3 JAMBANGAN</v>
      </c>
      <c r="E113" s="66">
        <f>'PER TRIWULAN'!X107</f>
        <v>103240000</v>
      </c>
      <c r="F113" s="75">
        <v>103240000</v>
      </c>
      <c r="G113" s="62">
        <v>42443000</v>
      </c>
      <c r="H113" s="62">
        <v>57956744</v>
      </c>
      <c r="I113" s="62">
        <v>2840000</v>
      </c>
      <c r="J113" s="62">
        <f t="shared" si="4"/>
        <v>103239744</v>
      </c>
      <c r="K113" s="59">
        <f t="shared" si="5"/>
        <v>0</v>
      </c>
      <c r="L113" s="59">
        <f t="shared" si="6"/>
        <v>256</v>
      </c>
    </row>
    <row r="114" spans="2:12" s="25" customFormat="1">
      <c r="B114" s="79">
        <f t="shared" si="7"/>
        <v>103</v>
      </c>
      <c r="C114" s="54" t="str">
        <f>'PER TRIWULAN'!I108</f>
        <v xml:space="preserve"> Geyer </v>
      </c>
      <c r="D114" s="36" t="str">
        <f>'PER TRIWULAN'!B108</f>
        <v>SD NEGERI 3 JUWORO</v>
      </c>
      <c r="E114" s="66">
        <f>'PER TRIWULAN'!X108</f>
        <v>45240000</v>
      </c>
      <c r="F114" s="75">
        <v>45240000</v>
      </c>
      <c r="G114" s="62">
        <v>13525000</v>
      </c>
      <c r="H114" s="62">
        <v>26084675</v>
      </c>
      <c r="I114" s="62">
        <v>5630325</v>
      </c>
      <c r="J114" s="62">
        <f t="shared" si="4"/>
        <v>45240000</v>
      </c>
      <c r="K114" s="59">
        <f t="shared" si="5"/>
        <v>0</v>
      </c>
      <c r="L114" s="59">
        <f t="shared" si="6"/>
        <v>0</v>
      </c>
    </row>
    <row r="115" spans="2:12" s="25" customFormat="1">
      <c r="B115" s="79">
        <f t="shared" si="7"/>
        <v>104</v>
      </c>
      <c r="C115" s="54" t="str">
        <f>'PER TRIWULAN'!I109</f>
        <v xml:space="preserve"> Geyer </v>
      </c>
      <c r="D115" s="36" t="str">
        <f>'PER TRIWULAN'!B109</f>
        <v>SD NEGERI 3 KARANGANYAR</v>
      </c>
      <c r="E115" s="66">
        <f>'PER TRIWULAN'!X109</f>
        <v>94830000</v>
      </c>
      <c r="F115" s="75">
        <v>94830000</v>
      </c>
      <c r="G115" s="62">
        <v>18000000</v>
      </c>
      <c r="H115" s="62">
        <v>67304210</v>
      </c>
      <c r="I115" s="62">
        <v>9484500</v>
      </c>
      <c r="J115" s="62">
        <f t="shared" si="4"/>
        <v>94788710</v>
      </c>
      <c r="K115" s="59">
        <f t="shared" si="5"/>
        <v>0</v>
      </c>
      <c r="L115" s="59">
        <f t="shared" si="6"/>
        <v>41290</v>
      </c>
    </row>
    <row r="116" spans="2:12" s="25" customFormat="1">
      <c r="B116" s="79">
        <f t="shared" si="7"/>
        <v>105</v>
      </c>
      <c r="C116" s="54" t="str">
        <f>'PER TRIWULAN'!I110</f>
        <v xml:space="preserve"> Geyer </v>
      </c>
      <c r="D116" s="36" t="str">
        <f>'PER TRIWULAN'!B110</f>
        <v>SD NEGERI 3 LEDOKDAWAN</v>
      </c>
      <c r="E116" s="66">
        <f>'PER TRIWULAN'!X110</f>
        <v>70470000</v>
      </c>
      <c r="F116" s="75">
        <v>70470000</v>
      </c>
      <c r="G116" s="62">
        <v>18000000</v>
      </c>
      <c r="H116" s="62">
        <v>49697000</v>
      </c>
      <c r="I116" s="62">
        <v>2773000</v>
      </c>
      <c r="J116" s="62">
        <f t="shared" si="4"/>
        <v>70470000</v>
      </c>
      <c r="K116" s="59">
        <f t="shared" si="5"/>
        <v>0</v>
      </c>
      <c r="L116" s="59">
        <f t="shared" si="6"/>
        <v>0</v>
      </c>
    </row>
    <row r="117" spans="2:12" s="25" customFormat="1">
      <c r="B117" s="79">
        <f t="shared" si="7"/>
        <v>106</v>
      </c>
      <c r="C117" s="54" t="str">
        <f>'PER TRIWULAN'!I111</f>
        <v xml:space="preserve"> Geyer </v>
      </c>
      <c r="D117" s="36" t="str">
        <f>'PER TRIWULAN'!B111</f>
        <v>SD NEGERI 3 MONGGOT</v>
      </c>
      <c r="E117" s="66">
        <f>'PER TRIWULAN'!X111</f>
        <v>106140000</v>
      </c>
      <c r="F117" s="75">
        <v>106140000</v>
      </c>
      <c r="G117" s="62">
        <v>12850000</v>
      </c>
      <c r="H117" s="62">
        <v>85268865</v>
      </c>
      <c r="I117" s="62">
        <v>8021135</v>
      </c>
      <c r="J117" s="62">
        <f t="shared" si="4"/>
        <v>106140000</v>
      </c>
      <c r="K117" s="59">
        <f t="shared" si="5"/>
        <v>0</v>
      </c>
      <c r="L117" s="59">
        <f t="shared" si="6"/>
        <v>0</v>
      </c>
    </row>
    <row r="118" spans="2:12" s="25" customFormat="1">
      <c r="B118" s="79">
        <f t="shared" si="7"/>
        <v>107</v>
      </c>
      <c r="C118" s="54" t="str">
        <f>'PER TRIWULAN'!I112</f>
        <v xml:space="preserve"> Geyer </v>
      </c>
      <c r="D118" s="36" t="str">
        <f>'PER TRIWULAN'!B112</f>
        <v>SD NEGERI 4 GUNDIH</v>
      </c>
      <c r="E118" s="66">
        <f>'PER TRIWULAN'!X112</f>
        <v>55390000</v>
      </c>
      <c r="F118" s="75">
        <v>55390000</v>
      </c>
      <c r="G118" s="62">
        <v>15500000</v>
      </c>
      <c r="H118" s="62">
        <v>39372607</v>
      </c>
      <c r="I118" s="62">
        <v>500000</v>
      </c>
      <c r="J118" s="62">
        <f t="shared" si="4"/>
        <v>55372607</v>
      </c>
      <c r="K118" s="59">
        <f t="shared" si="5"/>
        <v>0</v>
      </c>
      <c r="L118" s="59">
        <f t="shared" si="6"/>
        <v>17393</v>
      </c>
    </row>
    <row r="119" spans="2:12" s="25" customFormat="1">
      <c r="B119" s="79">
        <f t="shared" si="7"/>
        <v>108</v>
      </c>
      <c r="C119" s="54" t="str">
        <f>'PER TRIWULAN'!I113</f>
        <v xml:space="preserve"> Geyer </v>
      </c>
      <c r="D119" s="36" t="str">
        <f>'PER TRIWULAN'!B113</f>
        <v>SD NEGERI 4 JUWORO</v>
      </c>
      <c r="E119" s="66">
        <f>'PER TRIWULAN'!X113</f>
        <v>48720000</v>
      </c>
      <c r="F119" s="75">
        <v>48720000</v>
      </c>
      <c r="G119" s="62">
        <v>7525000</v>
      </c>
      <c r="H119" s="62">
        <v>35845000</v>
      </c>
      <c r="I119" s="62">
        <v>5350000</v>
      </c>
      <c r="J119" s="62">
        <f t="shared" si="4"/>
        <v>48720000</v>
      </c>
      <c r="K119" s="59">
        <f t="shared" si="5"/>
        <v>0</v>
      </c>
      <c r="L119" s="59">
        <f t="shared" si="6"/>
        <v>0</v>
      </c>
    </row>
    <row r="120" spans="2:12" s="25" customFormat="1">
      <c r="B120" s="79">
        <f t="shared" si="7"/>
        <v>109</v>
      </c>
      <c r="C120" s="54" t="str">
        <f>'PER TRIWULAN'!I114</f>
        <v xml:space="preserve"> Geyer </v>
      </c>
      <c r="D120" s="36" t="str">
        <f>'PER TRIWULAN'!B114</f>
        <v>SD NEGERI 4 LEDOKDAWAN</v>
      </c>
      <c r="E120" s="66">
        <f>'PER TRIWULAN'!X114</f>
        <v>75690000</v>
      </c>
      <c r="F120" s="75">
        <v>75690000</v>
      </c>
      <c r="G120" s="62">
        <v>40150000</v>
      </c>
      <c r="H120" s="62">
        <v>14500000</v>
      </c>
      <c r="I120" s="62">
        <v>21040000</v>
      </c>
      <c r="J120" s="62">
        <f t="shared" si="4"/>
        <v>75690000</v>
      </c>
      <c r="K120" s="59">
        <f t="shared" si="5"/>
        <v>0</v>
      </c>
      <c r="L120" s="59">
        <f t="shared" si="6"/>
        <v>0</v>
      </c>
    </row>
    <row r="121" spans="2:12" s="25" customFormat="1">
      <c r="B121" s="79">
        <f t="shared" si="7"/>
        <v>110</v>
      </c>
      <c r="C121" s="54" t="str">
        <f>'PER TRIWULAN'!I115</f>
        <v xml:space="preserve"> Geyer </v>
      </c>
      <c r="D121" s="36" t="str">
        <f>'PER TRIWULAN'!B115</f>
        <v>SD NEGERI 4 MONGGOT</v>
      </c>
      <c r="E121" s="66">
        <f>'PER TRIWULAN'!X115</f>
        <v>75110000</v>
      </c>
      <c r="F121" s="75">
        <v>75110000</v>
      </c>
      <c r="G121" s="62">
        <v>15010000</v>
      </c>
      <c r="H121" s="62">
        <v>60099649</v>
      </c>
      <c r="I121" s="62"/>
      <c r="J121" s="62">
        <f t="shared" si="4"/>
        <v>75109649</v>
      </c>
      <c r="K121" s="59">
        <f t="shared" si="5"/>
        <v>0</v>
      </c>
      <c r="L121" s="59">
        <f t="shared" si="6"/>
        <v>351</v>
      </c>
    </row>
    <row r="122" spans="2:12" s="25" customFormat="1">
      <c r="B122" s="79">
        <f t="shared" si="7"/>
        <v>111</v>
      </c>
      <c r="C122" s="54" t="str">
        <f>'PER TRIWULAN'!I116</f>
        <v xml:space="preserve"> Geyer </v>
      </c>
      <c r="D122" s="36" t="str">
        <f>'PER TRIWULAN'!B116</f>
        <v>SD NEGERI 4 NGRANDU</v>
      </c>
      <c r="E122" s="66">
        <f>'PER TRIWULAN'!X116</f>
        <v>36540000</v>
      </c>
      <c r="F122" s="75">
        <v>36540000</v>
      </c>
      <c r="G122" s="62">
        <v>6700000</v>
      </c>
      <c r="H122" s="62">
        <v>27108096</v>
      </c>
      <c r="I122" s="62">
        <v>2700000</v>
      </c>
      <c r="J122" s="62">
        <f t="shared" si="4"/>
        <v>36508096</v>
      </c>
      <c r="K122" s="59">
        <f t="shared" si="5"/>
        <v>0</v>
      </c>
      <c r="L122" s="59">
        <f t="shared" si="6"/>
        <v>31904</v>
      </c>
    </row>
    <row r="123" spans="2:12" s="25" customFormat="1">
      <c r="B123" s="79">
        <f t="shared" si="7"/>
        <v>112</v>
      </c>
      <c r="C123" s="54" t="str">
        <f>'PER TRIWULAN'!I117</f>
        <v xml:space="preserve"> Geyer </v>
      </c>
      <c r="D123" s="36" t="str">
        <f>'PER TRIWULAN'!B117</f>
        <v>SD NEGERI 4 SOBO</v>
      </c>
      <c r="E123" s="66">
        <f>'PER TRIWULAN'!X117</f>
        <v>107010000</v>
      </c>
      <c r="F123" s="75">
        <v>107010000</v>
      </c>
      <c r="G123" s="62">
        <v>27150000</v>
      </c>
      <c r="H123" s="62">
        <v>70446721</v>
      </c>
      <c r="I123" s="62">
        <v>9400000</v>
      </c>
      <c r="J123" s="62">
        <f t="shared" si="4"/>
        <v>106996721</v>
      </c>
      <c r="K123" s="59">
        <f t="shared" si="5"/>
        <v>0</v>
      </c>
      <c r="L123" s="59">
        <f t="shared" si="6"/>
        <v>13279</v>
      </c>
    </row>
    <row r="124" spans="2:12" s="25" customFormat="1">
      <c r="B124" s="79">
        <f t="shared" si="7"/>
        <v>113</v>
      </c>
      <c r="C124" s="54" t="str">
        <f>'PER TRIWULAN'!I118</f>
        <v xml:space="preserve"> Geyer </v>
      </c>
      <c r="D124" s="36" t="str">
        <f>'PER TRIWULAN'!B118</f>
        <v>SD NEGERI 4 SURU</v>
      </c>
      <c r="E124" s="66">
        <f>'PER TRIWULAN'!X118</f>
        <v>64960000</v>
      </c>
      <c r="F124" s="75">
        <v>64960000</v>
      </c>
      <c r="G124" s="62">
        <v>17800000</v>
      </c>
      <c r="H124" s="62">
        <v>37078150</v>
      </c>
      <c r="I124" s="62">
        <v>10025000</v>
      </c>
      <c r="J124" s="62">
        <f t="shared" si="4"/>
        <v>64903150</v>
      </c>
      <c r="K124" s="59">
        <f t="shared" si="5"/>
        <v>0</v>
      </c>
      <c r="L124" s="59">
        <f t="shared" si="6"/>
        <v>56850</v>
      </c>
    </row>
    <row r="125" spans="2:12" s="25" customFormat="1">
      <c r="B125" s="79">
        <f t="shared" si="7"/>
        <v>114</v>
      </c>
      <c r="C125" s="54" t="str">
        <f>'PER TRIWULAN'!I119</f>
        <v xml:space="preserve"> Geyer </v>
      </c>
      <c r="D125" s="36" t="str">
        <f>'PER TRIWULAN'!B119</f>
        <v>SD NEGERI 5 KARANGANYAR</v>
      </c>
      <c r="E125" s="66">
        <f>'PER TRIWULAN'!X119</f>
        <v>92220000</v>
      </c>
      <c r="F125" s="75">
        <v>92220000</v>
      </c>
      <c r="G125" s="62">
        <v>18900000</v>
      </c>
      <c r="H125" s="62">
        <v>68299990</v>
      </c>
      <c r="I125" s="62">
        <v>5020000</v>
      </c>
      <c r="J125" s="62">
        <f t="shared" si="4"/>
        <v>92219990</v>
      </c>
      <c r="K125" s="59">
        <f t="shared" si="5"/>
        <v>0</v>
      </c>
      <c r="L125" s="59">
        <f t="shared" si="6"/>
        <v>10</v>
      </c>
    </row>
    <row r="126" spans="2:12" s="25" customFormat="1">
      <c r="B126" s="79">
        <f t="shared" si="7"/>
        <v>115</v>
      </c>
      <c r="C126" s="54" t="str">
        <f>'PER TRIWULAN'!I120</f>
        <v xml:space="preserve"> Geyer </v>
      </c>
      <c r="D126" s="36" t="str">
        <f>'PER TRIWULAN'!B120</f>
        <v>SD NEGERI 3 SOBO</v>
      </c>
      <c r="E126" s="66">
        <f>'PER TRIWULAN'!X120</f>
        <v>66410000</v>
      </c>
      <c r="F126" s="75">
        <v>66410000</v>
      </c>
      <c r="G126" s="62">
        <v>24230000</v>
      </c>
      <c r="H126" s="62">
        <v>39321270</v>
      </c>
      <c r="I126" s="62">
        <v>2858730</v>
      </c>
      <c r="J126" s="62">
        <f t="shared" si="4"/>
        <v>66410000</v>
      </c>
      <c r="K126" s="59">
        <f t="shared" si="5"/>
        <v>0</v>
      </c>
      <c r="L126" s="59">
        <f t="shared" si="6"/>
        <v>0</v>
      </c>
    </row>
    <row r="127" spans="2:12" s="25" customFormat="1">
      <c r="B127" s="79">
        <f t="shared" si="7"/>
        <v>116</v>
      </c>
      <c r="C127" s="54" t="str">
        <f>'PER TRIWULAN'!I121</f>
        <v xml:space="preserve"> Geyer </v>
      </c>
      <c r="D127" s="36" t="str">
        <f>'PER TRIWULAN'!B121</f>
        <v>SD NEGERI 1 SURU</v>
      </c>
      <c r="E127" s="66">
        <f>'PER TRIWULAN'!X121</f>
        <v>77720000</v>
      </c>
      <c r="F127" s="75">
        <v>77720000</v>
      </c>
      <c r="G127" s="62">
        <v>18550000</v>
      </c>
      <c r="H127" s="62">
        <v>54570000</v>
      </c>
      <c r="I127" s="62">
        <v>4600000</v>
      </c>
      <c r="J127" s="62">
        <f t="shared" si="4"/>
        <v>77720000</v>
      </c>
      <c r="K127" s="59">
        <f t="shared" si="5"/>
        <v>0</v>
      </c>
      <c r="L127" s="59">
        <f t="shared" si="6"/>
        <v>0</v>
      </c>
    </row>
    <row r="128" spans="2:12" s="25" customFormat="1">
      <c r="B128" s="79">
        <f t="shared" si="7"/>
        <v>117</v>
      </c>
      <c r="C128" s="54" t="str">
        <f>'PER TRIWULAN'!I122</f>
        <v xml:space="preserve"> Geyer </v>
      </c>
      <c r="D128" s="36" t="str">
        <f>'PER TRIWULAN'!B122</f>
        <v>SD NEGERI 3 SURU</v>
      </c>
      <c r="E128" s="66">
        <f>'PER TRIWULAN'!X122</f>
        <v>91060000</v>
      </c>
      <c r="F128" s="75">
        <v>91060000</v>
      </c>
      <c r="G128" s="62">
        <v>25330000</v>
      </c>
      <c r="H128" s="62">
        <v>58245000</v>
      </c>
      <c r="I128" s="62">
        <v>7485000</v>
      </c>
      <c r="J128" s="62">
        <f t="shared" si="4"/>
        <v>91060000</v>
      </c>
      <c r="K128" s="59">
        <f t="shared" si="5"/>
        <v>0</v>
      </c>
      <c r="L128" s="59">
        <f t="shared" si="6"/>
        <v>0</v>
      </c>
    </row>
    <row r="129" spans="2:12" s="25" customFormat="1">
      <c r="B129" s="79">
        <f t="shared" si="7"/>
        <v>118</v>
      </c>
      <c r="C129" s="54" t="str">
        <f>'PER TRIWULAN'!I123</f>
        <v xml:space="preserve"> Geyer </v>
      </c>
      <c r="D129" s="36" t="str">
        <f>'PER TRIWULAN'!B123</f>
        <v>SD NEGERI 1 GUNDIH</v>
      </c>
      <c r="E129" s="66">
        <f>'PER TRIWULAN'!X123</f>
        <v>97440000</v>
      </c>
      <c r="F129" s="75">
        <v>97440000</v>
      </c>
      <c r="G129" s="62">
        <v>14800000</v>
      </c>
      <c r="H129" s="62">
        <v>75033275</v>
      </c>
      <c r="I129" s="62">
        <v>7450000</v>
      </c>
      <c r="J129" s="62">
        <f t="shared" si="4"/>
        <v>97283275</v>
      </c>
      <c r="K129" s="59">
        <f t="shared" si="5"/>
        <v>0</v>
      </c>
      <c r="L129" s="59">
        <f t="shared" si="6"/>
        <v>156725</v>
      </c>
    </row>
    <row r="130" spans="2:12" s="25" customFormat="1">
      <c r="B130" s="79">
        <f t="shared" si="7"/>
        <v>119</v>
      </c>
      <c r="C130" s="54" t="str">
        <f>'PER TRIWULAN'!I124</f>
        <v xml:space="preserve"> Geyer </v>
      </c>
      <c r="D130" s="36" t="str">
        <f>'PER TRIWULAN'!B124</f>
        <v>SD NEGERI 2 GUNDIH</v>
      </c>
      <c r="E130" s="66">
        <f>'PER TRIWULAN'!X124</f>
        <v>78590000</v>
      </c>
      <c r="F130" s="75">
        <v>78590000</v>
      </c>
      <c r="G130" s="62">
        <v>13700000</v>
      </c>
      <c r="H130" s="62">
        <v>59342000</v>
      </c>
      <c r="I130" s="62">
        <v>5548000</v>
      </c>
      <c r="J130" s="62">
        <f t="shared" si="4"/>
        <v>78590000</v>
      </c>
      <c r="K130" s="59">
        <f t="shared" si="5"/>
        <v>0</v>
      </c>
      <c r="L130" s="59">
        <f t="shared" si="6"/>
        <v>0</v>
      </c>
    </row>
    <row r="131" spans="2:12" s="25" customFormat="1">
      <c r="B131" s="79">
        <f t="shared" si="7"/>
        <v>120</v>
      </c>
      <c r="C131" s="54" t="str">
        <f>'PER TRIWULAN'!I125</f>
        <v xml:space="preserve"> Geyer </v>
      </c>
      <c r="D131" s="36" t="str">
        <f>'PER TRIWULAN'!B125</f>
        <v>SD NEGERI 5 GUNDIH</v>
      </c>
      <c r="E131" s="66">
        <f>'PER TRIWULAN'!X125</f>
        <v>69310000</v>
      </c>
      <c r="F131" s="75">
        <v>69310000</v>
      </c>
      <c r="G131" s="62">
        <v>15594000</v>
      </c>
      <c r="H131" s="62">
        <v>48126778</v>
      </c>
      <c r="I131" s="62">
        <v>5585000</v>
      </c>
      <c r="J131" s="62">
        <f t="shared" si="4"/>
        <v>69305778</v>
      </c>
      <c r="K131" s="59">
        <f t="shared" si="5"/>
        <v>0</v>
      </c>
      <c r="L131" s="59">
        <f t="shared" si="6"/>
        <v>4222</v>
      </c>
    </row>
    <row r="132" spans="2:12" s="25" customFormat="1">
      <c r="B132" s="79">
        <f t="shared" si="7"/>
        <v>121</v>
      </c>
      <c r="C132" s="54" t="str">
        <f>'PER TRIWULAN'!I126</f>
        <v xml:space="preserve"> Geyer </v>
      </c>
      <c r="D132" s="36" t="str">
        <f>'PER TRIWULAN'!B126</f>
        <v>SD NEGERI 2 JAMBANGAN</v>
      </c>
      <c r="E132" s="66">
        <f>'PER TRIWULAN'!X126</f>
        <v>73660000</v>
      </c>
      <c r="F132" s="75">
        <v>73660000</v>
      </c>
      <c r="G132" s="62">
        <v>21800000</v>
      </c>
      <c r="H132" s="62">
        <v>51859191</v>
      </c>
      <c r="I132" s="62"/>
      <c r="J132" s="62">
        <f t="shared" si="4"/>
        <v>73659191</v>
      </c>
      <c r="K132" s="59">
        <f t="shared" si="5"/>
        <v>0</v>
      </c>
      <c r="L132" s="59">
        <f t="shared" si="6"/>
        <v>809</v>
      </c>
    </row>
    <row r="133" spans="2:12" s="25" customFormat="1">
      <c r="B133" s="79">
        <f t="shared" si="7"/>
        <v>122</v>
      </c>
      <c r="C133" s="54" t="str">
        <f>'PER TRIWULAN'!I127</f>
        <v xml:space="preserve"> Geyer </v>
      </c>
      <c r="D133" s="36" t="str">
        <f>'PER TRIWULAN'!B127</f>
        <v>SD NEGERI 4 JAMBANGAN</v>
      </c>
      <c r="E133" s="66">
        <f>'PER TRIWULAN'!X127</f>
        <v>122960000</v>
      </c>
      <c r="F133" s="75">
        <v>122960000</v>
      </c>
      <c r="G133" s="62">
        <v>66892930</v>
      </c>
      <c r="H133" s="62">
        <v>43201016</v>
      </c>
      <c r="I133" s="62">
        <v>12830500</v>
      </c>
      <c r="J133" s="62">
        <f t="shared" si="4"/>
        <v>122924446</v>
      </c>
      <c r="K133" s="59">
        <f t="shared" si="5"/>
        <v>0</v>
      </c>
      <c r="L133" s="59">
        <f t="shared" si="6"/>
        <v>35554</v>
      </c>
    </row>
    <row r="134" spans="2:12" s="25" customFormat="1">
      <c r="B134" s="79">
        <f t="shared" si="7"/>
        <v>123</v>
      </c>
      <c r="C134" s="54" t="str">
        <f>'PER TRIWULAN'!I128</f>
        <v xml:space="preserve"> Geyer </v>
      </c>
      <c r="D134" s="36" t="str">
        <f>'PER TRIWULAN'!B128</f>
        <v>SD NEGERI 4 KARANGANYAR</v>
      </c>
      <c r="E134" s="66">
        <f>'PER TRIWULAN'!X128</f>
        <v>63510000</v>
      </c>
      <c r="F134" s="75">
        <v>63510000</v>
      </c>
      <c r="G134" s="62">
        <v>19885000</v>
      </c>
      <c r="H134" s="62">
        <v>38871000</v>
      </c>
      <c r="I134" s="62">
        <v>4754000</v>
      </c>
      <c r="J134" s="62">
        <f t="shared" si="4"/>
        <v>63510000</v>
      </c>
      <c r="K134" s="59">
        <f t="shared" si="5"/>
        <v>0</v>
      </c>
      <c r="L134" s="59">
        <f t="shared" si="6"/>
        <v>0</v>
      </c>
    </row>
    <row r="135" spans="2:12" s="25" customFormat="1">
      <c r="B135" s="79">
        <f t="shared" si="7"/>
        <v>124</v>
      </c>
      <c r="C135" s="54" t="str">
        <f>'PER TRIWULAN'!I129</f>
        <v xml:space="preserve"> Geyer </v>
      </c>
      <c r="D135" s="36" t="str">
        <f>'PER TRIWULAN'!B129</f>
        <v>SD NEGERI 2 BANGSRI</v>
      </c>
      <c r="E135" s="66">
        <f>'PER TRIWULAN'!X129</f>
        <v>43500000</v>
      </c>
      <c r="F135" s="75">
        <v>43500000</v>
      </c>
      <c r="G135" s="62">
        <v>15373100</v>
      </c>
      <c r="H135" s="62">
        <v>23126900</v>
      </c>
      <c r="I135" s="62">
        <v>5000000</v>
      </c>
      <c r="J135" s="62">
        <f t="shared" si="4"/>
        <v>43500000</v>
      </c>
      <c r="K135" s="59">
        <f t="shared" si="5"/>
        <v>0</v>
      </c>
      <c r="L135" s="59">
        <f t="shared" si="6"/>
        <v>0</v>
      </c>
    </row>
    <row r="136" spans="2:12" s="25" customFormat="1">
      <c r="B136" s="79">
        <f t="shared" si="7"/>
        <v>125</v>
      </c>
      <c r="C136" s="54" t="str">
        <f>'PER TRIWULAN'!I130</f>
        <v xml:space="preserve"> Geyer </v>
      </c>
      <c r="D136" s="36" t="str">
        <f>'PER TRIWULAN'!B130</f>
        <v>SD NEGERI 1 NGRANDU</v>
      </c>
      <c r="E136" s="66">
        <f>'PER TRIWULAN'!X130</f>
        <v>61190000</v>
      </c>
      <c r="F136" s="75">
        <v>61190000</v>
      </c>
      <c r="G136" s="62">
        <v>9225000</v>
      </c>
      <c r="H136" s="62">
        <v>51965000</v>
      </c>
      <c r="I136" s="62"/>
      <c r="J136" s="62">
        <f t="shared" si="4"/>
        <v>61190000</v>
      </c>
      <c r="K136" s="59">
        <f t="shared" si="5"/>
        <v>0</v>
      </c>
      <c r="L136" s="59">
        <f t="shared" si="6"/>
        <v>0</v>
      </c>
    </row>
    <row r="137" spans="2:12" s="25" customFormat="1">
      <c r="B137" s="79">
        <f t="shared" si="7"/>
        <v>126</v>
      </c>
      <c r="C137" s="54" t="str">
        <f>'PER TRIWULAN'!I131</f>
        <v xml:space="preserve"> Geyer </v>
      </c>
      <c r="D137" s="36" t="str">
        <f>'PER TRIWULAN'!B131</f>
        <v>SD NEGERI 3 NGRANDU</v>
      </c>
      <c r="E137" s="66">
        <f>'PER TRIWULAN'!X131</f>
        <v>77430000</v>
      </c>
      <c r="F137" s="75">
        <v>77430000</v>
      </c>
      <c r="G137" s="62">
        <v>21352000</v>
      </c>
      <c r="H137" s="62">
        <v>56077532</v>
      </c>
      <c r="I137" s="62"/>
      <c r="J137" s="62">
        <f t="shared" si="4"/>
        <v>77429532</v>
      </c>
      <c r="K137" s="59">
        <f t="shared" si="5"/>
        <v>0</v>
      </c>
      <c r="L137" s="59">
        <f t="shared" si="6"/>
        <v>468</v>
      </c>
    </row>
    <row r="138" spans="2:12" s="25" customFormat="1">
      <c r="B138" s="79">
        <f t="shared" si="7"/>
        <v>127</v>
      </c>
      <c r="C138" s="54" t="str">
        <f>'PER TRIWULAN'!I132</f>
        <v xml:space="preserve"> Godong </v>
      </c>
      <c r="D138" s="36" t="str">
        <f>'PER TRIWULAN'!B132</f>
        <v>SD NEGERI 1 BUGEL</v>
      </c>
      <c r="E138" s="66">
        <f>'PER TRIWULAN'!X132</f>
        <v>125860000</v>
      </c>
      <c r="F138" s="75">
        <v>125860000</v>
      </c>
      <c r="G138" s="62">
        <v>26674000</v>
      </c>
      <c r="H138" s="62">
        <v>74672303</v>
      </c>
      <c r="I138" s="62">
        <v>24473500</v>
      </c>
      <c r="J138" s="62">
        <f t="shared" si="4"/>
        <v>125819803</v>
      </c>
      <c r="K138" s="59">
        <f t="shared" si="5"/>
        <v>0</v>
      </c>
      <c r="L138" s="59">
        <f t="shared" si="6"/>
        <v>40197</v>
      </c>
    </row>
    <row r="139" spans="2:12" s="25" customFormat="1">
      <c r="B139" s="79">
        <f t="shared" si="7"/>
        <v>128</v>
      </c>
      <c r="C139" s="54" t="str">
        <f>'PER TRIWULAN'!I133</f>
        <v xml:space="preserve"> Godong </v>
      </c>
      <c r="D139" s="36" t="str">
        <f>'PER TRIWULAN'!B133</f>
        <v>SD NEGERI 1 DOROLEGI</v>
      </c>
      <c r="E139" s="66">
        <f>'PER TRIWULAN'!X133</f>
        <v>102080000</v>
      </c>
      <c r="F139" s="75">
        <v>102080000</v>
      </c>
      <c r="G139" s="62">
        <v>23350000</v>
      </c>
      <c r="H139" s="62">
        <v>66002000</v>
      </c>
      <c r="I139" s="62">
        <v>12728000</v>
      </c>
      <c r="J139" s="62">
        <f t="shared" si="4"/>
        <v>102080000</v>
      </c>
      <c r="K139" s="59">
        <f t="shared" si="5"/>
        <v>0</v>
      </c>
      <c r="L139" s="59">
        <f t="shared" si="6"/>
        <v>0</v>
      </c>
    </row>
    <row r="140" spans="2:12" s="25" customFormat="1">
      <c r="B140" s="79">
        <f t="shared" si="7"/>
        <v>129</v>
      </c>
      <c r="C140" s="54" t="str">
        <f>'PER TRIWULAN'!I134</f>
        <v xml:space="preserve"> Godong </v>
      </c>
      <c r="D140" s="36" t="str">
        <f>'PER TRIWULAN'!B134</f>
        <v>SD NEGERI 1 GODONG</v>
      </c>
      <c r="E140" s="66">
        <f>'PER TRIWULAN'!X134</f>
        <v>142970000</v>
      </c>
      <c r="F140" s="75">
        <v>142970000</v>
      </c>
      <c r="G140" s="62">
        <v>27059800</v>
      </c>
      <c r="H140" s="62">
        <v>86478225</v>
      </c>
      <c r="I140" s="62">
        <v>29174230</v>
      </c>
      <c r="J140" s="62">
        <f t="shared" si="4"/>
        <v>142712255</v>
      </c>
      <c r="K140" s="59">
        <f t="shared" si="5"/>
        <v>0</v>
      </c>
      <c r="L140" s="59">
        <f t="shared" si="6"/>
        <v>257745</v>
      </c>
    </row>
    <row r="141" spans="2:12" s="25" customFormat="1">
      <c r="B141" s="79">
        <f t="shared" si="7"/>
        <v>130</v>
      </c>
      <c r="C141" s="54" t="str">
        <f>'PER TRIWULAN'!I135</f>
        <v xml:space="preserve"> Godong </v>
      </c>
      <c r="D141" s="36" t="str">
        <f>'PER TRIWULAN'!B135</f>
        <v>SD NEGERI 1 HARJOWINANGUN</v>
      </c>
      <c r="E141" s="66">
        <f>'PER TRIWULAN'!X135</f>
        <v>92800000</v>
      </c>
      <c r="F141" s="75">
        <v>92800000</v>
      </c>
      <c r="G141" s="62">
        <v>20843000</v>
      </c>
      <c r="H141" s="62">
        <v>71957000</v>
      </c>
      <c r="I141" s="62"/>
      <c r="J141" s="62">
        <f t="shared" ref="J141:J204" si="8">SUM(G141:I141)</f>
        <v>92800000</v>
      </c>
      <c r="K141" s="59">
        <f t="shared" ref="K141:K204" si="9">E141-F141</f>
        <v>0</v>
      </c>
      <c r="L141" s="59">
        <f t="shared" ref="L141:L204" si="10">F141-J141</f>
        <v>0</v>
      </c>
    </row>
    <row r="142" spans="2:12" s="25" customFormat="1">
      <c r="B142" s="79">
        <f t="shared" ref="B142:B205" si="11">B141+1</f>
        <v>131</v>
      </c>
      <c r="C142" s="54" t="str">
        <f>'PER TRIWULAN'!I136</f>
        <v xml:space="preserve"> Godong </v>
      </c>
      <c r="D142" s="36" t="str">
        <f>'PER TRIWULAN'!B136</f>
        <v>SD NEGERI 1 KARANG GENENG</v>
      </c>
      <c r="E142" s="66">
        <f>'PER TRIWULAN'!X136</f>
        <v>112230000</v>
      </c>
      <c r="F142" s="75">
        <v>112230000</v>
      </c>
      <c r="G142" s="62">
        <v>45308500</v>
      </c>
      <c r="H142" s="62">
        <v>61864882</v>
      </c>
      <c r="I142" s="62">
        <v>4390000</v>
      </c>
      <c r="J142" s="62">
        <f t="shared" si="8"/>
        <v>111563382</v>
      </c>
      <c r="K142" s="59">
        <f t="shared" si="9"/>
        <v>0</v>
      </c>
      <c r="L142" s="59">
        <f t="shared" si="10"/>
        <v>666618</v>
      </c>
    </row>
    <row r="143" spans="2:12" s="25" customFormat="1">
      <c r="B143" s="79">
        <f t="shared" si="11"/>
        <v>132</v>
      </c>
      <c r="C143" s="54" t="str">
        <f>'PER TRIWULAN'!I137</f>
        <v xml:space="preserve"> Godong </v>
      </c>
      <c r="D143" s="36" t="str">
        <f>'PER TRIWULAN'!B137</f>
        <v>SD NEGERI 1 KEMLOKO</v>
      </c>
      <c r="E143" s="66">
        <f>'PER TRIWULAN'!X137</f>
        <v>97730000</v>
      </c>
      <c r="F143" s="75">
        <v>97730000</v>
      </c>
      <c r="G143" s="62">
        <v>18145800</v>
      </c>
      <c r="H143" s="62">
        <v>58976043</v>
      </c>
      <c r="I143" s="62">
        <v>13555000</v>
      </c>
      <c r="J143" s="62">
        <f t="shared" si="8"/>
        <v>90676843</v>
      </c>
      <c r="K143" s="59">
        <f t="shared" si="9"/>
        <v>0</v>
      </c>
      <c r="L143" s="59">
        <f t="shared" si="10"/>
        <v>7053157</v>
      </c>
    </row>
    <row r="144" spans="2:12" s="25" customFormat="1">
      <c r="B144" s="79">
        <f t="shared" si="11"/>
        <v>133</v>
      </c>
      <c r="C144" s="54" t="str">
        <f>'PER TRIWULAN'!I138</f>
        <v xml:space="preserve"> Godong </v>
      </c>
      <c r="D144" s="36" t="str">
        <f>'PER TRIWULAN'!B138</f>
        <v>SD NEGERI 1 KETANGIREJO</v>
      </c>
      <c r="E144" s="66">
        <f>'PER TRIWULAN'!X138</f>
        <v>104980000</v>
      </c>
      <c r="F144" s="75">
        <v>104980000</v>
      </c>
      <c r="G144" s="62">
        <v>23040000</v>
      </c>
      <c r="H144" s="62">
        <v>77774365</v>
      </c>
      <c r="I144" s="62">
        <v>3400000</v>
      </c>
      <c r="J144" s="62">
        <f t="shared" si="8"/>
        <v>104214365</v>
      </c>
      <c r="K144" s="59">
        <f t="shared" si="9"/>
        <v>0</v>
      </c>
      <c r="L144" s="59">
        <f t="shared" si="10"/>
        <v>765635</v>
      </c>
    </row>
    <row r="145" spans="2:12" s="25" customFormat="1">
      <c r="B145" s="79">
        <f t="shared" si="11"/>
        <v>134</v>
      </c>
      <c r="C145" s="54" t="str">
        <f>'PER TRIWULAN'!I139</f>
        <v xml:space="preserve"> Godong </v>
      </c>
      <c r="D145" s="36" t="str">
        <f>'PER TRIWULAN'!B139</f>
        <v>SD NEGERI 1 KLAMPOK</v>
      </c>
      <c r="E145" s="66">
        <f>'PER TRIWULAN'!X139</f>
        <v>75400000</v>
      </c>
      <c r="F145" s="75">
        <v>75400000</v>
      </c>
      <c r="G145" s="62">
        <v>17052500</v>
      </c>
      <c r="H145" s="62">
        <v>54997500</v>
      </c>
      <c r="I145" s="62">
        <v>3350000</v>
      </c>
      <c r="J145" s="62">
        <f t="shared" si="8"/>
        <v>75400000</v>
      </c>
      <c r="K145" s="59">
        <f t="shared" si="9"/>
        <v>0</v>
      </c>
      <c r="L145" s="59">
        <f t="shared" si="10"/>
        <v>0</v>
      </c>
    </row>
    <row r="146" spans="2:12" s="25" customFormat="1">
      <c r="B146" s="79">
        <f t="shared" si="11"/>
        <v>135</v>
      </c>
      <c r="C146" s="54" t="str">
        <f>'PER TRIWULAN'!I140</f>
        <v xml:space="preserve"> Godong </v>
      </c>
      <c r="D146" s="36" t="str">
        <f>'PER TRIWULAN'!B140</f>
        <v>SD NEGERI 1 KOPEK</v>
      </c>
      <c r="E146" s="66">
        <f>'PER TRIWULAN'!X140</f>
        <v>103530000</v>
      </c>
      <c r="F146" s="75">
        <v>103530000</v>
      </c>
      <c r="G146" s="62">
        <v>27251000</v>
      </c>
      <c r="H146" s="62">
        <v>70559000</v>
      </c>
      <c r="I146" s="62">
        <v>5720000</v>
      </c>
      <c r="J146" s="62">
        <f t="shared" si="8"/>
        <v>103530000</v>
      </c>
      <c r="K146" s="59">
        <f t="shared" si="9"/>
        <v>0</v>
      </c>
      <c r="L146" s="59">
        <f t="shared" si="10"/>
        <v>0</v>
      </c>
    </row>
    <row r="147" spans="2:12" s="25" customFormat="1">
      <c r="B147" s="79">
        <f t="shared" si="11"/>
        <v>136</v>
      </c>
      <c r="C147" s="54" t="str">
        <f>'PER TRIWULAN'!I141</f>
        <v xml:space="preserve"> Godong </v>
      </c>
      <c r="D147" s="36" t="str">
        <f>'PER TRIWULAN'!B141</f>
        <v>SD NEGERI 1 MANGGARMAS</v>
      </c>
      <c r="E147" s="66">
        <f>'PER TRIWULAN'!X141</f>
        <v>62350000</v>
      </c>
      <c r="F147" s="75">
        <v>62350000</v>
      </c>
      <c r="G147" s="62">
        <v>31497900</v>
      </c>
      <c r="H147" s="62">
        <v>30852100</v>
      </c>
      <c r="I147" s="62"/>
      <c r="J147" s="62">
        <f t="shared" si="8"/>
        <v>62350000</v>
      </c>
      <c r="K147" s="59">
        <f t="shared" si="9"/>
        <v>0</v>
      </c>
      <c r="L147" s="59">
        <f t="shared" si="10"/>
        <v>0</v>
      </c>
    </row>
    <row r="148" spans="2:12" s="25" customFormat="1">
      <c r="B148" s="79">
        <f t="shared" si="11"/>
        <v>137</v>
      </c>
      <c r="C148" s="54" t="str">
        <f>'PER TRIWULAN'!I142</f>
        <v xml:space="preserve"> Godong </v>
      </c>
      <c r="D148" s="36" t="str">
        <f>'PER TRIWULAN'!B142</f>
        <v>SD NEGERI 1 PAHESAN</v>
      </c>
      <c r="E148" s="66">
        <f>'PER TRIWULAN'!X142</f>
        <v>74240000</v>
      </c>
      <c r="F148" s="75">
        <v>74240000</v>
      </c>
      <c r="G148" s="62">
        <v>21814000</v>
      </c>
      <c r="H148" s="62">
        <v>52426000</v>
      </c>
      <c r="I148" s="62"/>
      <c r="J148" s="62">
        <f t="shared" si="8"/>
        <v>74240000</v>
      </c>
      <c r="K148" s="59">
        <f t="shared" si="9"/>
        <v>0</v>
      </c>
      <c r="L148" s="59">
        <f t="shared" si="10"/>
        <v>0</v>
      </c>
    </row>
    <row r="149" spans="2:12" s="25" customFormat="1">
      <c r="B149" s="79">
        <f t="shared" si="11"/>
        <v>138</v>
      </c>
      <c r="C149" s="54" t="str">
        <f>'PER TRIWULAN'!I143</f>
        <v xml:space="preserve"> Godong </v>
      </c>
      <c r="D149" s="36" t="str">
        <f>'PER TRIWULAN'!B143</f>
        <v>SD NEGERI 1 SAMBUNG</v>
      </c>
      <c r="E149" s="66">
        <f>'PER TRIWULAN'!X143</f>
        <v>118320000</v>
      </c>
      <c r="F149" s="75">
        <v>118320000</v>
      </c>
      <c r="G149" s="62">
        <v>40362000</v>
      </c>
      <c r="H149" s="62">
        <v>70921000</v>
      </c>
      <c r="I149" s="62">
        <v>7037000</v>
      </c>
      <c r="J149" s="62">
        <f t="shared" si="8"/>
        <v>118320000</v>
      </c>
      <c r="K149" s="59">
        <f t="shared" si="9"/>
        <v>0</v>
      </c>
      <c r="L149" s="59">
        <f t="shared" si="10"/>
        <v>0</v>
      </c>
    </row>
    <row r="150" spans="2:12" s="25" customFormat="1">
      <c r="B150" s="79">
        <f t="shared" si="11"/>
        <v>139</v>
      </c>
      <c r="C150" s="54" t="str">
        <f>'PER TRIWULAN'!I144</f>
        <v xml:space="preserve"> Godong </v>
      </c>
      <c r="D150" s="36" t="str">
        <f>'PER TRIWULAN'!B144</f>
        <v>SD NEGERI 1 SUMURGEDE</v>
      </c>
      <c r="E150" s="66">
        <f>'PER TRIWULAN'!X144</f>
        <v>108750000</v>
      </c>
      <c r="F150" s="75">
        <v>108750000</v>
      </c>
      <c r="G150" s="62">
        <v>43196400</v>
      </c>
      <c r="H150" s="62">
        <v>63233600</v>
      </c>
      <c r="I150" s="62">
        <v>2320000</v>
      </c>
      <c r="J150" s="62">
        <f t="shared" si="8"/>
        <v>108750000</v>
      </c>
      <c r="K150" s="59">
        <f t="shared" si="9"/>
        <v>0</v>
      </c>
      <c r="L150" s="59">
        <f t="shared" si="10"/>
        <v>0</v>
      </c>
    </row>
    <row r="151" spans="2:12" s="25" customFormat="1">
      <c r="B151" s="79">
        <f t="shared" si="11"/>
        <v>140</v>
      </c>
      <c r="C151" s="54" t="str">
        <f>'PER TRIWULAN'!I145</f>
        <v xml:space="preserve"> Godong </v>
      </c>
      <c r="D151" s="36" t="str">
        <f>'PER TRIWULAN'!B145</f>
        <v>SD NEGERI 2 BUGEL</v>
      </c>
      <c r="E151" s="66">
        <f>'PER TRIWULAN'!X145</f>
        <v>88450000</v>
      </c>
      <c r="F151" s="75">
        <v>88450000</v>
      </c>
      <c r="G151" s="62">
        <v>17400000</v>
      </c>
      <c r="H151" s="62">
        <v>59323100</v>
      </c>
      <c r="I151" s="62">
        <v>11726900</v>
      </c>
      <c r="J151" s="62">
        <f t="shared" si="8"/>
        <v>88450000</v>
      </c>
      <c r="K151" s="59">
        <f t="shared" si="9"/>
        <v>0</v>
      </c>
      <c r="L151" s="59">
        <f t="shared" si="10"/>
        <v>0</v>
      </c>
    </row>
    <row r="152" spans="2:12" s="25" customFormat="1">
      <c r="B152" s="79">
        <f t="shared" si="11"/>
        <v>141</v>
      </c>
      <c r="C152" s="54" t="str">
        <f>'PER TRIWULAN'!I146</f>
        <v xml:space="preserve"> Godong </v>
      </c>
      <c r="D152" s="36" t="str">
        <f>'PER TRIWULAN'!B146</f>
        <v>SD NEGERI 2 DOROLEGI</v>
      </c>
      <c r="E152" s="66">
        <f>'PER TRIWULAN'!X146</f>
        <v>85260000</v>
      </c>
      <c r="F152" s="75">
        <v>85260000</v>
      </c>
      <c r="G152" s="62">
        <v>20552415</v>
      </c>
      <c r="H152" s="62">
        <v>60982085</v>
      </c>
      <c r="I152" s="62">
        <v>3725500</v>
      </c>
      <c r="J152" s="62">
        <f t="shared" si="8"/>
        <v>85260000</v>
      </c>
      <c r="K152" s="59">
        <f t="shared" si="9"/>
        <v>0</v>
      </c>
      <c r="L152" s="59">
        <f t="shared" si="10"/>
        <v>0</v>
      </c>
    </row>
    <row r="153" spans="2:12" s="25" customFormat="1">
      <c r="B153" s="79">
        <f t="shared" si="11"/>
        <v>142</v>
      </c>
      <c r="C153" s="54" t="str">
        <f>'PER TRIWULAN'!I147</f>
        <v xml:space="preserve"> Godong </v>
      </c>
      <c r="D153" s="36" t="str">
        <f>'PER TRIWULAN'!B147</f>
        <v>SD NEGERI 2 HARJOWINANGUN</v>
      </c>
      <c r="E153" s="66">
        <f>'PER TRIWULAN'!X147</f>
        <v>84100000</v>
      </c>
      <c r="F153" s="75">
        <v>84100000</v>
      </c>
      <c r="G153" s="62">
        <v>19115000</v>
      </c>
      <c r="H153" s="62">
        <v>56241739</v>
      </c>
      <c r="I153" s="62"/>
      <c r="J153" s="62">
        <f t="shared" si="8"/>
        <v>75356739</v>
      </c>
      <c r="K153" s="59">
        <f t="shared" si="9"/>
        <v>0</v>
      </c>
      <c r="L153" s="59">
        <f t="shared" si="10"/>
        <v>8743261</v>
      </c>
    </row>
    <row r="154" spans="2:12" s="25" customFormat="1">
      <c r="B154" s="79">
        <f t="shared" si="11"/>
        <v>143</v>
      </c>
      <c r="C154" s="54" t="str">
        <f>'PER TRIWULAN'!I148</f>
        <v xml:space="preserve"> Godong </v>
      </c>
      <c r="D154" s="36" t="str">
        <f>'PER TRIWULAN'!B148</f>
        <v>SD NEGERI 2 KARANGGENENG</v>
      </c>
      <c r="E154" s="66">
        <f>'PER TRIWULAN'!X148</f>
        <v>141520000</v>
      </c>
      <c r="F154" s="75">
        <v>141520000</v>
      </c>
      <c r="G154" s="62">
        <v>23130000</v>
      </c>
      <c r="H154" s="62">
        <v>110007500</v>
      </c>
      <c r="I154" s="62">
        <v>8382500</v>
      </c>
      <c r="J154" s="62">
        <f t="shared" si="8"/>
        <v>141520000</v>
      </c>
      <c r="K154" s="59">
        <f t="shared" si="9"/>
        <v>0</v>
      </c>
      <c r="L154" s="59">
        <f t="shared" si="10"/>
        <v>0</v>
      </c>
    </row>
    <row r="155" spans="2:12" s="25" customFormat="1">
      <c r="B155" s="79">
        <f t="shared" si="11"/>
        <v>144</v>
      </c>
      <c r="C155" s="54" t="str">
        <f>'PER TRIWULAN'!I149</f>
        <v xml:space="preserve"> Godong </v>
      </c>
      <c r="D155" s="36" t="str">
        <f>'PER TRIWULAN'!B149</f>
        <v>SD NEGERI 2 KEMLOKO</v>
      </c>
      <c r="E155" s="66">
        <f>'PER TRIWULAN'!X149</f>
        <v>93380000</v>
      </c>
      <c r="F155" s="75">
        <v>93380000</v>
      </c>
      <c r="G155" s="62">
        <v>25864000</v>
      </c>
      <c r="H155" s="62">
        <v>63594500</v>
      </c>
      <c r="I155" s="62">
        <v>3921500</v>
      </c>
      <c r="J155" s="62">
        <f t="shared" si="8"/>
        <v>93380000</v>
      </c>
      <c r="K155" s="59">
        <f t="shared" si="9"/>
        <v>0</v>
      </c>
      <c r="L155" s="59">
        <f t="shared" si="10"/>
        <v>0</v>
      </c>
    </row>
    <row r="156" spans="2:12" s="25" customFormat="1">
      <c r="B156" s="79">
        <f t="shared" si="11"/>
        <v>145</v>
      </c>
      <c r="C156" s="54" t="str">
        <f>'PER TRIWULAN'!I150</f>
        <v xml:space="preserve"> Godong </v>
      </c>
      <c r="D156" s="36" t="str">
        <f>'PER TRIWULAN'!B150</f>
        <v>SD NEGERI 2 KETANGIREJO</v>
      </c>
      <c r="E156" s="66">
        <f>'PER TRIWULAN'!X150</f>
        <v>109620000</v>
      </c>
      <c r="F156" s="75">
        <v>109620000</v>
      </c>
      <c r="G156" s="62">
        <v>32071500</v>
      </c>
      <c r="H156" s="62">
        <v>70836151</v>
      </c>
      <c r="I156" s="62">
        <v>6712000</v>
      </c>
      <c r="J156" s="62">
        <f t="shared" si="8"/>
        <v>109619651</v>
      </c>
      <c r="K156" s="59">
        <f t="shared" si="9"/>
        <v>0</v>
      </c>
      <c r="L156" s="59">
        <f t="shared" si="10"/>
        <v>349</v>
      </c>
    </row>
    <row r="157" spans="2:12" s="25" customFormat="1">
      <c r="B157" s="79">
        <f t="shared" si="11"/>
        <v>146</v>
      </c>
      <c r="C157" s="54" t="str">
        <f>'PER TRIWULAN'!I151</f>
        <v xml:space="preserve"> Godong </v>
      </c>
      <c r="D157" s="36" t="str">
        <f>'PER TRIWULAN'!B151</f>
        <v>SD NEGERI 2 KLAMPOK</v>
      </c>
      <c r="E157" s="66">
        <f>'PER TRIWULAN'!X151</f>
        <v>78880000</v>
      </c>
      <c r="F157" s="75">
        <v>78880000</v>
      </c>
      <c r="G157" s="62">
        <v>40446997</v>
      </c>
      <c r="H157" s="62">
        <v>31058003</v>
      </c>
      <c r="I157" s="62">
        <v>7375000</v>
      </c>
      <c r="J157" s="62">
        <f t="shared" si="8"/>
        <v>78880000</v>
      </c>
      <c r="K157" s="59">
        <f t="shared" si="9"/>
        <v>0</v>
      </c>
      <c r="L157" s="59">
        <f t="shared" si="10"/>
        <v>0</v>
      </c>
    </row>
    <row r="158" spans="2:12" s="25" customFormat="1">
      <c r="B158" s="79">
        <f t="shared" si="11"/>
        <v>147</v>
      </c>
      <c r="C158" s="54" t="str">
        <f>'PER TRIWULAN'!I152</f>
        <v xml:space="preserve"> Godong </v>
      </c>
      <c r="D158" s="36" t="str">
        <f>'PER TRIWULAN'!B152</f>
        <v>SD NEGERI 2 LATAK</v>
      </c>
      <c r="E158" s="66">
        <f>'PER TRIWULAN'!X152</f>
        <v>60610000</v>
      </c>
      <c r="F158" s="75">
        <v>60610000</v>
      </c>
      <c r="G158" s="62">
        <v>27824850</v>
      </c>
      <c r="H158" s="62">
        <v>29285150</v>
      </c>
      <c r="I158" s="62">
        <v>3500000</v>
      </c>
      <c r="J158" s="62">
        <f t="shared" si="8"/>
        <v>60610000</v>
      </c>
      <c r="K158" s="59">
        <f t="shared" si="9"/>
        <v>0</v>
      </c>
      <c r="L158" s="59">
        <f t="shared" si="10"/>
        <v>0</v>
      </c>
    </row>
    <row r="159" spans="2:12" s="25" customFormat="1">
      <c r="B159" s="79">
        <f t="shared" si="11"/>
        <v>148</v>
      </c>
      <c r="C159" s="54" t="str">
        <f>'PER TRIWULAN'!I153</f>
        <v xml:space="preserve"> Godong </v>
      </c>
      <c r="D159" s="36" t="str">
        <f>'PER TRIWULAN'!B153</f>
        <v>SD NEGERI 2 MANGGARMAS</v>
      </c>
      <c r="E159" s="66">
        <f>'PER TRIWULAN'!X153</f>
        <v>64380000</v>
      </c>
      <c r="F159" s="75">
        <v>64380000</v>
      </c>
      <c r="G159" s="62">
        <v>15280000</v>
      </c>
      <c r="H159" s="62">
        <v>48130000</v>
      </c>
      <c r="I159" s="62">
        <v>970000</v>
      </c>
      <c r="J159" s="62">
        <f t="shared" si="8"/>
        <v>64380000</v>
      </c>
      <c r="K159" s="59">
        <f t="shared" si="9"/>
        <v>0</v>
      </c>
      <c r="L159" s="59">
        <f t="shared" si="10"/>
        <v>0</v>
      </c>
    </row>
    <row r="160" spans="2:12" s="25" customFormat="1">
      <c r="B160" s="79">
        <f t="shared" si="11"/>
        <v>149</v>
      </c>
      <c r="C160" s="54" t="str">
        <f>'PER TRIWULAN'!I154</f>
        <v xml:space="preserve"> Godong </v>
      </c>
      <c r="D160" s="36" t="str">
        <f>'PER TRIWULAN'!B154</f>
        <v>SD NEGERI 2 PAHESAN</v>
      </c>
      <c r="E160" s="66">
        <f>'PER TRIWULAN'!X154</f>
        <v>49300000</v>
      </c>
      <c r="F160" s="75">
        <v>49300000</v>
      </c>
      <c r="G160" s="62">
        <v>15709000</v>
      </c>
      <c r="H160" s="62">
        <v>33591000</v>
      </c>
      <c r="I160" s="62">
        <v>0</v>
      </c>
      <c r="J160" s="62">
        <f t="shared" si="8"/>
        <v>49300000</v>
      </c>
      <c r="K160" s="59">
        <f t="shared" si="9"/>
        <v>0</v>
      </c>
      <c r="L160" s="59">
        <f t="shared" si="10"/>
        <v>0</v>
      </c>
    </row>
    <row r="161" spans="2:12" s="25" customFormat="1">
      <c r="B161" s="79">
        <f t="shared" si="11"/>
        <v>150</v>
      </c>
      <c r="C161" s="54" t="str">
        <f>'PER TRIWULAN'!I155</f>
        <v xml:space="preserve"> Godong </v>
      </c>
      <c r="D161" s="36" t="str">
        <f>'PER TRIWULAN'!B155</f>
        <v>SD NEGERI 2 SAMBUNG</v>
      </c>
      <c r="E161" s="66">
        <f>'PER TRIWULAN'!X155</f>
        <v>106720000</v>
      </c>
      <c r="F161" s="75">
        <v>106720000</v>
      </c>
      <c r="G161" s="62">
        <v>48865400</v>
      </c>
      <c r="H161" s="62">
        <v>54114600</v>
      </c>
      <c r="I161" s="62">
        <v>3740000</v>
      </c>
      <c r="J161" s="62">
        <f t="shared" si="8"/>
        <v>106720000</v>
      </c>
      <c r="K161" s="59">
        <f t="shared" si="9"/>
        <v>0</v>
      </c>
      <c r="L161" s="59">
        <f t="shared" si="10"/>
        <v>0</v>
      </c>
    </row>
    <row r="162" spans="2:12" s="25" customFormat="1">
      <c r="B162" s="79">
        <f t="shared" si="11"/>
        <v>151</v>
      </c>
      <c r="C162" s="54" t="str">
        <f>'PER TRIWULAN'!I156</f>
        <v xml:space="preserve"> Godong </v>
      </c>
      <c r="D162" s="36" t="str">
        <f>'PER TRIWULAN'!B156</f>
        <v>SD NEGERI 2 SUMURGEDE</v>
      </c>
      <c r="E162" s="66">
        <f>'PER TRIWULAN'!X156</f>
        <v>66990000</v>
      </c>
      <c r="F162" s="75">
        <v>66990000</v>
      </c>
      <c r="G162" s="62">
        <v>29074600</v>
      </c>
      <c r="H162" s="62">
        <v>31806400</v>
      </c>
      <c r="I162" s="62">
        <v>6109000</v>
      </c>
      <c r="J162" s="62">
        <f t="shared" si="8"/>
        <v>66990000</v>
      </c>
      <c r="K162" s="59">
        <f t="shared" si="9"/>
        <v>0</v>
      </c>
      <c r="L162" s="59">
        <f t="shared" si="10"/>
        <v>0</v>
      </c>
    </row>
    <row r="163" spans="2:12" s="25" customFormat="1">
      <c r="B163" s="79">
        <f t="shared" si="11"/>
        <v>152</v>
      </c>
      <c r="C163" s="54" t="str">
        <f>'PER TRIWULAN'!I157</f>
        <v xml:space="preserve"> Godong </v>
      </c>
      <c r="D163" s="36" t="str">
        <f>'PER TRIWULAN'!B157</f>
        <v>SD NEGERI 3 GODONG</v>
      </c>
      <c r="E163" s="66">
        <f>'PER TRIWULAN'!X157</f>
        <v>67860000</v>
      </c>
      <c r="F163" s="75">
        <v>67860000</v>
      </c>
      <c r="G163" s="62">
        <v>13200000</v>
      </c>
      <c r="H163" s="62">
        <v>54659985</v>
      </c>
      <c r="I163" s="62"/>
      <c r="J163" s="62">
        <f t="shared" si="8"/>
        <v>67859985</v>
      </c>
      <c r="K163" s="59">
        <f t="shared" si="9"/>
        <v>0</v>
      </c>
      <c r="L163" s="59">
        <f t="shared" si="10"/>
        <v>15</v>
      </c>
    </row>
    <row r="164" spans="2:12" s="25" customFormat="1">
      <c r="B164" s="79">
        <f t="shared" si="11"/>
        <v>153</v>
      </c>
      <c r="C164" s="54" t="str">
        <f>'PER TRIWULAN'!I158</f>
        <v xml:space="preserve"> Godong </v>
      </c>
      <c r="D164" s="36" t="str">
        <f>'PER TRIWULAN'!B158</f>
        <v>SD NEGERI 3 KEMLOKO</v>
      </c>
      <c r="E164" s="66">
        <f>'PER TRIWULAN'!X158</f>
        <v>23925000</v>
      </c>
      <c r="F164" s="75">
        <v>23925000</v>
      </c>
      <c r="G164" s="62">
        <v>8050000</v>
      </c>
      <c r="H164" s="62">
        <v>13990000</v>
      </c>
      <c r="I164" s="62"/>
      <c r="J164" s="62">
        <f t="shared" si="8"/>
        <v>22040000</v>
      </c>
      <c r="K164" s="59">
        <f t="shared" si="9"/>
        <v>0</v>
      </c>
      <c r="L164" s="59">
        <f t="shared" si="10"/>
        <v>1885000</v>
      </c>
    </row>
    <row r="165" spans="2:12" s="25" customFormat="1">
      <c r="B165" s="79">
        <f t="shared" si="11"/>
        <v>154</v>
      </c>
      <c r="C165" s="54" t="str">
        <f>'PER TRIWULAN'!I159</f>
        <v xml:space="preserve"> Godong </v>
      </c>
      <c r="D165" s="36" t="str">
        <f>'PER TRIWULAN'!B159</f>
        <v>SD NEGERI 3 KETANGIREJO</v>
      </c>
      <c r="E165" s="66">
        <f>'PER TRIWULAN'!X159</f>
        <v>51330000</v>
      </c>
      <c r="F165" s="75">
        <v>51330000</v>
      </c>
      <c r="G165" s="62">
        <v>20360000</v>
      </c>
      <c r="H165" s="62">
        <v>26850000</v>
      </c>
      <c r="I165" s="62">
        <v>4120000</v>
      </c>
      <c r="J165" s="62">
        <f t="shared" si="8"/>
        <v>51330000</v>
      </c>
      <c r="K165" s="59">
        <f t="shared" si="9"/>
        <v>0</v>
      </c>
      <c r="L165" s="59">
        <f t="shared" si="10"/>
        <v>0</v>
      </c>
    </row>
    <row r="166" spans="2:12" s="25" customFormat="1">
      <c r="B166" s="79">
        <f t="shared" si="11"/>
        <v>155</v>
      </c>
      <c r="C166" s="54" t="str">
        <f>'PER TRIWULAN'!I160</f>
        <v xml:space="preserve"> Godong </v>
      </c>
      <c r="D166" s="36" t="str">
        <f>'PER TRIWULAN'!B160</f>
        <v>SD NEGERI 3 LATAK</v>
      </c>
      <c r="E166" s="66">
        <f>'PER TRIWULAN'!X160</f>
        <v>85840000</v>
      </c>
      <c r="F166" s="75">
        <v>85840000</v>
      </c>
      <c r="G166" s="62">
        <v>40444470</v>
      </c>
      <c r="H166" s="62">
        <v>38301280</v>
      </c>
      <c r="I166" s="62">
        <v>7094250</v>
      </c>
      <c r="J166" s="62">
        <f t="shared" si="8"/>
        <v>85840000</v>
      </c>
      <c r="K166" s="59">
        <f t="shared" si="9"/>
        <v>0</v>
      </c>
      <c r="L166" s="59">
        <f t="shared" si="10"/>
        <v>0</v>
      </c>
    </row>
    <row r="167" spans="2:12" s="25" customFormat="1">
      <c r="B167" s="79">
        <f t="shared" si="11"/>
        <v>156</v>
      </c>
      <c r="C167" s="54" t="str">
        <f>'PER TRIWULAN'!I161</f>
        <v xml:space="preserve"> Godong </v>
      </c>
      <c r="D167" s="36" t="str">
        <f>'PER TRIWULAN'!B161</f>
        <v>SD NEGERI 3 MANGGARMAS</v>
      </c>
      <c r="E167" s="66">
        <f>'PER TRIWULAN'!X161</f>
        <v>79460000</v>
      </c>
      <c r="F167" s="75">
        <v>79460000</v>
      </c>
      <c r="G167" s="62">
        <v>19240000</v>
      </c>
      <c r="H167" s="62">
        <v>60220000</v>
      </c>
      <c r="I167" s="62"/>
      <c r="J167" s="62">
        <f t="shared" si="8"/>
        <v>79460000</v>
      </c>
      <c r="K167" s="59">
        <f t="shared" si="9"/>
        <v>0</v>
      </c>
      <c r="L167" s="59">
        <f t="shared" si="10"/>
        <v>0</v>
      </c>
    </row>
    <row r="168" spans="2:12" s="25" customFormat="1">
      <c r="B168" s="79">
        <f t="shared" si="11"/>
        <v>157</v>
      </c>
      <c r="C168" s="54" t="str">
        <f>'PER TRIWULAN'!I162</f>
        <v xml:space="preserve"> Godong </v>
      </c>
      <c r="D168" s="36" t="str">
        <f>'PER TRIWULAN'!B162</f>
        <v>SD NEGERI 3 SAMBUNG</v>
      </c>
      <c r="E168" s="66">
        <f>'PER TRIWULAN'!X162</f>
        <v>75110000</v>
      </c>
      <c r="F168" s="75">
        <v>75110000</v>
      </c>
      <c r="G168" s="62">
        <v>39592000</v>
      </c>
      <c r="H168" s="62">
        <v>34006000</v>
      </c>
      <c r="I168" s="62">
        <v>1512000</v>
      </c>
      <c r="J168" s="62">
        <f t="shared" si="8"/>
        <v>75110000</v>
      </c>
      <c r="K168" s="59">
        <f t="shared" si="9"/>
        <v>0</v>
      </c>
      <c r="L168" s="59">
        <f t="shared" si="10"/>
        <v>0</v>
      </c>
    </row>
    <row r="169" spans="2:12" s="25" customFormat="1">
      <c r="B169" s="79">
        <f t="shared" si="11"/>
        <v>158</v>
      </c>
      <c r="C169" s="54" t="str">
        <f>'PER TRIWULAN'!I163</f>
        <v xml:space="preserve"> Godong </v>
      </c>
      <c r="D169" s="36" t="str">
        <f>'PER TRIWULAN'!B163</f>
        <v>SD NEGERI 4 GODONG</v>
      </c>
      <c r="E169" s="66">
        <f>'PER TRIWULAN'!X163</f>
        <v>129050000</v>
      </c>
      <c r="F169" s="75">
        <v>129050000</v>
      </c>
      <c r="G169" s="62">
        <v>29900000</v>
      </c>
      <c r="H169" s="62">
        <v>99150000</v>
      </c>
      <c r="I169" s="62"/>
      <c r="J169" s="62">
        <f t="shared" si="8"/>
        <v>129050000</v>
      </c>
      <c r="K169" s="59">
        <f t="shared" si="9"/>
        <v>0</v>
      </c>
      <c r="L169" s="59">
        <f t="shared" si="10"/>
        <v>0</v>
      </c>
    </row>
    <row r="170" spans="2:12" s="25" customFormat="1">
      <c r="B170" s="79">
        <f t="shared" si="11"/>
        <v>159</v>
      </c>
      <c r="C170" s="54" t="str">
        <f>'PER TRIWULAN'!I164</f>
        <v xml:space="preserve"> Godong </v>
      </c>
      <c r="D170" s="36" t="str">
        <f>'PER TRIWULAN'!B164</f>
        <v>SD NEGERI 5 GODONG</v>
      </c>
      <c r="E170" s="66">
        <f>'PER TRIWULAN'!X164</f>
        <v>75400000</v>
      </c>
      <c r="F170" s="75">
        <v>75400000</v>
      </c>
      <c r="G170" s="62">
        <v>13800000</v>
      </c>
      <c r="H170" s="62">
        <v>55547776</v>
      </c>
      <c r="I170" s="62">
        <v>5950000</v>
      </c>
      <c r="J170" s="62">
        <f t="shared" si="8"/>
        <v>75297776</v>
      </c>
      <c r="K170" s="59">
        <f t="shared" si="9"/>
        <v>0</v>
      </c>
      <c r="L170" s="59">
        <f t="shared" si="10"/>
        <v>102224</v>
      </c>
    </row>
    <row r="171" spans="2:12" s="25" customFormat="1">
      <c r="B171" s="79">
        <f t="shared" si="11"/>
        <v>160</v>
      </c>
      <c r="C171" s="54" t="str">
        <f>'PER TRIWULAN'!I165</f>
        <v xml:space="preserve"> Godong </v>
      </c>
      <c r="D171" s="36" t="str">
        <f>'PER TRIWULAN'!B165</f>
        <v>SD NEGERI ANGGASWANGI</v>
      </c>
      <c r="E171" s="66">
        <f>'PER TRIWULAN'!X165</f>
        <v>101500000</v>
      </c>
      <c r="F171" s="75">
        <v>101500000</v>
      </c>
      <c r="G171" s="62">
        <v>31406772</v>
      </c>
      <c r="H171" s="62">
        <v>67711228</v>
      </c>
      <c r="I171" s="62">
        <v>2382000</v>
      </c>
      <c r="J171" s="62">
        <f t="shared" si="8"/>
        <v>101500000</v>
      </c>
      <c r="K171" s="59">
        <f t="shared" si="9"/>
        <v>0</v>
      </c>
      <c r="L171" s="59">
        <f t="shared" si="10"/>
        <v>0</v>
      </c>
    </row>
    <row r="172" spans="2:12" s="25" customFormat="1">
      <c r="B172" s="79">
        <f t="shared" si="11"/>
        <v>161</v>
      </c>
      <c r="C172" s="54" t="str">
        <f>'PER TRIWULAN'!I166</f>
        <v xml:space="preserve"> Godong </v>
      </c>
      <c r="D172" s="36" t="str">
        <f>'PER TRIWULAN'!B166</f>
        <v>SD NEGERI BRINGIN</v>
      </c>
      <c r="E172" s="66">
        <f>'PER TRIWULAN'!X166</f>
        <v>126440000</v>
      </c>
      <c r="F172" s="75">
        <v>126440000</v>
      </c>
      <c r="G172" s="62">
        <v>18490000</v>
      </c>
      <c r="H172" s="62">
        <v>99090000</v>
      </c>
      <c r="I172" s="62">
        <v>8860000</v>
      </c>
      <c r="J172" s="62">
        <f t="shared" si="8"/>
        <v>126440000</v>
      </c>
      <c r="K172" s="59">
        <f t="shared" si="9"/>
        <v>0</v>
      </c>
      <c r="L172" s="59">
        <f t="shared" si="10"/>
        <v>0</v>
      </c>
    </row>
    <row r="173" spans="2:12" s="25" customFormat="1">
      <c r="B173" s="79">
        <f t="shared" si="11"/>
        <v>162</v>
      </c>
      <c r="C173" s="54" t="str">
        <f>'PER TRIWULAN'!I167</f>
        <v xml:space="preserve"> Godong </v>
      </c>
      <c r="D173" s="36" t="str">
        <f>'PER TRIWULAN'!B167</f>
        <v>SD NEGERI GUCI</v>
      </c>
      <c r="E173" s="66">
        <f>'PER TRIWULAN'!X167</f>
        <v>129340000</v>
      </c>
      <c r="F173" s="75">
        <v>129340000</v>
      </c>
      <c r="G173" s="62">
        <v>36038000</v>
      </c>
      <c r="H173" s="62">
        <v>85523900</v>
      </c>
      <c r="I173" s="62">
        <v>6050000</v>
      </c>
      <c r="J173" s="62">
        <f t="shared" si="8"/>
        <v>127611900</v>
      </c>
      <c r="K173" s="59">
        <f t="shared" si="9"/>
        <v>0</v>
      </c>
      <c r="L173" s="59">
        <f t="shared" si="10"/>
        <v>1728100</v>
      </c>
    </row>
    <row r="174" spans="2:12" s="25" customFormat="1">
      <c r="B174" s="79">
        <f t="shared" si="11"/>
        <v>163</v>
      </c>
      <c r="C174" s="54" t="str">
        <f>'PER TRIWULAN'!I168</f>
        <v xml:space="preserve"> Godong </v>
      </c>
      <c r="D174" s="36" t="str">
        <f>'PER TRIWULAN'!B168</f>
        <v>SD NEGERI GUNDI</v>
      </c>
      <c r="E174" s="66">
        <f>'PER TRIWULAN'!X168</f>
        <v>108170000</v>
      </c>
      <c r="F174" s="75">
        <v>108170000</v>
      </c>
      <c r="G174" s="62">
        <v>45985000</v>
      </c>
      <c r="H174" s="62">
        <v>57465000</v>
      </c>
      <c r="I174" s="62">
        <v>4720000</v>
      </c>
      <c r="J174" s="62">
        <f t="shared" si="8"/>
        <v>108170000</v>
      </c>
      <c r="K174" s="59">
        <f t="shared" si="9"/>
        <v>0</v>
      </c>
      <c r="L174" s="59">
        <f t="shared" si="10"/>
        <v>0</v>
      </c>
    </row>
    <row r="175" spans="2:12" s="25" customFormat="1">
      <c r="B175" s="79">
        <f t="shared" si="11"/>
        <v>164</v>
      </c>
      <c r="C175" s="54" t="str">
        <f>'PER TRIWULAN'!I169</f>
        <v xml:space="preserve"> Godong </v>
      </c>
      <c r="D175" s="36" t="str">
        <f>'PER TRIWULAN'!B169</f>
        <v>SD NEGERI GUYANGAN</v>
      </c>
      <c r="E175" s="66">
        <f>'PER TRIWULAN'!X169</f>
        <v>103820000</v>
      </c>
      <c r="F175" s="75">
        <v>103820000</v>
      </c>
      <c r="G175" s="62">
        <v>29335000</v>
      </c>
      <c r="H175" s="62">
        <v>73265000</v>
      </c>
      <c r="I175" s="62">
        <v>1220000</v>
      </c>
      <c r="J175" s="62">
        <f t="shared" si="8"/>
        <v>103820000</v>
      </c>
      <c r="K175" s="59">
        <f t="shared" si="9"/>
        <v>0</v>
      </c>
      <c r="L175" s="59">
        <f t="shared" si="10"/>
        <v>0</v>
      </c>
    </row>
    <row r="176" spans="2:12" s="25" customFormat="1">
      <c r="B176" s="79">
        <f t="shared" si="11"/>
        <v>165</v>
      </c>
      <c r="C176" s="54" t="str">
        <f>'PER TRIWULAN'!I170</f>
        <v xml:space="preserve"> Godong </v>
      </c>
      <c r="D176" s="36" t="str">
        <f>'PER TRIWULAN'!B170</f>
        <v>SD NEGERI JATILOR</v>
      </c>
      <c r="E176" s="66">
        <f>'PER TRIWULAN'!X170</f>
        <v>154570000</v>
      </c>
      <c r="F176" s="75">
        <v>154570000</v>
      </c>
      <c r="G176" s="62">
        <v>72115200</v>
      </c>
      <c r="H176" s="62">
        <v>79876400</v>
      </c>
      <c r="I176" s="62">
        <v>2235000</v>
      </c>
      <c r="J176" s="62">
        <f t="shared" si="8"/>
        <v>154226600</v>
      </c>
      <c r="K176" s="59">
        <f t="shared" si="9"/>
        <v>0</v>
      </c>
      <c r="L176" s="59">
        <f t="shared" si="10"/>
        <v>343400</v>
      </c>
    </row>
    <row r="177" spans="2:12" s="25" customFormat="1">
      <c r="B177" s="79">
        <f t="shared" si="11"/>
        <v>166</v>
      </c>
      <c r="C177" s="54" t="str">
        <f>'PER TRIWULAN'!I171</f>
        <v xml:space="preserve"> Godong </v>
      </c>
      <c r="D177" s="36" t="str">
        <f>'PER TRIWULAN'!B171</f>
        <v>SD NEGERI KETITANG</v>
      </c>
      <c r="E177" s="66">
        <f>'PER TRIWULAN'!X171</f>
        <v>108750000</v>
      </c>
      <c r="F177" s="75">
        <v>108750000</v>
      </c>
      <c r="G177" s="62">
        <v>26880000</v>
      </c>
      <c r="H177" s="62">
        <v>70046189</v>
      </c>
      <c r="I177" s="62">
        <v>11686500</v>
      </c>
      <c r="J177" s="62">
        <f t="shared" si="8"/>
        <v>108612689</v>
      </c>
      <c r="K177" s="59">
        <f t="shared" si="9"/>
        <v>0</v>
      </c>
      <c r="L177" s="59">
        <f t="shared" si="10"/>
        <v>137311</v>
      </c>
    </row>
    <row r="178" spans="2:12" s="25" customFormat="1">
      <c r="B178" s="79">
        <f t="shared" si="11"/>
        <v>167</v>
      </c>
      <c r="C178" s="54" t="str">
        <f>'PER TRIWULAN'!I172</f>
        <v xml:space="preserve"> Godong </v>
      </c>
      <c r="D178" s="36" t="str">
        <f>'PER TRIWULAN'!B172</f>
        <v>SD NEGERI MANGGARWETAN</v>
      </c>
      <c r="E178" s="66">
        <f>'PER TRIWULAN'!X172</f>
        <v>84390000</v>
      </c>
      <c r="F178" s="75">
        <v>84390000</v>
      </c>
      <c r="G178" s="62">
        <v>26640000</v>
      </c>
      <c r="H178" s="62">
        <v>53359975</v>
      </c>
      <c r="I178" s="62">
        <v>4390000</v>
      </c>
      <c r="J178" s="62">
        <f t="shared" si="8"/>
        <v>84389975</v>
      </c>
      <c r="K178" s="59">
        <f t="shared" si="9"/>
        <v>0</v>
      </c>
      <c r="L178" s="59">
        <f t="shared" si="10"/>
        <v>25</v>
      </c>
    </row>
    <row r="179" spans="2:12" s="25" customFormat="1">
      <c r="B179" s="79">
        <f t="shared" si="11"/>
        <v>168</v>
      </c>
      <c r="C179" s="54" t="str">
        <f>'PER TRIWULAN'!I173</f>
        <v xml:space="preserve"> Godong </v>
      </c>
      <c r="D179" s="36" t="str">
        <f>'PER TRIWULAN'!B173</f>
        <v>SD NEGERI RAJEK</v>
      </c>
      <c r="E179" s="66">
        <f>'PER TRIWULAN'!X173</f>
        <v>92800000</v>
      </c>
      <c r="F179" s="75">
        <v>92800000</v>
      </c>
      <c r="G179" s="62">
        <v>36776300</v>
      </c>
      <c r="H179" s="62">
        <v>48133700</v>
      </c>
      <c r="I179" s="62">
        <v>7890000</v>
      </c>
      <c r="J179" s="62">
        <f t="shared" si="8"/>
        <v>92800000</v>
      </c>
      <c r="K179" s="59">
        <f t="shared" si="9"/>
        <v>0</v>
      </c>
      <c r="L179" s="59">
        <f t="shared" si="10"/>
        <v>0</v>
      </c>
    </row>
    <row r="180" spans="2:12" s="25" customFormat="1">
      <c r="B180" s="79">
        <f t="shared" si="11"/>
        <v>169</v>
      </c>
      <c r="C180" s="54" t="str">
        <f>'PER TRIWULAN'!I174</f>
        <v xml:space="preserve"> Godong </v>
      </c>
      <c r="D180" s="36" t="str">
        <f>'PER TRIWULAN'!B174</f>
        <v>SD NEGERI SUMBERAGUNG</v>
      </c>
      <c r="E180" s="66">
        <f>'PER TRIWULAN'!X174</f>
        <v>74820000</v>
      </c>
      <c r="F180" s="75">
        <v>74820000</v>
      </c>
      <c r="G180" s="62">
        <v>19530000</v>
      </c>
      <c r="H180" s="62">
        <v>53563150</v>
      </c>
      <c r="I180" s="62">
        <v>1725000</v>
      </c>
      <c r="J180" s="62">
        <f t="shared" si="8"/>
        <v>74818150</v>
      </c>
      <c r="K180" s="59">
        <f t="shared" si="9"/>
        <v>0</v>
      </c>
      <c r="L180" s="59">
        <f t="shared" si="10"/>
        <v>1850</v>
      </c>
    </row>
    <row r="181" spans="2:12" s="25" customFormat="1">
      <c r="B181" s="79">
        <f t="shared" si="11"/>
        <v>170</v>
      </c>
      <c r="C181" s="54" t="str">
        <f>'PER TRIWULAN'!I175</f>
        <v xml:space="preserve"> Godong </v>
      </c>
      <c r="D181" s="36" t="str">
        <f>'PER TRIWULAN'!B175</f>
        <v>SD NEGERI TINANDING</v>
      </c>
      <c r="E181" s="66">
        <f>'PER TRIWULAN'!X175</f>
        <v>66410000</v>
      </c>
      <c r="F181" s="75">
        <v>66410000</v>
      </c>
      <c r="G181" s="62">
        <v>13200000</v>
      </c>
      <c r="H181" s="62">
        <v>53210000</v>
      </c>
      <c r="I181" s="62"/>
      <c r="J181" s="62">
        <f t="shared" si="8"/>
        <v>66410000</v>
      </c>
      <c r="K181" s="59">
        <f t="shared" si="9"/>
        <v>0</v>
      </c>
      <c r="L181" s="59">
        <f t="shared" si="10"/>
        <v>0</v>
      </c>
    </row>
    <row r="182" spans="2:12" s="25" customFormat="1">
      <c r="B182" s="79">
        <f t="shared" si="11"/>
        <v>171</v>
      </c>
      <c r="C182" s="54" t="str">
        <f>'PER TRIWULAN'!I176</f>
        <v xml:space="preserve"> Godong </v>
      </c>
      <c r="D182" s="36" t="str">
        <f>'PER TRIWULAN'!B176</f>
        <v>SD NEGERI TUNGU</v>
      </c>
      <c r="E182" s="66">
        <f>'PER TRIWULAN'!X176</f>
        <v>45240000</v>
      </c>
      <c r="F182" s="75">
        <v>45240000</v>
      </c>
      <c r="G182" s="62">
        <v>16260000</v>
      </c>
      <c r="H182" s="62">
        <v>26752500</v>
      </c>
      <c r="I182" s="62">
        <v>2227500</v>
      </c>
      <c r="J182" s="62">
        <f t="shared" si="8"/>
        <v>45240000</v>
      </c>
      <c r="K182" s="59">
        <f t="shared" si="9"/>
        <v>0</v>
      </c>
      <c r="L182" s="59">
        <f t="shared" si="10"/>
        <v>0</v>
      </c>
    </row>
    <row r="183" spans="2:12" s="25" customFormat="1">
      <c r="B183" s="79">
        <f t="shared" si="11"/>
        <v>172</v>
      </c>
      <c r="C183" s="54" t="str">
        <f>'PER TRIWULAN'!I177</f>
        <v xml:space="preserve"> Godong </v>
      </c>
      <c r="D183" s="36" t="str">
        <f>'PER TRIWULAN'!B177</f>
        <v>SD NEGERI WANUTUNGGAL</v>
      </c>
      <c r="E183" s="66">
        <f>'PER TRIWULAN'!X177</f>
        <v>98020000</v>
      </c>
      <c r="F183" s="75">
        <v>98020000</v>
      </c>
      <c r="G183" s="62">
        <v>18500000</v>
      </c>
      <c r="H183" s="62">
        <v>79520000</v>
      </c>
      <c r="I183" s="62"/>
      <c r="J183" s="62">
        <f t="shared" si="8"/>
        <v>98020000</v>
      </c>
      <c r="K183" s="59">
        <f t="shared" si="9"/>
        <v>0</v>
      </c>
      <c r="L183" s="59">
        <f t="shared" si="10"/>
        <v>0</v>
      </c>
    </row>
    <row r="184" spans="2:12" s="25" customFormat="1">
      <c r="B184" s="79">
        <f t="shared" si="11"/>
        <v>173</v>
      </c>
      <c r="C184" s="54" t="str">
        <f>'PER TRIWULAN'!I178</f>
        <v xml:space="preserve"> Godong </v>
      </c>
      <c r="D184" s="36" t="str">
        <f>'PER TRIWULAN'!B178</f>
        <v>SD NEGERI WERDOYO</v>
      </c>
      <c r="E184" s="66">
        <f>'PER TRIWULAN'!X178</f>
        <v>124990000</v>
      </c>
      <c r="F184" s="75">
        <v>124990000</v>
      </c>
      <c r="G184" s="62">
        <v>38932000</v>
      </c>
      <c r="H184" s="62">
        <v>83296400</v>
      </c>
      <c r="I184" s="62">
        <v>2750000</v>
      </c>
      <c r="J184" s="62">
        <f t="shared" si="8"/>
        <v>124978400</v>
      </c>
      <c r="K184" s="59">
        <f t="shared" si="9"/>
        <v>0</v>
      </c>
      <c r="L184" s="59">
        <f t="shared" si="10"/>
        <v>11600</v>
      </c>
    </row>
    <row r="185" spans="2:12" s="25" customFormat="1">
      <c r="B185" s="79">
        <f t="shared" si="11"/>
        <v>174</v>
      </c>
      <c r="C185" s="54" t="str">
        <f>'PER TRIWULAN'!I179</f>
        <v xml:space="preserve"> Grobogan </v>
      </c>
      <c r="D185" s="36" t="str">
        <f>'PER TRIWULAN'!B179</f>
        <v>SD NEGERI 1 GETASREJO</v>
      </c>
      <c r="E185" s="66">
        <f>'PER TRIWULAN'!X179</f>
        <v>144130000</v>
      </c>
      <c r="F185" s="75">
        <v>144130000</v>
      </c>
      <c r="G185" s="62">
        <v>38865000</v>
      </c>
      <c r="H185" s="62">
        <v>86639975</v>
      </c>
      <c r="I185" s="62">
        <v>18625025</v>
      </c>
      <c r="J185" s="62">
        <f t="shared" si="8"/>
        <v>144130000</v>
      </c>
      <c r="K185" s="59">
        <f t="shared" si="9"/>
        <v>0</v>
      </c>
      <c r="L185" s="59">
        <f t="shared" si="10"/>
        <v>0</v>
      </c>
    </row>
    <row r="186" spans="2:12" s="25" customFormat="1">
      <c r="B186" s="79">
        <f t="shared" si="11"/>
        <v>175</v>
      </c>
      <c r="C186" s="54" t="str">
        <f>'PER TRIWULAN'!I180</f>
        <v xml:space="preserve"> Grobogan </v>
      </c>
      <c r="D186" s="36" t="str">
        <f>'PER TRIWULAN'!B180</f>
        <v>SD NEGERI 1 GROBOGAN</v>
      </c>
      <c r="E186" s="66">
        <f>'PER TRIWULAN'!X180</f>
        <v>136300000</v>
      </c>
      <c r="F186" s="75">
        <v>136300000</v>
      </c>
      <c r="G186" s="62">
        <v>9600000</v>
      </c>
      <c r="H186" s="62">
        <v>109402500</v>
      </c>
      <c r="I186" s="62">
        <v>17297500</v>
      </c>
      <c r="J186" s="62">
        <f t="shared" si="8"/>
        <v>136300000</v>
      </c>
      <c r="K186" s="59">
        <f t="shared" si="9"/>
        <v>0</v>
      </c>
      <c r="L186" s="59">
        <f t="shared" si="10"/>
        <v>0</v>
      </c>
    </row>
    <row r="187" spans="2:12" s="25" customFormat="1">
      <c r="B187" s="79">
        <f t="shared" si="11"/>
        <v>176</v>
      </c>
      <c r="C187" s="54" t="str">
        <f>'PER TRIWULAN'!I181</f>
        <v xml:space="preserve"> Grobogan </v>
      </c>
      <c r="D187" s="36" t="str">
        <f>'PER TRIWULAN'!B181</f>
        <v>SD NEGERI 1 JATIPOHON</v>
      </c>
      <c r="E187" s="66">
        <f>'PER TRIWULAN'!X181</f>
        <v>167330000</v>
      </c>
      <c r="F187" s="75">
        <v>167330000</v>
      </c>
      <c r="G187" s="62">
        <v>65500000</v>
      </c>
      <c r="H187" s="62">
        <v>88897000</v>
      </c>
      <c r="I187" s="62">
        <v>12933000</v>
      </c>
      <c r="J187" s="62">
        <f t="shared" si="8"/>
        <v>167330000</v>
      </c>
      <c r="K187" s="59">
        <f t="shared" si="9"/>
        <v>0</v>
      </c>
      <c r="L187" s="59">
        <f t="shared" si="10"/>
        <v>0</v>
      </c>
    </row>
    <row r="188" spans="2:12" s="25" customFormat="1">
      <c r="B188" s="79">
        <f t="shared" si="11"/>
        <v>177</v>
      </c>
      <c r="C188" s="54" t="str">
        <f>'PER TRIWULAN'!I182</f>
        <v xml:space="preserve"> Grobogan </v>
      </c>
      <c r="D188" s="36" t="str">
        <f>'PER TRIWULAN'!B182</f>
        <v>SD NEGERI 1 KARANGREJO</v>
      </c>
      <c r="E188" s="66">
        <f>'PER TRIWULAN'!X182</f>
        <v>74240000</v>
      </c>
      <c r="F188" s="75">
        <v>74240000</v>
      </c>
      <c r="G188" s="62">
        <v>38532800</v>
      </c>
      <c r="H188" s="62">
        <v>32302159</v>
      </c>
      <c r="I188" s="62">
        <v>3070000</v>
      </c>
      <c r="J188" s="62">
        <f t="shared" si="8"/>
        <v>73904959</v>
      </c>
      <c r="K188" s="59">
        <f t="shared" si="9"/>
        <v>0</v>
      </c>
      <c r="L188" s="59">
        <f t="shared" si="10"/>
        <v>335041</v>
      </c>
    </row>
    <row r="189" spans="2:12" s="25" customFormat="1">
      <c r="B189" s="79">
        <f t="shared" si="11"/>
        <v>178</v>
      </c>
      <c r="C189" s="54" t="str">
        <f>'PER TRIWULAN'!I183</f>
        <v xml:space="preserve"> Grobogan </v>
      </c>
      <c r="D189" s="36" t="str">
        <f>'PER TRIWULAN'!B183</f>
        <v>SD NEGERI 1 LEBAK</v>
      </c>
      <c r="E189" s="66">
        <f>'PER TRIWULAN'!X183</f>
        <v>135140000</v>
      </c>
      <c r="F189" s="75">
        <v>135140000</v>
      </c>
      <c r="G189" s="62">
        <v>28337500</v>
      </c>
      <c r="H189" s="62">
        <v>88832500</v>
      </c>
      <c r="I189" s="62">
        <v>17970000</v>
      </c>
      <c r="J189" s="62">
        <f t="shared" si="8"/>
        <v>135140000</v>
      </c>
      <c r="K189" s="59">
        <f t="shared" si="9"/>
        <v>0</v>
      </c>
      <c r="L189" s="59">
        <f t="shared" si="10"/>
        <v>0</v>
      </c>
    </row>
    <row r="190" spans="2:12" s="25" customFormat="1">
      <c r="B190" s="79">
        <f t="shared" si="11"/>
        <v>179</v>
      </c>
      <c r="C190" s="54" t="str">
        <f>'PER TRIWULAN'!I184</f>
        <v xml:space="preserve"> Grobogan </v>
      </c>
      <c r="D190" s="36" t="str">
        <f>'PER TRIWULAN'!B184</f>
        <v>SD NEGERI 1 LEBENGJUMUK</v>
      </c>
      <c r="E190" s="66">
        <f>'PER TRIWULAN'!X184</f>
        <v>92220000</v>
      </c>
      <c r="F190" s="75">
        <v>92220000</v>
      </c>
      <c r="G190" s="62">
        <v>38003000</v>
      </c>
      <c r="H190" s="62">
        <v>47380500</v>
      </c>
      <c r="I190" s="62">
        <v>6836500</v>
      </c>
      <c r="J190" s="62">
        <f t="shared" si="8"/>
        <v>92220000</v>
      </c>
      <c r="K190" s="59">
        <f t="shared" si="9"/>
        <v>0</v>
      </c>
      <c r="L190" s="59">
        <f t="shared" si="10"/>
        <v>0</v>
      </c>
    </row>
    <row r="191" spans="2:12" s="25" customFormat="1">
      <c r="B191" s="79">
        <f t="shared" si="11"/>
        <v>180</v>
      </c>
      <c r="C191" s="54" t="str">
        <f>'PER TRIWULAN'!I185</f>
        <v xml:space="preserve"> Grobogan </v>
      </c>
      <c r="D191" s="36" t="str">
        <f>'PER TRIWULAN'!B185</f>
        <v>SD NEGERI 1 NGABENREJO</v>
      </c>
      <c r="E191" s="66">
        <f>'PER TRIWULAN'!X185</f>
        <v>58870000</v>
      </c>
      <c r="F191" s="75">
        <v>58870000</v>
      </c>
      <c r="G191" s="62">
        <v>11550000</v>
      </c>
      <c r="H191" s="62">
        <v>41174450</v>
      </c>
      <c r="I191" s="62">
        <v>6145550</v>
      </c>
      <c r="J191" s="62">
        <f t="shared" si="8"/>
        <v>58870000</v>
      </c>
      <c r="K191" s="59">
        <f t="shared" si="9"/>
        <v>0</v>
      </c>
      <c r="L191" s="59">
        <f t="shared" si="10"/>
        <v>0</v>
      </c>
    </row>
    <row r="192" spans="2:12" s="25" customFormat="1">
      <c r="B192" s="79">
        <f t="shared" si="11"/>
        <v>181</v>
      </c>
      <c r="C192" s="54" t="str">
        <f>'PER TRIWULAN'!I186</f>
        <v xml:space="preserve"> Grobogan </v>
      </c>
      <c r="D192" s="36" t="str">
        <f>'PER TRIWULAN'!B186</f>
        <v>SD NEGERI 1 PUTATSARI</v>
      </c>
      <c r="E192" s="66">
        <f>'PER TRIWULAN'!X186</f>
        <v>109330000</v>
      </c>
      <c r="F192" s="75">
        <v>109330000</v>
      </c>
      <c r="G192" s="62">
        <v>65522400</v>
      </c>
      <c r="H192" s="62">
        <v>40168600</v>
      </c>
      <c r="I192" s="62">
        <v>3639000</v>
      </c>
      <c r="J192" s="62">
        <f t="shared" si="8"/>
        <v>109330000</v>
      </c>
      <c r="K192" s="59">
        <f t="shared" si="9"/>
        <v>0</v>
      </c>
      <c r="L192" s="59">
        <f t="shared" si="10"/>
        <v>0</v>
      </c>
    </row>
    <row r="193" spans="2:12" s="25" customFormat="1">
      <c r="B193" s="79">
        <f t="shared" si="11"/>
        <v>182</v>
      </c>
      <c r="C193" s="54" t="str">
        <f>'PER TRIWULAN'!I187</f>
        <v xml:space="preserve"> Grobogan </v>
      </c>
      <c r="D193" s="36" t="str">
        <f>'PER TRIWULAN'!B187</f>
        <v>SD NEGERI 1 REJOSARI</v>
      </c>
      <c r="E193" s="66">
        <f>'PER TRIWULAN'!X187</f>
        <v>117160000</v>
      </c>
      <c r="F193" s="75">
        <v>116000000</v>
      </c>
      <c r="G193" s="62">
        <v>22042000</v>
      </c>
      <c r="H193" s="62">
        <v>80867375</v>
      </c>
      <c r="I193" s="62">
        <v>13090625</v>
      </c>
      <c r="J193" s="62">
        <f t="shared" si="8"/>
        <v>116000000</v>
      </c>
      <c r="K193" s="59">
        <f t="shared" si="9"/>
        <v>1160000</v>
      </c>
      <c r="L193" s="59">
        <f t="shared" si="10"/>
        <v>0</v>
      </c>
    </row>
    <row r="194" spans="2:12" s="25" customFormat="1">
      <c r="B194" s="79">
        <f t="shared" si="11"/>
        <v>183</v>
      </c>
      <c r="C194" s="54" t="str">
        <f>'PER TRIWULAN'!I188</f>
        <v xml:space="preserve"> Grobogan </v>
      </c>
      <c r="D194" s="36" t="str">
        <f>'PER TRIWULAN'!B188</f>
        <v>SD NEGERI 1 SEDAYU</v>
      </c>
      <c r="E194" s="66">
        <f>'PER TRIWULAN'!X188</f>
        <v>84970000</v>
      </c>
      <c r="F194" s="75">
        <v>84970000</v>
      </c>
      <c r="G194" s="62">
        <v>28893400</v>
      </c>
      <c r="H194" s="62">
        <v>41078600</v>
      </c>
      <c r="I194" s="62">
        <v>14998000</v>
      </c>
      <c r="J194" s="62">
        <f t="shared" si="8"/>
        <v>84970000</v>
      </c>
      <c r="K194" s="59">
        <f t="shared" si="9"/>
        <v>0</v>
      </c>
      <c r="L194" s="59">
        <f t="shared" si="10"/>
        <v>0</v>
      </c>
    </row>
    <row r="195" spans="2:12" s="25" customFormat="1">
      <c r="B195" s="79">
        <f t="shared" si="11"/>
        <v>184</v>
      </c>
      <c r="C195" s="54" t="str">
        <f>'PER TRIWULAN'!I189</f>
        <v xml:space="preserve"> Grobogan </v>
      </c>
      <c r="D195" s="36" t="str">
        <f>'PER TRIWULAN'!B189</f>
        <v>SD NEGERI 1 TANGGUNGHARJO</v>
      </c>
      <c r="E195" s="66">
        <f>'PER TRIWULAN'!X189</f>
        <v>62350000</v>
      </c>
      <c r="F195" s="75">
        <v>62350000</v>
      </c>
      <c r="G195" s="62">
        <v>12470000</v>
      </c>
      <c r="H195" s="62">
        <v>44216000</v>
      </c>
      <c r="I195" s="62">
        <v>5664000</v>
      </c>
      <c r="J195" s="62">
        <f t="shared" si="8"/>
        <v>62350000</v>
      </c>
      <c r="K195" s="59">
        <f t="shared" si="9"/>
        <v>0</v>
      </c>
      <c r="L195" s="59">
        <f t="shared" si="10"/>
        <v>0</v>
      </c>
    </row>
    <row r="196" spans="2:12" s="25" customFormat="1">
      <c r="B196" s="79">
        <f t="shared" si="11"/>
        <v>185</v>
      </c>
      <c r="C196" s="54" t="str">
        <f>'PER TRIWULAN'!I190</f>
        <v xml:space="preserve"> Grobogan </v>
      </c>
      <c r="D196" s="36" t="str">
        <f>'PER TRIWULAN'!B190</f>
        <v>SD NEGERI 1 TEGUHAN</v>
      </c>
      <c r="E196" s="66">
        <f>'PER TRIWULAN'!X190</f>
        <v>75400000</v>
      </c>
      <c r="F196" s="75">
        <v>75400000</v>
      </c>
      <c r="G196" s="62">
        <v>37836400</v>
      </c>
      <c r="H196" s="62">
        <v>30618600</v>
      </c>
      <c r="I196" s="62">
        <v>6945000</v>
      </c>
      <c r="J196" s="62">
        <f t="shared" si="8"/>
        <v>75400000</v>
      </c>
      <c r="K196" s="59">
        <f t="shared" si="9"/>
        <v>0</v>
      </c>
      <c r="L196" s="59">
        <f t="shared" si="10"/>
        <v>0</v>
      </c>
    </row>
    <row r="197" spans="2:12" s="25" customFormat="1">
      <c r="B197" s="79">
        <f t="shared" si="11"/>
        <v>186</v>
      </c>
      <c r="C197" s="54" t="str">
        <f>'PER TRIWULAN'!I191</f>
        <v xml:space="preserve"> Grobogan </v>
      </c>
      <c r="D197" s="36" t="str">
        <f>'PER TRIWULAN'!B191</f>
        <v>SD NEGERI 2 GROBOGAN</v>
      </c>
      <c r="E197" s="66">
        <f>'PER TRIWULAN'!X191</f>
        <v>92800000</v>
      </c>
      <c r="F197" s="75">
        <v>92800000</v>
      </c>
      <c r="G197" s="62">
        <v>19448000</v>
      </c>
      <c r="H197" s="62">
        <v>63642000</v>
      </c>
      <c r="I197" s="62">
        <v>9710000</v>
      </c>
      <c r="J197" s="62">
        <f t="shared" si="8"/>
        <v>92800000</v>
      </c>
      <c r="K197" s="59">
        <f t="shared" si="9"/>
        <v>0</v>
      </c>
      <c r="L197" s="59">
        <f t="shared" si="10"/>
        <v>0</v>
      </c>
    </row>
    <row r="198" spans="2:12" s="25" customFormat="1">
      <c r="B198" s="79">
        <f t="shared" si="11"/>
        <v>187</v>
      </c>
      <c r="C198" s="54" t="str">
        <f>'PER TRIWULAN'!I192</f>
        <v xml:space="preserve"> Grobogan </v>
      </c>
      <c r="D198" s="36" t="str">
        <f>'PER TRIWULAN'!B192</f>
        <v>SD NEGERI 2 JATIPOHON</v>
      </c>
      <c r="E198" s="66">
        <f>'PER TRIWULAN'!X192</f>
        <v>91060000</v>
      </c>
      <c r="F198" s="75">
        <v>91060000</v>
      </c>
      <c r="G198" s="62">
        <v>40160450</v>
      </c>
      <c r="H198" s="62">
        <v>42955550</v>
      </c>
      <c r="I198" s="62">
        <v>7944000</v>
      </c>
      <c r="J198" s="62">
        <f t="shared" si="8"/>
        <v>91060000</v>
      </c>
      <c r="K198" s="59">
        <f t="shared" si="9"/>
        <v>0</v>
      </c>
      <c r="L198" s="59">
        <f t="shared" si="10"/>
        <v>0</v>
      </c>
    </row>
    <row r="199" spans="2:12" s="25" customFormat="1">
      <c r="B199" s="79">
        <f t="shared" si="11"/>
        <v>188</v>
      </c>
      <c r="C199" s="54" t="str">
        <f>'PER TRIWULAN'!I193</f>
        <v xml:space="preserve"> Grobogan </v>
      </c>
      <c r="D199" s="36" t="str">
        <f>'PER TRIWULAN'!B193</f>
        <v>SD NEGERI 2 LEBAK</v>
      </c>
      <c r="E199" s="66">
        <f>'PER TRIWULAN'!X193</f>
        <v>93380000</v>
      </c>
      <c r="F199" s="75">
        <v>93380000</v>
      </c>
      <c r="G199" s="62">
        <v>44066200</v>
      </c>
      <c r="H199" s="62">
        <v>43784300</v>
      </c>
      <c r="I199" s="62">
        <v>5529500</v>
      </c>
      <c r="J199" s="62">
        <f t="shared" si="8"/>
        <v>93380000</v>
      </c>
      <c r="K199" s="59">
        <f t="shared" si="9"/>
        <v>0</v>
      </c>
      <c r="L199" s="59">
        <f t="shared" si="10"/>
        <v>0</v>
      </c>
    </row>
    <row r="200" spans="2:12" s="25" customFormat="1">
      <c r="B200" s="79">
        <f t="shared" si="11"/>
        <v>189</v>
      </c>
      <c r="C200" s="54" t="str">
        <f>'PER TRIWULAN'!I194</f>
        <v xml:space="preserve"> Grobogan </v>
      </c>
      <c r="D200" s="36" t="str">
        <f>'PER TRIWULAN'!B194</f>
        <v>SD NEGERI 2 LEBENGJUMUK</v>
      </c>
      <c r="E200" s="66">
        <f>'PER TRIWULAN'!X194</f>
        <v>48720000</v>
      </c>
      <c r="F200" s="75">
        <v>48720000</v>
      </c>
      <c r="G200" s="62">
        <v>23446000</v>
      </c>
      <c r="H200" s="62">
        <v>17695000</v>
      </c>
      <c r="I200" s="62">
        <v>7579000</v>
      </c>
      <c r="J200" s="62">
        <f t="shared" si="8"/>
        <v>48720000</v>
      </c>
      <c r="K200" s="59">
        <f t="shared" si="9"/>
        <v>0</v>
      </c>
      <c r="L200" s="59">
        <f t="shared" si="10"/>
        <v>0</v>
      </c>
    </row>
    <row r="201" spans="2:12" s="25" customFormat="1">
      <c r="B201" s="79">
        <f t="shared" si="11"/>
        <v>190</v>
      </c>
      <c r="C201" s="54" t="str">
        <f>'PER TRIWULAN'!I195</f>
        <v xml:space="preserve"> Grobogan </v>
      </c>
      <c r="D201" s="36" t="str">
        <f>'PER TRIWULAN'!B195</f>
        <v>SD NEGERI 2 NGABENREJO</v>
      </c>
      <c r="E201" s="66">
        <f>'PER TRIWULAN'!X195</f>
        <v>81490000</v>
      </c>
      <c r="F201" s="75">
        <v>81490000</v>
      </c>
      <c r="G201" s="62">
        <v>24111750</v>
      </c>
      <c r="H201" s="62">
        <v>43485000</v>
      </c>
      <c r="I201" s="62">
        <v>13893250</v>
      </c>
      <c r="J201" s="62">
        <f t="shared" si="8"/>
        <v>81490000</v>
      </c>
      <c r="K201" s="59">
        <f t="shared" si="9"/>
        <v>0</v>
      </c>
      <c r="L201" s="59">
        <f t="shared" si="10"/>
        <v>0</v>
      </c>
    </row>
    <row r="202" spans="2:12" s="25" customFormat="1">
      <c r="B202" s="79">
        <f t="shared" si="11"/>
        <v>191</v>
      </c>
      <c r="C202" s="54" t="str">
        <f>'PER TRIWULAN'!I196</f>
        <v xml:space="preserve"> Grobogan </v>
      </c>
      <c r="D202" s="36" t="str">
        <f>'PER TRIWULAN'!B196</f>
        <v>SD NEGERI 2 PUTATSARI</v>
      </c>
      <c r="E202" s="66">
        <f>'PER TRIWULAN'!X196</f>
        <v>93670000</v>
      </c>
      <c r="F202" s="75">
        <v>93670000</v>
      </c>
      <c r="G202" s="62">
        <v>36891000</v>
      </c>
      <c r="H202" s="62">
        <v>47052500</v>
      </c>
      <c r="I202" s="62">
        <v>9726500</v>
      </c>
      <c r="J202" s="62">
        <f t="shared" si="8"/>
        <v>93670000</v>
      </c>
      <c r="K202" s="59">
        <f t="shared" si="9"/>
        <v>0</v>
      </c>
      <c r="L202" s="59">
        <f t="shared" si="10"/>
        <v>0</v>
      </c>
    </row>
    <row r="203" spans="2:12" s="25" customFormat="1">
      <c r="B203" s="79">
        <f t="shared" si="11"/>
        <v>192</v>
      </c>
      <c r="C203" s="54" t="str">
        <f>'PER TRIWULAN'!I197</f>
        <v xml:space="preserve"> Grobogan </v>
      </c>
      <c r="D203" s="36" t="str">
        <f>'PER TRIWULAN'!B197</f>
        <v>SD NEGERI 2 REJOSARI</v>
      </c>
      <c r="E203" s="66">
        <f>'PER TRIWULAN'!X197</f>
        <v>88450000</v>
      </c>
      <c r="F203" s="75">
        <v>88450000</v>
      </c>
      <c r="G203" s="62">
        <v>47095185</v>
      </c>
      <c r="H203" s="62">
        <v>41354815</v>
      </c>
      <c r="I203" s="62">
        <v>0</v>
      </c>
      <c r="J203" s="62">
        <f t="shared" si="8"/>
        <v>88450000</v>
      </c>
      <c r="K203" s="59">
        <f t="shared" si="9"/>
        <v>0</v>
      </c>
      <c r="L203" s="59">
        <f t="shared" si="10"/>
        <v>0</v>
      </c>
    </row>
    <row r="204" spans="2:12" s="25" customFormat="1">
      <c r="B204" s="79">
        <f t="shared" si="11"/>
        <v>193</v>
      </c>
      <c r="C204" s="54" t="str">
        <f>'PER TRIWULAN'!I198</f>
        <v xml:space="preserve"> Grobogan </v>
      </c>
      <c r="D204" s="36" t="str">
        <f>'PER TRIWULAN'!B198</f>
        <v>SD NEGERI 2 SEDAYU</v>
      </c>
      <c r="E204" s="66">
        <f>'PER TRIWULAN'!X198</f>
        <v>82940000</v>
      </c>
      <c r="F204" s="75">
        <v>82940000</v>
      </c>
      <c r="G204" s="62">
        <v>32690000</v>
      </c>
      <c r="H204" s="62">
        <v>35792500</v>
      </c>
      <c r="I204" s="62">
        <v>14457500</v>
      </c>
      <c r="J204" s="62">
        <f t="shared" si="8"/>
        <v>82940000</v>
      </c>
      <c r="K204" s="59">
        <f t="shared" si="9"/>
        <v>0</v>
      </c>
      <c r="L204" s="59">
        <f t="shared" si="10"/>
        <v>0</v>
      </c>
    </row>
    <row r="205" spans="2:12" s="25" customFormat="1">
      <c r="B205" s="79">
        <f t="shared" si="11"/>
        <v>194</v>
      </c>
      <c r="C205" s="54" t="str">
        <f>'PER TRIWULAN'!I199</f>
        <v xml:space="preserve"> Grobogan </v>
      </c>
      <c r="D205" s="36" t="str">
        <f>'PER TRIWULAN'!B199</f>
        <v>SD NEGERI 2 TANGGUNGHARJO</v>
      </c>
      <c r="E205" s="66">
        <f>'PER TRIWULAN'!X199</f>
        <v>144420000</v>
      </c>
      <c r="F205" s="75">
        <v>144420000</v>
      </c>
      <c r="G205" s="62">
        <v>61643000</v>
      </c>
      <c r="H205" s="62">
        <v>65496875</v>
      </c>
      <c r="I205" s="62">
        <v>17280125</v>
      </c>
      <c r="J205" s="62">
        <f t="shared" ref="J205:J268" si="12">SUM(G205:I205)</f>
        <v>144420000</v>
      </c>
      <c r="K205" s="59">
        <f t="shared" ref="K205:K268" si="13">E205-F205</f>
        <v>0</v>
      </c>
      <c r="L205" s="59">
        <f t="shared" ref="L205:L268" si="14">F205-J205</f>
        <v>0</v>
      </c>
    </row>
    <row r="206" spans="2:12" s="25" customFormat="1">
      <c r="B206" s="79">
        <f t="shared" ref="B206:B269" si="15">B205+1</f>
        <v>195</v>
      </c>
      <c r="C206" s="54" t="str">
        <f>'PER TRIWULAN'!I200</f>
        <v xml:space="preserve"> Grobogan </v>
      </c>
      <c r="D206" s="36" t="str">
        <f>'PER TRIWULAN'!B200</f>
        <v>SD NEGERI 2 TEGUHAN</v>
      </c>
      <c r="E206" s="66">
        <f>'PER TRIWULAN'!X200</f>
        <v>118900000</v>
      </c>
      <c r="F206" s="75">
        <v>118900000</v>
      </c>
      <c r="G206" s="62">
        <v>39421000</v>
      </c>
      <c r="H206" s="62">
        <v>52082510</v>
      </c>
      <c r="I206" s="62">
        <v>27396490</v>
      </c>
      <c r="J206" s="62">
        <f t="shared" si="12"/>
        <v>118900000</v>
      </c>
      <c r="K206" s="59">
        <f t="shared" si="13"/>
        <v>0</v>
      </c>
      <c r="L206" s="59">
        <f t="shared" si="14"/>
        <v>0</v>
      </c>
    </row>
    <row r="207" spans="2:12" s="25" customFormat="1">
      <c r="B207" s="79">
        <f t="shared" si="15"/>
        <v>196</v>
      </c>
      <c r="C207" s="54" t="str">
        <f>'PER TRIWULAN'!I201</f>
        <v xml:space="preserve"> Grobogan </v>
      </c>
      <c r="D207" s="36" t="str">
        <f>'PER TRIWULAN'!B201</f>
        <v>SD NEGERI 3 GETASREJO</v>
      </c>
      <c r="E207" s="66">
        <f>'PER TRIWULAN'!X201</f>
        <v>76850000</v>
      </c>
      <c r="F207" s="75">
        <v>76850000</v>
      </c>
      <c r="G207" s="62">
        <v>24737200</v>
      </c>
      <c r="H207" s="62">
        <v>46610750</v>
      </c>
      <c r="I207" s="62">
        <v>5502050</v>
      </c>
      <c r="J207" s="62">
        <f t="shared" si="12"/>
        <v>76850000</v>
      </c>
      <c r="K207" s="59">
        <f t="shared" si="13"/>
        <v>0</v>
      </c>
      <c r="L207" s="59">
        <f t="shared" si="14"/>
        <v>0</v>
      </c>
    </row>
    <row r="208" spans="2:12" s="25" customFormat="1">
      <c r="B208" s="79">
        <f t="shared" si="15"/>
        <v>197</v>
      </c>
      <c r="C208" s="54" t="str">
        <f>'PER TRIWULAN'!I202</f>
        <v xml:space="preserve"> Grobogan </v>
      </c>
      <c r="D208" s="36" t="str">
        <f>'PER TRIWULAN'!B202</f>
        <v>SD NEGERI 3 GROBOGAN</v>
      </c>
      <c r="E208" s="66">
        <f>'PER TRIWULAN'!X202</f>
        <v>99180000</v>
      </c>
      <c r="F208" s="75">
        <v>99180000</v>
      </c>
      <c r="G208" s="62">
        <v>39686400</v>
      </c>
      <c r="H208" s="62">
        <v>50105600</v>
      </c>
      <c r="I208" s="62">
        <v>9388000</v>
      </c>
      <c r="J208" s="62">
        <f t="shared" si="12"/>
        <v>99180000</v>
      </c>
      <c r="K208" s="59">
        <f t="shared" si="13"/>
        <v>0</v>
      </c>
      <c r="L208" s="59">
        <f t="shared" si="14"/>
        <v>0</v>
      </c>
    </row>
    <row r="209" spans="2:12" s="25" customFormat="1">
      <c r="B209" s="79">
        <f t="shared" si="15"/>
        <v>198</v>
      </c>
      <c r="C209" s="54" t="str">
        <f>'PER TRIWULAN'!I203</f>
        <v xml:space="preserve"> Grobogan </v>
      </c>
      <c r="D209" s="36" t="str">
        <f>'PER TRIWULAN'!B203</f>
        <v>SD NEGERI 3 JATIPOHON</v>
      </c>
      <c r="E209" s="66">
        <f>'PER TRIWULAN'!X203</f>
        <v>118030000</v>
      </c>
      <c r="F209" s="75">
        <v>118030000</v>
      </c>
      <c r="G209" s="62">
        <v>38250000</v>
      </c>
      <c r="H209" s="62">
        <v>74825000</v>
      </c>
      <c r="I209" s="62">
        <v>4955000</v>
      </c>
      <c r="J209" s="62">
        <f t="shared" si="12"/>
        <v>118030000</v>
      </c>
      <c r="K209" s="59">
        <f t="shared" si="13"/>
        <v>0</v>
      </c>
      <c r="L209" s="59">
        <f t="shared" si="14"/>
        <v>0</v>
      </c>
    </row>
    <row r="210" spans="2:12" s="25" customFormat="1">
      <c r="B210" s="79">
        <f t="shared" si="15"/>
        <v>199</v>
      </c>
      <c r="C210" s="54" t="str">
        <f>'PER TRIWULAN'!I204</f>
        <v xml:space="preserve"> Grobogan </v>
      </c>
      <c r="D210" s="36" t="str">
        <f>'PER TRIWULAN'!B204</f>
        <v>SD NEGERI 3 KARANGREJO</v>
      </c>
      <c r="E210" s="66">
        <f>'PER TRIWULAN'!X204</f>
        <v>68730000</v>
      </c>
      <c r="F210" s="75">
        <v>68730000</v>
      </c>
      <c r="G210" s="62">
        <v>26883800</v>
      </c>
      <c r="H210" s="62">
        <v>38526200</v>
      </c>
      <c r="I210" s="62">
        <v>3320000</v>
      </c>
      <c r="J210" s="62">
        <f t="shared" si="12"/>
        <v>68730000</v>
      </c>
      <c r="K210" s="59">
        <f t="shared" si="13"/>
        <v>0</v>
      </c>
      <c r="L210" s="59">
        <f t="shared" si="14"/>
        <v>0</v>
      </c>
    </row>
    <row r="211" spans="2:12" s="25" customFormat="1">
      <c r="B211" s="79">
        <f t="shared" si="15"/>
        <v>200</v>
      </c>
      <c r="C211" s="54" t="str">
        <f>'PER TRIWULAN'!I205</f>
        <v xml:space="preserve"> Grobogan </v>
      </c>
      <c r="D211" s="36" t="str">
        <f>'PER TRIWULAN'!B205</f>
        <v>SD NEGERI 3 LEBAK</v>
      </c>
      <c r="E211" s="66">
        <f>'PER TRIWULAN'!X205</f>
        <v>114550000</v>
      </c>
      <c r="F211" s="75">
        <v>114550000</v>
      </c>
      <c r="G211" s="62">
        <v>41084200</v>
      </c>
      <c r="H211" s="62">
        <v>64046800</v>
      </c>
      <c r="I211" s="62">
        <v>9419000</v>
      </c>
      <c r="J211" s="62">
        <f t="shared" si="12"/>
        <v>114550000</v>
      </c>
      <c r="K211" s="59">
        <f t="shared" si="13"/>
        <v>0</v>
      </c>
      <c r="L211" s="59">
        <f t="shared" si="14"/>
        <v>0</v>
      </c>
    </row>
    <row r="212" spans="2:12" s="25" customFormat="1">
      <c r="B212" s="79">
        <f t="shared" si="15"/>
        <v>201</v>
      </c>
      <c r="C212" s="54" t="str">
        <f>'PER TRIWULAN'!I206</f>
        <v xml:space="preserve"> Grobogan </v>
      </c>
      <c r="D212" s="36" t="str">
        <f>'PER TRIWULAN'!B206</f>
        <v>SD NEGERI 3 NGABENREJO</v>
      </c>
      <c r="E212" s="66">
        <f>'PER TRIWULAN'!X206</f>
        <v>83810000</v>
      </c>
      <c r="F212" s="75">
        <v>83810000</v>
      </c>
      <c r="G212" s="62">
        <v>22540200</v>
      </c>
      <c r="H212" s="62">
        <v>53132544</v>
      </c>
      <c r="I212" s="62">
        <v>8000000</v>
      </c>
      <c r="J212" s="62">
        <f t="shared" si="12"/>
        <v>83672744</v>
      </c>
      <c r="K212" s="59">
        <f t="shared" si="13"/>
        <v>0</v>
      </c>
      <c r="L212" s="59">
        <f t="shared" si="14"/>
        <v>137256</v>
      </c>
    </row>
    <row r="213" spans="2:12" s="25" customFormat="1">
      <c r="B213" s="79">
        <f t="shared" si="15"/>
        <v>202</v>
      </c>
      <c r="C213" s="54" t="str">
        <f>'PER TRIWULAN'!I207</f>
        <v xml:space="preserve"> Grobogan </v>
      </c>
      <c r="D213" s="36" t="str">
        <f>'PER TRIWULAN'!B207</f>
        <v>SD NEGERI 3 PUTATSARI</v>
      </c>
      <c r="E213" s="66">
        <f>'PER TRIWULAN'!X207</f>
        <v>102950000</v>
      </c>
      <c r="F213" s="75">
        <v>102950000</v>
      </c>
      <c r="G213" s="62">
        <v>61982800</v>
      </c>
      <c r="H213" s="62">
        <v>30534450</v>
      </c>
      <c r="I213" s="62">
        <v>10432750</v>
      </c>
      <c r="J213" s="62">
        <f t="shared" si="12"/>
        <v>102950000</v>
      </c>
      <c r="K213" s="59">
        <f t="shared" si="13"/>
        <v>0</v>
      </c>
      <c r="L213" s="59">
        <f t="shared" si="14"/>
        <v>0</v>
      </c>
    </row>
    <row r="214" spans="2:12" s="25" customFormat="1">
      <c r="B214" s="79">
        <f t="shared" si="15"/>
        <v>203</v>
      </c>
      <c r="C214" s="54" t="str">
        <f>'PER TRIWULAN'!I208</f>
        <v xml:space="preserve"> Grobogan </v>
      </c>
      <c r="D214" s="36" t="str">
        <f>'PER TRIWULAN'!B208</f>
        <v>SD NEGERI 3 REJOSARI</v>
      </c>
      <c r="E214" s="66">
        <f>'PER TRIWULAN'!X208</f>
        <v>108170000</v>
      </c>
      <c r="F214" s="75">
        <v>108170000</v>
      </c>
      <c r="G214" s="62">
        <v>38771953</v>
      </c>
      <c r="H214" s="62">
        <v>60411047</v>
      </c>
      <c r="I214" s="62">
        <v>8987000</v>
      </c>
      <c r="J214" s="62">
        <f t="shared" si="12"/>
        <v>108170000</v>
      </c>
      <c r="K214" s="59">
        <f t="shared" si="13"/>
        <v>0</v>
      </c>
      <c r="L214" s="59">
        <f t="shared" si="14"/>
        <v>0</v>
      </c>
    </row>
    <row r="215" spans="2:12" s="25" customFormat="1">
      <c r="B215" s="79">
        <f t="shared" si="15"/>
        <v>204</v>
      </c>
      <c r="C215" s="54" t="str">
        <f>'PER TRIWULAN'!I209</f>
        <v xml:space="preserve"> Grobogan </v>
      </c>
      <c r="D215" s="36" t="str">
        <f>'PER TRIWULAN'!B209</f>
        <v>SD NEGERI 3 SEDAYU</v>
      </c>
      <c r="E215" s="66">
        <f>'PER TRIWULAN'!X209</f>
        <v>62350000</v>
      </c>
      <c r="F215" s="75">
        <v>62350000</v>
      </c>
      <c r="G215" s="62">
        <v>28554900</v>
      </c>
      <c r="H215" s="62">
        <v>21253100</v>
      </c>
      <c r="I215" s="62">
        <v>12542000</v>
      </c>
      <c r="J215" s="62">
        <f t="shared" si="12"/>
        <v>62350000</v>
      </c>
      <c r="K215" s="59">
        <f t="shared" si="13"/>
        <v>0</v>
      </c>
      <c r="L215" s="59">
        <f t="shared" si="14"/>
        <v>0</v>
      </c>
    </row>
    <row r="216" spans="2:12" s="25" customFormat="1">
      <c r="B216" s="79">
        <f t="shared" si="15"/>
        <v>205</v>
      </c>
      <c r="C216" s="54" t="str">
        <f>'PER TRIWULAN'!I210</f>
        <v xml:space="preserve"> Grobogan </v>
      </c>
      <c r="D216" s="36" t="str">
        <f>'PER TRIWULAN'!B210</f>
        <v>SD NEGERI 3 TANGGUNGHARJO</v>
      </c>
      <c r="E216" s="66">
        <f>'PER TRIWULAN'!X210</f>
        <v>115420000</v>
      </c>
      <c r="F216" s="75">
        <v>115420000</v>
      </c>
      <c r="G216" s="62">
        <v>49611820</v>
      </c>
      <c r="H216" s="62">
        <v>44441230</v>
      </c>
      <c r="I216" s="62">
        <v>21366950</v>
      </c>
      <c r="J216" s="62">
        <f t="shared" si="12"/>
        <v>115420000</v>
      </c>
      <c r="K216" s="59">
        <f t="shared" si="13"/>
        <v>0</v>
      </c>
      <c r="L216" s="59">
        <f t="shared" si="14"/>
        <v>0</v>
      </c>
    </row>
    <row r="217" spans="2:12" s="25" customFormat="1">
      <c r="B217" s="79">
        <f t="shared" si="15"/>
        <v>206</v>
      </c>
      <c r="C217" s="54" t="str">
        <f>'PER TRIWULAN'!I211</f>
        <v xml:space="preserve"> Grobogan </v>
      </c>
      <c r="D217" s="36" t="str">
        <f>'PER TRIWULAN'!B211</f>
        <v>SD NEGERI 3 TEGUHAN</v>
      </c>
      <c r="E217" s="66">
        <f>'PER TRIWULAN'!X211</f>
        <v>122670000</v>
      </c>
      <c r="F217" s="75">
        <v>122670000</v>
      </c>
      <c r="G217" s="62">
        <v>61461100</v>
      </c>
      <c r="H217" s="62">
        <v>53069400</v>
      </c>
      <c r="I217" s="62">
        <v>8139500</v>
      </c>
      <c r="J217" s="62">
        <f t="shared" si="12"/>
        <v>122670000</v>
      </c>
      <c r="K217" s="59">
        <f t="shared" si="13"/>
        <v>0</v>
      </c>
      <c r="L217" s="59">
        <f t="shared" si="14"/>
        <v>0</v>
      </c>
    </row>
    <row r="218" spans="2:12" s="25" customFormat="1">
      <c r="B218" s="79">
        <f t="shared" si="15"/>
        <v>207</v>
      </c>
      <c r="C218" s="54" t="str">
        <f>'PER TRIWULAN'!I212</f>
        <v xml:space="preserve"> Grobogan </v>
      </c>
      <c r="D218" s="36" t="str">
        <f>'PER TRIWULAN'!B212</f>
        <v>SD NEGERI 4 GROBOGAN</v>
      </c>
      <c r="E218" s="66">
        <f>'PER TRIWULAN'!X212</f>
        <v>95410000</v>
      </c>
      <c r="F218" s="75">
        <v>95410000</v>
      </c>
      <c r="G218" s="62">
        <v>19000000</v>
      </c>
      <c r="H218" s="62">
        <v>72810000</v>
      </c>
      <c r="I218" s="62">
        <v>3600000</v>
      </c>
      <c r="J218" s="62">
        <f t="shared" si="12"/>
        <v>95410000</v>
      </c>
      <c r="K218" s="59">
        <f t="shared" si="13"/>
        <v>0</v>
      </c>
      <c r="L218" s="59">
        <f t="shared" si="14"/>
        <v>0</v>
      </c>
    </row>
    <row r="219" spans="2:12" s="25" customFormat="1">
      <c r="B219" s="79">
        <f t="shared" si="15"/>
        <v>208</v>
      </c>
      <c r="C219" s="54" t="str">
        <f>'PER TRIWULAN'!I213</f>
        <v xml:space="preserve"> Grobogan </v>
      </c>
      <c r="D219" s="36" t="str">
        <f>'PER TRIWULAN'!B213</f>
        <v>SD NEGERI 4 KARANGREJO</v>
      </c>
      <c r="E219" s="66">
        <f>'PER TRIWULAN'!X213</f>
        <v>117740000</v>
      </c>
      <c r="F219" s="75">
        <v>117740000</v>
      </c>
      <c r="G219" s="62">
        <v>57089500</v>
      </c>
      <c r="H219" s="62">
        <v>47840500</v>
      </c>
      <c r="I219" s="62">
        <v>12810000</v>
      </c>
      <c r="J219" s="62">
        <f t="shared" si="12"/>
        <v>117740000</v>
      </c>
      <c r="K219" s="59">
        <f t="shared" si="13"/>
        <v>0</v>
      </c>
      <c r="L219" s="59">
        <f t="shared" si="14"/>
        <v>0</v>
      </c>
    </row>
    <row r="220" spans="2:12" s="25" customFormat="1">
      <c r="B220" s="79">
        <f t="shared" si="15"/>
        <v>209</v>
      </c>
      <c r="C220" s="54" t="str">
        <f>'PER TRIWULAN'!I214</f>
        <v xml:space="preserve"> Grobogan </v>
      </c>
      <c r="D220" s="36" t="str">
        <f>'PER TRIWULAN'!B214</f>
        <v>SD NEGERI 4 LEBAK</v>
      </c>
      <c r="E220" s="66">
        <f>'PER TRIWULAN'!X214</f>
        <v>62930000</v>
      </c>
      <c r="F220" s="75">
        <v>62930000</v>
      </c>
      <c r="G220" s="62">
        <v>21609150</v>
      </c>
      <c r="H220" s="62">
        <v>34160850</v>
      </c>
      <c r="I220" s="62">
        <v>7160000</v>
      </c>
      <c r="J220" s="62">
        <f t="shared" si="12"/>
        <v>62930000</v>
      </c>
      <c r="K220" s="59">
        <f t="shared" si="13"/>
        <v>0</v>
      </c>
      <c r="L220" s="59">
        <f t="shared" si="14"/>
        <v>0</v>
      </c>
    </row>
    <row r="221" spans="2:12" s="25" customFormat="1">
      <c r="B221" s="79">
        <f t="shared" si="15"/>
        <v>210</v>
      </c>
      <c r="C221" s="54" t="str">
        <f>'PER TRIWULAN'!I215</f>
        <v xml:space="preserve"> Grobogan </v>
      </c>
      <c r="D221" s="36" t="str">
        <f>'PER TRIWULAN'!B215</f>
        <v>SD NEGERI 4 PUTATSARI</v>
      </c>
      <c r="E221" s="66">
        <f>'PER TRIWULAN'!X215</f>
        <v>76270000</v>
      </c>
      <c r="F221" s="75">
        <v>76270000</v>
      </c>
      <c r="G221" s="62">
        <v>33931500</v>
      </c>
      <c r="H221" s="62">
        <v>30418500</v>
      </c>
      <c r="I221" s="62">
        <v>11920000</v>
      </c>
      <c r="J221" s="62">
        <f t="shared" si="12"/>
        <v>76270000</v>
      </c>
      <c r="K221" s="59">
        <f t="shared" si="13"/>
        <v>0</v>
      </c>
      <c r="L221" s="59">
        <f t="shared" si="14"/>
        <v>0</v>
      </c>
    </row>
    <row r="222" spans="2:12" s="25" customFormat="1">
      <c r="B222" s="79">
        <f t="shared" si="15"/>
        <v>211</v>
      </c>
      <c r="C222" s="54" t="str">
        <f>'PER TRIWULAN'!I216</f>
        <v xml:space="preserve"> Grobogan </v>
      </c>
      <c r="D222" s="36" t="str">
        <f>'PER TRIWULAN'!B216</f>
        <v>SD NEGERI 4 TANGGUNGHARJO</v>
      </c>
      <c r="E222" s="66">
        <f>'PER TRIWULAN'!X216</f>
        <v>83520000</v>
      </c>
      <c r="F222" s="75">
        <v>83520000</v>
      </c>
      <c r="G222" s="62">
        <v>16600000</v>
      </c>
      <c r="H222" s="62">
        <v>55380000</v>
      </c>
      <c r="I222" s="62">
        <v>11540000</v>
      </c>
      <c r="J222" s="62">
        <f t="shared" si="12"/>
        <v>83520000</v>
      </c>
      <c r="K222" s="59">
        <f t="shared" si="13"/>
        <v>0</v>
      </c>
      <c r="L222" s="59">
        <f t="shared" si="14"/>
        <v>0</v>
      </c>
    </row>
    <row r="223" spans="2:12" s="25" customFormat="1">
      <c r="B223" s="79">
        <f t="shared" si="15"/>
        <v>212</v>
      </c>
      <c r="C223" s="54" t="str">
        <f>'PER TRIWULAN'!I217</f>
        <v xml:space="preserve"> Grobogan </v>
      </c>
      <c r="D223" s="36" t="str">
        <f>'PER TRIWULAN'!B217</f>
        <v>SD NEGERI 5 KARANGREJO</v>
      </c>
      <c r="E223" s="66">
        <f>'PER TRIWULAN'!X217</f>
        <v>58290000</v>
      </c>
      <c r="F223" s="75">
        <v>58290000</v>
      </c>
      <c r="G223" s="62">
        <v>27597000</v>
      </c>
      <c r="H223" s="62">
        <v>26577000</v>
      </c>
      <c r="I223" s="62">
        <v>4116000</v>
      </c>
      <c r="J223" s="62">
        <f t="shared" si="12"/>
        <v>58290000</v>
      </c>
      <c r="K223" s="59">
        <f t="shared" si="13"/>
        <v>0</v>
      </c>
      <c r="L223" s="59">
        <f t="shared" si="14"/>
        <v>0</v>
      </c>
    </row>
    <row r="224" spans="2:12" s="25" customFormat="1">
      <c r="B224" s="79">
        <f t="shared" si="15"/>
        <v>213</v>
      </c>
      <c r="C224" s="54" t="str">
        <f>'PER TRIWULAN'!I218</f>
        <v xml:space="preserve"> Grobogan </v>
      </c>
      <c r="D224" s="36" t="str">
        <f>'PER TRIWULAN'!B218</f>
        <v>SD NEGERI 5 LEBAK</v>
      </c>
      <c r="E224" s="66">
        <f>'PER TRIWULAN'!X218</f>
        <v>130210000</v>
      </c>
      <c r="F224" s="75">
        <v>130210000</v>
      </c>
      <c r="G224" s="62">
        <v>46688100</v>
      </c>
      <c r="H224" s="62">
        <v>62166900</v>
      </c>
      <c r="I224" s="62">
        <v>21355000</v>
      </c>
      <c r="J224" s="62">
        <f t="shared" si="12"/>
        <v>130210000</v>
      </c>
      <c r="K224" s="59">
        <f t="shared" si="13"/>
        <v>0</v>
      </c>
      <c r="L224" s="59">
        <f t="shared" si="14"/>
        <v>0</v>
      </c>
    </row>
    <row r="225" spans="2:12" s="25" customFormat="1">
      <c r="B225" s="79">
        <f t="shared" si="15"/>
        <v>214</v>
      </c>
      <c r="C225" s="54" t="str">
        <f>'PER TRIWULAN'!I219</f>
        <v xml:space="preserve"> Grobogan </v>
      </c>
      <c r="D225" s="36" t="str">
        <f>'PER TRIWULAN'!B219</f>
        <v>SD NEGERI 5 PUTATSARI</v>
      </c>
      <c r="E225" s="66">
        <f>'PER TRIWULAN'!X219</f>
        <v>158630000</v>
      </c>
      <c r="F225" s="75">
        <v>158630000</v>
      </c>
      <c r="G225" s="62">
        <v>59924700</v>
      </c>
      <c r="H225" s="62">
        <v>88002800</v>
      </c>
      <c r="I225" s="62">
        <v>10702500</v>
      </c>
      <c r="J225" s="62">
        <f t="shared" si="12"/>
        <v>158630000</v>
      </c>
      <c r="K225" s="59">
        <f t="shared" si="13"/>
        <v>0</v>
      </c>
      <c r="L225" s="59">
        <f t="shared" si="14"/>
        <v>0</v>
      </c>
    </row>
    <row r="226" spans="2:12" s="25" customFormat="1">
      <c r="B226" s="79">
        <f t="shared" si="15"/>
        <v>215</v>
      </c>
      <c r="C226" s="54" t="str">
        <f>'PER TRIWULAN'!I220</f>
        <v xml:space="preserve"> Grobogan </v>
      </c>
      <c r="D226" s="36" t="str">
        <f>'PER TRIWULAN'!B220</f>
        <v>SD NEGERI 6 PUTATSARI</v>
      </c>
      <c r="E226" s="66">
        <f>'PER TRIWULAN'!X220</f>
        <v>97440000</v>
      </c>
      <c r="F226" s="75">
        <v>97440000</v>
      </c>
      <c r="G226" s="62">
        <v>36111750</v>
      </c>
      <c r="H226" s="62">
        <v>53025250</v>
      </c>
      <c r="I226" s="62">
        <v>8303000</v>
      </c>
      <c r="J226" s="62">
        <f t="shared" si="12"/>
        <v>97440000</v>
      </c>
      <c r="K226" s="59">
        <f t="shared" si="13"/>
        <v>0</v>
      </c>
      <c r="L226" s="59">
        <f t="shared" si="14"/>
        <v>0</v>
      </c>
    </row>
    <row r="227" spans="2:12" s="25" customFormat="1">
      <c r="B227" s="79">
        <f t="shared" si="15"/>
        <v>216</v>
      </c>
      <c r="C227" s="54" t="str">
        <f>'PER TRIWULAN'!I221</f>
        <v xml:space="preserve"> Gubug </v>
      </c>
      <c r="D227" s="36" t="str">
        <f>'PER TRIWULAN'!B221</f>
        <v>SD NEGERI 4 KUWARON</v>
      </c>
      <c r="E227" s="66">
        <f>'PER TRIWULAN'!X221</f>
        <v>88450000</v>
      </c>
      <c r="F227" s="75">
        <v>88450000</v>
      </c>
      <c r="G227" s="62">
        <v>10955000</v>
      </c>
      <c r="H227" s="62">
        <v>69043000</v>
      </c>
      <c r="I227" s="62">
        <v>8452000</v>
      </c>
      <c r="J227" s="62">
        <f t="shared" si="12"/>
        <v>88450000</v>
      </c>
      <c r="K227" s="59">
        <f t="shared" si="13"/>
        <v>0</v>
      </c>
      <c r="L227" s="59">
        <f t="shared" si="14"/>
        <v>0</v>
      </c>
    </row>
    <row r="228" spans="2:12" s="25" customFormat="1">
      <c r="B228" s="79">
        <f t="shared" si="15"/>
        <v>217</v>
      </c>
      <c r="C228" s="54" t="str">
        <f>'PER TRIWULAN'!I222</f>
        <v xml:space="preserve"> Gubug </v>
      </c>
      <c r="D228" s="36" t="str">
        <f>'PER TRIWULAN'!B222</f>
        <v>SD NEGERI 1 BATURAGUNG</v>
      </c>
      <c r="E228" s="66">
        <f>'PER TRIWULAN'!X222</f>
        <v>128760000</v>
      </c>
      <c r="F228" s="75">
        <v>128760000</v>
      </c>
      <c r="G228" s="62">
        <v>13350000</v>
      </c>
      <c r="H228" s="62">
        <v>101905000</v>
      </c>
      <c r="I228" s="62">
        <v>13505000</v>
      </c>
      <c r="J228" s="62">
        <f t="shared" si="12"/>
        <v>128760000</v>
      </c>
      <c r="K228" s="59">
        <f t="shared" si="13"/>
        <v>0</v>
      </c>
      <c r="L228" s="59">
        <f t="shared" si="14"/>
        <v>0</v>
      </c>
    </row>
    <row r="229" spans="2:12" s="25" customFormat="1">
      <c r="B229" s="79">
        <f t="shared" si="15"/>
        <v>218</v>
      </c>
      <c r="C229" s="54" t="str">
        <f>'PER TRIWULAN'!I223</f>
        <v xml:space="preserve"> Gubug </v>
      </c>
      <c r="D229" s="36" t="str">
        <f>'PER TRIWULAN'!B223</f>
        <v>SD NEGERI 1 GINGGANGTANI</v>
      </c>
      <c r="E229" s="66">
        <f>'PER TRIWULAN'!X223</f>
        <v>56840000</v>
      </c>
      <c r="F229" s="75">
        <v>56840000</v>
      </c>
      <c r="G229" s="62">
        <v>14350000</v>
      </c>
      <c r="H229" s="62">
        <v>41736000</v>
      </c>
      <c r="I229" s="62">
        <v>754000</v>
      </c>
      <c r="J229" s="62">
        <f t="shared" si="12"/>
        <v>56840000</v>
      </c>
      <c r="K229" s="59">
        <f t="shared" si="13"/>
        <v>0</v>
      </c>
      <c r="L229" s="59">
        <f t="shared" si="14"/>
        <v>0</v>
      </c>
    </row>
    <row r="230" spans="2:12" s="25" customFormat="1">
      <c r="B230" s="79">
        <f t="shared" si="15"/>
        <v>219</v>
      </c>
      <c r="C230" s="54" t="str">
        <f>'PER TRIWULAN'!I224</f>
        <v xml:space="preserve"> Gubug </v>
      </c>
      <c r="D230" s="36" t="str">
        <f>'PER TRIWULAN'!B224</f>
        <v>SD NEGERI 1 GUBUG</v>
      </c>
      <c r="E230" s="66">
        <f>'PER TRIWULAN'!X224</f>
        <v>158340000</v>
      </c>
      <c r="F230" s="75">
        <v>158340000</v>
      </c>
      <c r="G230" s="62">
        <v>41823600</v>
      </c>
      <c r="H230" s="62">
        <v>74778759</v>
      </c>
      <c r="I230" s="62">
        <v>41737641</v>
      </c>
      <c r="J230" s="62">
        <f t="shared" si="12"/>
        <v>158340000</v>
      </c>
      <c r="K230" s="59">
        <f t="shared" si="13"/>
        <v>0</v>
      </c>
      <c r="L230" s="59">
        <f t="shared" si="14"/>
        <v>0</v>
      </c>
    </row>
    <row r="231" spans="2:12" s="25" customFormat="1">
      <c r="B231" s="79">
        <f t="shared" si="15"/>
        <v>220</v>
      </c>
      <c r="C231" s="54" t="str">
        <f>'PER TRIWULAN'!I225</f>
        <v xml:space="preserve"> Gubug </v>
      </c>
      <c r="D231" s="36" t="str">
        <f>'PER TRIWULAN'!B225</f>
        <v>SD NEGERI 1 JEKETRO</v>
      </c>
      <c r="E231" s="66">
        <f>'PER TRIWULAN'!X225</f>
        <v>117160000</v>
      </c>
      <c r="F231" s="75">
        <v>117160000</v>
      </c>
      <c r="G231" s="62">
        <v>35280000</v>
      </c>
      <c r="H231" s="62">
        <v>53326000</v>
      </c>
      <c r="I231" s="62">
        <v>28554000</v>
      </c>
      <c r="J231" s="62">
        <f t="shared" si="12"/>
        <v>117160000</v>
      </c>
      <c r="K231" s="59">
        <f t="shared" si="13"/>
        <v>0</v>
      </c>
      <c r="L231" s="59">
        <f t="shared" si="14"/>
        <v>0</v>
      </c>
    </row>
    <row r="232" spans="2:12" s="25" customFormat="1">
      <c r="B232" s="79">
        <f t="shared" si="15"/>
        <v>221</v>
      </c>
      <c r="C232" s="54" t="str">
        <f>'PER TRIWULAN'!I226</f>
        <v xml:space="preserve"> Gubug </v>
      </c>
      <c r="D232" s="36" t="str">
        <f>'PER TRIWULAN'!B226</f>
        <v>SD NEGERI 1 KEMIRI</v>
      </c>
      <c r="E232" s="66">
        <f>'PER TRIWULAN'!X226</f>
        <v>53650000</v>
      </c>
      <c r="F232" s="75">
        <v>53650000</v>
      </c>
      <c r="G232" s="62">
        <v>15719000</v>
      </c>
      <c r="H232" s="62">
        <v>34939500</v>
      </c>
      <c r="I232" s="62">
        <v>2991500</v>
      </c>
      <c r="J232" s="62">
        <f t="shared" si="12"/>
        <v>53650000</v>
      </c>
      <c r="K232" s="59">
        <f t="shared" si="13"/>
        <v>0</v>
      </c>
      <c r="L232" s="59">
        <f t="shared" si="14"/>
        <v>0</v>
      </c>
    </row>
    <row r="233" spans="2:12" s="25" customFormat="1">
      <c r="B233" s="79">
        <f t="shared" si="15"/>
        <v>222</v>
      </c>
      <c r="C233" s="54" t="str">
        <f>'PER TRIWULAN'!I227</f>
        <v xml:space="preserve"> Gubug </v>
      </c>
      <c r="D233" s="36" t="str">
        <f>'PER TRIWULAN'!B227</f>
        <v>SD NEGERI 1 KUNJENG</v>
      </c>
      <c r="E233" s="66">
        <f>'PER TRIWULAN'!X227</f>
        <v>129630000</v>
      </c>
      <c r="F233" s="75">
        <v>129630000</v>
      </c>
      <c r="G233" s="62">
        <v>16800000</v>
      </c>
      <c r="H233" s="62">
        <v>105544000</v>
      </c>
      <c r="I233" s="62">
        <v>7286000</v>
      </c>
      <c r="J233" s="62">
        <f t="shared" si="12"/>
        <v>129630000</v>
      </c>
      <c r="K233" s="59">
        <f t="shared" si="13"/>
        <v>0</v>
      </c>
      <c r="L233" s="59">
        <f t="shared" si="14"/>
        <v>0</v>
      </c>
    </row>
    <row r="234" spans="2:12" s="25" customFormat="1">
      <c r="B234" s="79">
        <f t="shared" si="15"/>
        <v>223</v>
      </c>
      <c r="C234" s="54" t="str">
        <f>'PER TRIWULAN'!I228</f>
        <v xml:space="preserve"> Gubug </v>
      </c>
      <c r="D234" s="36" t="str">
        <f>'PER TRIWULAN'!B228</f>
        <v>SD NEGERI 1 KUWARON</v>
      </c>
      <c r="E234" s="66">
        <f>'PER TRIWULAN'!X228</f>
        <v>142680000</v>
      </c>
      <c r="F234" s="75">
        <v>142680000</v>
      </c>
      <c r="G234" s="62">
        <v>22800000</v>
      </c>
      <c r="H234" s="62">
        <v>105605000</v>
      </c>
      <c r="I234" s="62">
        <v>14275000</v>
      </c>
      <c r="J234" s="62">
        <f t="shared" si="12"/>
        <v>142680000</v>
      </c>
      <c r="K234" s="59">
        <f t="shared" si="13"/>
        <v>0</v>
      </c>
      <c r="L234" s="59">
        <f t="shared" si="14"/>
        <v>0</v>
      </c>
    </row>
    <row r="235" spans="2:12" s="25" customFormat="1">
      <c r="B235" s="79">
        <f t="shared" si="15"/>
        <v>224</v>
      </c>
      <c r="C235" s="54" t="str">
        <f>'PER TRIWULAN'!I229</f>
        <v xml:space="preserve"> Gubug </v>
      </c>
      <c r="D235" s="36" t="str">
        <f>'PER TRIWULAN'!B229</f>
        <v>SD NEGERI 1 PENADARAN</v>
      </c>
      <c r="E235" s="66">
        <f>'PER TRIWULAN'!X229</f>
        <v>90190000</v>
      </c>
      <c r="F235" s="75">
        <v>90190000</v>
      </c>
      <c r="G235" s="62">
        <v>19207500</v>
      </c>
      <c r="H235" s="62">
        <v>61196100</v>
      </c>
      <c r="I235" s="62">
        <v>9786400</v>
      </c>
      <c r="J235" s="62">
        <f t="shared" si="12"/>
        <v>90190000</v>
      </c>
      <c r="K235" s="59">
        <f t="shared" si="13"/>
        <v>0</v>
      </c>
      <c r="L235" s="59">
        <f t="shared" si="14"/>
        <v>0</v>
      </c>
    </row>
    <row r="236" spans="2:12" s="25" customFormat="1">
      <c r="B236" s="79">
        <f t="shared" si="15"/>
        <v>225</v>
      </c>
      <c r="C236" s="54" t="str">
        <f>'PER TRIWULAN'!I230</f>
        <v xml:space="preserve"> Gubug </v>
      </c>
      <c r="D236" s="36" t="str">
        <f>'PER TRIWULAN'!B230</f>
        <v>SD NEGERI 1 PRANTEN</v>
      </c>
      <c r="E236" s="66">
        <f>'PER TRIWULAN'!X230</f>
        <v>63800000</v>
      </c>
      <c r="F236" s="75">
        <v>63800000</v>
      </c>
      <c r="G236" s="62">
        <v>11725000</v>
      </c>
      <c r="H236" s="62">
        <v>51490000</v>
      </c>
      <c r="I236" s="62">
        <v>585000</v>
      </c>
      <c r="J236" s="62">
        <f t="shared" si="12"/>
        <v>63800000</v>
      </c>
      <c r="K236" s="59">
        <f t="shared" si="13"/>
        <v>0</v>
      </c>
      <c r="L236" s="59">
        <f t="shared" si="14"/>
        <v>0</v>
      </c>
    </row>
    <row r="237" spans="2:12" s="25" customFormat="1">
      <c r="B237" s="79">
        <f t="shared" si="15"/>
        <v>226</v>
      </c>
      <c r="C237" s="54" t="str">
        <f>'PER TRIWULAN'!I231</f>
        <v xml:space="preserve"> Gubug </v>
      </c>
      <c r="D237" s="36" t="str">
        <f>'PER TRIWULAN'!B231</f>
        <v>SD NEGERI 1 RINGINHARJO</v>
      </c>
      <c r="E237" s="66">
        <f>'PER TRIWULAN'!X231</f>
        <v>78010000</v>
      </c>
      <c r="F237" s="75">
        <v>78010000</v>
      </c>
      <c r="G237" s="62">
        <v>10850000</v>
      </c>
      <c r="H237" s="62">
        <v>64704000</v>
      </c>
      <c r="I237" s="62">
        <v>2456000</v>
      </c>
      <c r="J237" s="62">
        <f t="shared" si="12"/>
        <v>78010000</v>
      </c>
      <c r="K237" s="59">
        <f t="shared" si="13"/>
        <v>0</v>
      </c>
      <c r="L237" s="59">
        <f t="shared" si="14"/>
        <v>0</v>
      </c>
    </row>
    <row r="238" spans="2:12" s="25" customFormat="1">
      <c r="B238" s="79">
        <f t="shared" si="15"/>
        <v>227</v>
      </c>
      <c r="C238" s="54" t="str">
        <f>'PER TRIWULAN'!I232</f>
        <v xml:space="preserve"> Gubug </v>
      </c>
      <c r="D238" s="36" t="str">
        <f>'PER TRIWULAN'!B232</f>
        <v>SD NEGERI 1 TAMBAKAN</v>
      </c>
      <c r="E238" s="66">
        <f>'PER TRIWULAN'!X232</f>
        <v>85550000</v>
      </c>
      <c r="F238" s="75">
        <v>85550000</v>
      </c>
      <c r="G238" s="62">
        <v>30204900</v>
      </c>
      <c r="H238" s="62">
        <v>53266100</v>
      </c>
      <c r="I238" s="62">
        <v>2079000</v>
      </c>
      <c r="J238" s="62">
        <f t="shared" si="12"/>
        <v>85550000</v>
      </c>
      <c r="K238" s="59">
        <f t="shared" si="13"/>
        <v>0</v>
      </c>
      <c r="L238" s="59">
        <f t="shared" si="14"/>
        <v>0</v>
      </c>
    </row>
    <row r="239" spans="2:12" s="25" customFormat="1">
      <c r="B239" s="79">
        <f t="shared" si="15"/>
        <v>228</v>
      </c>
      <c r="C239" s="54" t="str">
        <f>'PER TRIWULAN'!I233</f>
        <v xml:space="preserve"> Gubug </v>
      </c>
      <c r="D239" s="36" t="str">
        <f>'PER TRIWULAN'!B233</f>
        <v>SD NEGERI 1 TLOGOMULYO</v>
      </c>
      <c r="E239" s="66">
        <f>'PER TRIWULAN'!X233</f>
        <v>99470000</v>
      </c>
      <c r="F239" s="75">
        <v>99470000</v>
      </c>
      <c r="G239" s="62">
        <v>26330000</v>
      </c>
      <c r="H239" s="62">
        <v>68938000</v>
      </c>
      <c r="I239" s="62">
        <v>4202000</v>
      </c>
      <c r="J239" s="62">
        <f t="shared" si="12"/>
        <v>99470000</v>
      </c>
      <c r="K239" s="59">
        <f t="shared" si="13"/>
        <v>0</v>
      </c>
      <c r="L239" s="59">
        <f t="shared" si="14"/>
        <v>0</v>
      </c>
    </row>
    <row r="240" spans="2:12" s="25" customFormat="1">
      <c r="B240" s="79">
        <f t="shared" si="15"/>
        <v>229</v>
      </c>
      <c r="C240" s="54" t="str">
        <f>'PER TRIWULAN'!I234</f>
        <v xml:space="preserve"> Gubug </v>
      </c>
      <c r="D240" s="36" t="str">
        <f>'PER TRIWULAN'!B234</f>
        <v>SD NEGERI 2 BATURAGUNG</v>
      </c>
      <c r="E240" s="66">
        <f>'PER TRIWULAN'!X234</f>
        <v>123250000</v>
      </c>
      <c r="F240" s="75">
        <v>123250000</v>
      </c>
      <c r="G240" s="62">
        <v>19950000</v>
      </c>
      <c r="H240" s="62">
        <v>87410750</v>
      </c>
      <c r="I240" s="62">
        <v>15889250</v>
      </c>
      <c r="J240" s="62">
        <f t="shared" si="12"/>
        <v>123250000</v>
      </c>
      <c r="K240" s="59">
        <f t="shared" si="13"/>
        <v>0</v>
      </c>
      <c r="L240" s="59">
        <f t="shared" si="14"/>
        <v>0</v>
      </c>
    </row>
    <row r="241" spans="2:12" s="25" customFormat="1">
      <c r="B241" s="79">
        <f t="shared" si="15"/>
        <v>230</v>
      </c>
      <c r="C241" s="54" t="str">
        <f>'PER TRIWULAN'!I235</f>
        <v xml:space="preserve"> Gubug </v>
      </c>
      <c r="D241" s="36" t="str">
        <f>'PER TRIWULAN'!B235</f>
        <v>SD NEGERI 2 GINGGANGTANI</v>
      </c>
      <c r="E241" s="66">
        <f>'PER TRIWULAN'!X235</f>
        <v>71340000</v>
      </c>
      <c r="F241" s="75">
        <v>71340000</v>
      </c>
      <c r="G241" s="62">
        <v>12950000</v>
      </c>
      <c r="H241" s="62">
        <v>47513000</v>
      </c>
      <c r="I241" s="62">
        <v>10877000</v>
      </c>
      <c r="J241" s="62">
        <f t="shared" si="12"/>
        <v>71340000</v>
      </c>
      <c r="K241" s="59">
        <f t="shared" si="13"/>
        <v>0</v>
      </c>
      <c r="L241" s="59">
        <f t="shared" si="14"/>
        <v>0</v>
      </c>
    </row>
    <row r="242" spans="2:12" s="25" customFormat="1">
      <c r="B242" s="79">
        <f t="shared" si="15"/>
        <v>231</v>
      </c>
      <c r="C242" s="54" t="str">
        <f>'PER TRIWULAN'!I236</f>
        <v xml:space="preserve"> Gubug </v>
      </c>
      <c r="D242" s="36" t="str">
        <f>'PER TRIWULAN'!B236</f>
        <v>SD NEGERI 2 GUBUG</v>
      </c>
      <c r="E242" s="66">
        <f>'PER TRIWULAN'!X236</f>
        <v>45820000</v>
      </c>
      <c r="F242" s="75">
        <v>45820000</v>
      </c>
      <c r="G242" s="62">
        <v>18978200</v>
      </c>
      <c r="H242" s="62">
        <v>25022800</v>
      </c>
      <c r="I242" s="62">
        <v>1819000</v>
      </c>
      <c r="J242" s="62">
        <f t="shared" si="12"/>
        <v>45820000</v>
      </c>
      <c r="K242" s="59">
        <f t="shared" si="13"/>
        <v>0</v>
      </c>
      <c r="L242" s="59">
        <f t="shared" si="14"/>
        <v>0</v>
      </c>
    </row>
    <row r="243" spans="2:12" s="25" customFormat="1">
      <c r="B243" s="79">
        <f t="shared" si="15"/>
        <v>232</v>
      </c>
      <c r="C243" s="54" t="str">
        <f>'PER TRIWULAN'!I237</f>
        <v xml:space="preserve"> Gubug </v>
      </c>
      <c r="D243" s="36" t="str">
        <f>'PER TRIWULAN'!B237</f>
        <v>SD NEGERI 2 KEMIRI</v>
      </c>
      <c r="E243" s="66">
        <f>'PER TRIWULAN'!X237</f>
        <v>97730000</v>
      </c>
      <c r="F243" s="75">
        <v>97730000</v>
      </c>
      <c r="G243" s="62">
        <v>38544000</v>
      </c>
      <c r="H243" s="62">
        <v>44781000</v>
      </c>
      <c r="I243" s="62">
        <v>14405000</v>
      </c>
      <c r="J243" s="62">
        <f t="shared" si="12"/>
        <v>97730000</v>
      </c>
      <c r="K243" s="59">
        <f t="shared" si="13"/>
        <v>0</v>
      </c>
      <c r="L243" s="59">
        <f t="shared" si="14"/>
        <v>0</v>
      </c>
    </row>
    <row r="244" spans="2:12" s="25" customFormat="1">
      <c r="B244" s="79">
        <f t="shared" si="15"/>
        <v>233</v>
      </c>
      <c r="C244" s="54" t="str">
        <f>'PER TRIWULAN'!I238</f>
        <v xml:space="preserve"> Gubug </v>
      </c>
      <c r="D244" s="36" t="str">
        <f>'PER TRIWULAN'!B238</f>
        <v>SD NEGERI 2 KUWARON</v>
      </c>
      <c r="E244" s="66">
        <f>'PER TRIWULAN'!X238</f>
        <v>133400000</v>
      </c>
      <c r="F244" s="75">
        <v>133400000</v>
      </c>
      <c r="G244" s="62">
        <v>16385000</v>
      </c>
      <c r="H244" s="62">
        <v>93849500</v>
      </c>
      <c r="I244" s="62">
        <v>23155500</v>
      </c>
      <c r="J244" s="62">
        <f t="shared" si="12"/>
        <v>133390000</v>
      </c>
      <c r="K244" s="59">
        <f t="shared" si="13"/>
        <v>0</v>
      </c>
      <c r="L244" s="59">
        <f t="shared" si="14"/>
        <v>10000</v>
      </c>
    </row>
    <row r="245" spans="2:12" s="25" customFormat="1">
      <c r="B245" s="79">
        <f t="shared" si="15"/>
        <v>234</v>
      </c>
      <c r="C245" s="54" t="str">
        <f>'PER TRIWULAN'!I239</f>
        <v xml:space="preserve"> Gubug </v>
      </c>
      <c r="D245" s="36" t="str">
        <f>'PER TRIWULAN'!B239</f>
        <v>SD NEGERI 2 MLILIR</v>
      </c>
      <c r="E245" s="66">
        <f>'PER TRIWULAN'!X239</f>
        <v>82360000</v>
      </c>
      <c r="F245" s="75">
        <v>82360000</v>
      </c>
      <c r="G245" s="62">
        <v>16025000</v>
      </c>
      <c r="H245" s="62">
        <v>55224250</v>
      </c>
      <c r="I245" s="62">
        <v>11110750</v>
      </c>
      <c r="J245" s="62">
        <f t="shared" si="12"/>
        <v>82360000</v>
      </c>
      <c r="K245" s="59">
        <f t="shared" si="13"/>
        <v>0</v>
      </c>
      <c r="L245" s="59">
        <f t="shared" si="14"/>
        <v>0</v>
      </c>
    </row>
    <row r="246" spans="2:12" s="25" customFormat="1">
      <c r="B246" s="79">
        <f t="shared" si="15"/>
        <v>235</v>
      </c>
      <c r="C246" s="54" t="str">
        <f>'PER TRIWULAN'!I240</f>
        <v xml:space="preserve"> Gubug </v>
      </c>
      <c r="D246" s="36" t="str">
        <f>'PER TRIWULAN'!B240</f>
        <v>SD NEGERI 2 NGROTO</v>
      </c>
      <c r="E246" s="66">
        <f>'PER TRIWULAN'!X240</f>
        <v>93960000</v>
      </c>
      <c r="F246" s="75">
        <v>93960000</v>
      </c>
      <c r="G246" s="62">
        <v>15600000</v>
      </c>
      <c r="H246" s="62">
        <v>72077000</v>
      </c>
      <c r="I246" s="62">
        <v>6283000</v>
      </c>
      <c r="J246" s="62">
        <f t="shared" si="12"/>
        <v>93960000</v>
      </c>
      <c r="K246" s="59">
        <f t="shared" si="13"/>
        <v>0</v>
      </c>
      <c r="L246" s="59">
        <f t="shared" si="14"/>
        <v>0</v>
      </c>
    </row>
    <row r="247" spans="2:12" s="25" customFormat="1">
      <c r="B247" s="79">
        <f t="shared" si="15"/>
        <v>236</v>
      </c>
      <c r="C247" s="54" t="str">
        <f>'PER TRIWULAN'!I241</f>
        <v xml:space="preserve"> Gubug </v>
      </c>
      <c r="D247" s="36" t="str">
        <f>'PER TRIWULAN'!B241</f>
        <v>SD NEGERI 2 PENADARAN</v>
      </c>
      <c r="E247" s="66">
        <f>'PER TRIWULAN'!X241</f>
        <v>82360000</v>
      </c>
      <c r="F247" s="75">
        <v>82360000</v>
      </c>
      <c r="G247" s="62">
        <v>21175000</v>
      </c>
      <c r="H247" s="62">
        <v>42886000</v>
      </c>
      <c r="I247" s="62">
        <v>18299000</v>
      </c>
      <c r="J247" s="62">
        <f t="shared" si="12"/>
        <v>82360000</v>
      </c>
      <c r="K247" s="59">
        <f t="shared" si="13"/>
        <v>0</v>
      </c>
      <c r="L247" s="59">
        <f t="shared" si="14"/>
        <v>0</v>
      </c>
    </row>
    <row r="248" spans="2:12" s="25" customFormat="1">
      <c r="B248" s="79">
        <f t="shared" si="15"/>
        <v>237</v>
      </c>
      <c r="C248" s="54" t="str">
        <f>'PER TRIWULAN'!I242</f>
        <v xml:space="preserve"> Gubug </v>
      </c>
      <c r="D248" s="36" t="str">
        <f>'PER TRIWULAN'!B242</f>
        <v>SD NEGERI 2 PRANTEN</v>
      </c>
      <c r="E248" s="66">
        <f>'PER TRIWULAN'!X242</f>
        <v>41760000</v>
      </c>
      <c r="F248" s="75">
        <v>41760000</v>
      </c>
      <c r="G248" s="62">
        <v>8125000</v>
      </c>
      <c r="H248" s="62">
        <v>32020000</v>
      </c>
      <c r="I248" s="62">
        <v>1615000</v>
      </c>
      <c r="J248" s="62">
        <f t="shared" si="12"/>
        <v>41760000</v>
      </c>
      <c r="K248" s="59">
        <f t="shared" si="13"/>
        <v>0</v>
      </c>
      <c r="L248" s="59">
        <f t="shared" si="14"/>
        <v>0</v>
      </c>
    </row>
    <row r="249" spans="2:12" s="25" customFormat="1">
      <c r="B249" s="79">
        <f t="shared" si="15"/>
        <v>238</v>
      </c>
      <c r="C249" s="54" t="str">
        <f>'PER TRIWULAN'!I243</f>
        <v xml:space="preserve"> Gubug </v>
      </c>
      <c r="D249" s="36" t="str">
        <f>'PER TRIWULAN'!B243</f>
        <v>SD NEGERI 2 ROWOSARI</v>
      </c>
      <c r="E249" s="66">
        <f>'PER TRIWULAN'!X243</f>
        <v>37410000</v>
      </c>
      <c r="F249" s="75">
        <v>37410000</v>
      </c>
      <c r="G249" s="62">
        <v>13117600</v>
      </c>
      <c r="H249" s="62">
        <v>23953400</v>
      </c>
      <c r="I249" s="62">
        <v>339000</v>
      </c>
      <c r="J249" s="62">
        <f t="shared" si="12"/>
        <v>37410000</v>
      </c>
      <c r="K249" s="59">
        <f t="shared" si="13"/>
        <v>0</v>
      </c>
      <c r="L249" s="59">
        <f t="shared" si="14"/>
        <v>0</v>
      </c>
    </row>
    <row r="250" spans="2:12" s="25" customFormat="1">
      <c r="B250" s="79">
        <f t="shared" si="15"/>
        <v>239</v>
      </c>
      <c r="C250" s="54" t="str">
        <f>'PER TRIWULAN'!I244</f>
        <v xml:space="preserve"> Gubug </v>
      </c>
      <c r="D250" s="36" t="str">
        <f>'PER TRIWULAN'!B244</f>
        <v>SD NEGERI 2 SABAN</v>
      </c>
      <c r="E250" s="66">
        <f>'PER TRIWULAN'!X244</f>
        <v>52635000</v>
      </c>
      <c r="F250" s="75">
        <v>52635000</v>
      </c>
      <c r="G250" s="62">
        <v>10137650</v>
      </c>
      <c r="H250" s="62">
        <v>40094350</v>
      </c>
      <c r="I250" s="62">
        <v>2403000</v>
      </c>
      <c r="J250" s="62">
        <f t="shared" si="12"/>
        <v>52635000</v>
      </c>
      <c r="K250" s="59">
        <f t="shared" si="13"/>
        <v>0</v>
      </c>
      <c r="L250" s="59">
        <f t="shared" si="14"/>
        <v>0</v>
      </c>
    </row>
    <row r="251" spans="2:12" s="25" customFormat="1">
      <c r="B251" s="79">
        <f t="shared" si="15"/>
        <v>240</v>
      </c>
      <c r="C251" s="54" t="str">
        <f>'PER TRIWULAN'!I245</f>
        <v xml:space="preserve"> Gubug </v>
      </c>
      <c r="D251" s="36" t="str">
        <f>'PER TRIWULAN'!B245</f>
        <v>SD NEGERI 2 TAMBAKAN</v>
      </c>
      <c r="E251" s="66">
        <f>'PER TRIWULAN'!X245</f>
        <v>102080000</v>
      </c>
      <c r="F251" s="75">
        <v>102080000</v>
      </c>
      <c r="G251" s="62">
        <v>63318340</v>
      </c>
      <c r="H251" s="62">
        <v>37761660</v>
      </c>
      <c r="I251" s="62">
        <v>1000000</v>
      </c>
      <c r="J251" s="62">
        <f t="shared" si="12"/>
        <v>102080000</v>
      </c>
      <c r="K251" s="59">
        <f t="shared" si="13"/>
        <v>0</v>
      </c>
      <c r="L251" s="59">
        <f t="shared" si="14"/>
        <v>0</v>
      </c>
    </row>
    <row r="252" spans="2:12" s="25" customFormat="1">
      <c r="B252" s="79">
        <f t="shared" si="15"/>
        <v>241</v>
      </c>
      <c r="C252" s="54" t="str">
        <f>'PER TRIWULAN'!I246</f>
        <v xml:space="preserve"> Gubug </v>
      </c>
      <c r="D252" s="36" t="str">
        <f>'PER TRIWULAN'!B246</f>
        <v>SD NEGERI 3 BATURAGUNG</v>
      </c>
      <c r="E252" s="66">
        <f>'PER TRIWULAN'!X246</f>
        <v>76850000</v>
      </c>
      <c r="F252" s="75">
        <v>76850000</v>
      </c>
      <c r="G252" s="62">
        <v>17066000</v>
      </c>
      <c r="H252" s="62">
        <v>53352000</v>
      </c>
      <c r="I252" s="62">
        <v>6432000</v>
      </c>
      <c r="J252" s="62">
        <f t="shared" si="12"/>
        <v>76850000</v>
      </c>
      <c r="K252" s="59">
        <f t="shared" si="13"/>
        <v>0</v>
      </c>
      <c r="L252" s="59">
        <f t="shared" si="14"/>
        <v>0</v>
      </c>
    </row>
    <row r="253" spans="2:12" s="25" customFormat="1">
      <c r="B253" s="79">
        <f t="shared" si="15"/>
        <v>242</v>
      </c>
      <c r="C253" s="54" t="str">
        <f>'PER TRIWULAN'!I247</f>
        <v xml:space="preserve"> Gubug </v>
      </c>
      <c r="D253" s="36" t="str">
        <f>'PER TRIWULAN'!B247</f>
        <v>SD NEGERI 3 GINGGANGTANI</v>
      </c>
      <c r="E253" s="66">
        <f>'PER TRIWULAN'!X247</f>
        <v>111360000</v>
      </c>
      <c r="F253" s="75">
        <v>111360000</v>
      </c>
      <c r="G253" s="62">
        <v>25710000</v>
      </c>
      <c r="H253" s="62">
        <v>75554995</v>
      </c>
      <c r="I253" s="62">
        <v>10095005</v>
      </c>
      <c r="J253" s="62">
        <f t="shared" si="12"/>
        <v>111360000</v>
      </c>
      <c r="K253" s="59">
        <f t="shared" si="13"/>
        <v>0</v>
      </c>
      <c r="L253" s="59">
        <f t="shared" si="14"/>
        <v>0</v>
      </c>
    </row>
    <row r="254" spans="2:12" s="25" customFormat="1">
      <c r="B254" s="79">
        <f t="shared" si="15"/>
        <v>243</v>
      </c>
      <c r="C254" s="54" t="str">
        <f>'PER TRIWULAN'!I248</f>
        <v xml:space="preserve"> Gubug </v>
      </c>
      <c r="D254" s="36" t="str">
        <f>'PER TRIWULAN'!B248</f>
        <v>SD NEGERI 3 GUBUG</v>
      </c>
      <c r="E254" s="66">
        <f>'PER TRIWULAN'!X248</f>
        <v>119190000</v>
      </c>
      <c r="F254" s="75">
        <v>119190000</v>
      </c>
      <c r="G254" s="62">
        <v>22400000</v>
      </c>
      <c r="H254" s="62">
        <v>76631000</v>
      </c>
      <c r="I254" s="62">
        <v>20159000</v>
      </c>
      <c r="J254" s="62">
        <f t="shared" si="12"/>
        <v>119190000</v>
      </c>
      <c r="K254" s="59">
        <f t="shared" si="13"/>
        <v>0</v>
      </c>
      <c r="L254" s="59">
        <f t="shared" si="14"/>
        <v>0</v>
      </c>
    </row>
    <row r="255" spans="2:12" s="25" customFormat="1">
      <c r="B255" s="79">
        <f t="shared" si="15"/>
        <v>244</v>
      </c>
      <c r="C255" s="54" t="str">
        <f>'PER TRIWULAN'!I249</f>
        <v xml:space="preserve"> Gubug </v>
      </c>
      <c r="D255" s="36" t="str">
        <f>'PER TRIWULAN'!B249</f>
        <v>SD NEGERI 3 KUWARON</v>
      </c>
      <c r="E255" s="66">
        <f>'PER TRIWULAN'!X249</f>
        <v>35235000</v>
      </c>
      <c r="F255" s="75">
        <v>35235000</v>
      </c>
      <c r="G255" s="62">
        <v>12150000</v>
      </c>
      <c r="H255" s="62">
        <v>22635000</v>
      </c>
      <c r="I255" s="62">
        <v>450000</v>
      </c>
      <c r="J255" s="62">
        <f t="shared" si="12"/>
        <v>35235000</v>
      </c>
      <c r="K255" s="59">
        <f t="shared" si="13"/>
        <v>0</v>
      </c>
      <c r="L255" s="59">
        <f t="shared" si="14"/>
        <v>0</v>
      </c>
    </row>
    <row r="256" spans="2:12" s="25" customFormat="1">
      <c r="B256" s="79">
        <f t="shared" si="15"/>
        <v>245</v>
      </c>
      <c r="C256" s="54" t="str">
        <f>'PER TRIWULAN'!I250</f>
        <v xml:space="preserve"> Gubug </v>
      </c>
      <c r="D256" s="36" t="str">
        <f>'PER TRIWULAN'!B250</f>
        <v>SD NEGERI 3 PENADARAN</v>
      </c>
      <c r="E256" s="66">
        <f>'PER TRIWULAN'!X250</f>
        <v>96570000</v>
      </c>
      <c r="F256" s="75">
        <v>96570000</v>
      </c>
      <c r="G256" s="62">
        <v>30755700</v>
      </c>
      <c r="H256" s="62">
        <v>58334750</v>
      </c>
      <c r="I256" s="62">
        <v>7479550</v>
      </c>
      <c r="J256" s="62">
        <f t="shared" si="12"/>
        <v>96570000</v>
      </c>
      <c r="K256" s="59">
        <f t="shared" si="13"/>
        <v>0</v>
      </c>
      <c r="L256" s="59">
        <f t="shared" si="14"/>
        <v>0</v>
      </c>
    </row>
    <row r="257" spans="2:12" s="25" customFormat="1">
      <c r="B257" s="79">
        <f t="shared" si="15"/>
        <v>246</v>
      </c>
      <c r="C257" s="54" t="str">
        <f>'PER TRIWULAN'!I251</f>
        <v xml:space="preserve"> Gubug </v>
      </c>
      <c r="D257" s="36" t="str">
        <f>'PER TRIWULAN'!B251</f>
        <v>SD NEGERI 3 TLOGOMULYO</v>
      </c>
      <c r="E257" s="66">
        <f>'PER TRIWULAN'!X251</f>
        <v>104690000</v>
      </c>
      <c r="F257" s="75">
        <v>104690000</v>
      </c>
      <c r="G257" s="62">
        <v>19420000</v>
      </c>
      <c r="H257" s="62">
        <v>75514300</v>
      </c>
      <c r="I257" s="62">
        <v>9755700</v>
      </c>
      <c r="J257" s="62">
        <f t="shared" si="12"/>
        <v>104690000</v>
      </c>
      <c r="K257" s="59">
        <f t="shared" si="13"/>
        <v>0</v>
      </c>
      <c r="L257" s="59">
        <f t="shared" si="14"/>
        <v>0</v>
      </c>
    </row>
    <row r="258" spans="2:12" s="25" customFormat="1">
      <c r="B258" s="79">
        <f t="shared" si="15"/>
        <v>247</v>
      </c>
      <c r="C258" s="54" t="str">
        <f>'PER TRIWULAN'!I252</f>
        <v xml:space="preserve"> Gubug </v>
      </c>
      <c r="D258" s="36" t="str">
        <f>'PER TRIWULAN'!B252</f>
        <v>SD NEGERI 5 GUBUG</v>
      </c>
      <c r="E258" s="66">
        <f>'PER TRIWULAN'!X252</f>
        <v>141520000</v>
      </c>
      <c r="F258" s="75">
        <v>141520000</v>
      </c>
      <c r="G258" s="62">
        <v>26578500</v>
      </c>
      <c r="H258" s="62">
        <v>95301500</v>
      </c>
      <c r="I258" s="62">
        <v>19640000</v>
      </c>
      <c r="J258" s="62">
        <f t="shared" si="12"/>
        <v>141520000</v>
      </c>
      <c r="K258" s="59">
        <f t="shared" si="13"/>
        <v>0</v>
      </c>
      <c r="L258" s="59">
        <f t="shared" si="14"/>
        <v>0</v>
      </c>
    </row>
    <row r="259" spans="2:12" s="25" customFormat="1">
      <c r="B259" s="79">
        <f t="shared" si="15"/>
        <v>248</v>
      </c>
      <c r="C259" s="54" t="str">
        <f>'PER TRIWULAN'!I253</f>
        <v xml:space="preserve"> Gubug </v>
      </c>
      <c r="D259" s="36" t="str">
        <f>'PER TRIWULAN'!B253</f>
        <v>SD NEGERI GELAPAN</v>
      </c>
      <c r="E259" s="66">
        <f>'PER TRIWULAN'!X253</f>
        <v>90190000</v>
      </c>
      <c r="F259" s="75">
        <v>90190000</v>
      </c>
      <c r="G259" s="62">
        <v>16970000</v>
      </c>
      <c r="H259" s="62">
        <v>64962000</v>
      </c>
      <c r="I259" s="62">
        <v>8258000</v>
      </c>
      <c r="J259" s="62">
        <f t="shared" si="12"/>
        <v>90190000</v>
      </c>
      <c r="K259" s="59">
        <f t="shared" si="13"/>
        <v>0</v>
      </c>
      <c r="L259" s="59">
        <f t="shared" si="14"/>
        <v>0</v>
      </c>
    </row>
    <row r="260" spans="2:12" s="25" customFormat="1">
      <c r="B260" s="79">
        <f t="shared" si="15"/>
        <v>249</v>
      </c>
      <c r="C260" s="54" t="str">
        <f>'PER TRIWULAN'!I254</f>
        <v xml:space="preserve"> Gubug </v>
      </c>
      <c r="D260" s="36" t="str">
        <f>'PER TRIWULAN'!B254</f>
        <v>SD NEGERI PAPANREJO</v>
      </c>
      <c r="E260" s="66">
        <f>'PER TRIWULAN'!X254</f>
        <v>106140000</v>
      </c>
      <c r="F260" s="75">
        <v>106140000</v>
      </c>
      <c r="G260" s="62">
        <v>27225000</v>
      </c>
      <c r="H260" s="62">
        <v>73102000</v>
      </c>
      <c r="I260" s="62">
        <v>5813000</v>
      </c>
      <c r="J260" s="62">
        <f t="shared" si="12"/>
        <v>106140000</v>
      </c>
      <c r="K260" s="59">
        <f t="shared" si="13"/>
        <v>0</v>
      </c>
      <c r="L260" s="59">
        <f t="shared" si="14"/>
        <v>0</v>
      </c>
    </row>
    <row r="261" spans="2:12" s="25" customFormat="1">
      <c r="B261" s="79">
        <f t="shared" si="15"/>
        <v>250</v>
      </c>
      <c r="C261" s="54" t="str">
        <f>'PER TRIWULAN'!I255</f>
        <v xml:space="preserve"> Gubug </v>
      </c>
      <c r="D261" s="36" t="str">
        <f>'PER TRIWULAN'!B255</f>
        <v>SD NEGERI RINGINKIDUL</v>
      </c>
      <c r="E261" s="66">
        <f>'PER TRIWULAN'!X255</f>
        <v>135140000</v>
      </c>
      <c r="F261" s="75">
        <v>135140000</v>
      </c>
      <c r="G261" s="62">
        <v>16100000</v>
      </c>
      <c r="H261" s="62">
        <v>116774000</v>
      </c>
      <c r="I261" s="62">
        <v>2266000</v>
      </c>
      <c r="J261" s="62">
        <f t="shared" si="12"/>
        <v>135140000</v>
      </c>
      <c r="K261" s="59">
        <f t="shared" si="13"/>
        <v>0</v>
      </c>
      <c r="L261" s="59">
        <f t="shared" si="14"/>
        <v>0</v>
      </c>
    </row>
    <row r="262" spans="2:12" s="25" customFormat="1">
      <c r="B262" s="79">
        <f t="shared" si="15"/>
        <v>251</v>
      </c>
      <c r="C262" s="54" t="str">
        <f>'PER TRIWULAN'!I256</f>
        <v xml:space="preserve"> Gubug </v>
      </c>
      <c r="D262" s="36" t="str">
        <f>'PER TRIWULAN'!B256</f>
        <v>SD NEGERI TRISARI</v>
      </c>
      <c r="E262" s="66">
        <f>'PER TRIWULAN'!X256</f>
        <v>69020000</v>
      </c>
      <c r="F262" s="75">
        <v>69020000</v>
      </c>
      <c r="G262" s="62">
        <v>16000000</v>
      </c>
      <c r="H262" s="62">
        <v>41596000</v>
      </c>
      <c r="I262" s="62">
        <v>11399000</v>
      </c>
      <c r="J262" s="62">
        <f t="shared" si="12"/>
        <v>68995000</v>
      </c>
      <c r="K262" s="59">
        <f t="shared" si="13"/>
        <v>0</v>
      </c>
      <c r="L262" s="59">
        <f t="shared" si="14"/>
        <v>25000</v>
      </c>
    </row>
    <row r="263" spans="2:12" s="25" customFormat="1">
      <c r="B263" s="79">
        <f t="shared" si="15"/>
        <v>252</v>
      </c>
      <c r="C263" s="54" t="str">
        <f>'PER TRIWULAN'!I257</f>
        <v xml:space="preserve"> Gubug </v>
      </c>
      <c r="D263" s="36" t="str">
        <f>'PER TRIWULAN'!B257</f>
        <v>SD NEGERI 4 GUBUG</v>
      </c>
      <c r="E263" s="66">
        <f>'PER TRIWULAN'!X257</f>
        <v>77430000</v>
      </c>
      <c r="F263" s="75">
        <v>77430000</v>
      </c>
      <c r="G263" s="62">
        <v>17550000</v>
      </c>
      <c r="H263" s="62">
        <v>51375000</v>
      </c>
      <c r="I263" s="62">
        <v>8505000</v>
      </c>
      <c r="J263" s="62">
        <f t="shared" si="12"/>
        <v>77430000</v>
      </c>
      <c r="K263" s="59">
        <f t="shared" si="13"/>
        <v>0</v>
      </c>
      <c r="L263" s="59">
        <f t="shared" si="14"/>
        <v>0</v>
      </c>
    </row>
    <row r="264" spans="2:12" s="25" customFormat="1">
      <c r="B264" s="79">
        <f t="shared" si="15"/>
        <v>253</v>
      </c>
      <c r="C264" s="54" t="str">
        <f>'PER TRIWULAN'!I258</f>
        <v xml:space="preserve"> Gubug </v>
      </c>
      <c r="D264" s="36" t="str">
        <f>'PER TRIWULAN'!B258</f>
        <v>SD NEGERI 7 GUBUG</v>
      </c>
      <c r="E264" s="66">
        <f>'PER TRIWULAN'!X258</f>
        <v>136300000</v>
      </c>
      <c r="F264" s="75">
        <v>136300000</v>
      </c>
      <c r="G264" s="62">
        <v>17450000</v>
      </c>
      <c r="H264" s="62">
        <v>108329850</v>
      </c>
      <c r="I264" s="62">
        <v>10520150</v>
      </c>
      <c r="J264" s="62">
        <f t="shared" si="12"/>
        <v>136300000</v>
      </c>
      <c r="K264" s="59">
        <f t="shared" si="13"/>
        <v>0</v>
      </c>
      <c r="L264" s="59">
        <f t="shared" si="14"/>
        <v>0</v>
      </c>
    </row>
    <row r="265" spans="2:12" s="25" customFormat="1">
      <c r="B265" s="79">
        <f t="shared" si="15"/>
        <v>254</v>
      </c>
      <c r="C265" s="54" t="str">
        <f>'PER TRIWULAN'!I259</f>
        <v xml:space="preserve"> Gubug </v>
      </c>
      <c r="D265" s="36" t="str">
        <f>'PER TRIWULAN'!B259</f>
        <v>SD NEGERI JATIPECARON</v>
      </c>
      <c r="E265" s="66">
        <f>'PER TRIWULAN'!X259</f>
        <v>133110000</v>
      </c>
      <c r="F265" s="75">
        <v>133110000</v>
      </c>
      <c r="G265" s="62">
        <v>29630000</v>
      </c>
      <c r="H265" s="62">
        <v>90605000</v>
      </c>
      <c r="I265" s="62">
        <v>12875000</v>
      </c>
      <c r="J265" s="62">
        <f t="shared" si="12"/>
        <v>133110000</v>
      </c>
      <c r="K265" s="59">
        <f t="shared" si="13"/>
        <v>0</v>
      </c>
      <c r="L265" s="59">
        <f t="shared" si="14"/>
        <v>0</v>
      </c>
    </row>
    <row r="266" spans="2:12" s="25" customFormat="1">
      <c r="B266" s="79">
        <f t="shared" si="15"/>
        <v>255</v>
      </c>
      <c r="C266" s="54" t="str">
        <f>'PER TRIWULAN'!I260</f>
        <v xml:space="preserve"> Gubug </v>
      </c>
      <c r="D266" s="36" t="str">
        <f>'PER TRIWULAN'!B260</f>
        <v>SD NEGERI 2 TLOGOMULYO</v>
      </c>
      <c r="E266" s="66">
        <f>'PER TRIWULAN'!X260</f>
        <v>107590000</v>
      </c>
      <c r="F266" s="75">
        <v>107590000</v>
      </c>
      <c r="G266" s="62">
        <v>17237000</v>
      </c>
      <c r="H266" s="62">
        <v>75620000</v>
      </c>
      <c r="I266" s="62">
        <v>14643000</v>
      </c>
      <c r="J266" s="62">
        <f t="shared" si="12"/>
        <v>107500000</v>
      </c>
      <c r="K266" s="59">
        <f t="shared" si="13"/>
        <v>0</v>
      </c>
      <c r="L266" s="59">
        <f t="shared" si="14"/>
        <v>90000</v>
      </c>
    </row>
    <row r="267" spans="2:12" s="25" customFormat="1">
      <c r="B267" s="79">
        <f t="shared" si="15"/>
        <v>256</v>
      </c>
      <c r="C267" s="54" t="str">
        <f>'PER TRIWULAN'!I261</f>
        <v xml:space="preserve"> Gubug </v>
      </c>
      <c r="D267" s="36" t="str">
        <f>'PER TRIWULAN'!B261</f>
        <v>SD NEGERI 1 MLILIR</v>
      </c>
      <c r="E267" s="66">
        <f>'PER TRIWULAN'!X261</f>
        <v>69020000</v>
      </c>
      <c r="F267" s="75">
        <v>69020000</v>
      </c>
      <c r="G267" s="62">
        <v>9025000</v>
      </c>
      <c r="H267" s="62">
        <v>51385000</v>
      </c>
      <c r="I267" s="62">
        <v>8300000</v>
      </c>
      <c r="J267" s="62">
        <f t="shared" si="12"/>
        <v>68710000</v>
      </c>
      <c r="K267" s="59">
        <f t="shared" si="13"/>
        <v>0</v>
      </c>
      <c r="L267" s="59">
        <f t="shared" si="14"/>
        <v>310000</v>
      </c>
    </row>
    <row r="268" spans="2:12" s="25" customFormat="1">
      <c r="B268" s="79">
        <f t="shared" si="15"/>
        <v>257</v>
      </c>
      <c r="C268" s="54" t="str">
        <f>'PER TRIWULAN'!I262</f>
        <v xml:space="preserve"> Gubug </v>
      </c>
      <c r="D268" s="36" t="str">
        <f>'PER TRIWULAN'!B262</f>
        <v>SD NEGERI 3 MLILIR</v>
      </c>
      <c r="E268" s="66">
        <f>'PER TRIWULAN'!X262</f>
        <v>75690000</v>
      </c>
      <c r="F268" s="75">
        <v>75690000</v>
      </c>
      <c r="G268" s="62">
        <v>10950000</v>
      </c>
      <c r="H268" s="62">
        <v>54526000</v>
      </c>
      <c r="I268" s="62">
        <v>10214000</v>
      </c>
      <c r="J268" s="62">
        <f t="shared" si="12"/>
        <v>75690000</v>
      </c>
      <c r="K268" s="59">
        <f t="shared" si="13"/>
        <v>0</v>
      </c>
      <c r="L268" s="59">
        <f t="shared" si="14"/>
        <v>0</v>
      </c>
    </row>
    <row r="269" spans="2:12" s="25" customFormat="1">
      <c r="B269" s="79">
        <f t="shared" si="15"/>
        <v>258</v>
      </c>
      <c r="C269" s="54" t="str">
        <f>'PER TRIWULAN'!I263</f>
        <v xml:space="preserve"> Gubug </v>
      </c>
      <c r="D269" s="36" t="str">
        <f>'PER TRIWULAN'!B263</f>
        <v>SD NEGERI 1 SABAN</v>
      </c>
      <c r="E269" s="66">
        <f>'PER TRIWULAN'!X263</f>
        <v>92800000</v>
      </c>
      <c r="F269" s="75">
        <v>92800000</v>
      </c>
      <c r="G269" s="62">
        <v>15679000</v>
      </c>
      <c r="H269" s="62">
        <v>76306000</v>
      </c>
      <c r="I269" s="62">
        <v>815000</v>
      </c>
      <c r="J269" s="62">
        <f t="shared" ref="J269:J332" si="16">SUM(G269:I269)</f>
        <v>92800000</v>
      </c>
      <c r="K269" s="59">
        <f t="shared" ref="K269:K332" si="17">E269-F269</f>
        <v>0</v>
      </c>
      <c r="L269" s="59">
        <f t="shared" ref="L269:L332" si="18">F269-J269</f>
        <v>0</v>
      </c>
    </row>
    <row r="270" spans="2:12" s="25" customFormat="1">
      <c r="B270" s="79">
        <f t="shared" ref="B270:B333" si="19">B269+1</f>
        <v>259</v>
      </c>
      <c r="C270" s="54" t="str">
        <f>'PER TRIWULAN'!I264</f>
        <v xml:space="preserve"> Gubug </v>
      </c>
      <c r="D270" s="36" t="str">
        <f>'PER TRIWULAN'!B264</f>
        <v>SD NEGERI 2 JEKETRO</v>
      </c>
      <c r="E270" s="66">
        <f>'PER TRIWULAN'!X264</f>
        <v>82940000</v>
      </c>
      <c r="F270" s="75">
        <v>82940000</v>
      </c>
      <c r="G270" s="62">
        <v>16500000</v>
      </c>
      <c r="H270" s="62">
        <v>57780000</v>
      </c>
      <c r="I270" s="62">
        <v>8660000</v>
      </c>
      <c r="J270" s="62">
        <f t="shared" si="16"/>
        <v>82940000</v>
      </c>
      <c r="K270" s="59">
        <f t="shared" si="17"/>
        <v>0</v>
      </c>
      <c r="L270" s="59">
        <f t="shared" si="18"/>
        <v>0</v>
      </c>
    </row>
    <row r="271" spans="2:12" s="25" customFormat="1">
      <c r="B271" s="79">
        <f t="shared" si="19"/>
        <v>260</v>
      </c>
      <c r="C271" s="54" t="str">
        <f>'PER TRIWULAN'!I265</f>
        <v xml:space="preserve"> Gubug </v>
      </c>
      <c r="D271" s="36" t="str">
        <f>'PER TRIWULAN'!B265</f>
        <v>SD NEGERI 2 TRISARI</v>
      </c>
      <c r="E271" s="66">
        <f>'PER TRIWULAN'!X265</f>
        <v>109330000</v>
      </c>
      <c r="F271" s="75">
        <v>109330000</v>
      </c>
      <c r="G271" s="62">
        <v>27050000</v>
      </c>
      <c r="H271" s="62">
        <v>69890500</v>
      </c>
      <c r="I271" s="62">
        <v>12389500</v>
      </c>
      <c r="J271" s="62">
        <f t="shared" si="16"/>
        <v>109330000</v>
      </c>
      <c r="K271" s="59">
        <f t="shared" si="17"/>
        <v>0</v>
      </c>
      <c r="L271" s="59">
        <f t="shared" si="18"/>
        <v>0</v>
      </c>
    </row>
    <row r="272" spans="2:12" s="25" customFormat="1">
      <c r="B272" s="79">
        <f t="shared" si="19"/>
        <v>261</v>
      </c>
      <c r="C272" s="54" t="str">
        <f>'PER TRIWULAN'!I266</f>
        <v xml:space="preserve"> Gubug </v>
      </c>
      <c r="D272" s="36" t="str">
        <f>'PER TRIWULAN'!B266</f>
        <v>SD NEGERI 1 ROWOSARI</v>
      </c>
      <c r="E272" s="66">
        <f>'PER TRIWULAN'!X266</f>
        <v>105560000</v>
      </c>
      <c r="F272" s="75">
        <v>105560000</v>
      </c>
      <c r="G272" s="62">
        <v>16800000</v>
      </c>
      <c r="H272" s="62">
        <v>87010000</v>
      </c>
      <c r="I272" s="62">
        <v>1750000</v>
      </c>
      <c r="J272" s="62">
        <f t="shared" si="16"/>
        <v>105560000</v>
      </c>
      <c r="K272" s="59">
        <f t="shared" si="17"/>
        <v>0</v>
      </c>
      <c r="L272" s="59">
        <f t="shared" si="18"/>
        <v>0</v>
      </c>
    </row>
    <row r="273" spans="2:12" s="25" customFormat="1">
      <c r="B273" s="79">
        <f t="shared" si="19"/>
        <v>262</v>
      </c>
      <c r="C273" s="54" t="str">
        <f>'PER TRIWULAN'!I267</f>
        <v xml:space="preserve"> Gubug </v>
      </c>
      <c r="D273" s="36" t="str">
        <f>'PER TRIWULAN'!B267</f>
        <v>SD NEGERI 1 NGROTO</v>
      </c>
      <c r="E273" s="66">
        <f>'PER TRIWULAN'!X267</f>
        <v>111360000</v>
      </c>
      <c r="F273" s="75">
        <v>111360000</v>
      </c>
      <c r="G273" s="62">
        <v>18440000</v>
      </c>
      <c r="H273" s="62">
        <v>86701150</v>
      </c>
      <c r="I273" s="62">
        <v>6218850</v>
      </c>
      <c r="J273" s="62">
        <f t="shared" si="16"/>
        <v>111360000</v>
      </c>
      <c r="K273" s="59">
        <f t="shared" si="17"/>
        <v>0</v>
      </c>
      <c r="L273" s="59">
        <f t="shared" si="18"/>
        <v>0</v>
      </c>
    </row>
    <row r="274" spans="2:12" s="25" customFormat="1">
      <c r="B274" s="79">
        <f t="shared" si="19"/>
        <v>263</v>
      </c>
      <c r="C274" s="54" t="str">
        <f>'PER TRIWULAN'!I268</f>
        <v xml:space="preserve"> Gubug </v>
      </c>
      <c r="D274" s="36" t="str">
        <f>'PER TRIWULAN'!B268</f>
        <v>SD NEGERI 3 NGROTO</v>
      </c>
      <c r="E274" s="66">
        <f>'PER TRIWULAN'!X268</f>
        <v>116580000</v>
      </c>
      <c r="F274" s="75">
        <v>116580000</v>
      </c>
      <c r="G274" s="62">
        <v>19200000</v>
      </c>
      <c r="H274" s="62">
        <v>93530050</v>
      </c>
      <c r="I274" s="62">
        <v>3849950</v>
      </c>
      <c r="J274" s="62">
        <f t="shared" si="16"/>
        <v>116580000</v>
      </c>
      <c r="K274" s="59">
        <f t="shared" si="17"/>
        <v>0</v>
      </c>
      <c r="L274" s="59">
        <f t="shared" si="18"/>
        <v>0</v>
      </c>
    </row>
    <row r="275" spans="2:12" s="25" customFormat="1">
      <c r="B275" s="79">
        <f t="shared" si="19"/>
        <v>264</v>
      </c>
      <c r="C275" s="54" t="str">
        <f>'PER TRIWULAN'!I269</f>
        <v xml:space="preserve"> Karangrayung </v>
      </c>
      <c r="D275" s="36" t="str">
        <f>'PER TRIWULAN'!B269</f>
        <v>SD NEGERI 1 DEMPEL</v>
      </c>
      <c r="E275" s="66">
        <f>'PER TRIWULAN'!X269</f>
        <v>111360000</v>
      </c>
      <c r="F275" s="75">
        <v>111360000</v>
      </c>
      <c r="G275" s="62">
        <v>18830000</v>
      </c>
      <c r="H275" s="62">
        <v>83743988</v>
      </c>
      <c r="I275" s="62">
        <v>8786000</v>
      </c>
      <c r="J275" s="62">
        <f t="shared" si="16"/>
        <v>111359988</v>
      </c>
      <c r="K275" s="59">
        <f t="shared" si="17"/>
        <v>0</v>
      </c>
      <c r="L275" s="59">
        <f t="shared" si="18"/>
        <v>12</v>
      </c>
    </row>
    <row r="276" spans="2:12" s="25" customFormat="1">
      <c r="B276" s="79">
        <f t="shared" si="19"/>
        <v>265</v>
      </c>
      <c r="C276" s="54" t="str">
        <f>'PER TRIWULAN'!I270</f>
        <v xml:space="preserve"> Karangrayung </v>
      </c>
      <c r="D276" s="36" t="str">
        <f>'PER TRIWULAN'!B270</f>
        <v>SD NEGERI 1 KARANGRAYUNG</v>
      </c>
      <c r="E276" s="66">
        <f>'PER TRIWULAN'!X270</f>
        <v>87000000</v>
      </c>
      <c r="F276" s="75">
        <v>87000000</v>
      </c>
      <c r="G276" s="62">
        <v>14550000</v>
      </c>
      <c r="H276" s="62">
        <v>47844000</v>
      </c>
      <c r="I276" s="62">
        <v>24606000</v>
      </c>
      <c r="J276" s="62">
        <f t="shared" si="16"/>
        <v>87000000</v>
      </c>
      <c r="K276" s="59">
        <f t="shared" si="17"/>
        <v>0</v>
      </c>
      <c r="L276" s="59">
        <f t="shared" si="18"/>
        <v>0</v>
      </c>
    </row>
    <row r="277" spans="2:12" s="25" customFormat="1">
      <c r="B277" s="79">
        <f t="shared" si="19"/>
        <v>266</v>
      </c>
      <c r="C277" s="54" t="str">
        <f>'PER TRIWULAN'!I271</f>
        <v xml:space="preserve"> Karangrayung </v>
      </c>
      <c r="D277" s="36" t="str">
        <f>'PER TRIWULAN'!B271</f>
        <v>SD NEGERI 1 KETRO</v>
      </c>
      <c r="E277" s="66">
        <f>'PER TRIWULAN'!X271</f>
        <v>84390000</v>
      </c>
      <c r="F277" s="75">
        <v>84390000</v>
      </c>
      <c r="G277" s="62">
        <v>17815000</v>
      </c>
      <c r="H277" s="62">
        <v>62355000</v>
      </c>
      <c r="I277" s="62">
        <v>4220000</v>
      </c>
      <c r="J277" s="62">
        <f t="shared" si="16"/>
        <v>84390000</v>
      </c>
      <c r="K277" s="59">
        <f t="shared" si="17"/>
        <v>0</v>
      </c>
      <c r="L277" s="59">
        <f t="shared" si="18"/>
        <v>0</v>
      </c>
    </row>
    <row r="278" spans="2:12" s="25" customFormat="1">
      <c r="B278" s="79">
        <f t="shared" si="19"/>
        <v>267</v>
      </c>
      <c r="C278" s="54" t="str">
        <f>'PER TRIWULAN'!I272</f>
        <v xml:space="preserve"> Karangrayung </v>
      </c>
      <c r="D278" s="36" t="str">
        <f>'PER TRIWULAN'!B272</f>
        <v>SD NEGERI 1 MANGIN</v>
      </c>
      <c r="E278" s="66">
        <f>'PER TRIWULAN'!X272</f>
        <v>65830000</v>
      </c>
      <c r="F278" s="75">
        <v>65830000</v>
      </c>
      <c r="G278" s="62">
        <v>13150000</v>
      </c>
      <c r="H278" s="62">
        <v>39071500</v>
      </c>
      <c r="I278" s="62">
        <v>13608500</v>
      </c>
      <c r="J278" s="62">
        <f t="shared" si="16"/>
        <v>65830000</v>
      </c>
      <c r="K278" s="59">
        <f t="shared" si="17"/>
        <v>0</v>
      </c>
      <c r="L278" s="59">
        <f t="shared" si="18"/>
        <v>0</v>
      </c>
    </row>
    <row r="279" spans="2:12" s="25" customFormat="1">
      <c r="B279" s="79">
        <f t="shared" si="19"/>
        <v>268</v>
      </c>
      <c r="C279" s="54" t="str">
        <f>'PER TRIWULAN'!I273</f>
        <v xml:space="preserve"> Karangrayung </v>
      </c>
      <c r="D279" s="36" t="str">
        <f>'PER TRIWULAN'!B273</f>
        <v>SD NEGERI 1 MOJOAGUNG</v>
      </c>
      <c r="E279" s="66">
        <f>'PER TRIWULAN'!X273</f>
        <v>109330000</v>
      </c>
      <c r="F279" s="75">
        <v>109330000</v>
      </c>
      <c r="G279" s="62">
        <v>18450000</v>
      </c>
      <c r="H279" s="62">
        <v>76273750</v>
      </c>
      <c r="I279" s="62">
        <v>14606250</v>
      </c>
      <c r="J279" s="62">
        <f t="shared" si="16"/>
        <v>109330000</v>
      </c>
      <c r="K279" s="59">
        <f t="shared" si="17"/>
        <v>0</v>
      </c>
      <c r="L279" s="59">
        <f t="shared" si="18"/>
        <v>0</v>
      </c>
    </row>
    <row r="280" spans="2:12" s="25" customFormat="1">
      <c r="B280" s="79">
        <f t="shared" si="19"/>
        <v>269</v>
      </c>
      <c r="C280" s="54" t="str">
        <f>'PER TRIWULAN'!I274</f>
        <v xml:space="preserve"> Karangrayung </v>
      </c>
      <c r="D280" s="36" t="str">
        <f>'PER TRIWULAN'!B274</f>
        <v>SD NEGERI 1 PANGKALAN</v>
      </c>
      <c r="E280" s="66">
        <f>'PER TRIWULAN'!X274</f>
        <v>63800000</v>
      </c>
      <c r="F280" s="75">
        <v>63800000</v>
      </c>
      <c r="G280" s="62">
        <v>13220000</v>
      </c>
      <c r="H280" s="62">
        <v>47330000</v>
      </c>
      <c r="I280" s="62">
        <v>3250000</v>
      </c>
      <c r="J280" s="62">
        <f t="shared" si="16"/>
        <v>63800000</v>
      </c>
      <c r="K280" s="59">
        <f t="shared" si="17"/>
        <v>0</v>
      </c>
      <c r="L280" s="59">
        <f t="shared" si="18"/>
        <v>0</v>
      </c>
    </row>
    <row r="281" spans="2:12" s="25" customFormat="1">
      <c r="B281" s="79">
        <f t="shared" si="19"/>
        <v>270</v>
      </c>
      <c r="C281" s="54" t="str">
        <f>'PER TRIWULAN'!I275</f>
        <v xml:space="preserve"> Karangrayung </v>
      </c>
      <c r="D281" s="36" t="str">
        <f>'PER TRIWULAN'!B275</f>
        <v>SD NEGERI 1 PUTATNGANTEN</v>
      </c>
      <c r="E281" s="66">
        <f>'PER TRIWULAN'!X275</f>
        <v>123830000</v>
      </c>
      <c r="F281" s="75">
        <v>123830000</v>
      </c>
      <c r="G281" s="62">
        <v>24816000</v>
      </c>
      <c r="H281" s="62">
        <v>83792500</v>
      </c>
      <c r="I281" s="62">
        <v>15236500</v>
      </c>
      <c r="J281" s="62">
        <f t="shared" si="16"/>
        <v>123845000</v>
      </c>
      <c r="K281" s="59">
        <f t="shared" si="17"/>
        <v>0</v>
      </c>
      <c r="L281" s="59">
        <f t="shared" si="18"/>
        <v>-15000</v>
      </c>
    </row>
    <row r="282" spans="2:12" s="25" customFormat="1">
      <c r="B282" s="79">
        <f t="shared" si="19"/>
        <v>271</v>
      </c>
      <c r="C282" s="54" t="str">
        <f>'PER TRIWULAN'!I276</f>
        <v xml:space="preserve"> Karangrayung </v>
      </c>
      <c r="D282" s="36" t="str">
        <f>'PER TRIWULAN'!B276</f>
        <v>SD NEGERI 1 RAWOH</v>
      </c>
      <c r="E282" s="66">
        <f>'PER TRIWULAN'!X276</f>
        <v>80910000</v>
      </c>
      <c r="F282" s="75">
        <v>80910000</v>
      </c>
      <c r="G282" s="62">
        <v>14400000</v>
      </c>
      <c r="H282" s="62">
        <v>54575000</v>
      </c>
      <c r="I282" s="62">
        <v>11935000</v>
      </c>
      <c r="J282" s="62">
        <f t="shared" si="16"/>
        <v>80910000</v>
      </c>
      <c r="K282" s="59">
        <f t="shared" si="17"/>
        <v>0</v>
      </c>
      <c r="L282" s="59">
        <f t="shared" si="18"/>
        <v>0</v>
      </c>
    </row>
    <row r="283" spans="2:12" s="25" customFormat="1">
      <c r="B283" s="79">
        <f t="shared" si="19"/>
        <v>272</v>
      </c>
      <c r="C283" s="54" t="str">
        <f>'PER TRIWULAN'!I277</f>
        <v xml:space="preserve"> Karangrayung </v>
      </c>
      <c r="D283" s="36" t="str">
        <f>'PER TRIWULAN'!B277</f>
        <v>SD NEGERI 1 SENDANGHARJO</v>
      </c>
      <c r="E283" s="66">
        <f>'PER TRIWULAN'!X277</f>
        <v>142390000</v>
      </c>
      <c r="F283" s="75">
        <v>142390000</v>
      </c>
      <c r="G283" s="62">
        <v>26900000</v>
      </c>
      <c r="H283" s="62">
        <v>102852000</v>
      </c>
      <c r="I283" s="62">
        <v>12638000</v>
      </c>
      <c r="J283" s="62">
        <f t="shared" si="16"/>
        <v>142390000</v>
      </c>
      <c r="K283" s="59">
        <f t="shared" si="17"/>
        <v>0</v>
      </c>
      <c r="L283" s="59">
        <f t="shared" si="18"/>
        <v>0</v>
      </c>
    </row>
    <row r="284" spans="2:12" s="25" customFormat="1">
      <c r="B284" s="79">
        <f t="shared" si="19"/>
        <v>273</v>
      </c>
      <c r="C284" s="54" t="str">
        <f>'PER TRIWULAN'!I278</f>
        <v xml:space="preserve"> Karangrayung </v>
      </c>
      <c r="D284" s="36" t="str">
        <f>'PER TRIWULAN'!B278</f>
        <v>SD NEGERI 1 TEMUREJO</v>
      </c>
      <c r="E284" s="66">
        <f>'PER TRIWULAN'!X278</f>
        <v>102370000</v>
      </c>
      <c r="F284" s="75">
        <v>102370000</v>
      </c>
      <c r="G284" s="62">
        <v>19504098</v>
      </c>
      <c r="H284" s="62">
        <v>59859402</v>
      </c>
      <c r="I284" s="62">
        <v>23006500</v>
      </c>
      <c r="J284" s="62">
        <f t="shared" si="16"/>
        <v>102370000</v>
      </c>
      <c r="K284" s="59">
        <f t="shared" si="17"/>
        <v>0</v>
      </c>
      <c r="L284" s="59">
        <f t="shared" si="18"/>
        <v>0</v>
      </c>
    </row>
    <row r="285" spans="2:12" s="25" customFormat="1">
      <c r="B285" s="79">
        <f t="shared" si="19"/>
        <v>274</v>
      </c>
      <c r="C285" s="54" t="str">
        <f>'PER TRIWULAN'!I279</f>
        <v xml:space="preserve"> Karangrayung </v>
      </c>
      <c r="D285" s="36" t="str">
        <f>'PER TRIWULAN'!B279</f>
        <v>SD NEGERI 1 TERMAS</v>
      </c>
      <c r="E285" s="66">
        <f>'PER TRIWULAN'!X279</f>
        <v>110780000</v>
      </c>
      <c r="F285" s="75">
        <v>110780000</v>
      </c>
      <c r="G285" s="62">
        <v>21675000</v>
      </c>
      <c r="H285" s="62">
        <v>62456650</v>
      </c>
      <c r="I285" s="62">
        <v>26648350</v>
      </c>
      <c r="J285" s="62">
        <f t="shared" si="16"/>
        <v>110780000</v>
      </c>
      <c r="K285" s="59">
        <f t="shared" si="17"/>
        <v>0</v>
      </c>
      <c r="L285" s="59">
        <f t="shared" si="18"/>
        <v>0</v>
      </c>
    </row>
    <row r="286" spans="2:12" s="25" customFormat="1">
      <c r="B286" s="79">
        <f t="shared" si="19"/>
        <v>275</v>
      </c>
      <c r="C286" s="54" t="str">
        <f>'PER TRIWULAN'!I280</f>
        <v xml:space="preserve"> Karangrayung </v>
      </c>
      <c r="D286" s="36" t="str">
        <f>'PER TRIWULAN'!B280</f>
        <v>SD NEGERI 2 KARANGRAYUNG</v>
      </c>
      <c r="E286" s="66">
        <f>'PER TRIWULAN'!X280</f>
        <v>60900000</v>
      </c>
      <c r="F286" s="75">
        <v>60900000</v>
      </c>
      <c r="G286" s="62">
        <v>11850000</v>
      </c>
      <c r="H286" s="62">
        <v>42500250</v>
      </c>
      <c r="I286" s="62">
        <v>6549750</v>
      </c>
      <c r="J286" s="62">
        <f t="shared" si="16"/>
        <v>60900000</v>
      </c>
      <c r="K286" s="59">
        <f t="shared" si="17"/>
        <v>0</v>
      </c>
      <c r="L286" s="59">
        <f t="shared" si="18"/>
        <v>0</v>
      </c>
    </row>
    <row r="287" spans="2:12" s="25" customFormat="1">
      <c r="B287" s="79">
        <f t="shared" si="19"/>
        <v>276</v>
      </c>
      <c r="C287" s="54" t="str">
        <f>'PER TRIWULAN'!I281</f>
        <v xml:space="preserve"> Karangrayung </v>
      </c>
      <c r="D287" s="36" t="str">
        <f>'PER TRIWULAN'!B281</f>
        <v>SD NEGERI 2 KETRO</v>
      </c>
      <c r="E287" s="66">
        <f>'PER TRIWULAN'!X281</f>
        <v>108170000</v>
      </c>
      <c r="F287" s="75">
        <v>108170000</v>
      </c>
      <c r="G287" s="62">
        <v>21300000</v>
      </c>
      <c r="H287" s="62">
        <v>81870000</v>
      </c>
      <c r="I287" s="62">
        <v>5000000</v>
      </c>
      <c r="J287" s="62">
        <f t="shared" si="16"/>
        <v>108170000</v>
      </c>
      <c r="K287" s="59">
        <f t="shared" si="17"/>
        <v>0</v>
      </c>
      <c r="L287" s="59">
        <f t="shared" si="18"/>
        <v>0</v>
      </c>
    </row>
    <row r="288" spans="2:12" s="25" customFormat="1">
      <c r="B288" s="79">
        <f t="shared" si="19"/>
        <v>277</v>
      </c>
      <c r="C288" s="54" t="str">
        <f>'PER TRIWULAN'!I282</f>
        <v xml:space="preserve"> Karangrayung </v>
      </c>
      <c r="D288" s="36" t="str">
        <f>'PER TRIWULAN'!B282</f>
        <v>SD NEGERI 2 MANGIN</v>
      </c>
      <c r="E288" s="66">
        <f>'PER TRIWULAN'!X282</f>
        <v>62640000</v>
      </c>
      <c r="F288" s="75">
        <v>62640000</v>
      </c>
      <c r="G288" s="62">
        <v>12325000</v>
      </c>
      <c r="H288" s="62">
        <v>41698000</v>
      </c>
      <c r="I288" s="62">
        <v>8617000</v>
      </c>
      <c r="J288" s="62">
        <f t="shared" si="16"/>
        <v>62640000</v>
      </c>
      <c r="K288" s="59">
        <f t="shared" si="17"/>
        <v>0</v>
      </c>
      <c r="L288" s="59">
        <f t="shared" si="18"/>
        <v>0</v>
      </c>
    </row>
    <row r="289" spans="2:12" s="25" customFormat="1">
      <c r="B289" s="79">
        <f t="shared" si="19"/>
        <v>278</v>
      </c>
      <c r="C289" s="54" t="str">
        <f>'PER TRIWULAN'!I283</f>
        <v xml:space="preserve"> Karangrayung </v>
      </c>
      <c r="D289" s="36" t="str">
        <f>'PER TRIWULAN'!B283</f>
        <v>SD NEGERI 2 MOJOAGUNG</v>
      </c>
      <c r="E289" s="66">
        <f>'PER TRIWULAN'!X283</f>
        <v>65540000</v>
      </c>
      <c r="F289" s="75">
        <v>65540000</v>
      </c>
      <c r="G289" s="62">
        <v>13200000</v>
      </c>
      <c r="H289" s="62">
        <v>47542000</v>
      </c>
      <c r="I289" s="62">
        <v>4798000</v>
      </c>
      <c r="J289" s="62">
        <f t="shared" si="16"/>
        <v>65540000</v>
      </c>
      <c r="K289" s="59">
        <f t="shared" si="17"/>
        <v>0</v>
      </c>
      <c r="L289" s="59">
        <f t="shared" si="18"/>
        <v>0</v>
      </c>
    </row>
    <row r="290" spans="2:12" s="25" customFormat="1">
      <c r="B290" s="79">
        <f t="shared" si="19"/>
        <v>279</v>
      </c>
      <c r="C290" s="54" t="str">
        <f>'PER TRIWULAN'!I284</f>
        <v xml:space="preserve"> Karangrayung </v>
      </c>
      <c r="D290" s="36" t="str">
        <f>'PER TRIWULAN'!B284</f>
        <v>SD NEGERI 2 PANGKALAN</v>
      </c>
      <c r="E290" s="66">
        <f>'PER TRIWULAN'!X284</f>
        <v>73660000</v>
      </c>
      <c r="F290" s="75">
        <v>73660000</v>
      </c>
      <c r="G290" s="62">
        <v>12400000</v>
      </c>
      <c r="H290" s="62">
        <v>52845000</v>
      </c>
      <c r="I290" s="62">
        <v>8415000</v>
      </c>
      <c r="J290" s="62">
        <f t="shared" si="16"/>
        <v>73660000</v>
      </c>
      <c r="K290" s="59">
        <f t="shared" si="17"/>
        <v>0</v>
      </c>
      <c r="L290" s="59">
        <f t="shared" si="18"/>
        <v>0</v>
      </c>
    </row>
    <row r="291" spans="2:12" s="25" customFormat="1">
      <c r="B291" s="79">
        <f t="shared" si="19"/>
        <v>280</v>
      </c>
      <c r="C291" s="54" t="str">
        <f>'PER TRIWULAN'!I285</f>
        <v xml:space="preserve"> Karangrayung </v>
      </c>
      <c r="D291" s="36" t="str">
        <f>'PER TRIWULAN'!B285</f>
        <v>SD NEGERI 2 PUTATNGANTEN</v>
      </c>
      <c r="E291" s="66">
        <f>'PER TRIWULAN'!X285</f>
        <v>89610000</v>
      </c>
      <c r="F291" s="75">
        <v>89610000</v>
      </c>
      <c r="G291" s="62">
        <v>17765000</v>
      </c>
      <c r="H291" s="62">
        <v>55622650</v>
      </c>
      <c r="I291" s="62">
        <v>16067000</v>
      </c>
      <c r="J291" s="62">
        <f t="shared" si="16"/>
        <v>89454650</v>
      </c>
      <c r="K291" s="59">
        <f t="shared" si="17"/>
        <v>0</v>
      </c>
      <c r="L291" s="59">
        <f t="shared" si="18"/>
        <v>155350</v>
      </c>
    </row>
    <row r="292" spans="2:12" s="25" customFormat="1">
      <c r="B292" s="79">
        <f t="shared" si="19"/>
        <v>281</v>
      </c>
      <c r="C292" s="54" t="str">
        <f>'PER TRIWULAN'!I286</f>
        <v xml:space="preserve"> Karangrayung </v>
      </c>
      <c r="D292" s="36" t="str">
        <f>'PER TRIWULAN'!B286</f>
        <v>SD NEGERI 2 RAWOH</v>
      </c>
      <c r="E292" s="66">
        <f>'PER TRIWULAN'!X286</f>
        <v>84680000</v>
      </c>
      <c r="F292" s="75">
        <v>84680000</v>
      </c>
      <c r="G292" s="62">
        <v>16900000</v>
      </c>
      <c r="H292" s="62">
        <v>63209250</v>
      </c>
      <c r="I292" s="62">
        <v>4570750</v>
      </c>
      <c r="J292" s="62">
        <f t="shared" si="16"/>
        <v>84680000</v>
      </c>
      <c r="K292" s="59">
        <f t="shared" si="17"/>
        <v>0</v>
      </c>
      <c r="L292" s="59">
        <f t="shared" si="18"/>
        <v>0</v>
      </c>
    </row>
    <row r="293" spans="2:12" s="25" customFormat="1">
      <c r="B293" s="79">
        <f t="shared" si="19"/>
        <v>282</v>
      </c>
      <c r="C293" s="54" t="str">
        <f>'PER TRIWULAN'!I287</f>
        <v xml:space="preserve"> Karangrayung </v>
      </c>
      <c r="D293" s="163" t="str">
        <f>'PER TRIWULAN'!B287</f>
        <v>SD NEGERI 2 SENDANGHARJO</v>
      </c>
      <c r="E293" s="159">
        <f>'PER TRIWULAN'!X287</f>
        <v>75690000</v>
      </c>
      <c r="F293" s="159">
        <v>29725000</v>
      </c>
      <c r="G293" s="159">
        <v>5250000</v>
      </c>
      <c r="H293" s="159">
        <v>12975000</v>
      </c>
      <c r="I293" s="159">
        <v>11500000</v>
      </c>
      <c r="J293" s="159">
        <f t="shared" si="16"/>
        <v>29725000</v>
      </c>
      <c r="K293" s="164">
        <f t="shared" si="17"/>
        <v>45965000</v>
      </c>
      <c r="L293" s="59">
        <f t="shared" si="18"/>
        <v>0</v>
      </c>
    </row>
    <row r="294" spans="2:12" s="25" customFormat="1">
      <c r="B294" s="79">
        <f t="shared" si="19"/>
        <v>283</v>
      </c>
      <c r="C294" s="54" t="str">
        <f>'PER TRIWULAN'!I288</f>
        <v xml:space="preserve"> Karangrayung </v>
      </c>
      <c r="D294" s="36" t="str">
        <f>'PER TRIWULAN'!B288</f>
        <v>SD NEGERI 2 TEMUREJO</v>
      </c>
      <c r="E294" s="66">
        <f>'PER TRIWULAN'!X288</f>
        <v>102080000</v>
      </c>
      <c r="F294" s="75">
        <v>102080000</v>
      </c>
      <c r="G294" s="62">
        <v>19315000</v>
      </c>
      <c r="H294" s="62">
        <v>65609085</v>
      </c>
      <c r="I294" s="62">
        <v>16889750</v>
      </c>
      <c r="J294" s="62">
        <f t="shared" si="16"/>
        <v>101813835</v>
      </c>
      <c r="K294" s="59">
        <f t="shared" si="17"/>
        <v>0</v>
      </c>
      <c r="L294" s="59">
        <f t="shared" si="18"/>
        <v>266165</v>
      </c>
    </row>
    <row r="295" spans="2:12" s="25" customFormat="1">
      <c r="B295" s="79">
        <f t="shared" si="19"/>
        <v>284</v>
      </c>
      <c r="C295" s="54" t="str">
        <f>'PER TRIWULAN'!I289</f>
        <v xml:space="preserve"> Karangrayung </v>
      </c>
      <c r="D295" s="36" t="str">
        <f>'PER TRIWULAN'!B289</f>
        <v>SD NEGERI 2 TERMAS</v>
      </c>
      <c r="E295" s="66">
        <f>'PER TRIWULAN'!X289</f>
        <v>74240000</v>
      </c>
      <c r="F295" s="75">
        <v>74240000</v>
      </c>
      <c r="G295" s="62">
        <v>9300000</v>
      </c>
      <c r="H295" s="62">
        <v>59600000</v>
      </c>
      <c r="I295" s="62">
        <v>5340000</v>
      </c>
      <c r="J295" s="62">
        <f t="shared" si="16"/>
        <v>74240000</v>
      </c>
      <c r="K295" s="59">
        <f t="shared" si="17"/>
        <v>0</v>
      </c>
      <c r="L295" s="59">
        <f t="shared" si="18"/>
        <v>0</v>
      </c>
    </row>
    <row r="296" spans="2:12" s="25" customFormat="1">
      <c r="B296" s="79">
        <f t="shared" si="19"/>
        <v>285</v>
      </c>
      <c r="C296" s="54" t="str">
        <f>'PER TRIWULAN'!I290</f>
        <v xml:space="preserve"> Karangrayung </v>
      </c>
      <c r="D296" s="36" t="str">
        <f>'PER TRIWULAN'!B290</f>
        <v>SD NEGERI 3 KARANGRAYUNG</v>
      </c>
      <c r="E296" s="66">
        <f>'PER TRIWULAN'!X290</f>
        <v>67280000</v>
      </c>
      <c r="F296" s="75">
        <v>67280000</v>
      </c>
      <c r="G296" s="62">
        <v>13200000</v>
      </c>
      <c r="H296" s="62">
        <v>44401000</v>
      </c>
      <c r="I296" s="62">
        <v>9679000</v>
      </c>
      <c r="J296" s="62">
        <f t="shared" si="16"/>
        <v>67280000</v>
      </c>
      <c r="K296" s="59">
        <f t="shared" si="17"/>
        <v>0</v>
      </c>
      <c r="L296" s="59">
        <f t="shared" si="18"/>
        <v>0</v>
      </c>
    </row>
    <row r="297" spans="2:12" s="25" customFormat="1">
      <c r="B297" s="79">
        <f t="shared" si="19"/>
        <v>286</v>
      </c>
      <c r="C297" s="54" t="str">
        <f>'PER TRIWULAN'!I291</f>
        <v xml:space="preserve"> Karangrayung </v>
      </c>
      <c r="D297" s="36" t="str">
        <f>'PER TRIWULAN'!B291</f>
        <v>SD NEGERI 3 KETRO</v>
      </c>
      <c r="E297" s="66">
        <f>'PER TRIWULAN'!X291</f>
        <v>125280000</v>
      </c>
      <c r="F297" s="75">
        <v>125280000</v>
      </c>
      <c r="G297" s="62">
        <v>21367000</v>
      </c>
      <c r="H297" s="62">
        <v>71313755</v>
      </c>
      <c r="I297" s="62">
        <v>26452250</v>
      </c>
      <c r="J297" s="62">
        <f t="shared" si="16"/>
        <v>119133005</v>
      </c>
      <c r="K297" s="59">
        <f t="shared" si="17"/>
        <v>0</v>
      </c>
      <c r="L297" s="59">
        <f t="shared" si="18"/>
        <v>6146995</v>
      </c>
    </row>
    <row r="298" spans="2:12" s="25" customFormat="1">
      <c r="B298" s="79">
        <f t="shared" si="19"/>
        <v>287</v>
      </c>
      <c r="C298" s="54" t="str">
        <f>'PER TRIWULAN'!I292</f>
        <v xml:space="preserve"> Karangrayung </v>
      </c>
      <c r="D298" s="36" t="str">
        <f>'PER TRIWULAN'!B292</f>
        <v>SD NEGERI 3 MANGIN</v>
      </c>
      <c r="E298" s="66">
        <f>'PER TRIWULAN'!X292</f>
        <v>137460000</v>
      </c>
      <c r="F298" s="75">
        <v>137460000</v>
      </c>
      <c r="G298" s="62">
        <v>27100000</v>
      </c>
      <c r="H298" s="62">
        <v>102481500</v>
      </c>
      <c r="I298" s="62">
        <v>7755000</v>
      </c>
      <c r="J298" s="62">
        <f t="shared" si="16"/>
        <v>137336500</v>
      </c>
      <c r="K298" s="59">
        <f t="shared" si="17"/>
        <v>0</v>
      </c>
      <c r="L298" s="59">
        <f t="shared" si="18"/>
        <v>123500</v>
      </c>
    </row>
    <row r="299" spans="2:12" s="25" customFormat="1">
      <c r="B299" s="79">
        <f t="shared" si="19"/>
        <v>288</v>
      </c>
      <c r="C299" s="54" t="str">
        <f>'PER TRIWULAN'!I293</f>
        <v xml:space="preserve"> Karangrayung </v>
      </c>
      <c r="D299" s="36" t="str">
        <f>'PER TRIWULAN'!B293</f>
        <v>SD NEGERI 3 MOJOAGUNG</v>
      </c>
      <c r="E299" s="66">
        <f>'PER TRIWULAN'!X293</f>
        <v>101500000</v>
      </c>
      <c r="F299" s="75">
        <v>101500000</v>
      </c>
      <c r="G299" s="62">
        <v>14700000</v>
      </c>
      <c r="H299" s="62">
        <v>72092600</v>
      </c>
      <c r="I299" s="62">
        <v>14707400</v>
      </c>
      <c r="J299" s="62">
        <f t="shared" si="16"/>
        <v>101500000</v>
      </c>
      <c r="K299" s="59">
        <f t="shared" si="17"/>
        <v>0</v>
      </c>
      <c r="L299" s="59">
        <f t="shared" si="18"/>
        <v>0</v>
      </c>
    </row>
    <row r="300" spans="2:12" s="25" customFormat="1">
      <c r="B300" s="79">
        <f t="shared" si="19"/>
        <v>289</v>
      </c>
      <c r="C300" s="54" t="str">
        <f>'PER TRIWULAN'!I294</f>
        <v xml:space="preserve"> Karangrayung </v>
      </c>
      <c r="D300" s="36" t="str">
        <f>'PER TRIWULAN'!B294</f>
        <v>SD NEGERI 3 SENDANGHARJO</v>
      </c>
      <c r="E300" s="66">
        <f>'PER TRIWULAN'!X294</f>
        <v>89175000</v>
      </c>
      <c r="F300" s="75">
        <v>89175000</v>
      </c>
      <c r="G300" s="62">
        <v>18010000</v>
      </c>
      <c r="H300" s="62">
        <v>51737700</v>
      </c>
      <c r="I300" s="62">
        <v>19427300</v>
      </c>
      <c r="J300" s="62">
        <f t="shared" si="16"/>
        <v>89175000</v>
      </c>
      <c r="K300" s="59">
        <f t="shared" si="17"/>
        <v>0</v>
      </c>
      <c r="L300" s="59">
        <f t="shared" si="18"/>
        <v>0</v>
      </c>
    </row>
    <row r="301" spans="2:12" s="25" customFormat="1">
      <c r="B301" s="79">
        <f t="shared" si="19"/>
        <v>290</v>
      </c>
      <c r="C301" s="54" t="str">
        <f>'PER TRIWULAN'!I295</f>
        <v xml:space="preserve"> Karangrayung </v>
      </c>
      <c r="D301" s="36" t="str">
        <f>'PER TRIWULAN'!B295</f>
        <v>SD NEGERI 4 KARANGRAYUNG</v>
      </c>
      <c r="E301" s="66">
        <f>'PER TRIWULAN'!X295</f>
        <v>126440000</v>
      </c>
      <c r="F301" s="75">
        <v>126440000</v>
      </c>
      <c r="G301" s="62">
        <v>21030000</v>
      </c>
      <c r="H301" s="62">
        <v>88574000</v>
      </c>
      <c r="I301" s="62">
        <v>16836000</v>
      </c>
      <c r="J301" s="62">
        <f t="shared" si="16"/>
        <v>126440000</v>
      </c>
      <c r="K301" s="59">
        <f t="shared" si="17"/>
        <v>0</v>
      </c>
      <c r="L301" s="59">
        <f t="shared" si="18"/>
        <v>0</v>
      </c>
    </row>
    <row r="302" spans="2:12" s="25" customFormat="1">
      <c r="B302" s="79">
        <f t="shared" si="19"/>
        <v>291</v>
      </c>
      <c r="C302" s="54" t="str">
        <f>'PER TRIWULAN'!I296</f>
        <v xml:space="preserve"> Karangrayung </v>
      </c>
      <c r="D302" s="36" t="str">
        <f>'PER TRIWULAN'!B296</f>
        <v>SD NEGERI 4 KETRO</v>
      </c>
      <c r="E302" s="66">
        <f>'PER TRIWULAN'!X296</f>
        <v>102080000</v>
      </c>
      <c r="F302" s="75">
        <v>102080000</v>
      </c>
      <c r="G302" s="62">
        <v>18990000</v>
      </c>
      <c r="H302" s="62">
        <v>69167000</v>
      </c>
      <c r="I302" s="62">
        <v>13923000</v>
      </c>
      <c r="J302" s="62">
        <f t="shared" si="16"/>
        <v>102080000</v>
      </c>
      <c r="K302" s="59">
        <f t="shared" si="17"/>
        <v>0</v>
      </c>
      <c r="L302" s="59">
        <f t="shared" si="18"/>
        <v>0</v>
      </c>
    </row>
    <row r="303" spans="2:12" s="25" customFormat="1">
      <c r="B303" s="79">
        <f t="shared" si="19"/>
        <v>292</v>
      </c>
      <c r="C303" s="54" t="str">
        <f>'PER TRIWULAN'!I297</f>
        <v xml:space="preserve"> Karangrayung </v>
      </c>
      <c r="D303" s="36" t="str">
        <f>'PER TRIWULAN'!B297</f>
        <v>SD NEGERI 4 MANGIN</v>
      </c>
      <c r="E303" s="66">
        <f>'PER TRIWULAN'!X297</f>
        <v>64670000</v>
      </c>
      <c r="F303" s="75">
        <v>64670000</v>
      </c>
      <c r="G303" s="62">
        <v>12175000</v>
      </c>
      <c r="H303" s="62">
        <v>46655500</v>
      </c>
      <c r="I303" s="62">
        <v>5839500</v>
      </c>
      <c r="J303" s="62">
        <f t="shared" si="16"/>
        <v>64670000</v>
      </c>
      <c r="K303" s="59">
        <f t="shared" si="17"/>
        <v>0</v>
      </c>
      <c r="L303" s="59">
        <f t="shared" si="18"/>
        <v>0</v>
      </c>
    </row>
    <row r="304" spans="2:12" s="25" customFormat="1">
      <c r="B304" s="79">
        <f t="shared" si="19"/>
        <v>293</v>
      </c>
      <c r="C304" s="54" t="str">
        <f>'PER TRIWULAN'!I298</f>
        <v xml:space="preserve"> Karangrayung </v>
      </c>
      <c r="D304" s="36" t="str">
        <f>'PER TRIWULAN'!B298</f>
        <v>SD NEGERI 4 MOJOAGUNG</v>
      </c>
      <c r="E304" s="66">
        <f>'PER TRIWULAN'!X298</f>
        <v>125570000</v>
      </c>
      <c r="F304" s="75">
        <v>125570000</v>
      </c>
      <c r="G304" s="62">
        <v>25100000</v>
      </c>
      <c r="H304" s="62">
        <v>91958110</v>
      </c>
      <c r="I304" s="62">
        <v>8511890</v>
      </c>
      <c r="J304" s="62">
        <f t="shared" si="16"/>
        <v>125570000</v>
      </c>
      <c r="K304" s="59">
        <f t="shared" si="17"/>
        <v>0</v>
      </c>
      <c r="L304" s="59">
        <f t="shared" si="18"/>
        <v>0</v>
      </c>
    </row>
    <row r="305" spans="2:12" s="25" customFormat="1">
      <c r="B305" s="79">
        <f t="shared" si="19"/>
        <v>294</v>
      </c>
      <c r="C305" s="54" t="str">
        <f>'PER TRIWULAN'!I299</f>
        <v xml:space="preserve"> Karangrayung </v>
      </c>
      <c r="D305" s="36" t="str">
        <f>'PER TRIWULAN'!B299</f>
        <v>SD NEGERI 4 SENDANGHARJO</v>
      </c>
      <c r="E305" s="66">
        <f>'PER TRIWULAN'!X299</f>
        <v>88160000</v>
      </c>
      <c r="F305" s="75">
        <v>88160000</v>
      </c>
      <c r="G305" s="62">
        <v>17350000</v>
      </c>
      <c r="H305" s="62">
        <v>43858176</v>
      </c>
      <c r="I305" s="62">
        <v>25271700</v>
      </c>
      <c r="J305" s="62">
        <f t="shared" si="16"/>
        <v>86479876</v>
      </c>
      <c r="K305" s="59">
        <f t="shared" si="17"/>
        <v>0</v>
      </c>
      <c r="L305" s="59">
        <f t="shared" si="18"/>
        <v>1680124</v>
      </c>
    </row>
    <row r="306" spans="2:12" s="25" customFormat="1">
      <c r="B306" s="79">
        <f t="shared" si="19"/>
        <v>295</v>
      </c>
      <c r="C306" s="54" t="str">
        <f>'PER TRIWULAN'!I300</f>
        <v xml:space="preserve"> Karangrayung </v>
      </c>
      <c r="D306" s="36" t="str">
        <f>'PER TRIWULAN'!B300</f>
        <v>SD NEGERI 5 KARANGRAYUNG</v>
      </c>
      <c r="E306" s="66">
        <f>'PER TRIWULAN'!X300</f>
        <v>126440000</v>
      </c>
      <c r="F306" s="75">
        <v>126440000</v>
      </c>
      <c r="G306" s="62">
        <v>18600000</v>
      </c>
      <c r="H306" s="62">
        <v>98840000</v>
      </c>
      <c r="I306" s="62">
        <v>9000000</v>
      </c>
      <c r="J306" s="62">
        <f t="shared" si="16"/>
        <v>126440000</v>
      </c>
      <c r="K306" s="59">
        <f t="shared" si="17"/>
        <v>0</v>
      </c>
      <c r="L306" s="59">
        <f t="shared" si="18"/>
        <v>0</v>
      </c>
    </row>
    <row r="307" spans="2:12" s="25" customFormat="1">
      <c r="B307" s="79">
        <f t="shared" si="19"/>
        <v>296</v>
      </c>
      <c r="C307" s="54" t="str">
        <f>'PER TRIWULAN'!I301</f>
        <v xml:space="preserve"> Karangrayung </v>
      </c>
      <c r="D307" s="36" t="str">
        <f>'PER TRIWULAN'!B301</f>
        <v>SD NEGERI 5 KETRO</v>
      </c>
      <c r="E307" s="66">
        <f>'PER TRIWULAN'!X301</f>
        <v>93670000</v>
      </c>
      <c r="F307" s="75">
        <v>93670000</v>
      </c>
      <c r="G307" s="62">
        <v>18633000</v>
      </c>
      <c r="H307" s="62">
        <v>69956665</v>
      </c>
      <c r="I307" s="62">
        <v>4869000</v>
      </c>
      <c r="J307" s="62">
        <f t="shared" si="16"/>
        <v>93458665</v>
      </c>
      <c r="K307" s="59">
        <f t="shared" si="17"/>
        <v>0</v>
      </c>
      <c r="L307" s="59">
        <f t="shared" si="18"/>
        <v>211335</v>
      </c>
    </row>
    <row r="308" spans="2:12" s="25" customFormat="1">
      <c r="B308" s="79">
        <f t="shared" si="19"/>
        <v>297</v>
      </c>
      <c r="C308" s="54" t="str">
        <f>'PER TRIWULAN'!I302</f>
        <v xml:space="preserve"> Karangrayung </v>
      </c>
      <c r="D308" s="36" t="str">
        <f>'PER TRIWULAN'!B302</f>
        <v>SD NEGERI 6 KARANGRAYUNG</v>
      </c>
      <c r="E308" s="66">
        <f>'PER TRIWULAN'!X302</f>
        <v>124120000</v>
      </c>
      <c r="F308" s="75">
        <v>124120000</v>
      </c>
      <c r="G308" s="62">
        <v>21150000</v>
      </c>
      <c r="H308" s="62">
        <v>82679000</v>
      </c>
      <c r="I308" s="62">
        <v>20291000</v>
      </c>
      <c r="J308" s="62">
        <f t="shared" si="16"/>
        <v>124120000</v>
      </c>
      <c r="K308" s="59">
        <f t="shared" si="17"/>
        <v>0</v>
      </c>
      <c r="L308" s="59">
        <f t="shared" si="18"/>
        <v>0</v>
      </c>
    </row>
    <row r="309" spans="2:12" s="25" customFormat="1">
      <c r="B309" s="79">
        <f t="shared" si="19"/>
        <v>298</v>
      </c>
      <c r="C309" s="54" t="str">
        <f>'PER TRIWULAN'!I303</f>
        <v xml:space="preserve"> Karangrayung </v>
      </c>
      <c r="D309" s="36" t="str">
        <f>'PER TRIWULAN'!B303</f>
        <v>SD NEGERI 6 NAMPU</v>
      </c>
      <c r="E309" s="66">
        <f>'PER TRIWULAN'!X303</f>
        <v>79460000</v>
      </c>
      <c r="F309" s="75">
        <v>79460000</v>
      </c>
      <c r="G309" s="62">
        <v>15800000</v>
      </c>
      <c r="H309" s="62">
        <v>58660000</v>
      </c>
      <c r="I309" s="62">
        <v>5000000</v>
      </c>
      <c r="J309" s="62">
        <f t="shared" si="16"/>
        <v>79460000</v>
      </c>
      <c r="K309" s="59">
        <f t="shared" si="17"/>
        <v>0</v>
      </c>
      <c r="L309" s="59">
        <f t="shared" si="18"/>
        <v>0</v>
      </c>
    </row>
    <row r="310" spans="2:12" s="25" customFormat="1">
      <c r="B310" s="79">
        <f t="shared" si="19"/>
        <v>299</v>
      </c>
      <c r="C310" s="54" t="str">
        <f>'PER TRIWULAN'!I304</f>
        <v xml:space="preserve"> Karangrayung </v>
      </c>
      <c r="D310" s="36" t="str">
        <f>'PER TRIWULAN'!B304</f>
        <v>SD NEGERI 7 KARANGRAYUNG</v>
      </c>
      <c r="E310" s="66">
        <f>'PER TRIWULAN'!X304</f>
        <v>82070000</v>
      </c>
      <c r="F310" s="75">
        <v>82070000</v>
      </c>
      <c r="G310" s="62">
        <v>14900000</v>
      </c>
      <c r="H310" s="62">
        <v>48921250</v>
      </c>
      <c r="I310" s="62">
        <v>18248750</v>
      </c>
      <c r="J310" s="62">
        <f t="shared" si="16"/>
        <v>82070000</v>
      </c>
      <c r="K310" s="59">
        <f t="shared" si="17"/>
        <v>0</v>
      </c>
      <c r="L310" s="59">
        <f t="shared" si="18"/>
        <v>0</v>
      </c>
    </row>
    <row r="311" spans="2:12" s="25" customFormat="1">
      <c r="B311" s="79">
        <f t="shared" si="19"/>
        <v>300</v>
      </c>
      <c r="C311" s="54" t="str">
        <f>'PER TRIWULAN'!I305</f>
        <v xml:space="preserve"> Karangrayung </v>
      </c>
      <c r="D311" s="36" t="str">
        <f>'PER TRIWULAN'!B305</f>
        <v>SD NEGERI 1 CEKEL</v>
      </c>
      <c r="E311" s="66">
        <f>'PER TRIWULAN'!X305</f>
        <v>88740000</v>
      </c>
      <c r="F311" s="75">
        <v>88740000</v>
      </c>
      <c r="G311" s="62">
        <v>17455000</v>
      </c>
      <c r="H311" s="62">
        <v>65910000</v>
      </c>
      <c r="I311" s="62">
        <v>5375000</v>
      </c>
      <c r="J311" s="62">
        <f t="shared" si="16"/>
        <v>88740000</v>
      </c>
      <c r="K311" s="59">
        <f t="shared" si="17"/>
        <v>0</v>
      </c>
      <c r="L311" s="59">
        <f t="shared" si="18"/>
        <v>0</v>
      </c>
    </row>
    <row r="312" spans="2:12" s="25" customFormat="1">
      <c r="B312" s="79">
        <f t="shared" si="19"/>
        <v>301</v>
      </c>
      <c r="C312" s="54" t="str">
        <f>'PER TRIWULAN'!I306</f>
        <v xml:space="preserve"> Karangrayung </v>
      </c>
      <c r="D312" s="36" t="str">
        <f>'PER TRIWULAN'!B306</f>
        <v>SD NEGERI 2 CEKEL</v>
      </c>
      <c r="E312" s="66">
        <f>'PER TRIWULAN'!X306</f>
        <v>71340000</v>
      </c>
      <c r="F312" s="75">
        <v>71340000</v>
      </c>
      <c r="G312" s="62">
        <v>12000000</v>
      </c>
      <c r="H312" s="62">
        <v>54001250</v>
      </c>
      <c r="I312" s="62">
        <v>5338750</v>
      </c>
      <c r="J312" s="62">
        <f t="shared" si="16"/>
        <v>71340000</v>
      </c>
      <c r="K312" s="59">
        <f t="shared" si="17"/>
        <v>0</v>
      </c>
      <c r="L312" s="59">
        <f t="shared" si="18"/>
        <v>0</v>
      </c>
    </row>
    <row r="313" spans="2:12" s="25" customFormat="1">
      <c r="B313" s="79">
        <f t="shared" si="19"/>
        <v>302</v>
      </c>
      <c r="C313" s="54" t="str">
        <f>'PER TRIWULAN'!I307</f>
        <v xml:space="preserve"> Karangrayung </v>
      </c>
      <c r="D313" s="36" t="str">
        <f>'PER TRIWULAN'!B307</f>
        <v>SD NEGERI 1 GUNUNG TUMPENG</v>
      </c>
      <c r="E313" s="66">
        <f>'PER TRIWULAN'!X307</f>
        <v>87870000</v>
      </c>
      <c r="F313" s="75">
        <v>87870000</v>
      </c>
      <c r="G313" s="62">
        <v>17550000</v>
      </c>
      <c r="H313" s="62">
        <v>54439168</v>
      </c>
      <c r="I313" s="62">
        <v>15466300</v>
      </c>
      <c r="J313" s="62">
        <f t="shared" si="16"/>
        <v>87455468</v>
      </c>
      <c r="K313" s="59">
        <f t="shared" si="17"/>
        <v>0</v>
      </c>
      <c r="L313" s="59">
        <f t="shared" si="18"/>
        <v>414532</v>
      </c>
    </row>
    <row r="314" spans="2:12" s="25" customFormat="1">
      <c r="B314" s="79">
        <f t="shared" si="19"/>
        <v>303</v>
      </c>
      <c r="C314" s="54" t="str">
        <f>'PER TRIWULAN'!I308</f>
        <v xml:space="preserve"> Karangrayung </v>
      </c>
      <c r="D314" s="36" t="str">
        <f>'PER TRIWULAN'!B308</f>
        <v>SD NEGERI 2 GUNUNG TUMPENG</v>
      </c>
      <c r="E314" s="66">
        <f>'PER TRIWULAN'!X308</f>
        <v>73080000</v>
      </c>
      <c r="F314" s="75">
        <v>73080000</v>
      </c>
      <c r="G314" s="62">
        <v>15350000</v>
      </c>
      <c r="H314" s="62">
        <v>52978530</v>
      </c>
      <c r="I314" s="62">
        <v>3713050</v>
      </c>
      <c r="J314" s="62">
        <f t="shared" si="16"/>
        <v>72041580</v>
      </c>
      <c r="K314" s="59">
        <f t="shared" si="17"/>
        <v>0</v>
      </c>
      <c r="L314" s="59">
        <f t="shared" si="18"/>
        <v>1038420</v>
      </c>
    </row>
    <row r="315" spans="2:12" s="25" customFormat="1">
      <c r="B315" s="79">
        <f t="shared" si="19"/>
        <v>304</v>
      </c>
      <c r="C315" s="54" t="str">
        <f>'PER TRIWULAN'!I309</f>
        <v xml:space="preserve"> Karangrayung </v>
      </c>
      <c r="D315" s="36" t="str">
        <f>'PER TRIWULAN'!B309</f>
        <v>SD NEGERI 3 GUNUNGTUNPENG</v>
      </c>
      <c r="E315" s="66">
        <f>'PER TRIWULAN'!X309</f>
        <v>52490000</v>
      </c>
      <c r="F315" s="75">
        <v>52490000</v>
      </c>
      <c r="G315" s="62">
        <v>11385000</v>
      </c>
      <c r="H315" s="62">
        <v>40855000</v>
      </c>
      <c r="I315" s="62">
        <v>250000</v>
      </c>
      <c r="J315" s="62">
        <f t="shared" si="16"/>
        <v>52490000</v>
      </c>
      <c r="K315" s="59">
        <f t="shared" si="17"/>
        <v>0</v>
      </c>
      <c r="L315" s="59">
        <f t="shared" si="18"/>
        <v>0</v>
      </c>
    </row>
    <row r="316" spans="2:12" s="25" customFormat="1">
      <c r="B316" s="79">
        <f t="shared" si="19"/>
        <v>305</v>
      </c>
      <c r="C316" s="54" t="str">
        <f>'PER TRIWULAN'!I310</f>
        <v xml:space="preserve"> Karangrayung </v>
      </c>
      <c r="D316" s="36" t="str">
        <f>'PER TRIWULAN'!B310</f>
        <v>SD NEGERI JETIS</v>
      </c>
      <c r="E316" s="66">
        <f>'PER TRIWULAN'!X310</f>
        <v>108750000</v>
      </c>
      <c r="F316" s="75">
        <v>108750000</v>
      </c>
      <c r="G316" s="62">
        <v>21735000</v>
      </c>
      <c r="H316" s="62">
        <v>72846120</v>
      </c>
      <c r="I316" s="62">
        <v>14168880</v>
      </c>
      <c r="J316" s="62">
        <f t="shared" si="16"/>
        <v>108750000</v>
      </c>
      <c r="K316" s="59">
        <f t="shared" si="17"/>
        <v>0</v>
      </c>
      <c r="L316" s="59">
        <f t="shared" si="18"/>
        <v>0</v>
      </c>
    </row>
    <row r="317" spans="2:12" s="25" customFormat="1">
      <c r="B317" s="79">
        <f t="shared" si="19"/>
        <v>306</v>
      </c>
      <c r="C317" s="54" t="str">
        <f>'PER TRIWULAN'!I311</f>
        <v xml:space="preserve"> Karangrayung </v>
      </c>
      <c r="D317" s="36" t="str">
        <f>'PER TRIWULAN'!B311</f>
        <v>SD NEGERI 1 KARANGANYAR</v>
      </c>
      <c r="E317" s="66">
        <f>'PER TRIWULAN'!X311</f>
        <v>88740000</v>
      </c>
      <c r="F317" s="75">
        <v>88740000</v>
      </c>
      <c r="G317" s="62">
        <v>15780000</v>
      </c>
      <c r="H317" s="62">
        <v>68305000</v>
      </c>
      <c r="I317" s="62">
        <v>4655000</v>
      </c>
      <c r="J317" s="62">
        <f t="shared" si="16"/>
        <v>88740000</v>
      </c>
      <c r="K317" s="59">
        <f t="shared" si="17"/>
        <v>0</v>
      </c>
      <c r="L317" s="59">
        <f t="shared" si="18"/>
        <v>0</v>
      </c>
    </row>
    <row r="318" spans="2:12" s="25" customFormat="1">
      <c r="B318" s="79">
        <f t="shared" si="19"/>
        <v>307</v>
      </c>
      <c r="C318" s="54" t="str">
        <f>'PER TRIWULAN'!I312</f>
        <v xml:space="preserve"> Karangrayung </v>
      </c>
      <c r="D318" s="36" t="str">
        <f>'PER TRIWULAN'!B312</f>
        <v>SD NEGERI 2 KARANGANYAR</v>
      </c>
      <c r="E318" s="66">
        <f>'PER TRIWULAN'!X312</f>
        <v>88450000</v>
      </c>
      <c r="F318" s="75">
        <v>88450000</v>
      </c>
      <c r="G318" s="62">
        <v>17100000</v>
      </c>
      <c r="H318" s="62">
        <v>62252500</v>
      </c>
      <c r="I318" s="62">
        <v>9097500</v>
      </c>
      <c r="J318" s="62">
        <f t="shared" si="16"/>
        <v>88450000</v>
      </c>
      <c r="K318" s="59">
        <f t="shared" si="17"/>
        <v>0</v>
      </c>
      <c r="L318" s="59">
        <f t="shared" si="18"/>
        <v>0</v>
      </c>
    </row>
    <row r="319" spans="2:12" s="25" customFormat="1">
      <c r="B319" s="79">
        <f t="shared" si="19"/>
        <v>308</v>
      </c>
      <c r="C319" s="54" t="str">
        <f>'PER TRIWULAN'!I313</f>
        <v xml:space="preserve"> Karangrayung </v>
      </c>
      <c r="D319" s="36" t="str">
        <f>'PER TRIWULAN'!B313</f>
        <v>SD NEGERI 1 KARANGSONO</v>
      </c>
      <c r="E319" s="66">
        <f>'PER TRIWULAN'!X313</f>
        <v>81780000</v>
      </c>
      <c r="F319" s="75">
        <v>81780000</v>
      </c>
      <c r="G319" s="62">
        <v>16350000</v>
      </c>
      <c r="H319" s="62">
        <v>58228150</v>
      </c>
      <c r="I319" s="62">
        <v>7177800</v>
      </c>
      <c r="J319" s="62">
        <f t="shared" si="16"/>
        <v>81755950</v>
      </c>
      <c r="K319" s="59">
        <f t="shared" si="17"/>
        <v>0</v>
      </c>
      <c r="L319" s="59">
        <f t="shared" si="18"/>
        <v>24050</v>
      </c>
    </row>
    <row r="320" spans="2:12" s="25" customFormat="1">
      <c r="B320" s="79">
        <f t="shared" si="19"/>
        <v>309</v>
      </c>
      <c r="C320" s="54" t="str">
        <f>'PER TRIWULAN'!I314</f>
        <v xml:space="preserve"> Karangrayung </v>
      </c>
      <c r="D320" s="36" t="str">
        <f>'PER TRIWULAN'!B314</f>
        <v>SD NEGERI 2 KARANGSONO</v>
      </c>
      <c r="E320" s="66">
        <f>'PER TRIWULAN'!X314</f>
        <v>51620000</v>
      </c>
      <c r="F320" s="75">
        <v>51620000</v>
      </c>
      <c r="G320" s="62">
        <v>10350000</v>
      </c>
      <c r="H320" s="62">
        <v>38430050</v>
      </c>
      <c r="I320" s="62">
        <v>2776000</v>
      </c>
      <c r="J320" s="62">
        <f t="shared" si="16"/>
        <v>51556050</v>
      </c>
      <c r="K320" s="59">
        <f t="shared" si="17"/>
        <v>0</v>
      </c>
      <c r="L320" s="59">
        <f t="shared" si="18"/>
        <v>63950</v>
      </c>
    </row>
    <row r="321" spans="2:12" s="25" customFormat="1">
      <c r="B321" s="79">
        <f t="shared" si="19"/>
        <v>310</v>
      </c>
      <c r="C321" s="54" t="str">
        <f>'PER TRIWULAN'!I315</f>
        <v xml:space="preserve"> Karangrayung </v>
      </c>
      <c r="D321" s="36" t="str">
        <f>'PER TRIWULAN'!B315</f>
        <v>SD NEGERI 3 KARANGSONO</v>
      </c>
      <c r="E321" s="66">
        <f>'PER TRIWULAN'!X315</f>
        <v>115710000</v>
      </c>
      <c r="F321" s="75">
        <v>115710000</v>
      </c>
      <c r="G321" s="62">
        <v>22200000</v>
      </c>
      <c r="H321" s="62">
        <v>81473550</v>
      </c>
      <c r="I321" s="62">
        <v>12036450</v>
      </c>
      <c r="J321" s="62">
        <f t="shared" si="16"/>
        <v>115710000</v>
      </c>
      <c r="K321" s="59">
        <f t="shared" si="17"/>
        <v>0</v>
      </c>
      <c r="L321" s="59">
        <f t="shared" si="18"/>
        <v>0</v>
      </c>
    </row>
    <row r="322" spans="2:12" s="25" customFormat="1">
      <c r="B322" s="79">
        <f t="shared" si="19"/>
        <v>311</v>
      </c>
      <c r="C322" s="54" t="str">
        <f>'PER TRIWULAN'!I316</f>
        <v xml:space="preserve"> Karangrayung </v>
      </c>
      <c r="D322" s="36" t="str">
        <f>'PER TRIWULAN'!B316</f>
        <v>SD NEGERI 4 KARANGSONO</v>
      </c>
      <c r="E322" s="66">
        <f>'PER TRIWULAN'!X316</f>
        <v>71920000</v>
      </c>
      <c r="F322" s="75">
        <v>71920000</v>
      </c>
      <c r="G322" s="62">
        <v>14000000</v>
      </c>
      <c r="H322" s="62">
        <v>52920000</v>
      </c>
      <c r="I322" s="62">
        <v>5000000</v>
      </c>
      <c r="J322" s="62">
        <f t="shared" si="16"/>
        <v>71920000</v>
      </c>
      <c r="K322" s="59">
        <f t="shared" si="17"/>
        <v>0</v>
      </c>
      <c r="L322" s="59">
        <f t="shared" si="18"/>
        <v>0</v>
      </c>
    </row>
    <row r="323" spans="2:12" s="25" customFormat="1">
      <c r="B323" s="79">
        <f t="shared" si="19"/>
        <v>312</v>
      </c>
      <c r="C323" s="54" t="str">
        <f>'PER TRIWULAN'!I317</f>
        <v xml:space="preserve"> Karangrayung </v>
      </c>
      <c r="D323" s="36" t="str">
        <f>'PER TRIWULAN'!B317</f>
        <v>SD NEGERI LB MOJOAGUNG</v>
      </c>
      <c r="E323" s="66">
        <f>'PER TRIWULAN'!X317</f>
        <v>34800000</v>
      </c>
      <c r="F323" s="75">
        <v>34800000</v>
      </c>
      <c r="G323" s="62">
        <v>6500000</v>
      </c>
      <c r="H323" s="62">
        <v>22170000</v>
      </c>
      <c r="I323" s="62">
        <v>6130000</v>
      </c>
      <c r="J323" s="62">
        <f t="shared" si="16"/>
        <v>34800000</v>
      </c>
      <c r="K323" s="59">
        <f t="shared" si="17"/>
        <v>0</v>
      </c>
      <c r="L323" s="59">
        <f t="shared" si="18"/>
        <v>0</v>
      </c>
    </row>
    <row r="324" spans="2:12" s="25" customFormat="1">
      <c r="B324" s="79">
        <f t="shared" si="19"/>
        <v>313</v>
      </c>
      <c r="C324" s="54" t="str">
        <f>'PER TRIWULAN'!I318</f>
        <v xml:space="preserve"> Karangrayung </v>
      </c>
      <c r="D324" s="36" t="str">
        <f>'PER TRIWULAN'!B318</f>
        <v>SD NEGERI 1 NAMPU</v>
      </c>
      <c r="E324" s="66">
        <f>'PER TRIWULAN'!X318</f>
        <v>80330000</v>
      </c>
      <c r="F324" s="75">
        <v>80330000</v>
      </c>
      <c r="G324" s="62">
        <v>12900000</v>
      </c>
      <c r="H324" s="62">
        <v>57209300</v>
      </c>
      <c r="I324" s="62">
        <v>10160700</v>
      </c>
      <c r="J324" s="62">
        <f t="shared" si="16"/>
        <v>80270000</v>
      </c>
      <c r="K324" s="59">
        <f t="shared" si="17"/>
        <v>0</v>
      </c>
      <c r="L324" s="59">
        <f t="shared" si="18"/>
        <v>60000</v>
      </c>
    </row>
    <row r="325" spans="2:12" s="25" customFormat="1">
      <c r="B325" s="79">
        <f t="shared" si="19"/>
        <v>314</v>
      </c>
      <c r="C325" s="54" t="str">
        <f>'PER TRIWULAN'!I319</f>
        <v xml:space="preserve"> Karangrayung </v>
      </c>
      <c r="D325" s="36" t="str">
        <f>'PER TRIWULAN'!B319</f>
        <v>SD NEGERI 3 NAMPU</v>
      </c>
      <c r="E325" s="66">
        <f>'PER TRIWULAN'!X319</f>
        <v>144420000</v>
      </c>
      <c r="F325" s="75">
        <v>144420000</v>
      </c>
      <c r="G325" s="62">
        <v>19200000</v>
      </c>
      <c r="H325" s="62">
        <v>119220000</v>
      </c>
      <c r="I325" s="62">
        <v>6000000</v>
      </c>
      <c r="J325" s="62">
        <f t="shared" si="16"/>
        <v>144420000</v>
      </c>
      <c r="K325" s="59">
        <f t="shared" si="17"/>
        <v>0</v>
      </c>
      <c r="L325" s="59">
        <f t="shared" si="18"/>
        <v>0</v>
      </c>
    </row>
    <row r="326" spans="2:12" s="25" customFormat="1">
      <c r="B326" s="79">
        <f t="shared" si="19"/>
        <v>315</v>
      </c>
      <c r="C326" s="54" t="str">
        <f>'PER TRIWULAN'!I320</f>
        <v xml:space="preserve"> Karangrayung </v>
      </c>
      <c r="D326" s="36" t="str">
        <f>'PER TRIWULAN'!B320</f>
        <v>SD NEGERI 4 NAMPU</v>
      </c>
      <c r="E326" s="66">
        <f>'PER TRIWULAN'!X320</f>
        <v>34800000</v>
      </c>
      <c r="F326" s="75">
        <v>34800000</v>
      </c>
      <c r="G326" s="62">
        <v>6960000</v>
      </c>
      <c r="H326" s="62">
        <v>23884700</v>
      </c>
      <c r="I326" s="62">
        <v>3955300</v>
      </c>
      <c r="J326" s="62">
        <f t="shared" si="16"/>
        <v>34800000</v>
      </c>
      <c r="K326" s="59">
        <f t="shared" si="17"/>
        <v>0</v>
      </c>
      <c r="L326" s="59">
        <f t="shared" si="18"/>
        <v>0</v>
      </c>
    </row>
    <row r="327" spans="2:12" s="25" customFormat="1">
      <c r="B327" s="79">
        <f t="shared" si="19"/>
        <v>316</v>
      </c>
      <c r="C327" s="54" t="str">
        <f>'PER TRIWULAN'!I321</f>
        <v xml:space="preserve"> Karangrayung </v>
      </c>
      <c r="D327" s="36" t="str">
        <f>'PER TRIWULAN'!B321</f>
        <v>SD NEGERI 5 NAMPU</v>
      </c>
      <c r="E327" s="66">
        <f>'PER TRIWULAN'!X321</f>
        <v>42630000</v>
      </c>
      <c r="F327" s="75">
        <v>42630000</v>
      </c>
      <c r="G327" s="62">
        <v>8500000</v>
      </c>
      <c r="H327" s="62">
        <v>30705308</v>
      </c>
      <c r="I327" s="62">
        <v>3424692</v>
      </c>
      <c r="J327" s="62">
        <f t="shared" si="16"/>
        <v>42630000</v>
      </c>
      <c r="K327" s="59">
        <f t="shared" si="17"/>
        <v>0</v>
      </c>
      <c r="L327" s="59">
        <f t="shared" si="18"/>
        <v>0</v>
      </c>
    </row>
    <row r="328" spans="2:12" s="25" customFormat="1">
      <c r="B328" s="79">
        <f t="shared" si="19"/>
        <v>317</v>
      </c>
      <c r="C328" s="54" t="str">
        <f>'PER TRIWULAN'!I322</f>
        <v xml:space="preserve"> Karangrayung </v>
      </c>
      <c r="D328" s="36" t="str">
        <f>'PER TRIWULAN'!B322</f>
        <v>SD NEGERI 7 NAMPU</v>
      </c>
      <c r="E328" s="66">
        <f>'PER TRIWULAN'!X322</f>
        <v>50750000</v>
      </c>
      <c r="F328" s="75">
        <v>50750000</v>
      </c>
      <c r="G328" s="62">
        <v>8800000</v>
      </c>
      <c r="H328" s="62">
        <v>30202850</v>
      </c>
      <c r="I328" s="62">
        <v>11747150</v>
      </c>
      <c r="J328" s="62">
        <f t="shared" si="16"/>
        <v>50750000</v>
      </c>
      <c r="K328" s="59">
        <f t="shared" si="17"/>
        <v>0</v>
      </c>
      <c r="L328" s="59">
        <f t="shared" si="18"/>
        <v>0</v>
      </c>
    </row>
    <row r="329" spans="2:12" s="25" customFormat="1">
      <c r="B329" s="79">
        <f t="shared" si="19"/>
        <v>318</v>
      </c>
      <c r="C329" s="54" t="str">
        <f>'PER TRIWULAN'!I323</f>
        <v xml:space="preserve"> Karangrayung </v>
      </c>
      <c r="D329" s="36" t="str">
        <f>'PER TRIWULAN'!B323</f>
        <v>SD NEGERI PARAKAN</v>
      </c>
      <c r="E329" s="66">
        <f>'PER TRIWULAN'!X323</f>
        <v>125860000</v>
      </c>
      <c r="F329" s="75">
        <v>125860000</v>
      </c>
      <c r="G329" s="62">
        <v>22800000</v>
      </c>
      <c r="H329" s="62">
        <v>63245000</v>
      </c>
      <c r="I329" s="62">
        <v>31695000</v>
      </c>
      <c r="J329" s="62">
        <f t="shared" si="16"/>
        <v>117740000</v>
      </c>
      <c r="K329" s="59">
        <f t="shared" si="17"/>
        <v>0</v>
      </c>
      <c r="L329" s="59">
        <f t="shared" si="18"/>
        <v>8120000</v>
      </c>
    </row>
    <row r="330" spans="2:12" s="25" customFormat="1">
      <c r="B330" s="79">
        <f t="shared" si="19"/>
        <v>319</v>
      </c>
      <c r="C330" s="54" t="str">
        <f>'PER TRIWULAN'!I324</f>
        <v xml:space="preserve"> Karangrayung </v>
      </c>
      <c r="D330" s="36" t="str">
        <f>'PER TRIWULAN'!B324</f>
        <v>SD NEGERI 5 SENDANGHARJO</v>
      </c>
      <c r="E330" s="66">
        <f>'PER TRIWULAN'!X324</f>
        <v>55390000</v>
      </c>
      <c r="F330" s="75">
        <v>55390000</v>
      </c>
      <c r="G330" s="62">
        <v>11172000</v>
      </c>
      <c r="H330" s="62">
        <v>39489000</v>
      </c>
      <c r="I330" s="62">
        <v>4729000</v>
      </c>
      <c r="J330" s="62">
        <f t="shared" si="16"/>
        <v>55390000</v>
      </c>
      <c r="K330" s="59">
        <f t="shared" si="17"/>
        <v>0</v>
      </c>
      <c r="L330" s="59">
        <f t="shared" si="18"/>
        <v>0</v>
      </c>
    </row>
    <row r="331" spans="2:12" s="25" customFormat="1">
      <c r="B331" s="79">
        <f t="shared" si="19"/>
        <v>320</v>
      </c>
      <c r="C331" s="54" t="str">
        <f>'PER TRIWULAN'!I325</f>
        <v xml:space="preserve"> Karangrayung </v>
      </c>
      <c r="D331" s="36" t="str">
        <f>'PER TRIWULAN'!B325</f>
        <v>SD NEGERI 1 TELAWAH</v>
      </c>
      <c r="E331" s="66">
        <f>'PER TRIWULAN'!X325</f>
        <v>71050000</v>
      </c>
      <c r="F331" s="75">
        <v>71050000</v>
      </c>
      <c r="G331" s="62">
        <v>12600000</v>
      </c>
      <c r="H331" s="62">
        <v>51381050</v>
      </c>
      <c r="I331" s="62">
        <v>7068950</v>
      </c>
      <c r="J331" s="62">
        <f t="shared" si="16"/>
        <v>71050000</v>
      </c>
      <c r="K331" s="59">
        <f t="shared" si="17"/>
        <v>0</v>
      </c>
      <c r="L331" s="59">
        <f t="shared" si="18"/>
        <v>0</v>
      </c>
    </row>
    <row r="332" spans="2:12" s="25" customFormat="1">
      <c r="B332" s="79">
        <f t="shared" si="19"/>
        <v>321</v>
      </c>
      <c r="C332" s="54" t="str">
        <f>'PER TRIWULAN'!I326</f>
        <v xml:space="preserve"> Karangrayung </v>
      </c>
      <c r="D332" s="36" t="str">
        <f>'PER TRIWULAN'!B326</f>
        <v>SD NEGERI 2 TELAWAH</v>
      </c>
      <c r="E332" s="66">
        <f>'PER TRIWULAN'!X326</f>
        <v>92510000</v>
      </c>
      <c r="F332" s="75">
        <v>92510000</v>
      </c>
      <c r="G332" s="62">
        <v>18500000</v>
      </c>
      <c r="H332" s="62">
        <v>68480000</v>
      </c>
      <c r="I332" s="62">
        <v>4920000</v>
      </c>
      <c r="J332" s="62">
        <f t="shared" si="16"/>
        <v>91900000</v>
      </c>
      <c r="K332" s="59">
        <f t="shared" si="17"/>
        <v>0</v>
      </c>
      <c r="L332" s="59">
        <f t="shared" si="18"/>
        <v>610000</v>
      </c>
    </row>
    <row r="333" spans="2:12" s="25" customFormat="1">
      <c r="B333" s="79">
        <f t="shared" si="19"/>
        <v>322</v>
      </c>
      <c r="C333" s="54" t="str">
        <f>'PER TRIWULAN'!I327</f>
        <v xml:space="preserve"> Karangrayung </v>
      </c>
      <c r="D333" s="36" t="str">
        <f>'PER TRIWULAN'!B327</f>
        <v>SD NEGERI 3 TELAWAH</v>
      </c>
      <c r="E333" s="66">
        <f>'PER TRIWULAN'!X327</f>
        <v>50460000</v>
      </c>
      <c r="F333" s="75">
        <v>50460000</v>
      </c>
      <c r="G333" s="62">
        <v>9850000</v>
      </c>
      <c r="H333" s="62">
        <v>38073950</v>
      </c>
      <c r="I333" s="62">
        <v>2536050</v>
      </c>
      <c r="J333" s="62">
        <f t="shared" ref="J333:J396" si="20">SUM(G333:I333)</f>
        <v>50460000</v>
      </c>
      <c r="K333" s="59">
        <f t="shared" ref="K333:K396" si="21">E333-F333</f>
        <v>0</v>
      </c>
      <c r="L333" s="59">
        <f t="shared" ref="L333:L396" si="22">F333-J333</f>
        <v>0</v>
      </c>
    </row>
    <row r="334" spans="2:12" s="25" customFormat="1">
      <c r="B334" s="79">
        <f t="shared" ref="B334:B397" si="23">B333+1</f>
        <v>323</v>
      </c>
      <c r="C334" s="54" t="str">
        <f>'PER TRIWULAN'!I328</f>
        <v xml:space="preserve"> Karangrayung </v>
      </c>
      <c r="D334" s="36" t="str">
        <f>'PER TRIWULAN'!B328</f>
        <v>SD NEGERI 2 Dempel</v>
      </c>
      <c r="E334" s="66">
        <f>'PER TRIWULAN'!X328</f>
        <v>115710000</v>
      </c>
      <c r="F334" s="75">
        <v>115710000</v>
      </c>
      <c r="G334" s="62">
        <v>21934400</v>
      </c>
      <c r="H334" s="62">
        <v>85075600</v>
      </c>
      <c r="I334" s="62">
        <v>8700000</v>
      </c>
      <c r="J334" s="62">
        <f t="shared" si="20"/>
        <v>115710000</v>
      </c>
      <c r="K334" s="59">
        <f t="shared" si="21"/>
        <v>0</v>
      </c>
      <c r="L334" s="59">
        <f t="shared" si="22"/>
        <v>0</v>
      </c>
    </row>
    <row r="335" spans="2:12" s="25" customFormat="1">
      <c r="B335" s="79">
        <f t="shared" si="23"/>
        <v>324</v>
      </c>
      <c r="C335" s="54" t="str">
        <f>'PER TRIWULAN'!I329</f>
        <v xml:space="preserve"> Karangrayung </v>
      </c>
      <c r="D335" s="36" t="str">
        <f>'PER TRIWULAN'!B329</f>
        <v>SD NEGERI 3 Putatnganten</v>
      </c>
      <c r="E335" s="66">
        <f>'PER TRIWULAN'!X329</f>
        <v>147320000</v>
      </c>
      <c r="F335" s="75">
        <v>147320000</v>
      </c>
      <c r="G335" s="62">
        <v>29400000</v>
      </c>
      <c r="H335" s="62">
        <v>106944000</v>
      </c>
      <c r="I335" s="62">
        <v>10976000</v>
      </c>
      <c r="J335" s="62">
        <f t="shared" si="20"/>
        <v>147320000</v>
      </c>
      <c r="K335" s="59">
        <f t="shared" si="21"/>
        <v>0</v>
      </c>
      <c r="L335" s="59">
        <f t="shared" si="22"/>
        <v>0</v>
      </c>
    </row>
    <row r="336" spans="2:12" s="25" customFormat="1">
      <c r="B336" s="79">
        <f t="shared" si="23"/>
        <v>325</v>
      </c>
      <c r="C336" s="54" t="str">
        <f>'PER TRIWULAN'!I330</f>
        <v xml:space="preserve"> Karangrayung </v>
      </c>
      <c r="D336" s="36" t="str">
        <f>'PER TRIWULAN'!B330</f>
        <v>SD NEGERI 6 Sendangharjo</v>
      </c>
      <c r="E336" s="66">
        <f>'PER TRIWULAN'!X330</f>
        <v>132240000</v>
      </c>
      <c r="F336" s="75">
        <v>132240000</v>
      </c>
      <c r="G336" s="62">
        <v>22950000</v>
      </c>
      <c r="H336" s="62">
        <v>98415000</v>
      </c>
      <c r="I336" s="62">
        <v>10875000</v>
      </c>
      <c r="J336" s="62">
        <f t="shared" si="20"/>
        <v>132240000</v>
      </c>
      <c r="K336" s="59">
        <f t="shared" si="21"/>
        <v>0</v>
      </c>
      <c r="L336" s="59">
        <f t="shared" si="22"/>
        <v>0</v>
      </c>
    </row>
    <row r="337" spans="2:12" s="25" customFormat="1">
      <c r="B337" s="79">
        <f t="shared" si="23"/>
        <v>326</v>
      </c>
      <c r="C337" s="54" t="str">
        <f>'PER TRIWULAN'!I331</f>
        <v xml:space="preserve"> Karangrayung </v>
      </c>
      <c r="D337" s="36" t="str">
        <f>'PER TRIWULAN'!B331</f>
        <v>SD NEGERI 2 Nampu</v>
      </c>
      <c r="E337" s="66">
        <f>'PER TRIWULAN'!X331</f>
        <v>87000000</v>
      </c>
      <c r="F337" s="75">
        <v>87000000</v>
      </c>
      <c r="G337" s="62">
        <v>16370000</v>
      </c>
      <c r="H337" s="62">
        <v>60811000</v>
      </c>
      <c r="I337" s="62">
        <v>9819000</v>
      </c>
      <c r="J337" s="62">
        <f t="shared" si="20"/>
        <v>87000000</v>
      </c>
      <c r="K337" s="59">
        <f t="shared" si="21"/>
        <v>0</v>
      </c>
      <c r="L337" s="59">
        <f t="shared" si="22"/>
        <v>0</v>
      </c>
    </row>
    <row r="338" spans="2:12" s="25" customFormat="1">
      <c r="B338" s="79">
        <f t="shared" si="23"/>
        <v>327</v>
      </c>
      <c r="C338" s="54" t="str">
        <f>'PER TRIWULAN'!I332</f>
        <v xml:space="preserve"> Kedungjati </v>
      </c>
      <c r="D338" s="36" t="str">
        <f>'PER TRIWULAN'!B332</f>
        <v>SD NEGERI 1 DERAS</v>
      </c>
      <c r="E338" s="66">
        <f>'PER TRIWULAN'!X332</f>
        <v>82650000</v>
      </c>
      <c r="F338" s="75">
        <v>82650000</v>
      </c>
      <c r="G338" s="62">
        <v>12600000</v>
      </c>
      <c r="H338" s="62">
        <v>66215000</v>
      </c>
      <c r="I338" s="62">
        <v>3835000</v>
      </c>
      <c r="J338" s="62">
        <f t="shared" si="20"/>
        <v>82650000</v>
      </c>
      <c r="K338" s="59">
        <f t="shared" si="21"/>
        <v>0</v>
      </c>
      <c r="L338" s="59">
        <f t="shared" si="22"/>
        <v>0</v>
      </c>
    </row>
    <row r="339" spans="2:12" s="25" customFormat="1">
      <c r="B339" s="79">
        <f t="shared" si="23"/>
        <v>328</v>
      </c>
      <c r="C339" s="54" t="str">
        <f>'PER TRIWULAN'!I333</f>
        <v xml:space="preserve"> Kedungjati </v>
      </c>
      <c r="D339" s="36" t="str">
        <f>'PER TRIWULAN'!B333</f>
        <v>SD NEGERI 1 KALIMARO</v>
      </c>
      <c r="E339" s="66">
        <f>'PER TRIWULAN'!X333</f>
        <v>67570000</v>
      </c>
      <c r="F339" s="75">
        <v>67570000</v>
      </c>
      <c r="G339" s="62">
        <v>13380000</v>
      </c>
      <c r="H339" s="62">
        <v>45560000</v>
      </c>
      <c r="I339" s="62">
        <v>8630000</v>
      </c>
      <c r="J339" s="62">
        <f t="shared" si="20"/>
        <v>67570000</v>
      </c>
      <c r="K339" s="59">
        <f t="shared" si="21"/>
        <v>0</v>
      </c>
      <c r="L339" s="59">
        <f t="shared" si="22"/>
        <v>0</v>
      </c>
    </row>
    <row r="340" spans="2:12" s="25" customFormat="1">
      <c r="B340" s="79">
        <f t="shared" si="23"/>
        <v>329</v>
      </c>
      <c r="C340" s="54" t="str">
        <f>'PER TRIWULAN'!I334</f>
        <v xml:space="preserve"> Kedungjati </v>
      </c>
      <c r="D340" s="36" t="str">
        <f>'PER TRIWULAN'!B334</f>
        <v>SD NEGERI 1 KARANGLANGU</v>
      </c>
      <c r="E340" s="66">
        <f>'PER TRIWULAN'!X334</f>
        <v>96860000</v>
      </c>
      <c r="F340" s="75">
        <v>96860000</v>
      </c>
      <c r="G340" s="62">
        <v>17100000</v>
      </c>
      <c r="H340" s="62">
        <v>66568000</v>
      </c>
      <c r="I340" s="62">
        <v>13192000</v>
      </c>
      <c r="J340" s="62">
        <f t="shared" si="20"/>
        <v>96860000</v>
      </c>
      <c r="K340" s="59">
        <f t="shared" si="21"/>
        <v>0</v>
      </c>
      <c r="L340" s="59">
        <f t="shared" si="22"/>
        <v>0</v>
      </c>
    </row>
    <row r="341" spans="2:12" s="25" customFormat="1">
      <c r="B341" s="79">
        <f t="shared" si="23"/>
        <v>330</v>
      </c>
      <c r="C341" s="54" t="str">
        <f>'PER TRIWULAN'!I335</f>
        <v xml:space="preserve"> Kedungjati </v>
      </c>
      <c r="D341" s="36" t="str">
        <f>'PER TRIWULAN'!B335</f>
        <v>SD NEGERI 1 KEDUNGJATI</v>
      </c>
      <c r="E341" s="66">
        <f>'PER TRIWULAN'!X335</f>
        <v>114550000</v>
      </c>
      <c r="F341" s="75">
        <v>114550000</v>
      </c>
      <c r="G341" s="62">
        <v>22800000</v>
      </c>
      <c r="H341" s="62">
        <v>71540930</v>
      </c>
      <c r="I341" s="62">
        <v>20209050</v>
      </c>
      <c r="J341" s="62">
        <f t="shared" si="20"/>
        <v>114549980</v>
      </c>
      <c r="K341" s="59">
        <f t="shared" si="21"/>
        <v>0</v>
      </c>
      <c r="L341" s="59">
        <f t="shared" si="22"/>
        <v>20</v>
      </c>
    </row>
    <row r="342" spans="2:12" s="25" customFormat="1">
      <c r="B342" s="79">
        <f t="shared" si="23"/>
        <v>331</v>
      </c>
      <c r="C342" s="54" t="str">
        <f>'PER TRIWULAN'!I336</f>
        <v xml:space="preserve"> Kedungjati </v>
      </c>
      <c r="D342" s="36" t="str">
        <f>'PER TRIWULAN'!B336</f>
        <v>SD NEGERI 1 KENTENGSARI</v>
      </c>
      <c r="E342" s="66">
        <f>'PER TRIWULAN'!X336</f>
        <v>47560000</v>
      </c>
      <c r="F342" s="75">
        <v>47560000</v>
      </c>
      <c r="G342" s="62">
        <v>9300000</v>
      </c>
      <c r="H342" s="62">
        <v>35670000</v>
      </c>
      <c r="I342" s="62">
        <v>2590000</v>
      </c>
      <c r="J342" s="62">
        <f t="shared" si="20"/>
        <v>47560000</v>
      </c>
      <c r="K342" s="59">
        <f t="shared" si="21"/>
        <v>0</v>
      </c>
      <c r="L342" s="59">
        <f t="shared" si="22"/>
        <v>0</v>
      </c>
    </row>
    <row r="343" spans="2:12" s="25" customFormat="1">
      <c r="B343" s="79">
        <f t="shared" si="23"/>
        <v>332</v>
      </c>
      <c r="C343" s="54" t="str">
        <f>'PER TRIWULAN'!I337</f>
        <v xml:space="preserve"> Kedungjati </v>
      </c>
      <c r="D343" s="36" t="str">
        <f>'PER TRIWULAN'!B337</f>
        <v>SD NEGERI 1 NGOMBAK</v>
      </c>
      <c r="E343" s="66">
        <f>'PER TRIWULAN'!X337</f>
        <v>97150000</v>
      </c>
      <c r="F343" s="75">
        <v>97150000</v>
      </c>
      <c r="G343" s="62">
        <v>19200000</v>
      </c>
      <c r="H343" s="62">
        <v>71080000</v>
      </c>
      <c r="I343" s="62">
        <v>6870000</v>
      </c>
      <c r="J343" s="62">
        <f t="shared" si="20"/>
        <v>97150000</v>
      </c>
      <c r="K343" s="59">
        <f t="shared" si="21"/>
        <v>0</v>
      </c>
      <c r="L343" s="59">
        <f t="shared" si="22"/>
        <v>0</v>
      </c>
    </row>
    <row r="344" spans="2:12" s="25" customFormat="1">
      <c r="B344" s="79">
        <f t="shared" si="23"/>
        <v>333</v>
      </c>
      <c r="C344" s="54" t="str">
        <f>'PER TRIWULAN'!I338</f>
        <v xml:space="preserve"> Kedungjati </v>
      </c>
      <c r="D344" s="36" t="str">
        <f>'PER TRIWULAN'!B338</f>
        <v>SD NEGERI 1 PADAS</v>
      </c>
      <c r="E344" s="66">
        <f>'PER TRIWULAN'!X338</f>
        <v>64380000</v>
      </c>
      <c r="F344" s="75">
        <v>64380000</v>
      </c>
      <c r="G344" s="62">
        <v>12876000</v>
      </c>
      <c r="H344" s="62">
        <v>39362000</v>
      </c>
      <c r="I344" s="62">
        <v>12142000</v>
      </c>
      <c r="J344" s="62">
        <f t="shared" si="20"/>
        <v>64380000</v>
      </c>
      <c r="K344" s="59">
        <f t="shared" si="21"/>
        <v>0</v>
      </c>
      <c r="L344" s="59">
        <f t="shared" si="22"/>
        <v>0</v>
      </c>
    </row>
    <row r="345" spans="2:12" s="25" customFormat="1">
      <c r="B345" s="79">
        <f t="shared" si="23"/>
        <v>334</v>
      </c>
      <c r="C345" s="54" t="str">
        <f>'PER TRIWULAN'!I339</f>
        <v xml:space="preserve"> Kedungjati </v>
      </c>
      <c r="D345" s="36" t="str">
        <f>'PER TRIWULAN'!B339</f>
        <v>SD NEGERI 1 PANIMBO</v>
      </c>
      <c r="E345" s="66">
        <f>'PER TRIWULAN'!X339</f>
        <v>92510000</v>
      </c>
      <c r="F345" s="75">
        <v>92510000</v>
      </c>
      <c r="G345" s="62">
        <v>18000000</v>
      </c>
      <c r="H345" s="62">
        <v>63210895</v>
      </c>
      <c r="I345" s="62">
        <v>11299000</v>
      </c>
      <c r="J345" s="62">
        <f t="shared" si="20"/>
        <v>92509895</v>
      </c>
      <c r="K345" s="59">
        <f t="shared" si="21"/>
        <v>0</v>
      </c>
      <c r="L345" s="59">
        <f t="shared" si="22"/>
        <v>105</v>
      </c>
    </row>
    <row r="346" spans="2:12" s="25" customFormat="1">
      <c r="B346" s="79">
        <f t="shared" si="23"/>
        <v>335</v>
      </c>
      <c r="C346" s="54" t="str">
        <f>'PER TRIWULAN'!I340</f>
        <v xml:space="preserve"> Kedungjati </v>
      </c>
      <c r="D346" s="36" t="str">
        <f>'PER TRIWULAN'!B340</f>
        <v>SD NEGERI 1 PRIGI</v>
      </c>
      <c r="E346" s="66">
        <f>'PER TRIWULAN'!X340</f>
        <v>64380000</v>
      </c>
      <c r="F346" s="75">
        <v>64380000</v>
      </c>
      <c r="G346" s="62">
        <v>12876000</v>
      </c>
      <c r="H346" s="62">
        <v>46433000</v>
      </c>
      <c r="I346" s="62">
        <v>1591000</v>
      </c>
      <c r="J346" s="62">
        <f t="shared" si="20"/>
        <v>60900000</v>
      </c>
      <c r="K346" s="59">
        <f t="shared" si="21"/>
        <v>0</v>
      </c>
      <c r="L346" s="59">
        <f t="shared" si="22"/>
        <v>3480000</v>
      </c>
    </row>
    <row r="347" spans="2:12" s="25" customFormat="1">
      <c r="B347" s="79">
        <f t="shared" si="23"/>
        <v>336</v>
      </c>
      <c r="C347" s="54" t="str">
        <f>'PER TRIWULAN'!I341</f>
        <v xml:space="preserve"> Kedungjati </v>
      </c>
      <c r="D347" s="36" t="str">
        <f>'PER TRIWULAN'!B341</f>
        <v>SD NEGERI 1 WATES</v>
      </c>
      <c r="E347" s="66">
        <f>'PER TRIWULAN'!X341</f>
        <v>96860000</v>
      </c>
      <c r="F347" s="75">
        <v>96860000</v>
      </c>
      <c r="G347" s="62">
        <v>18300000</v>
      </c>
      <c r="H347" s="62">
        <v>73327500</v>
      </c>
      <c r="I347" s="62">
        <v>5232500</v>
      </c>
      <c r="J347" s="62">
        <f t="shared" si="20"/>
        <v>96860000</v>
      </c>
      <c r="K347" s="59">
        <f t="shared" si="21"/>
        <v>0</v>
      </c>
      <c r="L347" s="59">
        <f t="shared" si="22"/>
        <v>0</v>
      </c>
    </row>
    <row r="348" spans="2:12" s="25" customFormat="1">
      <c r="B348" s="79">
        <f t="shared" si="23"/>
        <v>337</v>
      </c>
      <c r="C348" s="54" t="str">
        <f>'PER TRIWULAN'!I342</f>
        <v xml:space="preserve"> Kedungjati </v>
      </c>
      <c r="D348" s="36" t="str">
        <f>'PER TRIWULAN'!B342</f>
        <v>SD NEGERI 2 DERAS</v>
      </c>
      <c r="E348" s="66">
        <f>'PER TRIWULAN'!X342</f>
        <v>93380000</v>
      </c>
      <c r="F348" s="75">
        <v>93380000</v>
      </c>
      <c r="G348" s="62">
        <v>16060000</v>
      </c>
      <c r="H348" s="62">
        <v>65433000</v>
      </c>
      <c r="I348" s="62">
        <v>11887000</v>
      </c>
      <c r="J348" s="62">
        <f t="shared" si="20"/>
        <v>93380000</v>
      </c>
      <c r="K348" s="59">
        <f t="shared" si="21"/>
        <v>0</v>
      </c>
      <c r="L348" s="59">
        <f t="shared" si="22"/>
        <v>0</v>
      </c>
    </row>
    <row r="349" spans="2:12" s="25" customFormat="1">
      <c r="B349" s="79">
        <f t="shared" si="23"/>
        <v>338</v>
      </c>
      <c r="C349" s="54" t="str">
        <f>'PER TRIWULAN'!I343</f>
        <v xml:space="preserve"> Kedungjati </v>
      </c>
      <c r="D349" s="36" t="str">
        <f>'PER TRIWULAN'!B343</f>
        <v>SD NEGERI 2 JUMO</v>
      </c>
      <c r="E349" s="66">
        <f>'PER TRIWULAN'!X343</f>
        <v>93670000</v>
      </c>
      <c r="F349" s="75">
        <v>93670000</v>
      </c>
      <c r="G349" s="62">
        <v>18600000</v>
      </c>
      <c r="H349" s="62">
        <v>63107300</v>
      </c>
      <c r="I349" s="62">
        <v>11962700</v>
      </c>
      <c r="J349" s="62">
        <f t="shared" si="20"/>
        <v>93670000</v>
      </c>
      <c r="K349" s="59">
        <f t="shared" si="21"/>
        <v>0</v>
      </c>
      <c r="L349" s="59">
        <f t="shared" si="22"/>
        <v>0</v>
      </c>
    </row>
    <row r="350" spans="2:12" s="25" customFormat="1">
      <c r="B350" s="79">
        <f t="shared" si="23"/>
        <v>339</v>
      </c>
      <c r="C350" s="54" t="str">
        <f>'PER TRIWULAN'!I344</f>
        <v xml:space="preserve"> Kedungjati </v>
      </c>
      <c r="D350" s="36" t="str">
        <f>'PER TRIWULAN'!B344</f>
        <v>SD NEGERI 2 KALIMORO</v>
      </c>
      <c r="E350" s="66">
        <f>'PER TRIWULAN'!X344</f>
        <v>89610000</v>
      </c>
      <c r="F350" s="75">
        <v>89610000</v>
      </c>
      <c r="G350" s="62">
        <v>12000000</v>
      </c>
      <c r="H350" s="62">
        <v>62535010</v>
      </c>
      <c r="I350" s="62">
        <v>15074990</v>
      </c>
      <c r="J350" s="62">
        <f t="shared" si="20"/>
        <v>89610000</v>
      </c>
      <c r="K350" s="59">
        <f t="shared" si="21"/>
        <v>0</v>
      </c>
      <c r="L350" s="59">
        <f t="shared" si="22"/>
        <v>0</v>
      </c>
    </row>
    <row r="351" spans="2:12" s="25" customFormat="1">
      <c r="B351" s="79">
        <f t="shared" si="23"/>
        <v>340</v>
      </c>
      <c r="C351" s="54" t="str">
        <f>'PER TRIWULAN'!I345</f>
        <v xml:space="preserve"> Kedungjati </v>
      </c>
      <c r="D351" s="36" t="str">
        <f>'PER TRIWULAN'!B345</f>
        <v>SD NEGERI 2 KARANGLANGU</v>
      </c>
      <c r="E351" s="66">
        <f>'PER TRIWULAN'!X345</f>
        <v>63510000</v>
      </c>
      <c r="F351" s="75">
        <v>63510000</v>
      </c>
      <c r="G351" s="62">
        <v>9190000</v>
      </c>
      <c r="H351" s="62">
        <v>54305000</v>
      </c>
      <c r="I351" s="62"/>
      <c r="J351" s="62">
        <f t="shared" si="20"/>
        <v>63495000</v>
      </c>
      <c r="K351" s="59">
        <f t="shared" si="21"/>
        <v>0</v>
      </c>
      <c r="L351" s="59">
        <f t="shared" si="22"/>
        <v>15000</v>
      </c>
    </row>
    <row r="352" spans="2:12" s="25" customFormat="1">
      <c r="B352" s="79">
        <f t="shared" si="23"/>
        <v>341</v>
      </c>
      <c r="C352" s="54" t="str">
        <f>'PER TRIWULAN'!I346</f>
        <v xml:space="preserve"> Kedungjati </v>
      </c>
      <c r="D352" s="36" t="str">
        <f>'PER TRIWULAN'!B346</f>
        <v>SD NEGERI 2 KEDUNGJATI</v>
      </c>
      <c r="E352" s="66">
        <f>'PER TRIWULAN'!X346</f>
        <v>129630000</v>
      </c>
      <c r="F352" s="75">
        <v>129630000</v>
      </c>
      <c r="G352" s="62">
        <v>25900000</v>
      </c>
      <c r="H352" s="62">
        <v>89984945</v>
      </c>
      <c r="I352" s="62">
        <v>13745000</v>
      </c>
      <c r="J352" s="62">
        <f t="shared" si="20"/>
        <v>129629945</v>
      </c>
      <c r="K352" s="59">
        <f t="shared" si="21"/>
        <v>0</v>
      </c>
      <c r="L352" s="59">
        <f t="shared" si="22"/>
        <v>55</v>
      </c>
    </row>
    <row r="353" spans="2:12" s="25" customFormat="1">
      <c r="B353" s="79">
        <f t="shared" si="23"/>
        <v>342</v>
      </c>
      <c r="C353" s="54" t="str">
        <f>'PER TRIWULAN'!I347</f>
        <v xml:space="preserve"> Kedungjati </v>
      </c>
      <c r="D353" s="36" t="str">
        <f>'PER TRIWULAN'!B347</f>
        <v>SD NEGERI 2 NGOMBAK</v>
      </c>
      <c r="E353" s="66">
        <f>'PER TRIWULAN'!X347</f>
        <v>73080000</v>
      </c>
      <c r="F353" s="75">
        <v>73080000</v>
      </c>
      <c r="G353" s="62">
        <v>13200000</v>
      </c>
      <c r="H353" s="62">
        <v>57569000</v>
      </c>
      <c r="I353" s="62">
        <v>2311000</v>
      </c>
      <c r="J353" s="62">
        <f t="shared" si="20"/>
        <v>73080000</v>
      </c>
      <c r="K353" s="59">
        <f t="shared" si="21"/>
        <v>0</v>
      </c>
      <c r="L353" s="59">
        <f t="shared" si="22"/>
        <v>0</v>
      </c>
    </row>
    <row r="354" spans="2:12" s="25" customFormat="1">
      <c r="B354" s="79">
        <f t="shared" si="23"/>
        <v>343</v>
      </c>
      <c r="C354" s="54" t="str">
        <f>'PER TRIWULAN'!I348</f>
        <v xml:space="preserve"> Kedungjati </v>
      </c>
      <c r="D354" s="36" t="str">
        <f>'PER TRIWULAN'!B348</f>
        <v>SD NEGERI 2 PADAS</v>
      </c>
      <c r="E354" s="66">
        <f>'PER TRIWULAN'!X348</f>
        <v>74240000</v>
      </c>
      <c r="F354" s="75">
        <v>74240000</v>
      </c>
      <c r="G354" s="62">
        <v>14685000</v>
      </c>
      <c r="H354" s="62">
        <v>54502000</v>
      </c>
      <c r="I354" s="62">
        <v>5053000</v>
      </c>
      <c r="J354" s="62">
        <f t="shared" si="20"/>
        <v>74240000</v>
      </c>
      <c r="K354" s="59">
        <f t="shared" si="21"/>
        <v>0</v>
      </c>
      <c r="L354" s="59">
        <f t="shared" si="22"/>
        <v>0</v>
      </c>
    </row>
    <row r="355" spans="2:12" s="25" customFormat="1">
      <c r="B355" s="79">
        <f t="shared" si="23"/>
        <v>344</v>
      </c>
      <c r="C355" s="54" t="str">
        <f>'PER TRIWULAN'!I349</f>
        <v xml:space="preserve"> Kedungjati </v>
      </c>
      <c r="D355" s="36" t="str">
        <f>'PER TRIWULAN'!B349</f>
        <v>SD NEGERI 2 PANIMBO</v>
      </c>
      <c r="E355" s="66">
        <f>'PER TRIWULAN'!X349</f>
        <v>80910000</v>
      </c>
      <c r="F355" s="75">
        <v>80910000</v>
      </c>
      <c r="G355" s="62">
        <v>16200000</v>
      </c>
      <c r="H355" s="62">
        <v>52477950</v>
      </c>
      <c r="I355" s="62">
        <v>12231000</v>
      </c>
      <c r="J355" s="62">
        <f t="shared" si="20"/>
        <v>80908950</v>
      </c>
      <c r="K355" s="59">
        <f t="shared" si="21"/>
        <v>0</v>
      </c>
      <c r="L355" s="59">
        <f t="shared" si="22"/>
        <v>1050</v>
      </c>
    </row>
    <row r="356" spans="2:12" s="25" customFormat="1">
      <c r="B356" s="79">
        <f t="shared" si="23"/>
        <v>345</v>
      </c>
      <c r="C356" s="54" t="str">
        <f>'PER TRIWULAN'!I350</f>
        <v xml:space="preserve"> Kedungjati </v>
      </c>
      <c r="D356" s="36" t="str">
        <f>'PER TRIWULAN'!B350</f>
        <v>SD NEGERI 2 PRIGI</v>
      </c>
      <c r="E356" s="66">
        <f>'PER TRIWULAN'!X350</f>
        <v>16965000</v>
      </c>
      <c r="F356" s="75">
        <v>16965000</v>
      </c>
      <c r="G356" s="62">
        <v>3200000</v>
      </c>
      <c r="H356" s="62">
        <v>13090000</v>
      </c>
      <c r="I356" s="62">
        <v>675000</v>
      </c>
      <c r="J356" s="62">
        <f t="shared" si="20"/>
        <v>16965000</v>
      </c>
      <c r="K356" s="59">
        <f t="shared" si="21"/>
        <v>0</v>
      </c>
      <c r="L356" s="59">
        <f t="shared" si="22"/>
        <v>0</v>
      </c>
    </row>
    <row r="357" spans="2:12" s="25" customFormat="1">
      <c r="B357" s="79">
        <f t="shared" si="23"/>
        <v>346</v>
      </c>
      <c r="C357" s="54" t="str">
        <f>'PER TRIWULAN'!I351</f>
        <v xml:space="preserve"> Kedungjati </v>
      </c>
      <c r="D357" s="36" t="str">
        <f>'PER TRIWULAN'!B351</f>
        <v>SD NEGERI 2 WATES</v>
      </c>
      <c r="E357" s="66">
        <f>'PER TRIWULAN'!X351</f>
        <v>110200000</v>
      </c>
      <c r="F357" s="75">
        <v>110200000</v>
      </c>
      <c r="G357" s="62">
        <v>22040000</v>
      </c>
      <c r="H357" s="62">
        <v>83895000</v>
      </c>
      <c r="I357" s="62">
        <v>4265000</v>
      </c>
      <c r="J357" s="62">
        <f t="shared" si="20"/>
        <v>110200000</v>
      </c>
      <c r="K357" s="59">
        <f t="shared" si="21"/>
        <v>0</v>
      </c>
      <c r="L357" s="59">
        <f t="shared" si="22"/>
        <v>0</v>
      </c>
    </row>
    <row r="358" spans="2:12" s="25" customFormat="1">
      <c r="B358" s="79">
        <f t="shared" si="23"/>
        <v>347</v>
      </c>
      <c r="C358" s="54" t="str">
        <f>'PER TRIWULAN'!I352</f>
        <v xml:space="preserve"> Kedungjati </v>
      </c>
      <c r="D358" s="36" t="str">
        <f>'PER TRIWULAN'!B352</f>
        <v>SD NEGERI 3 JUMO</v>
      </c>
      <c r="E358" s="66">
        <f>'PER TRIWULAN'!X352</f>
        <v>55970000</v>
      </c>
      <c r="F358" s="75">
        <v>55970000</v>
      </c>
      <c r="G358" s="62">
        <v>10800000</v>
      </c>
      <c r="H358" s="62">
        <v>42757959</v>
      </c>
      <c r="I358" s="62">
        <v>2412000</v>
      </c>
      <c r="J358" s="62">
        <f t="shared" si="20"/>
        <v>55969959</v>
      </c>
      <c r="K358" s="59">
        <f t="shared" si="21"/>
        <v>0</v>
      </c>
      <c r="L358" s="59">
        <f t="shared" si="22"/>
        <v>41</v>
      </c>
    </row>
    <row r="359" spans="2:12" s="25" customFormat="1">
      <c r="B359" s="79">
        <f t="shared" si="23"/>
        <v>348</v>
      </c>
      <c r="C359" s="54" t="str">
        <f>'PER TRIWULAN'!I353</f>
        <v xml:space="preserve"> Kedungjati </v>
      </c>
      <c r="D359" s="36" t="str">
        <f>'PER TRIWULAN'!B353</f>
        <v>SD NEGERI 3 KALIMORO</v>
      </c>
      <c r="E359" s="66">
        <f>'PER TRIWULAN'!X353</f>
        <v>73370000</v>
      </c>
      <c r="F359" s="75">
        <v>73370000</v>
      </c>
      <c r="G359" s="62">
        <v>14650000</v>
      </c>
      <c r="H359" s="62">
        <v>55520000</v>
      </c>
      <c r="I359" s="62">
        <v>3200000</v>
      </c>
      <c r="J359" s="62">
        <f t="shared" si="20"/>
        <v>73370000</v>
      </c>
      <c r="K359" s="59">
        <f t="shared" si="21"/>
        <v>0</v>
      </c>
      <c r="L359" s="59">
        <f t="shared" si="22"/>
        <v>0</v>
      </c>
    </row>
    <row r="360" spans="2:12" s="25" customFormat="1">
      <c r="B360" s="79">
        <f t="shared" si="23"/>
        <v>349</v>
      </c>
      <c r="C360" s="54" t="str">
        <f>'PER TRIWULAN'!I354</f>
        <v xml:space="preserve"> Kedungjati </v>
      </c>
      <c r="D360" s="36" t="str">
        <f>'PER TRIWULAN'!B354</f>
        <v>SD NEGERI 3 KARANGLANGU</v>
      </c>
      <c r="E360" s="66">
        <f>'PER TRIWULAN'!X354</f>
        <v>91350000</v>
      </c>
      <c r="F360" s="75">
        <v>91350000</v>
      </c>
      <c r="G360" s="62">
        <v>18270000</v>
      </c>
      <c r="H360" s="62">
        <v>69730000</v>
      </c>
      <c r="I360" s="62">
        <v>3350000</v>
      </c>
      <c r="J360" s="62">
        <f t="shared" si="20"/>
        <v>91350000</v>
      </c>
      <c r="K360" s="59">
        <f t="shared" si="21"/>
        <v>0</v>
      </c>
      <c r="L360" s="59">
        <f t="shared" si="22"/>
        <v>0</v>
      </c>
    </row>
    <row r="361" spans="2:12" s="25" customFormat="1">
      <c r="B361" s="79">
        <f t="shared" si="23"/>
        <v>350</v>
      </c>
      <c r="C361" s="54" t="str">
        <f>'PER TRIWULAN'!I355</f>
        <v xml:space="preserve"> Kedungjati </v>
      </c>
      <c r="D361" s="36" t="str">
        <f>'PER TRIWULAN'!B355</f>
        <v>SD NEGERI 3 KEDUNGJATI</v>
      </c>
      <c r="E361" s="66">
        <f>'PER TRIWULAN'!X355</f>
        <v>58580000</v>
      </c>
      <c r="F361" s="75">
        <v>58580000</v>
      </c>
      <c r="G361" s="62">
        <v>10700000</v>
      </c>
      <c r="H361" s="62">
        <v>44861476</v>
      </c>
      <c r="I361" s="62">
        <v>3018000</v>
      </c>
      <c r="J361" s="62">
        <f t="shared" si="20"/>
        <v>58579476</v>
      </c>
      <c r="K361" s="59">
        <f t="shared" si="21"/>
        <v>0</v>
      </c>
      <c r="L361" s="59">
        <f t="shared" si="22"/>
        <v>524</v>
      </c>
    </row>
    <row r="362" spans="2:12" s="25" customFormat="1">
      <c r="B362" s="79">
        <f t="shared" si="23"/>
        <v>351</v>
      </c>
      <c r="C362" s="54" t="str">
        <f>'PER TRIWULAN'!I356</f>
        <v xml:space="preserve"> Kedungjati </v>
      </c>
      <c r="D362" s="36" t="str">
        <f>'PER TRIWULAN'!B356</f>
        <v>SD NEGERI 3 KENTENGSARI</v>
      </c>
      <c r="E362" s="66">
        <f>'PER TRIWULAN'!X356</f>
        <v>44370000</v>
      </c>
      <c r="F362" s="75">
        <v>44370000</v>
      </c>
      <c r="G362" s="62">
        <v>8874000</v>
      </c>
      <c r="H362" s="62">
        <v>28381500</v>
      </c>
      <c r="I362" s="62">
        <v>7114500</v>
      </c>
      <c r="J362" s="62">
        <f t="shared" si="20"/>
        <v>44370000</v>
      </c>
      <c r="K362" s="59">
        <f t="shared" si="21"/>
        <v>0</v>
      </c>
      <c r="L362" s="59">
        <f t="shared" si="22"/>
        <v>0</v>
      </c>
    </row>
    <row r="363" spans="2:12" s="25" customFormat="1">
      <c r="B363" s="79">
        <f t="shared" si="23"/>
        <v>352</v>
      </c>
      <c r="C363" s="54" t="str">
        <f>'PER TRIWULAN'!I357</f>
        <v xml:space="preserve"> Kedungjati </v>
      </c>
      <c r="D363" s="36" t="str">
        <f>'PER TRIWULAN'!B357</f>
        <v>SD NEGERI 3 PADAS</v>
      </c>
      <c r="E363" s="66">
        <f>'PER TRIWULAN'!X357</f>
        <v>10440000</v>
      </c>
      <c r="F363" s="75">
        <v>10440000</v>
      </c>
      <c r="G363" s="62">
        <v>2000000</v>
      </c>
      <c r="H363" s="62">
        <v>5890000</v>
      </c>
      <c r="I363" s="62">
        <v>2550000</v>
      </c>
      <c r="J363" s="62">
        <f t="shared" si="20"/>
        <v>10440000</v>
      </c>
      <c r="K363" s="59">
        <f t="shared" si="21"/>
        <v>0</v>
      </c>
      <c r="L363" s="59">
        <f t="shared" si="22"/>
        <v>0</v>
      </c>
    </row>
    <row r="364" spans="2:12" s="25" customFormat="1">
      <c r="B364" s="79">
        <f t="shared" si="23"/>
        <v>353</v>
      </c>
      <c r="C364" s="54" t="str">
        <f>'PER TRIWULAN'!I358</f>
        <v xml:space="preserve"> Kedungjati </v>
      </c>
      <c r="D364" s="36" t="str">
        <f>'PER TRIWULAN'!B358</f>
        <v>SD NEGERI 3 PRIGI</v>
      </c>
      <c r="E364" s="66">
        <f>'PER TRIWULAN'!X358</f>
        <v>21460000</v>
      </c>
      <c r="F364" s="75">
        <v>21460000</v>
      </c>
      <c r="G364" s="62">
        <v>4300000</v>
      </c>
      <c r="H364" s="62">
        <v>17159943</v>
      </c>
      <c r="I364" s="62"/>
      <c r="J364" s="62">
        <f t="shared" si="20"/>
        <v>21459943</v>
      </c>
      <c r="K364" s="59">
        <f t="shared" si="21"/>
        <v>0</v>
      </c>
      <c r="L364" s="59">
        <f t="shared" si="22"/>
        <v>57</v>
      </c>
    </row>
    <row r="365" spans="2:12" s="25" customFormat="1">
      <c r="B365" s="79">
        <f t="shared" si="23"/>
        <v>354</v>
      </c>
      <c r="C365" s="54" t="str">
        <f>'PER TRIWULAN'!I359</f>
        <v xml:space="preserve"> Kedungjati </v>
      </c>
      <c r="D365" s="36" t="str">
        <f>'PER TRIWULAN'!B359</f>
        <v>SD NEGERI 4 PADAS</v>
      </c>
      <c r="E365" s="66">
        <f>'PER TRIWULAN'!X359</f>
        <v>58580000</v>
      </c>
      <c r="F365" s="75">
        <v>58580000</v>
      </c>
      <c r="G365" s="62">
        <v>11320000</v>
      </c>
      <c r="H365" s="62">
        <v>39492000</v>
      </c>
      <c r="I365" s="62">
        <v>7768000</v>
      </c>
      <c r="J365" s="62">
        <f t="shared" si="20"/>
        <v>58580000</v>
      </c>
      <c r="K365" s="59">
        <f t="shared" si="21"/>
        <v>0</v>
      </c>
      <c r="L365" s="59">
        <f t="shared" si="22"/>
        <v>0</v>
      </c>
    </row>
    <row r="366" spans="2:12" s="25" customFormat="1">
      <c r="B366" s="79">
        <f t="shared" si="23"/>
        <v>355</v>
      </c>
      <c r="C366" s="54" t="str">
        <f>'PER TRIWULAN'!I360</f>
        <v xml:space="preserve"> Kedungjati </v>
      </c>
      <c r="D366" s="36" t="str">
        <f>'PER TRIWULAN'!B360</f>
        <v>SD NEGERI 5 KEDUNGJATI</v>
      </c>
      <c r="E366" s="66">
        <f>'PER TRIWULAN'!X360</f>
        <v>51040000</v>
      </c>
      <c r="F366" s="75">
        <v>51040000</v>
      </c>
      <c r="G366" s="62">
        <v>9900000</v>
      </c>
      <c r="H366" s="62">
        <v>36498000</v>
      </c>
      <c r="I366" s="62">
        <v>4642000</v>
      </c>
      <c r="J366" s="62">
        <f t="shared" si="20"/>
        <v>51040000</v>
      </c>
      <c r="K366" s="59">
        <f t="shared" si="21"/>
        <v>0</v>
      </c>
      <c r="L366" s="59">
        <f t="shared" si="22"/>
        <v>0</v>
      </c>
    </row>
    <row r="367" spans="2:12" s="25" customFormat="1">
      <c r="B367" s="79">
        <f t="shared" si="23"/>
        <v>356</v>
      </c>
      <c r="C367" s="54" t="str">
        <f>'PER TRIWULAN'!I361</f>
        <v xml:space="preserve"> Kedungjati </v>
      </c>
      <c r="D367" s="36" t="str">
        <f>'PER TRIWULAN'!B361</f>
        <v>SD NEGERI KLITIKAN</v>
      </c>
      <c r="E367" s="66">
        <f>'PER TRIWULAN'!X361</f>
        <v>44080000</v>
      </c>
      <c r="F367" s="75">
        <v>44080000</v>
      </c>
      <c r="G367" s="62">
        <v>8775000</v>
      </c>
      <c r="H367" s="62">
        <v>32960000</v>
      </c>
      <c r="I367" s="62">
        <v>2345000</v>
      </c>
      <c r="J367" s="62">
        <f t="shared" si="20"/>
        <v>44080000</v>
      </c>
      <c r="K367" s="59">
        <f t="shared" si="21"/>
        <v>0</v>
      </c>
      <c r="L367" s="59">
        <f t="shared" si="22"/>
        <v>0</v>
      </c>
    </row>
    <row r="368" spans="2:12" s="25" customFormat="1">
      <c r="B368" s="79">
        <f t="shared" si="23"/>
        <v>357</v>
      </c>
      <c r="C368" s="54" t="str">
        <f>'PER TRIWULAN'!I362</f>
        <v xml:space="preserve"> Kedungjati </v>
      </c>
      <c r="D368" s="36" t="str">
        <f>'PER TRIWULAN'!B362</f>
        <v>SD NEGERI 1 JUMO</v>
      </c>
      <c r="E368" s="66">
        <f>'PER TRIWULAN'!X362</f>
        <v>117160000</v>
      </c>
      <c r="F368" s="75">
        <v>117160000</v>
      </c>
      <c r="G368" s="62">
        <v>23165000</v>
      </c>
      <c r="H368" s="62">
        <v>81128000</v>
      </c>
      <c r="I368" s="62">
        <v>12867000</v>
      </c>
      <c r="J368" s="62">
        <f t="shared" si="20"/>
        <v>117160000</v>
      </c>
      <c r="K368" s="59">
        <f t="shared" si="21"/>
        <v>0</v>
      </c>
      <c r="L368" s="59">
        <f t="shared" si="22"/>
        <v>0</v>
      </c>
    </row>
    <row r="369" spans="2:12" s="25" customFormat="1">
      <c r="B369" s="79">
        <f t="shared" si="23"/>
        <v>358</v>
      </c>
      <c r="C369" s="54" t="str">
        <f>'PER TRIWULAN'!I363</f>
        <v xml:space="preserve"> Klambu </v>
      </c>
      <c r="D369" s="36" t="str">
        <f>'PER TRIWULAN'!B363</f>
        <v>SD NEGERI 1 KLAMBU</v>
      </c>
      <c r="E369" s="66">
        <f>'PER TRIWULAN'!X363</f>
        <v>136010000</v>
      </c>
      <c r="F369" s="75">
        <v>136010000</v>
      </c>
      <c r="G369" s="62">
        <v>25200000</v>
      </c>
      <c r="H369" s="62">
        <v>110810000</v>
      </c>
      <c r="I369" s="62">
        <v>0</v>
      </c>
      <c r="J369" s="62">
        <f t="shared" si="20"/>
        <v>136010000</v>
      </c>
      <c r="K369" s="59">
        <f t="shared" si="21"/>
        <v>0</v>
      </c>
      <c r="L369" s="59">
        <f t="shared" si="22"/>
        <v>0</v>
      </c>
    </row>
    <row r="370" spans="2:12" s="25" customFormat="1">
      <c r="B370" s="79">
        <f t="shared" si="23"/>
        <v>359</v>
      </c>
      <c r="C370" s="54" t="str">
        <f>'PER TRIWULAN'!I364</f>
        <v xml:space="preserve"> Klambu </v>
      </c>
      <c r="D370" s="36" t="str">
        <f>'PER TRIWULAN'!B364</f>
        <v>SD NEGERI 1 MENAWAN</v>
      </c>
      <c r="E370" s="66">
        <f>'PER TRIWULAN'!X364</f>
        <v>82940000</v>
      </c>
      <c r="F370" s="75">
        <v>82940000</v>
      </c>
      <c r="G370" s="62">
        <v>16380000</v>
      </c>
      <c r="H370" s="62">
        <v>57545000</v>
      </c>
      <c r="I370" s="62">
        <v>9015000</v>
      </c>
      <c r="J370" s="62">
        <f t="shared" si="20"/>
        <v>82940000</v>
      </c>
      <c r="K370" s="59">
        <f t="shared" si="21"/>
        <v>0</v>
      </c>
      <c r="L370" s="59">
        <f t="shared" si="22"/>
        <v>0</v>
      </c>
    </row>
    <row r="371" spans="2:12" s="25" customFormat="1">
      <c r="B371" s="79">
        <f t="shared" si="23"/>
        <v>360</v>
      </c>
      <c r="C371" s="54" t="str">
        <f>'PER TRIWULAN'!I365</f>
        <v xml:space="preserve"> Klambu </v>
      </c>
      <c r="D371" s="36" t="str">
        <f>'PER TRIWULAN'!B365</f>
        <v>SD NEGERI 1 PENGANTEN</v>
      </c>
      <c r="E371" s="66">
        <f>'PER TRIWULAN'!X365</f>
        <v>89320000</v>
      </c>
      <c r="F371" s="75">
        <v>89320000</v>
      </c>
      <c r="G371" s="62">
        <v>19880000</v>
      </c>
      <c r="H371" s="62">
        <v>69140000</v>
      </c>
      <c r="I371" s="62">
        <v>300000</v>
      </c>
      <c r="J371" s="62">
        <f t="shared" si="20"/>
        <v>89320000</v>
      </c>
      <c r="K371" s="59">
        <f t="shared" si="21"/>
        <v>0</v>
      </c>
      <c r="L371" s="59">
        <f t="shared" si="22"/>
        <v>0</v>
      </c>
    </row>
    <row r="372" spans="2:12" s="25" customFormat="1">
      <c r="B372" s="79">
        <f t="shared" si="23"/>
        <v>361</v>
      </c>
      <c r="C372" s="54" t="str">
        <f>'PER TRIWULAN'!I366</f>
        <v xml:space="preserve"> Klambu </v>
      </c>
      <c r="D372" s="36" t="str">
        <f>'PER TRIWULAN'!B366</f>
        <v>SD NEGERI 1 TARUMAN</v>
      </c>
      <c r="E372" s="66">
        <f>'PER TRIWULAN'!X366</f>
        <v>67570000</v>
      </c>
      <c r="F372" s="75">
        <v>67570000</v>
      </c>
      <c r="G372" s="62">
        <v>12300000</v>
      </c>
      <c r="H372" s="62">
        <v>55270000</v>
      </c>
      <c r="I372" s="62">
        <v>0</v>
      </c>
      <c r="J372" s="62">
        <f t="shared" si="20"/>
        <v>67570000</v>
      </c>
      <c r="K372" s="59">
        <f t="shared" si="21"/>
        <v>0</v>
      </c>
      <c r="L372" s="59">
        <f t="shared" si="22"/>
        <v>0</v>
      </c>
    </row>
    <row r="373" spans="2:12" s="25" customFormat="1">
      <c r="B373" s="79">
        <f t="shared" si="23"/>
        <v>362</v>
      </c>
      <c r="C373" s="54" t="str">
        <f>'PER TRIWULAN'!I367</f>
        <v xml:space="preserve"> Klambu </v>
      </c>
      <c r="D373" s="36" t="str">
        <f>'PER TRIWULAN'!B367</f>
        <v>SD NEGERI 1 TERKESI</v>
      </c>
      <c r="E373" s="66">
        <f>'PER TRIWULAN'!X367</f>
        <v>83230000</v>
      </c>
      <c r="F373" s="75">
        <v>83230000</v>
      </c>
      <c r="G373" s="62">
        <v>16200000</v>
      </c>
      <c r="H373" s="62">
        <v>62530000</v>
      </c>
      <c r="I373" s="62">
        <v>4500000</v>
      </c>
      <c r="J373" s="62">
        <f t="shared" si="20"/>
        <v>83230000</v>
      </c>
      <c r="K373" s="59">
        <f t="shared" si="21"/>
        <v>0</v>
      </c>
      <c r="L373" s="59">
        <f t="shared" si="22"/>
        <v>0</v>
      </c>
    </row>
    <row r="374" spans="2:12" s="25" customFormat="1">
      <c r="B374" s="79">
        <f t="shared" si="23"/>
        <v>363</v>
      </c>
      <c r="C374" s="54" t="str">
        <f>'PER TRIWULAN'!I368</f>
        <v xml:space="preserve"> Klambu </v>
      </c>
      <c r="D374" s="36" t="str">
        <f>'PER TRIWULAN'!B368</f>
        <v>SD NEGERI 2 KANDANGREJO</v>
      </c>
      <c r="E374" s="66">
        <f>'PER TRIWULAN'!X368</f>
        <v>63800000</v>
      </c>
      <c r="F374" s="75">
        <v>63800000</v>
      </c>
      <c r="G374" s="62">
        <v>12450000</v>
      </c>
      <c r="H374" s="62">
        <v>51350000</v>
      </c>
      <c r="I374" s="62">
        <v>0</v>
      </c>
      <c r="J374" s="62">
        <f t="shared" si="20"/>
        <v>63800000</v>
      </c>
      <c r="K374" s="59">
        <f t="shared" si="21"/>
        <v>0</v>
      </c>
      <c r="L374" s="59">
        <f t="shared" si="22"/>
        <v>0</v>
      </c>
    </row>
    <row r="375" spans="2:12" s="25" customFormat="1">
      <c r="B375" s="79">
        <f t="shared" si="23"/>
        <v>364</v>
      </c>
      <c r="C375" s="54" t="str">
        <f>'PER TRIWULAN'!I369</f>
        <v xml:space="preserve"> Klambu </v>
      </c>
      <c r="D375" s="36" t="str">
        <f>'PER TRIWULAN'!B369</f>
        <v>SD NEGERI 2 KLAMBU</v>
      </c>
      <c r="E375" s="66">
        <f>'PER TRIWULAN'!X369</f>
        <v>102660000</v>
      </c>
      <c r="F375" s="75">
        <v>102660000</v>
      </c>
      <c r="G375" s="62">
        <v>17700000</v>
      </c>
      <c r="H375" s="62">
        <v>80310000</v>
      </c>
      <c r="I375" s="62">
        <v>4650000</v>
      </c>
      <c r="J375" s="62">
        <f t="shared" si="20"/>
        <v>102660000</v>
      </c>
      <c r="K375" s="59">
        <f t="shared" si="21"/>
        <v>0</v>
      </c>
      <c r="L375" s="59">
        <f t="shared" si="22"/>
        <v>0</v>
      </c>
    </row>
    <row r="376" spans="2:12" s="25" customFormat="1">
      <c r="B376" s="79">
        <f t="shared" si="23"/>
        <v>365</v>
      </c>
      <c r="C376" s="54" t="str">
        <f>'PER TRIWULAN'!I370</f>
        <v xml:space="preserve"> Klambu </v>
      </c>
      <c r="D376" s="36" t="str">
        <f>'PER TRIWULAN'!B370</f>
        <v>SD NEGERI 2 MENAWAN</v>
      </c>
      <c r="E376" s="66">
        <f>'PER TRIWULAN'!X370</f>
        <v>97150000</v>
      </c>
      <c r="F376" s="75">
        <v>97150000</v>
      </c>
      <c r="G376" s="62">
        <v>19180000</v>
      </c>
      <c r="H376" s="62">
        <v>74195000</v>
      </c>
      <c r="I376" s="62">
        <v>3775000</v>
      </c>
      <c r="J376" s="62">
        <f t="shared" si="20"/>
        <v>97150000</v>
      </c>
      <c r="K376" s="59">
        <f t="shared" si="21"/>
        <v>0</v>
      </c>
      <c r="L376" s="59">
        <f t="shared" si="22"/>
        <v>0</v>
      </c>
    </row>
    <row r="377" spans="2:12" s="25" customFormat="1">
      <c r="B377" s="79">
        <f t="shared" si="23"/>
        <v>366</v>
      </c>
      <c r="C377" s="54" t="str">
        <f>'PER TRIWULAN'!I371</f>
        <v xml:space="preserve"> Klambu </v>
      </c>
      <c r="D377" s="36" t="str">
        <f>'PER TRIWULAN'!B371</f>
        <v>SD NEGERI 2 PENGANTEN</v>
      </c>
      <c r="E377" s="66">
        <f>'PER TRIWULAN'!X371</f>
        <v>62350000</v>
      </c>
      <c r="F377" s="75">
        <v>62350000</v>
      </c>
      <c r="G377" s="62">
        <v>12450000</v>
      </c>
      <c r="H377" s="62">
        <v>49430000</v>
      </c>
      <c r="I377" s="62">
        <v>470000</v>
      </c>
      <c r="J377" s="62">
        <f t="shared" si="20"/>
        <v>62350000</v>
      </c>
      <c r="K377" s="59">
        <f t="shared" si="21"/>
        <v>0</v>
      </c>
      <c r="L377" s="59">
        <f t="shared" si="22"/>
        <v>0</v>
      </c>
    </row>
    <row r="378" spans="2:12" s="25" customFormat="1">
      <c r="B378" s="79">
        <f t="shared" si="23"/>
        <v>367</v>
      </c>
      <c r="C378" s="54" t="str">
        <f>'PER TRIWULAN'!I372</f>
        <v xml:space="preserve"> Klambu </v>
      </c>
      <c r="D378" s="36" t="str">
        <f>'PER TRIWULAN'!B372</f>
        <v>SD NEGERI 2 SELOJARI</v>
      </c>
      <c r="E378" s="66">
        <f>'PER TRIWULAN'!X372</f>
        <v>62640000</v>
      </c>
      <c r="F378" s="75">
        <v>62640000</v>
      </c>
      <c r="G378" s="62">
        <v>11400000</v>
      </c>
      <c r="H378" s="62">
        <v>46540000</v>
      </c>
      <c r="I378" s="62">
        <v>4700000</v>
      </c>
      <c r="J378" s="62">
        <f t="shared" si="20"/>
        <v>62640000</v>
      </c>
      <c r="K378" s="59">
        <f t="shared" si="21"/>
        <v>0</v>
      </c>
      <c r="L378" s="59">
        <f t="shared" si="22"/>
        <v>0</v>
      </c>
    </row>
    <row r="379" spans="2:12" s="25" customFormat="1">
      <c r="B379" s="79">
        <f t="shared" si="23"/>
        <v>368</v>
      </c>
      <c r="C379" s="54" t="str">
        <f>'PER TRIWULAN'!I373</f>
        <v xml:space="preserve"> Klambu </v>
      </c>
      <c r="D379" s="36" t="str">
        <f>'PER TRIWULAN'!B373</f>
        <v>SD NEGERI 2 TARUMAN</v>
      </c>
      <c r="E379" s="66">
        <f>'PER TRIWULAN'!X373</f>
        <v>64380000</v>
      </c>
      <c r="F379" s="75">
        <v>64380000</v>
      </c>
      <c r="G379" s="62">
        <v>12800000</v>
      </c>
      <c r="H379" s="62">
        <v>50780000</v>
      </c>
      <c r="I379" s="62">
        <v>800000</v>
      </c>
      <c r="J379" s="62">
        <f t="shared" si="20"/>
        <v>64380000</v>
      </c>
      <c r="K379" s="59">
        <f t="shared" si="21"/>
        <v>0</v>
      </c>
      <c r="L379" s="59">
        <f t="shared" si="22"/>
        <v>0</v>
      </c>
    </row>
    <row r="380" spans="2:12" s="25" customFormat="1">
      <c r="B380" s="79">
        <f t="shared" si="23"/>
        <v>369</v>
      </c>
      <c r="C380" s="54" t="str">
        <f>'PER TRIWULAN'!I374</f>
        <v xml:space="preserve"> Klambu </v>
      </c>
      <c r="D380" s="36" t="str">
        <f>'PER TRIWULAN'!B374</f>
        <v>SD NEGERI 3 KANDANGREJO</v>
      </c>
      <c r="E380" s="66">
        <f>'PER TRIWULAN'!X374</f>
        <v>70180000</v>
      </c>
      <c r="F380" s="75">
        <v>70180000</v>
      </c>
      <c r="G380" s="62">
        <v>13800000</v>
      </c>
      <c r="H380" s="62">
        <v>55730000</v>
      </c>
      <c r="I380" s="62">
        <v>650000</v>
      </c>
      <c r="J380" s="62">
        <f t="shared" si="20"/>
        <v>70180000</v>
      </c>
      <c r="K380" s="59">
        <f t="shared" si="21"/>
        <v>0</v>
      </c>
      <c r="L380" s="59">
        <f t="shared" si="22"/>
        <v>0</v>
      </c>
    </row>
    <row r="381" spans="2:12" s="25" customFormat="1">
      <c r="B381" s="79">
        <f t="shared" si="23"/>
        <v>370</v>
      </c>
      <c r="C381" s="54" t="str">
        <f>'PER TRIWULAN'!I375</f>
        <v xml:space="preserve"> Klambu </v>
      </c>
      <c r="D381" s="36" t="str">
        <f>'PER TRIWULAN'!B375</f>
        <v>SD NEGERI 3 KLAMBU</v>
      </c>
      <c r="E381" s="66">
        <f>'PER TRIWULAN'!X375</f>
        <v>61770000</v>
      </c>
      <c r="F381" s="75">
        <v>61770000</v>
      </c>
      <c r="G381" s="62">
        <v>12000000</v>
      </c>
      <c r="H381" s="62">
        <v>47020000</v>
      </c>
      <c r="I381" s="62">
        <v>2750000</v>
      </c>
      <c r="J381" s="62">
        <f t="shared" si="20"/>
        <v>61770000</v>
      </c>
      <c r="K381" s="59">
        <f t="shared" si="21"/>
        <v>0</v>
      </c>
      <c r="L381" s="59">
        <f t="shared" si="22"/>
        <v>0</v>
      </c>
    </row>
    <row r="382" spans="2:12" s="25" customFormat="1">
      <c r="B382" s="79">
        <f t="shared" si="23"/>
        <v>371</v>
      </c>
      <c r="C382" s="54" t="str">
        <f>'PER TRIWULAN'!I376</f>
        <v xml:space="preserve"> Klambu </v>
      </c>
      <c r="D382" s="36" t="str">
        <f>'PER TRIWULAN'!B376</f>
        <v>SD NEGERI 3 PENGANTEN</v>
      </c>
      <c r="E382" s="66">
        <f>'PER TRIWULAN'!X376</f>
        <v>91930000</v>
      </c>
      <c r="F382" s="75">
        <v>91930000</v>
      </c>
      <c r="G382" s="62">
        <v>18250000</v>
      </c>
      <c r="H382" s="62">
        <v>70330000</v>
      </c>
      <c r="I382" s="62">
        <v>3350000</v>
      </c>
      <c r="J382" s="62">
        <f t="shared" si="20"/>
        <v>91930000</v>
      </c>
      <c r="K382" s="59">
        <f t="shared" si="21"/>
        <v>0</v>
      </c>
      <c r="L382" s="59">
        <f t="shared" si="22"/>
        <v>0</v>
      </c>
    </row>
    <row r="383" spans="2:12" s="25" customFormat="1">
      <c r="B383" s="79">
        <f t="shared" si="23"/>
        <v>372</v>
      </c>
      <c r="C383" s="54" t="str">
        <f>'PER TRIWULAN'!I377</f>
        <v xml:space="preserve"> Klambu </v>
      </c>
      <c r="D383" s="36" t="str">
        <f>'PER TRIWULAN'!B377</f>
        <v>SD NEGERI 3 TARUMAN</v>
      </c>
      <c r="E383" s="66">
        <f>'PER TRIWULAN'!X377</f>
        <v>63510000</v>
      </c>
      <c r="F383" s="75">
        <v>63510000</v>
      </c>
      <c r="G383" s="62">
        <v>12000000</v>
      </c>
      <c r="H383" s="62">
        <v>51510000</v>
      </c>
      <c r="I383" s="62">
        <v>0</v>
      </c>
      <c r="J383" s="62">
        <f t="shared" si="20"/>
        <v>63510000</v>
      </c>
      <c r="K383" s="59">
        <f t="shared" si="21"/>
        <v>0</v>
      </c>
      <c r="L383" s="59">
        <f t="shared" si="22"/>
        <v>0</v>
      </c>
    </row>
    <row r="384" spans="2:12" s="25" customFormat="1">
      <c r="B384" s="79">
        <f t="shared" si="23"/>
        <v>373</v>
      </c>
      <c r="C384" s="54" t="str">
        <f>'PER TRIWULAN'!I378</f>
        <v xml:space="preserve"> Klambu </v>
      </c>
      <c r="D384" s="36" t="str">
        <f>'PER TRIWULAN'!B378</f>
        <v>SD NEGERI 3 TERKESI</v>
      </c>
      <c r="E384" s="66">
        <f>'PER TRIWULAN'!X378</f>
        <v>111070000</v>
      </c>
      <c r="F384" s="75">
        <v>111070000</v>
      </c>
      <c r="G384" s="62">
        <v>19800000</v>
      </c>
      <c r="H384" s="62">
        <v>87520000</v>
      </c>
      <c r="I384" s="62">
        <v>3750000</v>
      </c>
      <c r="J384" s="62">
        <f t="shared" si="20"/>
        <v>111070000</v>
      </c>
      <c r="K384" s="59">
        <f t="shared" si="21"/>
        <v>0</v>
      </c>
      <c r="L384" s="59">
        <f t="shared" si="22"/>
        <v>0</v>
      </c>
    </row>
    <row r="385" spans="2:12" s="25" customFormat="1">
      <c r="B385" s="79">
        <f t="shared" si="23"/>
        <v>374</v>
      </c>
      <c r="C385" s="54" t="str">
        <f>'PER TRIWULAN'!I379</f>
        <v xml:space="preserve"> Klambu </v>
      </c>
      <c r="D385" s="36" t="str">
        <f>'PER TRIWULAN'!B379</f>
        <v>SD NEGERI 4 KLAMBU</v>
      </c>
      <c r="E385" s="66">
        <f>'PER TRIWULAN'!X379</f>
        <v>79170000</v>
      </c>
      <c r="F385" s="75">
        <v>79170000</v>
      </c>
      <c r="G385" s="62">
        <v>14400000</v>
      </c>
      <c r="H385" s="62">
        <v>63070000</v>
      </c>
      <c r="I385" s="62">
        <v>1700000</v>
      </c>
      <c r="J385" s="62">
        <f t="shared" si="20"/>
        <v>79170000</v>
      </c>
      <c r="K385" s="59">
        <f t="shared" si="21"/>
        <v>0</v>
      </c>
      <c r="L385" s="59">
        <f t="shared" si="22"/>
        <v>0</v>
      </c>
    </row>
    <row r="386" spans="2:12" s="25" customFormat="1">
      <c r="B386" s="79">
        <f t="shared" si="23"/>
        <v>375</v>
      </c>
      <c r="C386" s="54" t="str">
        <f>'PER TRIWULAN'!I380</f>
        <v xml:space="preserve"> Klambu </v>
      </c>
      <c r="D386" s="36" t="str">
        <f>'PER TRIWULAN'!B380</f>
        <v>SD NEGERI 4 TARUMAN</v>
      </c>
      <c r="E386" s="66">
        <f>'PER TRIWULAN'!X380</f>
        <v>57130000</v>
      </c>
      <c r="F386" s="75">
        <v>57130000</v>
      </c>
      <c r="G386" s="62">
        <v>10800000</v>
      </c>
      <c r="H386" s="62">
        <v>46330000</v>
      </c>
      <c r="I386" s="62">
        <v>0</v>
      </c>
      <c r="J386" s="62">
        <f t="shared" si="20"/>
        <v>57130000</v>
      </c>
      <c r="K386" s="59">
        <f t="shared" si="21"/>
        <v>0</v>
      </c>
      <c r="L386" s="59">
        <f t="shared" si="22"/>
        <v>0</v>
      </c>
    </row>
    <row r="387" spans="2:12" s="25" customFormat="1">
      <c r="B387" s="79">
        <f t="shared" si="23"/>
        <v>376</v>
      </c>
      <c r="C387" s="54" t="str">
        <f>'PER TRIWULAN'!I381</f>
        <v xml:space="preserve"> Klambu </v>
      </c>
      <c r="D387" s="36" t="str">
        <f>'PER TRIWULAN'!B381</f>
        <v>SD NEGERI WANDANKEMIRI</v>
      </c>
      <c r="E387" s="66">
        <f>'PER TRIWULAN'!X381</f>
        <v>139490000</v>
      </c>
      <c r="F387" s="75">
        <v>139490000</v>
      </c>
      <c r="G387" s="62">
        <v>27600000</v>
      </c>
      <c r="H387" s="62">
        <v>106340000</v>
      </c>
      <c r="I387" s="62">
        <v>5550000</v>
      </c>
      <c r="J387" s="62">
        <f t="shared" si="20"/>
        <v>139490000</v>
      </c>
      <c r="K387" s="59">
        <f t="shared" si="21"/>
        <v>0</v>
      </c>
      <c r="L387" s="59">
        <f t="shared" si="22"/>
        <v>0</v>
      </c>
    </row>
    <row r="388" spans="2:12" s="25" customFormat="1">
      <c r="B388" s="79">
        <f t="shared" si="23"/>
        <v>377</v>
      </c>
      <c r="C388" s="54" t="str">
        <f>'PER TRIWULAN'!I382</f>
        <v xml:space="preserve"> Klambu </v>
      </c>
      <c r="D388" s="36" t="str">
        <f>'PER TRIWULAN'!B382</f>
        <v>SD NEGERI 1 SELOJARI</v>
      </c>
      <c r="E388" s="66">
        <f>'PER TRIWULAN'!X382</f>
        <v>77430000</v>
      </c>
      <c r="F388" s="75">
        <v>77430000</v>
      </c>
      <c r="G388" s="62">
        <v>14400000</v>
      </c>
      <c r="H388" s="62">
        <v>63030000</v>
      </c>
      <c r="I388" s="62">
        <v>0</v>
      </c>
      <c r="J388" s="62">
        <f t="shared" si="20"/>
        <v>77430000</v>
      </c>
      <c r="K388" s="59">
        <f t="shared" si="21"/>
        <v>0</v>
      </c>
      <c r="L388" s="59">
        <f t="shared" si="22"/>
        <v>0</v>
      </c>
    </row>
    <row r="389" spans="2:12" s="25" customFormat="1">
      <c r="B389" s="79">
        <f t="shared" si="23"/>
        <v>378</v>
      </c>
      <c r="C389" s="54" t="str">
        <f>'PER TRIWULAN'!I383</f>
        <v xml:space="preserve"> Klambu </v>
      </c>
      <c r="D389" s="36" t="str">
        <f>'PER TRIWULAN'!B383</f>
        <v>SD NEGERI 1 KANDANGREJO</v>
      </c>
      <c r="E389" s="66">
        <f>'PER TRIWULAN'!X383</f>
        <v>70760000</v>
      </c>
      <c r="F389" s="75">
        <v>70760000</v>
      </c>
      <c r="G389" s="62">
        <v>13800000</v>
      </c>
      <c r="H389" s="62">
        <v>56960000</v>
      </c>
      <c r="I389" s="62">
        <v>0</v>
      </c>
      <c r="J389" s="62">
        <f t="shared" si="20"/>
        <v>70760000</v>
      </c>
      <c r="K389" s="59">
        <f t="shared" si="21"/>
        <v>0</v>
      </c>
      <c r="L389" s="59">
        <f t="shared" si="22"/>
        <v>0</v>
      </c>
    </row>
    <row r="390" spans="2:12" s="25" customFormat="1">
      <c r="B390" s="79">
        <f t="shared" si="23"/>
        <v>379</v>
      </c>
      <c r="C390" s="54" t="str">
        <f>'PER TRIWULAN'!I384</f>
        <v xml:space="preserve"> Klambu </v>
      </c>
      <c r="D390" s="36" t="str">
        <f>'PER TRIWULAN'!B384</f>
        <v>SD NEGERI 4 KANDANGREJO</v>
      </c>
      <c r="E390" s="66">
        <f>'PER TRIWULAN'!X384</f>
        <v>65830000</v>
      </c>
      <c r="F390" s="75">
        <v>65830000</v>
      </c>
      <c r="G390" s="62">
        <v>12600000</v>
      </c>
      <c r="H390" s="62">
        <v>53230000</v>
      </c>
      <c r="I390" s="62">
        <v>0</v>
      </c>
      <c r="J390" s="62">
        <f t="shared" si="20"/>
        <v>65830000</v>
      </c>
      <c r="K390" s="59">
        <f t="shared" si="21"/>
        <v>0</v>
      </c>
      <c r="L390" s="59">
        <f t="shared" si="22"/>
        <v>0</v>
      </c>
    </row>
    <row r="391" spans="2:12" s="25" customFormat="1">
      <c r="B391" s="79">
        <f t="shared" si="23"/>
        <v>380</v>
      </c>
      <c r="C391" s="54" t="str">
        <f>'PER TRIWULAN'!I385</f>
        <v xml:space="preserve"> Klambu </v>
      </c>
      <c r="D391" s="36" t="str">
        <f>'PER TRIWULAN'!B385</f>
        <v>SD NEGERI 3 MENAWAN</v>
      </c>
      <c r="E391" s="66">
        <f>'PER TRIWULAN'!X385</f>
        <v>95990000</v>
      </c>
      <c r="F391" s="75">
        <v>95990000</v>
      </c>
      <c r="G391" s="62">
        <v>14700000</v>
      </c>
      <c r="H391" s="62">
        <v>74980000</v>
      </c>
      <c r="I391" s="62">
        <v>6310000</v>
      </c>
      <c r="J391" s="62">
        <f t="shared" si="20"/>
        <v>95990000</v>
      </c>
      <c r="K391" s="59">
        <f t="shared" si="21"/>
        <v>0</v>
      </c>
      <c r="L391" s="59">
        <f t="shared" si="22"/>
        <v>0</v>
      </c>
    </row>
    <row r="392" spans="2:12" s="25" customFormat="1">
      <c r="B392" s="79">
        <f t="shared" si="23"/>
        <v>381</v>
      </c>
      <c r="C392" s="54" t="str">
        <f>'PER TRIWULAN'!I386</f>
        <v xml:space="preserve"> Klambu </v>
      </c>
      <c r="D392" s="36" t="str">
        <f>'PER TRIWULAN'!B386</f>
        <v>SD NEGERI 2 TERKESI</v>
      </c>
      <c r="E392" s="66">
        <f>'PER TRIWULAN'!X386</f>
        <v>145290000</v>
      </c>
      <c r="F392" s="75">
        <v>145290000</v>
      </c>
      <c r="G392" s="62">
        <v>29058000</v>
      </c>
      <c r="H392" s="62">
        <v>106321200</v>
      </c>
      <c r="I392" s="62">
        <v>9910800</v>
      </c>
      <c r="J392" s="62">
        <f t="shared" si="20"/>
        <v>145290000</v>
      </c>
      <c r="K392" s="59">
        <f t="shared" si="21"/>
        <v>0</v>
      </c>
      <c r="L392" s="59">
        <f t="shared" si="22"/>
        <v>0</v>
      </c>
    </row>
    <row r="393" spans="2:12" s="25" customFormat="1">
      <c r="B393" s="79">
        <f t="shared" si="23"/>
        <v>382</v>
      </c>
      <c r="C393" s="54" t="str">
        <f>'PER TRIWULAN'!I387</f>
        <v xml:space="preserve"> Klambu </v>
      </c>
      <c r="D393" s="36" t="str">
        <f>'PER TRIWULAN'!B387</f>
        <v>SD NEGERI 1 JENENGAN</v>
      </c>
      <c r="E393" s="66">
        <f>'PER TRIWULAN'!X387</f>
        <v>103820000</v>
      </c>
      <c r="F393" s="75">
        <v>103820000</v>
      </c>
      <c r="G393" s="62">
        <v>19200000</v>
      </c>
      <c r="H393" s="62">
        <v>71828000</v>
      </c>
      <c r="I393" s="62">
        <v>12792000</v>
      </c>
      <c r="J393" s="62">
        <f t="shared" si="20"/>
        <v>103820000</v>
      </c>
      <c r="K393" s="59">
        <f t="shared" si="21"/>
        <v>0</v>
      </c>
      <c r="L393" s="59">
        <f t="shared" si="22"/>
        <v>0</v>
      </c>
    </row>
    <row r="394" spans="2:12" s="25" customFormat="1">
      <c r="B394" s="79">
        <f t="shared" si="23"/>
        <v>383</v>
      </c>
      <c r="C394" s="54" t="str">
        <f>'PER TRIWULAN'!I388</f>
        <v xml:space="preserve"> Klambu </v>
      </c>
      <c r="D394" s="36" t="str">
        <f>'PER TRIWULAN'!B388</f>
        <v>SD NEGERI 2 JENENGAN</v>
      </c>
      <c r="E394" s="66">
        <f>'PER TRIWULAN'!X388</f>
        <v>58580000</v>
      </c>
      <c r="F394" s="75">
        <v>58580000</v>
      </c>
      <c r="G394" s="62">
        <v>11550000</v>
      </c>
      <c r="H394" s="62">
        <v>46440000</v>
      </c>
      <c r="I394" s="62">
        <v>590000</v>
      </c>
      <c r="J394" s="62">
        <f t="shared" si="20"/>
        <v>58580000</v>
      </c>
      <c r="K394" s="59">
        <f t="shared" si="21"/>
        <v>0</v>
      </c>
      <c r="L394" s="59">
        <f t="shared" si="22"/>
        <v>0</v>
      </c>
    </row>
    <row r="395" spans="2:12" s="25" customFormat="1">
      <c r="B395" s="79">
        <f t="shared" si="23"/>
        <v>384</v>
      </c>
      <c r="C395" s="54" t="str">
        <f>'PER TRIWULAN'!I389</f>
        <v xml:space="preserve"> Kradenan </v>
      </c>
      <c r="D395" s="36" t="str">
        <f>'PER TRIWULAN'!B389</f>
        <v>SD NEGERI 1 BAGO</v>
      </c>
      <c r="E395" s="66">
        <f>'PER TRIWULAN'!X389</f>
        <v>122380000</v>
      </c>
      <c r="F395" s="75">
        <v>122380000</v>
      </c>
      <c r="G395" s="62">
        <v>30688000</v>
      </c>
      <c r="H395" s="62">
        <v>78223750</v>
      </c>
      <c r="I395" s="62">
        <v>13468250</v>
      </c>
      <c r="J395" s="62">
        <f t="shared" si="20"/>
        <v>122380000</v>
      </c>
      <c r="K395" s="59">
        <f t="shared" si="21"/>
        <v>0</v>
      </c>
      <c r="L395" s="59">
        <f t="shared" si="22"/>
        <v>0</v>
      </c>
    </row>
    <row r="396" spans="2:12" s="25" customFormat="1">
      <c r="B396" s="79">
        <f t="shared" si="23"/>
        <v>385</v>
      </c>
      <c r="C396" s="54" t="str">
        <f>'PER TRIWULAN'!I390</f>
        <v xml:space="preserve"> Kradenan </v>
      </c>
      <c r="D396" s="36" t="str">
        <f>'PER TRIWULAN'!B390</f>
        <v>SD NEGERI 1 BANJARDOWO</v>
      </c>
      <c r="E396" s="66">
        <f>'PER TRIWULAN'!X390</f>
        <v>154570000</v>
      </c>
      <c r="F396" s="75">
        <v>154570000</v>
      </c>
      <c r="G396" s="62">
        <v>68205340</v>
      </c>
      <c r="H396" s="62">
        <v>83549660</v>
      </c>
      <c r="I396" s="62">
        <v>2815000</v>
      </c>
      <c r="J396" s="62">
        <f t="shared" si="20"/>
        <v>154570000</v>
      </c>
      <c r="K396" s="59">
        <f t="shared" si="21"/>
        <v>0</v>
      </c>
      <c r="L396" s="59">
        <f t="shared" si="22"/>
        <v>0</v>
      </c>
    </row>
    <row r="397" spans="2:12" s="25" customFormat="1">
      <c r="B397" s="79">
        <f t="shared" si="23"/>
        <v>386</v>
      </c>
      <c r="C397" s="54" t="str">
        <f>'PER TRIWULAN'!I391</f>
        <v xml:space="preserve"> Kradenan </v>
      </c>
      <c r="D397" s="36" t="str">
        <f>'PER TRIWULAN'!B391</f>
        <v>SD NEGERI 1 BANJARSARI</v>
      </c>
      <c r="E397" s="66">
        <f>'PER TRIWULAN'!X391</f>
        <v>108460000</v>
      </c>
      <c r="F397" s="75">
        <v>108460000</v>
      </c>
      <c r="G397" s="62">
        <v>41578000</v>
      </c>
      <c r="H397" s="62">
        <v>60809000</v>
      </c>
      <c r="I397" s="62">
        <v>6073000</v>
      </c>
      <c r="J397" s="62">
        <f t="shared" ref="J397:J460" si="24">SUM(G397:I397)</f>
        <v>108460000</v>
      </c>
      <c r="K397" s="59">
        <f t="shared" ref="K397:K460" si="25">E397-F397</f>
        <v>0</v>
      </c>
      <c r="L397" s="59">
        <f t="shared" ref="L397:L460" si="26">F397-J397</f>
        <v>0</v>
      </c>
    </row>
    <row r="398" spans="2:12" s="25" customFormat="1">
      <c r="B398" s="79">
        <f t="shared" ref="B398:B461" si="27">B397+1</f>
        <v>387</v>
      </c>
      <c r="C398" s="54" t="str">
        <f>'PER TRIWULAN'!I392</f>
        <v xml:space="preserve"> Kradenan </v>
      </c>
      <c r="D398" s="36" t="str">
        <f>'PER TRIWULAN'!B392</f>
        <v>SD NEGERI 1 GRABAGAN</v>
      </c>
      <c r="E398" s="66">
        <f>'PER TRIWULAN'!X392</f>
        <v>93380000</v>
      </c>
      <c r="F398" s="75">
        <v>93380000</v>
      </c>
      <c r="G398" s="62">
        <v>49271800</v>
      </c>
      <c r="H398" s="62">
        <v>30792150</v>
      </c>
      <c r="I398" s="62">
        <v>13316050</v>
      </c>
      <c r="J398" s="62">
        <f t="shared" si="24"/>
        <v>93380000</v>
      </c>
      <c r="K398" s="59">
        <f t="shared" si="25"/>
        <v>0</v>
      </c>
      <c r="L398" s="59">
        <f t="shared" si="26"/>
        <v>0</v>
      </c>
    </row>
    <row r="399" spans="2:12" s="25" customFormat="1">
      <c r="B399" s="79">
        <f t="shared" si="27"/>
        <v>388</v>
      </c>
      <c r="C399" s="54" t="str">
        <f>'PER TRIWULAN'!I393</f>
        <v xml:space="preserve"> Kradenan </v>
      </c>
      <c r="D399" s="36" t="str">
        <f>'PER TRIWULAN'!B393</f>
        <v>SD NEGERI 1 KALISARI</v>
      </c>
      <c r="E399" s="66">
        <f>'PER TRIWULAN'!X393</f>
        <v>91060000</v>
      </c>
      <c r="F399" s="75">
        <v>91060000</v>
      </c>
      <c r="G399" s="62">
        <v>28727000</v>
      </c>
      <c r="H399" s="62">
        <v>59943000</v>
      </c>
      <c r="I399" s="62">
        <v>2390000</v>
      </c>
      <c r="J399" s="62">
        <f t="shared" si="24"/>
        <v>91060000</v>
      </c>
      <c r="K399" s="59">
        <f t="shared" si="25"/>
        <v>0</v>
      </c>
      <c r="L399" s="59">
        <f t="shared" si="26"/>
        <v>0</v>
      </c>
    </row>
    <row r="400" spans="2:12" s="25" customFormat="1">
      <c r="B400" s="79">
        <f t="shared" si="27"/>
        <v>389</v>
      </c>
      <c r="C400" s="54" t="str">
        <f>'PER TRIWULAN'!I394</f>
        <v xml:space="preserve"> Kradenan </v>
      </c>
      <c r="D400" s="36" t="str">
        <f>'PER TRIWULAN'!B394</f>
        <v>SD NEGERI 1 KRADENAN</v>
      </c>
      <c r="E400" s="66">
        <f>'PER TRIWULAN'!X394</f>
        <v>138330000</v>
      </c>
      <c r="F400" s="75">
        <v>138330000</v>
      </c>
      <c r="G400" s="62">
        <v>65085600</v>
      </c>
      <c r="H400" s="62">
        <v>69444400</v>
      </c>
      <c r="I400" s="62">
        <v>3800000</v>
      </c>
      <c r="J400" s="62">
        <f t="shared" si="24"/>
        <v>138330000</v>
      </c>
      <c r="K400" s="59">
        <f t="shared" si="25"/>
        <v>0</v>
      </c>
      <c r="L400" s="59">
        <f t="shared" si="26"/>
        <v>0</v>
      </c>
    </row>
    <row r="401" spans="2:12" s="25" customFormat="1">
      <c r="B401" s="79">
        <f t="shared" si="27"/>
        <v>390</v>
      </c>
      <c r="C401" s="54" t="str">
        <f>'PER TRIWULAN'!I395</f>
        <v xml:space="preserve"> Kradenan </v>
      </c>
      <c r="D401" s="36" t="str">
        <f>'PER TRIWULAN'!B395</f>
        <v>SD NEGERI 1 KUWU</v>
      </c>
      <c r="E401" s="66">
        <f>'PER TRIWULAN'!X395</f>
        <v>130210000</v>
      </c>
      <c r="F401" s="75">
        <v>130210000</v>
      </c>
      <c r="G401" s="62">
        <v>65016580</v>
      </c>
      <c r="H401" s="62">
        <v>64718420</v>
      </c>
      <c r="I401" s="62">
        <v>475000</v>
      </c>
      <c r="J401" s="62">
        <f t="shared" si="24"/>
        <v>130210000</v>
      </c>
      <c r="K401" s="59">
        <f t="shared" si="25"/>
        <v>0</v>
      </c>
      <c r="L401" s="59">
        <f t="shared" si="26"/>
        <v>0</v>
      </c>
    </row>
    <row r="402" spans="2:12" s="25" customFormat="1">
      <c r="B402" s="79">
        <f t="shared" si="27"/>
        <v>391</v>
      </c>
      <c r="C402" s="54" t="str">
        <f>'PER TRIWULAN'!I396</f>
        <v xml:space="preserve"> Kradenan </v>
      </c>
      <c r="D402" s="36" t="str">
        <f>'PER TRIWULAN'!B396</f>
        <v>SD NEGERI 1 PAKIS</v>
      </c>
      <c r="E402" s="66">
        <f>'PER TRIWULAN'!X396</f>
        <v>123540000</v>
      </c>
      <c r="F402" s="75">
        <v>123540000</v>
      </c>
      <c r="G402" s="62">
        <v>50283200</v>
      </c>
      <c r="H402" s="62">
        <v>58457300</v>
      </c>
      <c r="I402" s="62">
        <v>14799500</v>
      </c>
      <c r="J402" s="62">
        <f t="shared" si="24"/>
        <v>123540000</v>
      </c>
      <c r="K402" s="59">
        <f t="shared" si="25"/>
        <v>0</v>
      </c>
      <c r="L402" s="59">
        <f t="shared" si="26"/>
        <v>0</v>
      </c>
    </row>
    <row r="403" spans="2:12" s="25" customFormat="1">
      <c r="B403" s="79">
        <f t="shared" si="27"/>
        <v>392</v>
      </c>
      <c r="C403" s="54" t="str">
        <f>'PER TRIWULAN'!I397</f>
        <v xml:space="preserve"> Kradenan </v>
      </c>
      <c r="D403" s="36" t="str">
        <f>'PER TRIWULAN'!B397</f>
        <v>SD NEGERI 1 SAMBONG BANGI</v>
      </c>
      <c r="E403" s="66">
        <f>'PER TRIWULAN'!X397</f>
        <v>76270000</v>
      </c>
      <c r="F403" s="75">
        <v>76270000</v>
      </c>
      <c r="G403" s="62">
        <v>31351800</v>
      </c>
      <c r="H403" s="62">
        <v>43118200</v>
      </c>
      <c r="I403" s="62">
        <v>1800000</v>
      </c>
      <c r="J403" s="62">
        <f t="shared" si="24"/>
        <v>76270000</v>
      </c>
      <c r="K403" s="59">
        <f t="shared" si="25"/>
        <v>0</v>
      </c>
      <c r="L403" s="59">
        <f t="shared" si="26"/>
        <v>0</v>
      </c>
    </row>
    <row r="404" spans="2:12" s="25" customFormat="1">
      <c r="B404" s="79">
        <f t="shared" si="27"/>
        <v>393</v>
      </c>
      <c r="C404" s="54" t="str">
        <f>'PER TRIWULAN'!I398</f>
        <v xml:space="preserve"> Kradenan </v>
      </c>
      <c r="D404" s="36" t="str">
        <f>'PER TRIWULAN'!B398</f>
        <v>SD NEGERI 1 SIMO</v>
      </c>
      <c r="E404" s="66">
        <f>'PER TRIWULAN'!X398</f>
        <v>115420000</v>
      </c>
      <c r="F404" s="75">
        <v>115420000</v>
      </c>
      <c r="G404" s="62">
        <v>50417000</v>
      </c>
      <c r="H404" s="62">
        <v>53670500</v>
      </c>
      <c r="I404" s="62">
        <v>11332500</v>
      </c>
      <c r="J404" s="62">
        <f t="shared" si="24"/>
        <v>115420000</v>
      </c>
      <c r="K404" s="59">
        <f t="shared" si="25"/>
        <v>0</v>
      </c>
      <c r="L404" s="59">
        <f t="shared" si="26"/>
        <v>0</v>
      </c>
    </row>
    <row r="405" spans="2:12" s="25" customFormat="1">
      <c r="B405" s="79">
        <f t="shared" si="27"/>
        <v>394</v>
      </c>
      <c r="C405" s="54" t="str">
        <f>'PER TRIWULAN'!I399</f>
        <v xml:space="preserve"> Kradenan </v>
      </c>
      <c r="D405" s="36" t="str">
        <f>'PER TRIWULAN'!B399</f>
        <v>SD NEGERI 1 TANJUNGSARI</v>
      </c>
      <c r="E405" s="66">
        <f>'PER TRIWULAN'!X399</f>
        <v>111070000</v>
      </c>
      <c r="F405" s="75">
        <v>111070000</v>
      </c>
      <c r="G405" s="62">
        <v>34985300</v>
      </c>
      <c r="H405" s="62">
        <v>72802700</v>
      </c>
      <c r="I405" s="62">
        <v>3282000</v>
      </c>
      <c r="J405" s="62">
        <f t="shared" si="24"/>
        <v>111070000</v>
      </c>
      <c r="K405" s="59">
        <f t="shared" si="25"/>
        <v>0</v>
      </c>
      <c r="L405" s="59">
        <f t="shared" si="26"/>
        <v>0</v>
      </c>
    </row>
    <row r="406" spans="2:12" s="25" customFormat="1">
      <c r="B406" s="79">
        <f t="shared" si="27"/>
        <v>395</v>
      </c>
      <c r="C406" s="54" t="str">
        <f>'PER TRIWULAN'!I400</f>
        <v xml:space="preserve"> Kradenan </v>
      </c>
      <c r="D406" s="36" t="str">
        <f>'PER TRIWULAN'!B400</f>
        <v>SD NEGERI 2 BAGO</v>
      </c>
      <c r="E406" s="66">
        <f>'PER TRIWULAN'!X400</f>
        <v>100340000</v>
      </c>
      <c r="F406" s="75">
        <v>100340000</v>
      </c>
      <c r="G406" s="62">
        <v>37183100</v>
      </c>
      <c r="H406" s="62">
        <v>63156900</v>
      </c>
      <c r="I406" s="62"/>
      <c r="J406" s="62">
        <f t="shared" si="24"/>
        <v>100340000</v>
      </c>
      <c r="K406" s="59">
        <f t="shared" si="25"/>
        <v>0</v>
      </c>
      <c r="L406" s="59">
        <f t="shared" si="26"/>
        <v>0</v>
      </c>
    </row>
    <row r="407" spans="2:12" s="25" customFormat="1">
      <c r="B407" s="79">
        <f t="shared" si="27"/>
        <v>396</v>
      </c>
      <c r="C407" s="54" t="str">
        <f>'PER TRIWULAN'!I401</f>
        <v xml:space="preserve"> Kradenan </v>
      </c>
      <c r="D407" s="36" t="str">
        <f>'PER TRIWULAN'!B401</f>
        <v>SD NEGERI 2 BANJARSARI</v>
      </c>
      <c r="E407" s="66">
        <f>'PER TRIWULAN'!X401</f>
        <v>128470000</v>
      </c>
      <c r="F407" s="75">
        <v>128470000</v>
      </c>
      <c r="G407" s="62">
        <v>48124050</v>
      </c>
      <c r="H407" s="62">
        <v>69770950</v>
      </c>
      <c r="I407" s="62">
        <v>10575000</v>
      </c>
      <c r="J407" s="62">
        <f t="shared" si="24"/>
        <v>128470000</v>
      </c>
      <c r="K407" s="59">
        <f t="shared" si="25"/>
        <v>0</v>
      </c>
      <c r="L407" s="59">
        <f t="shared" si="26"/>
        <v>0</v>
      </c>
    </row>
    <row r="408" spans="2:12" s="25" customFormat="1">
      <c r="B408" s="79">
        <f t="shared" si="27"/>
        <v>397</v>
      </c>
      <c r="C408" s="54" t="str">
        <f>'PER TRIWULAN'!I402</f>
        <v xml:space="preserve"> Kradenan </v>
      </c>
      <c r="D408" s="36" t="str">
        <f>'PER TRIWULAN'!B402</f>
        <v>SD NEGERI 2 CREWEK</v>
      </c>
      <c r="E408" s="66">
        <f>'PER TRIWULAN'!X402</f>
        <v>78880000</v>
      </c>
      <c r="F408" s="75">
        <v>78880000</v>
      </c>
      <c r="G408" s="62">
        <v>41860500</v>
      </c>
      <c r="H408" s="62">
        <v>27920500</v>
      </c>
      <c r="I408" s="62">
        <v>9099000</v>
      </c>
      <c r="J408" s="62">
        <f t="shared" si="24"/>
        <v>78880000</v>
      </c>
      <c r="K408" s="59">
        <f t="shared" si="25"/>
        <v>0</v>
      </c>
      <c r="L408" s="59">
        <f t="shared" si="26"/>
        <v>0</v>
      </c>
    </row>
    <row r="409" spans="2:12" s="25" customFormat="1">
      <c r="B409" s="79">
        <f t="shared" si="27"/>
        <v>398</v>
      </c>
      <c r="C409" s="54" t="str">
        <f>'PER TRIWULAN'!I403</f>
        <v xml:space="preserve"> Kradenan </v>
      </c>
      <c r="D409" s="36" t="str">
        <f>'PER TRIWULAN'!B403</f>
        <v>SD NEGERI 2 GRABAGAN</v>
      </c>
      <c r="E409" s="66">
        <f>'PER TRIWULAN'!X403</f>
        <v>74820000</v>
      </c>
      <c r="F409" s="75">
        <v>74820000</v>
      </c>
      <c r="G409" s="62">
        <v>33415400</v>
      </c>
      <c r="H409" s="62">
        <v>32796600</v>
      </c>
      <c r="I409" s="62">
        <v>8608000</v>
      </c>
      <c r="J409" s="62">
        <f t="shared" si="24"/>
        <v>74820000</v>
      </c>
      <c r="K409" s="59">
        <f t="shared" si="25"/>
        <v>0</v>
      </c>
      <c r="L409" s="59">
        <f t="shared" si="26"/>
        <v>0</v>
      </c>
    </row>
    <row r="410" spans="2:12" s="25" customFormat="1">
      <c r="B410" s="79">
        <f t="shared" si="27"/>
        <v>399</v>
      </c>
      <c r="C410" s="54" t="str">
        <f>'PER TRIWULAN'!I404</f>
        <v xml:space="preserve"> Kradenan </v>
      </c>
      <c r="D410" s="36" t="str">
        <f>'PER TRIWULAN'!B404</f>
        <v>SD NEGERI 2 KALISARI</v>
      </c>
      <c r="E410" s="66">
        <f>'PER TRIWULAN'!X404</f>
        <v>75690000</v>
      </c>
      <c r="F410" s="75">
        <v>75690000</v>
      </c>
      <c r="G410" s="62">
        <v>32731500</v>
      </c>
      <c r="H410" s="62">
        <v>42958500</v>
      </c>
      <c r="I410" s="62"/>
      <c r="J410" s="62">
        <f t="shared" si="24"/>
        <v>75690000</v>
      </c>
      <c r="K410" s="59">
        <f t="shared" si="25"/>
        <v>0</v>
      </c>
      <c r="L410" s="59">
        <f t="shared" si="26"/>
        <v>0</v>
      </c>
    </row>
    <row r="411" spans="2:12" s="25" customFormat="1">
      <c r="B411" s="79">
        <f t="shared" si="27"/>
        <v>400</v>
      </c>
      <c r="C411" s="54" t="str">
        <f>'PER TRIWULAN'!I405</f>
        <v xml:space="preserve"> Kradenan </v>
      </c>
      <c r="D411" s="36" t="str">
        <f>'PER TRIWULAN'!B405</f>
        <v>SD NEGERI 2 KRADENAN</v>
      </c>
      <c r="E411" s="66">
        <f>'PER TRIWULAN'!X405</f>
        <v>104400000</v>
      </c>
      <c r="F411" s="75">
        <v>104400000</v>
      </c>
      <c r="G411" s="62">
        <v>29795000</v>
      </c>
      <c r="H411" s="62">
        <v>67967000</v>
      </c>
      <c r="I411" s="62">
        <v>6638000</v>
      </c>
      <c r="J411" s="62">
        <f t="shared" si="24"/>
        <v>104400000</v>
      </c>
      <c r="K411" s="59">
        <f t="shared" si="25"/>
        <v>0</v>
      </c>
      <c r="L411" s="59">
        <f t="shared" si="26"/>
        <v>0</v>
      </c>
    </row>
    <row r="412" spans="2:12" s="25" customFormat="1">
      <c r="B412" s="79">
        <f t="shared" si="27"/>
        <v>401</v>
      </c>
      <c r="C412" s="54" t="str">
        <f>'PER TRIWULAN'!I406</f>
        <v xml:space="preserve"> Kradenan </v>
      </c>
      <c r="D412" s="36" t="str">
        <f>'PER TRIWULAN'!B406</f>
        <v>SD NEGERI 2 PAKIS</v>
      </c>
      <c r="E412" s="66">
        <f>'PER TRIWULAN'!X406</f>
        <v>111070000</v>
      </c>
      <c r="F412" s="75">
        <v>111070000</v>
      </c>
      <c r="G412" s="62">
        <v>52569300</v>
      </c>
      <c r="H412" s="62">
        <v>51681650</v>
      </c>
      <c r="I412" s="62">
        <v>6819050</v>
      </c>
      <c r="J412" s="62">
        <f t="shared" si="24"/>
        <v>111070000</v>
      </c>
      <c r="K412" s="59">
        <f t="shared" si="25"/>
        <v>0</v>
      </c>
      <c r="L412" s="59">
        <f t="shared" si="26"/>
        <v>0</v>
      </c>
    </row>
    <row r="413" spans="2:12" s="25" customFormat="1">
      <c r="B413" s="79">
        <f t="shared" si="27"/>
        <v>402</v>
      </c>
      <c r="C413" s="54" t="str">
        <f>'PER TRIWULAN'!I407</f>
        <v xml:space="preserve"> Kradenan </v>
      </c>
      <c r="D413" s="36" t="str">
        <f>'PER TRIWULAN'!B407</f>
        <v>SD NEGERI 2 SAMBONGBANGI</v>
      </c>
      <c r="E413" s="66">
        <f>'PER TRIWULAN'!X407</f>
        <v>115420000</v>
      </c>
      <c r="F413" s="75">
        <v>115420000</v>
      </c>
      <c r="G413" s="62">
        <v>34410000</v>
      </c>
      <c r="H413" s="62">
        <v>72748000</v>
      </c>
      <c r="I413" s="62">
        <v>8262000</v>
      </c>
      <c r="J413" s="62">
        <f t="shared" si="24"/>
        <v>115420000</v>
      </c>
      <c r="K413" s="59">
        <f t="shared" si="25"/>
        <v>0</v>
      </c>
      <c r="L413" s="59">
        <f t="shared" si="26"/>
        <v>0</v>
      </c>
    </row>
    <row r="414" spans="2:12" s="25" customFormat="1">
      <c r="B414" s="79">
        <f t="shared" si="27"/>
        <v>403</v>
      </c>
      <c r="C414" s="54" t="str">
        <f>'PER TRIWULAN'!I408</f>
        <v xml:space="preserve"> Kradenan </v>
      </c>
      <c r="D414" s="36" t="str">
        <f>'PER TRIWULAN'!B408</f>
        <v>SD NEGERI 2 SENGON WETAN</v>
      </c>
      <c r="E414" s="66">
        <f>'PER TRIWULAN'!X408</f>
        <v>84970000</v>
      </c>
      <c r="F414" s="75">
        <v>84970000</v>
      </c>
      <c r="G414" s="62">
        <v>16461200</v>
      </c>
      <c r="H414" s="62">
        <v>67208800</v>
      </c>
      <c r="I414" s="62">
        <v>1300000</v>
      </c>
      <c r="J414" s="62">
        <f t="shared" si="24"/>
        <v>84970000</v>
      </c>
      <c r="K414" s="59">
        <f t="shared" si="25"/>
        <v>0</v>
      </c>
      <c r="L414" s="59">
        <f t="shared" si="26"/>
        <v>0</v>
      </c>
    </row>
    <row r="415" spans="2:12" s="25" customFormat="1">
      <c r="B415" s="79">
        <f t="shared" si="27"/>
        <v>404</v>
      </c>
      <c r="C415" s="54" t="str">
        <f>'PER TRIWULAN'!I409</f>
        <v xml:space="preserve"> Kradenan </v>
      </c>
      <c r="D415" s="36" t="str">
        <f>'PER TRIWULAN'!B409</f>
        <v>SD NEGERI 2 TANJUNGSARI</v>
      </c>
      <c r="E415" s="66">
        <f>'PER TRIWULAN'!X409</f>
        <v>98020000</v>
      </c>
      <c r="F415" s="75">
        <v>98020000</v>
      </c>
      <c r="G415" s="62">
        <v>20850000</v>
      </c>
      <c r="H415" s="62">
        <v>75670000</v>
      </c>
      <c r="I415" s="62">
        <v>1500000</v>
      </c>
      <c r="J415" s="62">
        <f t="shared" si="24"/>
        <v>98020000</v>
      </c>
      <c r="K415" s="59">
        <f t="shared" si="25"/>
        <v>0</v>
      </c>
      <c r="L415" s="59">
        <f t="shared" si="26"/>
        <v>0</v>
      </c>
    </row>
    <row r="416" spans="2:12" s="25" customFormat="1">
      <c r="B416" s="79">
        <f t="shared" si="27"/>
        <v>405</v>
      </c>
      <c r="C416" s="54" t="str">
        <f>'PER TRIWULAN'!I410</f>
        <v xml:space="preserve"> Kradenan </v>
      </c>
      <c r="D416" s="36" t="str">
        <f>'PER TRIWULAN'!B410</f>
        <v>SD NEGERI 3 BANJARDOWO</v>
      </c>
      <c r="E416" s="66">
        <f>'PER TRIWULAN'!X410</f>
        <v>104690000</v>
      </c>
      <c r="F416" s="75">
        <v>104690000</v>
      </c>
      <c r="G416" s="62">
        <v>34706600</v>
      </c>
      <c r="H416" s="62">
        <v>55246361</v>
      </c>
      <c r="I416" s="62">
        <v>14737039</v>
      </c>
      <c r="J416" s="62">
        <f t="shared" si="24"/>
        <v>104690000</v>
      </c>
      <c r="K416" s="59">
        <f t="shared" si="25"/>
        <v>0</v>
      </c>
      <c r="L416" s="59">
        <f t="shared" si="26"/>
        <v>0</v>
      </c>
    </row>
    <row r="417" spans="2:12" s="25" customFormat="1">
      <c r="B417" s="79">
        <f t="shared" si="27"/>
        <v>406</v>
      </c>
      <c r="C417" s="54" t="str">
        <f>'PER TRIWULAN'!I411</f>
        <v xml:space="preserve"> Kradenan </v>
      </c>
      <c r="D417" s="36" t="str">
        <f>'PER TRIWULAN'!B411</f>
        <v>SD NEGERI 3 BANJARSARI</v>
      </c>
      <c r="E417" s="66">
        <f>'PER TRIWULAN'!X411</f>
        <v>104110000</v>
      </c>
      <c r="F417" s="75">
        <v>104110000</v>
      </c>
      <c r="G417" s="62">
        <v>42202100</v>
      </c>
      <c r="H417" s="62">
        <v>53080900</v>
      </c>
      <c r="I417" s="62">
        <v>8827000</v>
      </c>
      <c r="J417" s="62">
        <f t="shared" si="24"/>
        <v>104110000</v>
      </c>
      <c r="K417" s="59">
        <f t="shared" si="25"/>
        <v>0</v>
      </c>
      <c r="L417" s="59">
        <f t="shared" si="26"/>
        <v>0</v>
      </c>
    </row>
    <row r="418" spans="2:12" s="25" customFormat="1">
      <c r="B418" s="79">
        <f t="shared" si="27"/>
        <v>407</v>
      </c>
      <c r="C418" s="54" t="str">
        <f>'PER TRIWULAN'!I412</f>
        <v xml:space="preserve"> Kradenan </v>
      </c>
      <c r="D418" s="36" t="str">
        <f>'PER TRIWULAN'!B412</f>
        <v>SD NEGERI 3 CREWEK</v>
      </c>
      <c r="E418" s="66">
        <f>'PER TRIWULAN'!X412</f>
        <v>50170000</v>
      </c>
      <c r="F418" s="75">
        <v>50170000</v>
      </c>
      <c r="G418" s="62">
        <v>16296700</v>
      </c>
      <c r="H418" s="62">
        <v>33323300</v>
      </c>
      <c r="I418" s="62">
        <v>550000</v>
      </c>
      <c r="J418" s="62">
        <f t="shared" si="24"/>
        <v>50170000</v>
      </c>
      <c r="K418" s="59">
        <f t="shared" si="25"/>
        <v>0</v>
      </c>
      <c r="L418" s="59">
        <f t="shared" si="26"/>
        <v>0</v>
      </c>
    </row>
    <row r="419" spans="2:12" s="25" customFormat="1">
      <c r="B419" s="79">
        <f t="shared" si="27"/>
        <v>408</v>
      </c>
      <c r="C419" s="54" t="str">
        <f>'PER TRIWULAN'!I413</f>
        <v xml:space="preserve"> Kradenan </v>
      </c>
      <c r="D419" s="36" t="str">
        <f>'PER TRIWULAN'!B413</f>
        <v>SD NEGERI 3 GRABAGAN</v>
      </c>
      <c r="E419" s="66">
        <f>'PER TRIWULAN'!X413</f>
        <v>79750000</v>
      </c>
      <c r="F419" s="75">
        <v>79750000</v>
      </c>
      <c r="G419" s="62">
        <v>41129750</v>
      </c>
      <c r="H419" s="62">
        <v>32187400</v>
      </c>
      <c r="I419" s="62">
        <v>6432850</v>
      </c>
      <c r="J419" s="62">
        <f t="shared" si="24"/>
        <v>79750000</v>
      </c>
      <c r="K419" s="59">
        <f t="shared" si="25"/>
        <v>0</v>
      </c>
      <c r="L419" s="59">
        <f t="shared" si="26"/>
        <v>0</v>
      </c>
    </row>
    <row r="420" spans="2:12" s="25" customFormat="1">
      <c r="B420" s="79">
        <f t="shared" si="27"/>
        <v>409</v>
      </c>
      <c r="C420" s="54" t="str">
        <f>'PER TRIWULAN'!I414</f>
        <v xml:space="preserve"> Kradenan </v>
      </c>
      <c r="D420" s="36" t="str">
        <f>'PER TRIWULAN'!B414</f>
        <v>SD NEGERI 3 KALISARI</v>
      </c>
      <c r="E420" s="66">
        <f>'PER TRIWULAN'!X414</f>
        <v>117740000</v>
      </c>
      <c r="F420" s="75">
        <v>117740000</v>
      </c>
      <c r="G420" s="62">
        <v>35705000</v>
      </c>
      <c r="H420" s="62">
        <v>62765300</v>
      </c>
      <c r="I420" s="62">
        <v>19269700</v>
      </c>
      <c r="J420" s="62">
        <f t="shared" si="24"/>
        <v>117740000</v>
      </c>
      <c r="K420" s="59">
        <f t="shared" si="25"/>
        <v>0</v>
      </c>
      <c r="L420" s="59">
        <f t="shared" si="26"/>
        <v>0</v>
      </c>
    </row>
    <row r="421" spans="2:12" s="25" customFormat="1">
      <c r="B421" s="79">
        <f t="shared" si="27"/>
        <v>410</v>
      </c>
      <c r="C421" s="54" t="str">
        <f>'PER TRIWULAN'!I415</f>
        <v xml:space="preserve"> Kradenan </v>
      </c>
      <c r="D421" s="36" t="str">
        <f>'PER TRIWULAN'!B415</f>
        <v>SD NEGERI 3 KRADENAN</v>
      </c>
      <c r="E421" s="66">
        <f>'PER TRIWULAN'!X415</f>
        <v>122670000</v>
      </c>
      <c r="F421" s="75">
        <v>122670000</v>
      </c>
      <c r="G421" s="62">
        <v>39422000</v>
      </c>
      <c r="H421" s="62">
        <v>72551000</v>
      </c>
      <c r="I421" s="62">
        <v>10697000</v>
      </c>
      <c r="J421" s="62">
        <f t="shared" si="24"/>
        <v>122670000</v>
      </c>
      <c r="K421" s="59">
        <f t="shared" si="25"/>
        <v>0</v>
      </c>
      <c r="L421" s="59">
        <f t="shared" si="26"/>
        <v>0</v>
      </c>
    </row>
    <row r="422" spans="2:12" s="25" customFormat="1">
      <c r="B422" s="79">
        <f t="shared" si="27"/>
        <v>411</v>
      </c>
      <c r="C422" s="54" t="str">
        <f>'PER TRIWULAN'!I416</f>
        <v xml:space="preserve"> Kradenan </v>
      </c>
      <c r="D422" s="36" t="str">
        <f>'PER TRIWULAN'!B416</f>
        <v>SD NEGERI 3 KUWU</v>
      </c>
      <c r="E422" s="66">
        <f>'PER TRIWULAN'!X416</f>
        <v>127600000</v>
      </c>
      <c r="F422" s="75">
        <v>127600000</v>
      </c>
      <c r="G422" s="62">
        <v>44331500</v>
      </c>
      <c r="H422" s="62">
        <v>75734500</v>
      </c>
      <c r="I422" s="62">
        <v>7534000</v>
      </c>
      <c r="J422" s="62">
        <f t="shared" si="24"/>
        <v>127600000</v>
      </c>
      <c r="K422" s="59">
        <f t="shared" si="25"/>
        <v>0</v>
      </c>
      <c r="L422" s="59">
        <f t="shared" si="26"/>
        <v>0</v>
      </c>
    </row>
    <row r="423" spans="2:12" s="25" customFormat="1">
      <c r="B423" s="79">
        <f t="shared" si="27"/>
        <v>412</v>
      </c>
      <c r="C423" s="54" t="str">
        <f>'PER TRIWULAN'!I417</f>
        <v xml:space="preserve"> Kradenan </v>
      </c>
      <c r="D423" s="36" t="str">
        <f>'PER TRIWULAN'!B417</f>
        <v>SD NEGERI 3 PAKIS</v>
      </c>
      <c r="E423" s="66">
        <f>'PER TRIWULAN'!X417</f>
        <v>162980000</v>
      </c>
      <c r="F423" s="75">
        <v>162980000</v>
      </c>
      <c r="G423" s="62">
        <v>80116500</v>
      </c>
      <c r="H423" s="62">
        <v>74822200</v>
      </c>
      <c r="I423" s="62">
        <v>8041300</v>
      </c>
      <c r="J423" s="62">
        <f t="shared" si="24"/>
        <v>162980000</v>
      </c>
      <c r="K423" s="59">
        <f t="shared" si="25"/>
        <v>0</v>
      </c>
      <c r="L423" s="59">
        <f t="shared" si="26"/>
        <v>0</v>
      </c>
    </row>
    <row r="424" spans="2:12" s="25" customFormat="1">
      <c r="B424" s="79">
        <f t="shared" si="27"/>
        <v>413</v>
      </c>
      <c r="C424" s="54" t="str">
        <f>'PER TRIWULAN'!I418</f>
        <v xml:space="preserve"> Kradenan </v>
      </c>
      <c r="D424" s="36" t="str">
        <f>'PER TRIWULAN'!B418</f>
        <v>SD NEGERI 3 SAMBONGBANGI</v>
      </c>
      <c r="E424" s="66">
        <f>'PER TRIWULAN'!X418</f>
        <v>68730000</v>
      </c>
      <c r="F424" s="75">
        <v>68730000</v>
      </c>
      <c r="G424" s="62">
        <v>15000000</v>
      </c>
      <c r="H424" s="62">
        <v>53730000</v>
      </c>
      <c r="I424" s="62"/>
      <c r="J424" s="62">
        <f t="shared" si="24"/>
        <v>68730000</v>
      </c>
      <c r="K424" s="59">
        <f t="shared" si="25"/>
        <v>0</v>
      </c>
      <c r="L424" s="59">
        <f t="shared" si="26"/>
        <v>0</v>
      </c>
    </row>
    <row r="425" spans="2:12" s="25" customFormat="1">
      <c r="B425" s="79">
        <f t="shared" si="27"/>
        <v>414</v>
      </c>
      <c r="C425" s="54" t="str">
        <f>'PER TRIWULAN'!I419</f>
        <v xml:space="preserve"> Kradenan </v>
      </c>
      <c r="D425" s="36" t="str">
        <f>'PER TRIWULAN'!B419</f>
        <v>SD NEGERI 3 SIMO</v>
      </c>
      <c r="E425" s="66">
        <f>'PER TRIWULAN'!X419</f>
        <v>98310000</v>
      </c>
      <c r="F425" s="75">
        <v>98310000</v>
      </c>
      <c r="G425" s="62">
        <v>37854800</v>
      </c>
      <c r="H425" s="62">
        <v>55965200</v>
      </c>
      <c r="I425" s="62">
        <v>4490000</v>
      </c>
      <c r="J425" s="62">
        <f t="shared" si="24"/>
        <v>98310000</v>
      </c>
      <c r="K425" s="59">
        <f t="shared" si="25"/>
        <v>0</v>
      </c>
      <c r="L425" s="59">
        <f t="shared" si="26"/>
        <v>0</v>
      </c>
    </row>
    <row r="426" spans="2:12" s="25" customFormat="1">
      <c r="B426" s="79">
        <f t="shared" si="27"/>
        <v>415</v>
      </c>
      <c r="C426" s="54" t="str">
        <f>'PER TRIWULAN'!I420</f>
        <v xml:space="preserve"> Kradenan </v>
      </c>
      <c r="D426" s="36" t="str">
        <f>'PER TRIWULAN'!B420</f>
        <v>SD NEGERI 4 KALISARI</v>
      </c>
      <c r="E426" s="66">
        <f>'PER TRIWULAN'!X420</f>
        <v>93090000</v>
      </c>
      <c r="F426" s="75">
        <v>93090000</v>
      </c>
      <c r="G426" s="62">
        <v>12175000</v>
      </c>
      <c r="H426" s="62">
        <v>75365000</v>
      </c>
      <c r="I426" s="62">
        <v>5550000</v>
      </c>
      <c r="J426" s="62">
        <f t="shared" si="24"/>
        <v>93090000</v>
      </c>
      <c r="K426" s="59">
        <f t="shared" si="25"/>
        <v>0</v>
      </c>
      <c r="L426" s="59">
        <f t="shared" si="26"/>
        <v>0</v>
      </c>
    </row>
    <row r="427" spans="2:12" s="25" customFormat="1">
      <c r="B427" s="79">
        <f t="shared" si="27"/>
        <v>416</v>
      </c>
      <c r="C427" s="54" t="str">
        <f>'PER TRIWULAN'!I421</f>
        <v xml:space="preserve"> Kradenan </v>
      </c>
      <c r="D427" s="36" t="str">
        <f>'PER TRIWULAN'!B421</f>
        <v>SD NEGERI 4 KRADENAN</v>
      </c>
      <c r="E427" s="66">
        <f>'PER TRIWULAN'!X421</f>
        <v>99470000</v>
      </c>
      <c r="F427" s="75">
        <v>99470000</v>
      </c>
      <c r="G427" s="62">
        <v>57863300</v>
      </c>
      <c r="H427" s="62">
        <v>38751150</v>
      </c>
      <c r="I427" s="62">
        <v>2855550</v>
      </c>
      <c r="J427" s="62">
        <f t="shared" si="24"/>
        <v>99470000</v>
      </c>
      <c r="K427" s="59">
        <f t="shared" si="25"/>
        <v>0</v>
      </c>
      <c r="L427" s="59">
        <f t="shared" si="26"/>
        <v>0</v>
      </c>
    </row>
    <row r="428" spans="2:12" s="25" customFormat="1">
      <c r="B428" s="79">
        <f t="shared" si="27"/>
        <v>417</v>
      </c>
      <c r="C428" s="54" t="str">
        <f>'PER TRIWULAN'!I422</f>
        <v xml:space="preserve"> Kradenan </v>
      </c>
      <c r="D428" s="36" t="str">
        <f>'PER TRIWULAN'!B422</f>
        <v>SD NEGERI 4 PAKIS</v>
      </c>
      <c r="E428" s="66">
        <f>'PER TRIWULAN'!X422</f>
        <v>64090000</v>
      </c>
      <c r="F428" s="75">
        <v>64090000</v>
      </c>
      <c r="G428" s="62">
        <v>32013400</v>
      </c>
      <c r="H428" s="62">
        <v>28344100</v>
      </c>
      <c r="I428" s="62">
        <v>3732500</v>
      </c>
      <c r="J428" s="62">
        <f t="shared" si="24"/>
        <v>64090000</v>
      </c>
      <c r="K428" s="59">
        <f t="shared" si="25"/>
        <v>0</v>
      </c>
      <c r="L428" s="59">
        <f t="shared" si="26"/>
        <v>0</v>
      </c>
    </row>
    <row r="429" spans="2:12" s="25" customFormat="1">
      <c r="B429" s="79">
        <f t="shared" si="27"/>
        <v>418</v>
      </c>
      <c r="C429" s="54" t="str">
        <f>'PER TRIWULAN'!I423</f>
        <v xml:space="preserve"> Kradenan </v>
      </c>
      <c r="D429" s="36" t="str">
        <f>'PER TRIWULAN'!B423</f>
        <v>SD NEGERI 4 REJOSARI</v>
      </c>
      <c r="E429" s="66">
        <f>'PER TRIWULAN'!X423</f>
        <v>68730000</v>
      </c>
      <c r="F429" s="75">
        <v>68730000</v>
      </c>
      <c r="G429" s="62">
        <v>35159700</v>
      </c>
      <c r="H429" s="62">
        <v>33570300</v>
      </c>
      <c r="I429" s="62"/>
      <c r="J429" s="62">
        <f t="shared" si="24"/>
        <v>68730000</v>
      </c>
      <c r="K429" s="59">
        <f t="shared" si="25"/>
        <v>0</v>
      </c>
      <c r="L429" s="59">
        <f t="shared" si="26"/>
        <v>0</v>
      </c>
    </row>
    <row r="430" spans="2:12" s="25" customFormat="1">
      <c r="B430" s="79">
        <f t="shared" si="27"/>
        <v>419</v>
      </c>
      <c r="C430" s="54" t="str">
        <f>'PER TRIWULAN'!I424</f>
        <v xml:space="preserve"> Kradenan </v>
      </c>
      <c r="D430" s="36" t="str">
        <f>'PER TRIWULAN'!B424</f>
        <v>SD NEGERI 4 SAMBONGBANGI</v>
      </c>
      <c r="E430" s="66">
        <f>'PER TRIWULAN'!X424</f>
        <v>58290000</v>
      </c>
      <c r="F430" s="75">
        <v>58290000</v>
      </c>
      <c r="G430" s="62">
        <v>18106500</v>
      </c>
      <c r="H430" s="62">
        <v>35778500</v>
      </c>
      <c r="I430" s="62">
        <v>4405000</v>
      </c>
      <c r="J430" s="62">
        <f t="shared" si="24"/>
        <v>58290000</v>
      </c>
      <c r="K430" s="59">
        <f t="shared" si="25"/>
        <v>0</v>
      </c>
      <c r="L430" s="59">
        <f t="shared" si="26"/>
        <v>0</v>
      </c>
    </row>
    <row r="431" spans="2:12" s="25" customFormat="1">
      <c r="B431" s="79">
        <f t="shared" si="27"/>
        <v>420</v>
      </c>
      <c r="C431" s="54" t="str">
        <f>'PER TRIWULAN'!I425</f>
        <v xml:space="preserve"> Kradenan </v>
      </c>
      <c r="D431" s="36" t="str">
        <f>'PER TRIWULAN'!B425</f>
        <v>SD NEGERI 5 BANJARDOWO</v>
      </c>
      <c r="E431" s="66">
        <f>'PER TRIWULAN'!X425</f>
        <v>40310000</v>
      </c>
      <c r="F431" s="75">
        <v>40310000</v>
      </c>
      <c r="G431" s="62">
        <v>13760000</v>
      </c>
      <c r="H431" s="62">
        <v>26550000</v>
      </c>
      <c r="I431" s="62">
        <v>0</v>
      </c>
      <c r="J431" s="62">
        <f t="shared" si="24"/>
        <v>40310000</v>
      </c>
      <c r="K431" s="59">
        <f t="shared" si="25"/>
        <v>0</v>
      </c>
      <c r="L431" s="59">
        <f t="shared" si="26"/>
        <v>0</v>
      </c>
    </row>
    <row r="432" spans="2:12" s="25" customFormat="1">
      <c r="B432" s="79">
        <f t="shared" si="27"/>
        <v>421</v>
      </c>
      <c r="C432" s="54" t="str">
        <f>'PER TRIWULAN'!I426</f>
        <v xml:space="preserve"> Kradenan </v>
      </c>
      <c r="D432" s="36" t="str">
        <f>'PER TRIWULAN'!B426</f>
        <v>SD NEGERI 2 KUWU</v>
      </c>
      <c r="E432" s="66">
        <f>'PER TRIWULAN'!X426</f>
        <v>84100000</v>
      </c>
      <c r="F432" s="75">
        <v>84100000</v>
      </c>
      <c r="G432" s="62">
        <v>33237000</v>
      </c>
      <c r="H432" s="62">
        <v>50863000</v>
      </c>
      <c r="I432" s="62">
        <v>0</v>
      </c>
      <c r="J432" s="62">
        <f t="shared" si="24"/>
        <v>84100000</v>
      </c>
      <c r="K432" s="59">
        <f t="shared" si="25"/>
        <v>0</v>
      </c>
      <c r="L432" s="59">
        <f t="shared" si="26"/>
        <v>0</v>
      </c>
    </row>
    <row r="433" spans="2:12" s="25" customFormat="1">
      <c r="B433" s="79">
        <f t="shared" si="27"/>
        <v>422</v>
      </c>
      <c r="C433" s="54" t="str">
        <f>'PER TRIWULAN'!I427</f>
        <v xml:space="preserve"> Kradenan </v>
      </c>
      <c r="D433" s="36" t="str">
        <f>'PER TRIWULAN'!B427</f>
        <v>SD NEGERI 1 CREWEK</v>
      </c>
      <c r="E433" s="66">
        <f>'PER TRIWULAN'!X427</f>
        <v>97150000</v>
      </c>
      <c r="F433" s="75">
        <v>97150000</v>
      </c>
      <c r="G433" s="62">
        <v>55633500</v>
      </c>
      <c r="H433" s="62">
        <v>41516500</v>
      </c>
      <c r="I433" s="62"/>
      <c r="J433" s="62">
        <f t="shared" si="24"/>
        <v>97150000</v>
      </c>
      <c r="K433" s="59">
        <f t="shared" si="25"/>
        <v>0</v>
      </c>
      <c r="L433" s="59">
        <f t="shared" si="26"/>
        <v>0</v>
      </c>
    </row>
    <row r="434" spans="2:12" s="25" customFormat="1">
      <c r="B434" s="79">
        <f t="shared" si="27"/>
        <v>423</v>
      </c>
      <c r="C434" s="54" t="str">
        <f>'PER TRIWULAN'!I428</f>
        <v xml:space="preserve"> Kradenan </v>
      </c>
      <c r="D434" s="36" t="str">
        <f>'PER TRIWULAN'!B428</f>
        <v>SD NEGERI 2 BANJARDOWO</v>
      </c>
      <c r="E434" s="66">
        <f>'PER TRIWULAN'!X428</f>
        <v>132820000</v>
      </c>
      <c r="F434" s="75">
        <v>132820000</v>
      </c>
      <c r="G434" s="62">
        <v>42691750</v>
      </c>
      <c r="H434" s="62">
        <v>77501500</v>
      </c>
      <c r="I434" s="62">
        <v>12626750</v>
      </c>
      <c r="J434" s="62">
        <f t="shared" si="24"/>
        <v>132820000</v>
      </c>
      <c r="K434" s="59">
        <f t="shared" si="25"/>
        <v>0</v>
      </c>
      <c r="L434" s="59">
        <f t="shared" si="26"/>
        <v>0</v>
      </c>
    </row>
    <row r="435" spans="2:12" s="25" customFormat="1">
      <c r="B435" s="79">
        <f t="shared" si="27"/>
        <v>424</v>
      </c>
      <c r="C435" s="54" t="str">
        <f>'PER TRIWULAN'!I429</f>
        <v xml:space="preserve"> Kradenan </v>
      </c>
      <c r="D435" s="36" t="str">
        <f>'PER TRIWULAN'!B429</f>
        <v>SD NEGERI 2 SIMO</v>
      </c>
      <c r="E435" s="66">
        <f>'PER TRIWULAN'!X429</f>
        <v>101790000</v>
      </c>
      <c r="F435" s="75">
        <v>101790000</v>
      </c>
      <c r="G435" s="62">
        <v>56577200</v>
      </c>
      <c r="H435" s="62">
        <v>45037800</v>
      </c>
      <c r="I435" s="62">
        <v>175000</v>
      </c>
      <c r="J435" s="62">
        <f t="shared" si="24"/>
        <v>101790000</v>
      </c>
      <c r="K435" s="59">
        <f t="shared" si="25"/>
        <v>0</v>
      </c>
      <c r="L435" s="59">
        <f t="shared" si="26"/>
        <v>0</v>
      </c>
    </row>
    <row r="436" spans="2:12" s="25" customFormat="1">
      <c r="B436" s="79">
        <f t="shared" si="27"/>
        <v>425</v>
      </c>
      <c r="C436" s="54" t="str">
        <f>'PER TRIWULAN'!I430</f>
        <v xml:space="preserve"> Kradenan </v>
      </c>
      <c r="D436" s="36" t="str">
        <f>'PER TRIWULAN'!B430</f>
        <v>SD NEGERI 1 REJOSARI</v>
      </c>
      <c r="E436" s="66">
        <f>'PER TRIWULAN'!X430</f>
        <v>116000000</v>
      </c>
      <c r="F436" s="75">
        <v>117160000</v>
      </c>
      <c r="G436" s="62">
        <v>30572800</v>
      </c>
      <c r="H436" s="62">
        <v>85592200</v>
      </c>
      <c r="I436" s="62">
        <v>995000</v>
      </c>
      <c r="J436" s="62">
        <f t="shared" si="24"/>
        <v>117160000</v>
      </c>
      <c r="K436" s="59">
        <f t="shared" si="25"/>
        <v>-1160000</v>
      </c>
      <c r="L436" s="59">
        <f t="shared" si="26"/>
        <v>0</v>
      </c>
    </row>
    <row r="437" spans="2:12" s="25" customFormat="1">
      <c r="B437" s="79">
        <f t="shared" si="27"/>
        <v>426</v>
      </c>
      <c r="C437" s="54" t="str">
        <f>'PER TRIWULAN'!I431</f>
        <v xml:space="preserve"> Kradenan </v>
      </c>
      <c r="D437" s="36" t="str">
        <f>'PER TRIWULAN'!B431</f>
        <v>SD NEGERI 2 REJOSARI</v>
      </c>
      <c r="E437" s="66">
        <f>'PER TRIWULAN'!X431</f>
        <v>88450000</v>
      </c>
      <c r="F437" s="75">
        <v>88450000</v>
      </c>
      <c r="G437" s="62">
        <v>56532300</v>
      </c>
      <c r="H437" s="62">
        <v>23088700</v>
      </c>
      <c r="I437" s="62">
        <v>8829000</v>
      </c>
      <c r="J437" s="62">
        <f t="shared" si="24"/>
        <v>88450000</v>
      </c>
      <c r="K437" s="59">
        <f t="shared" si="25"/>
        <v>0</v>
      </c>
      <c r="L437" s="59">
        <f t="shared" si="26"/>
        <v>0</v>
      </c>
    </row>
    <row r="438" spans="2:12" s="25" customFormat="1">
      <c r="B438" s="79">
        <f t="shared" si="27"/>
        <v>427</v>
      </c>
      <c r="C438" s="54" t="str">
        <f>'PER TRIWULAN'!I432</f>
        <v xml:space="preserve"> Kradenan </v>
      </c>
      <c r="D438" s="36" t="str">
        <f>'PER TRIWULAN'!B432</f>
        <v>SD NEGERI3 REJOSARI</v>
      </c>
      <c r="E438" s="66">
        <f>'PER TRIWULAN'!X432</f>
        <v>91930000</v>
      </c>
      <c r="F438" s="75">
        <v>91930000</v>
      </c>
      <c r="G438" s="62">
        <v>33534750</v>
      </c>
      <c r="H438" s="62">
        <v>48968250</v>
      </c>
      <c r="I438" s="62">
        <v>9427000</v>
      </c>
      <c r="J438" s="62">
        <f t="shared" si="24"/>
        <v>91930000</v>
      </c>
      <c r="K438" s="59">
        <f t="shared" si="25"/>
        <v>0</v>
      </c>
      <c r="L438" s="59">
        <f t="shared" si="26"/>
        <v>0</v>
      </c>
    </row>
    <row r="439" spans="2:12" s="25" customFormat="1">
      <c r="B439" s="79">
        <f t="shared" si="27"/>
        <v>428</v>
      </c>
      <c r="C439" s="54" t="str">
        <f>'PER TRIWULAN'!I433</f>
        <v xml:space="preserve"> Kradenan </v>
      </c>
      <c r="D439" s="36" t="str">
        <f>'PER TRIWULAN'!B433</f>
        <v>SD NEGERI 3 SENGONWETAN</v>
      </c>
      <c r="E439" s="66">
        <f>'PER TRIWULAN'!X433</f>
        <v>113100000</v>
      </c>
      <c r="F439" s="75">
        <v>113100000</v>
      </c>
      <c r="G439" s="62">
        <v>42713800</v>
      </c>
      <c r="H439" s="62">
        <v>66016200</v>
      </c>
      <c r="I439" s="62">
        <v>4370000</v>
      </c>
      <c r="J439" s="62">
        <f t="shared" si="24"/>
        <v>113100000</v>
      </c>
      <c r="K439" s="59">
        <f t="shared" si="25"/>
        <v>0</v>
      </c>
      <c r="L439" s="59">
        <f t="shared" si="26"/>
        <v>0</v>
      </c>
    </row>
    <row r="440" spans="2:12" s="25" customFormat="1">
      <c r="B440" s="79">
        <f t="shared" si="27"/>
        <v>429</v>
      </c>
      <c r="C440" s="54" t="str">
        <f>'PER TRIWULAN'!I434</f>
        <v xml:space="preserve"> Ngaringan </v>
      </c>
      <c r="D440" s="36" t="str">
        <f>'PER TRIWULAN'!B434</f>
        <v>SD NEGERI 2 SUMBERAGUNG</v>
      </c>
      <c r="E440" s="66">
        <f>'PER TRIWULAN'!X434</f>
        <v>82940000</v>
      </c>
      <c r="F440" s="75">
        <v>82940000</v>
      </c>
      <c r="G440" s="62">
        <v>19800000</v>
      </c>
      <c r="H440" s="62">
        <v>46195818</v>
      </c>
      <c r="I440" s="62">
        <v>16944000</v>
      </c>
      <c r="J440" s="62">
        <f t="shared" si="24"/>
        <v>82939818</v>
      </c>
      <c r="K440" s="59">
        <f t="shared" si="25"/>
        <v>0</v>
      </c>
      <c r="L440" s="59">
        <f t="shared" si="26"/>
        <v>182</v>
      </c>
    </row>
    <row r="441" spans="2:12" s="25" customFormat="1">
      <c r="B441" s="79">
        <f t="shared" si="27"/>
        <v>430</v>
      </c>
      <c r="C441" s="54" t="str">
        <f>'PER TRIWULAN'!I435</f>
        <v xml:space="preserve"> Ngaringan </v>
      </c>
      <c r="D441" s="36" t="str">
        <f>'PER TRIWULAN'!B435</f>
        <v>SD NEGERI 2 TRUWOLU</v>
      </c>
      <c r="E441" s="66">
        <f>'PER TRIWULAN'!X435</f>
        <v>116580000</v>
      </c>
      <c r="F441" s="75">
        <v>116580000</v>
      </c>
      <c r="G441" s="62">
        <v>39450500</v>
      </c>
      <c r="H441" s="62">
        <v>70979500</v>
      </c>
      <c r="I441" s="62">
        <v>6150000</v>
      </c>
      <c r="J441" s="62">
        <f t="shared" si="24"/>
        <v>116580000</v>
      </c>
      <c r="K441" s="59">
        <f t="shared" si="25"/>
        <v>0</v>
      </c>
      <c r="L441" s="59">
        <f t="shared" si="26"/>
        <v>0</v>
      </c>
    </row>
    <row r="442" spans="2:12" s="25" customFormat="1">
      <c r="B442" s="79">
        <f t="shared" si="27"/>
        <v>431</v>
      </c>
      <c r="C442" s="54" t="str">
        <f>'PER TRIWULAN'!I436</f>
        <v xml:space="preserve"> Ngaringan </v>
      </c>
      <c r="D442" s="36" t="str">
        <f>'PER TRIWULAN'!B436</f>
        <v>SD NEGERI 1 BANDUNGSARI</v>
      </c>
      <c r="E442" s="66">
        <f>'PER TRIWULAN'!X436</f>
        <v>77140000</v>
      </c>
      <c r="F442" s="75">
        <v>77140000</v>
      </c>
      <c r="G442" s="62">
        <v>22076880</v>
      </c>
      <c r="H442" s="62">
        <v>46455120</v>
      </c>
      <c r="I442" s="62">
        <v>8608000</v>
      </c>
      <c r="J442" s="62">
        <f t="shared" si="24"/>
        <v>77140000</v>
      </c>
      <c r="K442" s="59">
        <f t="shared" si="25"/>
        <v>0</v>
      </c>
      <c r="L442" s="59">
        <f t="shared" si="26"/>
        <v>0</v>
      </c>
    </row>
    <row r="443" spans="2:12" s="25" customFormat="1">
      <c r="B443" s="79">
        <f t="shared" si="27"/>
        <v>432</v>
      </c>
      <c r="C443" s="54" t="str">
        <f>'PER TRIWULAN'!I437</f>
        <v xml:space="preserve"> Ngaringan </v>
      </c>
      <c r="D443" s="36" t="str">
        <f>'PER TRIWULAN'!B437</f>
        <v>SD NEGERI 1 BELOR</v>
      </c>
      <c r="E443" s="66">
        <f>'PER TRIWULAN'!X437</f>
        <v>90190000</v>
      </c>
      <c r="F443" s="75">
        <v>90190000</v>
      </c>
      <c r="G443" s="62">
        <v>16250000</v>
      </c>
      <c r="H443" s="62">
        <v>54910750</v>
      </c>
      <c r="I443" s="62">
        <v>19029250</v>
      </c>
      <c r="J443" s="62">
        <f t="shared" si="24"/>
        <v>90190000</v>
      </c>
      <c r="K443" s="59">
        <f t="shared" si="25"/>
        <v>0</v>
      </c>
      <c r="L443" s="59">
        <f t="shared" si="26"/>
        <v>0</v>
      </c>
    </row>
    <row r="444" spans="2:12" s="25" customFormat="1">
      <c r="B444" s="79">
        <f t="shared" si="27"/>
        <v>433</v>
      </c>
      <c r="C444" s="54" t="str">
        <f>'PER TRIWULAN'!I438</f>
        <v xml:space="preserve"> Ngaringan </v>
      </c>
      <c r="D444" s="36" t="str">
        <f>'PER TRIWULAN'!B438</f>
        <v>SD NEGERI 1 KALANGLUNDO</v>
      </c>
      <c r="E444" s="66">
        <f>'PER TRIWULAN'!X438</f>
        <v>85260000</v>
      </c>
      <c r="F444" s="75">
        <v>85260000</v>
      </c>
      <c r="G444" s="62">
        <v>25459500</v>
      </c>
      <c r="H444" s="62">
        <v>59100500</v>
      </c>
      <c r="I444" s="62">
        <v>700000</v>
      </c>
      <c r="J444" s="62">
        <f t="shared" si="24"/>
        <v>85260000</v>
      </c>
      <c r="K444" s="59">
        <f t="shared" si="25"/>
        <v>0</v>
      </c>
      <c r="L444" s="59">
        <f t="shared" si="26"/>
        <v>0</v>
      </c>
    </row>
    <row r="445" spans="2:12" s="25" customFormat="1">
      <c r="B445" s="79">
        <f t="shared" si="27"/>
        <v>434</v>
      </c>
      <c r="C445" s="54" t="str">
        <f>'PER TRIWULAN'!I439</f>
        <v xml:space="preserve"> Ngaringan </v>
      </c>
      <c r="D445" s="36" t="str">
        <f>'PER TRIWULAN'!B439</f>
        <v>SD NEGERI 1 NGARAP-ARAP</v>
      </c>
      <c r="E445" s="66">
        <f>'PER TRIWULAN'!X439</f>
        <v>106720000</v>
      </c>
      <c r="F445" s="75">
        <v>106720000</v>
      </c>
      <c r="G445" s="62">
        <v>23620000</v>
      </c>
      <c r="H445" s="62">
        <v>76593960</v>
      </c>
      <c r="I445" s="62">
        <v>6506040</v>
      </c>
      <c r="J445" s="62">
        <f t="shared" si="24"/>
        <v>106720000</v>
      </c>
      <c r="K445" s="59">
        <f t="shared" si="25"/>
        <v>0</v>
      </c>
      <c r="L445" s="59">
        <f t="shared" si="26"/>
        <v>0</v>
      </c>
    </row>
    <row r="446" spans="2:12" s="25" customFormat="1">
      <c r="B446" s="79">
        <f t="shared" si="27"/>
        <v>435</v>
      </c>
      <c r="C446" s="54" t="str">
        <f>'PER TRIWULAN'!I440</f>
        <v xml:space="preserve"> Ngaringan </v>
      </c>
      <c r="D446" s="36" t="str">
        <f>'PER TRIWULAN'!B440</f>
        <v>SD NEGERI 1 NGARINGAN</v>
      </c>
      <c r="E446" s="66">
        <f>'PER TRIWULAN'!X440</f>
        <v>130210000</v>
      </c>
      <c r="F446" s="75">
        <v>130210000</v>
      </c>
      <c r="G446" s="62">
        <v>47250100</v>
      </c>
      <c r="H446" s="62">
        <v>72144900</v>
      </c>
      <c r="I446" s="62">
        <v>10815000</v>
      </c>
      <c r="J446" s="62">
        <f t="shared" si="24"/>
        <v>130210000</v>
      </c>
      <c r="K446" s="59">
        <f t="shared" si="25"/>
        <v>0</v>
      </c>
      <c r="L446" s="59">
        <f t="shared" si="26"/>
        <v>0</v>
      </c>
    </row>
    <row r="447" spans="2:12" s="25" customFormat="1">
      <c r="B447" s="79">
        <f t="shared" si="27"/>
        <v>436</v>
      </c>
      <c r="C447" s="54" t="str">
        <f>'PER TRIWULAN'!I441</f>
        <v xml:space="preserve"> Ngaringan </v>
      </c>
      <c r="D447" s="36" t="str">
        <f>'PER TRIWULAN'!B441</f>
        <v>SD NEGERI 1 SARIREJO</v>
      </c>
      <c r="E447" s="66">
        <f>'PER TRIWULAN'!X441</f>
        <v>100340000</v>
      </c>
      <c r="F447" s="75">
        <v>100340000</v>
      </c>
      <c r="G447" s="62">
        <v>33242265</v>
      </c>
      <c r="H447" s="62">
        <v>60006735</v>
      </c>
      <c r="I447" s="62">
        <v>7091000</v>
      </c>
      <c r="J447" s="62">
        <f t="shared" si="24"/>
        <v>100340000</v>
      </c>
      <c r="K447" s="59">
        <f t="shared" si="25"/>
        <v>0</v>
      </c>
      <c r="L447" s="59">
        <f t="shared" si="26"/>
        <v>0</v>
      </c>
    </row>
    <row r="448" spans="2:12" s="25" customFormat="1">
      <c r="B448" s="79">
        <f t="shared" si="27"/>
        <v>437</v>
      </c>
      <c r="C448" s="54" t="str">
        <f>'PER TRIWULAN'!I442</f>
        <v xml:space="preserve"> Ngaringan </v>
      </c>
      <c r="D448" s="36" t="str">
        <f>'PER TRIWULAN'!B442</f>
        <v>SD NEGERI 1 SENDANGREJO</v>
      </c>
      <c r="E448" s="66">
        <f>'PER TRIWULAN'!X442</f>
        <v>156890000</v>
      </c>
      <c r="F448" s="75">
        <v>156890000</v>
      </c>
      <c r="G448" s="62">
        <v>38210000</v>
      </c>
      <c r="H448" s="62">
        <v>93175000</v>
      </c>
      <c r="I448" s="62">
        <v>25505000</v>
      </c>
      <c r="J448" s="62">
        <f t="shared" si="24"/>
        <v>156890000</v>
      </c>
      <c r="K448" s="59">
        <f t="shared" si="25"/>
        <v>0</v>
      </c>
      <c r="L448" s="59">
        <f t="shared" si="26"/>
        <v>0</v>
      </c>
    </row>
    <row r="449" spans="2:12" s="25" customFormat="1">
      <c r="B449" s="79">
        <f t="shared" si="27"/>
        <v>438</v>
      </c>
      <c r="C449" s="54" t="str">
        <f>'PER TRIWULAN'!I443</f>
        <v xml:space="preserve"> Ngaringan </v>
      </c>
      <c r="D449" s="36" t="str">
        <f>'PER TRIWULAN'!B443</f>
        <v>SD NEGERI 1 SUMBERAGUNG</v>
      </c>
      <c r="E449" s="66">
        <f>'PER TRIWULAN'!X443</f>
        <v>117450000</v>
      </c>
      <c r="F449" s="75">
        <v>117450000</v>
      </c>
      <c r="G449" s="62">
        <v>27300000</v>
      </c>
      <c r="H449" s="62">
        <v>78975550</v>
      </c>
      <c r="I449" s="62">
        <v>11174450</v>
      </c>
      <c r="J449" s="62">
        <f t="shared" si="24"/>
        <v>117450000</v>
      </c>
      <c r="K449" s="59">
        <f t="shared" si="25"/>
        <v>0</v>
      </c>
      <c r="L449" s="59">
        <f t="shared" si="26"/>
        <v>0</v>
      </c>
    </row>
    <row r="450" spans="2:12" s="25" customFormat="1">
      <c r="B450" s="79">
        <f t="shared" si="27"/>
        <v>439</v>
      </c>
      <c r="C450" s="54" t="str">
        <f>'PER TRIWULAN'!I444</f>
        <v xml:space="preserve"> Ngaringan </v>
      </c>
      <c r="D450" s="36" t="str">
        <f>'PER TRIWULAN'!B444</f>
        <v>SD NEGERI 1 TANJUNGHARJO</v>
      </c>
      <c r="E450" s="66">
        <f>'PER TRIWULAN'!X444</f>
        <v>65540000</v>
      </c>
      <c r="F450" s="75">
        <v>65540000</v>
      </c>
      <c r="G450" s="62">
        <v>26071500</v>
      </c>
      <c r="H450" s="62">
        <v>33007300</v>
      </c>
      <c r="I450" s="62">
        <v>6461200</v>
      </c>
      <c r="J450" s="62">
        <f t="shared" si="24"/>
        <v>65540000</v>
      </c>
      <c r="K450" s="59">
        <f t="shared" si="25"/>
        <v>0</v>
      </c>
      <c r="L450" s="59">
        <f t="shared" si="26"/>
        <v>0</v>
      </c>
    </row>
    <row r="451" spans="2:12" s="25" customFormat="1">
      <c r="B451" s="79">
        <f t="shared" si="27"/>
        <v>440</v>
      </c>
      <c r="C451" s="54" t="str">
        <f>'PER TRIWULAN'!I445</f>
        <v xml:space="preserve"> Ngaringan </v>
      </c>
      <c r="D451" s="36" t="str">
        <f>'PER TRIWULAN'!B445</f>
        <v>SD NEGERI 1 TRUWOLU</v>
      </c>
      <c r="E451" s="66">
        <f>'PER TRIWULAN'!X445</f>
        <v>161240000</v>
      </c>
      <c r="F451" s="75">
        <v>161240000</v>
      </c>
      <c r="G451" s="62">
        <v>45890000</v>
      </c>
      <c r="H451" s="62">
        <v>84839222</v>
      </c>
      <c r="I451" s="62">
        <v>30014500</v>
      </c>
      <c r="J451" s="62">
        <f t="shared" si="24"/>
        <v>160743722</v>
      </c>
      <c r="K451" s="59">
        <f t="shared" si="25"/>
        <v>0</v>
      </c>
      <c r="L451" s="59">
        <f t="shared" si="26"/>
        <v>496278</v>
      </c>
    </row>
    <row r="452" spans="2:12" s="25" customFormat="1">
      <c r="B452" s="79">
        <f t="shared" si="27"/>
        <v>441</v>
      </c>
      <c r="C452" s="54" t="str">
        <f>'PER TRIWULAN'!I446</f>
        <v xml:space="preserve"> Ngaringan </v>
      </c>
      <c r="D452" s="36" t="str">
        <f>'PER TRIWULAN'!B446</f>
        <v>SD NEGERI 2 BELOR</v>
      </c>
      <c r="E452" s="66">
        <f>'PER TRIWULAN'!X446</f>
        <v>119190000</v>
      </c>
      <c r="F452" s="75">
        <v>119190000</v>
      </c>
      <c r="G452" s="62">
        <v>29025000</v>
      </c>
      <c r="H452" s="62">
        <v>84841350</v>
      </c>
      <c r="I452" s="62">
        <v>5323650</v>
      </c>
      <c r="J452" s="62">
        <f t="shared" si="24"/>
        <v>119190000</v>
      </c>
      <c r="K452" s="59">
        <f t="shared" si="25"/>
        <v>0</v>
      </c>
      <c r="L452" s="59">
        <f t="shared" si="26"/>
        <v>0</v>
      </c>
    </row>
    <row r="453" spans="2:12" s="25" customFormat="1">
      <c r="B453" s="79">
        <f t="shared" si="27"/>
        <v>442</v>
      </c>
      <c r="C453" s="54" t="str">
        <f>'PER TRIWULAN'!I447</f>
        <v xml:space="preserve"> Ngaringan </v>
      </c>
      <c r="D453" s="36" t="str">
        <f>'PER TRIWULAN'!B447</f>
        <v>SD NEGERI 2 KALANGDOSARI</v>
      </c>
      <c r="E453" s="66">
        <f>'PER TRIWULAN'!X447</f>
        <v>91640000</v>
      </c>
      <c r="F453" s="75">
        <v>91640000</v>
      </c>
      <c r="G453" s="62">
        <v>26900000</v>
      </c>
      <c r="H453" s="62">
        <v>50434000</v>
      </c>
      <c r="I453" s="62">
        <v>14306000</v>
      </c>
      <c r="J453" s="62">
        <f t="shared" si="24"/>
        <v>91640000</v>
      </c>
      <c r="K453" s="59">
        <f t="shared" si="25"/>
        <v>0</v>
      </c>
      <c r="L453" s="59">
        <f t="shared" si="26"/>
        <v>0</v>
      </c>
    </row>
    <row r="454" spans="2:12" s="25" customFormat="1">
      <c r="B454" s="79">
        <f t="shared" si="27"/>
        <v>443</v>
      </c>
      <c r="C454" s="54" t="str">
        <f>'PER TRIWULAN'!I448</f>
        <v xml:space="preserve"> Ngaringan </v>
      </c>
      <c r="D454" s="36" t="str">
        <f>'PER TRIWULAN'!B448</f>
        <v>SD NEGERI 2 KALANGLUNDO</v>
      </c>
      <c r="E454" s="66">
        <f>'PER TRIWULAN'!X448</f>
        <v>91060000</v>
      </c>
      <c r="F454" s="75">
        <v>72210000</v>
      </c>
      <c r="G454" s="62">
        <v>19850000</v>
      </c>
      <c r="H454" s="62">
        <v>49360000</v>
      </c>
      <c r="I454" s="62">
        <v>3000000</v>
      </c>
      <c r="J454" s="62">
        <f t="shared" si="24"/>
        <v>72210000</v>
      </c>
      <c r="K454" s="59">
        <f t="shared" si="25"/>
        <v>18850000</v>
      </c>
      <c r="L454" s="59">
        <f t="shared" si="26"/>
        <v>0</v>
      </c>
    </row>
    <row r="455" spans="2:12" s="25" customFormat="1">
      <c r="B455" s="79">
        <f t="shared" si="27"/>
        <v>444</v>
      </c>
      <c r="C455" s="54" t="str">
        <f>'PER TRIWULAN'!I449</f>
        <v xml:space="preserve"> Ngaringan </v>
      </c>
      <c r="D455" s="36" t="str">
        <f>'PER TRIWULAN'!B449</f>
        <v>SD NEGERI 2 NGARAP ARAP</v>
      </c>
      <c r="E455" s="66">
        <f>'PER TRIWULAN'!X449</f>
        <v>130210000</v>
      </c>
      <c r="F455" s="75">
        <v>130210000</v>
      </c>
      <c r="G455" s="62">
        <v>33956000</v>
      </c>
      <c r="H455" s="62">
        <v>79529000</v>
      </c>
      <c r="I455" s="62">
        <v>16725000</v>
      </c>
      <c r="J455" s="62">
        <f t="shared" si="24"/>
        <v>130210000</v>
      </c>
      <c r="K455" s="59">
        <f t="shared" si="25"/>
        <v>0</v>
      </c>
      <c r="L455" s="59">
        <f t="shared" si="26"/>
        <v>0</v>
      </c>
    </row>
    <row r="456" spans="2:12" s="25" customFormat="1">
      <c r="B456" s="79">
        <f t="shared" si="27"/>
        <v>445</v>
      </c>
      <c r="C456" s="54" t="str">
        <f>'PER TRIWULAN'!I450</f>
        <v xml:space="preserve"> Ngaringan </v>
      </c>
      <c r="D456" s="36" t="str">
        <f>'PER TRIWULAN'!B450</f>
        <v>SD NEGERI 2 NGARINGAN</v>
      </c>
      <c r="E456" s="66">
        <f>'PER TRIWULAN'!X450</f>
        <v>99760000</v>
      </c>
      <c r="F456" s="75">
        <v>99760000</v>
      </c>
      <c r="G456" s="62">
        <v>23400000</v>
      </c>
      <c r="H456" s="62">
        <v>76359600</v>
      </c>
      <c r="I456" s="62"/>
      <c r="J456" s="62">
        <f t="shared" si="24"/>
        <v>99759600</v>
      </c>
      <c r="K456" s="59">
        <f t="shared" si="25"/>
        <v>0</v>
      </c>
      <c r="L456" s="59">
        <f t="shared" si="26"/>
        <v>400</v>
      </c>
    </row>
    <row r="457" spans="2:12" s="25" customFormat="1">
      <c r="B457" s="79">
        <f t="shared" si="27"/>
        <v>446</v>
      </c>
      <c r="C457" s="54" t="str">
        <f>'PER TRIWULAN'!I451</f>
        <v xml:space="preserve"> Ngaringan </v>
      </c>
      <c r="D457" s="36" t="str">
        <f>'PER TRIWULAN'!B451</f>
        <v>SD NEGERI 2 SARIREJO</v>
      </c>
      <c r="E457" s="66">
        <f>'PER TRIWULAN'!X451</f>
        <v>114840000</v>
      </c>
      <c r="F457" s="75">
        <v>114840000</v>
      </c>
      <c r="G457" s="62">
        <v>41575000</v>
      </c>
      <c r="H457" s="62">
        <v>67965000</v>
      </c>
      <c r="I457" s="62">
        <v>5300000</v>
      </c>
      <c r="J457" s="62">
        <f t="shared" si="24"/>
        <v>114840000</v>
      </c>
      <c r="K457" s="59">
        <f t="shared" si="25"/>
        <v>0</v>
      </c>
      <c r="L457" s="59">
        <f t="shared" si="26"/>
        <v>0</v>
      </c>
    </row>
    <row r="458" spans="2:12" s="25" customFormat="1">
      <c r="B458" s="79">
        <f t="shared" si="27"/>
        <v>447</v>
      </c>
      <c r="C458" s="54" t="str">
        <f>'PER TRIWULAN'!I452</f>
        <v xml:space="preserve"> Ngaringan </v>
      </c>
      <c r="D458" s="36" t="str">
        <f>'PER TRIWULAN'!B452</f>
        <v>SD NEGERI 2 TANJUNGHARJO</v>
      </c>
      <c r="E458" s="66">
        <f>'PER TRIWULAN'!X452</f>
        <v>155440000</v>
      </c>
      <c r="F458" s="75">
        <v>155440000</v>
      </c>
      <c r="G458" s="62">
        <v>34200000</v>
      </c>
      <c r="H458" s="62">
        <v>101618500</v>
      </c>
      <c r="I458" s="62">
        <v>19621500</v>
      </c>
      <c r="J458" s="62">
        <f t="shared" si="24"/>
        <v>155440000</v>
      </c>
      <c r="K458" s="59">
        <f t="shared" si="25"/>
        <v>0</v>
      </c>
      <c r="L458" s="59">
        <f t="shared" si="26"/>
        <v>0</v>
      </c>
    </row>
    <row r="459" spans="2:12" s="25" customFormat="1">
      <c r="B459" s="79">
        <f t="shared" si="27"/>
        <v>448</v>
      </c>
      <c r="C459" s="54" t="str">
        <f>'PER TRIWULAN'!I453</f>
        <v xml:space="preserve"> Ngaringan </v>
      </c>
      <c r="D459" s="36" t="str">
        <f>'PER TRIWULAN'!B453</f>
        <v>SD NEGERI 3 BANDUNGSARI</v>
      </c>
      <c r="E459" s="66">
        <f>'PER TRIWULAN'!X453</f>
        <v>164720000</v>
      </c>
      <c r="F459" s="75">
        <v>164720000</v>
      </c>
      <c r="G459" s="62">
        <v>31300000</v>
      </c>
      <c r="H459" s="62">
        <v>110371000</v>
      </c>
      <c r="I459" s="62">
        <v>23049000</v>
      </c>
      <c r="J459" s="62">
        <f t="shared" si="24"/>
        <v>164720000</v>
      </c>
      <c r="K459" s="59">
        <f t="shared" si="25"/>
        <v>0</v>
      </c>
      <c r="L459" s="59">
        <f t="shared" si="26"/>
        <v>0</v>
      </c>
    </row>
    <row r="460" spans="2:12" s="25" customFormat="1">
      <c r="B460" s="79">
        <f t="shared" si="27"/>
        <v>449</v>
      </c>
      <c r="C460" s="54" t="str">
        <f>'PER TRIWULAN'!I454</f>
        <v xml:space="preserve"> Ngaringan </v>
      </c>
      <c r="D460" s="36" t="str">
        <f>'PER TRIWULAN'!B454</f>
        <v>SD NEGERI 3 BELOR</v>
      </c>
      <c r="E460" s="66">
        <f>'PER TRIWULAN'!X454</f>
        <v>92510000</v>
      </c>
      <c r="F460" s="75">
        <v>92510000</v>
      </c>
      <c r="G460" s="62">
        <v>19900000</v>
      </c>
      <c r="H460" s="62">
        <v>64234000</v>
      </c>
      <c r="I460" s="62">
        <v>8376000</v>
      </c>
      <c r="J460" s="62">
        <f t="shared" si="24"/>
        <v>92510000</v>
      </c>
      <c r="K460" s="59">
        <f t="shared" si="25"/>
        <v>0</v>
      </c>
      <c r="L460" s="59">
        <f t="shared" si="26"/>
        <v>0</v>
      </c>
    </row>
    <row r="461" spans="2:12" s="25" customFormat="1">
      <c r="B461" s="79">
        <f t="shared" si="27"/>
        <v>450</v>
      </c>
      <c r="C461" s="54" t="str">
        <f>'PER TRIWULAN'!I455</f>
        <v xml:space="preserve"> Ngaringan </v>
      </c>
      <c r="D461" s="36" t="str">
        <f>'PER TRIWULAN'!B455</f>
        <v>SD NEGERI 3 KALANG LUNDO</v>
      </c>
      <c r="E461" s="66">
        <f>'PER TRIWULAN'!X455</f>
        <v>118610000</v>
      </c>
      <c r="F461" s="75">
        <v>118610000</v>
      </c>
      <c r="G461" s="62">
        <v>28494000</v>
      </c>
      <c r="H461" s="62">
        <v>71076000</v>
      </c>
      <c r="I461" s="62">
        <v>19040000</v>
      </c>
      <c r="J461" s="62">
        <f t="shared" ref="J461:J524" si="28">SUM(G461:I461)</f>
        <v>118610000</v>
      </c>
      <c r="K461" s="59">
        <f t="shared" ref="K461:K524" si="29">E461-F461</f>
        <v>0</v>
      </c>
      <c r="L461" s="59">
        <f t="shared" ref="L461:L524" si="30">F461-J461</f>
        <v>0</v>
      </c>
    </row>
    <row r="462" spans="2:12" s="25" customFormat="1">
      <c r="B462" s="79">
        <f t="shared" ref="B462:B525" si="31">B461+1</f>
        <v>451</v>
      </c>
      <c r="C462" s="54" t="str">
        <f>'PER TRIWULAN'!I456</f>
        <v xml:space="preserve"> Ngaringan </v>
      </c>
      <c r="D462" s="36" t="str">
        <f>'PER TRIWULAN'!B456</f>
        <v>SD NEGERI 3 KALANGDOSARI</v>
      </c>
      <c r="E462" s="66">
        <f>'PER TRIWULAN'!X456</f>
        <v>77720000</v>
      </c>
      <c r="F462" s="75">
        <v>77720000</v>
      </c>
      <c r="G462" s="62">
        <v>32364400</v>
      </c>
      <c r="H462" s="62">
        <v>35773600</v>
      </c>
      <c r="I462" s="62">
        <v>9482000</v>
      </c>
      <c r="J462" s="62">
        <f t="shared" si="28"/>
        <v>77620000</v>
      </c>
      <c r="K462" s="59">
        <f t="shared" si="29"/>
        <v>0</v>
      </c>
      <c r="L462" s="59">
        <f t="shared" si="30"/>
        <v>100000</v>
      </c>
    </row>
    <row r="463" spans="2:12" s="25" customFormat="1">
      <c r="B463" s="79">
        <f t="shared" si="31"/>
        <v>452</v>
      </c>
      <c r="C463" s="54" t="str">
        <f>'PER TRIWULAN'!I457</f>
        <v xml:space="preserve"> Ngaringan </v>
      </c>
      <c r="D463" s="36" t="str">
        <f>'PER TRIWULAN'!B457</f>
        <v>SD NEGERI 3 NGARAP-ARAP</v>
      </c>
      <c r="E463" s="66">
        <f>'PER TRIWULAN'!X457</f>
        <v>51330000</v>
      </c>
      <c r="F463" s="75">
        <v>51330000</v>
      </c>
      <c r="G463" s="62">
        <v>19200000</v>
      </c>
      <c r="H463" s="62">
        <v>28593400</v>
      </c>
      <c r="I463" s="62">
        <v>3536600</v>
      </c>
      <c r="J463" s="62">
        <f t="shared" si="28"/>
        <v>51330000</v>
      </c>
      <c r="K463" s="59">
        <f t="shared" si="29"/>
        <v>0</v>
      </c>
      <c r="L463" s="59">
        <f t="shared" si="30"/>
        <v>0</v>
      </c>
    </row>
    <row r="464" spans="2:12" s="25" customFormat="1">
      <c r="B464" s="79">
        <f t="shared" si="31"/>
        <v>453</v>
      </c>
      <c r="C464" s="54" t="str">
        <f>'PER TRIWULAN'!I458</f>
        <v xml:space="preserve"> Ngaringan </v>
      </c>
      <c r="D464" s="36" t="str">
        <f>'PER TRIWULAN'!B458</f>
        <v>SD NEGERI 3 NGARINGAN</v>
      </c>
      <c r="E464" s="66">
        <f>'PER TRIWULAN'!X458</f>
        <v>87290000</v>
      </c>
      <c r="F464" s="75">
        <v>87290000</v>
      </c>
      <c r="G464" s="62">
        <v>27363000</v>
      </c>
      <c r="H464" s="62">
        <v>39050000</v>
      </c>
      <c r="I464" s="62">
        <v>20877000</v>
      </c>
      <c r="J464" s="62">
        <f t="shared" si="28"/>
        <v>87290000</v>
      </c>
      <c r="K464" s="59">
        <f t="shared" si="29"/>
        <v>0</v>
      </c>
      <c r="L464" s="59">
        <f t="shared" si="30"/>
        <v>0</v>
      </c>
    </row>
    <row r="465" spans="2:15">
      <c r="B465" s="79">
        <f t="shared" si="31"/>
        <v>454</v>
      </c>
      <c r="C465" s="54" t="str">
        <f>'PER TRIWULAN'!I459</f>
        <v xml:space="preserve"> Ngaringan </v>
      </c>
      <c r="D465" s="36" t="str">
        <f>'PER TRIWULAN'!B459</f>
        <v>SD NEGERI 3 TANJUNGHARJO</v>
      </c>
      <c r="E465" s="66">
        <f>'PER TRIWULAN'!X459</f>
        <v>77720000</v>
      </c>
      <c r="F465" s="75">
        <v>77720000</v>
      </c>
      <c r="G465" s="62">
        <v>13186500</v>
      </c>
      <c r="H465" s="62">
        <v>57396500</v>
      </c>
      <c r="I465" s="62">
        <v>7137000</v>
      </c>
      <c r="J465" s="62">
        <f t="shared" si="28"/>
        <v>77720000</v>
      </c>
      <c r="K465" s="59">
        <f t="shared" si="29"/>
        <v>0</v>
      </c>
      <c r="L465" s="59">
        <f t="shared" si="30"/>
        <v>0</v>
      </c>
      <c r="M465" s="25"/>
      <c r="N465" s="25"/>
      <c r="O465" s="25"/>
    </row>
    <row r="466" spans="2:15">
      <c r="B466" s="79">
        <f t="shared" si="31"/>
        <v>455</v>
      </c>
      <c r="C466" s="54" t="str">
        <f>'PER TRIWULAN'!I460</f>
        <v xml:space="preserve"> Ngaringan </v>
      </c>
      <c r="D466" s="36" t="str">
        <f>'PER TRIWULAN'!B460</f>
        <v>SD NEGERI 4 BANDUNGSARI</v>
      </c>
      <c r="E466" s="66">
        <f>'PER TRIWULAN'!X460</f>
        <v>162400000</v>
      </c>
      <c r="F466" s="75">
        <v>162400000</v>
      </c>
      <c r="G466" s="62">
        <v>18900000</v>
      </c>
      <c r="H466" s="62">
        <v>126378000</v>
      </c>
      <c r="I466" s="62">
        <v>17122000</v>
      </c>
      <c r="J466" s="62">
        <f t="shared" si="28"/>
        <v>162400000</v>
      </c>
      <c r="K466" s="59">
        <f t="shared" si="29"/>
        <v>0</v>
      </c>
      <c r="L466" s="59">
        <f t="shared" si="30"/>
        <v>0</v>
      </c>
      <c r="M466" s="25"/>
      <c r="N466" s="25"/>
      <c r="O466" s="25"/>
    </row>
    <row r="467" spans="2:15">
      <c r="B467" s="79">
        <f t="shared" si="31"/>
        <v>456</v>
      </c>
      <c r="C467" s="54" t="str">
        <f>'PER TRIWULAN'!I461</f>
        <v xml:space="preserve"> Ngaringan </v>
      </c>
      <c r="D467" s="36" t="str">
        <f>'PER TRIWULAN'!B461</f>
        <v>SD NEGERI 4 KALANGLUNDO</v>
      </c>
      <c r="E467" s="66">
        <f>'PER TRIWULAN'!X461</f>
        <v>55680000</v>
      </c>
      <c r="F467" s="75">
        <v>55680000</v>
      </c>
      <c r="G467" s="62">
        <v>22758170</v>
      </c>
      <c r="H467" s="62">
        <v>31311830</v>
      </c>
      <c r="I467" s="62">
        <v>1610000</v>
      </c>
      <c r="J467" s="62">
        <f t="shared" si="28"/>
        <v>55680000</v>
      </c>
      <c r="K467" s="59">
        <f t="shared" si="29"/>
        <v>0</v>
      </c>
      <c r="L467" s="59">
        <f t="shared" si="30"/>
        <v>0</v>
      </c>
      <c r="M467" s="25"/>
      <c r="N467" s="25"/>
      <c r="O467" s="25"/>
    </row>
    <row r="468" spans="2:15">
      <c r="B468" s="79">
        <f t="shared" si="31"/>
        <v>457</v>
      </c>
      <c r="C468" s="54" t="str">
        <f>'PER TRIWULAN'!I462</f>
        <v xml:space="preserve"> Ngaringan </v>
      </c>
      <c r="D468" s="36" t="str">
        <f>'PER TRIWULAN'!B462</f>
        <v>SD NEGERI 4 SUMBERAGUNG</v>
      </c>
      <c r="E468" s="66">
        <f>'PER TRIWULAN'!X462</f>
        <v>123540000</v>
      </c>
      <c r="F468" s="75">
        <v>123540000</v>
      </c>
      <c r="G468" s="62">
        <v>48813000</v>
      </c>
      <c r="H468" s="62">
        <v>66041044</v>
      </c>
      <c r="I468" s="62">
        <v>8655000</v>
      </c>
      <c r="J468" s="62">
        <f t="shared" si="28"/>
        <v>123509044</v>
      </c>
      <c r="K468" s="59">
        <f t="shared" si="29"/>
        <v>0</v>
      </c>
      <c r="L468" s="59">
        <f t="shared" si="30"/>
        <v>30956</v>
      </c>
      <c r="M468" s="25"/>
      <c r="N468" s="25"/>
      <c r="O468" s="25"/>
    </row>
    <row r="469" spans="2:15">
      <c r="B469" s="79">
        <f t="shared" si="31"/>
        <v>458</v>
      </c>
      <c r="C469" s="54" t="str">
        <f>'PER TRIWULAN'!I463</f>
        <v xml:space="preserve"> Ngaringan </v>
      </c>
      <c r="D469" s="36" t="str">
        <f>'PER TRIWULAN'!B463</f>
        <v>SD NEGERI 5 SUMBERAGUNG</v>
      </c>
      <c r="E469" s="66">
        <f>'PER TRIWULAN'!X463</f>
        <v>60030000</v>
      </c>
      <c r="F469" s="75">
        <v>60030000</v>
      </c>
      <c r="G469" s="62">
        <v>21640000</v>
      </c>
      <c r="H469" s="62">
        <v>30289412</v>
      </c>
      <c r="I469" s="62">
        <v>8100588</v>
      </c>
      <c r="J469" s="62">
        <f t="shared" si="28"/>
        <v>60030000</v>
      </c>
      <c r="K469" s="59">
        <f t="shared" si="29"/>
        <v>0</v>
      </c>
      <c r="L469" s="59">
        <f t="shared" si="30"/>
        <v>0</v>
      </c>
      <c r="M469" s="25"/>
      <c r="N469" s="25"/>
      <c r="O469" s="25"/>
    </row>
    <row r="470" spans="2:15">
      <c r="B470" s="79">
        <f t="shared" si="31"/>
        <v>459</v>
      </c>
      <c r="C470" s="54" t="str">
        <f>'PER TRIWULAN'!I464</f>
        <v xml:space="preserve"> Ngaringan </v>
      </c>
      <c r="D470" s="36" t="str">
        <f>'PER TRIWULAN'!B464</f>
        <v>SD NEGERI 1 KALANGDOSARI</v>
      </c>
      <c r="E470" s="66">
        <f>'PER TRIWULAN'!X464</f>
        <v>107880000</v>
      </c>
      <c r="F470" s="75">
        <v>107880000</v>
      </c>
      <c r="G470" s="62">
        <v>25450000</v>
      </c>
      <c r="H470" s="62">
        <v>63557500</v>
      </c>
      <c r="I470" s="62">
        <v>18872500</v>
      </c>
      <c r="J470" s="62">
        <f t="shared" si="28"/>
        <v>107880000</v>
      </c>
      <c r="K470" s="59">
        <f t="shared" si="29"/>
        <v>0</v>
      </c>
      <c r="L470" s="59">
        <f t="shared" si="30"/>
        <v>0</v>
      </c>
      <c r="M470" s="25"/>
      <c r="N470" s="25"/>
      <c r="O470" s="25"/>
    </row>
    <row r="471" spans="2:15">
      <c r="B471" s="79">
        <f t="shared" si="31"/>
        <v>460</v>
      </c>
      <c r="C471" s="54" t="str">
        <f>'PER TRIWULAN'!I465</f>
        <v xml:space="preserve"> Ngaringan </v>
      </c>
      <c r="D471" s="36" t="str">
        <f>'PER TRIWULAN'!B465</f>
        <v>SD NEGERI 3 TRUWOLU</v>
      </c>
      <c r="E471" s="66">
        <f>'PER TRIWULAN'!X465</f>
        <v>89030000</v>
      </c>
      <c r="F471" s="75">
        <v>89030000</v>
      </c>
      <c r="G471" s="62">
        <v>39037000</v>
      </c>
      <c r="H471" s="62">
        <v>36475500</v>
      </c>
      <c r="I471" s="62">
        <v>13517500</v>
      </c>
      <c r="J471" s="62">
        <f t="shared" si="28"/>
        <v>89030000</v>
      </c>
      <c r="K471" s="59">
        <f t="shared" si="29"/>
        <v>0</v>
      </c>
      <c r="L471" s="59">
        <f t="shared" si="30"/>
        <v>0</v>
      </c>
      <c r="M471" s="25"/>
      <c r="N471" s="25"/>
      <c r="O471" s="25"/>
    </row>
    <row r="472" spans="2:15">
      <c r="B472" s="79">
        <f t="shared" si="31"/>
        <v>461</v>
      </c>
      <c r="C472" s="54" t="str">
        <f>'PER TRIWULAN'!I466</f>
        <v xml:space="preserve"> Ngaringan </v>
      </c>
      <c r="D472" s="36" t="str">
        <f>'PER TRIWULAN'!B466</f>
        <v>SD NEGERI 4 TRUWOLU</v>
      </c>
      <c r="E472" s="66">
        <f>'PER TRIWULAN'!X466</f>
        <v>100920000</v>
      </c>
      <c r="F472" s="75">
        <v>100920000</v>
      </c>
      <c r="G472" s="62">
        <v>23800000</v>
      </c>
      <c r="H472" s="62">
        <v>64046000</v>
      </c>
      <c r="I472" s="62">
        <v>13074000</v>
      </c>
      <c r="J472" s="62">
        <f t="shared" si="28"/>
        <v>100920000</v>
      </c>
      <c r="K472" s="59">
        <f t="shared" si="29"/>
        <v>0</v>
      </c>
      <c r="L472" s="59">
        <f t="shared" si="30"/>
        <v>0</v>
      </c>
      <c r="M472" s="25"/>
      <c r="N472" s="25"/>
      <c r="O472" s="25"/>
    </row>
    <row r="473" spans="2:15">
      <c r="B473" s="79">
        <f t="shared" si="31"/>
        <v>462</v>
      </c>
      <c r="C473" s="54" t="str">
        <f>'PER TRIWULAN'!I467</f>
        <v xml:space="preserve"> Ngaringan </v>
      </c>
      <c r="D473" s="36" t="str">
        <f>'PER TRIWULAN'!B467</f>
        <v>SD NEGERI 1 PENDEM</v>
      </c>
      <c r="E473" s="66">
        <f>'PER TRIWULAN'!X467</f>
        <v>106430000</v>
      </c>
      <c r="F473" s="75">
        <v>106430000</v>
      </c>
      <c r="G473" s="62">
        <v>48729700</v>
      </c>
      <c r="H473" s="62">
        <v>43672800</v>
      </c>
      <c r="I473" s="62">
        <v>14027500</v>
      </c>
      <c r="J473" s="62">
        <f t="shared" si="28"/>
        <v>106430000</v>
      </c>
      <c r="K473" s="59">
        <f t="shared" si="29"/>
        <v>0</v>
      </c>
      <c r="L473" s="59">
        <f t="shared" si="30"/>
        <v>0</v>
      </c>
      <c r="M473" s="25"/>
      <c r="N473" s="25"/>
      <c r="O473" s="25"/>
    </row>
    <row r="474" spans="2:15">
      <c r="B474" s="79">
        <f t="shared" si="31"/>
        <v>463</v>
      </c>
      <c r="C474" s="54" t="str">
        <f>'PER TRIWULAN'!I468</f>
        <v xml:space="preserve"> Ngaringan </v>
      </c>
      <c r="D474" s="36" t="str">
        <f>'PER TRIWULAN'!B468</f>
        <v>SD NEGERI 2 PENDEM</v>
      </c>
      <c r="E474" s="66">
        <f>'PER TRIWULAN'!X468</f>
        <v>156600000</v>
      </c>
      <c r="F474" s="75">
        <v>156600000</v>
      </c>
      <c r="G474" s="62">
        <v>30150000</v>
      </c>
      <c r="H474" s="62">
        <v>94444000</v>
      </c>
      <c r="I474" s="62">
        <v>32006000</v>
      </c>
      <c r="J474" s="62">
        <f t="shared" si="28"/>
        <v>156600000</v>
      </c>
      <c r="K474" s="59">
        <f t="shared" si="29"/>
        <v>0</v>
      </c>
      <c r="L474" s="59">
        <f t="shared" si="30"/>
        <v>0</v>
      </c>
      <c r="M474" s="25"/>
      <c r="N474" s="25"/>
      <c r="O474" s="25"/>
    </row>
    <row r="475" spans="2:15">
      <c r="B475" s="79">
        <f t="shared" si="31"/>
        <v>464</v>
      </c>
      <c r="C475" s="54" t="str">
        <f>'PER TRIWULAN'!I469</f>
        <v xml:space="preserve"> Ngaringan </v>
      </c>
      <c r="D475" s="36" t="str">
        <f>'PER TRIWULAN'!B469</f>
        <v>SD NEGERI2 BANDUNGSARI</v>
      </c>
      <c r="E475" s="66">
        <f>'PER TRIWULAN'!X469</f>
        <v>137460000</v>
      </c>
      <c r="F475" s="75">
        <v>137460000</v>
      </c>
      <c r="G475" s="62">
        <v>27000000</v>
      </c>
      <c r="H475" s="62">
        <v>98347750</v>
      </c>
      <c r="I475" s="62">
        <v>12112250</v>
      </c>
      <c r="J475" s="62">
        <f t="shared" si="28"/>
        <v>137460000</v>
      </c>
      <c r="K475" s="59">
        <f t="shared" si="29"/>
        <v>0</v>
      </c>
      <c r="L475" s="59">
        <f t="shared" si="30"/>
        <v>0</v>
      </c>
      <c r="M475" s="25"/>
      <c r="N475" s="25"/>
      <c r="O475" s="25"/>
    </row>
    <row r="476" spans="2:15">
      <c r="B476" s="79">
        <f t="shared" si="31"/>
        <v>465</v>
      </c>
      <c r="C476" s="54" t="str">
        <f>'PER TRIWULAN'!I470</f>
        <v xml:space="preserve"> Ngaringan </v>
      </c>
      <c r="D476" s="36" t="str">
        <f>'PER TRIWULAN'!B470</f>
        <v>SD NEGERI 3 SUMBERAGUNG</v>
      </c>
      <c r="E476" s="66">
        <f>'PER TRIWULAN'!X470</f>
        <v>56840000</v>
      </c>
      <c r="F476" s="75">
        <v>56840000</v>
      </c>
      <c r="G476" s="62">
        <v>20910000</v>
      </c>
      <c r="H476" s="62">
        <v>35044846</v>
      </c>
      <c r="I476" s="62">
        <v>860000</v>
      </c>
      <c r="J476" s="62">
        <f t="shared" si="28"/>
        <v>56814846</v>
      </c>
      <c r="K476" s="59">
        <f t="shared" si="29"/>
        <v>0</v>
      </c>
      <c r="L476" s="59">
        <f t="shared" si="30"/>
        <v>25154</v>
      </c>
      <c r="M476" s="25"/>
      <c r="N476" s="25"/>
      <c r="O476" s="25"/>
    </row>
    <row r="477" spans="2:15">
      <c r="B477" s="79">
        <f t="shared" si="31"/>
        <v>466</v>
      </c>
      <c r="C477" s="54" t="str">
        <f>'PER TRIWULAN'!I471</f>
        <v xml:space="preserve"> Ngaringan </v>
      </c>
      <c r="D477" s="36" t="str">
        <f>'PER TRIWULAN'!B471</f>
        <v>SD NEGERI 2 SENDANGREJO</v>
      </c>
      <c r="E477" s="66">
        <f>'PER TRIWULAN'!X471</f>
        <v>106720000</v>
      </c>
      <c r="F477" s="75">
        <v>106720000</v>
      </c>
      <c r="G477" s="62">
        <v>33371100</v>
      </c>
      <c r="H477" s="62">
        <v>65872900</v>
      </c>
      <c r="I477" s="62">
        <v>7476000</v>
      </c>
      <c r="J477" s="62">
        <f t="shared" si="28"/>
        <v>106720000</v>
      </c>
      <c r="K477" s="59">
        <f t="shared" si="29"/>
        <v>0</v>
      </c>
      <c r="L477" s="59">
        <f t="shared" si="30"/>
        <v>0</v>
      </c>
      <c r="M477" s="25"/>
      <c r="N477" s="25"/>
      <c r="O477" s="25"/>
    </row>
    <row r="478" spans="2:15">
      <c r="B478" s="79">
        <f>B477+1</f>
        <v>467</v>
      </c>
      <c r="C478" s="54" t="str">
        <f>'PER TRIWULAN'!I472</f>
        <v xml:space="preserve"> Penawangan </v>
      </c>
      <c r="D478" s="36" t="str">
        <f>'PER TRIWULAN'!B472</f>
        <v>SD NEGERI 1 BOLOGARANG</v>
      </c>
      <c r="E478" s="66">
        <f>'PER TRIWULAN'!X472</f>
        <v>118320000</v>
      </c>
      <c r="F478" s="75">
        <v>118320000</v>
      </c>
      <c r="G478" s="62">
        <v>20796000</v>
      </c>
      <c r="H478" s="62">
        <v>90614925</v>
      </c>
      <c r="I478" s="62">
        <v>6818750</v>
      </c>
      <c r="J478" s="62">
        <f t="shared" si="28"/>
        <v>118229675</v>
      </c>
      <c r="K478" s="59">
        <f t="shared" si="29"/>
        <v>0</v>
      </c>
      <c r="L478" s="59">
        <f t="shared" si="30"/>
        <v>90325</v>
      </c>
      <c r="M478" s="59">
        <v>90325</v>
      </c>
      <c r="N478" s="59">
        <f>L478-M478</f>
        <v>0</v>
      </c>
    </row>
    <row r="479" spans="2:15">
      <c r="B479" s="79">
        <f t="shared" si="31"/>
        <v>468</v>
      </c>
      <c r="C479" s="54" t="str">
        <f>'PER TRIWULAN'!I473</f>
        <v xml:space="preserve"> Penawangan </v>
      </c>
      <c r="D479" s="36" t="str">
        <f>'PER TRIWULAN'!B473</f>
        <v>SD NEGERI 1 CURUT</v>
      </c>
      <c r="E479" s="66">
        <f>'PER TRIWULAN'!X473</f>
        <v>75690000</v>
      </c>
      <c r="F479" s="75">
        <v>75690000</v>
      </c>
      <c r="G479" s="62">
        <v>15000000</v>
      </c>
      <c r="H479" s="62">
        <v>58790000</v>
      </c>
      <c r="I479" s="62">
        <v>1900000</v>
      </c>
      <c r="J479" s="62">
        <f t="shared" si="28"/>
        <v>75690000</v>
      </c>
      <c r="K479" s="59">
        <f t="shared" si="29"/>
        <v>0</v>
      </c>
      <c r="L479" s="59">
        <f t="shared" si="30"/>
        <v>0</v>
      </c>
      <c r="M479" s="59">
        <v>0</v>
      </c>
      <c r="N479" s="59">
        <f t="shared" ref="N479:N514" si="32">L479-M479</f>
        <v>0</v>
      </c>
    </row>
    <row r="480" spans="2:15">
      <c r="B480" s="79">
        <f t="shared" si="31"/>
        <v>469</v>
      </c>
      <c r="C480" s="54" t="str">
        <f>'PER TRIWULAN'!I474</f>
        <v xml:space="preserve"> Penawangan </v>
      </c>
      <c r="D480" s="36" t="str">
        <f>'PER TRIWULAN'!B474</f>
        <v>SD NEGERI 1 JIPANG</v>
      </c>
      <c r="E480" s="66">
        <f>'PER TRIWULAN'!X474</f>
        <v>88160000</v>
      </c>
      <c r="F480" s="75">
        <v>88160000</v>
      </c>
      <c r="G480" s="62">
        <v>11459000</v>
      </c>
      <c r="H480" s="62">
        <v>53501000</v>
      </c>
      <c r="I480" s="62">
        <v>0</v>
      </c>
      <c r="J480" s="62">
        <f t="shared" si="28"/>
        <v>64960000</v>
      </c>
      <c r="K480" s="59">
        <f t="shared" si="29"/>
        <v>0</v>
      </c>
      <c r="L480" s="59">
        <f t="shared" si="30"/>
        <v>23200000</v>
      </c>
      <c r="M480" s="59">
        <v>23200000</v>
      </c>
      <c r="N480" s="59">
        <f t="shared" si="32"/>
        <v>0</v>
      </c>
    </row>
    <row r="481" spans="2:14">
      <c r="B481" s="79">
        <f t="shared" si="31"/>
        <v>470</v>
      </c>
      <c r="C481" s="54" t="str">
        <f>'PER TRIWULAN'!I475</f>
        <v xml:space="preserve"> Penawangan </v>
      </c>
      <c r="D481" s="36" t="str">
        <f>'PER TRIWULAN'!B475</f>
        <v>SD NEGERI 1 KARANGWADER</v>
      </c>
      <c r="E481" s="66">
        <f>'PER TRIWULAN'!X475</f>
        <v>100920000</v>
      </c>
      <c r="F481" s="75">
        <v>100920000</v>
      </c>
      <c r="G481" s="62">
        <v>14400000</v>
      </c>
      <c r="H481" s="62">
        <v>80170000</v>
      </c>
      <c r="I481" s="62">
        <v>6350000</v>
      </c>
      <c r="J481" s="62">
        <f t="shared" si="28"/>
        <v>100920000</v>
      </c>
      <c r="K481" s="59">
        <f t="shared" si="29"/>
        <v>0</v>
      </c>
      <c r="L481" s="59">
        <f t="shared" si="30"/>
        <v>0</v>
      </c>
      <c r="M481" s="59">
        <v>0</v>
      </c>
      <c r="N481" s="59">
        <f t="shared" si="32"/>
        <v>0</v>
      </c>
    </row>
    <row r="482" spans="2:14">
      <c r="B482" s="79">
        <f t="shared" si="31"/>
        <v>471</v>
      </c>
      <c r="C482" s="54" t="str">
        <f>'PER TRIWULAN'!I476</f>
        <v xml:space="preserve"> Penawangan </v>
      </c>
      <c r="D482" s="36" t="str">
        <f>'PER TRIWULAN'!B476</f>
        <v>SD NEGERI 1 KLUWAN</v>
      </c>
      <c r="E482" s="66">
        <f>'PER TRIWULAN'!X476</f>
        <v>77720000</v>
      </c>
      <c r="F482" s="75">
        <v>77720000</v>
      </c>
      <c r="G482" s="62">
        <v>15500000</v>
      </c>
      <c r="H482" s="62">
        <v>54635419</v>
      </c>
      <c r="I482" s="62">
        <v>7503000</v>
      </c>
      <c r="J482" s="62">
        <f t="shared" si="28"/>
        <v>77638419</v>
      </c>
      <c r="K482" s="59">
        <f t="shared" si="29"/>
        <v>0</v>
      </c>
      <c r="L482" s="59">
        <f t="shared" si="30"/>
        <v>81581</v>
      </c>
      <c r="M482" s="59">
        <v>81581</v>
      </c>
      <c r="N482" s="59">
        <f t="shared" si="32"/>
        <v>0</v>
      </c>
    </row>
    <row r="483" spans="2:14">
      <c r="B483" s="79">
        <f t="shared" si="31"/>
        <v>472</v>
      </c>
      <c r="C483" s="54" t="str">
        <f>'PER TRIWULAN'!I477</f>
        <v xml:space="preserve"> Penawangan </v>
      </c>
      <c r="D483" s="36" t="str">
        <f>'PER TRIWULAN'!B477</f>
        <v>SD NEGERI 1 KRAMAT</v>
      </c>
      <c r="E483" s="66">
        <f>'PER TRIWULAN'!X477</f>
        <v>82360000</v>
      </c>
      <c r="F483" s="75">
        <v>82360000</v>
      </c>
      <c r="G483" s="62">
        <v>15300000</v>
      </c>
      <c r="H483" s="62">
        <v>65860000</v>
      </c>
      <c r="I483" s="62">
        <v>1120000</v>
      </c>
      <c r="J483" s="62">
        <f t="shared" si="28"/>
        <v>82280000</v>
      </c>
      <c r="K483" s="59">
        <f t="shared" si="29"/>
        <v>0</v>
      </c>
      <c r="L483" s="59">
        <f t="shared" si="30"/>
        <v>80000</v>
      </c>
      <c r="M483" s="59">
        <v>80000</v>
      </c>
      <c r="N483" s="59">
        <f t="shared" si="32"/>
        <v>0</v>
      </c>
    </row>
    <row r="484" spans="2:14">
      <c r="B484" s="79">
        <f t="shared" si="31"/>
        <v>473</v>
      </c>
      <c r="C484" s="54" t="str">
        <f>'PER TRIWULAN'!I478</f>
        <v xml:space="preserve"> Penawangan </v>
      </c>
      <c r="D484" s="36" t="str">
        <f>'PER TRIWULAN'!B478</f>
        <v>SD NEGERI 1 LAJER</v>
      </c>
      <c r="E484" s="66">
        <f>'PER TRIWULAN'!X478</f>
        <v>127020000</v>
      </c>
      <c r="F484" s="75">
        <v>127020000</v>
      </c>
      <c r="G484" s="62">
        <v>23400000</v>
      </c>
      <c r="H484" s="62">
        <v>93104000</v>
      </c>
      <c r="I484" s="62">
        <v>10356000</v>
      </c>
      <c r="J484" s="62">
        <f t="shared" si="28"/>
        <v>126860000</v>
      </c>
      <c r="K484" s="59">
        <f t="shared" si="29"/>
        <v>0</v>
      </c>
      <c r="L484" s="59">
        <f t="shared" si="30"/>
        <v>160000</v>
      </c>
      <c r="M484" s="59">
        <v>160000</v>
      </c>
      <c r="N484" s="59">
        <f t="shared" si="32"/>
        <v>0</v>
      </c>
    </row>
    <row r="485" spans="2:14">
      <c r="B485" s="79">
        <f t="shared" si="31"/>
        <v>474</v>
      </c>
      <c r="C485" s="54" t="str">
        <f>'PER TRIWULAN'!I479</f>
        <v xml:space="preserve"> Penawangan </v>
      </c>
      <c r="D485" s="36" t="str">
        <f>'PER TRIWULAN'!B479</f>
        <v>SD NEGERI 1 LEYANGAN</v>
      </c>
      <c r="E485" s="66">
        <f>'PER TRIWULAN'!X479</f>
        <v>81200000</v>
      </c>
      <c r="F485" s="75">
        <v>81200000</v>
      </c>
      <c r="G485" s="62">
        <v>14355000</v>
      </c>
      <c r="H485" s="62">
        <v>59979650</v>
      </c>
      <c r="I485" s="62">
        <v>6865350</v>
      </c>
      <c r="J485" s="62">
        <f t="shared" si="28"/>
        <v>81200000</v>
      </c>
      <c r="K485" s="59">
        <f t="shared" si="29"/>
        <v>0</v>
      </c>
      <c r="L485" s="59">
        <f t="shared" si="30"/>
        <v>0</v>
      </c>
      <c r="M485" s="59">
        <v>500</v>
      </c>
      <c r="N485" s="59">
        <f t="shared" si="32"/>
        <v>-500</v>
      </c>
    </row>
    <row r="486" spans="2:14">
      <c r="B486" s="79">
        <f t="shared" si="31"/>
        <v>475</v>
      </c>
      <c r="C486" s="54" t="str">
        <f>'PER TRIWULAN'!I480</f>
        <v xml:space="preserve"> Penawangan </v>
      </c>
      <c r="D486" s="36" t="str">
        <f>'PER TRIWULAN'!B480</f>
        <v>SD NEGERI 1 NGELUK</v>
      </c>
      <c r="E486" s="66">
        <f>'PER TRIWULAN'!X480</f>
        <v>79750000</v>
      </c>
      <c r="F486" s="75">
        <v>79750000</v>
      </c>
      <c r="G486" s="62">
        <v>15282000</v>
      </c>
      <c r="H486" s="62">
        <v>57686000</v>
      </c>
      <c r="I486" s="62">
        <v>6782000</v>
      </c>
      <c r="J486" s="62">
        <f t="shared" si="28"/>
        <v>79750000</v>
      </c>
      <c r="K486" s="59">
        <f t="shared" si="29"/>
        <v>0</v>
      </c>
      <c r="L486" s="59">
        <f t="shared" si="30"/>
        <v>0</v>
      </c>
      <c r="M486" s="59">
        <v>0</v>
      </c>
      <c r="N486" s="59">
        <f t="shared" si="32"/>
        <v>0</v>
      </c>
    </row>
    <row r="487" spans="2:14">
      <c r="B487" s="79">
        <f t="shared" si="31"/>
        <v>476</v>
      </c>
      <c r="C487" s="54" t="str">
        <f>'PER TRIWULAN'!I481</f>
        <v xml:space="preserve"> Penawangan </v>
      </c>
      <c r="D487" s="36" t="str">
        <f>'PER TRIWULAN'!B481</f>
        <v>SD NEGERI 1 PENAWANGAN</v>
      </c>
      <c r="E487" s="66">
        <f>'PER TRIWULAN'!X481</f>
        <v>105270000</v>
      </c>
      <c r="F487" s="75">
        <v>105270000</v>
      </c>
      <c r="G487" s="62">
        <v>43003500</v>
      </c>
      <c r="H487" s="62">
        <v>61515000</v>
      </c>
      <c r="I487" s="62">
        <v>751500</v>
      </c>
      <c r="J487" s="62">
        <f t="shared" si="28"/>
        <v>105270000</v>
      </c>
      <c r="K487" s="59">
        <f t="shared" si="29"/>
        <v>0</v>
      </c>
      <c r="L487" s="59">
        <f t="shared" si="30"/>
        <v>0</v>
      </c>
      <c r="M487" s="59">
        <v>0</v>
      </c>
      <c r="N487" s="59">
        <f t="shared" si="32"/>
        <v>0</v>
      </c>
    </row>
    <row r="488" spans="2:14">
      <c r="B488" s="150">
        <f t="shared" si="31"/>
        <v>477</v>
      </c>
      <c r="C488" s="151" t="str">
        <f>'PER TRIWULAN'!I482</f>
        <v xml:space="preserve"> Penawangan </v>
      </c>
      <c r="D488" s="152" t="str">
        <f>'PER TRIWULAN'!B482</f>
        <v>SD NEGERI 1 PENGKOL</v>
      </c>
      <c r="E488" s="66">
        <f>'PER TRIWULAN'!X482</f>
        <v>108170000</v>
      </c>
      <c r="F488" s="75">
        <v>108170000</v>
      </c>
      <c r="G488" s="62">
        <v>33294000</v>
      </c>
      <c r="H488" s="62">
        <v>64701000</v>
      </c>
      <c r="I488" s="62">
        <v>10175000</v>
      </c>
      <c r="J488" s="62">
        <f t="shared" si="28"/>
        <v>108170000</v>
      </c>
      <c r="K488" s="59">
        <f t="shared" si="29"/>
        <v>0</v>
      </c>
      <c r="L488" s="59">
        <f t="shared" si="30"/>
        <v>0</v>
      </c>
      <c r="M488" s="59">
        <v>0</v>
      </c>
      <c r="N488" s="59">
        <f t="shared" si="32"/>
        <v>0</v>
      </c>
    </row>
    <row r="489" spans="2:14">
      <c r="B489" s="79">
        <f t="shared" si="31"/>
        <v>478</v>
      </c>
      <c r="C489" s="54" t="str">
        <f>'PER TRIWULAN'!I483</f>
        <v xml:space="preserve"> Penawangan </v>
      </c>
      <c r="D489" s="36" t="str">
        <f>'PER TRIWULAN'!B483</f>
        <v>SD NEGERI 1 PULUTAN</v>
      </c>
      <c r="E489" s="66">
        <f>'PER TRIWULAN'!X483</f>
        <v>108750000</v>
      </c>
      <c r="F489" s="75">
        <v>108750000</v>
      </c>
      <c r="G489" s="62">
        <v>15000000</v>
      </c>
      <c r="H489" s="62">
        <v>76121925</v>
      </c>
      <c r="I489" s="62">
        <v>17580420</v>
      </c>
      <c r="J489" s="62">
        <f t="shared" si="28"/>
        <v>108702345</v>
      </c>
      <c r="K489" s="59">
        <f t="shared" si="29"/>
        <v>0</v>
      </c>
      <c r="L489" s="59">
        <f t="shared" si="30"/>
        <v>47655</v>
      </c>
      <c r="M489" s="59">
        <v>47655</v>
      </c>
      <c r="N489" s="59">
        <f t="shared" si="32"/>
        <v>0</v>
      </c>
    </row>
    <row r="490" spans="2:14">
      <c r="B490" s="79">
        <f t="shared" si="31"/>
        <v>479</v>
      </c>
      <c r="C490" s="54" t="str">
        <f>'PER TRIWULAN'!I484</f>
        <v xml:space="preserve"> Penawangan </v>
      </c>
      <c r="D490" s="36" t="str">
        <f>'PER TRIWULAN'!B484</f>
        <v>SD NEGERI 1 SEDADI</v>
      </c>
      <c r="E490" s="66">
        <f>'PER TRIWULAN'!X484</f>
        <v>90190000</v>
      </c>
      <c r="F490" s="75">
        <v>90190000</v>
      </c>
      <c r="G490" s="62">
        <v>27653000</v>
      </c>
      <c r="H490" s="62">
        <v>51729674</v>
      </c>
      <c r="I490" s="62">
        <v>10706642</v>
      </c>
      <c r="J490" s="62">
        <f t="shared" si="28"/>
        <v>90089316</v>
      </c>
      <c r="K490" s="59">
        <f t="shared" si="29"/>
        <v>0</v>
      </c>
      <c r="L490" s="59">
        <f t="shared" si="30"/>
        <v>100684</v>
      </c>
      <c r="M490" s="59">
        <v>100684</v>
      </c>
      <c r="N490" s="59">
        <f t="shared" si="32"/>
        <v>0</v>
      </c>
    </row>
    <row r="491" spans="2:14">
      <c r="B491" s="79">
        <f t="shared" si="31"/>
        <v>480</v>
      </c>
      <c r="C491" s="54" t="str">
        <f>'PER TRIWULAN'!I485</f>
        <v xml:space="preserve"> Penawangan </v>
      </c>
      <c r="D491" s="36" t="str">
        <f>'PER TRIWULAN'!B485</f>
        <v>SD NEGERI 1 TOKO</v>
      </c>
      <c r="E491" s="66">
        <f>'PER TRIWULAN'!X485</f>
        <v>104400000</v>
      </c>
      <c r="F491" s="75">
        <v>104400000</v>
      </c>
      <c r="G491" s="62">
        <v>20284000</v>
      </c>
      <c r="H491" s="62">
        <v>67832500</v>
      </c>
      <c r="I491" s="62">
        <v>16283500</v>
      </c>
      <c r="J491" s="62">
        <f t="shared" si="28"/>
        <v>104400000</v>
      </c>
      <c r="K491" s="59">
        <f t="shared" si="29"/>
        <v>0</v>
      </c>
      <c r="L491" s="59">
        <f t="shared" si="30"/>
        <v>0</v>
      </c>
      <c r="M491" s="59">
        <v>0</v>
      </c>
      <c r="N491" s="59">
        <f t="shared" si="32"/>
        <v>0</v>
      </c>
    </row>
    <row r="492" spans="2:14">
      <c r="B492" s="79">
        <f t="shared" si="31"/>
        <v>481</v>
      </c>
      <c r="C492" s="54" t="str">
        <f>'PER TRIWULAN'!I486</f>
        <v xml:space="preserve"> Penawangan </v>
      </c>
      <c r="D492" s="36" t="str">
        <f>'PER TRIWULAN'!B486</f>
        <v>SD NEGERI 1 WOLO</v>
      </c>
      <c r="E492" s="66">
        <f>'PER TRIWULAN'!X486</f>
        <v>117740000</v>
      </c>
      <c r="F492" s="75">
        <v>117740000</v>
      </c>
      <c r="G492" s="62">
        <v>18600000</v>
      </c>
      <c r="H492" s="62">
        <v>96158868</v>
      </c>
      <c r="I492" s="62">
        <v>2850000</v>
      </c>
      <c r="J492" s="62">
        <f t="shared" si="28"/>
        <v>117608868</v>
      </c>
      <c r="K492" s="59">
        <f t="shared" si="29"/>
        <v>0</v>
      </c>
      <c r="L492" s="59">
        <f t="shared" si="30"/>
        <v>131132</v>
      </c>
      <c r="M492" s="59">
        <v>131132</v>
      </c>
      <c r="N492" s="59">
        <f t="shared" si="32"/>
        <v>0</v>
      </c>
    </row>
    <row r="493" spans="2:14">
      <c r="B493" s="79">
        <f t="shared" si="31"/>
        <v>482</v>
      </c>
      <c r="C493" s="54" t="str">
        <f>'PER TRIWULAN'!I487</f>
        <v xml:space="preserve"> Penawangan </v>
      </c>
      <c r="D493" s="36" t="str">
        <f>'PER TRIWULAN'!B487</f>
        <v>SD NEGERI 2 BOLOGARANG</v>
      </c>
      <c r="E493" s="66">
        <f>'PER TRIWULAN'!X487</f>
        <v>83230000</v>
      </c>
      <c r="F493" s="75">
        <v>83230000</v>
      </c>
      <c r="G493" s="62">
        <v>16650000</v>
      </c>
      <c r="H493" s="62">
        <v>66180000</v>
      </c>
      <c r="I493" s="62">
        <v>400000</v>
      </c>
      <c r="J493" s="62">
        <f t="shared" si="28"/>
        <v>83230000</v>
      </c>
      <c r="K493" s="59">
        <f t="shared" si="29"/>
        <v>0</v>
      </c>
      <c r="L493" s="59">
        <f t="shared" si="30"/>
        <v>0</v>
      </c>
      <c r="M493" s="59">
        <v>0</v>
      </c>
      <c r="N493" s="59">
        <f t="shared" si="32"/>
        <v>0</v>
      </c>
    </row>
    <row r="494" spans="2:14">
      <c r="B494" s="79">
        <f t="shared" si="31"/>
        <v>483</v>
      </c>
      <c r="C494" s="54" t="str">
        <f>'PER TRIWULAN'!I488</f>
        <v xml:space="preserve"> Penawangan </v>
      </c>
      <c r="D494" s="36" t="str">
        <f>'PER TRIWULAN'!B488</f>
        <v>SD NEGERI 2 JIPANG</v>
      </c>
      <c r="E494" s="66">
        <f>'PER TRIWULAN'!X488</f>
        <v>73950000</v>
      </c>
      <c r="F494" s="75">
        <v>73950000</v>
      </c>
      <c r="G494" s="62">
        <v>13025000</v>
      </c>
      <c r="H494" s="62">
        <v>58725000</v>
      </c>
      <c r="I494" s="62">
        <v>2200000</v>
      </c>
      <c r="J494" s="62">
        <f t="shared" si="28"/>
        <v>73950000</v>
      </c>
      <c r="K494" s="59">
        <f t="shared" si="29"/>
        <v>0</v>
      </c>
      <c r="L494" s="59">
        <f t="shared" si="30"/>
        <v>0</v>
      </c>
      <c r="M494" s="59">
        <v>0</v>
      </c>
      <c r="N494" s="59">
        <f t="shared" si="32"/>
        <v>0</v>
      </c>
    </row>
    <row r="495" spans="2:14">
      <c r="B495" s="79">
        <f t="shared" si="31"/>
        <v>484</v>
      </c>
      <c r="C495" s="54" t="str">
        <f>'PER TRIWULAN'!I489</f>
        <v xml:space="preserve"> Penawangan </v>
      </c>
      <c r="D495" s="36" t="str">
        <f>'PER TRIWULAN'!B489</f>
        <v>SD NEGERI 2 KARANGWADER</v>
      </c>
      <c r="E495" s="66">
        <f>'PER TRIWULAN'!X489</f>
        <v>105560000</v>
      </c>
      <c r="F495" s="75">
        <v>105560000</v>
      </c>
      <c r="G495" s="62">
        <v>15600000</v>
      </c>
      <c r="H495" s="62">
        <v>87060000</v>
      </c>
      <c r="I495" s="62">
        <v>2900000</v>
      </c>
      <c r="J495" s="62">
        <f t="shared" si="28"/>
        <v>105560000</v>
      </c>
      <c r="K495" s="59">
        <f t="shared" si="29"/>
        <v>0</v>
      </c>
      <c r="L495" s="59">
        <f t="shared" si="30"/>
        <v>0</v>
      </c>
      <c r="M495" s="59">
        <v>0</v>
      </c>
      <c r="N495" s="59">
        <f t="shared" si="32"/>
        <v>0</v>
      </c>
    </row>
    <row r="496" spans="2:14">
      <c r="B496" s="79">
        <f t="shared" si="31"/>
        <v>485</v>
      </c>
      <c r="C496" s="54" t="str">
        <f>'PER TRIWULAN'!I490</f>
        <v xml:space="preserve"> Penawangan </v>
      </c>
      <c r="D496" s="36" t="str">
        <f>'PER TRIWULAN'!B490</f>
        <v>SD NEGERI 2 KLUWAN</v>
      </c>
      <c r="E496" s="66">
        <f>'PER TRIWULAN'!X490</f>
        <v>95990000</v>
      </c>
      <c r="F496" s="75">
        <v>95990000</v>
      </c>
      <c r="G496" s="62">
        <v>26322000</v>
      </c>
      <c r="H496" s="62">
        <v>51836000</v>
      </c>
      <c r="I496" s="62">
        <v>17832000</v>
      </c>
      <c r="J496" s="62">
        <f t="shared" si="28"/>
        <v>95990000</v>
      </c>
      <c r="K496" s="59">
        <f t="shared" si="29"/>
        <v>0</v>
      </c>
      <c r="L496" s="59">
        <f t="shared" si="30"/>
        <v>0</v>
      </c>
      <c r="M496" s="59">
        <v>0</v>
      </c>
      <c r="N496" s="59">
        <f t="shared" si="32"/>
        <v>0</v>
      </c>
    </row>
    <row r="497" spans="2:14">
      <c r="B497" s="79">
        <f t="shared" si="31"/>
        <v>486</v>
      </c>
      <c r="C497" s="54" t="str">
        <f>'PER TRIWULAN'!I491</f>
        <v xml:space="preserve"> Penawangan </v>
      </c>
      <c r="D497" s="36" t="str">
        <f>'PER TRIWULAN'!B491</f>
        <v>SD NEGERI 2 KRAMAT</v>
      </c>
      <c r="E497" s="66">
        <f>'PER TRIWULAN'!X491</f>
        <v>88450000</v>
      </c>
      <c r="F497" s="75">
        <v>88450000</v>
      </c>
      <c r="G497" s="62">
        <v>17000000</v>
      </c>
      <c r="H497" s="62">
        <v>60755682</v>
      </c>
      <c r="I497" s="62">
        <v>10694318</v>
      </c>
      <c r="J497" s="62">
        <f t="shared" si="28"/>
        <v>88450000</v>
      </c>
      <c r="K497" s="59">
        <f t="shared" si="29"/>
        <v>0</v>
      </c>
      <c r="L497" s="59">
        <f t="shared" si="30"/>
        <v>0</v>
      </c>
      <c r="M497" s="59">
        <v>0</v>
      </c>
      <c r="N497" s="59">
        <f t="shared" si="32"/>
        <v>0</v>
      </c>
    </row>
    <row r="498" spans="2:14">
      <c r="B498" s="79">
        <f t="shared" si="31"/>
        <v>487</v>
      </c>
      <c r="C498" s="54" t="str">
        <f>'PER TRIWULAN'!I492</f>
        <v xml:space="preserve"> Penawangan </v>
      </c>
      <c r="D498" s="36" t="str">
        <f>'PER TRIWULAN'!B492</f>
        <v>SD NEGERI 2 LAJER</v>
      </c>
      <c r="E498" s="66">
        <f>'PER TRIWULAN'!X492</f>
        <v>101500000</v>
      </c>
      <c r="F498" s="75">
        <v>101500000</v>
      </c>
      <c r="G498" s="62">
        <v>18000000</v>
      </c>
      <c r="H498" s="62">
        <v>81500000</v>
      </c>
      <c r="I498" s="62">
        <v>2000000</v>
      </c>
      <c r="J498" s="62">
        <f t="shared" si="28"/>
        <v>101500000</v>
      </c>
      <c r="K498" s="59">
        <f t="shared" si="29"/>
        <v>0</v>
      </c>
      <c r="L498" s="59">
        <f t="shared" si="30"/>
        <v>0</v>
      </c>
      <c r="M498" s="59">
        <v>0</v>
      </c>
      <c r="N498" s="59">
        <f t="shared" si="32"/>
        <v>0</v>
      </c>
    </row>
    <row r="499" spans="2:14">
      <c r="B499" s="79">
        <f t="shared" si="31"/>
        <v>488</v>
      </c>
      <c r="C499" s="54" t="str">
        <f>'PER TRIWULAN'!I493</f>
        <v xml:space="preserve"> Penawangan </v>
      </c>
      <c r="D499" s="36" t="str">
        <f>'PER TRIWULAN'!B493</f>
        <v>SD NEGERI 2 LEYANGAN</v>
      </c>
      <c r="E499" s="66">
        <f>'PER TRIWULAN'!X493</f>
        <v>82650000</v>
      </c>
      <c r="F499" s="75">
        <v>82650000</v>
      </c>
      <c r="G499" s="62">
        <v>16500000</v>
      </c>
      <c r="H499" s="62">
        <v>59516000</v>
      </c>
      <c r="I499" s="62">
        <v>6634000</v>
      </c>
      <c r="J499" s="62">
        <f t="shared" si="28"/>
        <v>82650000</v>
      </c>
      <c r="K499" s="59">
        <f t="shared" si="29"/>
        <v>0</v>
      </c>
      <c r="L499" s="59">
        <f t="shared" si="30"/>
        <v>0</v>
      </c>
      <c r="M499" s="59">
        <v>0</v>
      </c>
      <c r="N499" s="59">
        <f t="shared" si="32"/>
        <v>0</v>
      </c>
    </row>
    <row r="500" spans="2:14">
      <c r="B500" s="79">
        <f t="shared" si="31"/>
        <v>489</v>
      </c>
      <c r="C500" s="54" t="str">
        <f>'PER TRIWULAN'!I494</f>
        <v xml:space="preserve"> Penawangan </v>
      </c>
      <c r="D500" s="36" t="str">
        <f>'PER TRIWULAN'!B494</f>
        <v>SD NEGERI 2 NGELUK</v>
      </c>
      <c r="E500" s="66">
        <f>'PER TRIWULAN'!X494</f>
        <v>69890000</v>
      </c>
      <c r="F500" s="75">
        <v>69890000</v>
      </c>
      <c r="G500" s="62">
        <v>13450000</v>
      </c>
      <c r="H500" s="62">
        <v>47688078</v>
      </c>
      <c r="I500" s="62">
        <v>8751841</v>
      </c>
      <c r="J500" s="62">
        <f t="shared" si="28"/>
        <v>69889919</v>
      </c>
      <c r="K500" s="59">
        <f t="shared" si="29"/>
        <v>0</v>
      </c>
      <c r="L500" s="59">
        <f t="shared" si="30"/>
        <v>81</v>
      </c>
      <c r="M500" s="59">
        <v>81</v>
      </c>
      <c r="N500" s="59">
        <f t="shared" si="32"/>
        <v>0</v>
      </c>
    </row>
    <row r="501" spans="2:14">
      <c r="B501" s="79">
        <f t="shared" si="31"/>
        <v>490</v>
      </c>
      <c r="C501" s="54" t="str">
        <f>'PER TRIWULAN'!I495</f>
        <v xml:space="preserve"> Penawangan </v>
      </c>
      <c r="D501" s="36" t="str">
        <f>'PER TRIWULAN'!B495</f>
        <v>SD NEGERI 2 PENAWANGAN</v>
      </c>
      <c r="E501" s="66">
        <f>'PER TRIWULAN'!X495</f>
        <v>89320000</v>
      </c>
      <c r="F501" s="75">
        <v>89320000</v>
      </c>
      <c r="G501" s="62">
        <v>16227500</v>
      </c>
      <c r="H501" s="62">
        <v>64175000</v>
      </c>
      <c r="I501" s="62">
        <v>8917500</v>
      </c>
      <c r="J501" s="62">
        <f t="shared" si="28"/>
        <v>89320000</v>
      </c>
      <c r="K501" s="59">
        <f t="shared" si="29"/>
        <v>0</v>
      </c>
      <c r="L501" s="59">
        <f t="shared" si="30"/>
        <v>0</v>
      </c>
      <c r="M501" s="59">
        <v>0</v>
      </c>
      <c r="N501" s="59">
        <f t="shared" si="32"/>
        <v>0</v>
      </c>
    </row>
    <row r="502" spans="2:14">
      <c r="B502" s="79">
        <f t="shared" si="31"/>
        <v>491</v>
      </c>
      <c r="C502" s="54" t="str">
        <f>'PER TRIWULAN'!I496</f>
        <v xml:space="preserve"> Penawangan </v>
      </c>
      <c r="D502" s="36" t="str">
        <f>'PER TRIWULAN'!B496</f>
        <v>SD NEGERI 2 PENGKOL</v>
      </c>
      <c r="E502" s="66">
        <f>'PER TRIWULAN'!X496</f>
        <v>99760000</v>
      </c>
      <c r="F502" s="75">
        <v>99760000</v>
      </c>
      <c r="G502" s="62">
        <v>22985000</v>
      </c>
      <c r="H502" s="62">
        <v>64460300</v>
      </c>
      <c r="I502" s="62">
        <v>11360000</v>
      </c>
      <c r="J502" s="62">
        <f t="shared" si="28"/>
        <v>98805300</v>
      </c>
      <c r="K502" s="59">
        <f t="shared" si="29"/>
        <v>0</v>
      </c>
      <c r="L502" s="59">
        <f t="shared" si="30"/>
        <v>954700</v>
      </c>
      <c r="M502" s="59">
        <v>954700</v>
      </c>
      <c r="N502" s="59">
        <f t="shared" si="32"/>
        <v>0</v>
      </c>
    </row>
    <row r="503" spans="2:14">
      <c r="B503" s="79">
        <f t="shared" si="31"/>
        <v>492</v>
      </c>
      <c r="C503" s="54" t="str">
        <f>'PER TRIWULAN'!I497</f>
        <v xml:space="preserve"> Penawangan </v>
      </c>
      <c r="D503" s="36" t="str">
        <f>'PER TRIWULAN'!B497</f>
        <v>SD NEGERI 2 PULUTAN</v>
      </c>
      <c r="E503" s="66">
        <f>'PER TRIWULAN'!X497</f>
        <v>69890000</v>
      </c>
      <c r="F503" s="75">
        <v>69890000</v>
      </c>
      <c r="G503" s="62">
        <v>12000000</v>
      </c>
      <c r="H503" s="62">
        <v>55315000</v>
      </c>
      <c r="I503" s="62">
        <v>2575000</v>
      </c>
      <c r="J503" s="62">
        <f t="shared" si="28"/>
        <v>69890000</v>
      </c>
      <c r="K503" s="59">
        <f t="shared" si="29"/>
        <v>0</v>
      </c>
      <c r="L503" s="59">
        <f t="shared" si="30"/>
        <v>0</v>
      </c>
      <c r="M503" s="59">
        <v>0</v>
      </c>
      <c r="N503" s="59">
        <f t="shared" si="32"/>
        <v>0</v>
      </c>
    </row>
    <row r="504" spans="2:14">
      <c r="B504" s="79">
        <f t="shared" si="31"/>
        <v>493</v>
      </c>
      <c r="C504" s="54" t="str">
        <f>'PER TRIWULAN'!I498</f>
        <v xml:space="preserve"> Penawangan </v>
      </c>
      <c r="D504" s="36" t="str">
        <f>'PER TRIWULAN'!B498</f>
        <v>SD NEGERI 2 SEDADI</v>
      </c>
      <c r="E504" s="66">
        <f>'PER TRIWULAN'!X498</f>
        <v>92800000</v>
      </c>
      <c r="F504" s="75">
        <v>92800000</v>
      </c>
      <c r="G504" s="62">
        <v>14800000</v>
      </c>
      <c r="H504" s="62">
        <v>70578700</v>
      </c>
      <c r="I504" s="62">
        <v>7421300</v>
      </c>
      <c r="J504" s="62">
        <f t="shared" si="28"/>
        <v>92800000</v>
      </c>
      <c r="K504" s="59">
        <f t="shared" si="29"/>
        <v>0</v>
      </c>
      <c r="L504" s="59">
        <f t="shared" si="30"/>
        <v>0</v>
      </c>
      <c r="M504" s="59">
        <v>0</v>
      </c>
      <c r="N504" s="59">
        <f t="shared" si="32"/>
        <v>0</v>
      </c>
    </row>
    <row r="505" spans="2:14">
      <c r="B505" s="79">
        <f t="shared" si="31"/>
        <v>494</v>
      </c>
      <c r="C505" s="54" t="str">
        <f>'PER TRIWULAN'!I499</f>
        <v xml:space="preserve"> Penawangan </v>
      </c>
      <c r="D505" s="36" t="str">
        <f>'PER TRIWULAN'!B499</f>
        <v>SD NEGERI 2 WOLO</v>
      </c>
      <c r="E505" s="66">
        <f>'PER TRIWULAN'!X499</f>
        <v>70760000</v>
      </c>
      <c r="F505" s="75">
        <v>70760000</v>
      </c>
      <c r="G505" s="62">
        <v>14045000</v>
      </c>
      <c r="H505" s="62">
        <v>49905000</v>
      </c>
      <c r="I505" s="62">
        <v>6810000</v>
      </c>
      <c r="J505" s="62">
        <f t="shared" si="28"/>
        <v>70760000</v>
      </c>
      <c r="K505" s="59">
        <f t="shared" si="29"/>
        <v>0</v>
      </c>
      <c r="L505" s="59">
        <f t="shared" si="30"/>
        <v>0</v>
      </c>
      <c r="M505" s="59">
        <v>0</v>
      </c>
      <c r="N505" s="59">
        <f t="shared" si="32"/>
        <v>0</v>
      </c>
    </row>
    <row r="506" spans="2:14">
      <c r="B506" s="79">
        <f t="shared" si="31"/>
        <v>495</v>
      </c>
      <c r="C506" s="54" t="str">
        <f>'PER TRIWULAN'!I500</f>
        <v xml:space="preserve"> Penawangan </v>
      </c>
      <c r="D506" s="36" t="str">
        <f>'PER TRIWULAN'!B500</f>
        <v>SD NEGERI 3 LAJER</v>
      </c>
      <c r="E506" s="66">
        <f>'PER TRIWULAN'!X500</f>
        <v>195170000</v>
      </c>
      <c r="F506" s="75">
        <v>195170000</v>
      </c>
      <c r="G506" s="62">
        <v>39000000</v>
      </c>
      <c r="H506" s="62">
        <v>142845000</v>
      </c>
      <c r="I506" s="62">
        <v>13325000</v>
      </c>
      <c r="J506" s="62">
        <f t="shared" si="28"/>
        <v>195170000</v>
      </c>
      <c r="K506" s="59">
        <f t="shared" si="29"/>
        <v>0</v>
      </c>
      <c r="L506" s="59">
        <f t="shared" si="30"/>
        <v>0</v>
      </c>
      <c r="M506" s="59">
        <v>0</v>
      </c>
      <c r="N506" s="59">
        <f t="shared" si="32"/>
        <v>0</v>
      </c>
    </row>
    <row r="507" spans="2:14">
      <c r="B507" s="79">
        <f t="shared" si="31"/>
        <v>496</v>
      </c>
      <c r="C507" s="54" t="str">
        <f>'PER TRIWULAN'!I501</f>
        <v xml:space="preserve"> Penawangan </v>
      </c>
      <c r="D507" s="36" t="str">
        <f>'PER TRIWULAN'!B501</f>
        <v>SD NEGERI 3 PENGKOL</v>
      </c>
      <c r="E507" s="66">
        <f>'PER TRIWULAN'!X501</f>
        <v>66990000</v>
      </c>
      <c r="F507" s="75">
        <v>66990000</v>
      </c>
      <c r="G507" s="62">
        <v>18460000</v>
      </c>
      <c r="H507" s="62">
        <v>32611500</v>
      </c>
      <c r="I507" s="62">
        <v>15918500</v>
      </c>
      <c r="J507" s="62">
        <f t="shared" si="28"/>
        <v>66990000</v>
      </c>
      <c r="K507" s="59">
        <f t="shared" si="29"/>
        <v>0</v>
      </c>
      <c r="L507" s="59">
        <f t="shared" si="30"/>
        <v>0</v>
      </c>
      <c r="M507" s="59">
        <v>0</v>
      </c>
      <c r="N507" s="59">
        <f t="shared" si="32"/>
        <v>0</v>
      </c>
    </row>
    <row r="508" spans="2:14">
      <c r="B508" s="79">
        <f t="shared" si="31"/>
        <v>497</v>
      </c>
      <c r="C508" s="54" t="str">
        <f>'PER TRIWULAN'!I502</f>
        <v xml:space="preserve"> Penawangan </v>
      </c>
      <c r="D508" s="36" t="str">
        <f>'PER TRIWULAN'!B502</f>
        <v>SD NEGERI 3 SEDADI</v>
      </c>
      <c r="E508" s="66">
        <f>'PER TRIWULAN'!X502</f>
        <v>72210000</v>
      </c>
      <c r="F508" s="75">
        <v>72210000</v>
      </c>
      <c r="G508" s="62">
        <v>13500000</v>
      </c>
      <c r="H508" s="62">
        <v>53685000</v>
      </c>
      <c r="I508" s="62">
        <v>4805000</v>
      </c>
      <c r="J508" s="62">
        <f t="shared" si="28"/>
        <v>71990000</v>
      </c>
      <c r="K508" s="59">
        <f t="shared" si="29"/>
        <v>0</v>
      </c>
      <c r="L508" s="59">
        <f t="shared" si="30"/>
        <v>220000</v>
      </c>
      <c r="M508" s="59">
        <v>220000</v>
      </c>
      <c r="N508" s="59">
        <f t="shared" si="32"/>
        <v>0</v>
      </c>
    </row>
    <row r="509" spans="2:14">
      <c r="B509" s="79">
        <f t="shared" si="31"/>
        <v>498</v>
      </c>
      <c r="C509" s="54" t="str">
        <f>'PER TRIWULAN'!I503</f>
        <v xml:space="preserve"> Penawangan </v>
      </c>
      <c r="D509" s="36" t="str">
        <f>'PER TRIWULAN'!B503</f>
        <v>SD NEGERI 4 LAJER</v>
      </c>
      <c r="E509" s="66">
        <f>'PER TRIWULAN'!X503</f>
        <v>13050000</v>
      </c>
      <c r="F509" s="75">
        <v>13050000</v>
      </c>
      <c r="G509" s="62">
        <v>2600000</v>
      </c>
      <c r="H509" s="62">
        <v>10450000</v>
      </c>
      <c r="I509" s="62"/>
      <c r="J509" s="62">
        <f t="shared" si="28"/>
        <v>13050000</v>
      </c>
      <c r="K509" s="59">
        <f t="shared" si="29"/>
        <v>0</v>
      </c>
      <c r="L509" s="59">
        <f t="shared" si="30"/>
        <v>0</v>
      </c>
      <c r="M509" s="59">
        <v>0</v>
      </c>
      <c r="N509" s="59">
        <f t="shared" si="32"/>
        <v>0</v>
      </c>
    </row>
    <row r="510" spans="2:14">
      <c r="B510" s="79">
        <f t="shared" si="31"/>
        <v>499</v>
      </c>
      <c r="C510" s="54" t="str">
        <f>'PER TRIWULAN'!I504</f>
        <v xml:space="preserve"> Penawangan </v>
      </c>
      <c r="D510" s="36" t="str">
        <f>'PER TRIWULAN'!B504</f>
        <v>SD NEGERI KARANGPAING</v>
      </c>
      <c r="E510" s="66">
        <f>'PER TRIWULAN'!X504</f>
        <v>66410000</v>
      </c>
      <c r="F510" s="75">
        <v>66410000</v>
      </c>
      <c r="G510" s="62">
        <v>12000000</v>
      </c>
      <c r="H510" s="62">
        <v>45182386</v>
      </c>
      <c r="I510" s="62">
        <v>8133000</v>
      </c>
      <c r="J510" s="62">
        <f t="shared" si="28"/>
        <v>65315386</v>
      </c>
      <c r="K510" s="59">
        <f t="shared" si="29"/>
        <v>0</v>
      </c>
      <c r="L510" s="59">
        <f t="shared" si="30"/>
        <v>1094614</v>
      </c>
      <c r="M510" s="59">
        <v>1094614</v>
      </c>
      <c r="N510" s="59">
        <f t="shared" si="32"/>
        <v>0</v>
      </c>
    </row>
    <row r="511" spans="2:14">
      <c r="B511" s="79">
        <f t="shared" si="31"/>
        <v>500</v>
      </c>
      <c r="C511" s="54" t="str">
        <f>'PER TRIWULAN'!I505</f>
        <v xml:space="preserve"> Penawangan </v>
      </c>
      <c r="D511" s="36" t="str">
        <f>'PER TRIWULAN'!B505</f>
        <v>SD NEGERI TUNGGU</v>
      </c>
      <c r="E511" s="66">
        <f>'PER TRIWULAN'!X505</f>
        <v>95700000</v>
      </c>
      <c r="F511" s="75">
        <v>95700000</v>
      </c>
      <c r="G511" s="62">
        <v>12000000</v>
      </c>
      <c r="H511" s="62">
        <v>76648000</v>
      </c>
      <c r="I511" s="62">
        <v>7052000</v>
      </c>
      <c r="J511" s="62">
        <f t="shared" si="28"/>
        <v>95700000</v>
      </c>
      <c r="K511" s="59">
        <f t="shared" si="29"/>
        <v>0</v>
      </c>
      <c r="L511" s="59">
        <f t="shared" si="30"/>
        <v>0</v>
      </c>
      <c r="M511" s="59">
        <v>0</v>
      </c>
      <c r="N511" s="59">
        <f t="shared" si="32"/>
        <v>0</v>
      </c>
    </row>
    <row r="512" spans="2:14">
      <c r="B512" s="79">
        <f t="shared" si="31"/>
        <v>501</v>
      </c>
      <c r="C512" s="54" t="str">
        <f>'PER TRIWULAN'!I506</f>
        <v xml:space="preserve"> Penawangan </v>
      </c>
      <c r="D512" s="36" t="str">
        <f>'PER TRIWULAN'!B506</f>
        <v>SD NEGERI WATUPAWON</v>
      </c>
      <c r="E512" s="66">
        <f>'PER TRIWULAN'!X506</f>
        <v>98890000</v>
      </c>
      <c r="F512" s="75">
        <v>98890000</v>
      </c>
      <c r="G512" s="62">
        <v>15000000</v>
      </c>
      <c r="H512" s="62">
        <v>82402250</v>
      </c>
      <c r="I512" s="62">
        <v>1400000</v>
      </c>
      <c r="J512" s="62">
        <f t="shared" si="28"/>
        <v>98802250</v>
      </c>
      <c r="K512" s="59">
        <f t="shared" si="29"/>
        <v>0</v>
      </c>
      <c r="L512" s="59">
        <f t="shared" si="30"/>
        <v>87750</v>
      </c>
      <c r="M512" s="59">
        <v>87750</v>
      </c>
      <c r="N512" s="59">
        <f t="shared" si="32"/>
        <v>0</v>
      </c>
    </row>
    <row r="513" spans="2:15">
      <c r="B513" s="79">
        <f t="shared" si="31"/>
        <v>502</v>
      </c>
      <c r="C513" s="54" t="str">
        <f>'PER TRIWULAN'!I507</f>
        <v xml:space="preserve"> Penawangan </v>
      </c>
      <c r="D513" s="36" t="str">
        <f>'PER TRIWULAN'!B507</f>
        <v>SD NEGERI WEDORO</v>
      </c>
      <c r="E513" s="66">
        <f>'PER TRIWULAN'!X507</f>
        <v>107880000</v>
      </c>
      <c r="F513" s="75">
        <v>107880000</v>
      </c>
      <c r="G513" s="62">
        <v>18009000</v>
      </c>
      <c r="H513" s="62">
        <v>62738000</v>
      </c>
      <c r="I513" s="62">
        <v>27133000</v>
      </c>
      <c r="J513" s="62">
        <f t="shared" si="28"/>
        <v>107880000</v>
      </c>
      <c r="K513" s="59">
        <f t="shared" si="29"/>
        <v>0</v>
      </c>
      <c r="L513" s="59">
        <f t="shared" si="30"/>
        <v>0</v>
      </c>
      <c r="M513" s="59">
        <v>0</v>
      </c>
      <c r="N513" s="59">
        <f t="shared" si="32"/>
        <v>0</v>
      </c>
    </row>
    <row r="514" spans="2:15">
      <c r="B514" s="79">
        <f t="shared" si="31"/>
        <v>503</v>
      </c>
      <c r="C514" s="54" t="str">
        <f>'PER TRIWULAN'!I508</f>
        <v xml:space="preserve"> Penawangan </v>
      </c>
      <c r="D514" s="36" t="str">
        <f>'PER TRIWULAN'!B508</f>
        <v>SD NEGERI WINONG</v>
      </c>
      <c r="E514" s="66">
        <f>'PER TRIWULAN'!X508</f>
        <v>113680000</v>
      </c>
      <c r="F514" s="75">
        <v>113680000</v>
      </c>
      <c r="G514" s="62">
        <v>25225000</v>
      </c>
      <c r="H514" s="62">
        <v>81096688</v>
      </c>
      <c r="I514" s="62">
        <v>7208000</v>
      </c>
      <c r="J514" s="62">
        <f t="shared" si="28"/>
        <v>113529688</v>
      </c>
      <c r="K514" s="59">
        <f t="shared" si="29"/>
        <v>0</v>
      </c>
      <c r="L514" s="59">
        <f t="shared" si="30"/>
        <v>150312</v>
      </c>
      <c r="M514" s="59">
        <v>150312</v>
      </c>
      <c r="N514" s="59">
        <f t="shared" si="32"/>
        <v>0</v>
      </c>
    </row>
    <row r="515" spans="2:15">
      <c r="B515" s="79">
        <f t="shared" si="31"/>
        <v>504</v>
      </c>
      <c r="C515" s="54" t="str">
        <f>'PER TRIWULAN'!I509</f>
        <v xml:space="preserve"> Pulokulon </v>
      </c>
      <c r="D515" s="36" t="str">
        <f>'PER TRIWULAN'!B509</f>
        <v>SD NEGERI 1 JAMBON</v>
      </c>
      <c r="E515" s="66">
        <f>'PER TRIWULAN'!X509</f>
        <v>165300000</v>
      </c>
      <c r="F515" s="75">
        <v>165300000</v>
      </c>
      <c r="G515" s="62">
        <v>39315300</v>
      </c>
      <c r="H515" s="62">
        <v>105444700</v>
      </c>
      <c r="I515" s="62">
        <v>240000</v>
      </c>
      <c r="J515" s="62">
        <f t="shared" si="28"/>
        <v>145000000</v>
      </c>
      <c r="K515" s="59">
        <f t="shared" si="29"/>
        <v>0</v>
      </c>
      <c r="L515" s="59">
        <f t="shared" si="30"/>
        <v>20300000</v>
      </c>
      <c r="M515" s="25"/>
      <c r="N515" s="25"/>
      <c r="O515" s="25"/>
    </row>
    <row r="516" spans="2:15">
      <c r="B516" s="79">
        <f t="shared" si="31"/>
        <v>505</v>
      </c>
      <c r="C516" s="54" t="str">
        <f>'PER TRIWULAN'!I510</f>
        <v xml:space="preserve"> Pulokulon </v>
      </c>
      <c r="D516" s="36" t="str">
        <f>'PER TRIWULAN'!B510</f>
        <v>SD NEGERI 1 JATIHARJO</v>
      </c>
      <c r="E516" s="66">
        <f>'PER TRIWULAN'!X510</f>
        <v>198360000</v>
      </c>
      <c r="F516" s="75">
        <v>198360000</v>
      </c>
      <c r="G516" s="62">
        <v>51400000</v>
      </c>
      <c r="H516" s="62">
        <v>110575171</v>
      </c>
      <c r="I516" s="62">
        <v>36384829</v>
      </c>
      <c r="J516" s="62">
        <f t="shared" si="28"/>
        <v>198360000</v>
      </c>
      <c r="K516" s="59">
        <f t="shared" si="29"/>
        <v>0</v>
      </c>
      <c r="L516" s="59">
        <f t="shared" si="30"/>
        <v>0</v>
      </c>
      <c r="M516" s="25"/>
      <c r="N516" s="25"/>
      <c r="O516" s="25"/>
    </row>
    <row r="517" spans="2:15">
      <c r="B517" s="79">
        <f t="shared" si="31"/>
        <v>506</v>
      </c>
      <c r="C517" s="54" t="str">
        <f>'PER TRIWULAN'!I511</f>
        <v xml:space="preserve"> Pulokulon </v>
      </c>
      <c r="D517" s="36" t="str">
        <f>'PER TRIWULAN'!B511</f>
        <v>SD NEGERI 1 JETAKSARI</v>
      </c>
      <c r="E517" s="66">
        <f>'PER TRIWULAN'!X511</f>
        <v>84390000</v>
      </c>
      <c r="F517" s="75">
        <v>84390000</v>
      </c>
      <c r="G517" s="62">
        <v>17050000</v>
      </c>
      <c r="H517" s="62">
        <v>62792500</v>
      </c>
      <c r="I517" s="62">
        <v>4547500</v>
      </c>
      <c r="J517" s="62">
        <f t="shared" si="28"/>
        <v>84390000</v>
      </c>
      <c r="K517" s="59">
        <f t="shared" si="29"/>
        <v>0</v>
      </c>
      <c r="L517" s="59">
        <f t="shared" si="30"/>
        <v>0</v>
      </c>
      <c r="M517" s="25"/>
      <c r="N517" s="25"/>
      <c r="O517" s="25"/>
    </row>
    <row r="518" spans="2:15">
      <c r="B518" s="79">
        <f t="shared" si="31"/>
        <v>507</v>
      </c>
      <c r="C518" s="54" t="str">
        <f>'PER TRIWULAN'!I512</f>
        <v xml:space="preserve"> Pulokulon </v>
      </c>
      <c r="D518" s="36" t="str">
        <f>'PER TRIWULAN'!B512</f>
        <v>SD NEGERI 1 KARANGHARJO</v>
      </c>
      <c r="E518" s="66">
        <f>'PER TRIWULAN'!X512</f>
        <v>94250000</v>
      </c>
      <c r="F518" s="75">
        <v>94250000</v>
      </c>
      <c r="G518" s="62">
        <v>35180000</v>
      </c>
      <c r="H518" s="62">
        <v>59070000</v>
      </c>
      <c r="I518" s="62">
        <v>0</v>
      </c>
      <c r="J518" s="62">
        <f t="shared" si="28"/>
        <v>94250000</v>
      </c>
      <c r="K518" s="59">
        <f t="shared" si="29"/>
        <v>0</v>
      </c>
      <c r="L518" s="59">
        <f t="shared" si="30"/>
        <v>0</v>
      </c>
      <c r="M518" s="25"/>
      <c r="N518" s="25"/>
      <c r="O518" s="25"/>
    </row>
    <row r="519" spans="2:15">
      <c r="B519" s="79">
        <f t="shared" si="31"/>
        <v>508</v>
      </c>
      <c r="C519" s="54" t="str">
        <f>'PER TRIWULAN'!I513</f>
        <v xml:space="preserve"> Pulokulon </v>
      </c>
      <c r="D519" s="36" t="str">
        <f>'PER TRIWULAN'!B513</f>
        <v>SD NEGERI 1 MLOWO KARANGTALUN</v>
      </c>
      <c r="E519" s="66">
        <f>'PER TRIWULAN'!X513</f>
        <v>87000000</v>
      </c>
      <c r="F519" s="75">
        <v>87000000</v>
      </c>
      <c r="G519" s="62">
        <v>32886050</v>
      </c>
      <c r="H519" s="62">
        <v>52005373</v>
      </c>
      <c r="I519" s="62">
        <v>564000</v>
      </c>
      <c r="J519" s="62">
        <f t="shared" si="28"/>
        <v>85455423</v>
      </c>
      <c r="K519" s="59">
        <f t="shared" si="29"/>
        <v>0</v>
      </c>
      <c r="L519" s="59">
        <f t="shared" si="30"/>
        <v>1544577</v>
      </c>
      <c r="M519" s="25"/>
      <c r="N519" s="25"/>
      <c r="O519" s="25"/>
    </row>
    <row r="520" spans="2:15">
      <c r="B520" s="79">
        <f t="shared" si="31"/>
        <v>509</v>
      </c>
      <c r="C520" s="54" t="str">
        <f>'PER TRIWULAN'!I514</f>
        <v xml:space="preserve"> Pulokulon </v>
      </c>
      <c r="D520" s="36" t="str">
        <f>'PER TRIWULAN'!B514</f>
        <v>SD NEGERI 1 PANUNGGALAN</v>
      </c>
      <c r="E520" s="66">
        <f>'PER TRIWULAN'!X514</f>
        <v>194010000</v>
      </c>
      <c r="F520" s="75">
        <v>194010000</v>
      </c>
      <c r="G520" s="62">
        <v>37392000</v>
      </c>
      <c r="H520" s="62">
        <v>143658000</v>
      </c>
      <c r="I520" s="62">
        <v>12960000</v>
      </c>
      <c r="J520" s="62">
        <f t="shared" si="28"/>
        <v>194010000</v>
      </c>
      <c r="K520" s="59">
        <f t="shared" si="29"/>
        <v>0</v>
      </c>
      <c r="L520" s="59">
        <f t="shared" si="30"/>
        <v>0</v>
      </c>
      <c r="M520" s="25"/>
      <c r="N520" s="25"/>
      <c r="O520" s="25"/>
    </row>
    <row r="521" spans="2:15">
      <c r="B521" s="79">
        <f t="shared" si="31"/>
        <v>510</v>
      </c>
      <c r="C521" s="54" t="str">
        <f>'PER TRIWULAN'!I515</f>
        <v xml:space="preserve"> Pulokulon </v>
      </c>
      <c r="D521" s="36" t="str">
        <f>'PER TRIWULAN'!B515</f>
        <v>SD NEGERI 1 POJOK</v>
      </c>
      <c r="E521" s="66">
        <f>'PER TRIWULAN'!X515</f>
        <v>124700000</v>
      </c>
      <c r="F521" s="75">
        <v>124700000</v>
      </c>
      <c r="G521" s="62">
        <v>22800000</v>
      </c>
      <c r="H521" s="62">
        <v>96784600</v>
      </c>
      <c r="I521" s="62">
        <v>5008500</v>
      </c>
      <c r="J521" s="62">
        <f t="shared" si="28"/>
        <v>124593100</v>
      </c>
      <c r="K521" s="59">
        <f t="shared" si="29"/>
        <v>0</v>
      </c>
      <c r="L521" s="59">
        <f t="shared" si="30"/>
        <v>106900</v>
      </c>
      <c r="M521" s="25"/>
      <c r="N521" s="25"/>
      <c r="O521" s="25"/>
    </row>
    <row r="522" spans="2:15">
      <c r="B522" s="79">
        <f t="shared" si="31"/>
        <v>511</v>
      </c>
      <c r="C522" s="54" t="str">
        <f>'PER TRIWULAN'!I516</f>
        <v xml:space="preserve"> Pulokulon </v>
      </c>
      <c r="D522" s="36" t="str">
        <f>'PER TRIWULAN'!B516</f>
        <v>SD NEGERI 1 RANDUREJO</v>
      </c>
      <c r="E522" s="66">
        <f>'PER TRIWULAN'!X516</f>
        <v>148770000</v>
      </c>
      <c r="F522" s="75">
        <v>148770000</v>
      </c>
      <c r="G522" s="62">
        <v>28650000</v>
      </c>
      <c r="H522" s="62">
        <v>119622500</v>
      </c>
      <c r="I522" s="62">
        <v>497500</v>
      </c>
      <c r="J522" s="62">
        <f t="shared" si="28"/>
        <v>148770000</v>
      </c>
      <c r="K522" s="59">
        <f t="shared" si="29"/>
        <v>0</v>
      </c>
      <c r="L522" s="59">
        <f t="shared" si="30"/>
        <v>0</v>
      </c>
      <c r="M522" s="25"/>
      <c r="N522" s="25"/>
      <c r="O522" s="25"/>
    </row>
    <row r="523" spans="2:15">
      <c r="B523" s="79">
        <f t="shared" si="31"/>
        <v>512</v>
      </c>
      <c r="C523" s="54" t="str">
        <f>'PER TRIWULAN'!I517</f>
        <v xml:space="preserve"> Pulokulon </v>
      </c>
      <c r="D523" s="36" t="str">
        <f>'PER TRIWULAN'!B517</f>
        <v>SD NEGERI 1 TUKO</v>
      </c>
      <c r="E523" s="66">
        <f>'PER TRIWULAN'!X517</f>
        <v>119770000</v>
      </c>
      <c r="F523" s="75">
        <v>119770000</v>
      </c>
      <c r="G523" s="62">
        <v>39489600</v>
      </c>
      <c r="H523" s="62">
        <v>70159324</v>
      </c>
      <c r="I523" s="62">
        <v>9501500</v>
      </c>
      <c r="J523" s="62">
        <f t="shared" si="28"/>
        <v>119150424</v>
      </c>
      <c r="K523" s="59">
        <f t="shared" si="29"/>
        <v>0</v>
      </c>
      <c r="L523" s="59">
        <f t="shared" si="30"/>
        <v>619576</v>
      </c>
      <c r="M523" s="25"/>
      <c r="N523" s="25"/>
      <c r="O523" s="25"/>
    </row>
    <row r="524" spans="2:15">
      <c r="B524" s="79">
        <f t="shared" si="31"/>
        <v>513</v>
      </c>
      <c r="C524" s="54" t="str">
        <f>'PER TRIWULAN'!I518</f>
        <v xml:space="preserve"> Pulokulon </v>
      </c>
      <c r="D524" s="36" t="str">
        <f>'PER TRIWULAN'!B518</f>
        <v>SD NEGERI 2 JAMBON</v>
      </c>
      <c r="E524" s="66">
        <f>'PER TRIWULAN'!X518</f>
        <v>66120000</v>
      </c>
      <c r="F524" s="75">
        <v>66120000</v>
      </c>
      <c r="G524" s="62">
        <v>40331800</v>
      </c>
      <c r="H524" s="62">
        <v>25708200</v>
      </c>
      <c r="I524" s="62">
        <v>0</v>
      </c>
      <c r="J524" s="62">
        <f t="shared" si="28"/>
        <v>66040000</v>
      </c>
      <c r="K524" s="59">
        <f t="shared" si="29"/>
        <v>0</v>
      </c>
      <c r="L524" s="59">
        <f t="shared" si="30"/>
        <v>80000</v>
      </c>
      <c r="M524" s="25"/>
      <c r="N524" s="25"/>
      <c r="O524" s="25"/>
    </row>
    <row r="525" spans="2:15">
      <c r="B525" s="79">
        <f t="shared" si="31"/>
        <v>514</v>
      </c>
      <c r="C525" s="54" t="str">
        <f>'PER TRIWULAN'!I519</f>
        <v xml:space="preserve"> Pulokulon </v>
      </c>
      <c r="D525" s="36" t="str">
        <f>'PER TRIWULAN'!B519</f>
        <v>SD NEGERI 2 JATI HARJO</v>
      </c>
      <c r="E525" s="66">
        <f>'PER TRIWULAN'!X519</f>
        <v>71340000</v>
      </c>
      <c r="F525" s="75">
        <v>71340000</v>
      </c>
      <c r="G525" s="62">
        <v>31076600</v>
      </c>
      <c r="H525" s="62">
        <v>35983400</v>
      </c>
      <c r="I525" s="62">
        <v>4280000</v>
      </c>
      <c r="J525" s="62">
        <f t="shared" ref="J525:J588" si="33">SUM(G525:I525)</f>
        <v>71340000</v>
      </c>
      <c r="K525" s="59">
        <f t="shared" ref="K525:K588" si="34">E525-F525</f>
        <v>0</v>
      </c>
      <c r="L525" s="59">
        <f t="shared" ref="L525:L588" si="35">F525-J525</f>
        <v>0</v>
      </c>
      <c r="M525" s="25"/>
      <c r="N525" s="25"/>
      <c r="O525" s="25"/>
    </row>
    <row r="526" spans="2:15">
      <c r="B526" s="79">
        <f t="shared" ref="B526:B589" si="36">B525+1</f>
        <v>515</v>
      </c>
      <c r="C526" s="54" t="str">
        <f>'PER TRIWULAN'!I520</f>
        <v xml:space="preserve"> Pulokulon </v>
      </c>
      <c r="D526" s="36" t="str">
        <f>'PER TRIWULAN'!B520</f>
        <v>SD NEGERI 2 KARANGHARJO</v>
      </c>
      <c r="E526" s="66">
        <f>'PER TRIWULAN'!X520</f>
        <v>115710000</v>
      </c>
      <c r="F526" s="75">
        <v>115710000</v>
      </c>
      <c r="G526" s="62">
        <v>29530000</v>
      </c>
      <c r="H526" s="62">
        <v>72459500</v>
      </c>
      <c r="I526" s="62">
        <v>13720500</v>
      </c>
      <c r="J526" s="62">
        <f t="shared" si="33"/>
        <v>115710000</v>
      </c>
      <c r="K526" s="59">
        <f t="shared" si="34"/>
        <v>0</v>
      </c>
      <c r="L526" s="59">
        <f t="shared" si="35"/>
        <v>0</v>
      </c>
      <c r="M526" s="25"/>
      <c r="N526" s="25"/>
      <c r="O526" s="25"/>
    </row>
    <row r="527" spans="2:15">
      <c r="B527" s="79">
        <f t="shared" si="36"/>
        <v>516</v>
      </c>
      <c r="C527" s="54" t="str">
        <f>'PER TRIWULAN'!I521</f>
        <v xml:space="preserve"> Pulokulon </v>
      </c>
      <c r="D527" s="36" t="str">
        <f>'PER TRIWULAN'!B521</f>
        <v>SD NEGERI 2 MLOWO KARANGTALUN</v>
      </c>
      <c r="E527" s="66">
        <f>'PER TRIWULAN'!X521</f>
        <v>68730000</v>
      </c>
      <c r="F527" s="75">
        <v>68730000</v>
      </c>
      <c r="G527" s="62">
        <v>18000000</v>
      </c>
      <c r="H527" s="62">
        <v>49644500</v>
      </c>
      <c r="I527" s="62">
        <v>1055500</v>
      </c>
      <c r="J527" s="62">
        <f t="shared" si="33"/>
        <v>68700000</v>
      </c>
      <c r="K527" s="59">
        <f t="shared" si="34"/>
        <v>0</v>
      </c>
      <c r="L527" s="59">
        <f t="shared" si="35"/>
        <v>30000</v>
      </c>
      <c r="M527" s="25"/>
      <c r="N527" s="25"/>
      <c r="O527" s="25"/>
    </row>
    <row r="528" spans="2:15">
      <c r="B528" s="79">
        <f t="shared" si="36"/>
        <v>517</v>
      </c>
      <c r="C528" s="54" t="str">
        <f>'PER TRIWULAN'!I522</f>
        <v xml:space="preserve"> Pulokulon </v>
      </c>
      <c r="D528" s="36" t="str">
        <f>'PER TRIWULAN'!B522</f>
        <v>SD NEGERI 2 PANUNGGALAN</v>
      </c>
      <c r="E528" s="66">
        <f>'PER TRIWULAN'!X522</f>
        <v>105270000</v>
      </c>
      <c r="F528" s="75">
        <v>105270000</v>
      </c>
      <c r="G528" s="62">
        <v>20863500</v>
      </c>
      <c r="H528" s="62">
        <v>70603990</v>
      </c>
      <c r="I528" s="62">
        <v>13802500</v>
      </c>
      <c r="J528" s="62">
        <f t="shared" si="33"/>
        <v>105269990</v>
      </c>
      <c r="K528" s="59">
        <f t="shared" si="34"/>
        <v>0</v>
      </c>
      <c r="L528" s="59">
        <f t="shared" si="35"/>
        <v>10</v>
      </c>
      <c r="M528" s="25"/>
      <c r="N528" s="25"/>
      <c r="O528" s="25"/>
    </row>
    <row r="529" spans="2:12" s="25" customFormat="1">
      <c r="B529" s="79">
        <f t="shared" si="36"/>
        <v>518</v>
      </c>
      <c r="C529" s="54" t="str">
        <f>'PER TRIWULAN'!I523</f>
        <v xml:space="preserve"> Pulokulon </v>
      </c>
      <c r="D529" s="36" t="str">
        <f>'PER TRIWULAN'!B523</f>
        <v>SD NEGERI 2 PULOKULON</v>
      </c>
      <c r="E529" s="66">
        <f>'PER TRIWULAN'!X523</f>
        <v>120350000</v>
      </c>
      <c r="F529" s="75">
        <v>120350000</v>
      </c>
      <c r="G529" s="62">
        <v>31615000</v>
      </c>
      <c r="H529" s="62">
        <v>74240169</v>
      </c>
      <c r="I529" s="62">
        <v>14025000</v>
      </c>
      <c r="J529" s="62">
        <f t="shared" si="33"/>
        <v>119880169</v>
      </c>
      <c r="K529" s="59">
        <f t="shared" si="34"/>
        <v>0</v>
      </c>
      <c r="L529" s="59">
        <f t="shared" si="35"/>
        <v>469831</v>
      </c>
    </row>
    <row r="530" spans="2:12" s="25" customFormat="1">
      <c r="B530" s="79">
        <f t="shared" si="36"/>
        <v>519</v>
      </c>
      <c r="C530" s="54" t="str">
        <f>'PER TRIWULAN'!I524</f>
        <v xml:space="preserve"> Pulokulon </v>
      </c>
      <c r="D530" s="36" t="str">
        <f>'PER TRIWULAN'!B524</f>
        <v>SD NEGERI 2 RANDUREJO</v>
      </c>
      <c r="E530" s="66">
        <f>'PER TRIWULAN'!X524</f>
        <v>67860000</v>
      </c>
      <c r="F530" s="75">
        <v>67860000</v>
      </c>
      <c r="G530" s="62">
        <v>15572750</v>
      </c>
      <c r="H530" s="62">
        <v>51322250</v>
      </c>
      <c r="I530" s="62">
        <v>0</v>
      </c>
      <c r="J530" s="62">
        <f t="shared" si="33"/>
        <v>66895000</v>
      </c>
      <c r="K530" s="59">
        <f t="shared" si="34"/>
        <v>0</v>
      </c>
      <c r="L530" s="59">
        <f t="shared" si="35"/>
        <v>965000</v>
      </c>
    </row>
    <row r="531" spans="2:12" s="25" customFormat="1">
      <c r="B531" s="79">
        <f t="shared" si="36"/>
        <v>520</v>
      </c>
      <c r="C531" s="54" t="str">
        <f>'PER TRIWULAN'!I525</f>
        <v xml:space="preserve"> Pulokulon </v>
      </c>
      <c r="D531" s="36" t="str">
        <f>'PER TRIWULAN'!B525</f>
        <v>SD NEGERI 2 SIDOREJO</v>
      </c>
      <c r="E531" s="66">
        <f>'PER TRIWULAN'!X525</f>
        <v>122670000</v>
      </c>
      <c r="F531" s="75">
        <v>122670000</v>
      </c>
      <c r="G531" s="62">
        <v>35538000</v>
      </c>
      <c r="H531" s="62">
        <v>80395653</v>
      </c>
      <c r="I531" s="62">
        <v>6735000</v>
      </c>
      <c r="J531" s="62">
        <f t="shared" si="33"/>
        <v>122668653</v>
      </c>
      <c r="K531" s="59">
        <f t="shared" si="34"/>
        <v>0</v>
      </c>
      <c r="L531" s="59">
        <f t="shared" si="35"/>
        <v>1347</v>
      </c>
    </row>
    <row r="532" spans="2:12" s="25" customFormat="1">
      <c r="B532" s="79">
        <f t="shared" si="36"/>
        <v>521</v>
      </c>
      <c r="C532" s="54" t="str">
        <f>'PER TRIWULAN'!I526</f>
        <v xml:space="preserve"> Pulokulon </v>
      </c>
      <c r="D532" s="36" t="str">
        <f>'PER TRIWULAN'!B526</f>
        <v>SD NEGERI 2 TUKO</v>
      </c>
      <c r="E532" s="66">
        <f>'PER TRIWULAN'!X526</f>
        <v>126150000</v>
      </c>
      <c r="F532" s="75">
        <v>126150000</v>
      </c>
      <c r="G532" s="62">
        <v>24870000</v>
      </c>
      <c r="H532" s="62">
        <v>86497098</v>
      </c>
      <c r="I532" s="62">
        <v>14736100</v>
      </c>
      <c r="J532" s="62">
        <f t="shared" si="33"/>
        <v>126103198</v>
      </c>
      <c r="K532" s="59">
        <f t="shared" si="34"/>
        <v>0</v>
      </c>
      <c r="L532" s="59">
        <f t="shared" si="35"/>
        <v>46802</v>
      </c>
    </row>
    <row r="533" spans="2:12" s="25" customFormat="1">
      <c r="B533" s="79">
        <f t="shared" si="36"/>
        <v>522</v>
      </c>
      <c r="C533" s="54" t="str">
        <f>'PER TRIWULAN'!I527</f>
        <v xml:space="preserve"> Pulokulon </v>
      </c>
      <c r="D533" s="36" t="str">
        <f>'PER TRIWULAN'!B527</f>
        <v>SD NEGERI 3 JATIHARJO</v>
      </c>
      <c r="E533" s="66">
        <f>'PER TRIWULAN'!X527</f>
        <v>83230000</v>
      </c>
      <c r="F533" s="75">
        <v>83230000</v>
      </c>
      <c r="G533" s="62">
        <v>30671000</v>
      </c>
      <c r="H533" s="62">
        <v>44786500</v>
      </c>
      <c r="I533" s="62">
        <v>7772500</v>
      </c>
      <c r="J533" s="62">
        <f t="shared" si="33"/>
        <v>83230000</v>
      </c>
      <c r="K533" s="59">
        <f t="shared" si="34"/>
        <v>0</v>
      </c>
      <c r="L533" s="59">
        <f t="shared" si="35"/>
        <v>0</v>
      </c>
    </row>
    <row r="534" spans="2:12" s="25" customFormat="1">
      <c r="B534" s="79">
        <f t="shared" si="36"/>
        <v>523</v>
      </c>
      <c r="C534" s="54" t="str">
        <f>'PER TRIWULAN'!I528</f>
        <v xml:space="preserve"> Pulokulon </v>
      </c>
      <c r="D534" s="36" t="str">
        <f>'PER TRIWULAN'!B528</f>
        <v>SD NEGERI 3 JETAKSARI</v>
      </c>
      <c r="E534" s="66">
        <f>'PER TRIWULAN'!X528</f>
        <v>30160000</v>
      </c>
      <c r="F534" s="75">
        <v>30160000</v>
      </c>
      <c r="G534" s="62">
        <v>7100000</v>
      </c>
      <c r="H534" s="62">
        <v>18809992</v>
      </c>
      <c r="I534" s="62">
        <v>4250000</v>
      </c>
      <c r="J534" s="62">
        <f t="shared" si="33"/>
        <v>30159992</v>
      </c>
      <c r="K534" s="59">
        <f t="shared" si="34"/>
        <v>0</v>
      </c>
      <c r="L534" s="59">
        <f t="shared" si="35"/>
        <v>8</v>
      </c>
    </row>
    <row r="535" spans="2:12" s="25" customFormat="1">
      <c r="B535" s="79">
        <f t="shared" si="36"/>
        <v>524</v>
      </c>
      <c r="C535" s="54" t="str">
        <f>'PER TRIWULAN'!I529</f>
        <v xml:space="preserve"> Pulokulon </v>
      </c>
      <c r="D535" s="36" t="str">
        <f>'PER TRIWULAN'!B529</f>
        <v>SD NEGERI 3 KARANG HARJO</v>
      </c>
      <c r="E535" s="66">
        <f>'PER TRIWULAN'!X529</f>
        <v>95120000</v>
      </c>
      <c r="F535" s="75">
        <v>95120000</v>
      </c>
      <c r="G535" s="62">
        <v>40781350</v>
      </c>
      <c r="H535" s="62">
        <v>48656600</v>
      </c>
      <c r="I535" s="62">
        <v>5682050</v>
      </c>
      <c r="J535" s="62">
        <f t="shared" si="33"/>
        <v>95120000</v>
      </c>
      <c r="K535" s="59">
        <f t="shared" si="34"/>
        <v>0</v>
      </c>
      <c r="L535" s="59">
        <f t="shared" si="35"/>
        <v>0</v>
      </c>
    </row>
    <row r="536" spans="2:12" s="25" customFormat="1">
      <c r="B536" s="79">
        <f t="shared" si="36"/>
        <v>525</v>
      </c>
      <c r="C536" s="54" t="str">
        <f>'PER TRIWULAN'!I530</f>
        <v xml:space="preserve"> Pulokulon </v>
      </c>
      <c r="D536" s="36" t="str">
        <f>'PER TRIWULAN'!B530</f>
        <v>SD NEGERI 3 MANGUNREJO</v>
      </c>
      <c r="E536" s="66">
        <f>'PER TRIWULAN'!X530</f>
        <v>77430000</v>
      </c>
      <c r="F536" s="75">
        <v>77430000</v>
      </c>
      <c r="G536" s="62">
        <v>15161700</v>
      </c>
      <c r="H536" s="62">
        <v>62268300</v>
      </c>
      <c r="I536" s="62">
        <v>0</v>
      </c>
      <c r="J536" s="62">
        <f t="shared" si="33"/>
        <v>77430000</v>
      </c>
      <c r="K536" s="59">
        <f t="shared" si="34"/>
        <v>0</v>
      </c>
      <c r="L536" s="59">
        <f t="shared" si="35"/>
        <v>0</v>
      </c>
    </row>
    <row r="537" spans="2:12" s="25" customFormat="1">
      <c r="B537" s="79">
        <f t="shared" si="36"/>
        <v>526</v>
      </c>
      <c r="C537" s="54" t="str">
        <f>'PER TRIWULAN'!I531</f>
        <v xml:space="preserve"> Pulokulon </v>
      </c>
      <c r="D537" s="36" t="str">
        <f>'PER TRIWULAN'!B531</f>
        <v>SD NEGERI 3 PANUNGGALAN</v>
      </c>
      <c r="E537" s="66">
        <f>'PER TRIWULAN'!X531</f>
        <v>81490000</v>
      </c>
      <c r="F537" s="75">
        <v>81490000</v>
      </c>
      <c r="G537" s="62">
        <v>27325750</v>
      </c>
      <c r="H537" s="62">
        <v>51164250</v>
      </c>
      <c r="I537" s="62">
        <v>3000000</v>
      </c>
      <c r="J537" s="62">
        <f t="shared" si="33"/>
        <v>81490000</v>
      </c>
      <c r="K537" s="59">
        <f t="shared" si="34"/>
        <v>0</v>
      </c>
      <c r="L537" s="59">
        <f t="shared" si="35"/>
        <v>0</v>
      </c>
    </row>
    <row r="538" spans="2:12" s="25" customFormat="1">
      <c r="B538" s="79">
        <f t="shared" si="36"/>
        <v>527</v>
      </c>
      <c r="C538" s="54" t="str">
        <f>'PER TRIWULAN'!I532</f>
        <v xml:space="preserve"> Pulokulon </v>
      </c>
      <c r="D538" s="36" t="str">
        <f>'PER TRIWULAN'!B532</f>
        <v>SD NEGERI 3 PULO KULON</v>
      </c>
      <c r="E538" s="66">
        <f>'PER TRIWULAN'!X532</f>
        <v>152540000</v>
      </c>
      <c r="F538" s="75">
        <v>152540000</v>
      </c>
      <c r="G538" s="62">
        <v>29850000</v>
      </c>
      <c r="H538" s="62">
        <v>118260000</v>
      </c>
      <c r="I538" s="62">
        <v>4430000</v>
      </c>
      <c r="J538" s="62">
        <f t="shared" si="33"/>
        <v>152540000</v>
      </c>
      <c r="K538" s="59">
        <f t="shared" si="34"/>
        <v>0</v>
      </c>
      <c r="L538" s="59">
        <f t="shared" si="35"/>
        <v>0</v>
      </c>
    </row>
    <row r="539" spans="2:12" s="25" customFormat="1">
      <c r="B539" s="79">
        <f t="shared" si="36"/>
        <v>528</v>
      </c>
      <c r="C539" s="54" t="str">
        <f>'PER TRIWULAN'!I533</f>
        <v xml:space="preserve"> Pulokulon </v>
      </c>
      <c r="D539" s="36" t="str">
        <f>'PER TRIWULAN'!B533</f>
        <v>SD NEGERI 3 RANDUREJO</v>
      </c>
      <c r="E539" s="66">
        <f>'PER TRIWULAN'!X533</f>
        <v>54810000</v>
      </c>
      <c r="F539" s="75">
        <v>54810000</v>
      </c>
      <c r="G539" s="62">
        <v>21360000</v>
      </c>
      <c r="H539" s="62">
        <v>32633400</v>
      </c>
      <c r="I539" s="62"/>
      <c r="J539" s="62">
        <f t="shared" si="33"/>
        <v>53993400</v>
      </c>
      <c r="K539" s="59">
        <f t="shared" si="34"/>
        <v>0</v>
      </c>
      <c r="L539" s="59">
        <f t="shared" si="35"/>
        <v>816600</v>
      </c>
    </row>
    <row r="540" spans="2:12" s="25" customFormat="1">
      <c r="B540" s="79">
        <f t="shared" si="36"/>
        <v>529</v>
      </c>
      <c r="C540" s="54" t="str">
        <f>'PER TRIWULAN'!I534</f>
        <v xml:space="preserve"> Pulokulon </v>
      </c>
      <c r="D540" s="36" t="str">
        <f>'PER TRIWULAN'!B534</f>
        <v>SD NEGERI 3 SIDOREJO</v>
      </c>
      <c r="E540" s="66">
        <f>'PER TRIWULAN'!X534</f>
        <v>73370000</v>
      </c>
      <c r="F540" s="75">
        <v>73370000</v>
      </c>
      <c r="G540" s="62">
        <v>19355000</v>
      </c>
      <c r="H540" s="62">
        <v>47102800</v>
      </c>
      <c r="I540" s="62">
        <v>6360000</v>
      </c>
      <c r="J540" s="62">
        <f t="shared" si="33"/>
        <v>72817800</v>
      </c>
      <c r="K540" s="59">
        <f t="shared" si="34"/>
        <v>0</v>
      </c>
      <c r="L540" s="59">
        <f t="shared" si="35"/>
        <v>552200</v>
      </c>
    </row>
    <row r="541" spans="2:12" s="25" customFormat="1">
      <c r="B541" s="79">
        <f t="shared" si="36"/>
        <v>530</v>
      </c>
      <c r="C541" s="54" t="str">
        <f>'PER TRIWULAN'!I535</f>
        <v xml:space="preserve"> Pulokulon </v>
      </c>
      <c r="D541" s="36" t="str">
        <f>'PER TRIWULAN'!B535</f>
        <v>SD NEGERI 3 TUKO</v>
      </c>
      <c r="E541" s="66">
        <f>'PER TRIWULAN'!X535</f>
        <v>98890000</v>
      </c>
      <c r="F541" s="75">
        <v>98890000</v>
      </c>
      <c r="G541" s="62">
        <v>19621000</v>
      </c>
      <c r="H541" s="62">
        <v>76019000</v>
      </c>
      <c r="I541" s="62">
        <v>3250000</v>
      </c>
      <c r="J541" s="62">
        <f t="shared" si="33"/>
        <v>98890000</v>
      </c>
      <c r="K541" s="59">
        <f t="shared" si="34"/>
        <v>0</v>
      </c>
      <c r="L541" s="59">
        <f t="shared" si="35"/>
        <v>0</v>
      </c>
    </row>
    <row r="542" spans="2:12" s="25" customFormat="1">
      <c r="B542" s="79">
        <f t="shared" si="36"/>
        <v>531</v>
      </c>
      <c r="C542" s="54" t="str">
        <f>'PER TRIWULAN'!I536</f>
        <v xml:space="preserve"> Pulokulon </v>
      </c>
      <c r="D542" s="36" t="str">
        <f>'PER TRIWULAN'!B536</f>
        <v>SD NEGERI 4 JAMBON</v>
      </c>
      <c r="E542" s="66">
        <f>'PER TRIWULAN'!X536</f>
        <v>87000000</v>
      </c>
      <c r="F542" s="75">
        <v>87000000</v>
      </c>
      <c r="G542" s="62">
        <v>29618000</v>
      </c>
      <c r="H542" s="62">
        <v>57382000</v>
      </c>
      <c r="I542" s="62">
        <v>0</v>
      </c>
      <c r="J542" s="62">
        <f t="shared" si="33"/>
        <v>87000000</v>
      </c>
      <c r="K542" s="59">
        <f t="shared" si="34"/>
        <v>0</v>
      </c>
      <c r="L542" s="59">
        <f t="shared" si="35"/>
        <v>0</v>
      </c>
    </row>
    <row r="543" spans="2:12" s="25" customFormat="1">
      <c r="B543" s="79">
        <f t="shared" si="36"/>
        <v>532</v>
      </c>
      <c r="C543" s="54" t="str">
        <f>'PER TRIWULAN'!I537</f>
        <v xml:space="preserve"> Pulokulon </v>
      </c>
      <c r="D543" s="36" t="str">
        <f>'PER TRIWULAN'!B537</f>
        <v>SD NEGERI 4 JATIHARJO</v>
      </c>
      <c r="E543" s="66">
        <f>'PER TRIWULAN'!X537</f>
        <v>46545000</v>
      </c>
      <c r="F543" s="75">
        <v>46545000</v>
      </c>
      <c r="G543" s="62">
        <v>21311050</v>
      </c>
      <c r="H543" s="62">
        <v>25233950</v>
      </c>
      <c r="I543" s="62">
        <v>0</v>
      </c>
      <c r="J543" s="62">
        <f t="shared" si="33"/>
        <v>46545000</v>
      </c>
      <c r="K543" s="59">
        <f t="shared" si="34"/>
        <v>0</v>
      </c>
      <c r="L543" s="59">
        <f t="shared" si="35"/>
        <v>0</v>
      </c>
    </row>
    <row r="544" spans="2:12" s="25" customFormat="1">
      <c r="B544" s="79">
        <f t="shared" si="36"/>
        <v>533</v>
      </c>
      <c r="C544" s="54" t="str">
        <f>'PER TRIWULAN'!I538</f>
        <v xml:space="preserve"> Pulokulon </v>
      </c>
      <c r="D544" s="36" t="str">
        <f>'PER TRIWULAN'!B538</f>
        <v>SD NEGERI 4 KARANG HARJO</v>
      </c>
      <c r="E544" s="66">
        <f>'PER TRIWULAN'!X538</f>
        <v>104980000</v>
      </c>
      <c r="F544" s="75">
        <v>104980000</v>
      </c>
      <c r="G544" s="62">
        <v>21600000</v>
      </c>
      <c r="H544" s="62">
        <v>80240000</v>
      </c>
      <c r="I544" s="62">
        <v>3050000</v>
      </c>
      <c r="J544" s="62">
        <f t="shared" si="33"/>
        <v>104890000</v>
      </c>
      <c r="K544" s="59">
        <f t="shared" si="34"/>
        <v>0</v>
      </c>
      <c r="L544" s="59">
        <f t="shared" si="35"/>
        <v>90000</v>
      </c>
    </row>
    <row r="545" spans="2:12" s="25" customFormat="1">
      <c r="B545" s="79">
        <f t="shared" si="36"/>
        <v>534</v>
      </c>
      <c r="C545" s="54" t="str">
        <f>'PER TRIWULAN'!I539</f>
        <v xml:space="preserve"> Pulokulon </v>
      </c>
      <c r="D545" s="36" t="str">
        <f>'PER TRIWULAN'!B539</f>
        <v>SD NEGERI 4 MANGUN REJO</v>
      </c>
      <c r="E545" s="66">
        <f>'PER TRIWULAN'!X539</f>
        <v>66700000</v>
      </c>
      <c r="F545" s="75">
        <v>66700000</v>
      </c>
      <c r="G545" s="62">
        <v>26687700</v>
      </c>
      <c r="H545" s="62">
        <v>40012300</v>
      </c>
      <c r="I545" s="62">
        <v>0</v>
      </c>
      <c r="J545" s="62">
        <f t="shared" si="33"/>
        <v>66700000</v>
      </c>
      <c r="K545" s="59">
        <f t="shared" si="34"/>
        <v>0</v>
      </c>
      <c r="L545" s="59">
        <f t="shared" si="35"/>
        <v>0</v>
      </c>
    </row>
    <row r="546" spans="2:12" s="25" customFormat="1">
      <c r="B546" s="79">
        <f t="shared" si="36"/>
        <v>535</v>
      </c>
      <c r="C546" s="54" t="str">
        <f>'PER TRIWULAN'!I540</f>
        <v xml:space="preserve"> Pulokulon </v>
      </c>
      <c r="D546" s="36" t="str">
        <f>'PER TRIWULAN'!B540</f>
        <v>SD NEGERI 4 MLOWO KARANGTALUN</v>
      </c>
      <c r="E546" s="66">
        <f>'PER TRIWULAN'!X540</f>
        <v>44080000</v>
      </c>
      <c r="F546" s="75">
        <v>44080000</v>
      </c>
      <c r="G546" s="62">
        <v>8700000</v>
      </c>
      <c r="H546" s="62">
        <v>34307000</v>
      </c>
      <c r="I546" s="62">
        <v>983000</v>
      </c>
      <c r="J546" s="62">
        <f t="shared" si="33"/>
        <v>43990000</v>
      </c>
      <c r="K546" s="59">
        <f t="shared" si="34"/>
        <v>0</v>
      </c>
      <c r="L546" s="59">
        <f t="shared" si="35"/>
        <v>90000</v>
      </c>
    </row>
    <row r="547" spans="2:12" s="25" customFormat="1">
      <c r="B547" s="79">
        <f t="shared" si="36"/>
        <v>536</v>
      </c>
      <c r="C547" s="54" t="str">
        <f>'PER TRIWULAN'!I541</f>
        <v xml:space="preserve"> Pulokulon </v>
      </c>
      <c r="D547" s="36" t="str">
        <f>'PER TRIWULAN'!B541</f>
        <v>SD NEGERI 4 PANUNGGALAN</v>
      </c>
      <c r="E547" s="66">
        <f>'PER TRIWULAN'!X541</f>
        <v>85840000</v>
      </c>
      <c r="F547" s="75">
        <v>85840000</v>
      </c>
      <c r="G547" s="62">
        <v>31743300</v>
      </c>
      <c r="H547" s="62">
        <v>34766370</v>
      </c>
      <c r="I547" s="62">
        <v>19298500</v>
      </c>
      <c r="J547" s="62">
        <f t="shared" si="33"/>
        <v>85808170</v>
      </c>
      <c r="K547" s="59">
        <f t="shared" si="34"/>
        <v>0</v>
      </c>
      <c r="L547" s="59">
        <f t="shared" si="35"/>
        <v>31830</v>
      </c>
    </row>
    <row r="548" spans="2:12" s="25" customFormat="1">
      <c r="B548" s="79">
        <f t="shared" si="36"/>
        <v>537</v>
      </c>
      <c r="C548" s="54" t="str">
        <f>'PER TRIWULAN'!I542</f>
        <v xml:space="preserve"> Pulokulon </v>
      </c>
      <c r="D548" s="36" t="str">
        <f>'PER TRIWULAN'!B542</f>
        <v>SD NEGERI 4 PULOKULON</v>
      </c>
      <c r="E548" s="66">
        <f>'PER TRIWULAN'!X542</f>
        <v>149060000</v>
      </c>
      <c r="F548" s="75">
        <v>149060000</v>
      </c>
      <c r="G548" s="62">
        <v>42122800</v>
      </c>
      <c r="H548" s="62">
        <v>92594950</v>
      </c>
      <c r="I548" s="62">
        <v>14342250</v>
      </c>
      <c r="J548" s="62">
        <f t="shared" si="33"/>
        <v>149060000</v>
      </c>
      <c r="K548" s="59">
        <f t="shared" si="34"/>
        <v>0</v>
      </c>
      <c r="L548" s="59">
        <f t="shared" si="35"/>
        <v>0</v>
      </c>
    </row>
    <row r="549" spans="2:12" s="25" customFormat="1">
      <c r="B549" s="79">
        <f t="shared" si="36"/>
        <v>538</v>
      </c>
      <c r="C549" s="54" t="str">
        <f>'PER TRIWULAN'!I543</f>
        <v xml:space="preserve"> Pulokulon </v>
      </c>
      <c r="D549" s="36" t="str">
        <f>'PER TRIWULAN'!B543</f>
        <v>SD NEGERI 4 RANDUREJO</v>
      </c>
      <c r="E549" s="66">
        <f>'PER TRIWULAN'!X543</f>
        <v>59160000</v>
      </c>
      <c r="F549" s="75">
        <v>59160000</v>
      </c>
      <c r="G549" s="62">
        <v>15250000</v>
      </c>
      <c r="H549" s="62">
        <v>42808720</v>
      </c>
      <c r="I549" s="62">
        <v>1100000</v>
      </c>
      <c r="J549" s="62">
        <f t="shared" si="33"/>
        <v>59158720</v>
      </c>
      <c r="K549" s="59">
        <f t="shared" si="34"/>
        <v>0</v>
      </c>
      <c r="L549" s="59">
        <f t="shared" si="35"/>
        <v>1280</v>
      </c>
    </row>
    <row r="550" spans="2:12" s="25" customFormat="1">
      <c r="B550" s="79">
        <f t="shared" si="36"/>
        <v>539</v>
      </c>
      <c r="C550" s="54" t="str">
        <f>'PER TRIWULAN'!I544</f>
        <v xml:space="preserve"> Pulokulon </v>
      </c>
      <c r="D550" s="36" t="str">
        <f>'PER TRIWULAN'!B544</f>
        <v>SD NEGERI 4 SEMBUNG HARJO</v>
      </c>
      <c r="E550" s="66">
        <f>'PER TRIWULAN'!X544</f>
        <v>148480000</v>
      </c>
      <c r="F550" s="75">
        <v>148480000</v>
      </c>
      <c r="G550" s="62">
        <v>28600000</v>
      </c>
      <c r="H550" s="62">
        <v>106830500</v>
      </c>
      <c r="I550" s="62">
        <v>13049500</v>
      </c>
      <c r="J550" s="62">
        <f t="shared" si="33"/>
        <v>148480000</v>
      </c>
      <c r="K550" s="59">
        <f t="shared" si="34"/>
        <v>0</v>
      </c>
      <c r="L550" s="59">
        <f t="shared" si="35"/>
        <v>0</v>
      </c>
    </row>
    <row r="551" spans="2:12" s="25" customFormat="1">
      <c r="B551" s="79">
        <f t="shared" si="36"/>
        <v>540</v>
      </c>
      <c r="C551" s="54" t="str">
        <f>'PER TRIWULAN'!I545</f>
        <v xml:space="preserve"> Pulokulon </v>
      </c>
      <c r="D551" s="36" t="str">
        <f>'PER TRIWULAN'!B545</f>
        <v>SD NEGERI 4 SIDOREJO</v>
      </c>
      <c r="E551" s="66">
        <f>'PER TRIWULAN'!X545</f>
        <v>73370000</v>
      </c>
      <c r="F551" s="75">
        <v>73370000</v>
      </c>
      <c r="G551" s="62">
        <v>13200000</v>
      </c>
      <c r="H551" s="62">
        <v>56905000</v>
      </c>
      <c r="I551" s="62">
        <v>3225000</v>
      </c>
      <c r="J551" s="62">
        <f t="shared" si="33"/>
        <v>73330000</v>
      </c>
      <c r="K551" s="59">
        <f t="shared" si="34"/>
        <v>0</v>
      </c>
      <c r="L551" s="59">
        <f t="shared" si="35"/>
        <v>40000</v>
      </c>
    </row>
    <row r="552" spans="2:12" s="25" customFormat="1">
      <c r="B552" s="79">
        <f t="shared" si="36"/>
        <v>541</v>
      </c>
      <c r="C552" s="54" t="str">
        <f>'PER TRIWULAN'!I546</f>
        <v xml:space="preserve"> Pulokulon </v>
      </c>
      <c r="D552" s="36" t="str">
        <f>'PER TRIWULAN'!B546</f>
        <v>SD NEGERI 4 TUKO</v>
      </c>
      <c r="E552" s="66">
        <f>'PER TRIWULAN'!X546</f>
        <v>82940000</v>
      </c>
      <c r="F552" s="75">
        <v>82940000</v>
      </c>
      <c r="G552" s="62">
        <v>30325000</v>
      </c>
      <c r="H552" s="62">
        <v>52246000</v>
      </c>
      <c r="I552" s="62">
        <v>369000</v>
      </c>
      <c r="J552" s="62">
        <f t="shared" si="33"/>
        <v>82940000</v>
      </c>
      <c r="K552" s="59">
        <f t="shared" si="34"/>
        <v>0</v>
      </c>
      <c r="L552" s="59">
        <f t="shared" si="35"/>
        <v>0</v>
      </c>
    </row>
    <row r="553" spans="2:12" s="25" customFormat="1">
      <c r="B553" s="79">
        <f t="shared" si="36"/>
        <v>542</v>
      </c>
      <c r="C553" s="54" t="str">
        <f>'PER TRIWULAN'!I547</f>
        <v xml:space="preserve"> Pulokulon </v>
      </c>
      <c r="D553" s="36" t="str">
        <f>'PER TRIWULAN'!B547</f>
        <v>SD NEGERI 5 PANUNGGALAN</v>
      </c>
      <c r="E553" s="66">
        <f>'PER TRIWULAN'!X547</f>
        <v>64090000</v>
      </c>
      <c r="F553" s="75">
        <v>64090000</v>
      </c>
      <c r="G553" s="62">
        <v>12780000</v>
      </c>
      <c r="H553" s="62">
        <v>48371921</v>
      </c>
      <c r="I553" s="62">
        <v>2880000</v>
      </c>
      <c r="J553" s="62">
        <f t="shared" si="33"/>
        <v>64031921</v>
      </c>
      <c r="K553" s="59">
        <f t="shared" si="34"/>
        <v>0</v>
      </c>
      <c r="L553" s="59">
        <f t="shared" si="35"/>
        <v>58079</v>
      </c>
    </row>
    <row r="554" spans="2:12" s="25" customFormat="1">
      <c r="B554" s="79">
        <f t="shared" si="36"/>
        <v>543</v>
      </c>
      <c r="C554" s="54" t="str">
        <f>'PER TRIWULAN'!I548</f>
        <v xml:space="preserve"> Pulokulon </v>
      </c>
      <c r="D554" s="36" t="str">
        <f>'PER TRIWULAN'!B548</f>
        <v>SD NEGERI 5 POJOK</v>
      </c>
      <c r="E554" s="66">
        <f>'PER TRIWULAN'!X548</f>
        <v>93380000</v>
      </c>
      <c r="F554" s="75">
        <v>93380000</v>
      </c>
      <c r="G554" s="62">
        <v>18600000</v>
      </c>
      <c r="H554" s="62">
        <v>71280000</v>
      </c>
      <c r="I554" s="62">
        <v>3500000</v>
      </c>
      <c r="J554" s="62">
        <f t="shared" si="33"/>
        <v>93380000</v>
      </c>
      <c r="K554" s="59">
        <f t="shared" si="34"/>
        <v>0</v>
      </c>
      <c r="L554" s="59">
        <f t="shared" si="35"/>
        <v>0</v>
      </c>
    </row>
    <row r="555" spans="2:12" s="25" customFormat="1">
      <c r="B555" s="79">
        <f t="shared" si="36"/>
        <v>544</v>
      </c>
      <c r="C555" s="54" t="str">
        <f>'PER TRIWULAN'!I549</f>
        <v xml:space="preserve"> Pulokulon </v>
      </c>
      <c r="D555" s="36" t="str">
        <f>'PER TRIWULAN'!B549</f>
        <v>SD NEGERI 5 PULOKULON</v>
      </c>
      <c r="E555" s="66">
        <f>'PER TRIWULAN'!X549</f>
        <v>138330000</v>
      </c>
      <c r="F555" s="75">
        <v>138330000</v>
      </c>
      <c r="G555" s="62">
        <v>61635000</v>
      </c>
      <c r="H555" s="62">
        <v>68340000</v>
      </c>
      <c r="I555" s="62">
        <v>7975000</v>
      </c>
      <c r="J555" s="62">
        <f t="shared" si="33"/>
        <v>137950000</v>
      </c>
      <c r="K555" s="59">
        <f t="shared" si="34"/>
        <v>0</v>
      </c>
      <c r="L555" s="59">
        <f t="shared" si="35"/>
        <v>380000</v>
      </c>
    </row>
    <row r="556" spans="2:12" s="25" customFormat="1">
      <c r="B556" s="79">
        <f t="shared" si="36"/>
        <v>545</v>
      </c>
      <c r="C556" s="54" t="str">
        <f>'PER TRIWULAN'!I550</f>
        <v xml:space="preserve"> Pulokulon </v>
      </c>
      <c r="D556" s="36" t="str">
        <f>'PER TRIWULAN'!B550</f>
        <v>SD NEGERI 5 SEMBUNGHARJO</v>
      </c>
      <c r="E556" s="66">
        <f>'PER TRIWULAN'!X550</f>
        <v>80620000</v>
      </c>
      <c r="F556" s="75">
        <v>80620000</v>
      </c>
      <c r="G556" s="62">
        <v>16000000</v>
      </c>
      <c r="H556" s="62">
        <v>63720000</v>
      </c>
      <c r="I556" s="62">
        <v>900000</v>
      </c>
      <c r="J556" s="62">
        <f t="shared" si="33"/>
        <v>80620000</v>
      </c>
      <c r="K556" s="59">
        <f t="shared" si="34"/>
        <v>0</v>
      </c>
      <c r="L556" s="59">
        <f t="shared" si="35"/>
        <v>0</v>
      </c>
    </row>
    <row r="557" spans="2:12" s="25" customFormat="1">
      <c r="B557" s="79">
        <f t="shared" si="36"/>
        <v>546</v>
      </c>
      <c r="C557" s="54" t="str">
        <f>'PER TRIWULAN'!I551</f>
        <v xml:space="preserve"> Pulokulon </v>
      </c>
      <c r="D557" s="36" t="str">
        <f>'PER TRIWULAN'!B551</f>
        <v>SD NEGERI KECIL KARANGHARJO</v>
      </c>
      <c r="E557" s="66">
        <f>'PER TRIWULAN'!X551</f>
        <v>44080000</v>
      </c>
      <c r="F557" s="75">
        <v>44080000</v>
      </c>
      <c r="G557" s="62">
        <v>15890000</v>
      </c>
      <c r="H557" s="62">
        <v>25190000</v>
      </c>
      <c r="I557" s="62">
        <v>3000000</v>
      </c>
      <c r="J557" s="62">
        <f t="shared" si="33"/>
        <v>44080000</v>
      </c>
      <c r="K557" s="59">
        <f t="shared" si="34"/>
        <v>0</v>
      </c>
      <c r="L557" s="59">
        <f t="shared" si="35"/>
        <v>0</v>
      </c>
    </row>
    <row r="558" spans="2:12" s="25" customFormat="1">
      <c r="B558" s="79">
        <f t="shared" si="36"/>
        <v>547</v>
      </c>
      <c r="C558" s="54" t="str">
        <f>'PER TRIWULAN'!I552</f>
        <v xml:space="preserve"> Pulokulon </v>
      </c>
      <c r="D558" s="36" t="str">
        <f>'PER TRIWULAN'!B552</f>
        <v>SD NEGERI KECIL POJOK</v>
      </c>
      <c r="E558" s="66">
        <f>'PER TRIWULAN'!X552</f>
        <v>24940000</v>
      </c>
      <c r="F558" s="75">
        <v>24940000</v>
      </c>
      <c r="G558" s="62">
        <v>7635000</v>
      </c>
      <c r="H558" s="62">
        <v>16515000</v>
      </c>
      <c r="I558" s="62">
        <v>790000</v>
      </c>
      <c r="J558" s="62">
        <f t="shared" si="33"/>
        <v>24940000</v>
      </c>
      <c r="K558" s="59">
        <f t="shared" si="34"/>
        <v>0</v>
      </c>
      <c r="L558" s="59">
        <f t="shared" si="35"/>
        <v>0</v>
      </c>
    </row>
    <row r="559" spans="2:12" s="25" customFormat="1">
      <c r="B559" s="79">
        <f t="shared" si="36"/>
        <v>548</v>
      </c>
      <c r="C559" s="54" t="str">
        <f>'PER TRIWULAN'!I553</f>
        <v xml:space="preserve"> Pulokulon </v>
      </c>
      <c r="D559" s="36" t="str">
        <f>'PER TRIWULAN'!B553</f>
        <v>SD NEGERI KECIL TUKO</v>
      </c>
      <c r="E559" s="66">
        <f>'PER TRIWULAN'!X553</f>
        <v>29580000</v>
      </c>
      <c r="F559" s="75">
        <v>29580000</v>
      </c>
      <c r="G559" s="62">
        <v>10758800</v>
      </c>
      <c r="H559" s="62">
        <v>18751200</v>
      </c>
      <c r="I559" s="62">
        <v>70000</v>
      </c>
      <c r="J559" s="62">
        <f t="shared" si="33"/>
        <v>29580000</v>
      </c>
      <c r="K559" s="59">
        <f t="shared" si="34"/>
        <v>0</v>
      </c>
      <c r="L559" s="59">
        <f t="shared" si="35"/>
        <v>0</v>
      </c>
    </row>
    <row r="560" spans="2:12" s="25" customFormat="1">
      <c r="B560" s="79">
        <f t="shared" si="36"/>
        <v>549</v>
      </c>
      <c r="C560" s="54" t="str">
        <f>'PER TRIWULAN'!I554</f>
        <v xml:space="preserve"> Pulokulon </v>
      </c>
      <c r="D560" s="36" t="str">
        <f>'PER TRIWULAN'!B554</f>
        <v>SD NEGERI 5 TUKO</v>
      </c>
      <c r="E560" s="66">
        <f>'PER TRIWULAN'!X554</f>
        <v>115710000</v>
      </c>
      <c r="F560" s="75">
        <v>115710000</v>
      </c>
      <c r="G560" s="62">
        <v>31175400</v>
      </c>
      <c r="H560" s="62">
        <v>83334600</v>
      </c>
      <c r="I560" s="62">
        <v>1200000</v>
      </c>
      <c r="J560" s="62">
        <f t="shared" si="33"/>
        <v>115710000</v>
      </c>
      <c r="K560" s="59">
        <f t="shared" si="34"/>
        <v>0</v>
      </c>
      <c r="L560" s="59">
        <f t="shared" si="35"/>
        <v>0</v>
      </c>
    </row>
    <row r="561" spans="2:12" s="25" customFormat="1">
      <c r="B561" s="79">
        <f t="shared" si="36"/>
        <v>550</v>
      </c>
      <c r="C561" s="54" t="str">
        <f>'PER TRIWULAN'!I555</f>
        <v xml:space="preserve"> Pulokulon </v>
      </c>
      <c r="D561" s="36" t="str">
        <f>'PER TRIWULAN'!B555</f>
        <v>SD NEGERI 1 MANGUNREJO</v>
      </c>
      <c r="E561" s="66">
        <f>'PER TRIWULAN'!X555</f>
        <v>92510000</v>
      </c>
      <c r="F561" s="75">
        <v>92510000</v>
      </c>
      <c r="G561" s="62">
        <v>26931500</v>
      </c>
      <c r="H561" s="62">
        <v>64702000</v>
      </c>
      <c r="I561" s="62">
        <v>876500</v>
      </c>
      <c r="J561" s="62">
        <f t="shared" si="33"/>
        <v>92510000</v>
      </c>
      <c r="K561" s="59">
        <f t="shared" si="34"/>
        <v>0</v>
      </c>
      <c r="L561" s="59">
        <f t="shared" si="35"/>
        <v>0</v>
      </c>
    </row>
    <row r="562" spans="2:12" s="25" customFormat="1">
      <c r="B562" s="79">
        <f t="shared" si="36"/>
        <v>551</v>
      </c>
      <c r="C562" s="54" t="str">
        <f>'PER TRIWULAN'!I556</f>
        <v xml:space="preserve"> Pulokulon </v>
      </c>
      <c r="D562" s="36" t="str">
        <f>'PER TRIWULAN'!B556</f>
        <v>SD NEGERI 2 MANGUNREJO</v>
      </c>
      <c r="E562" s="66">
        <f>'PER TRIWULAN'!X556</f>
        <v>77720000</v>
      </c>
      <c r="F562" s="75">
        <v>77720000</v>
      </c>
      <c r="G562" s="62">
        <v>15535000</v>
      </c>
      <c r="H562" s="62">
        <v>59177500</v>
      </c>
      <c r="I562" s="62">
        <v>3007500</v>
      </c>
      <c r="J562" s="62">
        <f t="shared" si="33"/>
        <v>77720000</v>
      </c>
      <c r="K562" s="59">
        <f t="shared" si="34"/>
        <v>0</v>
      </c>
      <c r="L562" s="59">
        <f t="shared" si="35"/>
        <v>0</v>
      </c>
    </row>
    <row r="563" spans="2:12" s="25" customFormat="1">
      <c r="B563" s="79">
        <f t="shared" si="36"/>
        <v>552</v>
      </c>
      <c r="C563" s="54" t="str">
        <f>'PER TRIWULAN'!I557</f>
        <v xml:space="preserve"> Pulokulon </v>
      </c>
      <c r="D563" s="36" t="str">
        <f>'PER TRIWULAN'!B557</f>
        <v>SD NEGERI 2 JETAKSARI</v>
      </c>
      <c r="E563" s="66">
        <f>'PER TRIWULAN'!X557</f>
        <v>107880000</v>
      </c>
      <c r="F563" s="75">
        <v>107880000</v>
      </c>
      <c r="G563" s="62">
        <v>21288000</v>
      </c>
      <c r="H563" s="62">
        <v>79717618</v>
      </c>
      <c r="I563" s="62">
        <v>6866000</v>
      </c>
      <c r="J563" s="62">
        <f t="shared" si="33"/>
        <v>107871618</v>
      </c>
      <c r="K563" s="59">
        <f t="shared" si="34"/>
        <v>0</v>
      </c>
      <c r="L563" s="59">
        <f t="shared" si="35"/>
        <v>8382</v>
      </c>
    </row>
    <row r="564" spans="2:12" s="25" customFormat="1">
      <c r="B564" s="79">
        <f t="shared" si="36"/>
        <v>553</v>
      </c>
      <c r="C564" s="54" t="str">
        <f>'PER TRIWULAN'!I558</f>
        <v xml:space="preserve"> Pulokulon </v>
      </c>
      <c r="D564" s="36" t="str">
        <f>'PER TRIWULAN'!B558</f>
        <v>SD NEGERI 1 PULOKULON</v>
      </c>
      <c r="E564" s="66">
        <f>'PER TRIWULAN'!X558</f>
        <v>81200000</v>
      </c>
      <c r="F564" s="75">
        <v>81200000</v>
      </c>
      <c r="G564" s="62">
        <v>16228000</v>
      </c>
      <c r="H564" s="62">
        <v>64324000</v>
      </c>
      <c r="I564" s="62">
        <v>498000</v>
      </c>
      <c r="J564" s="62">
        <f t="shared" si="33"/>
        <v>81050000</v>
      </c>
      <c r="K564" s="59">
        <f t="shared" si="34"/>
        <v>0</v>
      </c>
      <c r="L564" s="59">
        <f t="shared" si="35"/>
        <v>150000</v>
      </c>
    </row>
    <row r="565" spans="2:12" s="25" customFormat="1">
      <c r="B565" s="79">
        <f t="shared" si="36"/>
        <v>554</v>
      </c>
      <c r="C565" s="54" t="str">
        <f>'PER TRIWULAN'!I559</f>
        <v xml:space="preserve"> Pulokulon </v>
      </c>
      <c r="D565" s="36" t="str">
        <f>'PER TRIWULAN'!B559</f>
        <v>SD NEGERI 1 SEMBUNGHARJO</v>
      </c>
      <c r="E565" s="66">
        <f>'PER TRIWULAN'!X559</f>
        <v>138330000</v>
      </c>
      <c r="F565" s="75">
        <v>138330000</v>
      </c>
      <c r="G565" s="62">
        <v>28900000</v>
      </c>
      <c r="H565" s="62">
        <v>105430000</v>
      </c>
      <c r="I565" s="62">
        <v>4000000</v>
      </c>
      <c r="J565" s="62">
        <f t="shared" si="33"/>
        <v>138330000</v>
      </c>
      <c r="K565" s="59">
        <f t="shared" si="34"/>
        <v>0</v>
      </c>
      <c r="L565" s="59">
        <f t="shared" si="35"/>
        <v>0</v>
      </c>
    </row>
    <row r="566" spans="2:12" s="25" customFormat="1">
      <c r="B566" s="79">
        <f t="shared" si="36"/>
        <v>555</v>
      </c>
      <c r="C566" s="54" t="str">
        <f>'PER TRIWULAN'!I560</f>
        <v xml:space="preserve"> Pulokulon </v>
      </c>
      <c r="D566" s="36" t="str">
        <f>'PER TRIWULAN'!B560</f>
        <v>SD NEGERI 2 SEMBUNGHARJO</v>
      </c>
      <c r="E566" s="66">
        <f>'PER TRIWULAN'!X560</f>
        <v>136880000</v>
      </c>
      <c r="F566" s="75">
        <v>136880000</v>
      </c>
      <c r="G566" s="62">
        <v>36790000</v>
      </c>
      <c r="H566" s="62">
        <v>88974000</v>
      </c>
      <c r="I566" s="62">
        <v>11116000</v>
      </c>
      <c r="J566" s="62">
        <f t="shared" si="33"/>
        <v>136880000</v>
      </c>
      <c r="K566" s="59">
        <f t="shared" si="34"/>
        <v>0</v>
      </c>
      <c r="L566" s="59">
        <f t="shared" si="35"/>
        <v>0</v>
      </c>
    </row>
    <row r="567" spans="2:12" s="25" customFormat="1">
      <c r="B567" s="79">
        <f t="shared" si="36"/>
        <v>556</v>
      </c>
      <c r="C567" s="54" t="str">
        <f>'PER TRIWULAN'!I561</f>
        <v xml:space="preserve"> Pulokulon </v>
      </c>
      <c r="D567" s="36" t="str">
        <f>'PER TRIWULAN'!B561</f>
        <v>SD NEGERI 3 SEMBUNGHARJO</v>
      </c>
      <c r="E567" s="66">
        <f>'PER TRIWULAN'!X561</f>
        <v>101500000</v>
      </c>
      <c r="F567" s="75">
        <v>101500000</v>
      </c>
      <c r="G567" s="62">
        <v>26700000</v>
      </c>
      <c r="H567" s="62">
        <v>73550000</v>
      </c>
      <c r="I567" s="62">
        <v>1250000</v>
      </c>
      <c r="J567" s="62">
        <f t="shared" si="33"/>
        <v>101500000</v>
      </c>
      <c r="K567" s="59">
        <f t="shared" si="34"/>
        <v>0</v>
      </c>
      <c r="L567" s="59">
        <f t="shared" si="35"/>
        <v>0</v>
      </c>
    </row>
    <row r="568" spans="2:12" s="25" customFormat="1">
      <c r="B568" s="79">
        <f t="shared" si="36"/>
        <v>557</v>
      </c>
      <c r="C568" s="54" t="str">
        <f>'PER TRIWULAN'!I562</f>
        <v xml:space="preserve"> Pulokulon </v>
      </c>
      <c r="D568" s="36" t="str">
        <f>'PER TRIWULAN'!B562</f>
        <v>SD NEGERI 3 JAMBON</v>
      </c>
      <c r="E568" s="66">
        <f>'PER TRIWULAN'!X562</f>
        <v>84390000</v>
      </c>
      <c r="F568" s="75">
        <v>84390000</v>
      </c>
      <c r="G568" s="62">
        <v>16710500</v>
      </c>
      <c r="H568" s="62">
        <v>66205500</v>
      </c>
      <c r="I568" s="62">
        <v>1474000</v>
      </c>
      <c r="J568" s="62">
        <f t="shared" si="33"/>
        <v>84390000</v>
      </c>
      <c r="K568" s="59">
        <f t="shared" si="34"/>
        <v>0</v>
      </c>
      <c r="L568" s="59">
        <f t="shared" si="35"/>
        <v>0</v>
      </c>
    </row>
    <row r="569" spans="2:12" s="25" customFormat="1">
      <c r="B569" s="79">
        <f t="shared" si="36"/>
        <v>558</v>
      </c>
      <c r="C569" s="54" t="str">
        <f>'PER TRIWULAN'!I563</f>
        <v xml:space="preserve"> Pulokulon </v>
      </c>
      <c r="D569" s="36" t="str">
        <f>'PER TRIWULAN'!B563</f>
        <v>SD NEGERI 3 POJOK</v>
      </c>
      <c r="E569" s="66">
        <f>'PER TRIWULAN'!X563</f>
        <v>48140000</v>
      </c>
      <c r="F569" s="75">
        <v>48140000</v>
      </c>
      <c r="G569" s="62">
        <v>11021800</v>
      </c>
      <c r="H569" s="62">
        <v>35047200</v>
      </c>
      <c r="I569" s="62">
        <v>2071000</v>
      </c>
      <c r="J569" s="62">
        <f t="shared" si="33"/>
        <v>48140000</v>
      </c>
      <c r="K569" s="59">
        <f t="shared" si="34"/>
        <v>0</v>
      </c>
      <c r="L569" s="59">
        <f t="shared" si="35"/>
        <v>0</v>
      </c>
    </row>
    <row r="570" spans="2:12" s="25" customFormat="1">
      <c r="B570" s="79">
        <f t="shared" si="36"/>
        <v>559</v>
      </c>
      <c r="C570" s="54" t="str">
        <f>'PER TRIWULAN'!I564</f>
        <v xml:space="preserve"> Pulokulon </v>
      </c>
      <c r="D570" s="36" t="str">
        <f>'PER TRIWULAN'!B564</f>
        <v>SD NEGERI 4 POJOK</v>
      </c>
      <c r="E570" s="66">
        <f>'PER TRIWULAN'!X564</f>
        <v>90190000</v>
      </c>
      <c r="F570" s="75">
        <v>90190000</v>
      </c>
      <c r="G570" s="62">
        <v>15765000</v>
      </c>
      <c r="H570" s="62">
        <v>60684500</v>
      </c>
      <c r="I570" s="62">
        <v>13740500</v>
      </c>
      <c r="J570" s="62">
        <f t="shared" si="33"/>
        <v>90190000</v>
      </c>
      <c r="K570" s="59">
        <f t="shared" si="34"/>
        <v>0</v>
      </c>
      <c r="L570" s="59">
        <f t="shared" si="35"/>
        <v>0</v>
      </c>
    </row>
    <row r="571" spans="2:12" s="25" customFormat="1">
      <c r="B571" s="79">
        <f t="shared" si="36"/>
        <v>560</v>
      </c>
      <c r="C571" s="54" t="str">
        <f>'PER TRIWULAN'!I565</f>
        <v xml:space="preserve"> Pulokulon </v>
      </c>
      <c r="D571" s="36" t="str">
        <f>'PER TRIWULAN'!B565</f>
        <v>SD NEGERI 1 SIDOREJO</v>
      </c>
      <c r="E571" s="66">
        <f>'PER TRIWULAN'!X565</f>
        <v>118610000</v>
      </c>
      <c r="F571" s="75">
        <v>118610000</v>
      </c>
      <c r="G571" s="62">
        <v>20264500</v>
      </c>
      <c r="H571" s="62">
        <v>86940500</v>
      </c>
      <c r="I571" s="62">
        <v>11405000</v>
      </c>
      <c r="J571" s="62">
        <f t="shared" si="33"/>
        <v>118610000</v>
      </c>
      <c r="K571" s="59">
        <f t="shared" si="34"/>
        <v>0</v>
      </c>
      <c r="L571" s="59">
        <f t="shared" si="35"/>
        <v>0</v>
      </c>
    </row>
    <row r="572" spans="2:12" s="25" customFormat="1">
      <c r="B572" s="79">
        <f t="shared" si="36"/>
        <v>561</v>
      </c>
      <c r="C572" s="54" t="str">
        <f>'PER TRIWULAN'!I566</f>
        <v xml:space="preserve"> Pulokulon </v>
      </c>
      <c r="D572" s="36" t="str">
        <f>'PER TRIWULAN'!B566</f>
        <v>SD NEGERI 5 SIDOREJO</v>
      </c>
      <c r="E572" s="66">
        <f>'PER TRIWULAN'!X566</f>
        <v>72500000</v>
      </c>
      <c r="F572" s="75">
        <v>72500000</v>
      </c>
      <c r="G572" s="62">
        <v>20930000</v>
      </c>
      <c r="H572" s="62">
        <v>47058292</v>
      </c>
      <c r="I572" s="62">
        <v>4380000</v>
      </c>
      <c r="J572" s="62">
        <f t="shared" si="33"/>
        <v>72368292</v>
      </c>
      <c r="K572" s="59">
        <f t="shared" si="34"/>
        <v>0</v>
      </c>
      <c r="L572" s="59">
        <f t="shared" si="35"/>
        <v>131708</v>
      </c>
    </row>
    <row r="573" spans="2:12" s="25" customFormat="1">
      <c r="B573" s="79">
        <f t="shared" si="36"/>
        <v>562</v>
      </c>
      <c r="C573" s="54" t="str">
        <f>'PER TRIWULAN'!I567</f>
        <v xml:space="preserve"> Pulokulon </v>
      </c>
      <c r="D573" s="36" t="str">
        <f>'PER TRIWULAN'!B567</f>
        <v>SD NEGERI 3 MLOWO KARANGTALUN</v>
      </c>
      <c r="E573" s="66">
        <f>'PER TRIWULAN'!X567</f>
        <v>73370000</v>
      </c>
      <c r="F573" s="75">
        <v>73370000</v>
      </c>
      <c r="G573" s="62">
        <v>16200000</v>
      </c>
      <c r="H573" s="62">
        <v>51844000</v>
      </c>
      <c r="I573" s="62">
        <v>5326000</v>
      </c>
      <c r="J573" s="62">
        <f t="shared" si="33"/>
        <v>73370000</v>
      </c>
      <c r="K573" s="59">
        <f t="shared" si="34"/>
        <v>0</v>
      </c>
      <c r="L573" s="59">
        <f t="shared" si="35"/>
        <v>0</v>
      </c>
    </row>
    <row r="574" spans="2:12" s="25" customFormat="1">
      <c r="B574" s="79">
        <f t="shared" si="36"/>
        <v>563</v>
      </c>
      <c r="C574" s="54" t="str">
        <f>'PER TRIWULAN'!I568</f>
        <v xml:space="preserve"> Purwodadi </v>
      </c>
      <c r="D574" s="36" t="str">
        <f>'PER TRIWULAN'!B568</f>
        <v>SD NEGERI 1 CANDISARI</v>
      </c>
      <c r="E574" s="66">
        <f>'PER TRIWULAN'!X568</f>
        <v>98020000</v>
      </c>
      <c r="F574" s="75"/>
      <c r="G574" s="62"/>
      <c r="H574" s="62"/>
      <c r="I574" s="62"/>
      <c r="J574" s="62">
        <f t="shared" si="33"/>
        <v>0</v>
      </c>
      <c r="K574" s="59">
        <f t="shared" si="34"/>
        <v>98020000</v>
      </c>
      <c r="L574" s="59">
        <f t="shared" si="35"/>
        <v>0</v>
      </c>
    </row>
    <row r="575" spans="2:12" s="25" customFormat="1">
      <c r="B575" s="79">
        <f t="shared" si="36"/>
        <v>564</v>
      </c>
      <c r="C575" s="54" t="str">
        <f>'PER TRIWULAN'!I569</f>
        <v xml:space="preserve"> Purwodadi </v>
      </c>
      <c r="D575" s="36" t="str">
        <f>'PER TRIWULAN'!B569</f>
        <v>SD NEGERI 1 CINGKRONG</v>
      </c>
      <c r="E575" s="66">
        <f>'PER TRIWULAN'!X569</f>
        <v>81200000</v>
      </c>
      <c r="F575" s="75"/>
      <c r="G575" s="62"/>
      <c r="H575" s="62"/>
      <c r="I575" s="62"/>
      <c r="J575" s="62">
        <f t="shared" si="33"/>
        <v>0</v>
      </c>
      <c r="K575" s="59">
        <f t="shared" si="34"/>
        <v>81200000</v>
      </c>
      <c r="L575" s="59">
        <f t="shared" si="35"/>
        <v>0</v>
      </c>
    </row>
    <row r="576" spans="2:12" s="25" customFormat="1">
      <c r="B576" s="79">
        <f t="shared" si="36"/>
        <v>565</v>
      </c>
      <c r="C576" s="54" t="str">
        <f>'PER TRIWULAN'!I570</f>
        <v xml:space="preserve"> Purwodadi </v>
      </c>
      <c r="D576" s="36" t="str">
        <f>'PER TRIWULAN'!B570</f>
        <v>SD NEGERI 1 DANYANG</v>
      </c>
      <c r="E576" s="66">
        <f>'PER TRIWULAN'!X570</f>
        <v>110780000</v>
      </c>
      <c r="F576" s="75"/>
      <c r="G576" s="62"/>
      <c r="H576" s="62"/>
      <c r="I576" s="62"/>
      <c r="J576" s="62">
        <f t="shared" si="33"/>
        <v>0</v>
      </c>
      <c r="K576" s="59">
        <f t="shared" si="34"/>
        <v>110780000</v>
      </c>
      <c r="L576" s="59">
        <f t="shared" si="35"/>
        <v>0</v>
      </c>
    </row>
    <row r="577" spans="2:12" s="25" customFormat="1">
      <c r="B577" s="79">
        <f t="shared" si="36"/>
        <v>566</v>
      </c>
      <c r="C577" s="54" t="str">
        <f>'PER TRIWULAN'!I571</f>
        <v xml:space="preserve"> Purwodadi </v>
      </c>
      <c r="D577" s="36" t="str">
        <f>'PER TRIWULAN'!B571</f>
        <v>SD NEGERI 1 GENUKSURAN</v>
      </c>
      <c r="E577" s="66">
        <f>'PER TRIWULAN'!X571</f>
        <v>136300000</v>
      </c>
      <c r="F577" s="75"/>
      <c r="G577" s="62"/>
      <c r="H577" s="62"/>
      <c r="I577" s="62"/>
      <c r="J577" s="62">
        <f t="shared" si="33"/>
        <v>0</v>
      </c>
      <c r="K577" s="59">
        <f t="shared" si="34"/>
        <v>136300000</v>
      </c>
      <c r="L577" s="59">
        <f t="shared" si="35"/>
        <v>0</v>
      </c>
    </row>
    <row r="578" spans="2:12" s="25" customFormat="1">
      <c r="B578" s="79">
        <f t="shared" si="36"/>
        <v>567</v>
      </c>
      <c r="C578" s="54" t="str">
        <f>'PER TRIWULAN'!I572</f>
        <v xml:space="preserve"> Purwodadi </v>
      </c>
      <c r="D578" s="36" t="str">
        <f>'PER TRIWULAN'!B572</f>
        <v>SD NEGERI 1 KALONGAN</v>
      </c>
      <c r="E578" s="66">
        <f>'PER TRIWULAN'!X572</f>
        <v>120930000</v>
      </c>
      <c r="F578" s="75"/>
      <c r="G578" s="62"/>
      <c r="H578" s="62"/>
      <c r="I578" s="62"/>
      <c r="J578" s="62">
        <f t="shared" si="33"/>
        <v>0</v>
      </c>
      <c r="K578" s="59">
        <f t="shared" si="34"/>
        <v>120930000</v>
      </c>
      <c r="L578" s="59">
        <f t="shared" si="35"/>
        <v>0</v>
      </c>
    </row>
    <row r="579" spans="2:12" s="25" customFormat="1">
      <c r="B579" s="79">
        <f t="shared" si="36"/>
        <v>568</v>
      </c>
      <c r="C579" s="54" t="str">
        <f>'PER TRIWULAN'!I573</f>
        <v xml:space="preserve"> Purwodadi </v>
      </c>
      <c r="D579" s="36" t="str">
        <f>'PER TRIWULAN'!B573</f>
        <v>SD NEGERI 1 KANDANGAN</v>
      </c>
      <c r="E579" s="66">
        <f>'PER TRIWULAN'!X573</f>
        <v>111940000</v>
      </c>
      <c r="F579" s="75"/>
      <c r="G579" s="62"/>
      <c r="H579" s="62"/>
      <c r="I579" s="62"/>
      <c r="J579" s="62">
        <f t="shared" si="33"/>
        <v>0</v>
      </c>
      <c r="K579" s="59">
        <f t="shared" si="34"/>
        <v>111940000</v>
      </c>
      <c r="L579" s="59">
        <f t="shared" si="35"/>
        <v>0</v>
      </c>
    </row>
    <row r="580" spans="2:12" s="25" customFormat="1">
      <c r="B580" s="79">
        <f t="shared" si="36"/>
        <v>569</v>
      </c>
      <c r="C580" s="54" t="str">
        <f>'PER TRIWULAN'!I574</f>
        <v xml:space="preserve"> Purwodadi </v>
      </c>
      <c r="D580" s="36" t="str">
        <f>'PER TRIWULAN'!B574</f>
        <v>SD NEGERI 1 KEDUNGREJO</v>
      </c>
      <c r="E580" s="66">
        <f>'PER TRIWULAN'!X574</f>
        <v>130210000</v>
      </c>
      <c r="F580" s="75"/>
      <c r="G580" s="62"/>
      <c r="H580" s="62"/>
      <c r="I580" s="62"/>
      <c r="J580" s="62">
        <f t="shared" si="33"/>
        <v>0</v>
      </c>
      <c r="K580" s="59">
        <f t="shared" si="34"/>
        <v>130210000</v>
      </c>
      <c r="L580" s="59">
        <f t="shared" si="35"/>
        <v>0</v>
      </c>
    </row>
    <row r="581" spans="2:12" s="25" customFormat="1">
      <c r="B581" s="79">
        <f t="shared" si="36"/>
        <v>570</v>
      </c>
      <c r="C581" s="54" t="str">
        <f>'PER TRIWULAN'!I575</f>
        <v xml:space="preserve"> Purwodadi </v>
      </c>
      <c r="D581" s="36" t="str">
        <f>'PER TRIWULAN'!B575</f>
        <v>SD NEGERI 1 KURIPAN</v>
      </c>
      <c r="E581" s="66">
        <f>'PER TRIWULAN'!X575</f>
        <v>135430000</v>
      </c>
      <c r="F581" s="75"/>
      <c r="G581" s="62"/>
      <c r="H581" s="62"/>
      <c r="I581" s="62"/>
      <c r="J581" s="62">
        <f t="shared" si="33"/>
        <v>0</v>
      </c>
      <c r="K581" s="59">
        <f t="shared" si="34"/>
        <v>135430000</v>
      </c>
      <c r="L581" s="59">
        <f t="shared" si="35"/>
        <v>0</v>
      </c>
    </row>
    <row r="582" spans="2:12" s="25" customFormat="1">
      <c r="B582" s="79">
        <f t="shared" si="36"/>
        <v>571</v>
      </c>
      <c r="C582" s="54" t="str">
        <f>'PER TRIWULAN'!I576</f>
        <v xml:space="preserve"> Purwodadi </v>
      </c>
      <c r="D582" s="36" t="str">
        <f>'PER TRIWULAN'!B576</f>
        <v>SD NEGERI 1 NAMBUHAN</v>
      </c>
      <c r="E582" s="66">
        <f>'PER TRIWULAN'!X576</f>
        <v>153120000</v>
      </c>
      <c r="F582" s="75"/>
      <c r="G582" s="62"/>
      <c r="H582" s="62"/>
      <c r="I582" s="62"/>
      <c r="J582" s="62">
        <f t="shared" si="33"/>
        <v>0</v>
      </c>
      <c r="K582" s="59">
        <f t="shared" si="34"/>
        <v>153120000</v>
      </c>
      <c r="L582" s="59">
        <f t="shared" si="35"/>
        <v>0</v>
      </c>
    </row>
    <row r="583" spans="2:12" s="25" customFormat="1">
      <c r="B583" s="79">
        <f t="shared" si="36"/>
        <v>572</v>
      </c>
      <c r="C583" s="54" t="str">
        <f>'PER TRIWULAN'!I577</f>
        <v xml:space="preserve"> Purwodadi </v>
      </c>
      <c r="D583" s="36" t="str">
        <f>'PER TRIWULAN'!B577</f>
        <v>SD NEGERI 1 NGEMBAK</v>
      </c>
      <c r="E583" s="66">
        <f>'PER TRIWULAN'!X577</f>
        <v>98020000</v>
      </c>
      <c r="F583" s="75"/>
      <c r="G583" s="62"/>
      <c r="H583" s="62"/>
      <c r="I583" s="62"/>
      <c r="J583" s="62">
        <f t="shared" si="33"/>
        <v>0</v>
      </c>
      <c r="K583" s="59">
        <f t="shared" si="34"/>
        <v>98020000</v>
      </c>
      <c r="L583" s="59">
        <f t="shared" si="35"/>
        <v>0</v>
      </c>
    </row>
    <row r="584" spans="2:12" s="25" customFormat="1">
      <c r="B584" s="79">
        <f t="shared" si="36"/>
        <v>573</v>
      </c>
      <c r="C584" s="54" t="str">
        <f>'PER TRIWULAN'!I578</f>
        <v xml:space="preserve"> Purwodadi </v>
      </c>
      <c r="D584" s="36" t="str">
        <f>'PER TRIWULAN'!B578</f>
        <v>SD NEGERI 1 NGLOBAR</v>
      </c>
      <c r="E584" s="66">
        <f>'PER TRIWULAN'!X578</f>
        <v>75980000</v>
      </c>
      <c r="F584" s="75"/>
      <c r="G584" s="62"/>
      <c r="H584" s="62"/>
      <c r="I584" s="62"/>
      <c r="J584" s="62">
        <f t="shared" si="33"/>
        <v>0</v>
      </c>
      <c r="K584" s="59">
        <f t="shared" si="34"/>
        <v>75980000</v>
      </c>
      <c r="L584" s="59">
        <f t="shared" si="35"/>
        <v>0</v>
      </c>
    </row>
    <row r="585" spans="2:12" s="25" customFormat="1">
      <c r="B585" s="79">
        <f t="shared" si="36"/>
        <v>574</v>
      </c>
      <c r="C585" s="54" t="str">
        <f>'PER TRIWULAN'!I579</f>
        <v xml:space="preserve"> Purwodadi </v>
      </c>
      <c r="D585" s="36" t="str">
        <f>'PER TRIWULAN'!B579</f>
        <v>SD NEGERI 1 NGRAJI</v>
      </c>
      <c r="E585" s="66">
        <f>'PER TRIWULAN'!X579</f>
        <v>91350000</v>
      </c>
      <c r="F585" s="75"/>
      <c r="G585" s="62"/>
      <c r="H585" s="62"/>
      <c r="I585" s="62"/>
      <c r="J585" s="62">
        <f t="shared" si="33"/>
        <v>0</v>
      </c>
      <c r="K585" s="59">
        <f t="shared" si="34"/>
        <v>91350000</v>
      </c>
      <c r="L585" s="59">
        <f t="shared" si="35"/>
        <v>0</v>
      </c>
    </row>
    <row r="586" spans="2:12" s="25" customFormat="1">
      <c r="B586" s="79">
        <f t="shared" si="36"/>
        <v>575</v>
      </c>
      <c r="C586" s="54" t="str">
        <f>'PER TRIWULAN'!I580</f>
        <v xml:space="preserve"> Purwodadi </v>
      </c>
      <c r="D586" s="36" t="str">
        <f>'PER TRIWULAN'!B580</f>
        <v>SD NEGERI 1 PULOREJO</v>
      </c>
      <c r="E586" s="66">
        <f>'PER TRIWULAN'!X580</f>
        <v>102370000</v>
      </c>
      <c r="F586" s="75"/>
      <c r="G586" s="62"/>
      <c r="H586" s="62"/>
      <c r="I586" s="62"/>
      <c r="J586" s="62">
        <f t="shared" si="33"/>
        <v>0</v>
      </c>
      <c r="K586" s="59">
        <f t="shared" si="34"/>
        <v>102370000</v>
      </c>
      <c r="L586" s="59">
        <f t="shared" si="35"/>
        <v>0</v>
      </c>
    </row>
    <row r="587" spans="2:12" s="25" customFormat="1">
      <c r="B587" s="79">
        <f t="shared" si="36"/>
        <v>576</v>
      </c>
      <c r="C587" s="54" t="str">
        <f>'PER TRIWULAN'!I581</f>
        <v xml:space="preserve"> Purwodadi </v>
      </c>
      <c r="D587" s="36" t="str">
        <f>'PER TRIWULAN'!B581</f>
        <v>SD NEGERI 1 PURWODADI</v>
      </c>
      <c r="E587" s="66">
        <f>'PER TRIWULAN'!X581</f>
        <v>205030000</v>
      </c>
      <c r="F587" s="75"/>
      <c r="G587" s="62"/>
      <c r="H587" s="62"/>
      <c r="I587" s="62"/>
      <c r="J587" s="62">
        <f t="shared" si="33"/>
        <v>0</v>
      </c>
      <c r="K587" s="59">
        <f t="shared" si="34"/>
        <v>205030000</v>
      </c>
      <c r="L587" s="59">
        <f t="shared" si="35"/>
        <v>0</v>
      </c>
    </row>
    <row r="588" spans="2:12" s="25" customFormat="1">
      <c r="B588" s="79">
        <f t="shared" si="36"/>
        <v>577</v>
      </c>
      <c r="C588" s="54" t="str">
        <f>'PER TRIWULAN'!I582</f>
        <v xml:space="preserve"> Purwodadi </v>
      </c>
      <c r="D588" s="36" t="str">
        <f>'PER TRIWULAN'!B582</f>
        <v>SD NEGERI 1 PUTAT</v>
      </c>
      <c r="E588" s="66">
        <f>'PER TRIWULAN'!X582</f>
        <v>77140000</v>
      </c>
      <c r="F588" s="75"/>
      <c r="G588" s="62"/>
      <c r="H588" s="62"/>
      <c r="I588" s="62"/>
      <c r="J588" s="62">
        <f t="shared" si="33"/>
        <v>0</v>
      </c>
      <c r="K588" s="59">
        <f t="shared" si="34"/>
        <v>77140000</v>
      </c>
      <c r="L588" s="59">
        <f t="shared" si="35"/>
        <v>0</v>
      </c>
    </row>
    <row r="589" spans="2:12" s="25" customFormat="1">
      <c r="B589" s="79">
        <f t="shared" si="36"/>
        <v>578</v>
      </c>
      <c r="C589" s="54" t="str">
        <f>'PER TRIWULAN'!I583</f>
        <v xml:space="preserve"> Purwodadi </v>
      </c>
      <c r="D589" s="36" t="str">
        <f>'PER TRIWULAN'!B583</f>
        <v>SD NEGERI 1 WARUKARANGANYAR</v>
      </c>
      <c r="E589" s="66">
        <f>'PER TRIWULAN'!X583</f>
        <v>92510000</v>
      </c>
      <c r="F589" s="75"/>
      <c r="G589" s="62"/>
      <c r="H589" s="62"/>
      <c r="I589" s="62"/>
      <c r="J589" s="62">
        <f t="shared" ref="J589:J648" si="37">SUM(G589:I589)</f>
        <v>0</v>
      </c>
      <c r="K589" s="59">
        <f t="shared" ref="K589:K652" si="38">E589-F589</f>
        <v>92510000</v>
      </c>
      <c r="L589" s="59">
        <f t="shared" ref="L589:L652" si="39">F589-J589</f>
        <v>0</v>
      </c>
    </row>
    <row r="590" spans="2:12" s="25" customFormat="1">
      <c r="B590" s="79">
        <f t="shared" ref="B590:B653" si="40">B589+1</f>
        <v>579</v>
      </c>
      <c r="C590" s="54" t="str">
        <f>'PER TRIWULAN'!I584</f>
        <v xml:space="preserve"> Purwodadi </v>
      </c>
      <c r="D590" s="36" t="str">
        <f>'PER TRIWULAN'!B584</f>
        <v>SD NEGERI 10 PURWODADI</v>
      </c>
      <c r="E590" s="66">
        <f>'PER TRIWULAN'!X584</f>
        <v>120060000</v>
      </c>
      <c r="F590" s="75"/>
      <c r="G590" s="62"/>
      <c r="H590" s="62"/>
      <c r="I590" s="62"/>
      <c r="J590" s="62">
        <f t="shared" si="37"/>
        <v>0</v>
      </c>
      <c r="K590" s="59">
        <f t="shared" si="38"/>
        <v>120060000</v>
      </c>
      <c r="L590" s="59">
        <f t="shared" si="39"/>
        <v>0</v>
      </c>
    </row>
    <row r="591" spans="2:12" s="25" customFormat="1">
      <c r="B591" s="79">
        <f t="shared" si="40"/>
        <v>580</v>
      </c>
      <c r="C591" s="54" t="str">
        <f>'PER TRIWULAN'!I585</f>
        <v xml:space="preserve"> Purwodadi </v>
      </c>
      <c r="D591" s="36" t="str">
        <f>'PER TRIWULAN'!B585</f>
        <v>SD NEGERI 11 PURWODADI</v>
      </c>
      <c r="E591" s="66">
        <f>'PER TRIWULAN'!X585</f>
        <v>80620000</v>
      </c>
      <c r="F591" s="75"/>
      <c r="G591" s="62"/>
      <c r="H591" s="62"/>
      <c r="I591" s="62"/>
      <c r="J591" s="62">
        <f t="shared" si="37"/>
        <v>0</v>
      </c>
      <c r="K591" s="59">
        <f t="shared" si="38"/>
        <v>80620000</v>
      </c>
      <c r="L591" s="59">
        <f t="shared" si="39"/>
        <v>0</v>
      </c>
    </row>
    <row r="592" spans="2:12" s="25" customFormat="1">
      <c r="B592" s="79">
        <f t="shared" si="40"/>
        <v>581</v>
      </c>
      <c r="C592" s="54" t="str">
        <f>'PER TRIWULAN'!I586</f>
        <v xml:space="preserve"> Purwodadi </v>
      </c>
      <c r="D592" s="36" t="str">
        <f>'PER TRIWULAN'!B586</f>
        <v>SD NEGERI 12 PURWODADI</v>
      </c>
      <c r="E592" s="66">
        <f>'PER TRIWULAN'!X586</f>
        <v>380480000</v>
      </c>
      <c r="F592" s="75"/>
      <c r="G592" s="62"/>
      <c r="H592" s="62"/>
      <c r="I592" s="62"/>
      <c r="J592" s="62">
        <f t="shared" si="37"/>
        <v>0</v>
      </c>
      <c r="K592" s="59">
        <f t="shared" si="38"/>
        <v>380480000</v>
      </c>
      <c r="L592" s="59">
        <f t="shared" si="39"/>
        <v>0</v>
      </c>
    </row>
    <row r="593" spans="2:12" s="25" customFormat="1">
      <c r="B593" s="79">
        <f t="shared" si="40"/>
        <v>582</v>
      </c>
      <c r="C593" s="54" t="str">
        <f>'PER TRIWULAN'!I587</f>
        <v xml:space="preserve"> Purwodadi </v>
      </c>
      <c r="D593" s="36" t="str">
        <f>'PER TRIWULAN'!B587</f>
        <v>SD NEGERI 13 PURWODADI</v>
      </c>
      <c r="E593" s="66">
        <f>'PER TRIWULAN'!X587</f>
        <v>22185000</v>
      </c>
      <c r="F593" s="75"/>
      <c r="G593" s="62"/>
      <c r="H593" s="62"/>
      <c r="I593" s="62"/>
      <c r="J593" s="62">
        <f t="shared" si="37"/>
        <v>0</v>
      </c>
      <c r="K593" s="59">
        <f t="shared" si="38"/>
        <v>22185000</v>
      </c>
      <c r="L593" s="59">
        <f t="shared" si="39"/>
        <v>0</v>
      </c>
    </row>
    <row r="594" spans="2:12" s="25" customFormat="1">
      <c r="B594" s="79">
        <f t="shared" si="40"/>
        <v>583</v>
      </c>
      <c r="C594" s="54" t="str">
        <f>'PER TRIWULAN'!I588</f>
        <v xml:space="preserve"> Purwodadi </v>
      </c>
      <c r="D594" s="36" t="str">
        <f>'PER TRIWULAN'!B588</f>
        <v>SD NEGERI 14 PURWODADI</v>
      </c>
      <c r="E594" s="66">
        <f>'PER TRIWULAN'!X588</f>
        <v>77430000</v>
      </c>
      <c r="F594" s="75"/>
      <c r="G594" s="62"/>
      <c r="H594" s="62"/>
      <c r="I594" s="62"/>
      <c r="J594" s="62">
        <f t="shared" si="37"/>
        <v>0</v>
      </c>
      <c r="K594" s="59">
        <f t="shared" si="38"/>
        <v>77430000</v>
      </c>
      <c r="L594" s="59">
        <f t="shared" si="39"/>
        <v>0</v>
      </c>
    </row>
    <row r="595" spans="2:12" s="25" customFormat="1">
      <c r="B595" s="79">
        <f t="shared" si="40"/>
        <v>584</v>
      </c>
      <c r="C595" s="54" t="str">
        <f>'PER TRIWULAN'!I589</f>
        <v xml:space="preserve"> Purwodadi </v>
      </c>
      <c r="D595" s="36" t="str">
        <f>'PER TRIWULAN'!B589</f>
        <v>SD NEGERI 16 PURWODADI</v>
      </c>
      <c r="E595" s="66">
        <f>'PER TRIWULAN'!X589</f>
        <v>192270000</v>
      </c>
      <c r="F595" s="75"/>
      <c r="G595" s="62"/>
      <c r="H595" s="62"/>
      <c r="I595" s="62"/>
      <c r="J595" s="62">
        <f t="shared" si="37"/>
        <v>0</v>
      </c>
      <c r="K595" s="59">
        <f t="shared" si="38"/>
        <v>192270000</v>
      </c>
      <c r="L595" s="59">
        <f t="shared" si="39"/>
        <v>0</v>
      </c>
    </row>
    <row r="596" spans="2:12" s="25" customFormat="1">
      <c r="B596" s="79">
        <f t="shared" si="40"/>
        <v>585</v>
      </c>
      <c r="C596" s="54" t="str">
        <f>'PER TRIWULAN'!I590</f>
        <v xml:space="preserve"> Purwodadi </v>
      </c>
      <c r="D596" s="36" t="str">
        <f>'PER TRIWULAN'!B590</f>
        <v>SD NEGERI 2 CANDISARI</v>
      </c>
      <c r="E596" s="66">
        <f>'PER TRIWULAN'!X590</f>
        <v>60900000</v>
      </c>
      <c r="F596" s="75"/>
      <c r="G596" s="62"/>
      <c r="H596" s="62"/>
      <c r="I596" s="62"/>
      <c r="J596" s="62">
        <f t="shared" si="37"/>
        <v>0</v>
      </c>
      <c r="K596" s="59">
        <f t="shared" si="38"/>
        <v>60900000</v>
      </c>
      <c r="L596" s="59">
        <f t="shared" si="39"/>
        <v>0</v>
      </c>
    </row>
    <row r="597" spans="2:12" s="25" customFormat="1">
      <c r="B597" s="79">
        <f t="shared" si="40"/>
        <v>586</v>
      </c>
      <c r="C597" s="54" t="str">
        <f>'PER TRIWULAN'!I591</f>
        <v xml:space="preserve"> Purwodadi </v>
      </c>
      <c r="D597" s="36" t="str">
        <f>'PER TRIWULAN'!B591</f>
        <v>SD NEGERI 2 CINGKRONG</v>
      </c>
      <c r="E597" s="66">
        <f>'PER TRIWULAN'!X591</f>
        <v>98310000</v>
      </c>
      <c r="F597" s="75"/>
      <c r="G597" s="62"/>
      <c r="H597" s="62"/>
      <c r="I597" s="62"/>
      <c r="J597" s="62">
        <f t="shared" si="37"/>
        <v>0</v>
      </c>
      <c r="K597" s="59">
        <f t="shared" si="38"/>
        <v>98310000</v>
      </c>
      <c r="L597" s="59">
        <f t="shared" si="39"/>
        <v>0</v>
      </c>
    </row>
    <row r="598" spans="2:12" s="25" customFormat="1">
      <c r="B598" s="79">
        <f t="shared" si="40"/>
        <v>587</v>
      </c>
      <c r="C598" s="54" t="str">
        <f>'PER TRIWULAN'!I592</f>
        <v xml:space="preserve"> Purwodadi </v>
      </c>
      <c r="D598" s="36" t="str">
        <f>'PER TRIWULAN'!B592</f>
        <v>SD NEGERI 2 DANYANG</v>
      </c>
      <c r="E598" s="66">
        <f>'PER TRIWULAN'!X592</f>
        <v>174580000</v>
      </c>
      <c r="F598" s="75"/>
      <c r="G598" s="62"/>
      <c r="H598" s="62"/>
      <c r="I598" s="62"/>
      <c r="J598" s="62">
        <f t="shared" si="37"/>
        <v>0</v>
      </c>
      <c r="K598" s="59">
        <f t="shared" si="38"/>
        <v>174580000</v>
      </c>
      <c r="L598" s="59">
        <f t="shared" si="39"/>
        <v>0</v>
      </c>
    </row>
    <row r="599" spans="2:12" s="25" customFormat="1">
      <c r="B599" s="79">
        <f t="shared" si="40"/>
        <v>588</v>
      </c>
      <c r="C599" s="54" t="str">
        <f>'PER TRIWULAN'!I593</f>
        <v xml:space="preserve"> Purwodadi </v>
      </c>
      <c r="D599" s="36" t="str">
        <f>'PER TRIWULAN'!B593</f>
        <v>SD NEGERI 2 GENUKSURAN</v>
      </c>
      <c r="E599" s="66">
        <f>'PER TRIWULAN'!X593</f>
        <v>111650000</v>
      </c>
      <c r="F599" s="75"/>
      <c r="G599" s="62"/>
      <c r="H599" s="62"/>
      <c r="I599" s="62"/>
      <c r="J599" s="62">
        <f t="shared" si="37"/>
        <v>0</v>
      </c>
      <c r="K599" s="59">
        <f t="shared" si="38"/>
        <v>111650000</v>
      </c>
      <c r="L599" s="59">
        <f t="shared" si="39"/>
        <v>0</v>
      </c>
    </row>
    <row r="600" spans="2:12" s="25" customFormat="1">
      <c r="B600" s="79">
        <f t="shared" si="40"/>
        <v>589</v>
      </c>
      <c r="C600" s="54" t="str">
        <f>'PER TRIWULAN'!I594</f>
        <v xml:space="preserve"> Purwodadi </v>
      </c>
      <c r="D600" s="36" t="str">
        <f>'PER TRIWULAN'!B594</f>
        <v>SD NEGERI 2 KALONGAN</v>
      </c>
      <c r="E600" s="66">
        <f>'PER TRIWULAN'!X594</f>
        <v>103530000</v>
      </c>
      <c r="F600" s="75"/>
      <c r="G600" s="62"/>
      <c r="H600" s="62"/>
      <c r="I600" s="62"/>
      <c r="J600" s="62">
        <f t="shared" si="37"/>
        <v>0</v>
      </c>
      <c r="K600" s="59">
        <f t="shared" si="38"/>
        <v>103530000</v>
      </c>
      <c r="L600" s="59">
        <f t="shared" si="39"/>
        <v>0</v>
      </c>
    </row>
    <row r="601" spans="2:12" s="25" customFormat="1">
      <c r="B601" s="79">
        <f t="shared" si="40"/>
        <v>590</v>
      </c>
      <c r="C601" s="54" t="str">
        <f>'PER TRIWULAN'!I595</f>
        <v xml:space="preserve"> Purwodadi </v>
      </c>
      <c r="D601" s="36" t="str">
        <f>'PER TRIWULAN'!B595</f>
        <v>SD NEGERI 2 KANDANGAN</v>
      </c>
      <c r="E601" s="66">
        <f>'PER TRIWULAN'!X595</f>
        <v>109620000</v>
      </c>
      <c r="F601" s="75"/>
      <c r="G601" s="62"/>
      <c r="H601" s="62"/>
      <c r="I601" s="62"/>
      <c r="J601" s="62">
        <f t="shared" si="37"/>
        <v>0</v>
      </c>
      <c r="K601" s="59">
        <f t="shared" si="38"/>
        <v>109620000</v>
      </c>
      <c r="L601" s="59">
        <f t="shared" si="39"/>
        <v>0</v>
      </c>
    </row>
    <row r="602" spans="2:12" s="25" customFormat="1">
      <c r="B602" s="79">
        <f t="shared" si="40"/>
        <v>591</v>
      </c>
      <c r="C602" s="54" t="str">
        <f>'PER TRIWULAN'!I596</f>
        <v xml:space="preserve"> Purwodadi </v>
      </c>
      <c r="D602" s="36" t="str">
        <f>'PER TRIWULAN'!B596</f>
        <v>SD NEGERI 2 KEDUNGREJO</v>
      </c>
      <c r="E602" s="66">
        <f>'PER TRIWULAN'!X596</f>
        <v>117740000</v>
      </c>
      <c r="F602" s="75"/>
      <c r="G602" s="62"/>
      <c r="H602" s="62"/>
      <c r="I602" s="62"/>
      <c r="J602" s="62">
        <f t="shared" si="37"/>
        <v>0</v>
      </c>
      <c r="K602" s="59">
        <f t="shared" si="38"/>
        <v>117740000</v>
      </c>
      <c r="L602" s="59">
        <f t="shared" si="39"/>
        <v>0</v>
      </c>
    </row>
    <row r="603" spans="2:12" s="25" customFormat="1">
      <c r="B603" s="79">
        <f t="shared" si="40"/>
        <v>592</v>
      </c>
      <c r="C603" s="54" t="str">
        <f>'PER TRIWULAN'!I597</f>
        <v xml:space="preserve"> Purwodadi </v>
      </c>
      <c r="D603" s="36" t="str">
        <f>'PER TRIWULAN'!B597</f>
        <v>SD NEGERI 2 KURIPAN</v>
      </c>
      <c r="E603" s="66">
        <f>'PER TRIWULAN'!X597</f>
        <v>101210000</v>
      </c>
      <c r="F603" s="75"/>
      <c r="G603" s="62"/>
      <c r="H603" s="62"/>
      <c r="I603" s="62"/>
      <c r="J603" s="62">
        <f t="shared" si="37"/>
        <v>0</v>
      </c>
      <c r="K603" s="59">
        <f t="shared" si="38"/>
        <v>101210000</v>
      </c>
      <c r="L603" s="59">
        <f t="shared" si="39"/>
        <v>0</v>
      </c>
    </row>
    <row r="604" spans="2:12" s="25" customFormat="1">
      <c r="B604" s="79">
        <f t="shared" si="40"/>
        <v>593</v>
      </c>
      <c r="C604" s="54" t="str">
        <f>'PER TRIWULAN'!I598</f>
        <v xml:space="preserve"> Purwodadi </v>
      </c>
      <c r="D604" s="36" t="str">
        <f>'PER TRIWULAN'!B598</f>
        <v>SD NEGERI 2 NAMBUHAN</v>
      </c>
      <c r="E604" s="66">
        <f>'PER TRIWULAN'!X598</f>
        <v>126730000</v>
      </c>
      <c r="F604" s="75"/>
      <c r="G604" s="62"/>
      <c r="H604" s="62"/>
      <c r="I604" s="62"/>
      <c r="J604" s="62">
        <f t="shared" si="37"/>
        <v>0</v>
      </c>
      <c r="K604" s="59">
        <f t="shared" si="38"/>
        <v>126730000</v>
      </c>
      <c r="L604" s="59">
        <f t="shared" si="39"/>
        <v>0</v>
      </c>
    </row>
    <row r="605" spans="2:12" s="25" customFormat="1">
      <c r="B605" s="79">
        <f t="shared" si="40"/>
        <v>594</v>
      </c>
      <c r="C605" s="54" t="str">
        <f>'PER TRIWULAN'!I599</f>
        <v xml:space="preserve"> Purwodadi </v>
      </c>
      <c r="D605" s="36" t="str">
        <f>'PER TRIWULAN'!B599</f>
        <v>SD NEGERI 2 NGEMBAK</v>
      </c>
      <c r="E605" s="66">
        <f>'PER TRIWULAN'!X599</f>
        <v>116000000</v>
      </c>
      <c r="F605" s="75"/>
      <c r="G605" s="62"/>
      <c r="H605" s="62"/>
      <c r="I605" s="62"/>
      <c r="J605" s="62">
        <f t="shared" si="37"/>
        <v>0</v>
      </c>
      <c r="K605" s="59">
        <f t="shared" si="38"/>
        <v>116000000</v>
      </c>
      <c r="L605" s="59">
        <f t="shared" si="39"/>
        <v>0</v>
      </c>
    </row>
    <row r="606" spans="2:12" s="25" customFormat="1">
      <c r="B606" s="79">
        <f t="shared" si="40"/>
        <v>595</v>
      </c>
      <c r="C606" s="54" t="str">
        <f>'PER TRIWULAN'!I600</f>
        <v xml:space="preserve"> Purwodadi </v>
      </c>
      <c r="D606" s="36" t="str">
        <f>'PER TRIWULAN'!B600</f>
        <v>SD NEGERI 2 NGLOBAR</v>
      </c>
      <c r="E606" s="66">
        <f>'PER TRIWULAN'!X600</f>
        <v>59450000</v>
      </c>
      <c r="F606" s="75"/>
      <c r="G606" s="62"/>
      <c r="H606" s="62"/>
      <c r="I606" s="62"/>
      <c r="J606" s="62">
        <f t="shared" si="37"/>
        <v>0</v>
      </c>
      <c r="K606" s="59">
        <f t="shared" si="38"/>
        <v>59450000</v>
      </c>
      <c r="L606" s="59">
        <f t="shared" si="39"/>
        <v>0</v>
      </c>
    </row>
    <row r="607" spans="2:12" s="25" customFormat="1">
      <c r="B607" s="79">
        <f t="shared" si="40"/>
        <v>596</v>
      </c>
      <c r="C607" s="54" t="str">
        <f>'PER TRIWULAN'!I601</f>
        <v xml:space="preserve"> Purwodadi </v>
      </c>
      <c r="D607" s="36" t="str">
        <f>'PER TRIWULAN'!B601</f>
        <v>SD NEGERI 2 NGRAJI</v>
      </c>
      <c r="E607" s="66">
        <f>'PER TRIWULAN'!X601</f>
        <v>86130000</v>
      </c>
      <c r="F607" s="75"/>
      <c r="G607" s="62"/>
      <c r="H607" s="62"/>
      <c r="I607" s="62"/>
      <c r="J607" s="62">
        <f t="shared" si="37"/>
        <v>0</v>
      </c>
      <c r="K607" s="59">
        <f t="shared" si="38"/>
        <v>86130000</v>
      </c>
      <c r="L607" s="59">
        <f t="shared" si="39"/>
        <v>0</v>
      </c>
    </row>
    <row r="608" spans="2:12" s="25" customFormat="1">
      <c r="B608" s="79">
        <f t="shared" si="40"/>
        <v>597</v>
      </c>
      <c r="C608" s="54" t="str">
        <f>'PER TRIWULAN'!I602</f>
        <v xml:space="preserve"> Purwodadi </v>
      </c>
      <c r="D608" s="36" t="str">
        <f>'PER TRIWULAN'!B602</f>
        <v>SD NEGERI 2 PULOREJO</v>
      </c>
      <c r="E608" s="66">
        <f>'PER TRIWULAN'!X602</f>
        <v>95990000</v>
      </c>
      <c r="F608" s="75"/>
      <c r="G608" s="62"/>
      <c r="H608" s="62"/>
      <c r="I608" s="62"/>
      <c r="J608" s="62">
        <f t="shared" si="37"/>
        <v>0</v>
      </c>
      <c r="K608" s="59">
        <f t="shared" si="38"/>
        <v>95990000</v>
      </c>
      <c r="L608" s="59">
        <f t="shared" si="39"/>
        <v>0</v>
      </c>
    </row>
    <row r="609" spans="2:12" s="25" customFormat="1">
      <c r="B609" s="79">
        <f t="shared" si="40"/>
        <v>598</v>
      </c>
      <c r="C609" s="54" t="str">
        <f>'PER TRIWULAN'!I603</f>
        <v xml:space="preserve"> Purwodadi </v>
      </c>
      <c r="D609" s="36" t="str">
        <f>'PER TRIWULAN'!B603</f>
        <v>SD NEGERI 2 PURWODADI</v>
      </c>
      <c r="E609" s="66">
        <f>'PER TRIWULAN'!X603</f>
        <v>169650000</v>
      </c>
      <c r="F609" s="75"/>
      <c r="G609" s="62"/>
      <c r="H609" s="62"/>
      <c r="I609" s="62"/>
      <c r="J609" s="62">
        <f t="shared" si="37"/>
        <v>0</v>
      </c>
      <c r="K609" s="59">
        <f t="shared" si="38"/>
        <v>169650000</v>
      </c>
      <c r="L609" s="59">
        <f t="shared" si="39"/>
        <v>0</v>
      </c>
    </row>
    <row r="610" spans="2:12" s="25" customFormat="1">
      <c r="B610" s="79">
        <f t="shared" si="40"/>
        <v>599</v>
      </c>
      <c r="C610" s="54" t="str">
        <f>'PER TRIWULAN'!I604</f>
        <v xml:space="preserve"> Purwodadi </v>
      </c>
      <c r="D610" s="36" t="str">
        <f>'PER TRIWULAN'!B604</f>
        <v>SD NEGERI 2 PUTAT</v>
      </c>
      <c r="E610" s="66">
        <f>'PER TRIWULAN'!X604</f>
        <v>43500000</v>
      </c>
      <c r="F610" s="75"/>
      <c r="G610" s="62"/>
      <c r="H610" s="62"/>
      <c r="I610" s="62"/>
      <c r="J610" s="62">
        <f t="shared" si="37"/>
        <v>0</v>
      </c>
      <c r="K610" s="59">
        <f t="shared" si="38"/>
        <v>43500000</v>
      </c>
      <c r="L610" s="59">
        <f t="shared" si="39"/>
        <v>0</v>
      </c>
    </row>
    <row r="611" spans="2:12" s="25" customFormat="1">
      <c r="B611" s="79">
        <f t="shared" si="40"/>
        <v>600</v>
      </c>
      <c r="C611" s="54" t="str">
        <f>'PER TRIWULAN'!I605</f>
        <v xml:space="preserve"> Purwodadi </v>
      </c>
      <c r="D611" s="36" t="str">
        <f>'PER TRIWULAN'!B605</f>
        <v>SD NEGERI 2 WARUKARANGANYAR</v>
      </c>
      <c r="E611" s="66">
        <f>'PER TRIWULAN'!X605</f>
        <v>110780000</v>
      </c>
      <c r="F611" s="75"/>
      <c r="G611" s="62"/>
      <c r="H611" s="62"/>
      <c r="I611" s="62"/>
      <c r="J611" s="62">
        <f t="shared" si="37"/>
        <v>0</v>
      </c>
      <c r="K611" s="59">
        <f t="shared" si="38"/>
        <v>110780000</v>
      </c>
      <c r="L611" s="59">
        <f t="shared" si="39"/>
        <v>0</v>
      </c>
    </row>
    <row r="612" spans="2:12" s="25" customFormat="1">
      <c r="B612" s="79">
        <f t="shared" si="40"/>
        <v>601</v>
      </c>
      <c r="C612" s="54" t="str">
        <f>'PER TRIWULAN'!I606</f>
        <v xml:space="preserve"> Purwodadi </v>
      </c>
      <c r="D612" s="36" t="str">
        <f>'PER TRIWULAN'!B606</f>
        <v>SD NEGERI 3 CANDISARI</v>
      </c>
      <c r="E612" s="66">
        <f>'PER TRIWULAN'!X606</f>
        <v>77720000</v>
      </c>
      <c r="F612" s="75"/>
      <c r="G612" s="62"/>
      <c r="H612" s="62"/>
      <c r="I612" s="62"/>
      <c r="J612" s="62">
        <f t="shared" si="37"/>
        <v>0</v>
      </c>
      <c r="K612" s="59">
        <f t="shared" si="38"/>
        <v>77720000</v>
      </c>
      <c r="L612" s="59">
        <f t="shared" si="39"/>
        <v>0</v>
      </c>
    </row>
    <row r="613" spans="2:12" s="25" customFormat="1">
      <c r="B613" s="79">
        <f t="shared" si="40"/>
        <v>602</v>
      </c>
      <c r="C613" s="54" t="str">
        <f>'PER TRIWULAN'!I607</f>
        <v xml:space="preserve"> Purwodadi </v>
      </c>
      <c r="D613" s="36" t="str">
        <f>'PER TRIWULAN'!B607</f>
        <v>SD NEGERI 3 CINGKRONG</v>
      </c>
      <c r="E613" s="66">
        <f>'PER TRIWULAN'!X607</f>
        <v>76125000</v>
      </c>
      <c r="F613" s="75"/>
      <c r="G613" s="62"/>
      <c r="H613" s="62"/>
      <c r="I613" s="62"/>
      <c r="J613" s="62">
        <f t="shared" si="37"/>
        <v>0</v>
      </c>
      <c r="K613" s="59">
        <f t="shared" si="38"/>
        <v>76125000</v>
      </c>
      <c r="L613" s="59">
        <f t="shared" si="39"/>
        <v>0</v>
      </c>
    </row>
    <row r="614" spans="2:12" s="25" customFormat="1">
      <c r="B614" s="79">
        <f t="shared" si="40"/>
        <v>603</v>
      </c>
      <c r="C614" s="54" t="str">
        <f>'PER TRIWULAN'!I608</f>
        <v xml:space="preserve"> Purwodadi </v>
      </c>
      <c r="D614" s="36" t="str">
        <f>'PER TRIWULAN'!B608</f>
        <v>SD NEGERI 3 DANYANG</v>
      </c>
      <c r="E614" s="66">
        <f>'PER TRIWULAN'!X608</f>
        <v>54230000</v>
      </c>
      <c r="F614" s="75"/>
      <c r="G614" s="62"/>
      <c r="H614" s="62"/>
      <c r="I614" s="62"/>
      <c r="J614" s="62">
        <f t="shared" si="37"/>
        <v>0</v>
      </c>
      <c r="K614" s="59">
        <f t="shared" si="38"/>
        <v>54230000</v>
      </c>
      <c r="L614" s="59">
        <f t="shared" si="39"/>
        <v>0</v>
      </c>
    </row>
    <row r="615" spans="2:12" s="25" customFormat="1">
      <c r="B615" s="79">
        <f t="shared" si="40"/>
        <v>604</v>
      </c>
      <c r="C615" s="54" t="str">
        <f>'PER TRIWULAN'!I609</f>
        <v xml:space="preserve"> Purwodadi </v>
      </c>
      <c r="D615" s="36" t="str">
        <f>'PER TRIWULAN'!B609</f>
        <v>SD NEGERI 3 GENUKSURAN</v>
      </c>
      <c r="E615" s="66">
        <f>'PER TRIWULAN'!X609</f>
        <v>18705000</v>
      </c>
      <c r="F615" s="75"/>
      <c r="G615" s="62"/>
      <c r="H615" s="62"/>
      <c r="I615" s="62"/>
      <c r="J615" s="62">
        <f t="shared" si="37"/>
        <v>0</v>
      </c>
      <c r="K615" s="59">
        <f t="shared" si="38"/>
        <v>18705000</v>
      </c>
      <c r="L615" s="59">
        <f t="shared" si="39"/>
        <v>0</v>
      </c>
    </row>
    <row r="616" spans="2:12" s="25" customFormat="1">
      <c r="B616" s="79">
        <f t="shared" si="40"/>
        <v>605</v>
      </c>
      <c r="C616" s="54" t="str">
        <f>'PER TRIWULAN'!I610</f>
        <v xml:space="preserve"> Purwodadi </v>
      </c>
      <c r="D616" s="36" t="str">
        <f>'PER TRIWULAN'!B610</f>
        <v>SD NEGERI 3 KALONGAN</v>
      </c>
      <c r="E616" s="66">
        <f>'PER TRIWULAN'!X610</f>
        <v>62060000</v>
      </c>
      <c r="F616" s="75"/>
      <c r="G616" s="62"/>
      <c r="H616" s="62"/>
      <c r="I616" s="62"/>
      <c r="J616" s="62">
        <f t="shared" si="37"/>
        <v>0</v>
      </c>
      <c r="K616" s="59">
        <f t="shared" si="38"/>
        <v>62060000</v>
      </c>
      <c r="L616" s="59">
        <f t="shared" si="39"/>
        <v>0</v>
      </c>
    </row>
    <row r="617" spans="2:12" s="25" customFormat="1">
      <c r="B617" s="79">
        <f t="shared" si="40"/>
        <v>606</v>
      </c>
      <c r="C617" s="54" t="str">
        <f>'PER TRIWULAN'!I611</f>
        <v xml:space="preserve"> Purwodadi </v>
      </c>
      <c r="D617" s="36" t="str">
        <f>'PER TRIWULAN'!B611</f>
        <v>SD NEGERI 3 KANDANGAN</v>
      </c>
      <c r="E617" s="66">
        <f>'PER TRIWULAN'!X611</f>
        <v>97730000</v>
      </c>
      <c r="F617" s="75"/>
      <c r="G617" s="62"/>
      <c r="H617" s="62"/>
      <c r="I617" s="62"/>
      <c r="J617" s="62">
        <f t="shared" si="37"/>
        <v>0</v>
      </c>
      <c r="K617" s="59">
        <f t="shared" si="38"/>
        <v>97730000</v>
      </c>
      <c r="L617" s="59">
        <f t="shared" si="39"/>
        <v>0</v>
      </c>
    </row>
    <row r="618" spans="2:12" s="25" customFormat="1">
      <c r="B618" s="79">
        <f t="shared" si="40"/>
        <v>607</v>
      </c>
      <c r="C618" s="54" t="str">
        <f>'PER TRIWULAN'!I612</f>
        <v xml:space="preserve"> Purwodadi </v>
      </c>
      <c r="D618" s="36" t="str">
        <f>'PER TRIWULAN'!B612</f>
        <v>SD NEGERI 3 KEDUNGREJO</v>
      </c>
      <c r="E618" s="66">
        <f>'PER TRIWULAN'!X612</f>
        <v>55390000</v>
      </c>
      <c r="F618" s="75"/>
      <c r="G618" s="62"/>
      <c r="H618" s="62"/>
      <c r="I618" s="62"/>
      <c r="J618" s="62">
        <f t="shared" si="37"/>
        <v>0</v>
      </c>
      <c r="K618" s="59">
        <f t="shared" si="38"/>
        <v>55390000</v>
      </c>
      <c r="L618" s="59">
        <f t="shared" si="39"/>
        <v>0</v>
      </c>
    </row>
    <row r="619" spans="2:12" s="25" customFormat="1">
      <c r="B619" s="79">
        <f t="shared" si="40"/>
        <v>608</v>
      </c>
      <c r="C619" s="54" t="str">
        <f>'PER TRIWULAN'!I613</f>
        <v xml:space="preserve"> Purwodadi </v>
      </c>
      <c r="D619" s="36" t="str">
        <f>'PER TRIWULAN'!B613</f>
        <v>SD NEGERI 3 KURIPAN</v>
      </c>
      <c r="E619" s="66">
        <f>'PER TRIWULAN'!X613</f>
        <v>121220000</v>
      </c>
      <c r="F619" s="75"/>
      <c r="G619" s="62"/>
      <c r="H619" s="62"/>
      <c r="I619" s="62"/>
      <c r="J619" s="62">
        <f t="shared" si="37"/>
        <v>0</v>
      </c>
      <c r="K619" s="59">
        <f t="shared" si="38"/>
        <v>121220000</v>
      </c>
      <c r="L619" s="59">
        <f t="shared" si="39"/>
        <v>0</v>
      </c>
    </row>
    <row r="620" spans="2:12" s="25" customFormat="1">
      <c r="B620" s="79">
        <f t="shared" si="40"/>
        <v>609</v>
      </c>
      <c r="C620" s="54" t="str">
        <f>'PER TRIWULAN'!I614</f>
        <v xml:space="preserve"> Purwodadi </v>
      </c>
      <c r="D620" s="36" t="str">
        <f>'PER TRIWULAN'!B614</f>
        <v>SD NEGERI 3 NAMBUHAN</v>
      </c>
      <c r="E620" s="66">
        <f>'PER TRIWULAN'!X614</f>
        <v>98310000</v>
      </c>
      <c r="F620" s="75"/>
      <c r="G620" s="62"/>
      <c r="H620" s="62"/>
      <c r="I620" s="62"/>
      <c r="J620" s="62">
        <f t="shared" si="37"/>
        <v>0</v>
      </c>
      <c r="K620" s="59">
        <f t="shared" si="38"/>
        <v>98310000</v>
      </c>
      <c r="L620" s="59">
        <f t="shared" si="39"/>
        <v>0</v>
      </c>
    </row>
    <row r="621" spans="2:12" s="25" customFormat="1">
      <c r="B621" s="79">
        <f t="shared" si="40"/>
        <v>610</v>
      </c>
      <c r="C621" s="54" t="str">
        <f>'PER TRIWULAN'!I615</f>
        <v xml:space="preserve"> Purwodadi </v>
      </c>
      <c r="D621" s="36" t="str">
        <f>'PER TRIWULAN'!B615</f>
        <v>SD NEGERI 3 NGEMBAK</v>
      </c>
      <c r="E621" s="66">
        <f>'PER TRIWULAN'!X615</f>
        <v>57710000</v>
      </c>
      <c r="F621" s="75"/>
      <c r="G621" s="62"/>
      <c r="H621" s="62"/>
      <c r="I621" s="62"/>
      <c r="J621" s="62">
        <f t="shared" si="37"/>
        <v>0</v>
      </c>
      <c r="K621" s="59">
        <f t="shared" si="38"/>
        <v>57710000</v>
      </c>
      <c r="L621" s="59">
        <f t="shared" si="39"/>
        <v>0</v>
      </c>
    </row>
    <row r="622" spans="2:12" s="25" customFormat="1">
      <c r="B622" s="79">
        <f t="shared" si="40"/>
        <v>611</v>
      </c>
      <c r="C622" s="54" t="str">
        <f>'PER TRIWULAN'!I616</f>
        <v xml:space="preserve"> Purwodadi </v>
      </c>
      <c r="D622" s="36" t="str">
        <f>'PER TRIWULAN'!B616</f>
        <v>SD NEGERI 3 NGLOBAR</v>
      </c>
      <c r="E622" s="66">
        <f>'PER TRIWULAN'!X616</f>
        <v>99760000</v>
      </c>
      <c r="F622" s="75"/>
      <c r="G622" s="62"/>
      <c r="H622" s="62"/>
      <c r="I622" s="62"/>
      <c r="J622" s="62">
        <f t="shared" si="37"/>
        <v>0</v>
      </c>
      <c r="K622" s="59">
        <f t="shared" si="38"/>
        <v>99760000</v>
      </c>
      <c r="L622" s="59">
        <f t="shared" si="39"/>
        <v>0</v>
      </c>
    </row>
    <row r="623" spans="2:12" s="25" customFormat="1">
      <c r="B623" s="79">
        <f t="shared" si="40"/>
        <v>612</v>
      </c>
      <c r="C623" s="54" t="str">
        <f>'PER TRIWULAN'!I617</f>
        <v xml:space="preserve"> Purwodadi </v>
      </c>
      <c r="D623" s="36" t="str">
        <f>'PER TRIWULAN'!B617</f>
        <v>SD NEGERI 3 NGRAJI</v>
      </c>
      <c r="E623" s="66">
        <f>'PER TRIWULAN'!X617</f>
        <v>147320000</v>
      </c>
      <c r="F623" s="75"/>
      <c r="G623" s="62"/>
      <c r="H623" s="62"/>
      <c r="I623" s="62"/>
      <c r="J623" s="62">
        <f t="shared" si="37"/>
        <v>0</v>
      </c>
      <c r="K623" s="59">
        <f t="shared" si="38"/>
        <v>147320000</v>
      </c>
      <c r="L623" s="59">
        <f t="shared" si="39"/>
        <v>0</v>
      </c>
    </row>
    <row r="624" spans="2:12" s="25" customFormat="1">
      <c r="B624" s="79">
        <f t="shared" si="40"/>
        <v>613</v>
      </c>
      <c r="C624" s="54" t="str">
        <f>'PER TRIWULAN'!I618</f>
        <v xml:space="preserve"> Purwodadi </v>
      </c>
      <c r="D624" s="36" t="str">
        <f>'PER TRIWULAN'!B618</f>
        <v>SD NEGERI 3 PURWODADI</v>
      </c>
      <c r="E624" s="66">
        <f>'PER TRIWULAN'!X618</f>
        <v>203870000</v>
      </c>
      <c r="F624" s="75"/>
      <c r="G624" s="62"/>
      <c r="H624" s="62"/>
      <c r="I624" s="62"/>
      <c r="J624" s="62">
        <f t="shared" si="37"/>
        <v>0</v>
      </c>
      <c r="K624" s="59">
        <f t="shared" si="38"/>
        <v>203870000</v>
      </c>
      <c r="L624" s="59">
        <f t="shared" si="39"/>
        <v>0</v>
      </c>
    </row>
    <row r="625" spans="2:12" s="25" customFormat="1">
      <c r="B625" s="79">
        <f t="shared" si="40"/>
        <v>614</v>
      </c>
      <c r="C625" s="54" t="str">
        <f>'PER TRIWULAN'!I619</f>
        <v xml:space="preserve"> Purwodadi </v>
      </c>
      <c r="D625" s="36" t="str">
        <f>'PER TRIWULAN'!B619</f>
        <v>SD NEGERI 3 PUTAT</v>
      </c>
      <c r="E625" s="66">
        <f>'PER TRIWULAN'!X619</f>
        <v>76270000</v>
      </c>
      <c r="F625" s="75"/>
      <c r="G625" s="62"/>
      <c r="H625" s="62"/>
      <c r="I625" s="62"/>
      <c r="J625" s="62">
        <f t="shared" si="37"/>
        <v>0</v>
      </c>
      <c r="K625" s="59">
        <f t="shared" si="38"/>
        <v>76270000</v>
      </c>
      <c r="L625" s="59">
        <f t="shared" si="39"/>
        <v>0</v>
      </c>
    </row>
    <row r="626" spans="2:12" s="25" customFormat="1">
      <c r="B626" s="79">
        <f t="shared" si="40"/>
        <v>615</v>
      </c>
      <c r="C626" s="54" t="str">
        <f>'PER TRIWULAN'!I620</f>
        <v xml:space="preserve"> Purwodadi </v>
      </c>
      <c r="D626" s="36" t="str">
        <f>'PER TRIWULAN'!B620</f>
        <v>SD NEGERI 4 CINGKRONG</v>
      </c>
      <c r="E626" s="66">
        <f>'PER TRIWULAN'!X620</f>
        <v>92800000</v>
      </c>
      <c r="F626" s="75"/>
      <c r="G626" s="62"/>
      <c r="H626" s="62"/>
      <c r="I626" s="62"/>
      <c r="J626" s="62">
        <f t="shared" si="37"/>
        <v>0</v>
      </c>
      <c r="K626" s="59">
        <f t="shared" si="38"/>
        <v>92800000</v>
      </c>
      <c r="L626" s="59">
        <f t="shared" si="39"/>
        <v>0</v>
      </c>
    </row>
    <row r="627" spans="2:12" s="25" customFormat="1">
      <c r="B627" s="79">
        <f t="shared" si="40"/>
        <v>616</v>
      </c>
      <c r="C627" s="54" t="str">
        <f>'PER TRIWULAN'!I621</f>
        <v xml:space="preserve"> Purwodadi </v>
      </c>
      <c r="D627" s="36" t="str">
        <f>'PER TRIWULAN'!B621</f>
        <v>SD NEGERI 4 KURIPAN</v>
      </c>
      <c r="E627" s="66">
        <f>'PER TRIWULAN'!X621</f>
        <v>103965000</v>
      </c>
      <c r="F627" s="75"/>
      <c r="G627" s="62"/>
      <c r="H627" s="62"/>
      <c r="I627" s="62"/>
      <c r="J627" s="62">
        <f t="shared" si="37"/>
        <v>0</v>
      </c>
      <c r="K627" s="59">
        <f t="shared" si="38"/>
        <v>103965000</v>
      </c>
      <c r="L627" s="59">
        <f t="shared" si="39"/>
        <v>0</v>
      </c>
    </row>
    <row r="628" spans="2:12" s="25" customFormat="1">
      <c r="B628" s="79">
        <f t="shared" si="40"/>
        <v>617</v>
      </c>
      <c r="C628" s="54" t="str">
        <f>'PER TRIWULAN'!I622</f>
        <v xml:space="preserve"> Purwodadi </v>
      </c>
      <c r="D628" s="36" t="str">
        <f>'PER TRIWULAN'!B622</f>
        <v>SD NEGERI 4 NAMBUHAN</v>
      </c>
      <c r="E628" s="66">
        <f>'PER TRIWULAN'!X622</f>
        <v>60320000</v>
      </c>
      <c r="F628" s="75"/>
      <c r="G628" s="62"/>
      <c r="H628" s="62"/>
      <c r="I628" s="62"/>
      <c r="J628" s="62">
        <f t="shared" si="37"/>
        <v>0</v>
      </c>
      <c r="K628" s="59">
        <f t="shared" si="38"/>
        <v>60320000</v>
      </c>
      <c r="L628" s="59">
        <f t="shared" si="39"/>
        <v>0</v>
      </c>
    </row>
    <row r="629" spans="2:12" s="25" customFormat="1">
      <c r="B629" s="79">
        <f t="shared" si="40"/>
        <v>618</v>
      </c>
      <c r="C629" s="54" t="str">
        <f>'PER TRIWULAN'!I623</f>
        <v xml:space="preserve"> Purwodadi </v>
      </c>
      <c r="D629" s="36" t="str">
        <f>'PER TRIWULAN'!B623</f>
        <v>SD NEGERI 4 NGEMBAK</v>
      </c>
      <c r="E629" s="66">
        <f>'PER TRIWULAN'!X623</f>
        <v>74820000</v>
      </c>
      <c r="F629" s="75"/>
      <c r="G629" s="62"/>
      <c r="H629" s="62"/>
      <c r="I629" s="62"/>
      <c r="J629" s="62">
        <f t="shared" si="37"/>
        <v>0</v>
      </c>
      <c r="K629" s="59">
        <f t="shared" si="38"/>
        <v>74820000</v>
      </c>
      <c r="L629" s="59">
        <f t="shared" si="39"/>
        <v>0</v>
      </c>
    </row>
    <row r="630" spans="2:12" s="25" customFormat="1">
      <c r="B630" s="79">
        <f t="shared" si="40"/>
        <v>619</v>
      </c>
      <c r="C630" s="54" t="str">
        <f>'PER TRIWULAN'!I624</f>
        <v xml:space="preserve"> Purwodadi </v>
      </c>
      <c r="D630" s="36" t="str">
        <f>'PER TRIWULAN'!B624</f>
        <v>SD NEGERI 4 NGRAJI</v>
      </c>
      <c r="E630" s="66">
        <f>'PER TRIWULAN'!X624</f>
        <v>111940000</v>
      </c>
      <c r="F630" s="75"/>
      <c r="G630" s="62"/>
      <c r="H630" s="62"/>
      <c r="I630" s="62"/>
      <c r="J630" s="62">
        <f t="shared" si="37"/>
        <v>0</v>
      </c>
      <c r="K630" s="59">
        <f t="shared" si="38"/>
        <v>111940000</v>
      </c>
      <c r="L630" s="59">
        <f t="shared" si="39"/>
        <v>0</v>
      </c>
    </row>
    <row r="631" spans="2:12" s="25" customFormat="1">
      <c r="B631" s="79">
        <f t="shared" si="40"/>
        <v>620</v>
      </c>
      <c r="C631" s="54" t="str">
        <f>'PER TRIWULAN'!I625</f>
        <v xml:space="preserve"> Purwodadi </v>
      </c>
      <c r="D631" s="36" t="str">
        <f>'PER TRIWULAN'!B625</f>
        <v>SD NEGERI 4 PURWODADI</v>
      </c>
      <c r="E631" s="66">
        <f>'PER TRIWULAN'!X625</f>
        <v>355540000</v>
      </c>
      <c r="F631" s="75"/>
      <c r="G631" s="62"/>
      <c r="H631" s="62"/>
      <c r="I631" s="62"/>
      <c r="J631" s="62">
        <f t="shared" si="37"/>
        <v>0</v>
      </c>
      <c r="K631" s="59">
        <f t="shared" si="38"/>
        <v>355540000</v>
      </c>
      <c r="L631" s="59">
        <f t="shared" si="39"/>
        <v>0</v>
      </c>
    </row>
    <row r="632" spans="2:12" s="25" customFormat="1">
      <c r="B632" s="79">
        <f t="shared" si="40"/>
        <v>621</v>
      </c>
      <c r="C632" s="54" t="str">
        <f>'PER TRIWULAN'!I626</f>
        <v xml:space="preserve"> Purwodadi </v>
      </c>
      <c r="D632" s="36" t="str">
        <f>'PER TRIWULAN'!B626</f>
        <v>SD NEGERI 5 KURIPAN</v>
      </c>
      <c r="E632" s="66">
        <f>'PER TRIWULAN'!X626</f>
        <v>61190000</v>
      </c>
      <c r="F632" s="75"/>
      <c r="G632" s="62"/>
      <c r="H632" s="62"/>
      <c r="I632" s="62"/>
      <c r="J632" s="62">
        <f t="shared" si="37"/>
        <v>0</v>
      </c>
      <c r="K632" s="59">
        <f t="shared" si="38"/>
        <v>61190000</v>
      </c>
      <c r="L632" s="59">
        <f t="shared" si="39"/>
        <v>0</v>
      </c>
    </row>
    <row r="633" spans="2:12" s="25" customFormat="1">
      <c r="B633" s="79">
        <f t="shared" si="40"/>
        <v>622</v>
      </c>
      <c r="C633" s="54" t="str">
        <f>'PER TRIWULAN'!I627</f>
        <v xml:space="preserve"> Purwodadi </v>
      </c>
      <c r="D633" s="36" t="str">
        <f>'PER TRIWULAN'!B627</f>
        <v>SD NEGERI 5 NGRAJI</v>
      </c>
      <c r="E633" s="66">
        <f>'PER TRIWULAN'!X627</f>
        <v>99470000</v>
      </c>
      <c r="F633" s="75"/>
      <c r="G633" s="62"/>
      <c r="H633" s="62"/>
      <c r="I633" s="62"/>
      <c r="J633" s="62">
        <f t="shared" si="37"/>
        <v>0</v>
      </c>
      <c r="K633" s="59">
        <f t="shared" si="38"/>
        <v>99470000</v>
      </c>
      <c r="L633" s="59">
        <f t="shared" si="39"/>
        <v>0</v>
      </c>
    </row>
    <row r="634" spans="2:12" s="25" customFormat="1">
      <c r="B634" s="79">
        <f t="shared" si="40"/>
        <v>623</v>
      </c>
      <c r="C634" s="54" t="str">
        <f>'PER TRIWULAN'!I628</f>
        <v xml:space="preserve"> Purwodadi </v>
      </c>
      <c r="D634" s="36" t="str">
        <f>'PER TRIWULAN'!B628</f>
        <v>SD NEGERI 5 PURWODADI</v>
      </c>
      <c r="E634" s="66">
        <f>'PER TRIWULAN'!X628</f>
        <v>121800000</v>
      </c>
      <c r="F634" s="75"/>
      <c r="G634" s="62"/>
      <c r="H634" s="62"/>
      <c r="I634" s="62"/>
      <c r="J634" s="62">
        <f t="shared" si="37"/>
        <v>0</v>
      </c>
      <c r="K634" s="59">
        <f t="shared" si="38"/>
        <v>121800000</v>
      </c>
      <c r="L634" s="59">
        <f t="shared" si="39"/>
        <v>0</v>
      </c>
    </row>
    <row r="635" spans="2:12" s="25" customFormat="1">
      <c r="B635" s="79">
        <f t="shared" si="40"/>
        <v>624</v>
      </c>
      <c r="C635" s="54" t="str">
        <f>'PER TRIWULAN'!I629</f>
        <v xml:space="preserve"> Purwodadi </v>
      </c>
      <c r="D635" s="36" t="str">
        <f>'PER TRIWULAN'!B629</f>
        <v>SD NEGERI 6 KURIPAN</v>
      </c>
      <c r="E635" s="66">
        <f>'PER TRIWULAN'!X629</f>
        <v>67860000</v>
      </c>
      <c r="F635" s="75"/>
      <c r="G635" s="62"/>
      <c r="H635" s="62"/>
      <c r="I635" s="62"/>
      <c r="J635" s="62">
        <f t="shared" si="37"/>
        <v>0</v>
      </c>
      <c r="K635" s="59">
        <f t="shared" si="38"/>
        <v>67860000</v>
      </c>
      <c r="L635" s="59">
        <f t="shared" si="39"/>
        <v>0</v>
      </c>
    </row>
    <row r="636" spans="2:12" s="25" customFormat="1">
      <c r="B636" s="79">
        <f t="shared" si="40"/>
        <v>625</v>
      </c>
      <c r="C636" s="54" t="str">
        <f>'PER TRIWULAN'!I630</f>
        <v xml:space="preserve"> Purwodadi </v>
      </c>
      <c r="D636" s="36" t="str">
        <f>'PER TRIWULAN'!B630</f>
        <v>SD NEGERI 6 PURWODADI</v>
      </c>
      <c r="E636" s="66">
        <f>'PER TRIWULAN'!X630</f>
        <v>147900000</v>
      </c>
      <c r="F636" s="75"/>
      <c r="G636" s="62"/>
      <c r="H636" s="62"/>
      <c r="I636" s="62"/>
      <c r="J636" s="62">
        <f t="shared" si="37"/>
        <v>0</v>
      </c>
      <c r="K636" s="59">
        <f t="shared" si="38"/>
        <v>147900000</v>
      </c>
      <c r="L636" s="59">
        <f t="shared" si="39"/>
        <v>0</v>
      </c>
    </row>
    <row r="637" spans="2:12" s="25" customFormat="1">
      <c r="B637" s="79">
        <f t="shared" si="40"/>
        <v>626</v>
      </c>
      <c r="C637" s="54" t="str">
        <f>'PER TRIWULAN'!I631</f>
        <v xml:space="preserve"> Purwodadi </v>
      </c>
      <c r="D637" s="36" t="str">
        <f>'PER TRIWULAN'!B631</f>
        <v>SD NEGERI 7 KURIPAN</v>
      </c>
      <c r="E637" s="66">
        <f>'PER TRIWULAN'!X631</f>
        <v>100050000</v>
      </c>
      <c r="F637" s="75"/>
      <c r="G637" s="62"/>
      <c r="H637" s="62"/>
      <c r="I637" s="62"/>
      <c r="J637" s="62">
        <f t="shared" si="37"/>
        <v>0</v>
      </c>
      <c r="K637" s="59">
        <f t="shared" si="38"/>
        <v>100050000</v>
      </c>
      <c r="L637" s="59">
        <f t="shared" si="39"/>
        <v>0</v>
      </c>
    </row>
    <row r="638" spans="2:12" s="25" customFormat="1">
      <c r="B638" s="79">
        <f t="shared" si="40"/>
        <v>627</v>
      </c>
      <c r="C638" s="54" t="str">
        <f>'PER TRIWULAN'!I632</f>
        <v xml:space="preserve"> Purwodadi </v>
      </c>
      <c r="D638" s="36" t="str">
        <f>'PER TRIWULAN'!B632</f>
        <v>SD NEGERI 8 PURWODADI</v>
      </c>
      <c r="E638" s="66">
        <f>'PER TRIWULAN'!X632</f>
        <v>130790000</v>
      </c>
      <c r="F638" s="75"/>
      <c r="G638" s="62"/>
      <c r="H638" s="62"/>
      <c r="I638" s="62"/>
      <c r="J638" s="62">
        <f t="shared" si="37"/>
        <v>0</v>
      </c>
      <c r="K638" s="59">
        <f t="shared" si="38"/>
        <v>130790000</v>
      </c>
      <c r="L638" s="59">
        <f t="shared" si="39"/>
        <v>0</v>
      </c>
    </row>
    <row r="639" spans="2:12" s="25" customFormat="1">
      <c r="B639" s="79">
        <f t="shared" si="40"/>
        <v>628</v>
      </c>
      <c r="C639" s="54" t="str">
        <f>'PER TRIWULAN'!I633</f>
        <v xml:space="preserve"> Purwodadi </v>
      </c>
      <c r="D639" s="36" t="str">
        <f>'PER TRIWULAN'!B633</f>
        <v>SD NEGERI 9 PURWODADI</v>
      </c>
      <c r="E639" s="66">
        <f>'PER TRIWULAN'!X633</f>
        <v>186760000</v>
      </c>
      <c r="F639" s="75"/>
      <c r="G639" s="62"/>
      <c r="H639" s="62"/>
      <c r="I639" s="62"/>
      <c r="J639" s="62">
        <f t="shared" si="37"/>
        <v>0</v>
      </c>
      <c r="K639" s="59">
        <f t="shared" si="38"/>
        <v>186760000</v>
      </c>
      <c r="L639" s="59">
        <f t="shared" si="39"/>
        <v>0</v>
      </c>
    </row>
    <row r="640" spans="2:12" s="25" customFormat="1">
      <c r="B640" s="79">
        <f t="shared" si="40"/>
        <v>629</v>
      </c>
      <c r="C640" s="54" t="str">
        <f>'PER TRIWULAN'!I634</f>
        <v xml:space="preserve"> Purwodadi </v>
      </c>
      <c r="D640" s="36" t="str">
        <f>'PER TRIWULAN'!B634</f>
        <v>SD NEGERI 1 KARANGANYAR</v>
      </c>
      <c r="E640" s="66">
        <f>'PER TRIWULAN'!X634</f>
        <v>102660000</v>
      </c>
      <c r="F640" s="75"/>
      <c r="G640" s="62"/>
      <c r="H640" s="62"/>
      <c r="I640" s="62"/>
      <c r="J640" s="62">
        <f t="shared" si="37"/>
        <v>0</v>
      </c>
      <c r="K640" s="59">
        <f t="shared" si="38"/>
        <v>102660000</v>
      </c>
      <c r="L640" s="59">
        <f t="shared" si="39"/>
        <v>0</v>
      </c>
    </row>
    <row r="641" spans="2:12" s="25" customFormat="1">
      <c r="B641" s="79">
        <f t="shared" si="40"/>
        <v>630</v>
      </c>
      <c r="C641" s="54" t="str">
        <f>'PER TRIWULAN'!I635</f>
        <v xml:space="preserve"> Purwodadi </v>
      </c>
      <c r="D641" s="36" t="str">
        <f>'PER TRIWULAN'!B635</f>
        <v>SD NEGERI 2 KARANGANYAR</v>
      </c>
      <c r="E641" s="66">
        <f>'PER TRIWULAN'!X635</f>
        <v>54375000</v>
      </c>
      <c r="F641" s="75"/>
      <c r="G641" s="62"/>
      <c r="H641" s="62"/>
      <c r="I641" s="62"/>
      <c r="J641" s="62">
        <f t="shared" si="37"/>
        <v>0</v>
      </c>
      <c r="K641" s="59">
        <f t="shared" si="38"/>
        <v>54375000</v>
      </c>
      <c r="L641" s="59">
        <f t="shared" si="39"/>
        <v>0</v>
      </c>
    </row>
    <row r="642" spans="2:12" s="25" customFormat="1">
      <c r="B642" s="79">
        <f t="shared" si="40"/>
        <v>631</v>
      </c>
      <c r="C642" s="54" t="str">
        <f>'PER TRIWULAN'!I636</f>
        <v xml:space="preserve"> Purwodadi </v>
      </c>
      <c r="D642" s="36" t="str">
        <f>'PER TRIWULAN'!B636</f>
        <v>SD NEGERI 3 KARANGNAYAR</v>
      </c>
      <c r="E642" s="66">
        <f>'PER TRIWULAN'!X636</f>
        <v>91930000</v>
      </c>
      <c r="F642" s="75"/>
      <c r="G642" s="62"/>
      <c r="H642" s="62"/>
      <c r="I642" s="62"/>
      <c r="J642" s="62">
        <f t="shared" si="37"/>
        <v>0</v>
      </c>
      <c r="K642" s="59">
        <f t="shared" si="38"/>
        <v>91930000</v>
      </c>
      <c r="L642" s="59">
        <f t="shared" si="39"/>
        <v>0</v>
      </c>
    </row>
    <row r="643" spans="2:12" s="25" customFormat="1">
      <c r="B643" s="79">
        <f t="shared" si="40"/>
        <v>632</v>
      </c>
      <c r="C643" s="54" t="str">
        <f>'PER TRIWULAN'!I639</f>
        <v xml:space="preserve"> Tanggungharjo </v>
      </c>
      <c r="D643" s="36" t="str">
        <f>'PER TRIWULAN'!B639</f>
        <v>SD NEGERI 1 KAPUNG</v>
      </c>
      <c r="E643" s="66">
        <f>'PER TRIWULAN'!X639</f>
        <v>85550000</v>
      </c>
      <c r="F643" s="75">
        <v>85550000</v>
      </c>
      <c r="G643" s="62">
        <v>23550000</v>
      </c>
      <c r="H643" s="62">
        <v>62000000</v>
      </c>
      <c r="I643" s="62"/>
      <c r="J643" s="62">
        <f t="shared" si="37"/>
        <v>85550000</v>
      </c>
      <c r="K643" s="59">
        <f t="shared" si="38"/>
        <v>0</v>
      </c>
      <c r="L643" s="59">
        <f t="shared" si="39"/>
        <v>0</v>
      </c>
    </row>
    <row r="644" spans="2:12" s="25" customFormat="1">
      <c r="B644" s="79">
        <f t="shared" si="40"/>
        <v>633</v>
      </c>
      <c r="C644" s="54" t="str">
        <f>'PER TRIWULAN'!I640</f>
        <v xml:space="preserve"> Tanggungharjo </v>
      </c>
      <c r="D644" s="36" t="str">
        <f>'PER TRIWULAN'!B640</f>
        <v>SD NEGERI 1 SUGIHMANIK</v>
      </c>
      <c r="E644" s="66">
        <f>'PER TRIWULAN'!X640</f>
        <v>90190000</v>
      </c>
      <c r="F644" s="75">
        <v>90190000</v>
      </c>
      <c r="G644" s="62">
        <v>42030600</v>
      </c>
      <c r="H644" s="62">
        <v>45759900</v>
      </c>
      <c r="I644" s="62">
        <v>2260000</v>
      </c>
      <c r="J644" s="62">
        <f t="shared" si="37"/>
        <v>90050500</v>
      </c>
      <c r="K644" s="59">
        <f t="shared" si="38"/>
        <v>0</v>
      </c>
      <c r="L644" s="59">
        <f t="shared" si="39"/>
        <v>139500</v>
      </c>
    </row>
    <row r="645" spans="2:12" s="25" customFormat="1">
      <c r="B645" s="79">
        <f t="shared" si="40"/>
        <v>634</v>
      </c>
      <c r="C645" s="54" t="str">
        <f>'PER TRIWULAN'!I641</f>
        <v xml:space="preserve"> Tanggungharjo </v>
      </c>
      <c r="D645" s="36" t="str">
        <f>'PER TRIWULAN'!B641</f>
        <v>SD NEGERI 1 TANGGUNG</v>
      </c>
      <c r="E645" s="66">
        <f>'PER TRIWULAN'!X641</f>
        <v>145870000</v>
      </c>
      <c r="F645" s="75">
        <v>145870000</v>
      </c>
      <c r="G645" s="62">
        <v>60365000</v>
      </c>
      <c r="H645" s="62">
        <v>85505000</v>
      </c>
      <c r="I645" s="62">
        <v>0</v>
      </c>
      <c r="J645" s="62">
        <f t="shared" si="37"/>
        <v>145870000</v>
      </c>
      <c r="K645" s="59">
        <f t="shared" si="38"/>
        <v>0</v>
      </c>
      <c r="L645" s="59">
        <f t="shared" si="39"/>
        <v>0</v>
      </c>
    </row>
    <row r="646" spans="2:12" s="25" customFormat="1">
      <c r="B646" s="79">
        <f t="shared" si="40"/>
        <v>635</v>
      </c>
      <c r="C646" s="54" t="str">
        <f>'PER TRIWULAN'!I642</f>
        <v xml:space="preserve"> Tanggungharjo </v>
      </c>
      <c r="D646" s="36" t="str">
        <f>'PER TRIWULAN'!B642</f>
        <v>SD NEGERI 2 KAPUNG</v>
      </c>
      <c r="E646" s="66">
        <f>'PER TRIWULAN'!X642</f>
        <v>73370000</v>
      </c>
      <c r="F646" s="75">
        <v>73370000</v>
      </c>
      <c r="G646" s="62">
        <v>13700000</v>
      </c>
      <c r="H646" s="62">
        <v>56950000</v>
      </c>
      <c r="I646" s="62">
        <v>2720000</v>
      </c>
      <c r="J646" s="62">
        <f t="shared" si="37"/>
        <v>73370000</v>
      </c>
      <c r="K646" s="59">
        <f t="shared" si="38"/>
        <v>0</v>
      </c>
      <c r="L646" s="59">
        <f t="shared" si="39"/>
        <v>0</v>
      </c>
    </row>
    <row r="647" spans="2:12" s="25" customFormat="1">
      <c r="B647" s="79">
        <f t="shared" si="40"/>
        <v>636</v>
      </c>
      <c r="C647" s="54" t="str">
        <f>'PER TRIWULAN'!I643</f>
        <v xml:space="preserve"> Tanggungharjo </v>
      </c>
      <c r="D647" s="36" t="str">
        <f>'PER TRIWULAN'!B643</f>
        <v>SD NEGERI 3 MRISI</v>
      </c>
      <c r="E647" s="66">
        <f>'PER TRIWULAN'!X643</f>
        <v>82360000</v>
      </c>
      <c r="F647" s="75">
        <v>82360000</v>
      </c>
      <c r="G647" s="62">
        <v>14400000</v>
      </c>
      <c r="H647" s="62">
        <v>67635000</v>
      </c>
      <c r="I647" s="62">
        <v>325000</v>
      </c>
      <c r="J647" s="62">
        <f t="shared" si="37"/>
        <v>82360000</v>
      </c>
      <c r="K647" s="59">
        <f t="shared" si="38"/>
        <v>0</v>
      </c>
      <c r="L647" s="59">
        <f t="shared" si="39"/>
        <v>0</v>
      </c>
    </row>
    <row r="648" spans="2:12" s="25" customFormat="1">
      <c r="B648" s="79">
        <f t="shared" si="40"/>
        <v>637</v>
      </c>
      <c r="C648" s="54" t="str">
        <f>'PER TRIWULAN'!I644</f>
        <v xml:space="preserve"> Tanggungharjo </v>
      </c>
      <c r="D648" s="36" t="str">
        <f>'PER TRIWULAN'!B644</f>
        <v>SD NEGERI 4 RINGINPITU</v>
      </c>
      <c r="E648" s="66">
        <f>'PER TRIWULAN'!X644</f>
        <v>57130000</v>
      </c>
      <c r="F648" s="75">
        <v>57130000</v>
      </c>
      <c r="G648" s="62">
        <v>23614000</v>
      </c>
      <c r="H648" s="62">
        <v>33516000</v>
      </c>
      <c r="I648" s="62" t="s">
        <v>1906</v>
      </c>
      <c r="J648" s="62">
        <f t="shared" si="37"/>
        <v>57130000</v>
      </c>
      <c r="K648" s="59">
        <f t="shared" si="38"/>
        <v>0</v>
      </c>
      <c r="L648" s="59">
        <f t="shared" si="39"/>
        <v>0</v>
      </c>
    </row>
    <row r="649" spans="2:12" s="25" customFormat="1">
      <c r="B649" s="79">
        <f t="shared" si="40"/>
        <v>638</v>
      </c>
      <c r="C649" s="54" t="str">
        <f>'PER TRIWULAN'!I645</f>
        <v xml:space="preserve"> Tanggungharjo </v>
      </c>
      <c r="D649" s="36" t="str">
        <f>'PER TRIWULAN'!B645</f>
        <v>SD NEGERI 4 TANGGUNG</v>
      </c>
      <c r="E649" s="66">
        <f>'PER TRIWULAN'!X645</f>
        <v>47850000</v>
      </c>
      <c r="F649" s="75">
        <v>47850000</v>
      </c>
      <c r="G649" s="62">
        <v>7200000</v>
      </c>
      <c r="H649" s="62">
        <v>39150000</v>
      </c>
      <c r="I649" s="62">
        <v>1500000</v>
      </c>
      <c r="J649" s="62">
        <f t="shared" ref="J649:J710" si="41">SUM(G649:I649)</f>
        <v>47850000</v>
      </c>
      <c r="K649" s="59">
        <f t="shared" si="38"/>
        <v>0</v>
      </c>
      <c r="L649" s="59">
        <f t="shared" si="39"/>
        <v>0</v>
      </c>
    </row>
    <row r="650" spans="2:12" s="25" customFormat="1">
      <c r="B650" s="79">
        <f t="shared" si="40"/>
        <v>639</v>
      </c>
      <c r="C650" s="54" t="str">
        <f>'PER TRIWULAN'!I646</f>
        <v xml:space="preserve"> Tanggungharjo </v>
      </c>
      <c r="D650" s="36" t="str">
        <f>'PER TRIWULAN'!B646</f>
        <v>SD NEGERI 5 TANGGUNG</v>
      </c>
      <c r="E650" s="66">
        <f>'PER TRIWULAN'!X646</f>
        <v>69890000</v>
      </c>
      <c r="F650" s="75">
        <v>69890000</v>
      </c>
      <c r="G650" s="62">
        <v>12000000</v>
      </c>
      <c r="H650" s="62">
        <v>57555000</v>
      </c>
      <c r="I650" s="62">
        <v>335000</v>
      </c>
      <c r="J650" s="62">
        <f t="shared" si="41"/>
        <v>69890000</v>
      </c>
      <c r="K650" s="59">
        <f t="shared" si="38"/>
        <v>0</v>
      </c>
      <c r="L650" s="59">
        <f t="shared" si="39"/>
        <v>0</v>
      </c>
    </row>
    <row r="651" spans="2:12" s="25" customFormat="1">
      <c r="B651" s="79">
        <f t="shared" si="40"/>
        <v>640</v>
      </c>
      <c r="C651" s="54" t="str">
        <f>'PER TRIWULAN'!I647</f>
        <v xml:space="preserve"> Tanggungharjo </v>
      </c>
      <c r="D651" s="36" t="str">
        <f>'PER TRIWULAN'!B647</f>
        <v>SD NEGERI 2 TANGGUNG</v>
      </c>
      <c r="E651" s="66">
        <f>'PER TRIWULAN'!X647</f>
        <v>83520000</v>
      </c>
      <c r="F651" s="75">
        <v>83520000</v>
      </c>
      <c r="G651" s="62">
        <v>18950000</v>
      </c>
      <c r="H651" s="62">
        <v>63970000</v>
      </c>
      <c r="I651" s="62">
        <v>600000</v>
      </c>
      <c r="J651" s="62">
        <f t="shared" si="41"/>
        <v>83520000</v>
      </c>
      <c r="K651" s="59">
        <f t="shared" si="38"/>
        <v>0</v>
      </c>
      <c r="L651" s="59">
        <f t="shared" si="39"/>
        <v>0</v>
      </c>
    </row>
    <row r="652" spans="2:12" s="25" customFormat="1">
      <c r="B652" s="79">
        <f t="shared" si="40"/>
        <v>641</v>
      </c>
      <c r="C652" s="54" t="str">
        <f>'PER TRIWULAN'!I648</f>
        <v xml:space="preserve"> Tanggungharjo </v>
      </c>
      <c r="D652" s="36" t="str">
        <f>'PER TRIWULAN'!B648</f>
        <v>SD NEGERI 3 TANGGUNG</v>
      </c>
      <c r="E652" s="66">
        <f>'PER TRIWULAN'!X648</f>
        <v>76850000</v>
      </c>
      <c r="F652" s="75">
        <v>76850000</v>
      </c>
      <c r="G652" s="62">
        <v>24430000</v>
      </c>
      <c r="H652" s="62">
        <v>51670000</v>
      </c>
      <c r="I652" s="62">
        <v>750000</v>
      </c>
      <c r="J652" s="62">
        <f t="shared" si="41"/>
        <v>76850000</v>
      </c>
      <c r="K652" s="59">
        <f t="shared" si="38"/>
        <v>0</v>
      </c>
      <c r="L652" s="59">
        <f t="shared" si="39"/>
        <v>0</v>
      </c>
    </row>
    <row r="653" spans="2:12" s="25" customFormat="1">
      <c r="B653" s="79">
        <f t="shared" si="40"/>
        <v>642</v>
      </c>
      <c r="C653" s="54" t="str">
        <f>'PER TRIWULAN'!I649</f>
        <v xml:space="preserve"> Tanggungharjo </v>
      </c>
      <c r="D653" s="36" t="str">
        <f>'PER TRIWULAN'!B649</f>
        <v>SD NEGERI 1 BRABO</v>
      </c>
      <c r="E653" s="66">
        <f>'PER TRIWULAN'!X649</f>
        <v>69310000</v>
      </c>
      <c r="F653" s="75">
        <v>69310000</v>
      </c>
      <c r="G653" s="62">
        <v>18750000</v>
      </c>
      <c r="H653" s="62">
        <v>47535000</v>
      </c>
      <c r="I653" s="62">
        <v>3025000</v>
      </c>
      <c r="J653" s="62">
        <f t="shared" si="41"/>
        <v>69310000</v>
      </c>
      <c r="K653" s="59">
        <f t="shared" ref="K653:K716" si="42">E653-F653</f>
        <v>0</v>
      </c>
      <c r="L653" s="59">
        <f t="shared" ref="L653:L716" si="43">F653-J653</f>
        <v>0</v>
      </c>
    </row>
    <row r="654" spans="2:12" s="25" customFormat="1">
      <c r="B654" s="79">
        <f t="shared" ref="B654:B717" si="44">B653+1</f>
        <v>643</v>
      </c>
      <c r="C654" s="54" t="str">
        <f>'PER TRIWULAN'!I650</f>
        <v xml:space="preserve"> Tanggungharjo </v>
      </c>
      <c r="D654" s="36" t="str">
        <f>'PER TRIWULAN'!B650</f>
        <v>SD NEGERI 2 BRABO</v>
      </c>
      <c r="E654" s="66">
        <f>'PER TRIWULAN'!X650</f>
        <v>179220000</v>
      </c>
      <c r="F654" s="75">
        <v>179220000</v>
      </c>
      <c r="G654" s="62">
        <v>44400000</v>
      </c>
      <c r="H654" s="62">
        <v>131905000</v>
      </c>
      <c r="I654" s="62">
        <v>2915000</v>
      </c>
      <c r="J654" s="62">
        <f t="shared" si="41"/>
        <v>179220000</v>
      </c>
      <c r="K654" s="59">
        <f t="shared" si="42"/>
        <v>0</v>
      </c>
      <c r="L654" s="59">
        <f t="shared" si="43"/>
        <v>0</v>
      </c>
    </row>
    <row r="655" spans="2:12" s="25" customFormat="1">
      <c r="B655" s="79">
        <f t="shared" si="44"/>
        <v>644</v>
      </c>
      <c r="C655" s="54" t="str">
        <f>'PER TRIWULAN'!I651</f>
        <v xml:space="preserve"> Tanggungharjo </v>
      </c>
      <c r="D655" s="36" t="str">
        <f>'PER TRIWULAN'!B651</f>
        <v>SD NEGERI 3 BRABO</v>
      </c>
      <c r="E655" s="66">
        <f>'PER TRIWULAN'!X651</f>
        <v>98020000</v>
      </c>
      <c r="F655" s="75">
        <v>98020000</v>
      </c>
      <c r="G655" s="62">
        <v>22800000</v>
      </c>
      <c r="H655" s="62">
        <v>75215000</v>
      </c>
      <c r="I655" s="62">
        <v>0</v>
      </c>
      <c r="J655" s="62">
        <f t="shared" si="41"/>
        <v>98015000</v>
      </c>
      <c r="K655" s="59">
        <f t="shared" si="42"/>
        <v>0</v>
      </c>
      <c r="L655" s="59">
        <f t="shared" si="43"/>
        <v>5000</v>
      </c>
    </row>
    <row r="656" spans="2:12" s="25" customFormat="1">
      <c r="B656" s="79">
        <f t="shared" si="44"/>
        <v>645</v>
      </c>
      <c r="C656" s="54" t="str">
        <f>'PER TRIWULAN'!I652</f>
        <v xml:space="preserve"> Tanggungharjo </v>
      </c>
      <c r="D656" s="36" t="str">
        <f>'PER TRIWULAN'!B652</f>
        <v>SD NEGERI 1 PADANG</v>
      </c>
      <c r="E656" s="66">
        <f>'PER TRIWULAN'!X652</f>
        <v>113680000</v>
      </c>
      <c r="F656" s="75">
        <v>113680000</v>
      </c>
      <c r="G656" s="62">
        <v>33796550</v>
      </c>
      <c r="H656" s="62">
        <v>77638450</v>
      </c>
      <c r="I656" s="62">
        <v>2245000</v>
      </c>
      <c r="J656" s="62">
        <f t="shared" si="41"/>
        <v>113680000</v>
      </c>
      <c r="K656" s="59">
        <f t="shared" si="42"/>
        <v>0</v>
      </c>
      <c r="L656" s="59">
        <f t="shared" si="43"/>
        <v>0</v>
      </c>
    </row>
    <row r="657" spans="2:12" s="25" customFormat="1">
      <c r="B657" s="79">
        <f t="shared" si="44"/>
        <v>646</v>
      </c>
      <c r="C657" s="54" t="str">
        <f>'PER TRIWULAN'!I653</f>
        <v xml:space="preserve"> Tanggungharjo </v>
      </c>
      <c r="D657" s="36" t="str">
        <f>'PER TRIWULAN'!B653</f>
        <v>SD NEGERI 2 PADANG</v>
      </c>
      <c r="E657" s="66">
        <f>'PER TRIWULAN'!X653</f>
        <v>49590000</v>
      </c>
      <c r="F657" s="75">
        <v>49590000</v>
      </c>
      <c r="G657" s="62">
        <v>22648250</v>
      </c>
      <c r="H657" s="62">
        <v>22191750</v>
      </c>
      <c r="I657" s="62">
        <v>4750000</v>
      </c>
      <c r="J657" s="62">
        <f t="shared" si="41"/>
        <v>49590000</v>
      </c>
      <c r="K657" s="59">
        <f t="shared" si="42"/>
        <v>0</v>
      </c>
      <c r="L657" s="59">
        <f t="shared" si="43"/>
        <v>0</v>
      </c>
    </row>
    <row r="658" spans="2:12" s="25" customFormat="1">
      <c r="B658" s="79">
        <f t="shared" si="44"/>
        <v>647</v>
      </c>
      <c r="C658" s="54" t="str">
        <f>'PER TRIWULAN'!I654</f>
        <v xml:space="preserve"> Tanggungharjo </v>
      </c>
      <c r="D658" s="36" t="str">
        <f>'PER TRIWULAN'!B654</f>
        <v>SD NEGERI 1 RINGINPITU</v>
      </c>
      <c r="E658" s="66">
        <f>'PER TRIWULAN'!X654</f>
        <v>58000000</v>
      </c>
      <c r="F658" s="75">
        <v>58000000</v>
      </c>
      <c r="G658" s="62">
        <v>18094000</v>
      </c>
      <c r="H658" s="62">
        <v>39906000</v>
      </c>
      <c r="I658" s="62"/>
      <c r="J658" s="62">
        <f t="shared" si="41"/>
        <v>58000000</v>
      </c>
      <c r="K658" s="59">
        <f t="shared" si="42"/>
        <v>0</v>
      </c>
      <c r="L658" s="59">
        <f t="shared" si="43"/>
        <v>0</v>
      </c>
    </row>
    <row r="659" spans="2:12" s="25" customFormat="1">
      <c r="B659" s="79">
        <f t="shared" si="44"/>
        <v>648</v>
      </c>
      <c r="C659" s="54" t="str">
        <f>'PER TRIWULAN'!I655</f>
        <v xml:space="preserve"> Tanggungharjo </v>
      </c>
      <c r="D659" s="36" t="str">
        <f>'PER TRIWULAN'!B655</f>
        <v>SD NEGERI 3 RINGINPITU</v>
      </c>
      <c r="E659" s="66">
        <f>'PER TRIWULAN'!X655</f>
        <v>139780000</v>
      </c>
      <c r="F659" s="75">
        <v>139780000</v>
      </c>
      <c r="G659" s="62">
        <v>27700000</v>
      </c>
      <c r="H659" s="62">
        <v>112080000</v>
      </c>
      <c r="I659" s="62">
        <v>0</v>
      </c>
      <c r="J659" s="62">
        <f t="shared" si="41"/>
        <v>139780000</v>
      </c>
      <c r="K659" s="59">
        <f t="shared" si="42"/>
        <v>0</v>
      </c>
      <c r="L659" s="59">
        <f t="shared" si="43"/>
        <v>0</v>
      </c>
    </row>
    <row r="660" spans="2:12" s="25" customFormat="1">
      <c r="B660" s="79">
        <f t="shared" si="44"/>
        <v>649</v>
      </c>
      <c r="C660" s="54" t="str">
        <f>'PER TRIWULAN'!I656</f>
        <v xml:space="preserve"> Tanggungharjo </v>
      </c>
      <c r="D660" s="36" t="str">
        <f>'PER TRIWULAN'!B656</f>
        <v>SD NEGERI 2 SUGIHMANIK</v>
      </c>
      <c r="E660" s="66">
        <f>'PER TRIWULAN'!X656</f>
        <v>127020000</v>
      </c>
      <c r="F660" s="75">
        <v>127020000</v>
      </c>
      <c r="G660" s="62">
        <v>53145000</v>
      </c>
      <c r="H660" s="62">
        <v>69500000</v>
      </c>
      <c r="I660" s="62">
        <v>4375000</v>
      </c>
      <c r="J660" s="62">
        <f t="shared" si="41"/>
        <v>127020000</v>
      </c>
      <c r="K660" s="59">
        <f t="shared" si="42"/>
        <v>0</v>
      </c>
      <c r="L660" s="59">
        <f t="shared" si="43"/>
        <v>0</v>
      </c>
    </row>
    <row r="661" spans="2:12" s="25" customFormat="1">
      <c r="B661" s="79">
        <f t="shared" si="44"/>
        <v>650</v>
      </c>
      <c r="C661" s="54" t="str">
        <f>'PER TRIWULAN'!I657</f>
        <v xml:space="preserve"> Tanggungharjo </v>
      </c>
      <c r="D661" s="36" t="str">
        <f>'PER TRIWULAN'!B657</f>
        <v>SD NEGERI 4 SUGIHMANIK</v>
      </c>
      <c r="E661" s="66">
        <f>'PER TRIWULAN'!X657</f>
        <v>133980000</v>
      </c>
      <c r="F661" s="75">
        <v>133980000</v>
      </c>
      <c r="G661" s="62">
        <v>34500000</v>
      </c>
      <c r="H661" s="62">
        <v>96010000</v>
      </c>
      <c r="I661" s="62">
        <v>3470000</v>
      </c>
      <c r="J661" s="62">
        <f t="shared" si="41"/>
        <v>133980000</v>
      </c>
      <c r="K661" s="59">
        <f t="shared" si="42"/>
        <v>0</v>
      </c>
      <c r="L661" s="59">
        <f t="shared" si="43"/>
        <v>0</v>
      </c>
    </row>
    <row r="662" spans="2:12" s="25" customFormat="1">
      <c r="B662" s="79">
        <f t="shared" si="44"/>
        <v>651</v>
      </c>
      <c r="C662" s="54" t="str">
        <f>'PER TRIWULAN'!I658</f>
        <v xml:space="preserve"> Tanggungharjo </v>
      </c>
      <c r="D662" s="36" t="str">
        <f>'PER TRIWULAN'!B658</f>
        <v>SD NEGERI 1 KALIWENANG</v>
      </c>
      <c r="E662" s="66">
        <f>'PER TRIWULAN'!X658</f>
        <v>57420000</v>
      </c>
      <c r="F662" s="75">
        <v>57420000</v>
      </c>
      <c r="G662" s="62">
        <v>11875000</v>
      </c>
      <c r="H662" s="62">
        <v>45545000</v>
      </c>
      <c r="I662" s="62" t="s">
        <v>1906</v>
      </c>
      <c r="J662" s="62">
        <f t="shared" si="41"/>
        <v>57420000</v>
      </c>
      <c r="K662" s="59">
        <f t="shared" si="42"/>
        <v>0</v>
      </c>
      <c r="L662" s="59">
        <f t="shared" si="43"/>
        <v>0</v>
      </c>
    </row>
    <row r="663" spans="2:12" s="25" customFormat="1">
      <c r="B663" s="79">
        <f t="shared" si="44"/>
        <v>652</v>
      </c>
      <c r="C663" s="54" t="str">
        <f>'PER TRIWULAN'!I659</f>
        <v xml:space="preserve"> Tanggungharjo </v>
      </c>
      <c r="D663" s="36" t="str">
        <f>'PER TRIWULAN'!B659</f>
        <v>SD NEGERI 2 KALIWENANG</v>
      </c>
      <c r="E663" s="66">
        <f>'PER TRIWULAN'!X659</f>
        <v>71920000</v>
      </c>
      <c r="F663" s="75">
        <v>71920000</v>
      </c>
      <c r="G663" s="62">
        <v>28502400</v>
      </c>
      <c r="H663" s="62">
        <v>39577600</v>
      </c>
      <c r="I663" s="62">
        <v>3840000</v>
      </c>
      <c r="J663" s="62">
        <f t="shared" si="41"/>
        <v>71920000</v>
      </c>
      <c r="K663" s="59">
        <f t="shared" si="42"/>
        <v>0</v>
      </c>
      <c r="L663" s="59">
        <f t="shared" si="43"/>
        <v>0</v>
      </c>
    </row>
    <row r="664" spans="2:12" s="25" customFormat="1">
      <c r="B664" s="79">
        <f t="shared" si="44"/>
        <v>653</v>
      </c>
      <c r="C664" s="54" t="str">
        <f>'PER TRIWULAN'!I660</f>
        <v xml:space="preserve"> Tanggungharjo </v>
      </c>
      <c r="D664" s="36" t="str">
        <f>'PER TRIWULAN'!B660</f>
        <v>SD NEGERI 1 MRISI</v>
      </c>
      <c r="E664" s="66">
        <f>'PER TRIWULAN'!X660</f>
        <v>75690000</v>
      </c>
      <c r="F664" s="75">
        <v>75690000</v>
      </c>
      <c r="G664" s="62">
        <v>21000000</v>
      </c>
      <c r="H664" s="62">
        <v>53711000</v>
      </c>
      <c r="I664" s="62">
        <v>979000</v>
      </c>
      <c r="J664" s="62">
        <f t="shared" si="41"/>
        <v>75690000</v>
      </c>
      <c r="K664" s="59">
        <f t="shared" si="42"/>
        <v>0</v>
      </c>
      <c r="L664" s="59">
        <f t="shared" si="43"/>
        <v>0</v>
      </c>
    </row>
    <row r="665" spans="2:12" s="25" customFormat="1">
      <c r="B665" s="79">
        <f t="shared" si="44"/>
        <v>654</v>
      </c>
      <c r="C665" s="54" t="str">
        <f>'PER TRIWULAN'!I661</f>
        <v xml:space="preserve"> Tanggungharjo </v>
      </c>
      <c r="D665" s="36" t="str">
        <f>'PER TRIWULAN'!B661</f>
        <v>SD NEGERI 2 MRISI</v>
      </c>
      <c r="E665" s="66">
        <f>'PER TRIWULAN'!X661</f>
        <v>117160000</v>
      </c>
      <c r="F665" s="75">
        <v>117160000</v>
      </c>
      <c r="G665" s="62">
        <v>26400000</v>
      </c>
      <c r="H665" s="62">
        <v>82785000</v>
      </c>
      <c r="I665" s="62">
        <v>7975000</v>
      </c>
      <c r="J665" s="62">
        <f t="shared" si="41"/>
        <v>117160000</v>
      </c>
      <c r="K665" s="59">
        <f t="shared" si="42"/>
        <v>0</v>
      </c>
      <c r="L665" s="59">
        <f t="shared" si="43"/>
        <v>0</v>
      </c>
    </row>
    <row r="666" spans="2:12" s="25" customFormat="1">
      <c r="B666" s="79">
        <f t="shared" si="44"/>
        <v>655</v>
      </c>
      <c r="C666" s="54" t="str">
        <f>'PER TRIWULAN'!I662</f>
        <v xml:space="preserve"> Tanggungharjo </v>
      </c>
      <c r="D666" s="36" t="str">
        <f>'PER TRIWULAN'!B662</f>
        <v>SD NEGERI 1 NGAMBAKREJO</v>
      </c>
      <c r="E666" s="66">
        <f>'PER TRIWULAN'!X662</f>
        <v>84680000</v>
      </c>
      <c r="F666" s="75">
        <v>84680000</v>
      </c>
      <c r="G666" s="62">
        <v>35440000</v>
      </c>
      <c r="H666" s="62">
        <v>49240000</v>
      </c>
      <c r="I666" s="62">
        <v>0</v>
      </c>
      <c r="J666" s="62">
        <f t="shared" si="41"/>
        <v>84680000</v>
      </c>
      <c r="K666" s="59">
        <f t="shared" si="42"/>
        <v>0</v>
      </c>
      <c r="L666" s="59">
        <f t="shared" si="43"/>
        <v>0</v>
      </c>
    </row>
    <row r="667" spans="2:12" s="25" customFormat="1">
      <c r="B667" s="79">
        <f t="shared" si="44"/>
        <v>656</v>
      </c>
      <c r="C667" s="54" t="str">
        <f>'PER TRIWULAN'!I663</f>
        <v xml:space="preserve"> Tanggungharjo </v>
      </c>
      <c r="D667" s="36" t="str">
        <f>'PER TRIWULAN'!B663</f>
        <v>SD NEGERI 2 NGAMBAKREJO</v>
      </c>
      <c r="E667" s="66">
        <f>'PER TRIWULAN'!X663</f>
        <v>100920000</v>
      </c>
      <c r="F667" s="75">
        <v>100920000</v>
      </c>
      <c r="G667" s="62">
        <v>27085000</v>
      </c>
      <c r="H667" s="62">
        <v>73734000</v>
      </c>
      <c r="I667" s="62">
        <v>101000</v>
      </c>
      <c r="J667" s="62">
        <f t="shared" si="41"/>
        <v>100920000</v>
      </c>
      <c r="K667" s="59">
        <f t="shared" si="42"/>
        <v>0</v>
      </c>
      <c r="L667" s="59">
        <f t="shared" si="43"/>
        <v>0</v>
      </c>
    </row>
    <row r="668" spans="2:12" s="25" customFormat="1">
      <c r="B668" s="79">
        <f t="shared" si="44"/>
        <v>657</v>
      </c>
      <c r="C668" s="54" t="str">
        <f>'PER TRIWULAN'!I664</f>
        <v xml:space="preserve"> Tanggungharjo </v>
      </c>
      <c r="D668" s="36" t="str">
        <f>'PER TRIWULAN'!B664</f>
        <v>SD NEGERI 3 NGAMBAKREJO</v>
      </c>
      <c r="E668" s="66">
        <f>'PER TRIWULAN'!X664</f>
        <v>66700000</v>
      </c>
      <c r="F668" s="75">
        <v>66700000</v>
      </c>
      <c r="G668" s="62">
        <v>16200000</v>
      </c>
      <c r="H668" s="62">
        <v>50500000</v>
      </c>
      <c r="I668" s="62">
        <v>0</v>
      </c>
      <c r="J668" s="62">
        <f t="shared" si="41"/>
        <v>66700000</v>
      </c>
      <c r="K668" s="59">
        <f t="shared" si="42"/>
        <v>0</v>
      </c>
      <c r="L668" s="59">
        <f t="shared" si="43"/>
        <v>0</v>
      </c>
    </row>
    <row r="669" spans="2:12" s="25" customFormat="1">
      <c r="B669" s="79">
        <f t="shared" si="44"/>
        <v>658</v>
      </c>
      <c r="C669" s="54" t="str">
        <f>'PER TRIWULAN'!I666</f>
        <v xml:space="preserve"> Tawangharjo </v>
      </c>
      <c r="D669" s="36" t="str">
        <f>'PER TRIWULAN'!B666</f>
        <v>SD NEGERI 1 GODAN</v>
      </c>
      <c r="E669" s="66">
        <f>'PER TRIWULAN'!X666</f>
        <v>96570000</v>
      </c>
      <c r="F669" s="75">
        <v>96570000</v>
      </c>
      <c r="G669" s="62">
        <v>33389400</v>
      </c>
      <c r="H669" s="62">
        <v>58992650</v>
      </c>
      <c r="I669" s="62">
        <v>4090250</v>
      </c>
      <c r="J669" s="62">
        <f t="shared" si="41"/>
        <v>96472300</v>
      </c>
      <c r="K669" s="59">
        <f t="shared" si="42"/>
        <v>0</v>
      </c>
      <c r="L669" s="59">
        <f t="shared" si="43"/>
        <v>97700</v>
      </c>
    </row>
    <row r="670" spans="2:12" s="25" customFormat="1">
      <c r="B670" s="79">
        <f t="shared" si="44"/>
        <v>659</v>
      </c>
      <c r="C670" s="54" t="str">
        <f>'PER TRIWULAN'!I667</f>
        <v xml:space="preserve"> Tawangharjo </v>
      </c>
      <c r="D670" s="36" t="str">
        <f>'PER TRIWULAN'!B667</f>
        <v>SD NEGERI 1 JONO</v>
      </c>
      <c r="E670" s="66">
        <f>'PER TRIWULAN'!X667</f>
        <v>77720000</v>
      </c>
      <c r="F670" s="75">
        <v>77720000</v>
      </c>
      <c r="G670" s="62">
        <v>31380000</v>
      </c>
      <c r="H670" s="62">
        <v>27873018</v>
      </c>
      <c r="I670" s="62">
        <v>18466982</v>
      </c>
      <c r="J670" s="62">
        <f t="shared" si="41"/>
        <v>77720000</v>
      </c>
      <c r="K670" s="59">
        <f t="shared" si="42"/>
        <v>0</v>
      </c>
      <c r="L670" s="59">
        <f t="shared" si="43"/>
        <v>0</v>
      </c>
    </row>
    <row r="671" spans="2:12" s="25" customFormat="1">
      <c r="B671" s="79">
        <f t="shared" si="44"/>
        <v>660</v>
      </c>
      <c r="C671" s="54" t="str">
        <f>'PER TRIWULAN'!I668</f>
        <v xml:space="preserve"> Tawangharjo </v>
      </c>
      <c r="D671" s="36" t="str">
        <f>'PER TRIWULAN'!B668</f>
        <v>SD NEGERI 1 KEMADOH BATUR</v>
      </c>
      <c r="E671" s="66">
        <f>'PER TRIWULAN'!X668</f>
        <v>76560000</v>
      </c>
      <c r="F671" s="75">
        <v>76560000</v>
      </c>
      <c r="G671" s="62">
        <v>36447500</v>
      </c>
      <c r="H671" s="62">
        <v>28932500</v>
      </c>
      <c r="I671" s="62">
        <v>11180000</v>
      </c>
      <c r="J671" s="62">
        <f t="shared" si="41"/>
        <v>76560000</v>
      </c>
      <c r="K671" s="59">
        <f t="shared" si="42"/>
        <v>0</v>
      </c>
      <c r="L671" s="59">
        <f t="shared" si="43"/>
        <v>0</v>
      </c>
    </row>
    <row r="672" spans="2:12" s="25" customFormat="1">
      <c r="B672" s="79">
        <f t="shared" si="44"/>
        <v>661</v>
      </c>
      <c r="C672" s="54" t="str">
        <f>'PER TRIWULAN'!I669</f>
        <v xml:space="preserve"> Tawangharjo </v>
      </c>
      <c r="D672" s="36" t="str">
        <f>'PER TRIWULAN'!B669</f>
        <v>SD NEGERI 1 MAYAHAN</v>
      </c>
      <c r="E672" s="66">
        <f>'PER TRIWULAN'!X669</f>
        <v>90480000</v>
      </c>
      <c r="F672" s="75">
        <v>90480000</v>
      </c>
      <c r="G672" s="62">
        <v>29842500</v>
      </c>
      <c r="H672" s="62">
        <v>59457500</v>
      </c>
      <c r="I672" s="62">
        <v>1180000</v>
      </c>
      <c r="J672" s="62">
        <f t="shared" si="41"/>
        <v>90480000</v>
      </c>
      <c r="K672" s="59">
        <f t="shared" si="42"/>
        <v>0</v>
      </c>
      <c r="L672" s="59">
        <f t="shared" si="43"/>
        <v>0</v>
      </c>
    </row>
    <row r="673" spans="2:12" s="25" customFormat="1">
      <c r="B673" s="79">
        <f t="shared" si="44"/>
        <v>662</v>
      </c>
      <c r="C673" s="54" t="str">
        <f>'PER TRIWULAN'!I670</f>
        <v xml:space="preserve"> Tawangharjo </v>
      </c>
      <c r="D673" s="36" t="str">
        <f>'PER TRIWULAN'!B670</f>
        <v>SD NEGERI 1 PULONGRAMBE</v>
      </c>
      <c r="E673" s="66">
        <f>'PER TRIWULAN'!X670</f>
        <v>55100000</v>
      </c>
      <c r="F673" s="75">
        <v>55100000</v>
      </c>
      <c r="G673" s="62">
        <v>9710000</v>
      </c>
      <c r="H673" s="62">
        <v>45390000</v>
      </c>
      <c r="I673" s="62"/>
      <c r="J673" s="62">
        <f t="shared" si="41"/>
        <v>55100000</v>
      </c>
      <c r="K673" s="59">
        <f t="shared" si="42"/>
        <v>0</v>
      </c>
      <c r="L673" s="59">
        <f t="shared" si="43"/>
        <v>0</v>
      </c>
    </row>
    <row r="674" spans="2:12" s="25" customFormat="1">
      <c r="B674" s="79">
        <f t="shared" si="44"/>
        <v>663</v>
      </c>
      <c r="C674" s="54" t="str">
        <f>'PER TRIWULAN'!I671</f>
        <v xml:space="preserve"> Tawangharjo </v>
      </c>
      <c r="D674" s="36" t="str">
        <f>'PER TRIWULAN'!B671</f>
        <v>SD NEGERI 1 SELO</v>
      </c>
      <c r="E674" s="66">
        <f>'PER TRIWULAN'!X671</f>
        <v>94250000</v>
      </c>
      <c r="F674" s="75">
        <v>94250000</v>
      </c>
      <c r="G674" s="62">
        <v>15450000</v>
      </c>
      <c r="H674" s="62">
        <v>67610000</v>
      </c>
      <c r="I674" s="62">
        <v>750000</v>
      </c>
      <c r="J674" s="62">
        <f t="shared" si="41"/>
        <v>83810000</v>
      </c>
      <c r="K674" s="59">
        <f t="shared" si="42"/>
        <v>0</v>
      </c>
      <c r="L674" s="59">
        <f t="shared" si="43"/>
        <v>10440000</v>
      </c>
    </row>
    <row r="675" spans="2:12" s="25" customFormat="1">
      <c r="B675" s="79">
        <f t="shared" si="44"/>
        <v>664</v>
      </c>
      <c r="C675" s="54" t="str">
        <f>'PER TRIWULAN'!I672</f>
        <v xml:space="preserve"> Tawangharjo </v>
      </c>
      <c r="D675" s="36" t="str">
        <f>'PER TRIWULAN'!B672</f>
        <v>SD NEGERI 1 TARUB</v>
      </c>
      <c r="E675" s="66">
        <f>'PER TRIWULAN'!X672</f>
        <v>130790000</v>
      </c>
      <c r="F675" s="75">
        <v>130790000</v>
      </c>
      <c r="G675" s="62">
        <v>49635000</v>
      </c>
      <c r="H675" s="62">
        <v>73073950</v>
      </c>
      <c r="I675" s="62">
        <v>8081000</v>
      </c>
      <c r="J675" s="62">
        <f t="shared" si="41"/>
        <v>130789950</v>
      </c>
      <c r="K675" s="59">
        <f t="shared" si="42"/>
        <v>0</v>
      </c>
      <c r="L675" s="59">
        <f t="shared" si="43"/>
        <v>50</v>
      </c>
    </row>
    <row r="676" spans="2:12" s="25" customFormat="1">
      <c r="B676" s="79">
        <f t="shared" si="44"/>
        <v>665</v>
      </c>
      <c r="C676" s="54" t="str">
        <f>'PER TRIWULAN'!I673</f>
        <v xml:space="preserve"> Tawangharjo </v>
      </c>
      <c r="D676" s="36" t="str">
        <f>'PER TRIWULAN'!B673</f>
        <v>SD NEGERI 1 TAWANGHARJO</v>
      </c>
      <c r="E676" s="66">
        <f>'PER TRIWULAN'!X673</f>
        <v>117740000</v>
      </c>
      <c r="F676" s="75">
        <v>117740000</v>
      </c>
      <c r="G676" s="62">
        <v>37300150</v>
      </c>
      <c r="H676" s="62">
        <v>70624305</v>
      </c>
      <c r="I676" s="62">
        <v>9150000</v>
      </c>
      <c r="J676" s="62">
        <f t="shared" si="41"/>
        <v>117074455</v>
      </c>
      <c r="K676" s="59">
        <f t="shared" si="42"/>
        <v>0</v>
      </c>
      <c r="L676" s="59">
        <f t="shared" si="43"/>
        <v>665545</v>
      </c>
    </row>
    <row r="677" spans="2:12" s="25" customFormat="1">
      <c r="B677" s="79">
        <f t="shared" si="44"/>
        <v>666</v>
      </c>
      <c r="C677" s="54" t="str">
        <f>'PER TRIWULAN'!I674</f>
        <v xml:space="preserve"> Tawangharjo </v>
      </c>
      <c r="D677" s="36" t="str">
        <f>'PER TRIWULAN'!B674</f>
        <v>SD NEGERI 1PLOSOREJO</v>
      </c>
      <c r="E677" s="66">
        <f>'PER TRIWULAN'!X674</f>
        <v>140650000</v>
      </c>
      <c r="F677" s="75">
        <v>140650000</v>
      </c>
      <c r="G677" s="62">
        <v>29470000</v>
      </c>
      <c r="H677" s="62">
        <v>111180000</v>
      </c>
      <c r="I677" s="62"/>
      <c r="J677" s="62">
        <f t="shared" si="41"/>
        <v>140650000</v>
      </c>
      <c r="K677" s="59">
        <f t="shared" si="42"/>
        <v>0</v>
      </c>
      <c r="L677" s="59">
        <f t="shared" si="43"/>
        <v>0</v>
      </c>
    </row>
    <row r="678" spans="2:12" s="25" customFormat="1">
      <c r="B678" s="79">
        <f t="shared" si="44"/>
        <v>667</v>
      </c>
      <c r="C678" s="54" t="str">
        <f>'PER TRIWULAN'!I675</f>
        <v xml:space="preserve"> Tawangharjo </v>
      </c>
      <c r="D678" s="36" t="str">
        <f>'PER TRIWULAN'!B675</f>
        <v>SD NEGERI 2 GODAN</v>
      </c>
      <c r="E678" s="66">
        <f>'PER TRIWULAN'!X675</f>
        <v>90480000</v>
      </c>
      <c r="F678" s="75">
        <v>90480000</v>
      </c>
      <c r="G678" s="62">
        <v>36765100</v>
      </c>
      <c r="H678" s="62">
        <v>51874900</v>
      </c>
      <c r="I678" s="62">
        <v>1840000</v>
      </c>
      <c r="J678" s="62">
        <f t="shared" si="41"/>
        <v>90480000</v>
      </c>
      <c r="K678" s="59">
        <f t="shared" si="42"/>
        <v>0</v>
      </c>
      <c r="L678" s="59">
        <f t="shared" si="43"/>
        <v>0</v>
      </c>
    </row>
    <row r="679" spans="2:12" s="25" customFormat="1">
      <c r="B679" s="79">
        <f t="shared" si="44"/>
        <v>668</v>
      </c>
      <c r="C679" s="54" t="str">
        <f>'PER TRIWULAN'!I676</f>
        <v xml:space="preserve"> Tawangharjo </v>
      </c>
      <c r="D679" s="36" t="str">
        <f>'PER TRIWULAN'!B676</f>
        <v>SD NEGERI 2 JONO</v>
      </c>
      <c r="E679" s="66">
        <f>'PER TRIWULAN'!X676</f>
        <v>98310000</v>
      </c>
      <c r="F679" s="75">
        <v>98310000</v>
      </c>
      <c r="G679" s="62">
        <v>17175000</v>
      </c>
      <c r="H679" s="62">
        <v>58540000</v>
      </c>
      <c r="I679" s="62">
        <v>8820000</v>
      </c>
      <c r="J679" s="62">
        <f t="shared" si="41"/>
        <v>84535000</v>
      </c>
      <c r="K679" s="59">
        <f t="shared" si="42"/>
        <v>0</v>
      </c>
      <c r="L679" s="59">
        <f t="shared" si="43"/>
        <v>13775000</v>
      </c>
    </row>
    <row r="680" spans="2:12" s="25" customFormat="1">
      <c r="B680" s="79">
        <f t="shared" si="44"/>
        <v>669</v>
      </c>
      <c r="C680" s="54" t="str">
        <f>'PER TRIWULAN'!I677</f>
        <v xml:space="preserve"> Tawangharjo </v>
      </c>
      <c r="D680" s="36" t="str">
        <f>'PER TRIWULAN'!B677</f>
        <v>SD NEGERI 2 MAYAHAN</v>
      </c>
      <c r="E680" s="66">
        <f>'PER TRIWULAN'!X677</f>
        <v>160370000</v>
      </c>
      <c r="F680" s="75">
        <v>160370000</v>
      </c>
      <c r="G680" s="62">
        <v>54428600</v>
      </c>
      <c r="H680" s="62">
        <v>78581200</v>
      </c>
      <c r="I680" s="62">
        <v>27350000</v>
      </c>
      <c r="J680" s="62">
        <f t="shared" si="41"/>
        <v>160359800</v>
      </c>
      <c r="K680" s="59">
        <f t="shared" si="42"/>
        <v>0</v>
      </c>
      <c r="L680" s="59">
        <f t="shared" si="43"/>
        <v>10200</v>
      </c>
    </row>
    <row r="681" spans="2:12" s="25" customFormat="1">
      <c r="B681" s="79">
        <f t="shared" si="44"/>
        <v>670</v>
      </c>
      <c r="C681" s="54" t="str">
        <f>'PER TRIWULAN'!I678</f>
        <v xml:space="preserve"> Tawangharjo </v>
      </c>
      <c r="D681" s="36" t="str">
        <f>'PER TRIWULAN'!B678</f>
        <v>SD NEGERI 2 PLOSOREJO</v>
      </c>
      <c r="E681" s="66">
        <f>'PER TRIWULAN'!X678</f>
        <v>122380000</v>
      </c>
      <c r="F681" s="75">
        <v>122380000</v>
      </c>
      <c r="G681" s="62">
        <v>37993000</v>
      </c>
      <c r="H681" s="62">
        <v>76187000</v>
      </c>
      <c r="I681" s="62">
        <v>8200000</v>
      </c>
      <c r="J681" s="62">
        <f t="shared" si="41"/>
        <v>122380000</v>
      </c>
      <c r="K681" s="59">
        <f t="shared" si="42"/>
        <v>0</v>
      </c>
      <c r="L681" s="59">
        <f t="shared" si="43"/>
        <v>0</v>
      </c>
    </row>
    <row r="682" spans="2:12" s="25" customFormat="1">
      <c r="B682" s="79">
        <f t="shared" si="44"/>
        <v>671</v>
      </c>
      <c r="C682" s="54" t="str">
        <f>'PER TRIWULAN'!I679</f>
        <v xml:space="preserve"> Tawangharjo </v>
      </c>
      <c r="D682" s="36" t="str">
        <f>'PER TRIWULAN'!B679</f>
        <v>SD NEGERI 2 POJOK</v>
      </c>
      <c r="E682" s="66">
        <f>'PER TRIWULAN'!X679</f>
        <v>52490000</v>
      </c>
      <c r="F682" s="75">
        <v>52490000</v>
      </c>
      <c r="G682" s="62">
        <v>18642000</v>
      </c>
      <c r="H682" s="62">
        <v>18470000</v>
      </c>
      <c r="I682" s="62">
        <v>15378000</v>
      </c>
      <c r="J682" s="62">
        <f t="shared" si="41"/>
        <v>52490000</v>
      </c>
      <c r="K682" s="59">
        <f t="shared" si="42"/>
        <v>0</v>
      </c>
      <c r="L682" s="59">
        <f t="shared" si="43"/>
        <v>0</v>
      </c>
    </row>
    <row r="683" spans="2:12" s="25" customFormat="1">
      <c r="B683" s="79">
        <f t="shared" si="44"/>
        <v>672</v>
      </c>
      <c r="C683" s="54" t="str">
        <f>'PER TRIWULAN'!I680</f>
        <v xml:space="preserve"> Tawangharjo </v>
      </c>
      <c r="D683" s="36" t="str">
        <f>'PER TRIWULAN'!B680</f>
        <v>SD NEGERI 2 SELO</v>
      </c>
      <c r="E683" s="66">
        <f>'PER TRIWULAN'!X680</f>
        <v>72500000</v>
      </c>
      <c r="F683" s="75">
        <v>72500000</v>
      </c>
      <c r="G683" s="62">
        <v>15975000</v>
      </c>
      <c r="H683" s="62">
        <v>51312750</v>
      </c>
      <c r="I683" s="62">
        <v>5212250</v>
      </c>
      <c r="J683" s="62">
        <f t="shared" si="41"/>
        <v>72500000</v>
      </c>
      <c r="K683" s="59">
        <f t="shared" si="42"/>
        <v>0</v>
      </c>
      <c r="L683" s="59">
        <f t="shared" si="43"/>
        <v>0</v>
      </c>
    </row>
    <row r="684" spans="2:12" s="25" customFormat="1">
      <c r="B684" s="79">
        <f t="shared" si="44"/>
        <v>673</v>
      </c>
      <c r="C684" s="54" t="str">
        <f>'PER TRIWULAN'!I681</f>
        <v xml:space="preserve"> Tawangharjo </v>
      </c>
      <c r="D684" s="36" t="str">
        <f>'PER TRIWULAN'!B681</f>
        <v>SD NEGERI 3 JONO</v>
      </c>
      <c r="E684" s="66">
        <f>'PER TRIWULAN'!X681</f>
        <v>23490000</v>
      </c>
      <c r="F684" s="75">
        <v>23490000</v>
      </c>
      <c r="G684" s="62">
        <v>9997950</v>
      </c>
      <c r="H684" s="62">
        <v>13492050</v>
      </c>
      <c r="I684" s="62"/>
      <c r="J684" s="62">
        <f t="shared" si="41"/>
        <v>23490000</v>
      </c>
      <c r="K684" s="59">
        <f t="shared" si="42"/>
        <v>0</v>
      </c>
      <c r="L684" s="59">
        <f t="shared" si="43"/>
        <v>0</v>
      </c>
    </row>
    <row r="685" spans="2:12" s="25" customFormat="1">
      <c r="B685" s="79">
        <f t="shared" si="44"/>
        <v>674</v>
      </c>
      <c r="C685" s="54" t="str">
        <f>'PER TRIWULAN'!I682</f>
        <v xml:space="preserve"> Tawangharjo </v>
      </c>
      <c r="D685" s="36" t="str">
        <f>'PER TRIWULAN'!B682</f>
        <v>SD NEGERI 3 KEMADOHBATUR</v>
      </c>
      <c r="E685" s="66">
        <f>'PER TRIWULAN'!X682</f>
        <v>61480000</v>
      </c>
      <c r="F685" s="75">
        <v>61480000</v>
      </c>
      <c r="G685" s="62">
        <v>24848000</v>
      </c>
      <c r="H685" s="62">
        <v>32086000</v>
      </c>
      <c r="I685" s="62">
        <v>4546000</v>
      </c>
      <c r="J685" s="62">
        <f t="shared" si="41"/>
        <v>61480000</v>
      </c>
      <c r="K685" s="59">
        <f t="shared" si="42"/>
        <v>0</v>
      </c>
      <c r="L685" s="59">
        <f t="shared" si="43"/>
        <v>0</v>
      </c>
    </row>
    <row r="686" spans="2:12" s="25" customFormat="1">
      <c r="B686" s="79">
        <f t="shared" si="44"/>
        <v>675</v>
      </c>
      <c r="C686" s="54" t="str">
        <f>'PER TRIWULAN'!I683</f>
        <v xml:space="preserve"> Tawangharjo </v>
      </c>
      <c r="D686" s="36" t="str">
        <f>'PER TRIWULAN'!B683</f>
        <v>SD NEGERI 3 MAYAHAN</v>
      </c>
      <c r="E686" s="66">
        <f>'PER TRIWULAN'!X683</f>
        <v>80620000</v>
      </c>
      <c r="F686" s="75">
        <v>80620000</v>
      </c>
      <c r="G686" s="62">
        <v>15300000</v>
      </c>
      <c r="H686" s="62">
        <v>62440000</v>
      </c>
      <c r="I686" s="62">
        <v>2880000</v>
      </c>
      <c r="J686" s="62">
        <f t="shared" si="41"/>
        <v>80620000</v>
      </c>
      <c r="K686" s="59">
        <f t="shared" si="42"/>
        <v>0</v>
      </c>
      <c r="L686" s="59">
        <f t="shared" si="43"/>
        <v>0</v>
      </c>
    </row>
    <row r="687" spans="2:12" s="25" customFormat="1">
      <c r="B687" s="79">
        <f t="shared" si="44"/>
        <v>676</v>
      </c>
      <c r="C687" s="54" t="str">
        <f>'PER TRIWULAN'!I684</f>
        <v xml:space="preserve"> Tawangharjo </v>
      </c>
      <c r="D687" s="36" t="str">
        <f>'PER TRIWULAN'!B684</f>
        <v>SD NEGERI 3 PLOSOREJO</v>
      </c>
      <c r="E687" s="66">
        <f>'PER TRIWULAN'!X684</f>
        <v>127600000</v>
      </c>
      <c r="F687" s="75">
        <v>127600000</v>
      </c>
      <c r="G687" s="62">
        <v>42202350</v>
      </c>
      <c r="H687" s="62">
        <v>83769250</v>
      </c>
      <c r="I687" s="62">
        <v>1628400</v>
      </c>
      <c r="J687" s="62">
        <f t="shared" si="41"/>
        <v>127600000</v>
      </c>
      <c r="K687" s="59">
        <f t="shared" si="42"/>
        <v>0</v>
      </c>
      <c r="L687" s="59">
        <f t="shared" si="43"/>
        <v>0</v>
      </c>
    </row>
    <row r="688" spans="2:12" s="25" customFormat="1">
      <c r="B688" s="79">
        <f t="shared" si="44"/>
        <v>677</v>
      </c>
      <c r="C688" s="54" t="str">
        <f>'PER TRIWULAN'!I685</f>
        <v xml:space="preserve"> Tawangharjo </v>
      </c>
      <c r="D688" s="36" t="str">
        <f>'PER TRIWULAN'!B685</f>
        <v>SD NEGERI 3 POJOK</v>
      </c>
      <c r="E688" s="66">
        <f>'PER TRIWULAN'!X685</f>
        <v>67280000</v>
      </c>
      <c r="F688" s="75">
        <v>67280000</v>
      </c>
      <c r="G688" s="62">
        <v>20149000</v>
      </c>
      <c r="H688" s="62">
        <v>43131000</v>
      </c>
      <c r="I688" s="62">
        <v>4000000</v>
      </c>
      <c r="J688" s="62">
        <f t="shared" si="41"/>
        <v>67280000</v>
      </c>
      <c r="K688" s="59">
        <f t="shared" si="42"/>
        <v>0</v>
      </c>
      <c r="L688" s="59">
        <f t="shared" si="43"/>
        <v>0</v>
      </c>
    </row>
    <row r="689" spans="2:12" s="25" customFormat="1">
      <c r="B689" s="79">
        <f t="shared" si="44"/>
        <v>678</v>
      </c>
      <c r="C689" s="54" t="str">
        <f>'PER TRIWULAN'!I686</f>
        <v xml:space="preserve"> Tawangharjo </v>
      </c>
      <c r="D689" s="36" t="str">
        <f>'PER TRIWULAN'!B686</f>
        <v>SD NEGERI 3 SELO</v>
      </c>
      <c r="E689" s="66">
        <f>'PER TRIWULAN'!X686</f>
        <v>123830000</v>
      </c>
      <c r="F689" s="75">
        <v>123830000</v>
      </c>
      <c r="G689" s="62">
        <v>55266000</v>
      </c>
      <c r="H689" s="62">
        <v>61594000</v>
      </c>
      <c r="I689" s="62">
        <v>6970000</v>
      </c>
      <c r="J689" s="62">
        <f t="shared" si="41"/>
        <v>123830000</v>
      </c>
      <c r="K689" s="59">
        <f t="shared" si="42"/>
        <v>0</v>
      </c>
      <c r="L689" s="59">
        <f t="shared" si="43"/>
        <v>0</v>
      </c>
    </row>
    <row r="690" spans="2:12" s="25" customFormat="1">
      <c r="B690" s="79">
        <f t="shared" si="44"/>
        <v>679</v>
      </c>
      <c r="C690" s="54" t="str">
        <f>'PER TRIWULAN'!I687</f>
        <v xml:space="preserve"> Tawangharjo </v>
      </c>
      <c r="D690" s="36" t="str">
        <f>'PER TRIWULAN'!B687</f>
        <v>SD NEGERI 3 TARUB</v>
      </c>
      <c r="E690" s="66">
        <f>'PER TRIWULAN'!X687</f>
        <v>128760000</v>
      </c>
      <c r="F690" s="75">
        <v>128760000</v>
      </c>
      <c r="G690" s="62">
        <v>69284104</v>
      </c>
      <c r="H690" s="62">
        <v>55725896</v>
      </c>
      <c r="I690" s="62">
        <v>3750000</v>
      </c>
      <c r="J690" s="62">
        <f t="shared" si="41"/>
        <v>128760000</v>
      </c>
      <c r="K690" s="59">
        <f t="shared" si="42"/>
        <v>0</v>
      </c>
      <c r="L690" s="59">
        <f t="shared" si="43"/>
        <v>0</v>
      </c>
    </row>
    <row r="691" spans="2:12" s="25" customFormat="1">
      <c r="B691" s="79">
        <f t="shared" si="44"/>
        <v>680</v>
      </c>
      <c r="C691" s="54" t="str">
        <f>'PER TRIWULAN'!I688</f>
        <v xml:space="preserve"> Tawangharjo </v>
      </c>
      <c r="D691" s="36" t="str">
        <f>'PER TRIWULAN'!B688</f>
        <v>SD NEGERI 3 TAWANGHARJO</v>
      </c>
      <c r="E691" s="66">
        <f>'PER TRIWULAN'!X688</f>
        <v>109330000</v>
      </c>
      <c r="F691" s="75">
        <v>109330000</v>
      </c>
      <c r="G691" s="62">
        <v>40230000</v>
      </c>
      <c r="H691" s="62">
        <v>62650000</v>
      </c>
      <c r="I691" s="62">
        <v>6450000</v>
      </c>
      <c r="J691" s="62">
        <f t="shared" si="41"/>
        <v>109330000</v>
      </c>
      <c r="K691" s="59">
        <f t="shared" si="42"/>
        <v>0</v>
      </c>
      <c r="L691" s="59">
        <f t="shared" si="43"/>
        <v>0</v>
      </c>
    </row>
    <row r="692" spans="2:12" s="25" customFormat="1">
      <c r="B692" s="79">
        <f t="shared" si="44"/>
        <v>681</v>
      </c>
      <c r="C692" s="54" t="str">
        <f>'PER TRIWULAN'!I689</f>
        <v xml:space="preserve"> Tawangharjo </v>
      </c>
      <c r="D692" s="36" t="str">
        <f>'PER TRIWULAN'!B689</f>
        <v>SD NEGERI 4 JONO</v>
      </c>
      <c r="E692" s="66">
        <f>'PER TRIWULAN'!X689</f>
        <v>86420000</v>
      </c>
      <c r="F692" s="75">
        <v>86420000</v>
      </c>
      <c r="G692" s="62">
        <v>14400000</v>
      </c>
      <c r="H692" s="62">
        <v>67240000</v>
      </c>
      <c r="I692" s="62">
        <v>4780000</v>
      </c>
      <c r="J692" s="62">
        <f t="shared" si="41"/>
        <v>86420000</v>
      </c>
      <c r="K692" s="59">
        <f t="shared" si="42"/>
        <v>0</v>
      </c>
      <c r="L692" s="59">
        <f t="shared" si="43"/>
        <v>0</v>
      </c>
    </row>
    <row r="693" spans="2:12" s="25" customFormat="1">
      <c r="B693" s="79">
        <f t="shared" si="44"/>
        <v>682</v>
      </c>
      <c r="C693" s="54" t="str">
        <f>'PER TRIWULAN'!I690</f>
        <v xml:space="preserve"> Tawangharjo </v>
      </c>
      <c r="D693" s="36" t="str">
        <f>'PER TRIWULAN'!B690</f>
        <v>SD NEGERI 4 SELO</v>
      </c>
      <c r="E693" s="66">
        <f>'PER TRIWULAN'!X690</f>
        <v>22185000</v>
      </c>
      <c r="F693" s="75">
        <v>22185000</v>
      </c>
      <c r="G693" s="62">
        <v>7575000</v>
      </c>
      <c r="H693" s="62">
        <v>14610000</v>
      </c>
      <c r="I693" s="62"/>
      <c r="J693" s="62">
        <f t="shared" si="41"/>
        <v>22185000</v>
      </c>
      <c r="K693" s="59">
        <f t="shared" si="42"/>
        <v>0</v>
      </c>
      <c r="L693" s="59">
        <f t="shared" si="43"/>
        <v>0</v>
      </c>
    </row>
    <row r="694" spans="2:12" s="25" customFormat="1">
      <c r="B694" s="79">
        <f t="shared" si="44"/>
        <v>683</v>
      </c>
      <c r="C694" s="54" t="str">
        <f>'PER TRIWULAN'!I691</f>
        <v xml:space="preserve"> Tawangharjo </v>
      </c>
      <c r="D694" s="36" t="str">
        <f>'PER TRIWULAN'!B691</f>
        <v>SD NEGERI 2 TARUB</v>
      </c>
      <c r="E694" s="66">
        <f>'PER TRIWULAN'!X691</f>
        <v>136300000</v>
      </c>
      <c r="F694" s="75">
        <v>136300000</v>
      </c>
      <c r="G694" s="62">
        <v>29533750</v>
      </c>
      <c r="H694" s="62">
        <v>101628250</v>
      </c>
      <c r="I694" s="62">
        <v>5135000</v>
      </c>
      <c r="J694" s="62">
        <f t="shared" si="41"/>
        <v>136297000</v>
      </c>
      <c r="K694" s="59">
        <f t="shared" si="42"/>
        <v>0</v>
      </c>
      <c r="L694" s="59">
        <f t="shared" si="43"/>
        <v>3000</v>
      </c>
    </row>
    <row r="695" spans="2:12" s="25" customFormat="1">
      <c r="B695" s="79">
        <f t="shared" si="44"/>
        <v>684</v>
      </c>
      <c r="C695" s="54" t="str">
        <f>'PER TRIWULAN'!I692</f>
        <v xml:space="preserve"> Tawangharjo </v>
      </c>
      <c r="D695" s="36" t="str">
        <f>'PER TRIWULAN'!B692</f>
        <v>SD NEGERI 3 GODAN</v>
      </c>
      <c r="E695" s="66">
        <f>'PER TRIWULAN'!X692</f>
        <v>85550000</v>
      </c>
      <c r="F695" s="75">
        <v>85550000</v>
      </c>
      <c r="G695" s="62">
        <v>48573300</v>
      </c>
      <c r="H695" s="62">
        <v>36076700</v>
      </c>
      <c r="I695" s="62">
        <v>900000</v>
      </c>
      <c r="J695" s="62">
        <f t="shared" si="41"/>
        <v>85550000</v>
      </c>
      <c r="K695" s="59">
        <f t="shared" si="42"/>
        <v>0</v>
      </c>
      <c r="L695" s="59">
        <f t="shared" si="43"/>
        <v>0</v>
      </c>
    </row>
    <row r="696" spans="2:12" s="25" customFormat="1">
      <c r="B696" s="79">
        <f t="shared" si="44"/>
        <v>685</v>
      </c>
      <c r="C696" s="54" t="str">
        <f>'PER TRIWULAN'!I693</f>
        <v xml:space="preserve"> Tawangharjo </v>
      </c>
      <c r="D696" s="36" t="str">
        <f>'PER TRIWULAN'!B693</f>
        <v>SD NEGERI 4 GODAN</v>
      </c>
      <c r="E696" s="66">
        <f>'PER TRIWULAN'!X693</f>
        <v>80330000</v>
      </c>
      <c r="F696" s="75">
        <v>80330000</v>
      </c>
      <c r="G696" s="62">
        <v>37124950</v>
      </c>
      <c r="H696" s="62">
        <v>42755050</v>
      </c>
      <c r="I696" s="62">
        <v>450000</v>
      </c>
      <c r="J696" s="62">
        <f t="shared" si="41"/>
        <v>80330000</v>
      </c>
      <c r="K696" s="59">
        <f t="shared" si="42"/>
        <v>0</v>
      </c>
      <c r="L696" s="59">
        <f t="shared" si="43"/>
        <v>0</v>
      </c>
    </row>
    <row r="697" spans="2:12" s="25" customFormat="1">
      <c r="B697" s="79">
        <f t="shared" si="44"/>
        <v>686</v>
      </c>
      <c r="C697" s="54" t="str">
        <f>'PER TRIWULAN'!I694</f>
        <v xml:space="preserve"> Tawangharjo </v>
      </c>
      <c r="D697" s="36" t="str">
        <f>'PER TRIWULAN'!B694</f>
        <v>SD NEGERI 2 KEMADOHBATUR</v>
      </c>
      <c r="E697" s="66">
        <f>'PER TRIWULAN'!X694</f>
        <v>108170000</v>
      </c>
      <c r="F697" s="75">
        <v>108170000</v>
      </c>
      <c r="G697" s="62">
        <v>16200000</v>
      </c>
      <c r="H697" s="62">
        <v>74305000</v>
      </c>
      <c r="I697" s="62">
        <v>17665000</v>
      </c>
      <c r="J697" s="62">
        <f t="shared" si="41"/>
        <v>108170000</v>
      </c>
      <c r="K697" s="59">
        <f t="shared" si="42"/>
        <v>0</v>
      </c>
      <c r="L697" s="59">
        <f t="shared" si="43"/>
        <v>0</v>
      </c>
    </row>
    <row r="698" spans="2:12" s="25" customFormat="1">
      <c r="B698" s="79">
        <f t="shared" si="44"/>
        <v>687</v>
      </c>
      <c r="C698" s="54" t="str">
        <f>'PER TRIWULAN'!I695</f>
        <v xml:space="preserve"> Tawangharjo </v>
      </c>
      <c r="D698" s="36" t="str">
        <f>'PER TRIWULAN'!B695</f>
        <v>SD NEGERI 1 POJOK</v>
      </c>
      <c r="E698" s="66">
        <f>'PER TRIWULAN'!X695</f>
        <v>71340000</v>
      </c>
      <c r="F698" s="75">
        <v>71340000</v>
      </c>
      <c r="G698" s="62">
        <v>13650000</v>
      </c>
      <c r="H698" s="62">
        <v>57690000</v>
      </c>
      <c r="I698" s="62">
        <v>0</v>
      </c>
      <c r="J698" s="62">
        <f t="shared" si="41"/>
        <v>71340000</v>
      </c>
      <c r="K698" s="59">
        <f t="shared" si="42"/>
        <v>0</v>
      </c>
      <c r="L698" s="59">
        <f t="shared" si="43"/>
        <v>0</v>
      </c>
    </row>
    <row r="699" spans="2:12" s="25" customFormat="1">
      <c r="B699" s="79">
        <f t="shared" si="44"/>
        <v>688</v>
      </c>
      <c r="C699" s="54" t="str">
        <f>'PER TRIWULAN'!I696</f>
        <v xml:space="preserve"> Tawangharjo </v>
      </c>
      <c r="D699" s="36" t="str">
        <f>'PER TRIWULAN'!B696</f>
        <v>SD NEGERI 2 PULONGRAMBE</v>
      </c>
      <c r="E699" s="66">
        <f>'PER TRIWULAN'!X696</f>
        <v>84680000</v>
      </c>
      <c r="F699" s="75">
        <v>84680000</v>
      </c>
      <c r="G699" s="62">
        <v>14850000</v>
      </c>
      <c r="H699" s="62">
        <v>69830000</v>
      </c>
      <c r="I699" s="62">
        <v>0</v>
      </c>
      <c r="J699" s="62">
        <f t="shared" si="41"/>
        <v>84680000</v>
      </c>
      <c r="K699" s="59">
        <f t="shared" si="42"/>
        <v>0</v>
      </c>
      <c r="L699" s="59">
        <f t="shared" si="43"/>
        <v>0</v>
      </c>
    </row>
    <row r="700" spans="2:12" s="25" customFormat="1">
      <c r="B700" s="79">
        <f t="shared" si="44"/>
        <v>689</v>
      </c>
      <c r="C700" s="54" t="str">
        <f>'PER TRIWULAN'!I697</f>
        <v xml:space="preserve"> Tegowanu </v>
      </c>
      <c r="D700" s="36" t="str">
        <f>'PER TRIWULAN'!B697</f>
        <v>SD NEGERI 1 CANGKRING</v>
      </c>
      <c r="E700" s="66">
        <f>'PER TRIWULAN'!X697</f>
        <v>128470000</v>
      </c>
      <c r="F700" s="75">
        <v>128470000</v>
      </c>
      <c r="G700" s="62">
        <v>23635000</v>
      </c>
      <c r="H700" s="62">
        <v>90666000</v>
      </c>
      <c r="I700" s="62">
        <v>14169000</v>
      </c>
      <c r="J700" s="62">
        <f t="shared" si="41"/>
        <v>128470000</v>
      </c>
      <c r="K700" s="59">
        <f t="shared" si="42"/>
        <v>0</v>
      </c>
      <c r="L700" s="59">
        <f t="shared" si="43"/>
        <v>0</v>
      </c>
    </row>
    <row r="701" spans="2:12" s="25" customFormat="1">
      <c r="B701" s="79">
        <f t="shared" si="44"/>
        <v>690</v>
      </c>
      <c r="C701" s="54" t="str">
        <f>'PER TRIWULAN'!I698</f>
        <v xml:space="preserve"> Tegowanu </v>
      </c>
      <c r="D701" s="36" t="str">
        <f>'PER TRIWULAN'!B698</f>
        <v>SD NEGERI 1 KEBONAGUNG</v>
      </c>
      <c r="E701" s="66">
        <f>'PER TRIWULAN'!X698</f>
        <v>83810000</v>
      </c>
      <c r="F701" s="75">
        <v>83810000</v>
      </c>
      <c r="G701" s="62">
        <v>10200000</v>
      </c>
      <c r="H701" s="62">
        <v>52300000</v>
      </c>
      <c r="I701" s="62">
        <v>21310000</v>
      </c>
      <c r="J701" s="62">
        <f t="shared" si="41"/>
        <v>83810000</v>
      </c>
      <c r="K701" s="59">
        <f t="shared" si="42"/>
        <v>0</v>
      </c>
      <c r="L701" s="59">
        <f t="shared" si="43"/>
        <v>0</v>
      </c>
    </row>
    <row r="702" spans="2:12" s="25" customFormat="1">
      <c r="B702" s="79">
        <f t="shared" si="44"/>
        <v>691</v>
      </c>
      <c r="C702" s="54" t="str">
        <f>'PER TRIWULAN'!I699</f>
        <v xml:space="preserve"> Tegowanu </v>
      </c>
      <c r="D702" s="36" t="str">
        <f>'PER TRIWULAN'!B699</f>
        <v>SD NEGERI 1 KEDUNGWUNGU</v>
      </c>
      <c r="E702" s="66">
        <f>'PER TRIWULAN'!X699</f>
        <v>101210000</v>
      </c>
      <c r="F702" s="75">
        <v>101210000</v>
      </c>
      <c r="G702" s="62">
        <v>16340000</v>
      </c>
      <c r="H702" s="62">
        <v>77594000</v>
      </c>
      <c r="I702" s="62">
        <v>7276000</v>
      </c>
      <c r="J702" s="62">
        <f t="shared" si="41"/>
        <v>101210000</v>
      </c>
      <c r="K702" s="59">
        <f t="shared" si="42"/>
        <v>0</v>
      </c>
      <c r="L702" s="59">
        <f t="shared" si="43"/>
        <v>0</v>
      </c>
    </row>
    <row r="703" spans="2:12" s="25" customFormat="1">
      <c r="B703" s="79">
        <f t="shared" si="44"/>
        <v>692</v>
      </c>
      <c r="C703" s="54" t="str">
        <f>'PER TRIWULAN'!I700</f>
        <v xml:space="preserve"> Tegowanu </v>
      </c>
      <c r="D703" s="36" t="str">
        <f>'PER TRIWULAN'!B700</f>
        <v>SD NEGERI 1 KEJAWAN</v>
      </c>
      <c r="E703" s="66">
        <f>'PER TRIWULAN'!X700</f>
        <v>110490000</v>
      </c>
      <c r="F703" s="75">
        <v>110490000</v>
      </c>
      <c r="G703" s="62">
        <v>27375000</v>
      </c>
      <c r="H703" s="62">
        <v>72512000</v>
      </c>
      <c r="I703" s="62">
        <v>10603000</v>
      </c>
      <c r="J703" s="62">
        <f t="shared" si="41"/>
        <v>110490000</v>
      </c>
      <c r="K703" s="59">
        <f t="shared" si="42"/>
        <v>0</v>
      </c>
      <c r="L703" s="59">
        <f t="shared" si="43"/>
        <v>0</v>
      </c>
    </row>
    <row r="704" spans="2:12" s="25" customFormat="1">
      <c r="B704" s="79">
        <f t="shared" si="44"/>
        <v>693</v>
      </c>
      <c r="C704" s="54" t="str">
        <f>'PER TRIWULAN'!I701</f>
        <v xml:space="preserve"> Tegowanu </v>
      </c>
      <c r="D704" s="36" t="str">
        <f>'PER TRIWULAN'!B701</f>
        <v>SD NEGERI 1 MANGUNSARI</v>
      </c>
      <c r="E704" s="66">
        <f>'PER TRIWULAN'!X701</f>
        <v>67280000</v>
      </c>
      <c r="F704" s="75">
        <v>67280000</v>
      </c>
      <c r="G704" s="62">
        <v>18086500</v>
      </c>
      <c r="H704" s="62">
        <v>46945091</v>
      </c>
      <c r="I704" s="62">
        <v>2328409</v>
      </c>
      <c r="J704" s="62">
        <f t="shared" si="41"/>
        <v>67360000</v>
      </c>
      <c r="K704" s="59">
        <f t="shared" si="42"/>
        <v>0</v>
      </c>
      <c r="L704" s="59">
        <f t="shared" si="43"/>
        <v>-80000</v>
      </c>
    </row>
    <row r="705" spans="2:12" s="25" customFormat="1">
      <c r="B705" s="79">
        <f t="shared" si="44"/>
        <v>694</v>
      </c>
      <c r="C705" s="54" t="str">
        <f>'PER TRIWULAN'!I702</f>
        <v xml:space="preserve"> Tegowanu </v>
      </c>
      <c r="D705" s="36" t="str">
        <f>'PER TRIWULAN'!B702</f>
        <v>SD NEGERI 1 MEDANI</v>
      </c>
      <c r="E705" s="66">
        <f>'PER TRIWULAN'!X702</f>
        <v>110200000</v>
      </c>
      <c r="F705" s="75">
        <v>110200000</v>
      </c>
      <c r="G705" s="62">
        <v>21600000</v>
      </c>
      <c r="H705" s="62">
        <v>88425000</v>
      </c>
      <c r="I705" s="62">
        <v>175000</v>
      </c>
      <c r="J705" s="62">
        <f t="shared" si="41"/>
        <v>110200000</v>
      </c>
      <c r="K705" s="59">
        <f t="shared" si="42"/>
        <v>0</v>
      </c>
      <c r="L705" s="59">
        <f t="shared" si="43"/>
        <v>0</v>
      </c>
    </row>
    <row r="706" spans="2:12" s="25" customFormat="1">
      <c r="B706" s="79">
        <f t="shared" si="44"/>
        <v>695</v>
      </c>
      <c r="C706" s="54" t="str">
        <f>'PER TRIWULAN'!I703</f>
        <v xml:space="preserve"> Tegowanu </v>
      </c>
      <c r="D706" s="36" t="str">
        <f>'PER TRIWULAN'!B703</f>
        <v>SD NEGERI 1 SUKOREJO</v>
      </c>
      <c r="E706" s="66">
        <f>'PER TRIWULAN'!X703</f>
        <v>88160000</v>
      </c>
      <c r="F706" s="75">
        <v>88160000</v>
      </c>
      <c r="G706" s="62">
        <v>14400000</v>
      </c>
      <c r="H706" s="62">
        <v>73700000</v>
      </c>
      <c r="I706" s="62"/>
      <c r="J706" s="62">
        <f t="shared" si="41"/>
        <v>88100000</v>
      </c>
      <c r="K706" s="59">
        <f t="shared" si="42"/>
        <v>0</v>
      </c>
      <c r="L706" s="59">
        <f t="shared" si="43"/>
        <v>60000</v>
      </c>
    </row>
    <row r="707" spans="2:12" s="25" customFormat="1">
      <c r="B707" s="79">
        <f t="shared" si="44"/>
        <v>696</v>
      </c>
      <c r="C707" s="54" t="str">
        <f>'PER TRIWULAN'!I704</f>
        <v xml:space="preserve"> Tegowanu </v>
      </c>
      <c r="D707" s="36" t="str">
        <f>'PER TRIWULAN'!B704</f>
        <v>SD NEGERI 1 TAJEMSARI</v>
      </c>
      <c r="E707" s="66">
        <f>'PER TRIWULAN'!X704</f>
        <v>134270000</v>
      </c>
      <c r="F707" s="75">
        <v>134270000</v>
      </c>
      <c r="G707" s="62">
        <v>64684618</v>
      </c>
      <c r="H707" s="62">
        <v>47641882</v>
      </c>
      <c r="I707" s="62">
        <v>6138500</v>
      </c>
      <c r="J707" s="62">
        <f t="shared" si="41"/>
        <v>118465000</v>
      </c>
      <c r="K707" s="59">
        <f t="shared" si="42"/>
        <v>0</v>
      </c>
      <c r="L707" s="59">
        <f t="shared" si="43"/>
        <v>15805000</v>
      </c>
    </row>
    <row r="708" spans="2:12" s="25" customFormat="1">
      <c r="B708" s="79">
        <f t="shared" si="44"/>
        <v>697</v>
      </c>
      <c r="C708" s="54" t="str">
        <f>'PER TRIWULAN'!I705</f>
        <v xml:space="preserve"> Tegowanu </v>
      </c>
      <c r="D708" s="36" t="str">
        <f>'PER TRIWULAN'!B705</f>
        <v>SD NEGERI 1 TEGOWANUKULON</v>
      </c>
      <c r="E708" s="66">
        <f>'PER TRIWULAN'!X705</f>
        <v>91640000</v>
      </c>
      <c r="F708" s="75">
        <v>91640000</v>
      </c>
      <c r="G708" s="62">
        <v>11400000</v>
      </c>
      <c r="H708" s="62">
        <v>76940000</v>
      </c>
      <c r="I708" s="62">
        <v>3300000</v>
      </c>
      <c r="J708" s="62">
        <f t="shared" si="41"/>
        <v>91640000</v>
      </c>
      <c r="K708" s="59">
        <f t="shared" si="42"/>
        <v>0</v>
      </c>
      <c r="L708" s="59">
        <f t="shared" si="43"/>
        <v>0</v>
      </c>
    </row>
    <row r="709" spans="2:12" s="25" customFormat="1">
      <c r="B709" s="79">
        <f t="shared" si="44"/>
        <v>698</v>
      </c>
      <c r="C709" s="54" t="str">
        <f>'PER TRIWULAN'!I706</f>
        <v xml:space="preserve"> Tegowanu </v>
      </c>
      <c r="D709" s="36" t="str">
        <f>'PER TRIWULAN'!B706</f>
        <v>SD NEGERI 2 KARANGPASAR</v>
      </c>
      <c r="E709" s="66">
        <f>'PER TRIWULAN'!X706</f>
        <v>83085000</v>
      </c>
      <c r="F709" s="75">
        <v>83085000</v>
      </c>
      <c r="G709" s="62">
        <v>15800000</v>
      </c>
      <c r="H709" s="62">
        <v>49365000</v>
      </c>
      <c r="I709" s="62">
        <v>17920000</v>
      </c>
      <c r="J709" s="62">
        <f t="shared" si="41"/>
        <v>83085000</v>
      </c>
      <c r="K709" s="59">
        <f t="shared" si="42"/>
        <v>0</v>
      </c>
      <c r="L709" s="59">
        <f t="shared" si="43"/>
        <v>0</v>
      </c>
    </row>
    <row r="710" spans="2:12" s="25" customFormat="1">
      <c r="B710" s="79">
        <f t="shared" si="44"/>
        <v>699</v>
      </c>
      <c r="C710" s="54" t="str">
        <f>'PER TRIWULAN'!I707</f>
        <v xml:space="preserve"> Tegowanu </v>
      </c>
      <c r="D710" s="36" t="str">
        <f>'PER TRIWULAN'!B707</f>
        <v>SD NEGERI 2 SUKOREJO</v>
      </c>
      <c r="E710" s="66">
        <f>'PER TRIWULAN'!X707</f>
        <v>75110000</v>
      </c>
      <c r="F710" s="75">
        <v>75110000</v>
      </c>
      <c r="G710" s="62">
        <v>16053600</v>
      </c>
      <c r="H710" s="62">
        <v>58093400</v>
      </c>
      <c r="I710" s="62">
        <v>963000</v>
      </c>
      <c r="J710" s="62">
        <f t="shared" si="41"/>
        <v>75110000</v>
      </c>
      <c r="K710" s="59">
        <f t="shared" si="42"/>
        <v>0</v>
      </c>
      <c r="L710" s="59">
        <f t="shared" si="43"/>
        <v>0</v>
      </c>
    </row>
    <row r="711" spans="2:12" s="25" customFormat="1">
      <c r="B711" s="79">
        <f t="shared" si="44"/>
        <v>700</v>
      </c>
      <c r="C711" s="54" t="str">
        <f>'PER TRIWULAN'!I708</f>
        <v xml:space="preserve"> Tegowanu </v>
      </c>
      <c r="D711" s="36" t="str">
        <f>'PER TRIWULAN'!B708</f>
        <v>SD NEGERI 2 TAJEMSARI</v>
      </c>
      <c r="E711" s="66">
        <f>'PER TRIWULAN'!X708</f>
        <v>49590000</v>
      </c>
      <c r="F711" s="75">
        <v>49590000</v>
      </c>
      <c r="G711" s="62">
        <v>21869800</v>
      </c>
      <c r="H711" s="62">
        <v>23590550</v>
      </c>
      <c r="I711" s="62">
        <v>4129650</v>
      </c>
      <c r="J711" s="62">
        <f t="shared" ref="J711:J774" si="45">SUM(G711:I711)</f>
        <v>49590000</v>
      </c>
      <c r="K711" s="59">
        <f t="shared" si="42"/>
        <v>0</v>
      </c>
      <c r="L711" s="59">
        <f t="shared" si="43"/>
        <v>0</v>
      </c>
    </row>
    <row r="712" spans="2:12" s="25" customFormat="1">
      <c r="B712" s="79">
        <f t="shared" si="44"/>
        <v>701</v>
      </c>
      <c r="C712" s="54" t="str">
        <f>'PER TRIWULAN'!I709</f>
        <v xml:space="preserve"> Tegowanu </v>
      </c>
      <c r="D712" s="36" t="str">
        <f>'PER TRIWULAN'!B709</f>
        <v>SD NEGERI 2 TEGOWANUWETAN</v>
      </c>
      <c r="E712" s="66">
        <f>'PER TRIWULAN'!X709</f>
        <v>86710000</v>
      </c>
      <c r="F712" s="75">
        <v>86710000</v>
      </c>
      <c r="G712" s="62">
        <v>21350000</v>
      </c>
      <c r="H712" s="62">
        <v>54760000</v>
      </c>
      <c r="I712" s="62">
        <v>10490000</v>
      </c>
      <c r="J712" s="62">
        <f t="shared" si="45"/>
        <v>86600000</v>
      </c>
      <c r="K712" s="59">
        <f t="shared" si="42"/>
        <v>0</v>
      </c>
      <c r="L712" s="59">
        <f t="shared" si="43"/>
        <v>110000</v>
      </c>
    </row>
    <row r="713" spans="2:12" s="25" customFormat="1">
      <c r="B713" s="79">
        <f t="shared" si="44"/>
        <v>702</v>
      </c>
      <c r="C713" s="54" t="str">
        <f>'PER TRIWULAN'!I710</f>
        <v xml:space="preserve"> Tegowanu </v>
      </c>
      <c r="D713" s="36" t="str">
        <f>'PER TRIWULAN'!B710</f>
        <v>SD NEGERI 2 TEGOWANUKULON</v>
      </c>
      <c r="E713" s="66">
        <f>'PER TRIWULAN'!X710</f>
        <v>91350000</v>
      </c>
      <c r="F713" s="75">
        <v>91350000</v>
      </c>
      <c r="G713" s="62">
        <v>15975000</v>
      </c>
      <c r="H713" s="62">
        <v>74220000</v>
      </c>
      <c r="I713" s="62">
        <v>1155000</v>
      </c>
      <c r="J713" s="62">
        <f t="shared" si="45"/>
        <v>91350000</v>
      </c>
      <c r="K713" s="59">
        <f t="shared" si="42"/>
        <v>0</v>
      </c>
      <c r="L713" s="59">
        <f t="shared" si="43"/>
        <v>0</v>
      </c>
    </row>
    <row r="714" spans="2:12" s="25" customFormat="1">
      <c r="B714" s="79">
        <f t="shared" si="44"/>
        <v>703</v>
      </c>
      <c r="C714" s="54" t="str">
        <f>'PER TRIWULAN'!I711</f>
        <v xml:space="preserve"> Tegowanu </v>
      </c>
      <c r="D714" s="36" t="str">
        <f>'PER TRIWULAN'!B711</f>
        <v>SD NEGERI 2 TLOGOREJO</v>
      </c>
      <c r="E714" s="66">
        <f>'PER TRIWULAN'!X711</f>
        <v>62640000</v>
      </c>
      <c r="F714" s="75">
        <v>62640000</v>
      </c>
      <c r="G714" s="62">
        <v>8700000</v>
      </c>
      <c r="H714" s="62">
        <v>52740000</v>
      </c>
      <c r="I714" s="62">
        <v>1200000</v>
      </c>
      <c r="J714" s="62">
        <f t="shared" si="45"/>
        <v>62640000</v>
      </c>
      <c r="K714" s="59">
        <f t="shared" si="42"/>
        <v>0</v>
      </c>
      <c r="L714" s="59">
        <f t="shared" si="43"/>
        <v>0</v>
      </c>
    </row>
    <row r="715" spans="2:12" s="25" customFormat="1">
      <c r="B715" s="79">
        <f t="shared" si="44"/>
        <v>704</v>
      </c>
      <c r="C715" s="54" t="str">
        <f>'PER TRIWULAN'!I712</f>
        <v xml:space="preserve"> Tegowanu </v>
      </c>
      <c r="D715" s="36" t="str">
        <f>'PER TRIWULAN'!B712</f>
        <v>SD NEGERI 2 TUNJUNGHARJO</v>
      </c>
      <c r="E715" s="66">
        <f>'PER TRIWULAN'!X712</f>
        <v>141810000</v>
      </c>
      <c r="F715" s="75">
        <v>141810000</v>
      </c>
      <c r="G715" s="62">
        <v>48056300</v>
      </c>
      <c r="H715" s="62">
        <v>70649700</v>
      </c>
      <c r="I715" s="62">
        <v>23099000</v>
      </c>
      <c r="J715" s="62">
        <f t="shared" si="45"/>
        <v>141805000</v>
      </c>
      <c r="K715" s="59">
        <f t="shared" si="42"/>
        <v>0</v>
      </c>
      <c r="L715" s="59">
        <f t="shared" si="43"/>
        <v>5000</v>
      </c>
    </row>
    <row r="716" spans="2:12" s="25" customFormat="1">
      <c r="B716" s="79">
        <f t="shared" si="44"/>
        <v>705</v>
      </c>
      <c r="C716" s="54" t="str">
        <f>'PER TRIWULAN'!I713</f>
        <v xml:space="preserve"> Tegowanu </v>
      </c>
      <c r="D716" s="36" t="str">
        <f>'PER TRIWULAN'!B713</f>
        <v>SD NEGERI 3 KEBONAGUNG</v>
      </c>
      <c r="E716" s="66">
        <f>'PER TRIWULAN'!X713</f>
        <v>92220000</v>
      </c>
      <c r="F716" s="75">
        <v>92220000</v>
      </c>
      <c r="G716" s="62">
        <v>20349000</v>
      </c>
      <c r="H716" s="62">
        <v>66436500</v>
      </c>
      <c r="I716" s="62">
        <v>5434500</v>
      </c>
      <c r="J716" s="62">
        <f t="shared" si="45"/>
        <v>92220000</v>
      </c>
      <c r="K716" s="59">
        <f t="shared" si="42"/>
        <v>0</v>
      </c>
      <c r="L716" s="59">
        <f t="shared" si="43"/>
        <v>0</v>
      </c>
    </row>
    <row r="717" spans="2:12" s="25" customFormat="1">
      <c r="B717" s="79">
        <f t="shared" si="44"/>
        <v>706</v>
      </c>
      <c r="C717" s="54" t="str">
        <f>'PER TRIWULAN'!I714</f>
        <v xml:space="preserve"> Tegowanu </v>
      </c>
      <c r="D717" s="36" t="str">
        <f>'PER TRIWULAN'!B714</f>
        <v>SD NEGERI 3 TEGOWANUWETAN</v>
      </c>
      <c r="E717" s="66">
        <f>'PER TRIWULAN'!X714</f>
        <v>117160000</v>
      </c>
      <c r="F717" s="75">
        <v>117160000</v>
      </c>
      <c r="G717" s="62">
        <v>22729800</v>
      </c>
      <c r="H717" s="62">
        <v>87623383</v>
      </c>
      <c r="I717" s="62">
        <v>6806817</v>
      </c>
      <c r="J717" s="62">
        <f t="shared" si="45"/>
        <v>117160000</v>
      </c>
      <c r="K717" s="59">
        <f t="shared" ref="K717:K780" si="46">E717-F717</f>
        <v>0</v>
      </c>
      <c r="L717" s="59">
        <f t="shared" ref="L717:L780" si="47">F717-J717</f>
        <v>0</v>
      </c>
    </row>
    <row r="718" spans="2:12" s="25" customFormat="1">
      <c r="B718" s="79">
        <f t="shared" ref="B718:B781" si="48">B717+1</f>
        <v>707</v>
      </c>
      <c r="C718" s="54" t="str">
        <f>'PER TRIWULAN'!I715</f>
        <v xml:space="preserve"> Tegowanu </v>
      </c>
      <c r="D718" s="36" t="str">
        <f>'PER TRIWULAN'!B715</f>
        <v>SD NEGERI 3 TEGOWANUKULON</v>
      </c>
      <c r="E718" s="66">
        <f>'PER TRIWULAN'!X715</f>
        <v>90190000</v>
      </c>
      <c r="F718" s="75">
        <v>90190000</v>
      </c>
      <c r="G718" s="62">
        <v>25133400</v>
      </c>
      <c r="H718" s="62">
        <v>56581600</v>
      </c>
      <c r="I718" s="62">
        <v>8475000</v>
      </c>
      <c r="J718" s="62">
        <f t="shared" si="45"/>
        <v>90190000</v>
      </c>
      <c r="K718" s="59">
        <f t="shared" si="46"/>
        <v>0</v>
      </c>
      <c r="L718" s="59">
        <f t="shared" si="47"/>
        <v>0</v>
      </c>
    </row>
    <row r="719" spans="2:12" s="25" customFormat="1">
      <c r="B719" s="79">
        <f t="shared" si="48"/>
        <v>708</v>
      </c>
      <c r="C719" s="54" t="str">
        <f>'PER TRIWULAN'!I716</f>
        <v xml:space="preserve"> Tegowanu </v>
      </c>
      <c r="D719" s="36" t="str">
        <f>'PER TRIWULAN'!B716</f>
        <v>SD NEGERI 3 TLOGOREJO</v>
      </c>
      <c r="E719" s="66">
        <f>'PER TRIWULAN'!X716</f>
        <v>112520000</v>
      </c>
      <c r="F719" s="75">
        <v>112520000</v>
      </c>
      <c r="G719" s="62">
        <v>31782500</v>
      </c>
      <c r="H719" s="62">
        <v>72369000</v>
      </c>
      <c r="I719" s="62">
        <v>8368500</v>
      </c>
      <c r="J719" s="62">
        <f t="shared" si="45"/>
        <v>112520000</v>
      </c>
      <c r="K719" s="59">
        <f t="shared" si="46"/>
        <v>0</v>
      </c>
      <c r="L719" s="59">
        <f t="shared" si="47"/>
        <v>0</v>
      </c>
    </row>
    <row r="720" spans="2:12" s="25" customFormat="1">
      <c r="B720" s="79">
        <f t="shared" si="48"/>
        <v>709</v>
      </c>
      <c r="C720" s="54" t="str">
        <f>'PER TRIWULAN'!I717</f>
        <v xml:space="preserve"> Tegowanu </v>
      </c>
      <c r="D720" s="36" t="str">
        <f>'PER TRIWULAN'!B717</f>
        <v>SD NEGERI GEBANGAN</v>
      </c>
      <c r="E720" s="66">
        <f>'PER TRIWULAN'!X717</f>
        <v>61190000</v>
      </c>
      <c r="F720" s="75">
        <v>61190000</v>
      </c>
      <c r="G720" s="62">
        <v>9700000</v>
      </c>
      <c r="H720" s="62">
        <v>51090000</v>
      </c>
      <c r="I720" s="62">
        <v>400000</v>
      </c>
      <c r="J720" s="62">
        <f t="shared" si="45"/>
        <v>61190000</v>
      </c>
      <c r="K720" s="59">
        <f t="shared" si="46"/>
        <v>0</v>
      </c>
      <c r="L720" s="59">
        <f t="shared" si="47"/>
        <v>0</v>
      </c>
    </row>
    <row r="721" spans="2:12" s="25" customFormat="1">
      <c r="B721" s="79">
        <f t="shared" si="48"/>
        <v>710</v>
      </c>
      <c r="C721" s="54" t="str">
        <f>'PER TRIWULAN'!I718</f>
        <v xml:space="preserve"> Tegowanu </v>
      </c>
      <c r="D721" s="36" t="str">
        <f>'PER TRIWULAN'!B718</f>
        <v>SD NEGERI I TEGOWANUWETAN</v>
      </c>
      <c r="E721" s="66">
        <f>'PER TRIWULAN'!X718</f>
        <v>98020000</v>
      </c>
      <c r="F721" s="75">
        <v>98020000</v>
      </c>
      <c r="G721" s="62">
        <v>18400000</v>
      </c>
      <c r="H721" s="62">
        <v>63370000</v>
      </c>
      <c r="I721" s="62">
        <v>16250000</v>
      </c>
      <c r="J721" s="62">
        <f t="shared" si="45"/>
        <v>98020000</v>
      </c>
      <c r="K721" s="59">
        <f t="shared" si="46"/>
        <v>0</v>
      </c>
      <c r="L721" s="59">
        <f t="shared" si="47"/>
        <v>0</v>
      </c>
    </row>
    <row r="722" spans="2:12" s="25" customFormat="1">
      <c r="B722" s="79">
        <f t="shared" si="48"/>
        <v>711</v>
      </c>
      <c r="C722" s="54" t="str">
        <f>'PER TRIWULAN'!I719</f>
        <v xml:space="preserve"> Tegowanu </v>
      </c>
      <c r="D722" s="36" t="str">
        <f>'PER TRIWULAN'!B719</f>
        <v>SD NEGERI TANJUNGHARJO</v>
      </c>
      <c r="E722" s="66">
        <f>'PER TRIWULAN'!X719</f>
        <v>149930000</v>
      </c>
      <c r="F722" s="75">
        <v>149930000</v>
      </c>
      <c r="G722" s="62">
        <v>52355100</v>
      </c>
      <c r="H722" s="62">
        <v>80421250</v>
      </c>
      <c r="I722" s="62">
        <v>17153650</v>
      </c>
      <c r="J722" s="62">
        <f t="shared" si="45"/>
        <v>149930000</v>
      </c>
      <c r="K722" s="59">
        <f t="shared" si="46"/>
        <v>0</v>
      </c>
      <c r="L722" s="59">
        <f t="shared" si="47"/>
        <v>0</v>
      </c>
    </row>
    <row r="723" spans="2:12" s="25" customFormat="1">
      <c r="B723" s="79">
        <f t="shared" si="48"/>
        <v>712</v>
      </c>
      <c r="C723" s="54" t="str">
        <f>'PER TRIWULAN'!I720</f>
        <v xml:space="preserve"> Tegowanu </v>
      </c>
      <c r="D723" s="36" t="str">
        <f>'PER TRIWULAN'!B720</f>
        <v>SD NEGERI 1 TLOGOREJO</v>
      </c>
      <c r="E723" s="66">
        <f>'PER TRIWULAN'!X720</f>
        <v>100340000</v>
      </c>
      <c r="F723" s="75">
        <v>100340000</v>
      </c>
      <c r="G723" s="62">
        <v>20068000</v>
      </c>
      <c r="H723" s="62">
        <v>67939500</v>
      </c>
      <c r="I723" s="62">
        <v>12332500</v>
      </c>
      <c r="J723" s="62">
        <f t="shared" si="45"/>
        <v>100340000</v>
      </c>
      <c r="K723" s="59">
        <f t="shared" si="46"/>
        <v>0</v>
      </c>
      <c r="L723" s="59">
        <f t="shared" si="47"/>
        <v>0</v>
      </c>
    </row>
    <row r="724" spans="2:12" s="25" customFormat="1">
      <c r="B724" s="79">
        <f t="shared" si="48"/>
        <v>713</v>
      </c>
      <c r="C724" s="54" t="str">
        <f>'PER TRIWULAN'!I721</f>
        <v xml:space="preserve"> Tegowanu </v>
      </c>
      <c r="D724" s="36" t="str">
        <f>'PER TRIWULAN'!B721</f>
        <v>SD NEGERI 2 KEBONAGUNG</v>
      </c>
      <c r="E724" s="66">
        <f>'PER TRIWULAN'!X721</f>
        <v>85840000</v>
      </c>
      <c r="F724" s="75">
        <v>85840000</v>
      </c>
      <c r="G724" s="62">
        <v>27597000</v>
      </c>
      <c r="H724" s="62">
        <v>56498000</v>
      </c>
      <c r="I724" s="62">
        <v>1745000</v>
      </c>
      <c r="J724" s="62">
        <f t="shared" si="45"/>
        <v>85840000</v>
      </c>
      <c r="K724" s="59">
        <f t="shared" si="46"/>
        <v>0</v>
      </c>
      <c r="L724" s="59">
        <f t="shared" si="47"/>
        <v>0</v>
      </c>
    </row>
    <row r="725" spans="2:12" s="25" customFormat="1">
      <c r="B725" s="79">
        <f t="shared" si="48"/>
        <v>714</v>
      </c>
      <c r="C725" s="54" t="str">
        <f>'PER TRIWULAN'!I722</f>
        <v xml:space="preserve"> Tegowanu </v>
      </c>
      <c r="D725" s="36" t="str">
        <f>'PER TRIWULAN'!B722</f>
        <v>SD NEGERI TANGGIREJO</v>
      </c>
      <c r="E725" s="66">
        <f>'PER TRIWULAN'!X722</f>
        <v>85840000</v>
      </c>
      <c r="F725" s="75">
        <v>85840000</v>
      </c>
      <c r="G725" s="62">
        <v>16400000</v>
      </c>
      <c r="H725" s="62">
        <v>63195500</v>
      </c>
      <c r="I725" s="62">
        <v>6244500</v>
      </c>
      <c r="J725" s="62">
        <f t="shared" si="45"/>
        <v>85840000</v>
      </c>
      <c r="K725" s="59">
        <f t="shared" si="46"/>
        <v>0</v>
      </c>
      <c r="L725" s="59">
        <f t="shared" si="47"/>
        <v>0</v>
      </c>
    </row>
    <row r="726" spans="2:12" s="25" customFormat="1">
      <c r="B726" s="79">
        <f t="shared" si="48"/>
        <v>715</v>
      </c>
      <c r="C726" s="54" t="str">
        <f>'PER TRIWULAN'!I723</f>
        <v xml:space="preserve"> Tegowanu </v>
      </c>
      <c r="D726" s="36" t="str">
        <f>'PER TRIWULAN'!B723</f>
        <v>SD NEGERI 1 KARANGPASAR</v>
      </c>
      <c r="E726" s="66">
        <f>'PER TRIWULAN'!X723</f>
        <v>72210000</v>
      </c>
      <c r="F726" s="75">
        <v>72210000</v>
      </c>
      <c r="G726" s="62">
        <v>9300000</v>
      </c>
      <c r="H726" s="62">
        <v>35650000</v>
      </c>
      <c r="I726" s="62">
        <v>1885000</v>
      </c>
      <c r="J726" s="62">
        <f t="shared" si="45"/>
        <v>46835000</v>
      </c>
      <c r="K726" s="59">
        <f t="shared" si="46"/>
        <v>0</v>
      </c>
      <c r="L726" s="59">
        <f t="shared" si="47"/>
        <v>25375000</v>
      </c>
    </row>
    <row r="727" spans="2:12" s="25" customFormat="1">
      <c r="B727" s="79">
        <f t="shared" si="48"/>
        <v>716</v>
      </c>
      <c r="C727" s="54" t="str">
        <f>'PER TRIWULAN'!I724</f>
        <v xml:space="preserve"> Tegowanu </v>
      </c>
      <c r="D727" s="36" t="str">
        <f>'PER TRIWULAN'!B724</f>
        <v>SD NEGERI 2 MANGUNSARI</v>
      </c>
      <c r="E727" s="66">
        <f>'PER TRIWULAN'!X724</f>
        <v>65540000</v>
      </c>
      <c r="F727" s="75">
        <v>65540000</v>
      </c>
      <c r="G727" s="62">
        <v>13080000</v>
      </c>
      <c r="H727" s="62">
        <v>46280000</v>
      </c>
      <c r="I727" s="62">
        <v>6180000</v>
      </c>
      <c r="J727" s="62">
        <f t="shared" si="45"/>
        <v>65540000</v>
      </c>
      <c r="K727" s="59">
        <f t="shared" si="46"/>
        <v>0</v>
      </c>
      <c r="L727" s="59">
        <f t="shared" si="47"/>
        <v>0</v>
      </c>
    </row>
    <row r="728" spans="2:12" s="25" customFormat="1">
      <c r="B728" s="79">
        <f t="shared" si="48"/>
        <v>717</v>
      </c>
      <c r="C728" s="54" t="str">
        <f>'PER TRIWULAN'!I725</f>
        <v xml:space="preserve"> Tegowanu </v>
      </c>
      <c r="D728" s="36" t="str">
        <f>'PER TRIWULAN'!B725</f>
        <v>SD NEGERI 3 KEDUNGWUNGU</v>
      </c>
      <c r="E728" s="66">
        <f>'PER TRIWULAN'!X725</f>
        <v>69890000</v>
      </c>
      <c r="F728" s="75">
        <v>69890000</v>
      </c>
      <c r="G728" s="62">
        <v>17897600</v>
      </c>
      <c r="H728" s="62">
        <v>48198750</v>
      </c>
      <c r="I728" s="62">
        <v>3573650</v>
      </c>
      <c r="J728" s="62">
        <f t="shared" si="45"/>
        <v>69670000</v>
      </c>
      <c r="K728" s="59">
        <f t="shared" si="46"/>
        <v>0</v>
      </c>
      <c r="L728" s="59">
        <f t="shared" si="47"/>
        <v>220000</v>
      </c>
    </row>
    <row r="729" spans="2:12" s="25" customFormat="1">
      <c r="B729" s="79">
        <f t="shared" si="48"/>
        <v>718</v>
      </c>
      <c r="C729" s="54" t="str">
        <f>'PER TRIWULAN'!I726</f>
        <v xml:space="preserve"> Tegowanu </v>
      </c>
      <c r="D729" s="36" t="str">
        <f>'PER TRIWULAN'!B726</f>
        <v>SD NEGERI 1 PEPE</v>
      </c>
      <c r="E729" s="66">
        <f>'PER TRIWULAN'!X726</f>
        <v>106430000</v>
      </c>
      <c r="F729" s="75">
        <v>106430000</v>
      </c>
      <c r="G729" s="62">
        <v>27000000</v>
      </c>
      <c r="H729" s="62">
        <v>79430000</v>
      </c>
      <c r="I729" s="62"/>
      <c r="J729" s="62">
        <f t="shared" si="45"/>
        <v>106430000</v>
      </c>
      <c r="K729" s="59">
        <f t="shared" si="46"/>
        <v>0</v>
      </c>
      <c r="L729" s="59">
        <f t="shared" si="47"/>
        <v>0</v>
      </c>
    </row>
    <row r="730" spans="2:12" s="25" customFormat="1">
      <c r="B730" s="79">
        <f t="shared" si="48"/>
        <v>719</v>
      </c>
      <c r="C730" s="54" t="str">
        <f>'PER TRIWULAN'!I727</f>
        <v xml:space="preserve"> Tegowanu </v>
      </c>
      <c r="D730" s="36" t="str">
        <f>'PER TRIWULAN'!B727</f>
        <v>SD NEGERI 2 PEPE</v>
      </c>
      <c r="E730" s="66">
        <f>'PER TRIWULAN'!X727</f>
        <v>101500000</v>
      </c>
      <c r="F730" s="75">
        <v>101500000</v>
      </c>
      <c r="G730" s="62">
        <v>37028800</v>
      </c>
      <c r="H730" s="62">
        <v>51762700</v>
      </c>
      <c r="I730" s="62">
        <v>12708500</v>
      </c>
      <c r="J730" s="62">
        <f t="shared" si="45"/>
        <v>101500000</v>
      </c>
      <c r="K730" s="59">
        <f t="shared" si="46"/>
        <v>0</v>
      </c>
      <c r="L730" s="59">
        <f t="shared" si="47"/>
        <v>0</v>
      </c>
    </row>
    <row r="731" spans="2:12" s="25" customFormat="1">
      <c r="B731" s="79">
        <f t="shared" si="48"/>
        <v>720</v>
      </c>
      <c r="C731" s="54" t="str">
        <f>'PER TRIWULAN'!I728</f>
        <v xml:space="preserve"> Tegowanu </v>
      </c>
      <c r="D731" s="36" t="str">
        <f>'PER TRIWULAN'!B728</f>
        <v>SD NEGERI CURUG</v>
      </c>
      <c r="E731" s="66">
        <f>'PER TRIWULAN'!X728</f>
        <v>151090000</v>
      </c>
      <c r="F731" s="75">
        <v>151090000</v>
      </c>
      <c r="G731" s="62">
        <v>57865500</v>
      </c>
      <c r="H731" s="62">
        <v>79948500</v>
      </c>
      <c r="I731" s="62">
        <v>13276000</v>
      </c>
      <c r="J731" s="62">
        <f t="shared" si="45"/>
        <v>151090000</v>
      </c>
      <c r="K731" s="59">
        <f t="shared" si="46"/>
        <v>0</v>
      </c>
      <c r="L731" s="59">
        <f t="shared" si="47"/>
        <v>0</v>
      </c>
    </row>
    <row r="732" spans="2:12" s="25" customFormat="1">
      <c r="B732" s="79">
        <f t="shared" si="48"/>
        <v>721</v>
      </c>
      <c r="C732" s="54" t="str">
        <f>'PER TRIWULAN'!I729</f>
        <v xml:space="preserve"> Tegowanu </v>
      </c>
      <c r="D732" s="36" t="str">
        <f>'PER TRIWULAN'!B729</f>
        <v>SD NEGERI 1 GAJI</v>
      </c>
      <c r="E732" s="66">
        <f>'PER TRIWULAN'!X729</f>
        <v>126440000</v>
      </c>
      <c r="F732" s="75">
        <v>126440000</v>
      </c>
      <c r="G732" s="62">
        <v>22725000</v>
      </c>
      <c r="H732" s="62">
        <v>77596950</v>
      </c>
      <c r="I732" s="62">
        <v>26118050</v>
      </c>
      <c r="J732" s="62">
        <f t="shared" si="45"/>
        <v>126440000</v>
      </c>
      <c r="K732" s="59">
        <f t="shared" si="46"/>
        <v>0</v>
      </c>
      <c r="L732" s="59">
        <f t="shared" si="47"/>
        <v>0</v>
      </c>
    </row>
    <row r="733" spans="2:12" s="25" customFormat="1">
      <c r="B733" s="79">
        <f t="shared" si="48"/>
        <v>722</v>
      </c>
      <c r="C733" s="54" t="str">
        <f>'PER TRIWULAN'!I730</f>
        <v xml:space="preserve"> Toroh </v>
      </c>
      <c r="D733" s="36" t="str">
        <f>'PER TRIWULAN'!B730</f>
        <v>SD NEGERI 2 TUNGGAK</v>
      </c>
      <c r="E733" s="66">
        <f>'PER TRIWULAN'!X730</f>
        <v>45820000</v>
      </c>
      <c r="F733" s="75">
        <v>45820000</v>
      </c>
      <c r="G733" s="62">
        <v>21693550</v>
      </c>
      <c r="H733" s="62">
        <v>20924250</v>
      </c>
      <c r="I733" s="62">
        <v>2998700</v>
      </c>
      <c r="J733" s="62">
        <f t="shared" si="45"/>
        <v>45616500</v>
      </c>
      <c r="K733" s="59">
        <f t="shared" si="46"/>
        <v>0</v>
      </c>
      <c r="L733" s="59">
        <f t="shared" si="47"/>
        <v>203500</v>
      </c>
    </row>
    <row r="734" spans="2:12" s="25" customFormat="1">
      <c r="B734" s="79">
        <f t="shared" si="48"/>
        <v>723</v>
      </c>
      <c r="C734" s="54" t="str">
        <f>'PER TRIWULAN'!I731</f>
        <v xml:space="preserve"> Toroh </v>
      </c>
      <c r="D734" s="36" t="str">
        <f>'PER TRIWULAN'!B731</f>
        <v>SD NEGERI 1 SUGIHAN</v>
      </c>
      <c r="E734" s="66">
        <f>'PER TRIWULAN'!X731</f>
        <v>104980000</v>
      </c>
      <c r="F734" s="75">
        <v>104980000</v>
      </c>
      <c r="G734" s="62">
        <v>21573000</v>
      </c>
      <c r="H734" s="62">
        <v>63069500</v>
      </c>
      <c r="I734" s="62">
        <v>20337500</v>
      </c>
      <c r="J734" s="62">
        <f t="shared" si="45"/>
        <v>104980000</v>
      </c>
      <c r="K734" s="59">
        <f t="shared" si="46"/>
        <v>0</v>
      </c>
      <c r="L734" s="59">
        <f t="shared" si="47"/>
        <v>0</v>
      </c>
    </row>
    <row r="735" spans="2:12" s="25" customFormat="1">
      <c r="B735" s="79">
        <f t="shared" si="48"/>
        <v>724</v>
      </c>
      <c r="C735" s="54" t="str">
        <f>'PER TRIWULAN'!I732</f>
        <v xml:space="preserve"> Toroh </v>
      </c>
      <c r="D735" s="36" t="str">
        <f>'PER TRIWULAN'!B732</f>
        <v>SD NEGERI 1 BANDUNGHARJO</v>
      </c>
      <c r="E735" s="66">
        <f>'PER TRIWULAN'!X732</f>
        <v>76270000</v>
      </c>
      <c r="F735" s="75">
        <v>76270000</v>
      </c>
      <c r="G735" s="62">
        <v>21000000</v>
      </c>
      <c r="H735" s="62">
        <v>55269998</v>
      </c>
      <c r="I735" s="62">
        <v>0</v>
      </c>
      <c r="J735" s="62">
        <f t="shared" si="45"/>
        <v>76269998</v>
      </c>
      <c r="K735" s="59">
        <f t="shared" si="46"/>
        <v>0</v>
      </c>
      <c r="L735" s="59">
        <f t="shared" si="47"/>
        <v>2</v>
      </c>
    </row>
    <row r="736" spans="2:12" s="25" customFormat="1">
      <c r="B736" s="79">
        <f t="shared" si="48"/>
        <v>725</v>
      </c>
      <c r="C736" s="54" t="str">
        <f>'PER TRIWULAN'!I733</f>
        <v xml:space="preserve"> Toroh </v>
      </c>
      <c r="D736" s="36" t="str">
        <f>'PER TRIWULAN'!B733</f>
        <v>SD NEGERI 1 BOLOH</v>
      </c>
      <c r="E736" s="66">
        <f>'PER TRIWULAN'!X733</f>
        <v>118900000</v>
      </c>
      <c r="F736" s="75">
        <v>118900000</v>
      </c>
      <c r="G736" s="62">
        <v>23700000</v>
      </c>
      <c r="H736" s="62">
        <v>92300000</v>
      </c>
      <c r="I736" s="62">
        <v>2900000</v>
      </c>
      <c r="J736" s="62">
        <f t="shared" si="45"/>
        <v>118900000</v>
      </c>
      <c r="K736" s="59">
        <f t="shared" si="46"/>
        <v>0</v>
      </c>
      <c r="L736" s="59">
        <f t="shared" si="47"/>
        <v>0</v>
      </c>
    </row>
    <row r="737" spans="2:12" s="25" customFormat="1">
      <c r="B737" s="79">
        <f t="shared" si="48"/>
        <v>726</v>
      </c>
      <c r="C737" s="54" t="str">
        <f>'PER TRIWULAN'!I734</f>
        <v xml:space="preserve"> Toroh </v>
      </c>
      <c r="D737" s="36" t="str">
        <f>'PER TRIWULAN'!B734</f>
        <v>SD NEGERI 1 DEPOK</v>
      </c>
      <c r="E737" s="66">
        <f>'PER TRIWULAN'!X734</f>
        <v>113680000</v>
      </c>
      <c r="F737" s="75">
        <v>113680000</v>
      </c>
      <c r="G737" s="62">
        <v>25100000</v>
      </c>
      <c r="H737" s="62">
        <v>78925000</v>
      </c>
      <c r="I737" s="62">
        <v>9655000</v>
      </c>
      <c r="J737" s="62">
        <f t="shared" si="45"/>
        <v>113680000</v>
      </c>
      <c r="K737" s="59">
        <f t="shared" si="46"/>
        <v>0</v>
      </c>
      <c r="L737" s="59">
        <f t="shared" si="47"/>
        <v>0</v>
      </c>
    </row>
    <row r="738" spans="2:12" s="25" customFormat="1">
      <c r="B738" s="79">
        <f t="shared" si="48"/>
        <v>727</v>
      </c>
      <c r="C738" s="54" t="str">
        <f>'PER TRIWULAN'!I735</f>
        <v xml:space="preserve"> Toroh </v>
      </c>
      <c r="D738" s="36" t="str">
        <f>'PER TRIWULAN'!B735</f>
        <v>SD NEGERI 1 DIMORO</v>
      </c>
      <c r="E738" s="66">
        <f>'PER TRIWULAN'!X735</f>
        <v>106140000</v>
      </c>
      <c r="F738" s="75">
        <v>106140000</v>
      </c>
      <c r="G738" s="62">
        <v>31974000</v>
      </c>
      <c r="H738" s="62">
        <v>71456000</v>
      </c>
      <c r="I738" s="62">
        <v>2630000</v>
      </c>
      <c r="J738" s="62">
        <f t="shared" si="45"/>
        <v>106060000</v>
      </c>
      <c r="K738" s="59">
        <f t="shared" si="46"/>
        <v>0</v>
      </c>
      <c r="L738" s="59">
        <f t="shared" si="47"/>
        <v>80000</v>
      </c>
    </row>
    <row r="739" spans="2:12" s="25" customFormat="1">
      <c r="B739" s="79">
        <f t="shared" si="48"/>
        <v>728</v>
      </c>
      <c r="C739" s="54" t="str">
        <f>'PER TRIWULAN'!I736</f>
        <v xml:space="preserve"> Toroh </v>
      </c>
      <c r="D739" s="36" t="str">
        <f>'PER TRIWULAN'!B736</f>
        <v>SD NEGERI 1 GENENGADAL</v>
      </c>
      <c r="E739" s="66">
        <f>'PER TRIWULAN'!X736</f>
        <v>124120000</v>
      </c>
      <c r="F739" s="75">
        <v>124120000</v>
      </c>
      <c r="G739" s="62">
        <v>29550000</v>
      </c>
      <c r="H739" s="62">
        <v>68518972</v>
      </c>
      <c r="I739" s="62">
        <v>26051000</v>
      </c>
      <c r="J739" s="62">
        <f t="shared" si="45"/>
        <v>124119972</v>
      </c>
      <c r="K739" s="59">
        <f t="shared" si="46"/>
        <v>0</v>
      </c>
      <c r="L739" s="59">
        <f t="shared" si="47"/>
        <v>28</v>
      </c>
    </row>
    <row r="740" spans="2:12" s="25" customFormat="1">
      <c r="B740" s="79">
        <f t="shared" si="48"/>
        <v>729</v>
      </c>
      <c r="C740" s="54" t="str">
        <f>'PER TRIWULAN'!I737</f>
        <v xml:space="preserve"> Toroh </v>
      </c>
      <c r="D740" s="36" t="str">
        <f>'PER TRIWULAN'!B737</f>
        <v>SD NEGERI 1 GENENGSARI</v>
      </c>
      <c r="E740" s="66">
        <f>'PER TRIWULAN'!X737</f>
        <v>72500000</v>
      </c>
      <c r="F740" s="75">
        <v>72500000</v>
      </c>
      <c r="G740" s="62">
        <v>19778700</v>
      </c>
      <c r="H740" s="62">
        <v>41965300</v>
      </c>
      <c r="I740" s="62">
        <v>10756000</v>
      </c>
      <c r="J740" s="62">
        <f t="shared" si="45"/>
        <v>72500000</v>
      </c>
      <c r="K740" s="59">
        <f t="shared" si="46"/>
        <v>0</v>
      </c>
      <c r="L740" s="59">
        <f t="shared" si="47"/>
        <v>0</v>
      </c>
    </row>
    <row r="741" spans="2:12" s="25" customFormat="1">
      <c r="B741" s="79">
        <f t="shared" si="48"/>
        <v>730</v>
      </c>
      <c r="C741" s="54" t="str">
        <f>'PER TRIWULAN'!I738</f>
        <v xml:space="preserve"> Toroh </v>
      </c>
      <c r="D741" s="36" t="str">
        <f>'PER TRIWULAN'!B738</f>
        <v>SD NEGERI 1 KATONG</v>
      </c>
      <c r="E741" s="66">
        <f>'PER TRIWULAN'!X738</f>
        <v>79460000</v>
      </c>
      <c r="F741" s="75">
        <v>79460000</v>
      </c>
      <c r="G741" s="62">
        <v>21605000</v>
      </c>
      <c r="H741" s="62">
        <v>45094000</v>
      </c>
      <c r="I741" s="62">
        <v>12761000</v>
      </c>
      <c r="J741" s="62">
        <f t="shared" si="45"/>
        <v>79460000</v>
      </c>
      <c r="K741" s="59">
        <f t="shared" si="46"/>
        <v>0</v>
      </c>
      <c r="L741" s="59">
        <f t="shared" si="47"/>
        <v>0</v>
      </c>
    </row>
    <row r="742" spans="2:12" s="25" customFormat="1">
      <c r="B742" s="79">
        <f t="shared" si="48"/>
        <v>731</v>
      </c>
      <c r="C742" s="54" t="str">
        <f>'PER TRIWULAN'!I739</f>
        <v xml:space="preserve"> Toroh </v>
      </c>
      <c r="D742" s="36" t="str">
        <f>'PER TRIWULAN'!B739</f>
        <v>SD NEGERI 1 KENTENG</v>
      </c>
      <c r="E742" s="66">
        <f>'PER TRIWULAN'!X739</f>
        <v>87290000</v>
      </c>
      <c r="F742" s="75">
        <v>87290000</v>
      </c>
      <c r="G742" s="62">
        <v>16300000</v>
      </c>
      <c r="H742" s="62">
        <v>64500000</v>
      </c>
      <c r="I742" s="62">
        <v>6490000</v>
      </c>
      <c r="J742" s="62">
        <f t="shared" si="45"/>
        <v>87290000</v>
      </c>
      <c r="K742" s="59">
        <f t="shared" si="46"/>
        <v>0</v>
      </c>
      <c r="L742" s="59">
        <f t="shared" si="47"/>
        <v>0</v>
      </c>
    </row>
    <row r="743" spans="2:12" s="25" customFormat="1">
      <c r="B743" s="79">
        <f t="shared" si="48"/>
        <v>732</v>
      </c>
      <c r="C743" s="54" t="str">
        <f>'PER TRIWULAN'!I740</f>
        <v xml:space="preserve"> Toroh </v>
      </c>
      <c r="D743" s="36" t="str">
        <f>'PER TRIWULAN'!B740</f>
        <v>SD NEGERI 1 NGRANDAH</v>
      </c>
      <c r="E743" s="66">
        <f>'PER TRIWULAN'!X740</f>
        <v>110490000</v>
      </c>
      <c r="F743" s="75">
        <v>110490000</v>
      </c>
      <c r="G743" s="62">
        <v>32515000</v>
      </c>
      <c r="H743" s="62">
        <v>72580000</v>
      </c>
      <c r="I743" s="62">
        <v>5395000</v>
      </c>
      <c r="J743" s="62">
        <f t="shared" si="45"/>
        <v>110490000</v>
      </c>
      <c r="K743" s="59">
        <f t="shared" si="46"/>
        <v>0</v>
      </c>
      <c r="L743" s="59">
        <f t="shared" si="47"/>
        <v>0</v>
      </c>
    </row>
    <row r="744" spans="2:12" s="25" customFormat="1">
      <c r="B744" s="79">
        <f t="shared" si="48"/>
        <v>733</v>
      </c>
      <c r="C744" s="54" t="str">
        <f>'PER TRIWULAN'!I741</f>
        <v xml:space="preserve"> Toroh </v>
      </c>
      <c r="D744" s="36" t="str">
        <f>'PER TRIWULAN'!B741</f>
        <v>SD NEGERI 1 PILANGPAYUNG</v>
      </c>
      <c r="E744" s="66">
        <f>'PER TRIWULAN'!X741</f>
        <v>66990000</v>
      </c>
      <c r="F744" s="75">
        <v>66990000</v>
      </c>
      <c r="G744" s="62">
        <v>29958000</v>
      </c>
      <c r="H744" s="62">
        <v>27321750</v>
      </c>
      <c r="I744" s="62">
        <v>9710250</v>
      </c>
      <c r="J744" s="62">
        <f t="shared" si="45"/>
        <v>66990000</v>
      </c>
      <c r="K744" s="59">
        <f t="shared" si="46"/>
        <v>0</v>
      </c>
      <c r="L744" s="59">
        <f t="shared" si="47"/>
        <v>0</v>
      </c>
    </row>
    <row r="745" spans="2:12" s="25" customFormat="1">
      <c r="B745" s="79">
        <f t="shared" si="48"/>
        <v>734</v>
      </c>
      <c r="C745" s="54" t="str">
        <f>'PER TRIWULAN'!I742</f>
        <v xml:space="preserve"> Toroh </v>
      </c>
      <c r="D745" s="36" t="str">
        <f>'PER TRIWULAN'!B742</f>
        <v>SD NEGERI 1 PLOSOHARJO</v>
      </c>
      <c r="E745" s="66">
        <f>'PER TRIWULAN'!X742</f>
        <v>94830000</v>
      </c>
      <c r="F745" s="75">
        <v>94830000</v>
      </c>
      <c r="G745" s="62">
        <v>33057378</v>
      </c>
      <c r="H745" s="62">
        <v>57076122</v>
      </c>
      <c r="I745" s="62">
        <v>4696500</v>
      </c>
      <c r="J745" s="62">
        <f t="shared" si="45"/>
        <v>94830000</v>
      </c>
      <c r="K745" s="59">
        <f t="shared" si="46"/>
        <v>0</v>
      </c>
      <c r="L745" s="59">
        <f t="shared" si="47"/>
        <v>0</v>
      </c>
    </row>
    <row r="746" spans="2:12" s="25" customFormat="1">
      <c r="B746" s="79">
        <f t="shared" si="48"/>
        <v>735</v>
      </c>
      <c r="C746" s="54" t="str">
        <f>'PER TRIWULAN'!I743</f>
        <v xml:space="preserve"> Toroh </v>
      </c>
      <c r="D746" s="36" t="str">
        <f>'PER TRIWULAN'!B743</f>
        <v>SD NEGERI 1 SINDUREJO</v>
      </c>
      <c r="E746" s="66">
        <f>'PER TRIWULAN'!X743</f>
        <v>137460000</v>
      </c>
      <c r="F746" s="75">
        <v>137460000</v>
      </c>
      <c r="G746" s="62">
        <v>16200000</v>
      </c>
      <c r="H746" s="62">
        <v>111250000</v>
      </c>
      <c r="I746" s="62">
        <v>10010000</v>
      </c>
      <c r="J746" s="62">
        <f t="shared" si="45"/>
        <v>137460000</v>
      </c>
      <c r="K746" s="59">
        <f t="shared" si="46"/>
        <v>0</v>
      </c>
      <c r="L746" s="59">
        <f t="shared" si="47"/>
        <v>0</v>
      </c>
    </row>
    <row r="747" spans="2:12" s="25" customFormat="1">
      <c r="B747" s="79">
        <f t="shared" si="48"/>
        <v>736</v>
      </c>
      <c r="C747" s="54" t="str">
        <f>'PER TRIWULAN'!I744</f>
        <v xml:space="preserve"> Toroh </v>
      </c>
      <c r="D747" s="36" t="str">
        <f>'PER TRIWULAN'!B744</f>
        <v>SD NEGERI 1 TAMBIREJO</v>
      </c>
      <c r="E747" s="66">
        <f>'PER TRIWULAN'!X744</f>
        <v>63510000</v>
      </c>
      <c r="F747" s="75">
        <v>63510000</v>
      </c>
      <c r="G747" s="62">
        <v>20400000</v>
      </c>
      <c r="H747" s="62">
        <v>38550000</v>
      </c>
      <c r="I747" s="62">
        <v>4560000</v>
      </c>
      <c r="J747" s="62">
        <f t="shared" si="45"/>
        <v>63510000</v>
      </c>
      <c r="K747" s="59">
        <f t="shared" si="46"/>
        <v>0</v>
      </c>
      <c r="L747" s="59">
        <f t="shared" si="47"/>
        <v>0</v>
      </c>
    </row>
    <row r="748" spans="2:12" s="25" customFormat="1">
      <c r="B748" s="79">
        <f t="shared" si="48"/>
        <v>737</v>
      </c>
      <c r="C748" s="54" t="str">
        <f>'PER TRIWULAN'!I745</f>
        <v xml:space="preserve"> Toroh </v>
      </c>
      <c r="D748" s="36" t="str">
        <f>'PER TRIWULAN'!B745</f>
        <v>SD NEGERI 1 TUNGGAK</v>
      </c>
      <c r="E748" s="66">
        <f>'PER TRIWULAN'!X745</f>
        <v>98310000</v>
      </c>
      <c r="F748" s="75">
        <v>98310000</v>
      </c>
      <c r="G748" s="62">
        <v>24165000</v>
      </c>
      <c r="H748" s="62">
        <v>57042000</v>
      </c>
      <c r="I748" s="62">
        <v>17103000</v>
      </c>
      <c r="J748" s="62">
        <f t="shared" si="45"/>
        <v>98310000</v>
      </c>
      <c r="K748" s="59">
        <f t="shared" si="46"/>
        <v>0</v>
      </c>
      <c r="L748" s="59">
        <f t="shared" si="47"/>
        <v>0</v>
      </c>
    </row>
    <row r="749" spans="2:12" s="25" customFormat="1">
      <c r="B749" s="79">
        <f t="shared" si="48"/>
        <v>738</v>
      </c>
      <c r="C749" s="54" t="str">
        <f>'PER TRIWULAN'!I746</f>
        <v xml:space="preserve"> Toroh </v>
      </c>
      <c r="D749" s="36" t="str">
        <f>'PER TRIWULAN'!B746</f>
        <v>SD NEGERI 2 BANDUNGHARJO</v>
      </c>
      <c r="E749" s="66">
        <f>'PER TRIWULAN'!X746</f>
        <v>76850000</v>
      </c>
      <c r="F749" s="75">
        <v>76850000</v>
      </c>
      <c r="G749" s="62">
        <v>22200000</v>
      </c>
      <c r="H749" s="62">
        <v>47529775</v>
      </c>
      <c r="I749" s="62">
        <v>7052500</v>
      </c>
      <c r="J749" s="62">
        <f t="shared" si="45"/>
        <v>76782275</v>
      </c>
      <c r="K749" s="59">
        <f t="shared" si="46"/>
        <v>0</v>
      </c>
      <c r="L749" s="59">
        <f t="shared" si="47"/>
        <v>67725</v>
      </c>
    </row>
    <row r="750" spans="2:12" s="25" customFormat="1">
      <c r="B750" s="79">
        <f t="shared" si="48"/>
        <v>739</v>
      </c>
      <c r="C750" s="54" t="str">
        <f>'PER TRIWULAN'!I747</f>
        <v xml:space="preserve"> Toroh </v>
      </c>
      <c r="D750" s="36" t="str">
        <f>'PER TRIWULAN'!B747</f>
        <v>SD NEGERI 2 BOLOH</v>
      </c>
      <c r="E750" s="66">
        <f>'PER TRIWULAN'!X747</f>
        <v>153990000</v>
      </c>
      <c r="F750" s="75">
        <v>153990000</v>
      </c>
      <c r="G750" s="62">
        <v>35975000</v>
      </c>
      <c r="H750" s="62">
        <v>105801786</v>
      </c>
      <c r="I750" s="62">
        <v>9640000</v>
      </c>
      <c r="J750" s="62">
        <f t="shared" si="45"/>
        <v>151416786</v>
      </c>
      <c r="K750" s="59">
        <f t="shared" si="46"/>
        <v>0</v>
      </c>
      <c r="L750" s="59">
        <f t="shared" si="47"/>
        <v>2573214</v>
      </c>
    </row>
    <row r="751" spans="2:12" s="25" customFormat="1">
      <c r="B751" s="79">
        <f t="shared" si="48"/>
        <v>740</v>
      </c>
      <c r="C751" s="54" t="str">
        <f>'PER TRIWULAN'!I748</f>
        <v xml:space="preserve"> Toroh </v>
      </c>
      <c r="D751" s="36" t="str">
        <f>'PER TRIWULAN'!B748</f>
        <v>SD NEGERI 2 GENENGADAL</v>
      </c>
      <c r="E751" s="66">
        <f>'PER TRIWULAN'!X748</f>
        <v>62930000</v>
      </c>
      <c r="F751" s="75">
        <v>62930000</v>
      </c>
      <c r="G751" s="62">
        <v>20450000</v>
      </c>
      <c r="H751" s="62">
        <v>42479959</v>
      </c>
      <c r="I751" s="62">
        <v>0</v>
      </c>
      <c r="J751" s="62">
        <f t="shared" si="45"/>
        <v>62929959</v>
      </c>
      <c r="K751" s="59">
        <f t="shared" si="46"/>
        <v>0</v>
      </c>
      <c r="L751" s="59">
        <f t="shared" si="47"/>
        <v>41</v>
      </c>
    </row>
    <row r="752" spans="2:12" s="25" customFormat="1">
      <c r="B752" s="79">
        <f t="shared" si="48"/>
        <v>741</v>
      </c>
      <c r="C752" s="54" t="str">
        <f>'PER TRIWULAN'!I749</f>
        <v xml:space="preserve"> Toroh </v>
      </c>
      <c r="D752" s="36" t="str">
        <f>'PER TRIWULAN'!B749</f>
        <v>SD NEGERI 2 GENENGSARI</v>
      </c>
      <c r="E752" s="66">
        <f>'PER TRIWULAN'!X749</f>
        <v>74820000</v>
      </c>
      <c r="F752" s="75">
        <v>74820000</v>
      </c>
      <c r="G752" s="62">
        <v>15352770</v>
      </c>
      <c r="H752" s="62">
        <v>53767230</v>
      </c>
      <c r="I752" s="62">
        <v>5700000</v>
      </c>
      <c r="J752" s="62">
        <f t="shared" si="45"/>
        <v>74820000</v>
      </c>
      <c r="K752" s="59">
        <f t="shared" si="46"/>
        <v>0</v>
      </c>
      <c r="L752" s="59">
        <f t="shared" si="47"/>
        <v>0</v>
      </c>
    </row>
    <row r="753" spans="2:12" s="25" customFormat="1">
      <c r="B753" s="79">
        <f t="shared" si="48"/>
        <v>742</v>
      </c>
      <c r="C753" s="54" t="str">
        <f>'PER TRIWULAN'!I750</f>
        <v xml:space="preserve"> Toroh </v>
      </c>
      <c r="D753" s="36" t="str">
        <f>'PER TRIWULAN'!B750</f>
        <v>SD NEGERI 2 KATONG</v>
      </c>
      <c r="E753" s="66">
        <f>'PER TRIWULAN'!X750</f>
        <v>123830000</v>
      </c>
      <c r="F753" s="75">
        <v>123830000</v>
      </c>
      <c r="G753" s="62">
        <v>24500000</v>
      </c>
      <c r="H753" s="62">
        <v>80685000</v>
      </c>
      <c r="I753" s="62">
        <v>18645000</v>
      </c>
      <c r="J753" s="62">
        <f t="shared" si="45"/>
        <v>123830000</v>
      </c>
      <c r="K753" s="59">
        <f t="shared" si="46"/>
        <v>0</v>
      </c>
      <c r="L753" s="59">
        <f t="shared" si="47"/>
        <v>0</v>
      </c>
    </row>
    <row r="754" spans="2:12" s="25" customFormat="1">
      <c r="B754" s="79">
        <f t="shared" si="48"/>
        <v>743</v>
      </c>
      <c r="C754" s="54" t="str">
        <f>'PER TRIWULAN'!I751</f>
        <v xml:space="preserve"> Toroh </v>
      </c>
      <c r="D754" s="36" t="str">
        <f>'PER TRIWULAN'!B751</f>
        <v>SD NEGERI 2 KENTENG</v>
      </c>
      <c r="E754" s="66">
        <f>'PER TRIWULAN'!X751</f>
        <v>109910000</v>
      </c>
      <c r="F754" s="75">
        <v>109910000</v>
      </c>
      <c r="G754" s="62">
        <v>40965000</v>
      </c>
      <c r="H754" s="62">
        <v>65480000</v>
      </c>
      <c r="I754" s="62">
        <v>3465000</v>
      </c>
      <c r="J754" s="62">
        <f t="shared" si="45"/>
        <v>109910000</v>
      </c>
      <c r="K754" s="59">
        <f t="shared" si="46"/>
        <v>0</v>
      </c>
      <c r="L754" s="59">
        <f t="shared" si="47"/>
        <v>0</v>
      </c>
    </row>
    <row r="755" spans="2:12" s="25" customFormat="1">
      <c r="B755" s="79">
        <f t="shared" si="48"/>
        <v>744</v>
      </c>
      <c r="C755" s="54" t="str">
        <f>'PER TRIWULAN'!I752</f>
        <v xml:space="preserve"> Toroh </v>
      </c>
      <c r="D755" s="36" t="str">
        <f>'PER TRIWULAN'!B752</f>
        <v>SD NEGERI 2 NGRANDAH</v>
      </c>
      <c r="E755" s="66">
        <f>'PER TRIWULAN'!X752</f>
        <v>103530000</v>
      </c>
      <c r="F755" s="75">
        <v>103530000</v>
      </c>
      <c r="G755" s="62">
        <v>34300000</v>
      </c>
      <c r="H755" s="62">
        <v>69230000</v>
      </c>
      <c r="I755" s="62">
        <v>0</v>
      </c>
      <c r="J755" s="62">
        <f t="shared" si="45"/>
        <v>103530000</v>
      </c>
      <c r="K755" s="59">
        <f t="shared" si="46"/>
        <v>0</v>
      </c>
      <c r="L755" s="59">
        <f t="shared" si="47"/>
        <v>0</v>
      </c>
    </row>
    <row r="756" spans="2:12" s="25" customFormat="1">
      <c r="B756" s="79">
        <f t="shared" si="48"/>
        <v>745</v>
      </c>
      <c r="C756" s="54" t="str">
        <f>'PER TRIWULAN'!I753</f>
        <v xml:space="preserve"> Toroh </v>
      </c>
      <c r="D756" s="36" t="str">
        <f>'PER TRIWULAN'!B753</f>
        <v>SD NEGERI 2 PLOSOHARJO</v>
      </c>
      <c r="E756" s="66">
        <f>'PER TRIWULAN'!X753</f>
        <v>98600000</v>
      </c>
      <c r="F756" s="75">
        <v>98600000</v>
      </c>
      <c r="G756" s="62">
        <v>31350000</v>
      </c>
      <c r="H756" s="62">
        <v>61260000</v>
      </c>
      <c r="I756" s="62">
        <v>0</v>
      </c>
      <c r="J756" s="62">
        <f t="shared" si="45"/>
        <v>92610000</v>
      </c>
      <c r="K756" s="59">
        <f t="shared" si="46"/>
        <v>0</v>
      </c>
      <c r="L756" s="59">
        <f t="shared" si="47"/>
        <v>5990000</v>
      </c>
    </row>
    <row r="757" spans="2:12" s="25" customFormat="1">
      <c r="B757" s="79">
        <f t="shared" si="48"/>
        <v>746</v>
      </c>
      <c r="C757" s="54" t="str">
        <f>'PER TRIWULAN'!I754</f>
        <v xml:space="preserve"> Toroh </v>
      </c>
      <c r="D757" s="36" t="str">
        <f>'PER TRIWULAN'!B754</f>
        <v>SD NEGERI 2 SINDUREJO</v>
      </c>
      <c r="E757" s="66">
        <f>'PER TRIWULAN'!X754</f>
        <v>89030000</v>
      </c>
      <c r="F757" s="75">
        <v>89030000</v>
      </c>
      <c r="G757" s="62">
        <v>24000000</v>
      </c>
      <c r="H757" s="62">
        <v>54104985</v>
      </c>
      <c r="I757" s="62">
        <v>10925000</v>
      </c>
      <c r="J757" s="62">
        <f t="shared" si="45"/>
        <v>89029985</v>
      </c>
      <c r="K757" s="59">
        <f t="shared" si="46"/>
        <v>0</v>
      </c>
      <c r="L757" s="59">
        <f t="shared" si="47"/>
        <v>15</v>
      </c>
    </row>
    <row r="758" spans="2:12" s="25" customFormat="1">
      <c r="B758" s="79">
        <f t="shared" si="48"/>
        <v>747</v>
      </c>
      <c r="C758" s="54" t="str">
        <f>'PER TRIWULAN'!I755</f>
        <v xml:space="preserve"> Toroh </v>
      </c>
      <c r="D758" s="36" t="str">
        <f>'PER TRIWULAN'!B755</f>
        <v>SD NEGERI 2 TAMBIREJO</v>
      </c>
      <c r="E758" s="66">
        <f>'PER TRIWULAN'!X755</f>
        <v>66990000</v>
      </c>
      <c r="F758" s="75">
        <v>66990000</v>
      </c>
      <c r="G758" s="62">
        <v>18015000</v>
      </c>
      <c r="H758" s="62">
        <v>46517000</v>
      </c>
      <c r="I758" s="62">
        <v>2458000</v>
      </c>
      <c r="J758" s="62">
        <f t="shared" si="45"/>
        <v>66990000</v>
      </c>
      <c r="K758" s="59">
        <f t="shared" si="46"/>
        <v>0</v>
      </c>
      <c r="L758" s="59">
        <f t="shared" si="47"/>
        <v>0</v>
      </c>
    </row>
    <row r="759" spans="2:12" s="25" customFormat="1">
      <c r="B759" s="79">
        <f t="shared" si="48"/>
        <v>748</v>
      </c>
      <c r="C759" s="54" t="str">
        <f>'PER TRIWULAN'!I756</f>
        <v xml:space="preserve"> Toroh </v>
      </c>
      <c r="D759" s="36" t="str">
        <f>'PER TRIWULAN'!B756</f>
        <v>SD NEGERI 3 BANDUNGHARJO</v>
      </c>
      <c r="E759" s="66">
        <f>'PER TRIWULAN'!X756</f>
        <v>116580000</v>
      </c>
      <c r="F759" s="75">
        <v>116580000</v>
      </c>
      <c r="G759" s="62">
        <v>23310000</v>
      </c>
      <c r="H759" s="62">
        <v>86860000</v>
      </c>
      <c r="I759" s="62">
        <v>6410000</v>
      </c>
      <c r="J759" s="62">
        <f t="shared" si="45"/>
        <v>116580000</v>
      </c>
      <c r="K759" s="59">
        <f t="shared" si="46"/>
        <v>0</v>
      </c>
      <c r="L759" s="59">
        <f t="shared" si="47"/>
        <v>0</v>
      </c>
    </row>
    <row r="760" spans="2:12" s="25" customFormat="1">
      <c r="B760" s="79">
        <f t="shared" si="48"/>
        <v>749</v>
      </c>
      <c r="C760" s="54" t="str">
        <f>'PER TRIWULAN'!I757</f>
        <v xml:space="preserve"> Toroh </v>
      </c>
      <c r="D760" s="36" t="str">
        <f>'PER TRIWULAN'!B757</f>
        <v>SD NEGERI 3 BOLOH</v>
      </c>
      <c r="E760" s="66">
        <f>'PER TRIWULAN'!X757</f>
        <v>99470000</v>
      </c>
      <c r="F760" s="75">
        <v>99470000</v>
      </c>
      <c r="G760" s="62">
        <v>21450000</v>
      </c>
      <c r="H760" s="62">
        <v>70260000</v>
      </c>
      <c r="I760" s="62">
        <v>7760000</v>
      </c>
      <c r="J760" s="62">
        <f t="shared" si="45"/>
        <v>99470000</v>
      </c>
      <c r="K760" s="59">
        <f t="shared" si="46"/>
        <v>0</v>
      </c>
      <c r="L760" s="59">
        <f t="shared" si="47"/>
        <v>0</v>
      </c>
    </row>
    <row r="761" spans="2:12" s="25" customFormat="1">
      <c r="B761" s="79">
        <f t="shared" si="48"/>
        <v>750</v>
      </c>
      <c r="C761" s="54" t="str">
        <f>'PER TRIWULAN'!I758</f>
        <v xml:space="preserve"> Toroh </v>
      </c>
      <c r="D761" s="36" t="str">
        <f>'PER TRIWULAN'!B758</f>
        <v>SD NEGERI 3 DEPOK</v>
      </c>
      <c r="E761" s="66">
        <f>'PER TRIWULAN'!X758</f>
        <v>90190000</v>
      </c>
      <c r="F761" s="75">
        <v>90190000</v>
      </c>
      <c r="G761" s="62">
        <v>24116000</v>
      </c>
      <c r="H761" s="62">
        <v>50893405</v>
      </c>
      <c r="I761" s="62">
        <v>15163000</v>
      </c>
      <c r="J761" s="62">
        <f t="shared" si="45"/>
        <v>90172405</v>
      </c>
      <c r="K761" s="59">
        <f t="shared" si="46"/>
        <v>0</v>
      </c>
      <c r="L761" s="59">
        <f t="shared" si="47"/>
        <v>17595</v>
      </c>
    </row>
    <row r="762" spans="2:12" s="25" customFormat="1">
      <c r="B762" s="79">
        <f t="shared" si="48"/>
        <v>751</v>
      </c>
      <c r="C762" s="54" t="str">
        <f>'PER TRIWULAN'!I759</f>
        <v xml:space="preserve"> Toroh </v>
      </c>
      <c r="D762" s="36" t="str">
        <f>'PER TRIWULAN'!B759</f>
        <v>SD NEGERI 3 DIMORO</v>
      </c>
      <c r="E762" s="66">
        <f>'PER TRIWULAN'!X759</f>
        <v>99180000</v>
      </c>
      <c r="F762" s="75">
        <v>99180000</v>
      </c>
      <c r="G762" s="62">
        <v>26540000</v>
      </c>
      <c r="H762" s="62">
        <v>68851346</v>
      </c>
      <c r="I762" s="62">
        <v>3686300</v>
      </c>
      <c r="J762" s="62">
        <f t="shared" si="45"/>
        <v>99077646</v>
      </c>
      <c r="K762" s="59">
        <f t="shared" si="46"/>
        <v>0</v>
      </c>
      <c r="L762" s="59">
        <f t="shared" si="47"/>
        <v>102354</v>
      </c>
    </row>
    <row r="763" spans="2:12" s="25" customFormat="1">
      <c r="B763" s="79">
        <f t="shared" si="48"/>
        <v>752</v>
      </c>
      <c r="C763" s="54" t="str">
        <f>'PER TRIWULAN'!I760</f>
        <v xml:space="preserve"> Toroh </v>
      </c>
      <c r="D763" s="36" t="str">
        <f>'PER TRIWULAN'!B760</f>
        <v>SD NEGERI 3 GENENGADAL</v>
      </c>
      <c r="E763" s="66">
        <f>'PER TRIWULAN'!X760</f>
        <v>59160000</v>
      </c>
      <c r="F763" s="75">
        <v>59160000</v>
      </c>
      <c r="G763" s="62">
        <v>24090000</v>
      </c>
      <c r="H763" s="62">
        <v>33224000</v>
      </c>
      <c r="I763" s="62">
        <v>1786000</v>
      </c>
      <c r="J763" s="62">
        <f t="shared" si="45"/>
        <v>59100000</v>
      </c>
      <c r="K763" s="59">
        <f t="shared" si="46"/>
        <v>0</v>
      </c>
      <c r="L763" s="59">
        <f t="shared" si="47"/>
        <v>60000</v>
      </c>
    </row>
    <row r="764" spans="2:12" s="25" customFormat="1">
      <c r="B764" s="79">
        <f t="shared" si="48"/>
        <v>753</v>
      </c>
      <c r="C764" s="54" t="str">
        <f>'PER TRIWULAN'!I761</f>
        <v xml:space="preserve"> Toroh </v>
      </c>
      <c r="D764" s="36" t="str">
        <f>'PER TRIWULAN'!B761</f>
        <v>SD NEGERI 3 GENENGSARI</v>
      </c>
      <c r="E764" s="66">
        <f>'PER TRIWULAN'!X761</f>
        <v>54230000</v>
      </c>
      <c r="F764" s="75">
        <v>54230000</v>
      </c>
      <c r="G764" s="62">
        <v>22683500</v>
      </c>
      <c r="H764" s="62">
        <v>30596500</v>
      </c>
      <c r="I764" s="62">
        <v>950000</v>
      </c>
      <c r="J764" s="62">
        <f t="shared" si="45"/>
        <v>54230000</v>
      </c>
      <c r="K764" s="59">
        <f t="shared" si="46"/>
        <v>0</v>
      </c>
      <c r="L764" s="59">
        <f t="shared" si="47"/>
        <v>0</v>
      </c>
    </row>
    <row r="765" spans="2:12" s="25" customFormat="1">
      <c r="B765" s="79">
        <f t="shared" si="48"/>
        <v>754</v>
      </c>
      <c r="C765" s="54" t="str">
        <f>'PER TRIWULAN'!I762</f>
        <v xml:space="preserve"> Toroh </v>
      </c>
      <c r="D765" s="36" t="str">
        <f>'PER TRIWULAN'!B762</f>
        <v>SD NEGERI 3 KENTENG</v>
      </c>
      <c r="E765" s="66">
        <f>'PER TRIWULAN'!X762</f>
        <v>100340000</v>
      </c>
      <c r="F765" s="75">
        <v>100340000</v>
      </c>
      <c r="G765" s="62">
        <v>25500000</v>
      </c>
      <c r="H765" s="62">
        <v>72340000</v>
      </c>
      <c r="I765" s="62">
        <v>2500000</v>
      </c>
      <c r="J765" s="62">
        <f t="shared" si="45"/>
        <v>100340000</v>
      </c>
      <c r="K765" s="59">
        <f t="shared" si="46"/>
        <v>0</v>
      </c>
      <c r="L765" s="59">
        <f t="shared" si="47"/>
        <v>0</v>
      </c>
    </row>
    <row r="766" spans="2:12" s="25" customFormat="1">
      <c r="B766" s="79">
        <f t="shared" si="48"/>
        <v>755</v>
      </c>
      <c r="C766" s="54" t="str">
        <f>'PER TRIWULAN'!I763</f>
        <v xml:space="preserve"> Toroh </v>
      </c>
      <c r="D766" s="36" t="str">
        <f>'PER TRIWULAN'!B763</f>
        <v>SD NEGERI 3 KRANGGANHARJO</v>
      </c>
      <c r="E766" s="66">
        <f>'PER TRIWULAN'!X763</f>
        <v>58580000</v>
      </c>
      <c r="F766" s="75">
        <v>58580000</v>
      </c>
      <c r="G766" s="62">
        <v>13500000</v>
      </c>
      <c r="H766" s="62">
        <v>38456040</v>
      </c>
      <c r="I766" s="62">
        <v>6623960</v>
      </c>
      <c r="J766" s="62">
        <f t="shared" si="45"/>
        <v>58580000</v>
      </c>
      <c r="K766" s="59">
        <f t="shared" si="46"/>
        <v>0</v>
      </c>
      <c r="L766" s="59">
        <f t="shared" si="47"/>
        <v>0</v>
      </c>
    </row>
    <row r="767" spans="2:12" s="25" customFormat="1">
      <c r="B767" s="79">
        <f t="shared" si="48"/>
        <v>756</v>
      </c>
      <c r="C767" s="54" t="str">
        <f>'PER TRIWULAN'!I764</f>
        <v xml:space="preserve"> Toroh </v>
      </c>
      <c r="D767" s="36" t="str">
        <f>'PER TRIWULAN'!B764</f>
        <v>SD NEGERI 3 NGRANDAH</v>
      </c>
      <c r="E767" s="66">
        <f>'PER TRIWULAN'!X764</f>
        <v>104400000</v>
      </c>
      <c r="F767" s="75">
        <v>104400000</v>
      </c>
      <c r="G767" s="62">
        <v>23400000</v>
      </c>
      <c r="H767" s="62">
        <v>81000000</v>
      </c>
      <c r="I767" s="62">
        <v>0</v>
      </c>
      <c r="J767" s="62">
        <f t="shared" si="45"/>
        <v>104400000</v>
      </c>
      <c r="K767" s="59">
        <f t="shared" si="46"/>
        <v>0</v>
      </c>
      <c r="L767" s="59">
        <f t="shared" si="47"/>
        <v>0</v>
      </c>
    </row>
    <row r="768" spans="2:12" s="25" customFormat="1">
      <c r="B768" s="79">
        <f t="shared" si="48"/>
        <v>757</v>
      </c>
      <c r="C768" s="54" t="str">
        <f>'PER TRIWULAN'!I765</f>
        <v xml:space="preserve"> Toroh </v>
      </c>
      <c r="D768" s="36" t="str">
        <f>'PER TRIWULAN'!B765</f>
        <v>SD NEGERI 3 PILANGPAYUNG</v>
      </c>
      <c r="E768" s="66">
        <f>'PER TRIWULAN'!X765</f>
        <v>89030000</v>
      </c>
      <c r="F768" s="75">
        <v>89030000</v>
      </c>
      <c r="G768" s="62">
        <v>19711000</v>
      </c>
      <c r="H768" s="62">
        <v>64507600</v>
      </c>
      <c r="I768" s="62">
        <v>4811400</v>
      </c>
      <c r="J768" s="62">
        <f t="shared" si="45"/>
        <v>89030000</v>
      </c>
      <c r="K768" s="59">
        <f t="shared" si="46"/>
        <v>0</v>
      </c>
      <c r="L768" s="59">
        <f t="shared" si="47"/>
        <v>0</v>
      </c>
    </row>
    <row r="769" spans="2:12" s="25" customFormat="1">
      <c r="B769" s="79">
        <f t="shared" si="48"/>
        <v>758</v>
      </c>
      <c r="C769" s="54" t="str">
        <f>'PER TRIWULAN'!I766</f>
        <v xml:space="preserve"> Toroh </v>
      </c>
      <c r="D769" s="36" t="str">
        <f>'PER TRIWULAN'!B766</f>
        <v>SD NEGERI 3 PLOSOHARJO</v>
      </c>
      <c r="E769" s="66">
        <f>'PER TRIWULAN'!X766</f>
        <v>105850000</v>
      </c>
      <c r="F769" s="75">
        <v>105850000</v>
      </c>
      <c r="G769" s="62">
        <v>25600000</v>
      </c>
      <c r="H769" s="62">
        <v>75850000</v>
      </c>
      <c r="I769" s="62">
        <v>4400000</v>
      </c>
      <c r="J769" s="62">
        <f t="shared" si="45"/>
        <v>105850000</v>
      </c>
      <c r="K769" s="59">
        <f t="shared" si="46"/>
        <v>0</v>
      </c>
      <c r="L769" s="59">
        <f t="shared" si="47"/>
        <v>0</v>
      </c>
    </row>
    <row r="770" spans="2:12" s="25" customFormat="1">
      <c r="B770" s="79">
        <f t="shared" si="48"/>
        <v>759</v>
      </c>
      <c r="C770" s="54" t="str">
        <f>'PER TRIWULAN'!I767</f>
        <v xml:space="preserve"> Toroh </v>
      </c>
      <c r="D770" s="36" t="str">
        <f>'PER TRIWULAN'!B767</f>
        <v>SD NEGERI 3 SINDUREJO</v>
      </c>
      <c r="E770" s="66">
        <f>'PER TRIWULAN'!X767</f>
        <v>98310000</v>
      </c>
      <c r="F770" s="75">
        <v>98310000</v>
      </c>
      <c r="G770" s="62">
        <v>16606000</v>
      </c>
      <c r="H770" s="62">
        <v>71127934</v>
      </c>
      <c r="I770" s="62">
        <v>10310000</v>
      </c>
      <c r="J770" s="62">
        <f t="shared" si="45"/>
        <v>98043934</v>
      </c>
      <c r="K770" s="59">
        <f t="shared" si="46"/>
        <v>0</v>
      </c>
      <c r="L770" s="59">
        <f t="shared" si="47"/>
        <v>266066</v>
      </c>
    </row>
    <row r="771" spans="2:12" s="25" customFormat="1">
      <c r="B771" s="79">
        <f t="shared" si="48"/>
        <v>760</v>
      </c>
      <c r="C771" s="54" t="str">
        <f>'PER TRIWULAN'!I768</f>
        <v xml:space="preserve"> Toroh </v>
      </c>
      <c r="D771" s="36" t="str">
        <f>'PER TRIWULAN'!B768</f>
        <v>SD NEGERI 3 TUNGGAK</v>
      </c>
      <c r="E771" s="66">
        <f>'PER TRIWULAN'!X768</f>
        <v>114260000</v>
      </c>
      <c r="F771" s="75">
        <v>114260000</v>
      </c>
      <c r="G771" s="62">
        <v>23850000</v>
      </c>
      <c r="H771" s="62">
        <v>75503000</v>
      </c>
      <c r="I771" s="62">
        <v>14907000</v>
      </c>
      <c r="J771" s="62">
        <f t="shared" si="45"/>
        <v>114260000</v>
      </c>
      <c r="K771" s="59">
        <f t="shared" si="46"/>
        <v>0</v>
      </c>
      <c r="L771" s="59">
        <f t="shared" si="47"/>
        <v>0</v>
      </c>
    </row>
    <row r="772" spans="2:12" s="25" customFormat="1">
      <c r="B772" s="79">
        <f t="shared" si="48"/>
        <v>761</v>
      </c>
      <c r="C772" s="54" t="str">
        <f>'PER TRIWULAN'!I769</f>
        <v xml:space="preserve"> Toroh </v>
      </c>
      <c r="D772" s="36" t="str">
        <f>'PER TRIWULAN'!B769</f>
        <v>SD NEGERI 4 BANDUNGHARJO</v>
      </c>
      <c r="E772" s="66">
        <f>'PER TRIWULAN'!X769</f>
        <v>71340000</v>
      </c>
      <c r="F772" s="75">
        <v>71340000</v>
      </c>
      <c r="G772" s="62">
        <v>15195996</v>
      </c>
      <c r="H772" s="62">
        <v>47394004</v>
      </c>
      <c r="I772" s="62">
        <v>8750000</v>
      </c>
      <c r="J772" s="62">
        <f t="shared" si="45"/>
        <v>71340000</v>
      </c>
      <c r="K772" s="59">
        <f t="shared" si="46"/>
        <v>0</v>
      </c>
      <c r="L772" s="59">
        <f t="shared" si="47"/>
        <v>0</v>
      </c>
    </row>
    <row r="773" spans="2:12" s="25" customFormat="1">
      <c r="B773" s="79">
        <f t="shared" si="48"/>
        <v>762</v>
      </c>
      <c r="C773" s="54" t="str">
        <f>'PER TRIWULAN'!I770</f>
        <v xml:space="preserve"> Toroh </v>
      </c>
      <c r="D773" s="36" t="str">
        <f>'PER TRIWULAN'!B770</f>
        <v>SD NEGERI 4 DEPOK</v>
      </c>
      <c r="E773" s="66">
        <f>'PER TRIWULAN'!X770</f>
        <v>79460000</v>
      </c>
      <c r="F773" s="75">
        <v>79460000</v>
      </c>
      <c r="G773" s="62">
        <v>11250000</v>
      </c>
      <c r="H773" s="62">
        <v>54997000</v>
      </c>
      <c r="I773" s="62">
        <v>13213000</v>
      </c>
      <c r="J773" s="62">
        <f t="shared" si="45"/>
        <v>79460000</v>
      </c>
      <c r="K773" s="59">
        <f t="shared" si="46"/>
        <v>0</v>
      </c>
      <c r="L773" s="59">
        <f t="shared" si="47"/>
        <v>0</v>
      </c>
    </row>
    <row r="774" spans="2:12" s="25" customFormat="1">
      <c r="B774" s="79">
        <f t="shared" si="48"/>
        <v>763</v>
      </c>
      <c r="C774" s="54" t="str">
        <f>'PER TRIWULAN'!I771</f>
        <v xml:space="preserve"> Toroh </v>
      </c>
      <c r="D774" s="36" t="str">
        <f>'PER TRIWULAN'!B771</f>
        <v>SD NEGERI 4 GENENGADAL</v>
      </c>
      <c r="E774" s="66">
        <f>'PER TRIWULAN'!X771</f>
        <v>82360000</v>
      </c>
      <c r="F774" s="75">
        <v>82360000</v>
      </c>
      <c r="G774" s="62">
        <v>22876400</v>
      </c>
      <c r="H774" s="62">
        <v>48612639</v>
      </c>
      <c r="I774" s="62">
        <v>10480000</v>
      </c>
      <c r="J774" s="62">
        <f t="shared" si="45"/>
        <v>81969039</v>
      </c>
      <c r="K774" s="59">
        <f t="shared" si="46"/>
        <v>0</v>
      </c>
      <c r="L774" s="59">
        <f t="shared" si="47"/>
        <v>390961</v>
      </c>
    </row>
    <row r="775" spans="2:12" s="25" customFormat="1">
      <c r="B775" s="79">
        <f t="shared" si="48"/>
        <v>764</v>
      </c>
      <c r="C775" s="54" t="str">
        <f>'PER TRIWULAN'!I772</f>
        <v xml:space="preserve"> Toroh </v>
      </c>
      <c r="D775" s="36" t="str">
        <f>'PER TRIWULAN'!B772</f>
        <v>SD NEGERI 4 KENTENG</v>
      </c>
      <c r="E775" s="66">
        <f>'PER TRIWULAN'!X772</f>
        <v>71630000</v>
      </c>
      <c r="F775" s="75">
        <v>71630000</v>
      </c>
      <c r="G775" s="62">
        <v>19050000</v>
      </c>
      <c r="H775" s="62">
        <v>52580000</v>
      </c>
      <c r="I775" s="62">
        <v>0</v>
      </c>
      <c r="J775" s="62">
        <f t="shared" ref="J775:J838" si="49">SUM(G775:I775)</f>
        <v>71630000</v>
      </c>
      <c r="K775" s="59">
        <f t="shared" si="46"/>
        <v>0</v>
      </c>
      <c r="L775" s="59">
        <f t="shared" si="47"/>
        <v>0</v>
      </c>
    </row>
    <row r="776" spans="2:12" s="25" customFormat="1">
      <c r="B776" s="79">
        <f t="shared" si="48"/>
        <v>765</v>
      </c>
      <c r="C776" s="54" t="str">
        <f>'PER TRIWULAN'!I773</f>
        <v xml:space="preserve"> Toroh </v>
      </c>
      <c r="D776" s="36" t="str">
        <f>'PER TRIWULAN'!B773</f>
        <v>SD NEGERI 4 PILANGPAYUNG</v>
      </c>
      <c r="E776" s="66">
        <f>'PER TRIWULAN'!X773</f>
        <v>25520000</v>
      </c>
      <c r="F776" s="75">
        <v>25520000</v>
      </c>
      <c r="G776" s="62">
        <v>5850000</v>
      </c>
      <c r="H776" s="62">
        <v>19350988</v>
      </c>
      <c r="I776" s="62">
        <v>214000</v>
      </c>
      <c r="J776" s="62">
        <f t="shared" si="49"/>
        <v>25414988</v>
      </c>
      <c r="K776" s="59">
        <f t="shared" si="46"/>
        <v>0</v>
      </c>
      <c r="L776" s="59">
        <f t="shared" si="47"/>
        <v>105012</v>
      </c>
    </row>
    <row r="777" spans="2:12" s="25" customFormat="1">
      <c r="B777" s="79">
        <f t="shared" si="48"/>
        <v>766</v>
      </c>
      <c r="C777" s="54" t="str">
        <f>'PER TRIWULAN'!I774</f>
        <v xml:space="preserve"> Toroh </v>
      </c>
      <c r="D777" s="36" t="str">
        <f>'PER TRIWULAN'!B774</f>
        <v>SD NEGERI 4 SINDUREJO</v>
      </c>
      <c r="E777" s="66">
        <f>'PER TRIWULAN'!X774</f>
        <v>77720000</v>
      </c>
      <c r="F777" s="75">
        <v>77720000</v>
      </c>
      <c r="G777" s="62">
        <v>23015408</v>
      </c>
      <c r="H777" s="62">
        <v>52024592</v>
      </c>
      <c r="I777" s="62">
        <v>2680000</v>
      </c>
      <c r="J777" s="62">
        <f t="shared" si="49"/>
        <v>77720000</v>
      </c>
      <c r="K777" s="59">
        <f t="shared" si="46"/>
        <v>0</v>
      </c>
      <c r="L777" s="59">
        <f t="shared" si="47"/>
        <v>0</v>
      </c>
    </row>
    <row r="778" spans="2:12" s="25" customFormat="1">
      <c r="B778" s="79">
        <f t="shared" si="48"/>
        <v>767</v>
      </c>
      <c r="C778" s="54" t="str">
        <f>'PER TRIWULAN'!I775</f>
        <v xml:space="preserve"> Toroh </v>
      </c>
      <c r="D778" s="36" t="str">
        <f>'PER TRIWULAN'!B775</f>
        <v>SD NEGERI 4 TAMBIREJO</v>
      </c>
      <c r="E778" s="66">
        <f>'PER TRIWULAN'!X775</f>
        <v>175740000</v>
      </c>
      <c r="F778" s="75">
        <v>175740000</v>
      </c>
      <c r="G778" s="62">
        <v>82024650</v>
      </c>
      <c r="H778" s="62">
        <v>80739400</v>
      </c>
      <c r="I778" s="62">
        <v>12945000</v>
      </c>
      <c r="J778" s="62">
        <f t="shared" si="49"/>
        <v>175709050</v>
      </c>
      <c r="K778" s="59">
        <f t="shared" si="46"/>
        <v>0</v>
      </c>
      <c r="L778" s="59">
        <f t="shared" si="47"/>
        <v>30950</v>
      </c>
    </row>
    <row r="779" spans="2:12" s="25" customFormat="1">
      <c r="B779" s="79">
        <f t="shared" si="48"/>
        <v>768</v>
      </c>
      <c r="C779" s="54" t="str">
        <f>'PER TRIWULAN'!I776</f>
        <v xml:space="preserve"> Toroh </v>
      </c>
      <c r="D779" s="36" t="str">
        <f>'PER TRIWULAN'!B776</f>
        <v>SD NEGERI 4 TUNGGAK</v>
      </c>
      <c r="E779" s="66">
        <f>'PER TRIWULAN'!X776</f>
        <v>126730000</v>
      </c>
      <c r="F779" s="75">
        <v>126730000</v>
      </c>
      <c r="G779" s="62">
        <v>19950000</v>
      </c>
      <c r="H779" s="62">
        <v>95347000</v>
      </c>
      <c r="I779" s="62">
        <v>11433000</v>
      </c>
      <c r="J779" s="62">
        <f t="shared" si="49"/>
        <v>126730000</v>
      </c>
      <c r="K779" s="59">
        <f t="shared" si="46"/>
        <v>0</v>
      </c>
      <c r="L779" s="59">
        <f t="shared" si="47"/>
        <v>0</v>
      </c>
    </row>
    <row r="780" spans="2:12" s="25" customFormat="1">
      <c r="B780" s="79">
        <f t="shared" si="48"/>
        <v>769</v>
      </c>
      <c r="C780" s="54" t="str">
        <f>'PER TRIWULAN'!I777</f>
        <v xml:space="preserve"> Toroh </v>
      </c>
      <c r="D780" s="36" t="str">
        <f>'PER TRIWULAN'!B777</f>
        <v>SD NEGERI 5 DEPOK</v>
      </c>
      <c r="E780" s="66">
        <f>'PER TRIWULAN'!X777</f>
        <v>106720000</v>
      </c>
      <c r="F780" s="75">
        <v>106720000</v>
      </c>
      <c r="G780" s="62">
        <v>23547000</v>
      </c>
      <c r="H780" s="62">
        <v>74711000</v>
      </c>
      <c r="I780" s="62">
        <v>8462000</v>
      </c>
      <c r="J780" s="62">
        <f t="shared" si="49"/>
        <v>106720000</v>
      </c>
      <c r="K780" s="59">
        <f t="shared" si="46"/>
        <v>0</v>
      </c>
      <c r="L780" s="59">
        <f t="shared" si="47"/>
        <v>0</v>
      </c>
    </row>
    <row r="781" spans="2:12" s="25" customFormat="1">
      <c r="B781" s="79">
        <f t="shared" si="48"/>
        <v>770</v>
      </c>
      <c r="C781" s="54" t="str">
        <f>'PER TRIWULAN'!I778</f>
        <v xml:space="preserve"> Toroh </v>
      </c>
      <c r="D781" s="36" t="str">
        <f>'PER TRIWULAN'!B778</f>
        <v>SD NEGERI 5 DIMORO</v>
      </c>
      <c r="E781" s="66">
        <f>'PER TRIWULAN'!X778</f>
        <v>90480000</v>
      </c>
      <c r="F781" s="75">
        <v>90480000</v>
      </c>
      <c r="G781" s="62">
        <v>22350000</v>
      </c>
      <c r="H781" s="62">
        <v>58394950</v>
      </c>
      <c r="I781" s="62">
        <v>9602500</v>
      </c>
      <c r="J781" s="62">
        <f t="shared" si="49"/>
        <v>90347450</v>
      </c>
      <c r="K781" s="59">
        <f t="shared" ref="K781:K844" si="50">E781-F781</f>
        <v>0</v>
      </c>
      <c r="L781" s="59">
        <f t="shared" ref="L781:L844" si="51">F781-J781</f>
        <v>132550</v>
      </c>
    </row>
    <row r="782" spans="2:12" s="25" customFormat="1">
      <c r="B782" s="79">
        <f t="shared" ref="B782:B845" si="52">B781+1</f>
        <v>771</v>
      </c>
      <c r="C782" s="54" t="str">
        <f>'PER TRIWULAN'!I779</f>
        <v xml:space="preserve"> Toroh </v>
      </c>
      <c r="D782" s="36" t="str">
        <f>'PER TRIWULAN'!B779</f>
        <v>SD NEGERI 5 SINDUREJO</v>
      </c>
      <c r="E782" s="66">
        <f>'PER TRIWULAN'!X779</f>
        <v>71340000</v>
      </c>
      <c r="F782" s="75">
        <v>71340000</v>
      </c>
      <c r="G782" s="62">
        <v>22800000</v>
      </c>
      <c r="H782" s="62">
        <v>44954000</v>
      </c>
      <c r="I782" s="62">
        <v>3581000</v>
      </c>
      <c r="J782" s="62">
        <f t="shared" si="49"/>
        <v>71335000</v>
      </c>
      <c r="K782" s="59">
        <f t="shared" si="50"/>
        <v>0</v>
      </c>
      <c r="L782" s="59">
        <f t="shared" si="51"/>
        <v>5000</v>
      </c>
    </row>
    <row r="783" spans="2:12" s="25" customFormat="1">
      <c r="B783" s="79">
        <f t="shared" si="52"/>
        <v>772</v>
      </c>
      <c r="C783" s="54" t="str">
        <f>'PER TRIWULAN'!I780</f>
        <v xml:space="preserve"> Toroh </v>
      </c>
      <c r="D783" s="36" t="str">
        <f>'PER TRIWULAN'!B780</f>
        <v>SD NEGERI 5 TAMBIREJO</v>
      </c>
      <c r="E783" s="66">
        <f>'PER TRIWULAN'!X780</f>
        <v>98310000</v>
      </c>
      <c r="F783" s="75">
        <v>98310000</v>
      </c>
      <c r="G783" s="62">
        <v>26275000</v>
      </c>
      <c r="H783" s="62">
        <v>68495000</v>
      </c>
      <c r="I783" s="62">
        <v>3540000</v>
      </c>
      <c r="J783" s="62">
        <f t="shared" si="49"/>
        <v>98310000</v>
      </c>
      <c r="K783" s="59">
        <f t="shared" si="50"/>
        <v>0</v>
      </c>
      <c r="L783" s="59">
        <f t="shared" si="51"/>
        <v>0</v>
      </c>
    </row>
    <row r="784" spans="2:12" s="25" customFormat="1">
      <c r="B784" s="79">
        <f t="shared" si="52"/>
        <v>773</v>
      </c>
      <c r="C784" s="54" t="str">
        <f>'PER TRIWULAN'!I781</f>
        <v xml:space="preserve"> Toroh </v>
      </c>
      <c r="D784" s="36" t="str">
        <f>'PER TRIWULAN'!B781</f>
        <v>SD NEGERI 6 DEPOK</v>
      </c>
      <c r="E784" s="66">
        <f>'PER TRIWULAN'!X781</f>
        <v>67280000</v>
      </c>
      <c r="F784" s="75">
        <v>67280000</v>
      </c>
      <c r="G784" s="62">
        <v>13800000</v>
      </c>
      <c r="H784" s="62">
        <v>47632000</v>
      </c>
      <c r="I784" s="62">
        <v>5848000</v>
      </c>
      <c r="J784" s="62">
        <f t="shared" si="49"/>
        <v>67280000</v>
      </c>
      <c r="K784" s="59">
        <f t="shared" si="50"/>
        <v>0</v>
      </c>
      <c r="L784" s="59">
        <f t="shared" si="51"/>
        <v>0</v>
      </c>
    </row>
    <row r="785" spans="2:12" s="25" customFormat="1">
      <c r="B785" s="79">
        <f t="shared" si="52"/>
        <v>774</v>
      </c>
      <c r="C785" s="54" t="str">
        <f>'PER TRIWULAN'!I782</f>
        <v xml:space="preserve"> Toroh </v>
      </c>
      <c r="D785" s="36" t="str">
        <f>'PER TRIWULAN'!B782</f>
        <v>SD NEGERI 6 SINDUREJO</v>
      </c>
      <c r="E785" s="66">
        <f>'PER TRIWULAN'!X782</f>
        <v>71920000</v>
      </c>
      <c r="F785" s="75">
        <v>71920000</v>
      </c>
      <c r="G785" s="62">
        <v>15600000</v>
      </c>
      <c r="H785" s="62">
        <v>50977697</v>
      </c>
      <c r="I785" s="62">
        <v>5310000</v>
      </c>
      <c r="J785" s="62">
        <f t="shared" si="49"/>
        <v>71887697</v>
      </c>
      <c r="K785" s="59">
        <f t="shared" si="50"/>
        <v>0</v>
      </c>
      <c r="L785" s="59">
        <f t="shared" si="51"/>
        <v>32303</v>
      </c>
    </row>
    <row r="786" spans="2:12" s="25" customFormat="1">
      <c r="B786" s="79">
        <f t="shared" si="52"/>
        <v>775</v>
      </c>
      <c r="C786" s="54" t="str">
        <f>'PER TRIWULAN'!I783</f>
        <v xml:space="preserve"> Toroh </v>
      </c>
      <c r="D786" s="36" t="str">
        <f>'PER TRIWULAN'!B783</f>
        <v>SD NEGERI 7 DEPOK</v>
      </c>
      <c r="E786" s="66">
        <f>'PER TRIWULAN'!X783</f>
        <v>58870000</v>
      </c>
      <c r="F786" s="75">
        <v>58870000</v>
      </c>
      <c r="G786" s="62">
        <v>20774000</v>
      </c>
      <c r="H786" s="62">
        <v>32949000</v>
      </c>
      <c r="I786" s="62">
        <v>5147000</v>
      </c>
      <c r="J786" s="62">
        <f t="shared" si="49"/>
        <v>58870000</v>
      </c>
      <c r="K786" s="59">
        <f t="shared" si="50"/>
        <v>0</v>
      </c>
      <c r="L786" s="59">
        <f t="shared" si="51"/>
        <v>0</v>
      </c>
    </row>
    <row r="787" spans="2:12" s="25" customFormat="1">
      <c r="B787" s="79">
        <f t="shared" si="52"/>
        <v>776</v>
      </c>
      <c r="C787" s="54" t="str">
        <f>'PER TRIWULAN'!I784</f>
        <v xml:space="preserve"> Toroh </v>
      </c>
      <c r="D787" s="36" t="str">
        <f>'PER TRIWULAN'!B784</f>
        <v>SD NEGERI 1 KRANGGANHARJO</v>
      </c>
      <c r="E787" s="66">
        <f>'PER TRIWULAN'!X784</f>
        <v>86130000</v>
      </c>
      <c r="F787" s="75">
        <v>86130000</v>
      </c>
      <c r="G787" s="62">
        <v>21317000</v>
      </c>
      <c r="H787" s="62">
        <v>59388800</v>
      </c>
      <c r="I787" s="62">
        <v>5409200</v>
      </c>
      <c r="J787" s="62">
        <f t="shared" si="49"/>
        <v>86115000</v>
      </c>
      <c r="K787" s="59">
        <f t="shared" si="50"/>
        <v>0</v>
      </c>
      <c r="L787" s="59">
        <f t="shared" si="51"/>
        <v>15000</v>
      </c>
    </row>
    <row r="788" spans="2:12" s="25" customFormat="1">
      <c r="B788" s="79">
        <f t="shared" si="52"/>
        <v>777</v>
      </c>
      <c r="C788" s="54" t="str">
        <f>'PER TRIWULAN'!I785</f>
        <v xml:space="preserve"> Toroh </v>
      </c>
      <c r="D788" s="36" t="str">
        <f>'PER TRIWULAN'!B785</f>
        <v>SD NEGERI 2 DEPOK</v>
      </c>
      <c r="E788" s="66">
        <f>'PER TRIWULAN'!X785</f>
        <v>138910000</v>
      </c>
      <c r="F788" s="75">
        <v>138910000</v>
      </c>
      <c r="G788" s="62">
        <v>35851000</v>
      </c>
      <c r="H788" s="62">
        <v>91724000</v>
      </c>
      <c r="I788" s="62">
        <v>11335000</v>
      </c>
      <c r="J788" s="62">
        <f t="shared" si="49"/>
        <v>138910000</v>
      </c>
      <c r="K788" s="59">
        <f t="shared" si="50"/>
        <v>0</v>
      </c>
      <c r="L788" s="59">
        <f t="shared" si="51"/>
        <v>0</v>
      </c>
    </row>
    <row r="789" spans="2:12" s="25" customFormat="1">
      <c r="B789" s="79">
        <f t="shared" si="52"/>
        <v>778</v>
      </c>
      <c r="C789" s="54" t="str">
        <f>'PER TRIWULAN'!I786</f>
        <v xml:space="preserve"> Toroh </v>
      </c>
      <c r="D789" s="36" t="str">
        <f>'PER TRIWULAN'!B786</f>
        <v>SD NEGERI 3 TAMBIREJO</v>
      </c>
      <c r="E789" s="66">
        <f>'PER TRIWULAN'!X786</f>
        <v>84100000</v>
      </c>
      <c r="F789" s="75">
        <v>84100000</v>
      </c>
      <c r="G789" s="62">
        <v>15600000</v>
      </c>
      <c r="H789" s="62">
        <v>56900000</v>
      </c>
      <c r="I789" s="62">
        <v>11600000</v>
      </c>
      <c r="J789" s="62">
        <f t="shared" si="49"/>
        <v>84100000</v>
      </c>
      <c r="K789" s="59">
        <f t="shared" si="50"/>
        <v>0</v>
      </c>
      <c r="L789" s="59">
        <f t="shared" si="51"/>
        <v>0</v>
      </c>
    </row>
    <row r="790" spans="2:12" s="25" customFormat="1">
      <c r="B790" s="79">
        <f t="shared" si="52"/>
        <v>779</v>
      </c>
      <c r="C790" s="54" t="str">
        <f>'PER TRIWULAN'!I787</f>
        <v xml:space="preserve"> Toroh </v>
      </c>
      <c r="D790" s="36" t="str">
        <f>'PER TRIWULAN'!B787</f>
        <v>SD NEGERI 4 BOLOH</v>
      </c>
      <c r="E790" s="66">
        <f>'PER TRIWULAN'!X787</f>
        <v>118320000</v>
      </c>
      <c r="F790" s="75">
        <v>118320000</v>
      </c>
      <c r="G790" s="62">
        <v>28800000</v>
      </c>
      <c r="H790" s="62">
        <v>74720000</v>
      </c>
      <c r="I790" s="62">
        <v>14800000</v>
      </c>
      <c r="J790" s="62">
        <f t="shared" si="49"/>
        <v>118320000</v>
      </c>
      <c r="K790" s="59">
        <f t="shared" si="50"/>
        <v>0</v>
      </c>
      <c r="L790" s="59">
        <f t="shared" si="51"/>
        <v>0</v>
      </c>
    </row>
    <row r="791" spans="2:12" s="25" customFormat="1">
      <c r="B791" s="79">
        <f t="shared" si="52"/>
        <v>780</v>
      </c>
      <c r="C791" s="54" t="str">
        <f>'PER TRIWULAN'!I788</f>
        <v xml:space="preserve"> Toroh </v>
      </c>
      <c r="D791" s="36" t="str">
        <f>'PER TRIWULAN'!B788</f>
        <v>SD NEGERI 2 DIMORO</v>
      </c>
      <c r="E791" s="66">
        <f>'PER TRIWULAN'!X788</f>
        <v>82070000</v>
      </c>
      <c r="F791" s="75">
        <v>82070000</v>
      </c>
      <c r="G791" s="62">
        <v>30150000</v>
      </c>
      <c r="H791" s="62">
        <v>47093000</v>
      </c>
      <c r="I791" s="62">
        <v>4827000</v>
      </c>
      <c r="J791" s="62">
        <f t="shared" si="49"/>
        <v>82070000</v>
      </c>
      <c r="K791" s="59">
        <f t="shared" si="50"/>
        <v>0</v>
      </c>
      <c r="L791" s="59">
        <f t="shared" si="51"/>
        <v>0</v>
      </c>
    </row>
    <row r="792" spans="2:12" s="25" customFormat="1">
      <c r="B792" s="79">
        <f t="shared" si="52"/>
        <v>781</v>
      </c>
      <c r="C792" s="54" t="str">
        <f>'PER TRIWULAN'!I789</f>
        <v xml:space="preserve"> Toroh </v>
      </c>
      <c r="D792" s="36" t="str">
        <f>'PER TRIWULAN'!B789</f>
        <v>SD NEGERI 4 DIMORO</v>
      </c>
      <c r="E792" s="66">
        <f>'PER TRIWULAN'!X789</f>
        <v>44370000</v>
      </c>
      <c r="F792" s="75">
        <v>44370000</v>
      </c>
      <c r="G792" s="62">
        <v>10450000</v>
      </c>
      <c r="H792" s="62">
        <v>32736780</v>
      </c>
      <c r="I792" s="62">
        <v>993750</v>
      </c>
      <c r="J792" s="62">
        <f t="shared" si="49"/>
        <v>44180530</v>
      </c>
      <c r="K792" s="59">
        <f t="shared" si="50"/>
        <v>0</v>
      </c>
      <c r="L792" s="59">
        <f t="shared" si="51"/>
        <v>189470</v>
      </c>
    </row>
    <row r="793" spans="2:12" s="25" customFormat="1">
      <c r="B793" s="79">
        <f t="shared" si="52"/>
        <v>782</v>
      </c>
      <c r="C793" s="54" t="str">
        <f>'PER TRIWULAN'!I790</f>
        <v xml:space="preserve"> Toroh </v>
      </c>
      <c r="D793" s="36" t="str">
        <f>'PER TRIWULAN'!B790</f>
        <v>SD NEGERI 2 PILANGPAYUNG</v>
      </c>
      <c r="E793" s="66">
        <f>'PER TRIWULAN'!X790</f>
        <v>89320000</v>
      </c>
      <c r="F793" s="75">
        <v>89320000</v>
      </c>
      <c r="G793" s="62">
        <v>32926750</v>
      </c>
      <c r="H793" s="62">
        <v>42847050</v>
      </c>
      <c r="I793" s="62">
        <v>13466200</v>
      </c>
      <c r="J793" s="62">
        <f t="shared" si="49"/>
        <v>89240000</v>
      </c>
      <c r="K793" s="59">
        <f t="shared" si="50"/>
        <v>0</v>
      </c>
      <c r="L793" s="59">
        <f t="shared" si="51"/>
        <v>80000</v>
      </c>
    </row>
    <row r="794" spans="2:12" s="25" customFormat="1">
      <c r="B794" s="79">
        <f t="shared" si="52"/>
        <v>783</v>
      </c>
      <c r="C794" s="54" t="str">
        <f>'PER TRIWULAN'!I791</f>
        <v xml:space="preserve"> Toroh </v>
      </c>
      <c r="D794" s="36" t="str">
        <f>'PER TRIWULAN'!B791</f>
        <v>SD NEGERI 2 SUGIHAN</v>
      </c>
      <c r="E794" s="66">
        <f>'PER TRIWULAN'!X791</f>
        <v>77720000</v>
      </c>
      <c r="F794" s="75">
        <v>77720000</v>
      </c>
      <c r="G794" s="62">
        <v>16800000</v>
      </c>
      <c r="H794" s="62">
        <v>60920000</v>
      </c>
      <c r="I794" s="62">
        <v>0</v>
      </c>
      <c r="J794" s="62">
        <f t="shared" si="49"/>
        <v>77720000</v>
      </c>
      <c r="K794" s="59">
        <f t="shared" si="50"/>
        <v>0</v>
      </c>
      <c r="L794" s="59">
        <f t="shared" si="51"/>
        <v>0</v>
      </c>
    </row>
    <row r="795" spans="2:12" s="25" customFormat="1">
      <c r="B795" s="79">
        <f t="shared" si="52"/>
        <v>784</v>
      </c>
      <c r="C795" s="54" t="str">
        <f>'PER TRIWULAN'!I792</f>
        <v xml:space="preserve"> Toroh </v>
      </c>
      <c r="D795" s="36" t="str">
        <f>'PER TRIWULAN'!B792</f>
        <v>SD NEGERI 3 SUGIHAN</v>
      </c>
      <c r="E795" s="66">
        <f>'PER TRIWULAN'!X792</f>
        <v>100630000</v>
      </c>
      <c r="F795" s="75">
        <v>100630000</v>
      </c>
      <c r="G795" s="62">
        <v>30540000</v>
      </c>
      <c r="H795" s="62">
        <v>61294800</v>
      </c>
      <c r="I795" s="62">
        <v>8505200</v>
      </c>
      <c r="J795" s="62">
        <f t="shared" si="49"/>
        <v>100340000</v>
      </c>
      <c r="K795" s="59">
        <f t="shared" si="50"/>
        <v>0</v>
      </c>
      <c r="L795" s="59">
        <f t="shared" si="51"/>
        <v>290000</v>
      </c>
    </row>
    <row r="796" spans="2:12" s="25" customFormat="1">
      <c r="B796" s="79">
        <f t="shared" si="52"/>
        <v>785</v>
      </c>
      <c r="C796" s="54" t="str">
        <f>'PER TRIWULAN'!I793</f>
        <v xml:space="preserve"> Toroh </v>
      </c>
      <c r="D796" s="36" t="str">
        <f>'PER TRIWULAN'!B793</f>
        <v>SD NEGERI 4 SUGIHAN</v>
      </c>
      <c r="E796" s="66">
        <f>'PER TRIWULAN'!X793</f>
        <v>81780000</v>
      </c>
      <c r="F796" s="75">
        <v>81780000</v>
      </c>
      <c r="G796" s="62">
        <v>15191100</v>
      </c>
      <c r="H796" s="62">
        <v>62534900</v>
      </c>
      <c r="I796" s="62">
        <v>4054000</v>
      </c>
      <c r="J796" s="62">
        <f t="shared" si="49"/>
        <v>81780000</v>
      </c>
      <c r="K796" s="59">
        <f t="shared" si="50"/>
        <v>0</v>
      </c>
      <c r="L796" s="59">
        <f t="shared" si="51"/>
        <v>0</v>
      </c>
    </row>
    <row r="797" spans="2:12" s="25" customFormat="1">
      <c r="B797" s="79">
        <f t="shared" si="52"/>
        <v>786</v>
      </c>
      <c r="C797" s="54" t="str">
        <f>'PER TRIWULAN'!I794</f>
        <v xml:space="preserve"> Toroh </v>
      </c>
      <c r="D797" s="36" t="str">
        <f>'PER TRIWULAN'!B794</f>
        <v>SD NEGERI 2 KRANGGANHARJO</v>
      </c>
      <c r="E797" s="66">
        <f>'PER TRIWULAN'!X794</f>
        <v>114260000</v>
      </c>
      <c r="F797" s="75">
        <v>114260000</v>
      </c>
      <c r="G797" s="62">
        <v>28000000</v>
      </c>
      <c r="H797" s="62">
        <v>83035000</v>
      </c>
      <c r="I797" s="62">
        <v>3225000</v>
      </c>
      <c r="J797" s="62">
        <f t="shared" si="49"/>
        <v>114260000</v>
      </c>
      <c r="K797" s="59">
        <f t="shared" si="50"/>
        <v>0</v>
      </c>
      <c r="L797" s="59">
        <f t="shared" si="51"/>
        <v>0</v>
      </c>
    </row>
    <row r="798" spans="2:12" s="25" customFormat="1">
      <c r="B798" s="79">
        <f t="shared" si="52"/>
        <v>787</v>
      </c>
      <c r="C798" s="54" t="str">
        <f>'PER TRIWULAN'!I795</f>
        <v xml:space="preserve"> Wirosari </v>
      </c>
      <c r="D798" s="36" t="str">
        <f>'PER TRIWULAN'!B795</f>
        <v>SD NEGERI 3 TAMBAKSELO</v>
      </c>
      <c r="E798" s="66">
        <f>'PER TRIWULAN'!X795</f>
        <v>75980000</v>
      </c>
      <c r="F798" s="75">
        <v>75980000</v>
      </c>
      <c r="G798" s="62">
        <v>15200000</v>
      </c>
      <c r="H798" s="62">
        <v>57068000</v>
      </c>
      <c r="I798" s="62">
        <v>3712000</v>
      </c>
      <c r="J798" s="62">
        <f t="shared" si="49"/>
        <v>75980000</v>
      </c>
      <c r="K798" s="59">
        <f t="shared" si="50"/>
        <v>0</v>
      </c>
      <c r="L798" s="59">
        <f t="shared" si="51"/>
        <v>0</v>
      </c>
    </row>
    <row r="799" spans="2:12" s="25" customFormat="1">
      <c r="B799" s="79">
        <f t="shared" si="52"/>
        <v>788</v>
      </c>
      <c r="C799" s="54" t="str">
        <f>'PER TRIWULAN'!I796</f>
        <v xml:space="preserve"> Wirosari </v>
      </c>
      <c r="D799" s="36" t="str">
        <f>'PER TRIWULAN'!B796</f>
        <v>SD NEGERI 1 DOKORO</v>
      </c>
      <c r="E799" s="66">
        <f>'PER TRIWULAN'!X796</f>
        <v>107300000</v>
      </c>
      <c r="F799" s="75">
        <v>107300000</v>
      </c>
      <c r="G799" s="62">
        <v>21450000</v>
      </c>
      <c r="H799" s="62">
        <v>80200000</v>
      </c>
      <c r="I799" s="62">
        <v>5650000</v>
      </c>
      <c r="J799" s="62">
        <f t="shared" si="49"/>
        <v>107300000</v>
      </c>
      <c r="K799" s="59">
        <f t="shared" si="50"/>
        <v>0</v>
      </c>
      <c r="L799" s="59">
        <f t="shared" si="51"/>
        <v>0</v>
      </c>
    </row>
    <row r="800" spans="2:12" s="25" customFormat="1">
      <c r="B800" s="79">
        <f t="shared" si="52"/>
        <v>789</v>
      </c>
      <c r="C800" s="54" t="str">
        <f>'PER TRIWULAN'!I797</f>
        <v xml:space="preserve"> Wirosari </v>
      </c>
      <c r="D800" s="36" t="str">
        <f>'PER TRIWULAN'!B797</f>
        <v>SD NEGERI 1 GEDANGAN</v>
      </c>
      <c r="E800" s="66">
        <f>'PER TRIWULAN'!X797</f>
        <v>69600000</v>
      </c>
      <c r="F800" s="75">
        <v>69600000</v>
      </c>
      <c r="G800" s="62">
        <v>13770000</v>
      </c>
      <c r="H800" s="62">
        <v>53612000</v>
      </c>
      <c r="I800" s="62">
        <v>2218000</v>
      </c>
      <c r="J800" s="62">
        <f t="shared" si="49"/>
        <v>69600000</v>
      </c>
      <c r="K800" s="59">
        <f t="shared" si="50"/>
        <v>0</v>
      </c>
      <c r="L800" s="59">
        <f t="shared" si="51"/>
        <v>0</v>
      </c>
    </row>
    <row r="801" spans="2:12" s="25" customFormat="1">
      <c r="B801" s="79">
        <f t="shared" si="52"/>
        <v>790</v>
      </c>
      <c r="C801" s="54" t="str">
        <f>'PER TRIWULAN'!I798</f>
        <v xml:space="preserve"> Wirosari </v>
      </c>
      <c r="D801" s="36" t="str">
        <f>'PER TRIWULAN'!B798</f>
        <v>SD NEGERI 1 KALIREJO</v>
      </c>
      <c r="E801" s="66">
        <f>'PER TRIWULAN'!X798</f>
        <v>79750000</v>
      </c>
      <c r="F801" s="75">
        <v>79750000</v>
      </c>
      <c r="G801" s="62">
        <v>15600000</v>
      </c>
      <c r="H801" s="62">
        <v>56697000</v>
      </c>
      <c r="I801" s="62">
        <v>7453000</v>
      </c>
      <c r="J801" s="62">
        <f t="shared" si="49"/>
        <v>79750000</v>
      </c>
      <c r="K801" s="59">
        <f t="shared" si="50"/>
        <v>0</v>
      </c>
      <c r="L801" s="59">
        <f t="shared" si="51"/>
        <v>0</v>
      </c>
    </row>
    <row r="802" spans="2:12" s="25" customFormat="1">
      <c r="B802" s="79">
        <f t="shared" si="52"/>
        <v>791</v>
      </c>
      <c r="C802" s="54" t="str">
        <f>'PER TRIWULAN'!I799</f>
        <v xml:space="preserve"> Wirosari </v>
      </c>
      <c r="D802" s="36" t="str">
        <f>'PER TRIWULAN'!B799</f>
        <v>SD NEGERI 1 KARANGASEM</v>
      </c>
      <c r="E802" s="66">
        <f>'PER TRIWULAN'!X799</f>
        <v>96570000</v>
      </c>
      <c r="F802" s="75">
        <v>96570000</v>
      </c>
      <c r="G802" s="62">
        <v>18600000</v>
      </c>
      <c r="H802" s="62">
        <v>67676000</v>
      </c>
      <c r="I802" s="62">
        <v>10294000</v>
      </c>
      <c r="J802" s="62">
        <f t="shared" si="49"/>
        <v>96570000</v>
      </c>
      <c r="K802" s="59">
        <f t="shared" si="50"/>
        <v>0</v>
      </c>
      <c r="L802" s="59">
        <f t="shared" si="51"/>
        <v>0</v>
      </c>
    </row>
    <row r="803" spans="2:12" s="25" customFormat="1">
      <c r="B803" s="79">
        <f t="shared" si="52"/>
        <v>792</v>
      </c>
      <c r="C803" s="54" t="str">
        <f>'PER TRIWULAN'!I800</f>
        <v xml:space="preserve"> Wirosari </v>
      </c>
      <c r="D803" s="36" t="str">
        <f>'PER TRIWULAN'!B800</f>
        <v>SD NEGERI 1 KROPAK</v>
      </c>
      <c r="E803" s="66">
        <f>'PER TRIWULAN'!X800</f>
        <v>114840000</v>
      </c>
      <c r="F803" s="75">
        <v>114840000</v>
      </c>
      <c r="G803" s="62">
        <v>19800000</v>
      </c>
      <c r="H803" s="62">
        <v>95040000</v>
      </c>
      <c r="I803" s="62">
        <v>0</v>
      </c>
      <c r="J803" s="62">
        <f t="shared" si="49"/>
        <v>114840000</v>
      </c>
      <c r="K803" s="59">
        <f t="shared" si="50"/>
        <v>0</v>
      </c>
      <c r="L803" s="59">
        <f t="shared" si="51"/>
        <v>0</v>
      </c>
    </row>
    <row r="804" spans="2:12" s="25" customFormat="1">
      <c r="B804" s="79">
        <f t="shared" si="52"/>
        <v>793</v>
      </c>
      <c r="C804" s="54" t="str">
        <f>'PER TRIWULAN'!I801</f>
        <v xml:space="preserve"> Wirosari </v>
      </c>
      <c r="D804" s="36" t="str">
        <f>'PER TRIWULAN'!B801</f>
        <v>SD NEGERI 1 MOJOREBO</v>
      </c>
      <c r="E804" s="66">
        <f>'PER TRIWULAN'!X801</f>
        <v>78590000</v>
      </c>
      <c r="F804" s="75">
        <v>78590000</v>
      </c>
      <c r="G804" s="62">
        <v>15600000</v>
      </c>
      <c r="H804" s="62">
        <v>49922450</v>
      </c>
      <c r="I804" s="62">
        <v>12977500</v>
      </c>
      <c r="J804" s="62">
        <f t="shared" si="49"/>
        <v>78499950</v>
      </c>
      <c r="K804" s="59">
        <f t="shared" si="50"/>
        <v>0</v>
      </c>
      <c r="L804" s="59">
        <f t="shared" si="51"/>
        <v>90050</v>
      </c>
    </row>
    <row r="805" spans="2:12" s="25" customFormat="1">
      <c r="B805" s="79">
        <f t="shared" si="52"/>
        <v>794</v>
      </c>
      <c r="C805" s="54" t="str">
        <f>'PER TRIWULAN'!I802</f>
        <v xml:space="preserve"> Wirosari </v>
      </c>
      <c r="D805" s="36" t="str">
        <f>'PER TRIWULAN'!B802</f>
        <v>SD NEGERI 1 SAMBIREJO</v>
      </c>
      <c r="E805" s="66">
        <f>'PER TRIWULAN'!X802</f>
        <v>77140000</v>
      </c>
      <c r="F805" s="75">
        <v>77140000</v>
      </c>
      <c r="G805" s="62">
        <v>15400000</v>
      </c>
      <c r="H805" s="62">
        <v>48544000</v>
      </c>
      <c r="I805" s="62">
        <v>13196000</v>
      </c>
      <c r="J805" s="62">
        <f t="shared" si="49"/>
        <v>77140000</v>
      </c>
      <c r="K805" s="59">
        <f t="shared" si="50"/>
        <v>0</v>
      </c>
      <c r="L805" s="59">
        <f t="shared" si="51"/>
        <v>0</v>
      </c>
    </row>
    <row r="806" spans="2:12" s="25" customFormat="1">
      <c r="B806" s="79">
        <f t="shared" si="52"/>
        <v>795</v>
      </c>
      <c r="C806" s="54" t="str">
        <f>'PER TRIWULAN'!I803</f>
        <v xml:space="preserve"> Wirosari </v>
      </c>
      <c r="D806" s="36" t="str">
        <f>'PER TRIWULAN'!B803</f>
        <v>SD NEGERI 1 TAMBAKSELO</v>
      </c>
      <c r="E806" s="66">
        <f>'PER TRIWULAN'!X803</f>
        <v>79460000</v>
      </c>
      <c r="F806" s="75">
        <v>79460000</v>
      </c>
      <c r="G806" s="62">
        <v>15515000</v>
      </c>
      <c r="H806" s="62">
        <v>35822872</v>
      </c>
      <c r="I806" s="62">
        <v>28122128</v>
      </c>
      <c r="J806" s="62">
        <f t="shared" si="49"/>
        <v>79460000</v>
      </c>
      <c r="K806" s="59">
        <f t="shared" si="50"/>
        <v>0</v>
      </c>
      <c r="L806" s="59">
        <f t="shared" si="51"/>
        <v>0</v>
      </c>
    </row>
    <row r="807" spans="2:12" s="25" customFormat="1">
      <c r="B807" s="79">
        <f t="shared" si="52"/>
        <v>796</v>
      </c>
      <c r="C807" s="54" t="str">
        <f>'PER TRIWULAN'!I804</f>
        <v xml:space="preserve"> Wirosari </v>
      </c>
      <c r="D807" s="36" t="str">
        <f>'PER TRIWULAN'!B804</f>
        <v>SD NEGERI 1 TANJUNGREJO</v>
      </c>
      <c r="E807" s="66">
        <f>'PER TRIWULAN'!X804</f>
        <v>107880000</v>
      </c>
      <c r="F807" s="75">
        <v>107880000</v>
      </c>
      <c r="G807" s="62">
        <v>21570000</v>
      </c>
      <c r="H807" s="62">
        <v>77786230</v>
      </c>
      <c r="I807" s="62">
        <v>8523770</v>
      </c>
      <c r="J807" s="62">
        <f t="shared" si="49"/>
        <v>107880000</v>
      </c>
      <c r="K807" s="59">
        <f t="shared" si="50"/>
        <v>0</v>
      </c>
      <c r="L807" s="59">
        <f t="shared" si="51"/>
        <v>0</v>
      </c>
    </row>
    <row r="808" spans="2:12" s="25" customFormat="1">
      <c r="B808" s="79">
        <f t="shared" si="52"/>
        <v>797</v>
      </c>
      <c r="C808" s="54" t="str">
        <f>'PER TRIWULAN'!I805</f>
        <v xml:space="preserve"> Wirosari </v>
      </c>
      <c r="D808" s="36" t="str">
        <f>'PER TRIWULAN'!B805</f>
        <v>SD NEGERI 1 TEGALREO</v>
      </c>
      <c r="E808" s="66">
        <f>'PER TRIWULAN'!X805</f>
        <v>162980000</v>
      </c>
      <c r="F808" s="75">
        <v>162980000</v>
      </c>
      <c r="G808" s="62">
        <v>31420000</v>
      </c>
      <c r="H808" s="62">
        <v>88741600</v>
      </c>
      <c r="I808" s="62">
        <v>42818400</v>
      </c>
      <c r="J808" s="62">
        <f t="shared" si="49"/>
        <v>162980000</v>
      </c>
      <c r="K808" s="59">
        <f t="shared" si="50"/>
        <v>0</v>
      </c>
      <c r="L808" s="59">
        <f t="shared" si="51"/>
        <v>0</v>
      </c>
    </row>
    <row r="809" spans="2:12" s="25" customFormat="1">
      <c r="B809" s="79">
        <f t="shared" si="52"/>
        <v>798</v>
      </c>
      <c r="C809" s="54" t="str">
        <f>'PER TRIWULAN'!I806</f>
        <v xml:space="preserve"> Wirosari </v>
      </c>
      <c r="D809" s="36" t="str">
        <f>'PER TRIWULAN'!B806</f>
        <v>SD NEGERI 10 WIROSARI</v>
      </c>
      <c r="E809" s="66">
        <f>'PER TRIWULAN'!X806</f>
        <v>51910000</v>
      </c>
      <c r="F809" s="75">
        <v>51910000</v>
      </c>
      <c r="G809" s="62">
        <v>9600000</v>
      </c>
      <c r="H809" s="62">
        <v>39195000</v>
      </c>
      <c r="I809" s="62">
        <v>3115000</v>
      </c>
      <c r="J809" s="62">
        <f t="shared" si="49"/>
        <v>51910000</v>
      </c>
      <c r="K809" s="59">
        <f t="shared" si="50"/>
        <v>0</v>
      </c>
      <c r="L809" s="59">
        <f t="shared" si="51"/>
        <v>0</v>
      </c>
    </row>
    <row r="810" spans="2:12" s="25" customFormat="1">
      <c r="B810" s="79">
        <f t="shared" si="52"/>
        <v>799</v>
      </c>
      <c r="C810" s="54" t="str">
        <f>'PER TRIWULAN'!I807</f>
        <v xml:space="preserve"> Wirosari </v>
      </c>
      <c r="D810" s="36" t="str">
        <f>'PER TRIWULAN'!B807</f>
        <v>SD NEGERI 1DAPURNO</v>
      </c>
      <c r="E810" s="66">
        <f>'PER TRIWULAN'!X807</f>
        <v>129920000</v>
      </c>
      <c r="F810" s="75">
        <v>129920000</v>
      </c>
      <c r="G810" s="62">
        <v>25500000</v>
      </c>
      <c r="H810" s="62">
        <v>92638600</v>
      </c>
      <c r="I810" s="62">
        <v>11781400</v>
      </c>
      <c r="J810" s="62">
        <f t="shared" si="49"/>
        <v>129920000</v>
      </c>
      <c r="K810" s="59">
        <f t="shared" si="50"/>
        <v>0</v>
      </c>
      <c r="L810" s="59">
        <f t="shared" si="51"/>
        <v>0</v>
      </c>
    </row>
    <row r="811" spans="2:12" s="25" customFormat="1">
      <c r="B811" s="79">
        <f t="shared" si="52"/>
        <v>800</v>
      </c>
      <c r="C811" s="54" t="str">
        <f>'PER TRIWULAN'!I808</f>
        <v xml:space="preserve"> Wirosari </v>
      </c>
      <c r="D811" s="36" t="str">
        <f>'PER TRIWULAN'!B808</f>
        <v>SD NEGERI 2 DAPURNO</v>
      </c>
      <c r="E811" s="66">
        <f>'PER TRIWULAN'!X808</f>
        <v>67280000</v>
      </c>
      <c r="F811" s="75">
        <v>67280000</v>
      </c>
      <c r="G811" s="62">
        <v>13443000</v>
      </c>
      <c r="H811" s="62">
        <v>51694000</v>
      </c>
      <c r="I811" s="62">
        <v>2143000</v>
      </c>
      <c r="J811" s="62">
        <f t="shared" si="49"/>
        <v>67280000</v>
      </c>
      <c r="K811" s="59">
        <f t="shared" si="50"/>
        <v>0</v>
      </c>
      <c r="L811" s="59">
        <f t="shared" si="51"/>
        <v>0</v>
      </c>
    </row>
    <row r="812" spans="2:12" s="25" customFormat="1">
      <c r="B812" s="79">
        <f t="shared" si="52"/>
        <v>801</v>
      </c>
      <c r="C812" s="54" t="str">
        <f>'PER TRIWULAN'!I809</f>
        <v xml:space="preserve"> Wirosari </v>
      </c>
      <c r="D812" s="36" t="str">
        <f>'PER TRIWULAN'!B809</f>
        <v>SD NEGERI 2 DOKORO</v>
      </c>
      <c r="E812" s="66">
        <f>'PER TRIWULAN'!X809</f>
        <v>116580000</v>
      </c>
      <c r="F812" s="75">
        <v>116580000</v>
      </c>
      <c r="G812" s="62">
        <v>23250000</v>
      </c>
      <c r="H812" s="62">
        <v>68725000</v>
      </c>
      <c r="I812" s="62">
        <v>24605000</v>
      </c>
      <c r="J812" s="62">
        <f t="shared" si="49"/>
        <v>116580000</v>
      </c>
      <c r="K812" s="59">
        <f t="shared" si="50"/>
        <v>0</v>
      </c>
      <c r="L812" s="59">
        <f t="shared" si="51"/>
        <v>0</v>
      </c>
    </row>
    <row r="813" spans="2:12" s="25" customFormat="1">
      <c r="B813" s="79">
        <f t="shared" si="52"/>
        <v>802</v>
      </c>
      <c r="C813" s="54" t="str">
        <f>'PER TRIWULAN'!I810</f>
        <v xml:space="preserve"> Wirosari </v>
      </c>
      <c r="D813" s="36" t="str">
        <f>'PER TRIWULAN'!B810</f>
        <v>SD NEGERI 2 KALIREJO</v>
      </c>
      <c r="E813" s="66">
        <f>'PER TRIWULAN'!X810</f>
        <v>117740000</v>
      </c>
      <c r="F813" s="75">
        <v>117740000</v>
      </c>
      <c r="G813" s="62">
        <v>21000000</v>
      </c>
      <c r="H813" s="62">
        <v>91122000</v>
      </c>
      <c r="I813" s="62">
        <v>5618000</v>
      </c>
      <c r="J813" s="62">
        <f t="shared" si="49"/>
        <v>117740000</v>
      </c>
      <c r="K813" s="59">
        <f t="shared" si="50"/>
        <v>0</v>
      </c>
      <c r="L813" s="59">
        <f t="shared" si="51"/>
        <v>0</v>
      </c>
    </row>
    <row r="814" spans="2:12" s="25" customFormat="1">
      <c r="B814" s="79">
        <f t="shared" si="52"/>
        <v>803</v>
      </c>
      <c r="C814" s="54" t="str">
        <f>'PER TRIWULAN'!I811</f>
        <v xml:space="preserve"> Wirosari </v>
      </c>
      <c r="D814" s="36" t="str">
        <f>'PER TRIWULAN'!B811</f>
        <v>SD NEGERI 2 KARANGASEM</v>
      </c>
      <c r="E814" s="66">
        <f>'PER TRIWULAN'!X811</f>
        <v>151090000</v>
      </c>
      <c r="F814" s="75">
        <v>151090000</v>
      </c>
      <c r="G814" s="62">
        <v>30225000</v>
      </c>
      <c r="H814" s="62">
        <v>103529500</v>
      </c>
      <c r="I814" s="62">
        <v>17335500</v>
      </c>
      <c r="J814" s="62">
        <f t="shared" si="49"/>
        <v>151090000</v>
      </c>
      <c r="K814" s="59">
        <f t="shared" si="50"/>
        <v>0</v>
      </c>
      <c r="L814" s="59">
        <f t="shared" si="51"/>
        <v>0</v>
      </c>
    </row>
    <row r="815" spans="2:12" s="25" customFormat="1">
      <c r="B815" s="79">
        <f t="shared" si="52"/>
        <v>804</v>
      </c>
      <c r="C815" s="54" t="str">
        <f>'PER TRIWULAN'!I812</f>
        <v xml:space="preserve"> Wirosari </v>
      </c>
      <c r="D815" s="36" t="str">
        <f>'PER TRIWULAN'!B812</f>
        <v>SD NEGERI 2 KROPAK</v>
      </c>
      <c r="E815" s="66">
        <f>'PER TRIWULAN'!X812</f>
        <v>123540000</v>
      </c>
      <c r="F815" s="75">
        <v>123540000</v>
      </c>
      <c r="G815" s="62">
        <v>22950000</v>
      </c>
      <c r="H815" s="62">
        <v>89415000</v>
      </c>
      <c r="I815" s="62">
        <v>11175000</v>
      </c>
      <c r="J815" s="62">
        <f t="shared" si="49"/>
        <v>123540000</v>
      </c>
      <c r="K815" s="59">
        <f t="shared" si="50"/>
        <v>0</v>
      </c>
      <c r="L815" s="59">
        <f t="shared" si="51"/>
        <v>0</v>
      </c>
    </row>
    <row r="816" spans="2:12" s="25" customFormat="1">
      <c r="B816" s="79">
        <f t="shared" si="52"/>
        <v>805</v>
      </c>
      <c r="C816" s="54" t="str">
        <f>'PER TRIWULAN'!I813</f>
        <v xml:space="preserve"> Wirosari </v>
      </c>
      <c r="D816" s="36" t="str">
        <f>'PER TRIWULAN'!B813</f>
        <v>SD NEGERI 2 MOJOREBO</v>
      </c>
      <c r="E816" s="66">
        <f>'PER TRIWULAN'!X813</f>
        <v>129340000</v>
      </c>
      <c r="F816" s="75">
        <v>129340000</v>
      </c>
      <c r="G816" s="62">
        <v>23350000</v>
      </c>
      <c r="H816" s="62">
        <v>78663498</v>
      </c>
      <c r="I816" s="62">
        <v>27326000</v>
      </c>
      <c r="J816" s="62">
        <f t="shared" si="49"/>
        <v>129339498</v>
      </c>
      <c r="K816" s="59">
        <f t="shared" si="50"/>
        <v>0</v>
      </c>
      <c r="L816" s="59">
        <f t="shared" si="51"/>
        <v>502</v>
      </c>
    </row>
    <row r="817" spans="2:12" s="25" customFormat="1">
      <c r="B817" s="79">
        <f t="shared" si="52"/>
        <v>806</v>
      </c>
      <c r="C817" s="54" t="str">
        <f>'PER TRIWULAN'!I814</f>
        <v xml:space="preserve"> Wirosari </v>
      </c>
      <c r="D817" s="36" t="str">
        <f>'PER TRIWULAN'!B814</f>
        <v>SD NEGERI 2 TAMBAKREJO</v>
      </c>
      <c r="E817" s="66">
        <f>'PER TRIWULAN'!X814</f>
        <v>103240000</v>
      </c>
      <c r="F817" s="75">
        <v>103240000</v>
      </c>
      <c r="G817" s="62">
        <v>20600000</v>
      </c>
      <c r="H817" s="62">
        <v>81890000</v>
      </c>
      <c r="I817" s="62">
        <v>750000</v>
      </c>
      <c r="J817" s="62">
        <f t="shared" si="49"/>
        <v>103240000</v>
      </c>
      <c r="K817" s="59">
        <f t="shared" si="50"/>
        <v>0</v>
      </c>
      <c r="L817" s="59">
        <f t="shared" si="51"/>
        <v>0</v>
      </c>
    </row>
    <row r="818" spans="2:12" s="25" customFormat="1">
      <c r="B818" s="79">
        <f t="shared" si="52"/>
        <v>807</v>
      </c>
      <c r="C818" s="54" t="str">
        <f>'PER TRIWULAN'!I815</f>
        <v xml:space="preserve"> Wirosari </v>
      </c>
      <c r="D818" s="36" t="str">
        <f>'PER TRIWULAN'!B815</f>
        <v>SD NEGERI 2 TAMBAKSELO</v>
      </c>
      <c r="E818" s="66">
        <f>'PER TRIWULAN'!X815</f>
        <v>98020000</v>
      </c>
      <c r="F818" s="75">
        <v>98020000</v>
      </c>
      <c r="G818" s="62">
        <v>19605000</v>
      </c>
      <c r="H818" s="62">
        <v>68860500</v>
      </c>
      <c r="I818" s="62">
        <v>9554500</v>
      </c>
      <c r="J818" s="62">
        <f t="shared" si="49"/>
        <v>98020000</v>
      </c>
      <c r="K818" s="59">
        <f t="shared" si="50"/>
        <v>0</v>
      </c>
      <c r="L818" s="59">
        <f t="shared" si="51"/>
        <v>0</v>
      </c>
    </row>
    <row r="819" spans="2:12" s="25" customFormat="1">
      <c r="B819" s="79">
        <f t="shared" si="52"/>
        <v>808</v>
      </c>
      <c r="C819" s="54" t="str">
        <f>'PER TRIWULAN'!I816</f>
        <v xml:space="preserve"> Wirosari </v>
      </c>
      <c r="D819" s="36" t="str">
        <f>'PER TRIWULAN'!B816</f>
        <v>SD NEGERI 2 TANJUNGREJO</v>
      </c>
      <c r="E819" s="66">
        <f>'PER TRIWULAN'!X816</f>
        <v>150510000</v>
      </c>
      <c r="F819" s="75">
        <v>150510000</v>
      </c>
      <c r="G819" s="62">
        <v>27300000</v>
      </c>
      <c r="H819" s="62">
        <v>120307810</v>
      </c>
      <c r="I819" s="62">
        <v>2902000</v>
      </c>
      <c r="J819" s="62">
        <f t="shared" si="49"/>
        <v>150509810</v>
      </c>
      <c r="K819" s="59">
        <f t="shared" si="50"/>
        <v>0</v>
      </c>
      <c r="L819" s="59">
        <f t="shared" si="51"/>
        <v>190</v>
      </c>
    </row>
    <row r="820" spans="2:12" s="25" customFormat="1">
      <c r="B820" s="79">
        <f t="shared" si="52"/>
        <v>809</v>
      </c>
      <c r="C820" s="54" t="str">
        <f>'PER TRIWULAN'!I817</f>
        <v xml:space="preserve"> Wirosari </v>
      </c>
      <c r="D820" s="36" t="str">
        <f>'PER TRIWULAN'!B817</f>
        <v>SD NEGERI 2 TEGALREJO</v>
      </c>
      <c r="E820" s="66">
        <f>'PER TRIWULAN'!X817</f>
        <v>68440000</v>
      </c>
      <c r="F820" s="75">
        <v>68440000</v>
      </c>
      <c r="G820" s="62">
        <v>13500000</v>
      </c>
      <c r="H820" s="62">
        <v>45393950</v>
      </c>
      <c r="I820" s="62">
        <v>9546050</v>
      </c>
      <c r="J820" s="62">
        <f t="shared" si="49"/>
        <v>68440000</v>
      </c>
      <c r="K820" s="59">
        <f t="shared" si="50"/>
        <v>0</v>
      </c>
      <c r="L820" s="59">
        <f t="shared" si="51"/>
        <v>0</v>
      </c>
    </row>
    <row r="821" spans="2:12" s="25" customFormat="1">
      <c r="B821" s="79">
        <f t="shared" si="52"/>
        <v>810</v>
      </c>
      <c r="C821" s="54" t="str">
        <f>'PER TRIWULAN'!I818</f>
        <v xml:space="preserve"> Wirosari </v>
      </c>
      <c r="D821" s="36" t="str">
        <f>'PER TRIWULAN'!B818</f>
        <v>SD NEGERI 2GEDANGAN</v>
      </c>
      <c r="E821" s="66">
        <f>'PER TRIWULAN'!X818</f>
        <v>78590000</v>
      </c>
      <c r="F821" s="75">
        <v>78590000</v>
      </c>
      <c r="G821" s="62">
        <v>15400000</v>
      </c>
      <c r="H821" s="62">
        <v>59790000</v>
      </c>
      <c r="I821" s="62">
        <v>3400000</v>
      </c>
      <c r="J821" s="62">
        <f t="shared" si="49"/>
        <v>78590000</v>
      </c>
      <c r="K821" s="59">
        <f t="shared" si="50"/>
        <v>0</v>
      </c>
      <c r="L821" s="59">
        <f t="shared" si="51"/>
        <v>0</v>
      </c>
    </row>
    <row r="822" spans="2:12" s="25" customFormat="1">
      <c r="B822" s="79">
        <f t="shared" si="52"/>
        <v>811</v>
      </c>
      <c r="C822" s="54" t="str">
        <f>'PER TRIWULAN'!I819</f>
        <v xml:space="preserve"> Wirosari </v>
      </c>
      <c r="D822" s="36" t="str">
        <f>'PER TRIWULAN'!B819</f>
        <v>SD NEGERI 3 DOKORO</v>
      </c>
      <c r="E822" s="66">
        <f>'PER TRIWULAN'!X819</f>
        <v>112230000</v>
      </c>
      <c r="F822" s="75">
        <v>112230000</v>
      </c>
      <c r="G822" s="62">
        <v>22500000</v>
      </c>
      <c r="H822" s="62">
        <v>63355000</v>
      </c>
      <c r="I822" s="62">
        <v>26375000</v>
      </c>
      <c r="J822" s="62">
        <f t="shared" si="49"/>
        <v>112230000</v>
      </c>
      <c r="K822" s="59">
        <f t="shared" si="50"/>
        <v>0</v>
      </c>
      <c r="L822" s="59">
        <f t="shared" si="51"/>
        <v>0</v>
      </c>
    </row>
    <row r="823" spans="2:12" s="25" customFormat="1">
      <c r="B823" s="79">
        <f t="shared" si="52"/>
        <v>812</v>
      </c>
      <c r="C823" s="54" t="str">
        <f>'PER TRIWULAN'!I820</f>
        <v xml:space="preserve"> Wirosari </v>
      </c>
      <c r="D823" s="36" t="str">
        <f>'PER TRIWULAN'!B820</f>
        <v>SD NEGERI 3 GEDANGAN</v>
      </c>
      <c r="E823" s="66">
        <f>'PER TRIWULAN'!X820</f>
        <v>106720000</v>
      </c>
      <c r="F823" s="75">
        <v>106720000</v>
      </c>
      <c r="G823" s="62">
        <v>20864000</v>
      </c>
      <c r="H823" s="62">
        <v>84121831</v>
      </c>
      <c r="I823" s="62">
        <v>1665000</v>
      </c>
      <c r="J823" s="62">
        <f t="shared" si="49"/>
        <v>106650831</v>
      </c>
      <c r="K823" s="59">
        <f t="shared" si="50"/>
        <v>0</v>
      </c>
      <c r="L823" s="59">
        <f t="shared" si="51"/>
        <v>69169</v>
      </c>
    </row>
    <row r="824" spans="2:12" s="25" customFormat="1">
      <c r="B824" s="79">
        <f t="shared" si="52"/>
        <v>813</v>
      </c>
      <c r="C824" s="54" t="str">
        <f>'PER TRIWULAN'!I821</f>
        <v xml:space="preserve"> Wirosari </v>
      </c>
      <c r="D824" s="36" t="str">
        <f>'PER TRIWULAN'!B821</f>
        <v>SD NEGERI 3 KALIREJO</v>
      </c>
      <c r="E824" s="66">
        <f>'PER TRIWULAN'!X821</f>
        <v>98020000</v>
      </c>
      <c r="F824" s="75">
        <v>98020000</v>
      </c>
      <c r="G824" s="62">
        <v>16780000</v>
      </c>
      <c r="H824" s="62">
        <v>75152000</v>
      </c>
      <c r="I824" s="62">
        <v>6088000</v>
      </c>
      <c r="J824" s="62">
        <f t="shared" si="49"/>
        <v>98020000</v>
      </c>
      <c r="K824" s="59">
        <f t="shared" si="50"/>
        <v>0</v>
      </c>
      <c r="L824" s="59">
        <f t="shared" si="51"/>
        <v>0</v>
      </c>
    </row>
    <row r="825" spans="2:12" s="25" customFormat="1">
      <c r="B825" s="79">
        <f t="shared" si="52"/>
        <v>814</v>
      </c>
      <c r="C825" s="54" t="str">
        <f>'PER TRIWULAN'!I822</f>
        <v xml:space="preserve"> Wirosari </v>
      </c>
      <c r="D825" s="36" t="str">
        <f>'PER TRIWULAN'!B822</f>
        <v>SD NEGERI 3 KARANGASEM</v>
      </c>
      <c r="E825" s="66">
        <f>'PER TRIWULAN'!X822</f>
        <v>173130000</v>
      </c>
      <c r="F825" s="75">
        <v>173130000</v>
      </c>
      <c r="G825" s="62">
        <v>33300000</v>
      </c>
      <c r="H825" s="62">
        <v>116372400</v>
      </c>
      <c r="I825" s="62">
        <v>23457600</v>
      </c>
      <c r="J825" s="62">
        <f t="shared" si="49"/>
        <v>173130000</v>
      </c>
      <c r="K825" s="59">
        <f t="shared" si="50"/>
        <v>0</v>
      </c>
      <c r="L825" s="59">
        <f t="shared" si="51"/>
        <v>0</v>
      </c>
    </row>
    <row r="826" spans="2:12" s="25" customFormat="1">
      <c r="B826" s="79">
        <f t="shared" si="52"/>
        <v>815</v>
      </c>
      <c r="C826" s="54" t="str">
        <f>'PER TRIWULAN'!I823</f>
        <v xml:space="preserve"> Wirosari </v>
      </c>
      <c r="D826" s="36" t="str">
        <f>'PER TRIWULAN'!B823</f>
        <v>SD NEGERI 3 MOJOREBO</v>
      </c>
      <c r="E826" s="66">
        <f>'PER TRIWULAN'!X823</f>
        <v>91640000</v>
      </c>
      <c r="F826" s="75">
        <v>91640000</v>
      </c>
      <c r="G826" s="62">
        <v>18100000</v>
      </c>
      <c r="H826" s="62">
        <v>60573000</v>
      </c>
      <c r="I826" s="62">
        <v>12967000</v>
      </c>
      <c r="J826" s="62">
        <f t="shared" si="49"/>
        <v>91640000</v>
      </c>
      <c r="K826" s="59">
        <f t="shared" si="50"/>
        <v>0</v>
      </c>
      <c r="L826" s="59">
        <f t="shared" si="51"/>
        <v>0</v>
      </c>
    </row>
    <row r="827" spans="2:12" s="25" customFormat="1">
      <c r="B827" s="79">
        <f t="shared" si="52"/>
        <v>816</v>
      </c>
      <c r="C827" s="54" t="str">
        <f>'PER TRIWULAN'!I824</f>
        <v xml:space="preserve"> Wirosari </v>
      </c>
      <c r="D827" s="36" t="str">
        <f>'PER TRIWULAN'!B824</f>
        <v>SD NEGERI 3 SAMBIREJO</v>
      </c>
      <c r="E827" s="66">
        <f>'PER TRIWULAN'!X824</f>
        <v>82650000</v>
      </c>
      <c r="F827" s="75">
        <v>82650000</v>
      </c>
      <c r="G827" s="62">
        <v>16480800</v>
      </c>
      <c r="H827" s="62">
        <v>60085100</v>
      </c>
      <c r="I827" s="62">
        <v>6084000</v>
      </c>
      <c r="J827" s="62">
        <f t="shared" si="49"/>
        <v>82649900</v>
      </c>
      <c r="K827" s="59">
        <f t="shared" si="50"/>
        <v>0</v>
      </c>
      <c r="L827" s="59">
        <f t="shared" si="51"/>
        <v>100</v>
      </c>
    </row>
    <row r="828" spans="2:12" s="25" customFormat="1">
      <c r="B828" s="79">
        <f t="shared" si="52"/>
        <v>817</v>
      </c>
      <c r="C828" s="54" t="str">
        <f>'PER TRIWULAN'!I825</f>
        <v xml:space="preserve"> Wirosari </v>
      </c>
      <c r="D828" s="36" t="str">
        <f>'PER TRIWULAN'!B825</f>
        <v>SD NEGERI 3 TEGALREJO</v>
      </c>
      <c r="E828" s="66">
        <f>'PER TRIWULAN'!X825</f>
        <v>115130000</v>
      </c>
      <c r="F828" s="75">
        <v>115130000</v>
      </c>
      <c r="G828" s="62">
        <v>23025600</v>
      </c>
      <c r="H828" s="62">
        <v>84102900</v>
      </c>
      <c r="I828" s="62">
        <v>8001500</v>
      </c>
      <c r="J828" s="62">
        <f t="shared" si="49"/>
        <v>115130000</v>
      </c>
      <c r="K828" s="59">
        <f t="shared" si="50"/>
        <v>0</v>
      </c>
      <c r="L828" s="59">
        <f t="shared" si="51"/>
        <v>0</v>
      </c>
    </row>
    <row r="829" spans="2:12" s="25" customFormat="1">
      <c r="B829" s="79">
        <f t="shared" si="52"/>
        <v>818</v>
      </c>
      <c r="C829" s="54" t="str">
        <f>'PER TRIWULAN'!I826</f>
        <v xml:space="preserve"> Wirosari </v>
      </c>
      <c r="D829" s="36" t="str">
        <f>'PER TRIWULAN'!B826</f>
        <v>SD NEGERI 3 WIROSARI</v>
      </c>
      <c r="E829" s="66">
        <f>'PER TRIWULAN'!X826</f>
        <v>110200000</v>
      </c>
      <c r="F829" s="75">
        <v>110200000</v>
      </c>
      <c r="G829" s="62">
        <v>21446000</v>
      </c>
      <c r="H829" s="62">
        <v>74493000</v>
      </c>
      <c r="I829" s="62">
        <v>14261000</v>
      </c>
      <c r="J829" s="62">
        <f t="shared" si="49"/>
        <v>110200000</v>
      </c>
      <c r="K829" s="59">
        <f t="shared" si="50"/>
        <v>0</v>
      </c>
      <c r="L829" s="59">
        <f t="shared" si="51"/>
        <v>0</v>
      </c>
    </row>
    <row r="830" spans="2:12" s="25" customFormat="1">
      <c r="B830" s="79">
        <f t="shared" si="52"/>
        <v>819</v>
      </c>
      <c r="C830" s="54" t="str">
        <f>'PER TRIWULAN'!I827</f>
        <v xml:space="preserve"> Wirosari </v>
      </c>
      <c r="D830" s="36" t="str">
        <f>'PER TRIWULAN'!B827</f>
        <v>SD NEGERI 4 KARANGASEM</v>
      </c>
      <c r="E830" s="66">
        <f>'PER TRIWULAN'!X827</f>
        <v>97440000</v>
      </c>
      <c r="F830" s="75">
        <v>97440000</v>
      </c>
      <c r="G830" s="62">
        <v>19475000</v>
      </c>
      <c r="H830" s="62">
        <v>68105000</v>
      </c>
      <c r="I830" s="62">
        <v>9860000</v>
      </c>
      <c r="J830" s="62">
        <f t="shared" si="49"/>
        <v>97440000</v>
      </c>
      <c r="K830" s="59">
        <f t="shared" si="50"/>
        <v>0</v>
      </c>
      <c r="L830" s="59">
        <f t="shared" si="51"/>
        <v>0</v>
      </c>
    </row>
    <row r="831" spans="2:12" s="25" customFormat="1">
      <c r="B831" s="79">
        <f t="shared" si="52"/>
        <v>820</v>
      </c>
      <c r="C831" s="54" t="str">
        <f>'PER TRIWULAN'!I828</f>
        <v xml:space="preserve"> Wirosari </v>
      </c>
      <c r="D831" s="36" t="str">
        <f>'PER TRIWULAN'!B828</f>
        <v>SD NEGERI 4 SAMBIREJO</v>
      </c>
      <c r="E831" s="66">
        <f>'PER TRIWULAN'!X828</f>
        <v>90190000</v>
      </c>
      <c r="F831" s="75">
        <v>90190000</v>
      </c>
      <c r="G831" s="62">
        <v>18000000</v>
      </c>
      <c r="H831" s="62">
        <v>67656548</v>
      </c>
      <c r="I831" s="62">
        <v>4533452</v>
      </c>
      <c r="J831" s="62">
        <f t="shared" si="49"/>
        <v>90190000</v>
      </c>
      <c r="K831" s="59">
        <f t="shared" si="50"/>
        <v>0</v>
      </c>
      <c r="L831" s="59">
        <f t="shared" si="51"/>
        <v>0</v>
      </c>
    </row>
    <row r="832" spans="2:12" s="25" customFormat="1">
      <c r="B832" s="79">
        <f t="shared" si="52"/>
        <v>821</v>
      </c>
      <c r="C832" s="54" t="str">
        <f>'PER TRIWULAN'!I829</f>
        <v xml:space="preserve"> Wirosari </v>
      </c>
      <c r="D832" s="36" t="str">
        <f>'PER TRIWULAN'!B829</f>
        <v>SD NEGERI 4 TAMBAKREJO</v>
      </c>
      <c r="E832" s="66">
        <f>'PER TRIWULAN'!X829</f>
        <v>98600000</v>
      </c>
      <c r="F832" s="75">
        <v>98600000</v>
      </c>
      <c r="G832" s="62">
        <v>19650000</v>
      </c>
      <c r="H832" s="62">
        <v>66879000</v>
      </c>
      <c r="I832" s="62">
        <v>12071000</v>
      </c>
      <c r="J832" s="62">
        <f t="shared" si="49"/>
        <v>98600000</v>
      </c>
      <c r="K832" s="59">
        <f t="shared" si="50"/>
        <v>0</v>
      </c>
      <c r="L832" s="59">
        <f t="shared" si="51"/>
        <v>0</v>
      </c>
    </row>
    <row r="833" spans="2:15">
      <c r="B833" s="79">
        <f t="shared" si="52"/>
        <v>822</v>
      </c>
      <c r="C833" s="54" t="str">
        <f>'PER TRIWULAN'!I830</f>
        <v xml:space="preserve"> Wirosari </v>
      </c>
      <c r="D833" s="36" t="str">
        <f>'PER TRIWULAN'!B830</f>
        <v>SD NEGERI 4 WIROSARI</v>
      </c>
      <c r="E833" s="66">
        <f>'PER TRIWULAN'!X830</f>
        <v>66410000</v>
      </c>
      <c r="F833" s="75">
        <v>66410000</v>
      </c>
      <c r="G833" s="62">
        <v>12600000</v>
      </c>
      <c r="H833" s="62">
        <v>49049500</v>
      </c>
      <c r="I833" s="62">
        <v>4760500</v>
      </c>
      <c r="J833" s="62">
        <f t="shared" si="49"/>
        <v>66410000</v>
      </c>
      <c r="K833" s="59">
        <f t="shared" si="50"/>
        <v>0</v>
      </c>
      <c r="L833" s="59">
        <f t="shared" si="51"/>
        <v>0</v>
      </c>
      <c r="M833" s="25"/>
      <c r="N833" s="25"/>
      <c r="O833" s="25"/>
    </row>
    <row r="834" spans="2:15">
      <c r="B834" s="79">
        <f t="shared" si="52"/>
        <v>823</v>
      </c>
      <c r="C834" s="54" t="str">
        <f>'PER TRIWULAN'!I831</f>
        <v xml:space="preserve"> Wirosari </v>
      </c>
      <c r="D834" s="36" t="str">
        <f>'PER TRIWULAN'!B831</f>
        <v>SD NEGERI 5 TEGALREJO</v>
      </c>
      <c r="E834" s="66">
        <f>'PER TRIWULAN'!X831</f>
        <v>70180000</v>
      </c>
      <c r="F834" s="75">
        <v>70180000</v>
      </c>
      <c r="G834" s="62">
        <v>13650000</v>
      </c>
      <c r="H834" s="62">
        <v>47560000</v>
      </c>
      <c r="I834" s="62">
        <v>8970000</v>
      </c>
      <c r="J834" s="62">
        <f t="shared" si="49"/>
        <v>70180000</v>
      </c>
      <c r="K834" s="59">
        <f t="shared" si="50"/>
        <v>0</v>
      </c>
      <c r="L834" s="59">
        <f t="shared" si="51"/>
        <v>0</v>
      </c>
      <c r="M834" s="25"/>
      <c r="N834" s="25"/>
      <c r="O834" s="25"/>
    </row>
    <row r="835" spans="2:15">
      <c r="B835" s="79">
        <f t="shared" si="52"/>
        <v>824</v>
      </c>
      <c r="C835" s="54" t="str">
        <f>'PER TRIWULAN'!I832</f>
        <v xml:space="preserve"> Wirosari </v>
      </c>
      <c r="D835" s="36" t="str">
        <f>'PER TRIWULAN'!B832</f>
        <v>SD NEGERI 6 TEGALREJO</v>
      </c>
      <c r="E835" s="66">
        <f>'PER TRIWULAN'!X832</f>
        <v>28130000</v>
      </c>
      <c r="F835" s="75">
        <v>28130000</v>
      </c>
      <c r="G835" s="62">
        <v>5625000</v>
      </c>
      <c r="H835" s="62">
        <v>22505000</v>
      </c>
      <c r="I835" s="62"/>
      <c r="J835" s="62">
        <f t="shared" si="49"/>
        <v>28130000</v>
      </c>
      <c r="K835" s="59">
        <f t="shared" si="50"/>
        <v>0</v>
      </c>
      <c r="L835" s="59">
        <f t="shared" si="51"/>
        <v>0</v>
      </c>
      <c r="M835" s="25"/>
      <c r="N835" s="25"/>
      <c r="O835" s="25"/>
    </row>
    <row r="836" spans="2:15">
      <c r="B836" s="79">
        <f t="shared" si="52"/>
        <v>825</v>
      </c>
      <c r="C836" s="54" t="str">
        <f>'PER TRIWULAN'!I833</f>
        <v xml:space="preserve"> Wirosari </v>
      </c>
      <c r="D836" s="36" t="str">
        <f>'PER TRIWULAN'!B833</f>
        <v>SD NEGERI 6 WIROSARI</v>
      </c>
      <c r="E836" s="66">
        <f>'PER TRIWULAN'!X833</f>
        <v>151670000</v>
      </c>
      <c r="F836" s="75">
        <v>151670000</v>
      </c>
      <c r="G836" s="62">
        <v>25800000</v>
      </c>
      <c r="H836" s="62">
        <v>118177000</v>
      </c>
      <c r="I836" s="62">
        <v>7693000</v>
      </c>
      <c r="J836" s="62">
        <f t="shared" si="49"/>
        <v>151670000</v>
      </c>
      <c r="K836" s="59">
        <f t="shared" si="50"/>
        <v>0</v>
      </c>
      <c r="L836" s="59">
        <f t="shared" si="51"/>
        <v>0</v>
      </c>
      <c r="M836" s="25"/>
      <c r="N836" s="25"/>
      <c r="O836" s="25"/>
    </row>
    <row r="837" spans="2:15">
      <c r="B837" s="79">
        <f t="shared" si="52"/>
        <v>826</v>
      </c>
      <c r="C837" s="54" t="str">
        <f>'PER TRIWULAN'!I834</f>
        <v xml:space="preserve"> Wirosari </v>
      </c>
      <c r="D837" s="36" t="str">
        <f>'PER TRIWULAN'!B834</f>
        <v>SD NEGERI 7 WIROSARI</v>
      </c>
      <c r="E837" s="66">
        <f>'PER TRIWULAN'!X834</f>
        <v>98890000</v>
      </c>
      <c r="F837" s="75">
        <v>98890000</v>
      </c>
      <c r="G837" s="62">
        <v>18375000</v>
      </c>
      <c r="H837" s="62">
        <v>72171405</v>
      </c>
      <c r="I837" s="62">
        <v>8343500</v>
      </c>
      <c r="J837" s="62">
        <f t="shared" si="49"/>
        <v>98889905</v>
      </c>
      <c r="K837" s="59">
        <f t="shared" si="50"/>
        <v>0</v>
      </c>
      <c r="L837" s="59">
        <f t="shared" si="51"/>
        <v>95</v>
      </c>
      <c r="M837" s="25"/>
      <c r="N837" s="25"/>
      <c r="O837" s="25"/>
    </row>
    <row r="838" spans="2:15">
      <c r="B838" s="79">
        <f t="shared" si="52"/>
        <v>827</v>
      </c>
      <c r="C838" s="54" t="str">
        <f>'PER TRIWULAN'!I835</f>
        <v xml:space="preserve"> Wirosari </v>
      </c>
      <c r="D838" s="36" t="str">
        <f>'PER TRIWULAN'!B835</f>
        <v>SD NEGERI KECIL KARANGASEM</v>
      </c>
      <c r="E838" s="66">
        <f>'PER TRIWULAN'!X835</f>
        <v>19720000</v>
      </c>
      <c r="F838" s="75">
        <v>19720000</v>
      </c>
      <c r="G838" s="62">
        <v>3942000</v>
      </c>
      <c r="H838" s="62">
        <v>15198000</v>
      </c>
      <c r="I838" s="62">
        <v>580000</v>
      </c>
      <c r="J838" s="62">
        <f t="shared" si="49"/>
        <v>19720000</v>
      </c>
      <c r="K838" s="59">
        <f t="shared" si="50"/>
        <v>0</v>
      </c>
      <c r="L838" s="59">
        <f t="shared" si="51"/>
        <v>0</v>
      </c>
      <c r="M838" s="25"/>
      <c r="N838" s="25"/>
      <c r="O838" s="25"/>
    </row>
    <row r="839" spans="2:15">
      <c r="B839" s="79">
        <f t="shared" si="52"/>
        <v>828</v>
      </c>
      <c r="C839" s="54" t="str">
        <f>'PER TRIWULAN'!I836</f>
        <v xml:space="preserve"> Wirosari </v>
      </c>
      <c r="D839" s="36" t="str">
        <f>'PER TRIWULAN'!B836</f>
        <v>SD NEGERI 1 WIROSARI</v>
      </c>
      <c r="E839" s="66">
        <f>'PER TRIWULAN'!X836</f>
        <v>150510000</v>
      </c>
      <c r="F839" s="75">
        <v>150510000</v>
      </c>
      <c r="G839" s="62">
        <v>30102000</v>
      </c>
      <c r="H839" s="62">
        <v>94868355</v>
      </c>
      <c r="I839" s="62">
        <v>25539645</v>
      </c>
      <c r="J839" s="62">
        <f t="shared" ref="J839:J846" si="53">SUM(G839:I839)</f>
        <v>150510000</v>
      </c>
      <c r="K839" s="59">
        <f t="shared" si="50"/>
        <v>0</v>
      </c>
      <c r="L839" s="59">
        <f t="shared" si="51"/>
        <v>0</v>
      </c>
      <c r="M839" s="25"/>
      <c r="N839" s="25"/>
      <c r="O839" s="25"/>
    </row>
    <row r="840" spans="2:15">
      <c r="B840" s="79">
        <f t="shared" si="52"/>
        <v>829</v>
      </c>
      <c r="C840" s="54" t="str">
        <f>'PER TRIWULAN'!I837</f>
        <v xml:space="preserve"> Wirosari </v>
      </c>
      <c r="D840" s="36" t="str">
        <f>'PER TRIWULAN'!B837</f>
        <v>SD NEGERI 2 WIROSARI</v>
      </c>
      <c r="E840" s="66">
        <f>'PER TRIWULAN'!X837</f>
        <v>145870000</v>
      </c>
      <c r="F840" s="75">
        <v>145870000</v>
      </c>
      <c r="G840" s="62">
        <v>27280000</v>
      </c>
      <c r="H840" s="62">
        <v>100309450</v>
      </c>
      <c r="I840" s="62">
        <v>18211750</v>
      </c>
      <c r="J840" s="62">
        <f t="shared" si="53"/>
        <v>145801200</v>
      </c>
      <c r="K840" s="59">
        <f t="shared" si="50"/>
        <v>0</v>
      </c>
      <c r="L840" s="59">
        <f t="shared" si="51"/>
        <v>68800</v>
      </c>
      <c r="M840" s="25"/>
      <c r="N840" s="25"/>
      <c r="O840" s="25"/>
    </row>
    <row r="841" spans="2:15">
      <c r="B841" s="79">
        <f t="shared" si="52"/>
        <v>830</v>
      </c>
      <c r="C841" s="54" t="str">
        <f>'PER TRIWULAN'!I838</f>
        <v xml:space="preserve"> Wirosari </v>
      </c>
      <c r="D841" s="36" t="str">
        <f>'PER TRIWULAN'!B838</f>
        <v>SD NEGERI 8 WIROSARI</v>
      </c>
      <c r="E841" s="66">
        <f>'PER TRIWULAN'!X838</f>
        <v>116870000</v>
      </c>
      <c r="F841" s="75">
        <v>116870000</v>
      </c>
      <c r="G841" s="62">
        <v>23352800</v>
      </c>
      <c r="H841" s="62">
        <v>83378200</v>
      </c>
      <c r="I841" s="62">
        <v>10139000</v>
      </c>
      <c r="J841" s="62">
        <f t="shared" si="53"/>
        <v>116870000</v>
      </c>
      <c r="K841" s="59">
        <f t="shared" si="50"/>
        <v>0</v>
      </c>
      <c r="L841" s="59">
        <f t="shared" si="51"/>
        <v>0</v>
      </c>
      <c r="M841" s="25"/>
      <c r="N841" s="25"/>
      <c r="O841" s="25"/>
    </row>
    <row r="842" spans="2:15">
      <c r="B842" s="79">
        <f t="shared" si="52"/>
        <v>831</v>
      </c>
      <c r="C842" s="54" t="str">
        <f>'PER TRIWULAN'!I839</f>
        <v xml:space="preserve"> Wirosari </v>
      </c>
      <c r="D842" s="36" t="str">
        <f>'PER TRIWULAN'!B839</f>
        <v>SD NEGERI 1 TAMBAKREJO</v>
      </c>
      <c r="E842" s="66">
        <f>'PER TRIWULAN'!X839</f>
        <v>95410000</v>
      </c>
      <c r="F842" s="75">
        <v>95410000</v>
      </c>
      <c r="G842" s="62">
        <v>17550000</v>
      </c>
      <c r="H842" s="62">
        <v>70561500</v>
      </c>
      <c r="I842" s="62">
        <v>7298500</v>
      </c>
      <c r="J842" s="62">
        <f t="shared" si="53"/>
        <v>95410000</v>
      </c>
      <c r="K842" s="59">
        <f t="shared" si="50"/>
        <v>0</v>
      </c>
      <c r="L842" s="59">
        <f t="shared" si="51"/>
        <v>0</v>
      </c>
      <c r="M842" s="25"/>
      <c r="N842" s="25"/>
      <c r="O842" s="25"/>
    </row>
    <row r="843" spans="2:15">
      <c r="B843" s="79">
        <f t="shared" si="52"/>
        <v>832</v>
      </c>
      <c r="C843" s="54" t="str">
        <f>'PER TRIWULAN'!I840</f>
        <v xml:space="preserve"> Wirosari </v>
      </c>
      <c r="D843" s="36" t="str">
        <f>'PER TRIWULAN'!B840</f>
        <v>SD NEGERI 3 TAMBAKREJO</v>
      </c>
      <c r="E843" s="66">
        <f>'PER TRIWULAN'!X840</f>
        <v>104110000</v>
      </c>
      <c r="F843" s="75">
        <v>104110000</v>
      </c>
      <c r="G843" s="62">
        <v>21000000</v>
      </c>
      <c r="H843" s="62">
        <v>77290000</v>
      </c>
      <c r="I843" s="62">
        <v>5820000</v>
      </c>
      <c r="J843" s="62">
        <f t="shared" si="53"/>
        <v>104110000</v>
      </c>
      <c r="K843" s="59">
        <f t="shared" si="50"/>
        <v>0</v>
      </c>
      <c r="L843" s="59">
        <f t="shared" si="51"/>
        <v>0</v>
      </c>
      <c r="M843" s="25"/>
      <c r="N843" s="25"/>
      <c r="O843" s="25"/>
    </row>
    <row r="844" spans="2:15">
      <c r="B844" s="79">
        <f t="shared" si="52"/>
        <v>833</v>
      </c>
      <c r="C844" s="54" t="str">
        <f>'PER TRIWULAN'!I841</f>
        <v xml:space="preserve"> Wirosari </v>
      </c>
      <c r="D844" s="36" t="str">
        <f>'PER TRIWULAN'!B841</f>
        <v>SD NEGERI 3 TANJUNGREJO</v>
      </c>
      <c r="E844" s="66">
        <f>'PER TRIWULAN'!X841</f>
        <v>80330000</v>
      </c>
      <c r="F844" s="75">
        <v>80330000</v>
      </c>
      <c r="G844" s="62">
        <v>10200000</v>
      </c>
      <c r="H844" s="62">
        <v>65030000</v>
      </c>
      <c r="I844" s="62">
        <v>5100000</v>
      </c>
      <c r="J844" s="62">
        <f t="shared" si="53"/>
        <v>80330000</v>
      </c>
      <c r="K844" s="59">
        <f t="shared" si="50"/>
        <v>0</v>
      </c>
      <c r="L844" s="59">
        <f t="shared" si="51"/>
        <v>0</v>
      </c>
      <c r="M844" s="25"/>
      <c r="N844" s="25"/>
      <c r="O844" s="25"/>
    </row>
    <row r="845" spans="2:15">
      <c r="B845" s="79">
        <f t="shared" si="52"/>
        <v>834</v>
      </c>
      <c r="C845" s="54" t="str">
        <f>'PER TRIWULAN'!I842</f>
        <v xml:space="preserve"> Wirosari </v>
      </c>
      <c r="D845" s="36" t="str">
        <f>'PER TRIWULAN'!B842</f>
        <v>SD NEGERI 2 SAMBIREJO</v>
      </c>
      <c r="E845" s="66">
        <f>'PER TRIWULAN'!X842</f>
        <v>89610000</v>
      </c>
      <c r="F845" s="75">
        <v>89610000</v>
      </c>
      <c r="G845" s="62">
        <v>16750000</v>
      </c>
      <c r="H845" s="62">
        <v>71897800</v>
      </c>
      <c r="I845" s="62">
        <v>962200</v>
      </c>
      <c r="J845" s="62">
        <f t="shared" si="53"/>
        <v>89610000</v>
      </c>
      <c r="K845" s="59">
        <f t="shared" ref="K845:K846" si="54">E845-F845</f>
        <v>0</v>
      </c>
      <c r="L845" s="59">
        <f t="shared" ref="L845:L846" si="55">F845-J845</f>
        <v>0</v>
      </c>
      <c r="M845" s="25"/>
      <c r="N845" s="25"/>
      <c r="O845" s="25"/>
    </row>
    <row r="846" spans="2:15" ht="13.5" thickBot="1">
      <c r="B846" s="80"/>
      <c r="C846" s="55"/>
      <c r="D846" s="50"/>
      <c r="E846" s="125">
        <f>'PER TRIWULAN'!D1018</f>
        <v>0</v>
      </c>
      <c r="F846" s="75"/>
      <c r="G846" s="126"/>
      <c r="H846" s="126"/>
      <c r="I846" s="126"/>
      <c r="J846" s="126">
        <f t="shared" si="53"/>
        <v>0</v>
      </c>
      <c r="K846" s="59">
        <f t="shared" si="54"/>
        <v>0</v>
      </c>
      <c r="L846" s="59">
        <f t="shared" si="55"/>
        <v>0</v>
      </c>
      <c r="M846" s="25"/>
      <c r="N846" s="25"/>
      <c r="O846" s="25"/>
    </row>
    <row r="847" spans="2:15" ht="15" customHeight="1" thickBot="1">
      <c r="B847" s="267" t="str">
        <f>'PER TRIWULAN'!A1019</f>
        <v>JUMLAH</v>
      </c>
      <c r="C847" s="268"/>
      <c r="D847" s="269"/>
      <c r="E847" s="67">
        <f t="shared" ref="E847:L847" si="56">SUBTOTAL(9,E12:E842)</f>
        <v>77403030000</v>
      </c>
      <c r="F847" s="67">
        <f t="shared" si="56"/>
        <v>69748480000</v>
      </c>
      <c r="G847" s="67">
        <f t="shared" si="56"/>
        <v>17803657833</v>
      </c>
      <c r="H847" s="67">
        <f t="shared" si="56"/>
        <v>46088119559</v>
      </c>
      <c r="I847" s="67">
        <f t="shared" si="56"/>
        <v>5639749429</v>
      </c>
      <c r="J847" s="67">
        <f t="shared" si="56"/>
        <v>69531526821</v>
      </c>
      <c r="K847" s="127">
        <f t="shared" si="56"/>
        <v>7654550000</v>
      </c>
      <c r="L847" s="81">
        <f t="shared" si="56"/>
        <v>216953179</v>
      </c>
    </row>
    <row r="848" spans="2:15" ht="13.5" thickTop="1">
      <c r="B848" s="52"/>
      <c r="C848" s="56"/>
    </row>
    <row r="849" spans="2:22" s="59" customFormat="1" ht="16.5">
      <c r="B849" s="51"/>
      <c r="C849" s="53"/>
      <c r="D849" s="24"/>
      <c r="G849" s="65"/>
      <c r="H849" s="58" t="s">
        <v>1863</v>
      </c>
      <c r="I849" s="65"/>
      <c r="P849" s="25"/>
      <c r="Q849" s="25"/>
      <c r="R849" s="25"/>
      <c r="S849" s="25"/>
      <c r="T849" s="25"/>
      <c r="U849" s="25"/>
      <c r="V849" s="25"/>
    </row>
    <row r="850" spans="2:22" s="59" customFormat="1" ht="16.5">
      <c r="B850" s="51"/>
      <c r="C850" s="53"/>
      <c r="D850" s="24"/>
      <c r="G850" s="65"/>
      <c r="H850" s="58" t="s">
        <v>1864</v>
      </c>
      <c r="I850" s="65"/>
      <c r="P850" s="25"/>
      <c r="Q850" s="25"/>
      <c r="R850" s="25"/>
      <c r="S850" s="25"/>
      <c r="T850" s="25"/>
      <c r="U850" s="25"/>
      <c r="V850" s="25"/>
    </row>
    <row r="851" spans="2:22" s="59" customFormat="1" ht="16.5">
      <c r="B851" s="51"/>
      <c r="C851" s="53"/>
      <c r="D851" s="24"/>
      <c r="G851" s="65"/>
      <c r="H851" s="58"/>
      <c r="I851" s="65"/>
      <c r="J851" s="65"/>
      <c r="P851" s="25"/>
      <c r="Q851" s="25"/>
      <c r="R851" s="25"/>
      <c r="S851" s="25"/>
      <c r="T851" s="25"/>
      <c r="U851" s="25"/>
      <c r="V851" s="25"/>
    </row>
    <row r="852" spans="2:22" s="59" customFormat="1" ht="16.5">
      <c r="B852" s="51"/>
      <c r="C852" s="53"/>
      <c r="D852" s="24"/>
      <c r="G852" s="65"/>
      <c r="H852" s="58"/>
      <c r="I852" s="65"/>
      <c r="J852" s="65"/>
      <c r="P852" s="25"/>
      <c r="Q852" s="25"/>
      <c r="R852" s="25"/>
      <c r="S852" s="25"/>
      <c r="T852" s="25"/>
      <c r="U852" s="25"/>
      <c r="V852" s="25"/>
    </row>
    <row r="853" spans="2:22" s="59" customFormat="1" ht="16.5">
      <c r="B853" s="51"/>
      <c r="C853" s="53"/>
      <c r="D853" s="24"/>
      <c r="G853" s="65"/>
      <c r="H853" s="58" t="s">
        <v>1852</v>
      </c>
      <c r="I853" s="65"/>
      <c r="J853" s="65"/>
      <c r="P853" s="25"/>
      <c r="Q853" s="25"/>
      <c r="R853" s="25"/>
      <c r="S853" s="25"/>
      <c r="T853" s="25"/>
      <c r="U853" s="25"/>
      <c r="V853" s="25"/>
    </row>
    <row r="854" spans="2:22" s="59" customFormat="1" ht="16.5">
      <c r="B854" s="51"/>
      <c r="C854" s="53"/>
      <c r="D854" s="24"/>
      <c r="G854" s="65"/>
      <c r="H854" s="58" t="s">
        <v>1853</v>
      </c>
      <c r="I854" s="65"/>
      <c r="P854" s="25"/>
      <c r="Q854" s="25"/>
      <c r="R854" s="25"/>
      <c r="S854" s="25"/>
      <c r="T854" s="25"/>
      <c r="U854" s="25"/>
      <c r="V854" s="25"/>
    </row>
    <row r="855" spans="2:22" s="59" customFormat="1" ht="16.5">
      <c r="B855" s="51"/>
      <c r="C855" s="53"/>
      <c r="D855" s="24"/>
      <c r="G855" s="65"/>
      <c r="I855" s="65"/>
      <c r="P855" s="25"/>
      <c r="Q855" s="25"/>
      <c r="R855" s="25"/>
      <c r="S855" s="25"/>
      <c r="T855" s="25"/>
      <c r="U855" s="25"/>
      <c r="V855" s="25"/>
    </row>
    <row r="856" spans="2:22" s="59" customFormat="1" ht="15.75">
      <c r="B856" s="51"/>
      <c r="C856" s="53"/>
      <c r="D856" s="45"/>
      <c r="P856" s="25"/>
      <c r="Q856" s="25"/>
      <c r="R856" s="25"/>
      <c r="S856" s="25"/>
      <c r="T856" s="25"/>
      <c r="U856" s="25"/>
      <c r="V856" s="25"/>
    </row>
  </sheetData>
  <autoFilter ref="B11:L846">
    <filterColumn colId="1"/>
  </autoFilter>
  <mergeCells count="18">
    <mergeCell ref="L7:L10"/>
    <mergeCell ref="B3:J3"/>
    <mergeCell ref="B4:J4"/>
    <mergeCell ref="B5:J5"/>
    <mergeCell ref="K7:K10"/>
    <mergeCell ref="G8:G10"/>
    <mergeCell ref="H8:H10"/>
    <mergeCell ref="I8:I10"/>
    <mergeCell ref="B7:B10"/>
    <mergeCell ref="C7:C10"/>
    <mergeCell ref="D7:D10"/>
    <mergeCell ref="E7:E10"/>
    <mergeCell ref="G7:J7"/>
    <mergeCell ref="B1:J1"/>
    <mergeCell ref="B2:J2"/>
    <mergeCell ref="J8:J10"/>
    <mergeCell ref="B847:D847"/>
    <mergeCell ref="F7:F10"/>
  </mergeCells>
  <pageMargins left="0.31496062992125984" right="0" top="0.15748031496062992" bottom="1.5748031496062993" header="0.31496062992125984" footer="1.3779527559055118"/>
  <pageSetup paperSize="5" scale="82" orientation="portrait" r:id="rId1"/>
  <headerFooter>
    <oddFooter>&amp;A&amp;RPage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>
    <tabColor rgb="FF7030A0"/>
  </sheetPr>
  <dimension ref="A1:X170"/>
  <sheetViews>
    <sheetView zoomScaleSheetLayoutView="100" workbookViewId="0">
      <pane xSplit="5" ySplit="10" topLeftCell="F41" activePane="bottomRight" state="frozen"/>
      <selection pane="topRight" activeCell="F1" sqref="F1"/>
      <selection pane="bottomLeft" activeCell="A11" sqref="A11"/>
      <selection pane="bottomRight" activeCell="F43" sqref="F43:S43"/>
    </sheetView>
  </sheetViews>
  <sheetFormatPr defaultRowHeight="12.75"/>
  <cols>
    <col min="1" max="1" width="2.85546875" style="25" customWidth="1"/>
    <col min="2" max="2" width="4.5703125" style="51" customWidth="1"/>
    <col min="3" max="3" width="10" style="53" customWidth="1"/>
    <col min="4" max="4" width="28.85546875" style="25" customWidth="1"/>
    <col min="5" max="6" width="13.42578125" style="59" customWidth="1"/>
    <col min="7" max="7" width="17.28515625" style="59" customWidth="1"/>
    <col min="8" max="8" width="12.42578125" style="59" customWidth="1"/>
    <col min="9" max="9" width="13" style="59" customWidth="1"/>
    <col min="10" max="10" width="10.85546875" style="59" customWidth="1"/>
    <col min="11" max="11" width="13.5703125" style="59" customWidth="1"/>
    <col min="12" max="12" width="11.7109375" style="59" customWidth="1"/>
    <col min="13" max="13" width="11" style="59" customWidth="1"/>
    <col min="14" max="14" width="13.42578125" style="59" customWidth="1"/>
    <col min="15" max="15" width="13.140625" style="59" customWidth="1"/>
    <col min="16" max="16" width="11.28515625" style="59" customWidth="1"/>
    <col min="17" max="17" width="10.5703125" style="59" customWidth="1"/>
    <col min="18" max="18" width="13.7109375" style="59" customWidth="1"/>
    <col min="19" max="19" width="16.7109375" style="59" customWidth="1"/>
    <col min="20" max="20" width="15.140625" style="59" customWidth="1"/>
    <col min="21" max="22" width="13.7109375" style="59" customWidth="1"/>
    <col min="23" max="23" width="9.85546875" style="25" bestFit="1" customWidth="1"/>
    <col min="24" max="259" width="9.140625" style="25"/>
    <col min="260" max="260" width="2.85546875" style="25" customWidth="1"/>
    <col min="261" max="261" width="6.42578125" style="25" customWidth="1"/>
    <col min="262" max="262" width="22.140625" style="25" customWidth="1"/>
    <col min="263" max="263" width="15" style="25" customWidth="1"/>
    <col min="264" max="264" width="11.28515625" style="25" customWidth="1"/>
    <col min="265" max="265" width="13" style="25" customWidth="1"/>
    <col min="266" max="266" width="8.7109375" style="25" customWidth="1"/>
    <col min="267" max="267" width="10.140625" style="25" customWidth="1"/>
    <col min="268" max="268" width="10.28515625" style="25" customWidth="1"/>
    <col min="269" max="269" width="8.7109375" style="25" customWidth="1"/>
    <col min="270" max="270" width="24" style="25" customWidth="1"/>
    <col min="271" max="271" width="13.140625" style="25" customWidth="1"/>
    <col min="272" max="272" width="11.28515625" style="25" customWidth="1"/>
    <col min="273" max="273" width="10.5703125" style="25" customWidth="1"/>
    <col min="274" max="274" width="10.140625" style="25" customWidth="1"/>
    <col min="275" max="275" width="16.7109375" style="25" customWidth="1"/>
    <col min="276" max="276" width="15.140625" style="25" customWidth="1"/>
    <col min="277" max="515" width="9.140625" style="25"/>
    <col min="516" max="516" width="2.85546875" style="25" customWidth="1"/>
    <col min="517" max="517" width="6.42578125" style="25" customWidth="1"/>
    <col min="518" max="518" width="22.140625" style="25" customWidth="1"/>
    <col min="519" max="519" width="15" style="25" customWidth="1"/>
    <col min="520" max="520" width="11.28515625" style="25" customWidth="1"/>
    <col min="521" max="521" width="13" style="25" customWidth="1"/>
    <col min="522" max="522" width="8.7109375" style="25" customWidth="1"/>
    <col min="523" max="523" width="10.140625" style="25" customWidth="1"/>
    <col min="524" max="524" width="10.28515625" style="25" customWidth="1"/>
    <col min="525" max="525" width="8.7109375" style="25" customWidth="1"/>
    <col min="526" max="526" width="24" style="25" customWidth="1"/>
    <col min="527" max="527" width="13.140625" style="25" customWidth="1"/>
    <col min="528" max="528" width="11.28515625" style="25" customWidth="1"/>
    <col min="529" max="529" width="10.5703125" style="25" customWidth="1"/>
    <col min="530" max="530" width="10.140625" style="25" customWidth="1"/>
    <col min="531" max="531" width="16.7109375" style="25" customWidth="1"/>
    <col min="532" max="532" width="15.140625" style="25" customWidth="1"/>
    <col min="533" max="771" width="9.140625" style="25"/>
    <col min="772" max="772" width="2.85546875" style="25" customWidth="1"/>
    <col min="773" max="773" width="6.42578125" style="25" customWidth="1"/>
    <col min="774" max="774" width="22.140625" style="25" customWidth="1"/>
    <col min="775" max="775" width="15" style="25" customWidth="1"/>
    <col min="776" max="776" width="11.28515625" style="25" customWidth="1"/>
    <col min="777" max="777" width="13" style="25" customWidth="1"/>
    <col min="778" max="778" width="8.7109375" style="25" customWidth="1"/>
    <col min="779" max="779" width="10.140625" style="25" customWidth="1"/>
    <col min="780" max="780" width="10.28515625" style="25" customWidth="1"/>
    <col min="781" max="781" width="8.7109375" style="25" customWidth="1"/>
    <col min="782" max="782" width="24" style="25" customWidth="1"/>
    <col min="783" max="783" width="13.140625" style="25" customWidth="1"/>
    <col min="784" max="784" width="11.28515625" style="25" customWidth="1"/>
    <col min="785" max="785" width="10.5703125" style="25" customWidth="1"/>
    <col min="786" max="786" width="10.140625" style="25" customWidth="1"/>
    <col min="787" max="787" width="16.7109375" style="25" customWidth="1"/>
    <col min="788" max="788" width="15.140625" style="25" customWidth="1"/>
    <col min="789" max="1027" width="9.140625" style="25"/>
    <col min="1028" max="1028" width="2.85546875" style="25" customWidth="1"/>
    <col min="1029" max="1029" width="6.42578125" style="25" customWidth="1"/>
    <col min="1030" max="1030" width="22.140625" style="25" customWidth="1"/>
    <col min="1031" max="1031" width="15" style="25" customWidth="1"/>
    <col min="1032" max="1032" width="11.28515625" style="25" customWidth="1"/>
    <col min="1033" max="1033" width="13" style="25" customWidth="1"/>
    <col min="1034" max="1034" width="8.7109375" style="25" customWidth="1"/>
    <col min="1035" max="1035" width="10.140625" style="25" customWidth="1"/>
    <col min="1036" max="1036" width="10.28515625" style="25" customWidth="1"/>
    <col min="1037" max="1037" width="8.7109375" style="25" customWidth="1"/>
    <col min="1038" max="1038" width="24" style="25" customWidth="1"/>
    <col min="1039" max="1039" width="13.140625" style="25" customWidth="1"/>
    <col min="1040" max="1040" width="11.28515625" style="25" customWidth="1"/>
    <col min="1041" max="1041" width="10.5703125" style="25" customWidth="1"/>
    <col min="1042" max="1042" width="10.140625" style="25" customWidth="1"/>
    <col min="1043" max="1043" width="16.7109375" style="25" customWidth="1"/>
    <col min="1044" max="1044" width="15.140625" style="25" customWidth="1"/>
    <col min="1045" max="1283" width="9.140625" style="25"/>
    <col min="1284" max="1284" width="2.85546875" style="25" customWidth="1"/>
    <col min="1285" max="1285" width="6.42578125" style="25" customWidth="1"/>
    <col min="1286" max="1286" width="22.140625" style="25" customWidth="1"/>
    <col min="1287" max="1287" width="15" style="25" customWidth="1"/>
    <col min="1288" max="1288" width="11.28515625" style="25" customWidth="1"/>
    <col min="1289" max="1289" width="13" style="25" customWidth="1"/>
    <col min="1290" max="1290" width="8.7109375" style="25" customWidth="1"/>
    <col min="1291" max="1291" width="10.140625" style="25" customWidth="1"/>
    <col min="1292" max="1292" width="10.28515625" style="25" customWidth="1"/>
    <col min="1293" max="1293" width="8.7109375" style="25" customWidth="1"/>
    <col min="1294" max="1294" width="24" style="25" customWidth="1"/>
    <col min="1295" max="1295" width="13.140625" style="25" customWidth="1"/>
    <col min="1296" max="1296" width="11.28515625" style="25" customWidth="1"/>
    <col min="1297" max="1297" width="10.5703125" style="25" customWidth="1"/>
    <col min="1298" max="1298" width="10.140625" style="25" customWidth="1"/>
    <col min="1299" max="1299" width="16.7109375" style="25" customWidth="1"/>
    <col min="1300" max="1300" width="15.140625" style="25" customWidth="1"/>
    <col min="1301" max="1539" width="9.140625" style="25"/>
    <col min="1540" max="1540" width="2.85546875" style="25" customWidth="1"/>
    <col min="1541" max="1541" width="6.42578125" style="25" customWidth="1"/>
    <col min="1542" max="1542" width="22.140625" style="25" customWidth="1"/>
    <col min="1543" max="1543" width="15" style="25" customWidth="1"/>
    <col min="1544" max="1544" width="11.28515625" style="25" customWidth="1"/>
    <col min="1545" max="1545" width="13" style="25" customWidth="1"/>
    <col min="1546" max="1546" width="8.7109375" style="25" customWidth="1"/>
    <col min="1547" max="1547" width="10.140625" style="25" customWidth="1"/>
    <col min="1548" max="1548" width="10.28515625" style="25" customWidth="1"/>
    <col min="1549" max="1549" width="8.7109375" style="25" customWidth="1"/>
    <col min="1550" max="1550" width="24" style="25" customWidth="1"/>
    <col min="1551" max="1551" width="13.140625" style="25" customWidth="1"/>
    <col min="1552" max="1552" width="11.28515625" style="25" customWidth="1"/>
    <col min="1553" max="1553" width="10.5703125" style="25" customWidth="1"/>
    <col min="1554" max="1554" width="10.140625" style="25" customWidth="1"/>
    <col min="1555" max="1555" width="16.7109375" style="25" customWidth="1"/>
    <col min="1556" max="1556" width="15.140625" style="25" customWidth="1"/>
    <col min="1557" max="1795" width="9.140625" style="25"/>
    <col min="1796" max="1796" width="2.85546875" style="25" customWidth="1"/>
    <col min="1797" max="1797" width="6.42578125" style="25" customWidth="1"/>
    <col min="1798" max="1798" width="22.140625" style="25" customWidth="1"/>
    <col min="1799" max="1799" width="15" style="25" customWidth="1"/>
    <col min="1800" max="1800" width="11.28515625" style="25" customWidth="1"/>
    <col min="1801" max="1801" width="13" style="25" customWidth="1"/>
    <col min="1802" max="1802" width="8.7109375" style="25" customWidth="1"/>
    <col min="1803" max="1803" width="10.140625" style="25" customWidth="1"/>
    <col min="1804" max="1804" width="10.28515625" style="25" customWidth="1"/>
    <col min="1805" max="1805" width="8.7109375" style="25" customWidth="1"/>
    <col min="1806" max="1806" width="24" style="25" customWidth="1"/>
    <col min="1807" max="1807" width="13.140625" style="25" customWidth="1"/>
    <col min="1808" max="1808" width="11.28515625" style="25" customWidth="1"/>
    <col min="1809" max="1809" width="10.5703125" style="25" customWidth="1"/>
    <col min="1810" max="1810" width="10.140625" style="25" customWidth="1"/>
    <col min="1811" max="1811" width="16.7109375" style="25" customWidth="1"/>
    <col min="1812" max="1812" width="15.140625" style="25" customWidth="1"/>
    <col min="1813" max="2051" width="9.140625" style="25"/>
    <col min="2052" max="2052" width="2.85546875" style="25" customWidth="1"/>
    <col min="2053" max="2053" width="6.42578125" style="25" customWidth="1"/>
    <col min="2054" max="2054" width="22.140625" style="25" customWidth="1"/>
    <col min="2055" max="2055" width="15" style="25" customWidth="1"/>
    <col min="2056" max="2056" width="11.28515625" style="25" customWidth="1"/>
    <col min="2057" max="2057" width="13" style="25" customWidth="1"/>
    <col min="2058" max="2058" width="8.7109375" style="25" customWidth="1"/>
    <col min="2059" max="2059" width="10.140625" style="25" customWidth="1"/>
    <col min="2060" max="2060" width="10.28515625" style="25" customWidth="1"/>
    <col min="2061" max="2061" width="8.7109375" style="25" customWidth="1"/>
    <col min="2062" max="2062" width="24" style="25" customWidth="1"/>
    <col min="2063" max="2063" width="13.140625" style="25" customWidth="1"/>
    <col min="2064" max="2064" width="11.28515625" style="25" customWidth="1"/>
    <col min="2065" max="2065" width="10.5703125" style="25" customWidth="1"/>
    <col min="2066" max="2066" width="10.140625" style="25" customWidth="1"/>
    <col min="2067" max="2067" width="16.7109375" style="25" customWidth="1"/>
    <col min="2068" max="2068" width="15.140625" style="25" customWidth="1"/>
    <col min="2069" max="2307" width="9.140625" style="25"/>
    <col min="2308" max="2308" width="2.85546875" style="25" customWidth="1"/>
    <col min="2309" max="2309" width="6.42578125" style="25" customWidth="1"/>
    <col min="2310" max="2310" width="22.140625" style="25" customWidth="1"/>
    <col min="2311" max="2311" width="15" style="25" customWidth="1"/>
    <col min="2312" max="2312" width="11.28515625" style="25" customWidth="1"/>
    <col min="2313" max="2313" width="13" style="25" customWidth="1"/>
    <col min="2314" max="2314" width="8.7109375" style="25" customWidth="1"/>
    <col min="2315" max="2315" width="10.140625" style="25" customWidth="1"/>
    <col min="2316" max="2316" width="10.28515625" style="25" customWidth="1"/>
    <col min="2317" max="2317" width="8.7109375" style="25" customWidth="1"/>
    <col min="2318" max="2318" width="24" style="25" customWidth="1"/>
    <col min="2319" max="2319" width="13.140625" style="25" customWidth="1"/>
    <col min="2320" max="2320" width="11.28515625" style="25" customWidth="1"/>
    <col min="2321" max="2321" width="10.5703125" style="25" customWidth="1"/>
    <col min="2322" max="2322" width="10.140625" style="25" customWidth="1"/>
    <col min="2323" max="2323" width="16.7109375" style="25" customWidth="1"/>
    <col min="2324" max="2324" width="15.140625" style="25" customWidth="1"/>
    <col min="2325" max="2563" width="9.140625" style="25"/>
    <col min="2564" max="2564" width="2.85546875" style="25" customWidth="1"/>
    <col min="2565" max="2565" width="6.42578125" style="25" customWidth="1"/>
    <col min="2566" max="2566" width="22.140625" style="25" customWidth="1"/>
    <col min="2567" max="2567" width="15" style="25" customWidth="1"/>
    <col min="2568" max="2568" width="11.28515625" style="25" customWidth="1"/>
    <col min="2569" max="2569" width="13" style="25" customWidth="1"/>
    <col min="2570" max="2570" width="8.7109375" style="25" customWidth="1"/>
    <col min="2571" max="2571" width="10.140625" style="25" customWidth="1"/>
    <col min="2572" max="2572" width="10.28515625" style="25" customWidth="1"/>
    <col min="2573" max="2573" width="8.7109375" style="25" customWidth="1"/>
    <col min="2574" max="2574" width="24" style="25" customWidth="1"/>
    <col min="2575" max="2575" width="13.140625" style="25" customWidth="1"/>
    <col min="2576" max="2576" width="11.28515625" style="25" customWidth="1"/>
    <col min="2577" max="2577" width="10.5703125" style="25" customWidth="1"/>
    <col min="2578" max="2578" width="10.140625" style="25" customWidth="1"/>
    <col min="2579" max="2579" width="16.7109375" style="25" customWidth="1"/>
    <col min="2580" max="2580" width="15.140625" style="25" customWidth="1"/>
    <col min="2581" max="2819" width="9.140625" style="25"/>
    <col min="2820" max="2820" width="2.85546875" style="25" customWidth="1"/>
    <col min="2821" max="2821" width="6.42578125" style="25" customWidth="1"/>
    <col min="2822" max="2822" width="22.140625" style="25" customWidth="1"/>
    <col min="2823" max="2823" width="15" style="25" customWidth="1"/>
    <col min="2824" max="2824" width="11.28515625" style="25" customWidth="1"/>
    <col min="2825" max="2825" width="13" style="25" customWidth="1"/>
    <col min="2826" max="2826" width="8.7109375" style="25" customWidth="1"/>
    <col min="2827" max="2827" width="10.140625" style="25" customWidth="1"/>
    <col min="2828" max="2828" width="10.28515625" style="25" customWidth="1"/>
    <col min="2829" max="2829" width="8.7109375" style="25" customWidth="1"/>
    <col min="2830" max="2830" width="24" style="25" customWidth="1"/>
    <col min="2831" max="2831" width="13.140625" style="25" customWidth="1"/>
    <col min="2832" max="2832" width="11.28515625" style="25" customWidth="1"/>
    <col min="2833" max="2833" width="10.5703125" style="25" customWidth="1"/>
    <col min="2834" max="2834" width="10.140625" style="25" customWidth="1"/>
    <col min="2835" max="2835" width="16.7109375" style="25" customWidth="1"/>
    <col min="2836" max="2836" width="15.140625" style="25" customWidth="1"/>
    <col min="2837" max="3075" width="9.140625" style="25"/>
    <col min="3076" max="3076" width="2.85546875" style="25" customWidth="1"/>
    <col min="3077" max="3077" width="6.42578125" style="25" customWidth="1"/>
    <col min="3078" max="3078" width="22.140625" style="25" customWidth="1"/>
    <col min="3079" max="3079" width="15" style="25" customWidth="1"/>
    <col min="3080" max="3080" width="11.28515625" style="25" customWidth="1"/>
    <col min="3081" max="3081" width="13" style="25" customWidth="1"/>
    <col min="3082" max="3082" width="8.7109375" style="25" customWidth="1"/>
    <col min="3083" max="3083" width="10.140625" style="25" customWidth="1"/>
    <col min="3084" max="3084" width="10.28515625" style="25" customWidth="1"/>
    <col min="3085" max="3085" width="8.7109375" style="25" customWidth="1"/>
    <col min="3086" max="3086" width="24" style="25" customWidth="1"/>
    <col min="3087" max="3087" width="13.140625" style="25" customWidth="1"/>
    <col min="3088" max="3088" width="11.28515625" style="25" customWidth="1"/>
    <col min="3089" max="3089" width="10.5703125" style="25" customWidth="1"/>
    <col min="3090" max="3090" width="10.140625" style="25" customWidth="1"/>
    <col min="3091" max="3091" width="16.7109375" style="25" customWidth="1"/>
    <col min="3092" max="3092" width="15.140625" style="25" customWidth="1"/>
    <col min="3093" max="3331" width="9.140625" style="25"/>
    <col min="3332" max="3332" width="2.85546875" style="25" customWidth="1"/>
    <col min="3333" max="3333" width="6.42578125" style="25" customWidth="1"/>
    <col min="3334" max="3334" width="22.140625" style="25" customWidth="1"/>
    <col min="3335" max="3335" width="15" style="25" customWidth="1"/>
    <col min="3336" max="3336" width="11.28515625" style="25" customWidth="1"/>
    <col min="3337" max="3337" width="13" style="25" customWidth="1"/>
    <col min="3338" max="3338" width="8.7109375" style="25" customWidth="1"/>
    <col min="3339" max="3339" width="10.140625" style="25" customWidth="1"/>
    <col min="3340" max="3340" width="10.28515625" style="25" customWidth="1"/>
    <col min="3341" max="3341" width="8.7109375" style="25" customWidth="1"/>
    <col min="3342" max="3342" width="24" style="25" customWidth="1"/>
    <col min="3343" max="3343" width="13.140625" style="25" customWidth="1"/>
    <col min="3344" max="3344" width="11.28515625" style="25" customWidth="1"/>
    <col min="3345" max="3345" width="10.5703125" style="25" customWidth="1"/>
    <col min="3346" max="3346" width="10.140625" style="25" customWidth="1"/>
    <col min="3347" max="3347" width="16.7109375" style="25" customWidth="1"/>
    <col min="3348" max="3348" width="15.140625" style="25" customWidth="1"/>
    <col min="3349" max="3587" width="9.140625" style="25"/>
    <col min="3588" max="3588" width="2.85546875" style="25" customWidth="1"/>
    <col min="3589" max="3589" width="6.42578125" style="25" customWidth="1"/>
    <col min="3590" max="3590" width="22.140625" style="25" customWidth="1"/>
    <col min="3591" max="3591" width="15" style="25" customWidth="1"/>
    <col min="3592" max="3592" width="11.28515625" style="25" customWidth="1"/>
    <col min="3593" max="3593" width="13" style="25" customWidth="1"/>
    <col min="3594" max="3594" width="8.7109375" style="25" customWidth="1"/>
    <col min="3595" max="3595" width="10.140625" style="25" customWidth="1"/>
    <col min="3596" max="3596" width="10.28515625" style="25" customWidth="1"/>
    <col min="3597" max="3597" width="8.7109375" style="25" customWidth="1"/>
    <col min="3598" max="3598" width="24" style="25" customWidth="1"/>
    <col min="3599" max="3599" width="13.140625" style="25" customWidth="1"/>
    <col min="3600" max="3600" width="11.28515625" style="25" customWidth="1"/>
    <col min="3601" max="3601" width="10.5703125" style="25" customWidth="1"/>
    <col min="3602" max="3602" width="10.140625" style="25" customWidth="1"/>
    <col min="3603" max="3603" width="16.7109375" style="25" customWidth="1"/>
    <col min="3604" max="3604" width="15.140625" style="25" customWidth="1"/>
    <col min="3605" max="3843" width="9.140625" style="25"/>
    <col min="3844" max="3844" width="2.85546875" style="25" customWidth="1"/>
    <col min="3845" max="3845" width="6.42578125" style="25" customWidth="1"/>
    <col min="3846" max="3846" width="22.140625" style="25" customWidth="1"/>
    <col min="3847" max="3847" width="15" style="25" customWidth="1"/>
    <col min="3848" max="3848" width="11.28515625" style="25" customWidth="1"/>
    <col min="3849" max="3849" width="13" style="25" customWidth="1"/>
    <col min="3850" max="3850" width="8.7109375" style="25" customWidth="1"/>
    <col min="3851" max="3851" width="10.140625" style="25" customWidth="1"/>
    <col min="3852" max="3852" width="10.28515625" style="25" customWidth="1"/>
    <col min="3853" max="3853" width="8.7109375" style="25" customWidth="1"/>
    <col min="3854" max="3854" width="24" style="25" customWidth="1"/>
    <col min="3855" max="3855" width="13.140625" style="25" customWidth="1"/>
    <col min="3856" max="3856" width="11.28515625" style="25" customWidth="1"/>
    <col min="3857" max="3857" width="10.5703125" style="25" customWidth="1"/>
    <col min="3858" max="3858" width="10.140625" style="25" customWidth="1"/>
    <col min="3859" max="3859" width="16.7109375" style="25" customWidth="1"/>
    <col min="3860" max="3860" width="15.140625" style="25" customWidth="1"/>
    <col min="3861" max="4099" width="9.140625" style="25"/>
    <col min="4100" max="4100" width="2.85546875" style="25" customWidth="1"/>
    <col min="4101" max="4101" width="6.42578125" style="25" customWidth="1"/>
    <col min="4102" max="4102" width="22.140625" style="25" customWidth="1"/>
    <col min="4103" max="4103" width="15" style="25" customWidth="1"/>
    <col min="4104" max="4104" width="11.28515625" style="25" customWidth="1"/>
    <col min="4105" max="4105" width="13" style="25" customWidth="1"/>
    <col min="4106" max="4106" width="8.7109375" style="25" customWidth="1"/>
    <col min="4107" max="4107" width="10.140625" style="25" customWidth="1"/>
    <col min="4108" max="4108" width="10.28515625" style="25" customWidth="1"/>
    <col min="4109" max="4109" width="8.7109375" style="25" customWidth="1"/>
    <col min="4110" max="4110" width="24" style="25" customWidth="1"/>
    <col min="4111" max="4111" width="13.140625" style="25" customWidth="1"/>
    <col min="4112" max="4112" width="11.28515625" style="25" customWidth="1"/>
    <col min="4113" max="4113" width="10.5703125" style="25" customWidth="1"/>
    <col min="4114" max="4114" width="10.140625" style="25" customWidth="1"/>
    <col min="4115" max="4115" width="16.7109375" style="25" customWidth="1"/>
    <col min="4116" max="4116" width="15.140625" style="25" customWidth="1"/>
    <col min="4117" max="4355" width="9.140625" style="25"/>
    <col min="4356" max="4356" width="2.85546875" style="25" customWidth="1"/>
    <col min="4357" max="4357" width="6.42578125" style="25" customWidth="1"/>
    <col min="4358" max="4358" width="22.140625" style="25" customWidth="1"/>
    <col min="4359" max="4359" width="15" style="25" customWidth="1"/>
    <col min="4360" max="4360" width="11.28515625" style="25" customWidth="1"/>
    <col min="4361" max="4361" width="13" style="25" customWidth="1"/>
    <col min="4362" max="4362" width="8.7109375" style="25" customWidth="1"/>
    <col min="4363" max="4363" width="10.140625" style="25" customWidth="1"/>
    <col min="4364" max="4364" width="10.28515625" style="25" customWidth="1"/>
    <col min="4365" max="4365" width="8.7109375" style="25" customWidth="1"/>
    <col min="4366" max="4366" width="24" style="25" customWidth="1"/>
    <col min="4367" max="4367" width="13.140625" style="25" customWidth="1"/>
    <col min="4368" max="4368" width="11.28515625" style="25" customWidth="1"/>
    <col min="4369" max="4369" width="10.5703125" style="25" customWidth="1"/>
    <col min="4370" max="4370" width="10.140625" style="25" customWidth="1"/>
    <col min="4371" max="4371" width="16.7109375" style="25" customWidth="1"/>
    <col min="4372" max="4372" width="15.140625" style="25" customWidth="1"/>
    <col min="4373" max="4611" width="9.140625" style="25"/>
    <col min="4612" max="4612" width="2.85546875" style="25" customWidth="1"/>
    <col min="4613" max="4613" width="6.42578125" style="25" customWidth="1"/>
    <col min="4614" max="4614" width="22.140625" style="25" customWidth="1"/>
    <col min="4615" max="4615" width="15" style="25" customWidth="1"/>
    <col min="4616" max="4616" width="11.28515625" style="25" customWidth="1"/>
    <col min="4617" max="4617" width="13" style="25" customWidth="1"/>
    <col min="4618" max="4618" width="8.7109375" style="25" customWidth="1"/>
    <col min="4619" max="4619" width="10.140625" style="25" customWidth="1"/>
    <col min="4620" max="4620" width="10.28515625" style="25" customWidth="1"/>
    <col min="4621" max="4621" width="8.7109375" style="25" customWidth="1"/>
    <col min="4622" max="4622" width="24" style="25" customWidth="1"/>
    <col min="4623" max="4623" width="13.140625" style="25" customWidth="1"/>
    <col min="4624" max="4624" width="11.28515625" style="25" customWidth="1"/>
    <col min="4625" max="4625" width="10.5703125" style="25" customWidth="1"/>
    <col min="4626" max="4626" width="10.140625" style="25" customWidth="1"/>
    <col min="4627" max="4627" width="16.7109375" style="25" customWidth="1"/>
    <col min="4628" max="4628" width="15.140625" style="25" customWidth="1"/>
    <col min="4629" max="4867" width="9.140625" style="25"/>
    <col min="4868" max="4868" width="2.85546875" style="25" customWidth="1"/>
    <col min="4869" max="4869" width="6.42578125" style="25" customWidth="1"/>
    <col min="4870" max="4870" width="22.140625" style="25" customWidth="1"/>
    <col min="4871" max="4871" width="15" style="25" customWidth="1"/>
    <col min="4872" max="4872" width="11.28515625" style="25" customWidth="1"/>
    <col min="4873" max="4873" width="13" style="25" customWidth="1"/>
    <col min="4874" max="4874" width="8.7109375" style="25" customWidth="1"/>
    <col min="4875" max="4875" width="10.140625" style="25" customWidth="1"/>
    <col min="4876" max="4876" width="10.28515625" style="25" customWidth="1"/>
    <col min="4877" max="4877" width="8.7109375" style="25" customWidth="1"/>
    <col min="4878" max="4878" width="24" style="25" customWidth="1"/>
    <col min="4879" max="4879" width="13.140625" style="25" customWidth="1"/>
    <col min="4880" max="4880" width="11.28515625" style="25" customWidth="1"/>
    <col min="4881" max="4881" width="10.5703125" style="25" customWidth="1"/>
    <col min="4882" max="4882" width="10.140625" style="25" customWidth="1"/>
    <col min="4883" max="4883" width="16.7109375" style="25" customWidth="1"/>
    <col min="4884" max="4884" width="15.140625" style="25" customWidth="1"/>
    <col min="4885" max="5123" width="9.140625" style="25"/>
    <col min="5124" max="5124" width="2.85546875" style="25" customWidth="1"/>
    <col min="5125" max="5125" width="6.42578125" style="25" customWidth="1"/>
    <col min="5126" max="5126" width="22.140625" style="25" customWidth="1"/>
    <col min="5127" max="5127" width="15" style="25" customWidth="1"/>
    <col min="5128" max="5128" width="11.28515625" style="25" customWidth="1"/>
    <col min="5129" max="5129" width="13" style="25" customWidth="1"/>
    <col min="5130" max="5130" width="8.7109375" style="25" customWidth="1"/>
    <col min="5131" max="5131" width="10.140625" style="25" customWidth="1"/>
    <col min="5132" max="5132" width="10.28515625" style="25" customWidth="1"/>
    <col min="5133" max="5133" width="8.7109375" style="25" customWidth="1"/>
    <col min="5134" max="5134" width="24" style="25" customWidth="1"/>
    <col min="5135" max="5135" width="13.140625" style="25" customWidth="1"/>
    <col min="5136" max="5136" width="11.28515625" style="25" customWidth="1"/>
    <col min="5137" max="5137" width="10.5703125" style="25" customWidth="1"/>
    <col min="5138" max="5138" width="10.140625" style="25" customWidth="1"/>
    <col min="5139" max="5139" width="16.7109375" style="25" customWidth="1"/>
    <col min="5140" max="5140" width="15.140625" style="25" customWidth="1"/>
    <col min="5141" max="5379" width="9.140625" style="25"/>
    <col min="5380" max="5380" width="2.85546875" style="25" customWidth="1"/>
    <col min="5381" max="5381" width="6.42578125" style="25" customWidth="1"/>
    <col min="5382" max="5382" width="22.140625" style="25" customWidth="1"/>
    <col min="5383" max="5383" width="15" style="25" customWidth="1"/>
    <col min="5384" max="5384" width="11.28515625" style="25" customWidth="1"/>
    <col min="5385" max="5385" width="13" style="25" customWidth="1"/>
    <col min="5386" max="5386" width="8.7109375" style="25" customWidth="1"/>
    <col min="5387" max="5387" width="10.140625" style="25" customWidth="1"/>
    <col min="5388" max="5388" width="10.28515625" style="25" customWidth="1"/>
    <col min="5389" max="5389" width="8.7109375" style="25" customWidth="1"/>
    <col min="5390" max="5390" width="24" style="25" customWidth="1"/>
    <col min="5391" max="5391" width="13.140625" style="25" customWidth="1"/>
    <col min="5392" max="5392" width="11.28515625" style="25" customWidth="1"/>
    <col min="5393" max="5393" width="10.5703125" style="25" customWidth="1"/>
    <col min="5394" max="5394" width="10.140625" style="25" customWidth="1"/>
    <col min="5395" max="5395" width="16.7109375" style="25" customWidth="1"/>
    <col min="5396" max="5396" width="15.140625" style="25" customWidth="1"/>
    <col min="5397" max="5635" width="9.140625" style="25"/>
    <col min="5636" max="5636" width="2.85546875" style="25" customWidth="1"/>
    <col min="5637" max="5637" width="6.42578125" style="25" customWidth="1"/>
    <col min="5638" max="5638" width="22.140625" style="25" customWidth="1"/>
    <col min="5639" max="5639" width="15" style="25" customWidth="1"/>
    <col min="5640" max="5640" width="11.28515625" style="25" customWidth="1"/>
    <col min="5641" max="5641" width="13" style="25" customWidth="1"/>
    <col min="5642" max="5642" width="8.7109375" style="25" customWidth="1"/>
    <col min="5643" max="5643" width="10.140625" style="25" customWidth="1"/>
    <col min="5644" max="5644" width="10.28515625" style="25" customWidth="1"/>
    <col min="5645" max="5645" width="8.7109375" style="25" customWidth="1"/>
    <col min="5646" max="5646" width="24" style="25" customWidth="1"/>
    <col min="5647" max="5647" width="13.140625" style="25" customWidth="1"/>
    <col min="5648" max="5648" width="11.28515625" style="25" customWidth="1"/>
    <col min="5649" max="5649" width="10.5703125" style="25" customWidth="1"/>
    <col min="5650" max="5650" width="10.140625" style="25" customWidth="1"/>
    <col min="5651" max="5651" width="16.7109375" style="25" customWidth="1"/>
    <col min="5652" max="5652" width="15.140625" style="25" customWidth="1"/>
    <col min="5653" max="5891" width="9.140625" style="25"/>
    <col min="5892" max="5892" width="2.85546875" style="25" customWidth="1"/>
    <col min="5893" max="5893" width="6.42578125" style="25" customWidth="1"/>
    <col min="5894" max="5894" width="22.140625" style="25" customWidth="1"/>
    <col min="5895" max="5895" width="15" style="25" customWidth="1"/>
    <col min="5896" max="5896" width="11.28515625" style="25" customWidth="1"/>
    <col min="5897" max="5897" width="13" style="25" customWidth="1"/>
    <col min="5898" max="5898" width="8.7109375" style="25" customWidth="1"/>
    <col min="5899" max="5899" width="10.140625" style="25" customWidth="1"/>
    <col min="5900" max="5900" width="10.28515625" style="25" customWidth="1"/>
    <col min="5901" max="5901" width="8.7109375" style="25" customWidth="1"/>
    <col min="5902" max="5902" width="24" style="25" customWidth="1"/>
    <col min="5903" max="5903" width="13.140625" style="25" customWidth="1"/>
    <col min="5904" max="5904" width="11.28515625" style="25" customWidth="1"/>
    <col min="5905" max="5905" width="10.5703125" style="25" customWidth="1"/>
    <col min="5906" max="5906" width="10.140625" style="25" customWidth="1"/>
    <col min="5907" max="5907" width="16.7109375" style="25" customWidth="1"/>
    <col min="5908" max="5908" width="15.140625" style="25" customWidth="1"/>
    <col min="5909" max="6147" width="9.140625" style="25"/>
    <col min="6148" max="6148" width="2.85546875" style="25" customWidth="1"/>
    <col min="6149" max="6149" width="6.42578125" style="25" customWidth="1"/>
    <col min="6150" max="6150" width="22.140625" style="25" customWidth="1"/>
    <col min="6151" max="6151" width="15" style="25" customWidth="1"/>
    <col min="6152" max="6152" width="11.28515625" style="25" customWidth="1"/>
    <col min="6153" max="6153" width="13" style="25" customWidth="1"/>
    <col min="6154" max="6154" width="8.7109375" style="25" customWidth="1"/>
    <col min="6155" max="6155" width="10.140625" style="25" customWidth="1"/>
    <col min="6156" max="6156" width="10.28515625" style="25" customWidth="1"/>
    <col min="6157" max="6157" width="8.7109375" style="25" customWidth="1"/>
    <col min="6158" max="6158" width="24" style="25" customWidth="1"/>
    <col min="6159" max="6159" width="13.140625" style="25" customWidth="1"/>
    <col min="6160" max="6160" width="11.28515625" style="25" customWidth="1"/>
    <col min="6161" max="6161" width="10.5703125" style="25" customWidth="1"/>
    <col min="6162" max="6162" width="10.140625" style="25" customWidth="1"/>
    <col min="6163" max="6163" width="16.7109375" style="25" customWidth="1"/>
    <col min="6164" max="6164" width="15.140625" style="25" customWidth="1"/>
    <col min="6165" max="6403" width="9.140625" style="25"/>
    <col min="6404" max="6404" width="2.85546875" style="25" customWidth="1"/>
    <col min="6405" max="6405" width="6.42578125" style="25" customWidth="1"/>
    <col min="6406" max="6406" width="22.140625" style="25" customWidth="1"/>
    <col min="6407" max="6407" width="15" style="25" customWidth="1"/>
    <col min="6408" max="6408" width="11.28515625" style="25" customWidth="1"/>
    <col min="6409" max="6409" width="13" style="25" customWidth="1"/>
    <col min="6410" max="6410" width="8.7109375" style="25" customWidth="1"/>
    <col min="6411" max="6411" width="10.140625" style="25" customWidth="1"/>
    <col min="6412" max="6412" width="10.28515625" style="25" customWidth="1"/>
    <col min="6413" max="6413" width="8.7109375" style="25" customWidth="1"/>
    <col min="6414" max="6414" width="24" style="25" customWidth="1"/>
    <col min="6415" max="6415" width="13.140625" style="25" customWidth="1"/>
    <col min="6416" max="6416" width="11.28515625" style="25" customWidth="1"/>
    <col min="6417" max="6417" width="10.5703125" style="25" customWidth="1"/>
    <col min="6418" max="6418" width="10.140625" style="25" customWidth="1"/>
    <col min="6419" max="6419" width="16.7109375" style="25" customWidth="1"/>
    <col min="6420" max="6420" width="15.140625" style="25" customWidth="1"/>
    <col min="6421" max="6659" width="9.140625" style="25"/>
    <col min="6660" max="6660" width="2.85546875" style="25" customWidth="1"/>
    <col min="6661" max="6661" width="6.42578125" style="25" customWidth="1"/>
    <col min="6662" max="6662" width="22.140625" style="25" customWidth="1"/>
    <col min="6663" max="6663" width="15" style="25" customWidth="1"/>
    <col min="6664" max="6664" width="11.28515625" style="25" customWidth="1"/>
    <col min="6665" max="6665" width="13" style="25" customWidth="1"/>
    <col min="6666" max="6666" width="8.7109375" style="25" customWidth="1"/>
    <col min="6667" max="6667" width="10.140625" style="25" customWidth="1"/>
    <col min="6668" max="6668" width="10.28515625" style="25" customWidth="1"/>
    <col min="6669" max="6669" width="8.7109375" style="25" customWidth="1"/>
    <col min="6670" max="6670" width="24" style="25" customWidth="1"/>
    <col min="6671" max="6671" width="13.140625" style="25" customWidth="1"/>
    <col min="6672" max="6672" width="11.28515625" style="25" customWidth="1"/>
    <col min="6673" max="6673" width="10.5703125" style="25" customWidth="1"/>
    <col min="6674" max="6674" width="10.140625" style="25" customWidth="1"/>
    <col min="6675" max="6675" width="16.7109375" style="25" customWidth="1"/>
    <col min="6676" max="6676" width="15.140625" style="25" customWidth="1"/>
    <col min="6677" max="6915" width="9.140625" style="25"/>
    <col min="6916" max="6916" width="2.85546875" style="25" customWidth="1"/>
    <col min="6917" max="6917" width="6.42578125" style="25" customWidth="1"/>
    <col min="6918" max="6918" width="22.140625" style="25" customWidth="1"/>
    <col min="6919" max="6919" width="15" style="25" customWidth="1"/>
    <col min="6920" max="6920" width="11.28515625" style="25" customWidth="1"/>
    <col min="6921" max="6921" width="13" style="25" customWidth="1"/>
    <col min="6922" max="6922" width="8.7109375" style="25" customWidth="1"/>
    <col min="6923" max="6923" width="10.140625" style="25" customWidth="1"/>
    <col min="6924" max="6924" width="10.28515625" style="25" customWidth="1"/>
    <col min="6925" max="6925" width="8.7109375" style="25" customWidth="1"/>
    <col min="6926" max="6926" width="24" style="25" customWidth="1"/>
    <col min="6927" max="6927" width="13.140625" style="25" customWidth="1"/>
    <col min="6928" max="6928" width="11.28515625" style="25" customWidth="1"/>
    <col min="6929" max="6929" width="10.5703125" style="25" customWidth="1"/>
    <col min="6930" max="6930" width="10.140625" style="25" customWidth="1"/>
    <col min="6931" max="6931" width="16.7109375" style="25" customWidth="1"/>
    <col min="6932" max="6932" width="15.140625" style="25" customWidth="1"/>
    <col min="6933" max="7171" width="9.140625" style="25"/>
    <col min="7172" max="7172" width="2.85546875" style="25" customWidth="1"/>
    <col min="7173" max="7173" width="6.42578125" style="25" customWidth="1"/>
    <col min="7174" max="7174" width="22.140625" style="25" customWidth="1"/>
    <col min="7175" max="7175" width="15" style="25" customWidth="1"/>
    <col min="7176" max="7176" width="11.28515625" style="25" customWidth="1"/>
    <col min="7177" max="7177" width="13" style="25" customWidth="1"/>
    <col min="7178" max="7178" width="8.7109375" style="25" customWidth="1"/>
    <col min="7179" max="7179" width="10.140625" style="25" customWidth="1"/>
    <col min="7180" max="7180" width="10.28515625" style="25" customWidth="1"/>
    <col min="7181" max="7181" width="8.7109375" style="25" customWidth="1"/>
    <col min="7182" max="7182" width="24" style="25" customWidth="1"/>
    <col min="7183" max="7183" width="13.140625" style="25" customWidth="1"/>
    <col min="7184" max="7184" width="11.28515625" style="25" customWidth="1"/>
    <col min="7185" max="7185" width="10.5703125" style="25" customWidth="1"/>
    <col min="7186" max="7186" width="10.140625" style="25" customWidth="1"/>
    <col min="7187" max="7187" width="16.7109375" style="25" customWidth="1"/>
    <col min="7188" max="7188" width="15.140625" style="25" customWidth="1"/>
    <col min="7189" max="7427" width="9.140625" style="25"/>
    <col min="7428" max="7428" width="2.85546875" style="25" customWidth="1"/>
    <col min="7429" max="7429" width="6.42578125" style="25" customWidth="1"/>
    <col min="7430" max="7430" width="22.140625" style="25" customWidth="1"/>
    <col min="7431" max="7431" width="15" style="25" customWidth="1"/>
    <col min="7432" max="7432" width="11.28515625" style="25" customWidth="1"/>
    <col min="7433" max="7433" width="13" style="25" customWidth="1"/>
    <col min="7434" max="7434" width="8.7109375" style="25" customWidth="1"/>
    <col min="7435" max="7435" width="10.140625" style="25" customWidth="1"/>
    <col min="7436" max="7436" width="10.28515625" style="25" customWidth="1"/>
    <col min="7437" max="7437" width="8.7109375" style="25" customWidth="1"/>
    <col min="7438" max="7438" width="24" style="25" customWidth="1"/>
    <col min="7439" max="7439" width="13.140625" style="25" customWidth="1"/>
    <col min="7440" max="7440" width="11.28515625" style="25" customWidth="1"/>
    <col min="7441" max="7441" width="10.5703125" style="25" customWidth="1"/>
    <col min="7442" max="7442" width="10.140625" style="25" customWidth="1"/>
    <col min="7443" max="7443" width="16.7109375" style="25" customWidth="1"/>
    <col min="7444" max="7444" width="15.140625" style="25" customWidth="1"/>
    <col min="7445" max="7683" width="9.140625" style="25"/>
    <col min="7684" max="7684" width="2.85546875" style="25" customWidth="1"/>
    <col min="7685" max="7685" width="6.42578125" style="25" customWidth="1"/>
    <col min="7686" max="7686" width="22.140625" style="25" customWidth="1"/>
    <col min="7687" max="7687" width="15" style="25" customWidth="1"/>
    <col min="7688" max="7688" width="11.28515625" style="25" customWidth="1"/>
    <col min="7689" max="7689" width="13" style="25" customWidth="1"/>
    <col min="7690" max="7690" width="8.7109375" style="25" customWidth="1"/>
    <col min="7691" max="7691" width="10.140625" style="25" customWidth="1"/>
    <col min="7692" max="7692" width="10.28515625" style="25" customWidth="1"/>
    <col min="7693" max="7693" width="8.7109375" style="25" customWidth="1"/>
    <col min="7694" max="7694" width="24" style="25" customWidth="1"/>
    <col min="7695" max="7695" width="13.140625" style="25" customWidth="1"/>
    <col min="7696" max="7696" width="11.28515625" style="25" customWidth="1"/>
    <col min="7697" max="7697" width="10.5703125" style="25" customWidth="1"/>
    <col min="7698" max="7698" width="10.140625" style="25" customWidth="1"/>
    <col min="7699" max="7699" width="16.7109375" style="25" customWidth="1"/>
    <col min="7700" max="7700" width="15.140625" style="25" customWidth="1"/>
    <col min="7701" max="7939" width="9.140625" style="25"/>
    <col min="7940" max="7940" width="2.85546875" style="25" customWidth="1"/>
    <col min="7941" max="7941" width="6.42578125" style="25" customWidth="1"/>
    <col min="7942" max="7942" width="22.140625" style="25" customWidth="1"/>
    <col min="7943" max="7943" width="15" style="25" customWidth="1"/>
    <col min="7944" max="7944" width="11.28515625" style="25" customWidth="1"/>
    <col min="7945" max="7945" width="13" style="25" customWidth="1"/>
    <col min="7946" max="7946" width="8.7109375" style="25" customWidth="1"/>
    <col min="7947" max="7947" width="10.140625" style="25" customWidth="1"/>
    <col min="7948" max="7948" width="10.28515625" style="25" customWidth="1"/>
    <col min="7949" max="7949" width="8.7109375" style="25" customWidth="1"/>
    <col min="7950" max="7950" width="24" style="25" customWidth="1"/>
    <col min="7951" max="7951" width="13.140625" style="25" customWidth="1"/>
    <col min="7952" max="7952" width="11.28515625" style="25" customWidth="1"/>
    <col min="7953" max="7953" width="10.5703125" style="25" customWidth="1"/>
    <col min="7954" max="7954" width="10.140625" style="25" customWidth="1"/>
    <col min="7955" max="7955" width="16.7109375" style="25" customWidth="1"/>
    <col min="7956" max="7956" width="15.140625" style="25" customWidth="1"/>
    <col min="7957" max="8195" width="9.140625" style="25"/>
    <col min="8196" max="8196" width="2.85546875" style="25" customWidth="1"/>
    <col min="8197" max="8197" width="6.42578125" style="25" customWidth="1"/>
    <col min="8198" max="8198" width="22.140625" style="25" customWidth="1"/>
    <col min="8199" max="8199" width="15" style="25" customWidth="1"/>
    <col min="8200" max="8200" width="11.28515625" style="25" customWidth="1"/>
    <col min="8201" max="8201" width="13" style="25" customWidth="1"/>
    <col min="8202" max="8202" width="8.7109375" style="25" customWidth="1"/>
    <col min="8203" max="8203" width="10.140625" style="25" customWidth="1"/>
    <col min="8204" max="8204" width="10.28515625" style="25" customWidth="1"/>
    <col min="8205" max="8205" width="8.7109375" style="25" customWidth="1"/>
    <col min="8206" max="8206" width="24" style="25" customWidth="1"/>
    <col min="8207" max="8207" width="13.140625" style="25" customWidth="1"/>
    <col min="8208" max="8208" width="11.28515625" style="25" customWidth="1"/>
    <col min="8209" max="8209" width="10.5703125" style="25" customWidth="1"/>
    <col min="8210" max="8210" width="10.140625" style="25" customWidth="1"/>
    <col min="8211" max="8211" width="16.7109375" style="25" customWidth="1"/>
    <col min="8212" max="8212" width="15.140625" style="25" customWidth="1"/>
    <col min="8213" max="8451" width="9.140625" style="25"/>
    <col min="8452" max="8452" width="2.85546875" style="25" customWidth="1"/>
    <col min="8453" max="8453" width="6.42578125" style="25" customWidth="1"/>
    <col min="8454" max="8454" width="22.140625" style="25" customWidth="1"/>
    <col min="8455" max="8455" width="15" style="25" customWidth="1"/>
    <col min="8456" max="8456" width="11.28515625" style="25" customWidth="1"/>
    <col min="8457" max="8457" width="13" style="25" customWidth="1"/>
    <col min="8458" max="8458" width="8.7109375" style="25" customWidth="1"/>
    <col min="8459" max="8459" width="10.140625" style="25" customWidth="1"/>
    <col min="8460" max="8460" width="10.28515625" style="25" customWidth="1"/>
    <col min="8461" max="8461" width="8.7109375" style="25" customWidth="1"/>
    <col min="8462" max="8462" width="24" style="25" customWidth="1"/>
    <col min="8463" max="8463" width="13.140625" style="25" customWidth="1"/>
    <col min="8464" max="8464" width="11.28515625" style="25" customWidth="1"/>
    <col min="8465" max="8465" width="10.5703125" style="25" customWidth="1"/>
    <col min="8466" max="8466" width="10.140625" style="25" customWidth="1"/>
    <col min="8467" max="8467" width="16.7109375" style="25" customWidth="1"/>
    <col min="8468" max="8468" width="15.140625" style="25" customWidth="1"/>
    <col min="8469" max="8707" width="9.140625" style="25"/>
    <col min="8708" max="8708" width="2.85546875" style="25" customWidth="1"/>
    <col min="8709" max="8709" width="6.42578125" style="25" customWidth="1"/>
    <col min="8710" max="8710" width="22.140625" style="25" customWidth="1"/>
    <col min="8711" max="8711" width="15" style="25" customWidth="1"/>
    <col min="8712" max="8712" width="11.28515625" style="25" customWidth="1"/>
    <col min="8713" max="8713" width="13" style="25" customWidth="1"/>
    <col min="8714" max="8714" width="8.7109375" style="25" customWidth="1"/>
    <col min="8715" max="8715" width="10.140625" style="25" customWidth="1"/>
    <col min="8716" max="8716" width="10.28515625" style="25" customWidth="1"/>
    <col min="8717" max="8717" width="8.7109375" style="25" customWidth="1"/>
    <col min="8718" max="8718" width="24" style="25" customWidth="1"/>
    <col min="8719" max="8719" width="13.140625" style="25" customWidth="1"/>
    <col min="8720" max="8720" width="11.28515625" style="25" customWidth="1"/>
    <col min="8721" max="8721" width="10.5703125" style="25" customWidth="1"/>
    <col min="8722" max="8722" width="10.140625" style="25" customWidth="1"/>
    <col min="8723" max="8723" width="16.7109375" style="25" customWidth="1"/>
    <col min="8724" max="8724" width="15.140625" style="25" customWidth="1"/>
    <col min="8725" max="8963" width="9.140625" style="25"/>
    <col min="8964" max="8964" width="2.85546875" style="25" customWidth="1"/>
    <col min="8965" max="8965" width="6.42578125" style="25" customWidth="1"/>
    <col min="8966" max="8966" width="22.140625" style="25" customWidth="1"/>
    <col min="8967" max="8967" width="15" style="25" customWidth="1"/>
    <col min="8968" max="8968" width="11.28515625" style="25" customWidth="1"/>
    <col min="8969" max="8969" width="13" style="25" customWidth="1"/>
    <col min="8970" max="8970" width="8.7109375" style="25" customWidth="1"/>
    <col min="8971" max="8971" width="10.140625" style="25" customWidth="1"/>
    <col min="8972" max="8972" width="10.28515625" style="25" customWidth="1"/>
    <col min="8973" max="8973" width="8.7109375" style="25" customWidth="1"/>
    <col min="8974" max="8974" width="24" style="25" customWidth="1"/>
    <col min="8975" max="8975" width="13.140625" style="25" customWidth="1"/>
    <col min="8976" max="8976" width="11.28515625" style="25" customWidth="1"/>
    <col min="8977" max="8977" width="10.5703125" style="25" customWidth="1"/>
    <col min="8978" max="8978" width="10.140625" style="25" customWidth="1"/>
    <col min="8979" max="8979" width="16.7109375" style="25" customWidth="1"/>
    <col min="8980" max="8980" width="15.140625" style="25" customWidth="1"/>
    <col min="8981" max="9219" width="9.140625" style="25"/>
    <col min="9220" max="9220" width="2.85546875" style="25" customWidth="1"/>
    <col min="9221" max="9221" width="6.42578125" style="25" customWidth="1"/>
    <col min="9222" max="9222" width="22.140625" style="25" customWidth="1"/>
    <col min="9223" max="9223" width="15" style="25" customWidth="1"/>
    <col min="9224" max="9224" width="11.28515625" style="25" customWidth="1"/>
    <col min="9225" max="9225" width="13" style="25" customWidth="1"/>
    <col min="9226" max="9226" width="8.7109375" style="25" customWidth="1"/>
    <col min="9227" max="9227" width="10.140625" style="25" customWidth="1"/>
    <col min="9228" max="9228" width="10.28515625" style="25" customWidth="1"/>
    <col min="9229" max="9229" width="8.7109375" style="25" customWidth="1"/>
    <col min="9230" max="9230" width="24" style="25" customWidth="1"/>
    <col min="9231" max="9231" width="13.140625" style="25" customWidth="1"/>
    <col min="9232" max="9232" width="11.28515625" style="25" customWidth="1"/>
    <col min="9233" max="9233" width="10.5703125" style="25" customWidth="1"/>
    <col min="9234" max="9234" width="10.140625" style="25" customWidth="1"/>
    <col min="9235" max="9235" width="16.7109375" style="25" customWidth="1"/>
    <col min="9236" max="9236" width="15.140625" style="25" customWidth="1"/>
    <col min="9237" max="9475" width="9.140625" style="25"/>
    <col min="9476" max="9476" width="2.85546875" style="25" customWidth="1"/>
    <col min="9477" max="9477" width="6.42578125" style="25" customWidth="1"/>
    <col min="9478" max="9478" width="22.140625" style="25" customWidth="1"/>
    <col min="9479" max="9479" width="15" style="25" customWidth="1"/>
    <col min="9480" max="9480" width="11.28515625" style="25" customWidth="1"/>
    <col min="9481" max="9481" width="13" style="25" customWidth="1"/>
    <col min="9482" max="9482" width="8.7109375" style="25" customWidth="1"/>
    <col min="9483" max="9483" width="10.140625" style="25" customWidth="1"/>
    <col min="9484" max="9484" width="10.28515625" style="25" customWidth="1"/>
    <col min="9485" max="9485" width="8.7109375" style="25" customWidth="1"/>
    <col min="9486" max="9486" width="24" style="25" customWidth="1"/>
    <col min="9487" max="9487" width="13.140625" style="25" customWidth="1"/>
    <col min="9488" max="9488" width="11.28515625" style="25" customWidth="1"/>
    <col min="9489" max="9489" width="10.5703125" style="25" customWidth="1"/>
    <col min="9490" max="9490" width="10.140625" style="25" customWidth="1"/>
    <col min="9491" max="9491" width="16.7109375" style="25" customWidth="1"/>
    <col min="9492" max="9492" width="15.140625" style="25" customWidth="1"/>
    <col min="9493" max="9731" width="9.140625" style="25"/>
    <col min="9732" max="9732" width="2.85546875" style="25" customWidth="1"/>
    <col min="9733" max="9733" width="6.42578125" style="25" customWidth="1"/>
    <col min="9734" max="9734" width="22.140625" style="25" customWidth="1"/>
    <col min="9735" max="9735" width="15" style="25" customWidth="1"/>
    <col min="9736" max="9736" width="11.28515625" style="25" customWidth="1"/>
    <col min="9737" max="9737" width="13" style="25" customWidth="1"/>
    <col min="9738" max="9738" width="8.7109375" style="25" customWidth="1"/>
    <col min="9739" max="9739" width="10.140625" style="25" customWidth="1"/>
    <col min="9740" max="9740" width="10.28515625" style="25" customWidth="1"/>
    <col min="9741" max="9741" width="8.7109375" style="25" customWidth="1"/>
    <col min="9742" max="9742" width="24" style="25" customWidth="1"/>
    <col min="9743" max="9743" width="13.140625" style="25" customWidth="1"/>
    <col min="9744" max="9744" width="11.28515625" style="25" customWidth="1"/>
    <col min="9745" max="9745" width="10.5703125" style="25" customWidth="1"/>
    <col min="9746" max="9746" width="10.140625" style="25" customWidth="1"/>
    <col min="9747" max="9747" width="16.7109375" style="25" customWidth="1"/>
    <col min="9748" max="9748" width="15.140625" style="25" customWidth="1"/>
    <col min="9749" max="9987" width="9.140625" style="25"/>
    <col min="9988" max="9988" width="2.85546875" style="25" customWidth="1"/>
    <col min="9989" max="9989" width="6.42578125" style="25" customWidth="1"/>
    <col min="9990" max="9990" width="22.140625" style="25" customWidth="1"/>
    <col min="9991" max="9991" width="15" style="25" customWidth="1"/>
    <col min="9992" max="9992" width="11.28515625" style="25" customWidth="1"/>
    <col min="9993" max="9993" width="13" style="25" customWidth="1"/>
    <col min="9994" max="9994" width="8.7109375" style="25" customWidth="1"/>
    <col min="9995" max="9995" width="10.140625" style="25" customWidth="1"/>
    <col min="9996" max="9996" width="10.28515625" style="25" customWidth="1"/>
    <col min="9997" max="9997" width="8.7109375" style="25" customWidth="1"/>
    <col min="9998" max="9998" width="24" style="25" customWidth="1"/>
    <col min="9999" max="9999" width="13.140625" style="25" customWidth="1"/>
    <col min="10000" max="10000" width="11.28515625" style="25" customWidth="1"/>
    <col min="10001" max="10001" width="10.5703125" style="25" customWidth="1"/>
    <col min="10002" max="10002" width="10.140625" style="25" customWidth="1"/>
    <col min="10003" max="10003" width="16.7109375" style="25" customWidth="1"/>
    <col min="10004" max="10004" width="15.140625" style="25" customWidth="1"/>
    <col min="10005" max="10243" width="9.140625" style="25"/>
    <col min="10244" max="10244" width="2.85546875" style="25" customWidth="1"/>
    <col min="10245" max="10245" width="6.42578125" style="25" customWidth="1"/>
    <col min="10246" max="10246" width="22.140625" style="25" customWidth="1"/>
    <col min="10247" max="10247" width="15" style="25" customWidth="1"/>
    <col min="10248" max="10248" width="11.28515625" style="25" customWidth="1"/>
    <col min="10249" max="10249" width="13" style="25" customWidth="1"/>
    <col min="10250" max="10250" width="8.7109375" style="25" customWidth="1"/>
    <col min="10251" max="10251" width="10.140625" style="25" customWidth="1"/>
    <col min="10252" max="10252" width="10.28515625" style="25" customWidth="1"/>
    <col min="10253" max="10253" width="8.7109375" style="25" customWidth="1"/>
    <col min="10254" max="10254" width="24" style="25" customWidth="1"/>
    <col min="10255" max="10255" width="13.140625" style="25" customWidth="1"/>
    <col min="10256" max="10256" width="11.28515625" style="25" customWidth="1"/>
    <col min="10257" max="10257" width="10.5703125" style="25" customWidth="1"/>
    <col min="10258" max="10258" width="10.140625" style="25" customWidth="1"/>
    <col min="10259" max="10259" width="16.7109375" style="25" customWidth="1"/>
    <col min="10260" max="10260" width="15.140625" style="25" customWidth="1"/>
    <col min="10261" max="10499" width="9.140625" style="25"/>
    <col min="10500" max="10500" width="2.85546875" style="25" customWidth="1"/>
    <col min="10501" max="10501" width="6.42578125" style="25" customWidth="1"/>
    <col min="10502" max="10502" width="22.140625" style="25" customWidth="1"/>
    <col min="10503" max="10503" width="15" style="25" customWidth="1"/>
    <col min="10504" max="10504" width="11.28515625" style="25" customWidth="1"/>
    <col min="10505" max="10505" width="13" style="25" customWidth="1"/>
    <col min="10506" max="10506" width="8.7109375" style="25" customWidth="1"/>
    <col min="10507" max="10507" width="10.140625" style="25" customWidth="1"/>
    <col min="10508" max="10508" width="10.28515625" style="25" customWidth="1"/>
    <col min="10509" max="10509" width="8.7109375" style="25" customWidth="1"/>
    <col min="10510" max="10510" width="24" style="25" customWidth="1"/>
    <col min="10511" max="10511" width="13.140625" style="25" customWidth="1"/>
    <col min="10512" max="10512" width="11.28515625" style="25" customWidth="1"/>
    <col min="10513" max="10513" width="10.5703125" style="25" customWidth="1"/>
    <col min="10514" max="10514" width="10.140625" style="25" customWidth="1"/>
    <col min="10515" max="10515" width="16.7109375" style="25" customWidth="1"/>
    <col min="10516" max="10516" width="15.140625" style="25" customWidth="1"/>
    <col min="10517" max="10755" width="9.140625" style="25"/>
    <col min="10756" max="10756" width="2.85546875" style="25" customWidth="1"/>
    <col min="10757" max="10757" width="6.42578125" style="25" customWidth="1"/>
    <col min="10758" max="10758" width="22.140625" style="25" customWidth="1"/>
    <col min="10759" max="10759" width="15" style="25" customWidth="1"/>
    <col min="10760" max="10760" width="11.28515625" style="25" customWidth="1"/>
    <col min="10761" max="10761" width="13" style="25" customWidth="1"/>
    <col min="10762" max="10762" width="8.7109375" style="25" customWidth="1"/>
    <col min="10763" max="10763" width="10.140625" style="25" customWidth="1"/>
    <col min="10764" max="10764" width="10.28515625" style="25" customWidth="1"/>
    <col min="10765" max="10765" width="8.7109375" style="25" customWidth="1"/>
    <col min="10766" max="10766" width="24" style="25" customWidth="1"/>
    <col min="10767" max="10767" width="13.140625" style="25" customWidth="1"/>
    <col min="10768" max="10768" width="11.28515625" style="25" customWidth="1"/>
    <col min="10769" max="10769" width="10.5703125" style="25" customWidth="1"/>
    <col min="10770" max="10770" width="10.140625" style="25" customWidth="1"/>
    <col min="10771" max="10771" width="16.7109375" style="25" customWidth="1"/>
    <col min="10772" max="10772" width="15.140625" style="25" customWidth="1"/>
    <col min="10773" max="11011" width="9.140625" style="25"/>
    <col min="11012" max="11012" width="2.85546875" style="25" customWidth="1"/>
    <col min="11013" max="11013" width="6.42578125" style="25" customWidth="1"/>
    <col min="11014" max="11014" width="22.140625" style="25" customWidth="1"/>
    <col min="11015" max="11015" width="15" style="25" customWidth="1"/>
    <col min="11016" max="11016" width="11.28515625" style="25" customWidth="1"/>
    <col min="11017" max="11017" width="13" style="25" customWidth="1"/>
    <col min="11018" max="11018" width="8.7109375" style="25" customWidth="1"/>
    <col min="11019" max="11019" width="10.140625" style="25" customWidth="1"/>
    <col min="11020" max="11020" width="10.28515625" style="25" customWidth="1"/>
    <col min="11021" max="11021" width="8.7109375" style="25" customWidth="1"/>
    <col min="11022" max="11022" width="24" style="25" customWidth="1"/>
    <col min="11023" max="11023" width="13.140625" style="25" customWidth="1"/>
    <col min="11024" max="11024" width="11.28515625" style="25" customWidth="1"/>
    <col min="11025" max="11025" width="10.5703125" style="25" customWidth="1"/>
    <col min="11026" max="11026" width="10.140625" style="25" customWidth="1"/>
    <col min="11027" max="11027" width="16.7109375" style="25" customWidth="1"/>
    <col min="11028" max="11028" width="15.140625" style="25" customWidth="1"/>
    <col min="11029" max="11267" width="9.140625" style="25"/>
    <col min="11268" max="11268" width="2.85546875" style="25" customWidth="1"/>
    <col min="11269" max="11269" width="6.42578125" style="25" customWidth="1"/>
    <col min="11270" max="11270" width="22.140625" style="25" customWidth="1"/>
    <col min="11271" max="11271" width="15" style="25" customWidth="1"/>
    <col min="11272" max="11272" width="11.28515625" style="25" customWidth="1"/>
    <col min="11273" max="11273" width="13" style="25" customWidth="1"/>
    <col min="11274" max="11274" width="8.7109375" style="25" customWidth="1"/>
    <col min="11275" max="11275" width="10.140625" style="25" customWidth="1"/>
    <col min="11276" max="11276" width="10.28515625" style="25" customWidth="1"/>
    <col min="11277" max="11277" width="8.7109375" style="25" customWidth="1"/>
    <col min="11278" max="11278" width="24" style="25" customWidth="1"/>
    <col min="11279" max="11279" width="13.140625" style="25" customWidth="1"/>
    <col min="11280" max="11280" width="11.28515625" style="25" customWidth="1"/>
    <col min="11281" max="11281" width="10.5703125" style="25" customWidth="1"/>
    <col min="11282" max="11282" width="10.140625" style="25" customWidth="1"/>
    <col min="11283" max="11283" width="16.7109375" style="25" customWidth="1"/>
    <col min="11284" max="11284" width="15.140625" style="25" customWidth="1"/>
    <col min="11285" max="11523" width="9.140625" style="25"/>
    <col min="11524" max="11524" width="2.85546875" style="25" customWidth="1"/>
    <col min="11525" max="11525" width="6.42578125" style="25" customWidth="1"/>
    <col min="11526" max="11526" width="22.140625" style="25" customWidth="1"/>
    <col min="11527" max="11527" width="15" style="25" customWidth="1"/>
    <col min="11528" max="11528" width="11.28515625" style="25" customWidth="1"/>
    <col min="11529" max="11529" width="13" style="25" customWidth="1"/>
    <col min="11530" max="11530" width="8.7109375" style="25" customWidth="1"/>
    <col min="11531" max="11531" width="10.140625" style="25" customWidth="1"/>
    <col min="11532" max="11532" width="10.28515625" style="25" customWidth="1"/>
    <col min="11533" max="11533" width="8.7109375" style="25" customWidth="1"/>
    <col min="11534" max="11534" width="24" style="25" customWidth="1"/>
    <col min="11535" max="11535" width="13.140625" style="25" customWidth="1"/>
    <col min="11536" max="11536" width="11.28515625" style="25" customWidth="1"/>
    <col min="11537" max="11537" width="10.5703125" style="25" customWidth="1"/>
    <col min="11538" max="11538" width="10.140625" style="25" customWidth="1"/>
    <col min="11539" max="11539" width="16.7109375" style="25" customWidth="1"/>
    <col min="11540" max="11540" width="15.140625" style="25" customWidth="1"/>
    <col min="11541" max="11779" width="9.140625" style="25"/>
    <col min="11780" max="11780" width="2.85546875" style="25" customWidth="1"/>
    <col min="11781" max="11781" width="6.42578125" style="25" customWidth="1"/>
    <col min="11782" max="11782" width="22.140625" style="25" customWidth="1"/>
    <col min="11783" max="11783" width="15" style="25" customWidth="1"/>
    <col min="11784" max="11784" width="11.28515625" style="25" customWidth="1"/>
    <col min="11785" max="11785" width="13" style="25" customWidth="1"/>
    <col min="11786" max="11786" width="8.7109375" style="25" customWidth="1"/>
    <col min="11787" max="11787" width="10.140625" style="25" customWidth="1"/>
    <col min="11788" max="11788" width="10.28515625" style="25" customWidth="1"/>
    <col min="11789" max="11789" width="8.7109375" style="25" customWidth="1"/>
    <col min="11790" max="11790" width="24" style="25" customWidth="1"/>
    <col min="11791" max="11791" width="13.140625" style="25" customWidth="1"/>
    <col min="11792" max="11792" width="11.28515625" style="25" customWidth="1"/>
    <col min="11793" max="11793" width="10.5703125" style="25" customWidth="1"/>
    <col min="11794" max="11794" width="10.140625" style="25" customWidth="1"/>
    <col min="11795" max="11795" width="16.7109375" style="25" customWidth="1"/>
    <col min="11796" max="11796" width="15.140625" style="25" customWidth="1"/>
    <col min="11797" max="12035" width="9.140625" style="25"/>
    <col min="12036" max="12036" width="2.85546875" style="25" customWidth="1"/>
    <col min="12037" max="12037" width="6.42578125" style="25" customWidth="1"/>
    <col min="12038" max="12038" width="22.140625" style="25" customWidth="1"/>
    <col min="12039" max="12039" width="15" style="25" customWidth="1"/>
    <col min="12040" max="12040" width="11.28515625" style="25" customWidth="1"/>
    <col min="12041" max="12041" width="13" style="25" customWidth="1"/>
    <col min="12042" max="12042" width="8.7109375" style="25" customWidth="1"/>
    <col min="12043" max="12043" width="10.140625" style="25" customWidth="1"/>
    <col min="12044" max="12044" width="10.28515625" style="25" customWidth="1"/>
    <col min="12045" max="12045" width="8.7109375" style="25" customWidth="1"/>
    <col min="12046" max="12046" width="24" style="25" customWidth="1"/>
    <col min="12047" max="12047" width="13.140625" style="25" customWidth="1"/>
    <col min="12048" max="12048" width="11.28515625" style="25" customWidth="1"/>
    <col min="12049" max="12049" width="10.5703125" style="25" customWidth="1"/>
    <col min="12050" max="12050" width="10.140625" style="25" customWidth="1"/>
    <col min="12051" max="12051" width="16.7109375" style="25" customWidth="1"/>
    <col min="12052" max="12052" width="15.140625" style="25" customWidth="1"/>
    <col min="12053" max="12291" width="9.140625" style="25"/>
    <col min="12292" max="12292" width="2.85546875" style="25" customWidth="1"/>
    <col min="12293" max="12293" width="6.42578125" style="25" customWidth="1"/>
    <col min="12294" max="12294" width="22.140625" style="25" customWidth="1"/>
    <col min="12295" max="12295" width="15" style="25" customWidth="1"/>
    <col min="12296" max="12296" width="11.28515625" style="25" customWidth="1"/>
    <col min="12297" max="12297" width="13" style="25" customWidth="1"/>
    <col min="12298" max="12298" width="8.7109375" style="25" customWidth="1"/>
    <col min="12299" max="12299" width="10.140625" style="25" customWidth="1"/>
    <col min="12300" max="12300" width="10.28515625" style="25" customWidth="1"/>
    <col min="12301" max="12301" width="8.7109375" style="25" customWidth="1"/>
    <col min="12302" max="12302" width="24" style="25" customWidth="1"/>
    <col min="12303" max="12303" width="13.140625" style="25" customWidth="1"/>
    <col min="12304" max="12304" width="11.28515625" style="25" customWidth="1"/>
    <col min="12305" max="12305" width="10.5703125" style="25" customWidth="1"/>
    <col min="12306" max="12306" width="10.140625" style="25" customWidth="1"/>
    <col min="12307" max="12307" width="16.7109375" style="25" customWidth="1"/>
    <col min="12308" max="12308" width="15.140625" style="25" customWidth="1"/>
    <col min="12309" max="12547" width="9.140625" style="25"/>
    <col min="12548" max="12548" width="2.85546875" style="25" customWidth="1"/>
    <col min="12549" max="12549" width="6.42578125" style="25" customWidth="1"/>
    <col min="12550" max="12550" width="22.140625" style="25" customWidth="1"/>
    <col min="12551" max="12551" width="15" style="25" customWidth="1"/>
    <col min="12552" max="12552" width="11.28515625" style="25" customWidth="1"/>
    <col min="12553" max="12553" width="13" style="25" customWidth="1"/>
    <col min="12554" max="12554" width="8.7109375" style="25" customWidth="1"/>
    <col min="12555" max="12555" width="10.140625" style="25" customWidth="1"/>
    <col min="12556" max="12556" width="10.28515625" style="25" customWidth="1"/>
    <col min="12557" max="12557" width="8.7109375" style="25" customWidth="1"/>
    <col min="12558" max="12558" width="24" style="25" customWidth="1"/>
    <col min="12559" max="12559" width="13.140625" style="25" customWidth="1"/>
    <col min="12560" max="12560" width="11.28515625" style="25" customWidth="1"/>
    <col min="12561" max="12561" width="10.5703125" style="25" customWidth="1"/>
    <col min="12562" max="12562" width="10.140625" style="25" customWidth="1"/>
    <col min="12563" max="12563" width="16.7109375" style="25" customWidth="1"/>
    <col min="12564" max="12564" width="15.140625" style="25" customWidth="1"/>
    <col min="12565" max="12803" width="9.140625" style="25"/>
    <col min="12804" max="12804" width="2.85546875" style="25" customWidth="1"/>
    <col min="12805" max="12805" width="6.42578125" style="25" customWidth="1"/>
    <col min="12806" max="12806" width="22.140625" style="25" customWidth="1"/>
    <col min="12807" max="12807" width="15" style="25" customWidth="1"/>
    <col min="12808" max="12808" width="11.28515625" style="25" customWidth="1"/>
    <col min="12809" max="12809" width="13" style="25" customWidth="1"/>
    <col min="12810" max="12810" width="8.7109375" style="25" customWidth="1"/>
    <col min="12811" max="12811" width="10.140625" style="25" customWidth="1"/>
    <col min="12812" max="12812" width="10.28515625" style="25" customWidth="1"/>
    <col min="12813" max="12813" width="8.7109375" style="25" customWidth="1"/>
    <col min="12814" max="12814" width="24" style="25" customWidth="1"/>
    <col min="12815" max="12815" width="13.140625" style="25" customWidth="1"/>
    <col min="12816" max="12816" width="11.28515625" style="25" customWidth="1"/>
    <col min="12817" max="12817" width="10.5703125" style="25" customWidth="1"/>
    <col min="12818" max="12818" width="10.140625" style="25" customWidth="1"/>
    <col min="12819" max="12819" width="16.7109375" style="25" customWidth="1"/>
    <col min="12820" max="12820" width="15.140625" style="25" customWidth="1"/>
    <col min="12821" max="13059" width="9.140625" style="25"/>
    <col min="13060" max="13060" width="2.85546875" style="25" customWidth="1"/>
    <col min="13061" max="13061" width="6.42578125" style="25" customWidth="1"/>
    <col min="13062" max="13062" width="22.140625" style="25" customWidth="1"/>
    <col min="13063" max="13063" width="15" style="25" customWidth="1"/>
    <col min="13064" max="13064" width="11.28515625" style="25" customWidth="1"/>
    <col min="13065" max="13065" width="13" style="25" customWidth="1"/>
    <col min="13066" max="13066" width="8.7109375" style="25" customWidth="1"/>
    <col min="13067" max="13067" width="10.140625" style="25" customWidth="1"/>
    <col min="13068" max="13068" width="10.28515625" style="25" customWidth="1"/>
    <col min="13069" max="13069" width="8.7109375" style="25" customWidth="1"/>
    <col min="13070" max="13070" width="24" style="25" customWidth="1"/>
    <col min="13071" max="13071" width="13.140625" style="25" customWidth="1"/>
    <col min="13072" max="13072" width="11.28515625" style="25" customWidth="1"/>
    <col min="13073" max="13073" width="10.5703125" style="25" customWidth="1"/>
    <col min="13074" max="13074" width="10.140625" style="25" customWidth="1"/>
    <col min="13075" max="13075" width="16.7109375" style="25" customWidth="1"/>
    <col min="13076" max="13076" width="15.140625" style="25" customWidth="1"/>
    <col min="13077" max="13315" width="9.140625" style="25"/>
    <col min="13316" max="13316" width="2.85546875" style="25" customWidth="1"/>
    <col min="13317" max="13317" width="6.42578125" style="25" customWidth="1"/>
    <col min="13318" max="13318" width="22.140625" style="25" customWidth="1"/>
    <col min="13319" max="13319" width="15" style="25" customWidth="1"/>
    <col min="13320" max="13320" width="11.28515625" style="25" customWidth="1"/>
    <col min="13321" max="13321" width="13" style="25" customWidth="1"/>
    <col min="13322" max="13322" width="8.7109375" style="25" customWidth="1"/>
    <col min="13323" max="13323" width="10.140625" style="25" customWidth="1"/>
    <col min="13324" max="13324" width="10.28515625" style="25" customWidth="1"/>
    <col min="13325" max="13325" width="8.7109375" style="25" customWidth="1"/>
    <col min="13326" max="13326" width="24" style="25" customWidth="1"/>
    <col min="13327" max="13327" width="13.140625" style="25" customWidth="1"/>
    <col min="13328" max="13328" width="11.28515625" style="25" customWidth="1"/>
    <col min="13329" max="13329" width="10.5703125" style="25" customWidth="1"/>
    <col min="13330" max="13330" width="10.140625" style="25" customWidth="1"/>
    <col min="13331" max="13331" width="16.7109375" style="25" customWidth="1"/>
    <col min="13332" max="13332" width="15.140625" style="25" customWidth="1"/>
    <col min="13333" max="13571" width="9.140625" style="25"/>
    <col min="13572" max="13572" width="2.85546875" style="25" customWidth="1"/>
    <col min="13573" max="13573" width="6.42578125" style="25" customWidth="1"/>
    <col min="13574" max="13574" width="22.140625" style="25" customWidth="1"/>
    <col min="13575" max="13575" width="15" style="25" customWidth="1"/>
    <col min="13576" max="13576" width="11.28515625" style="25" customWidth="1"/>
    <col min="13577" max="13577" width="13" style="25" customWidth="1"/>
    <col min="13578" max="13578" width="8.7109375" style="25" customWidth="1"/>
    <col min="13579" max="13579" width="10.140625" style="25" customWidth="1"/>
    <col min="13580" max="13580" width="10.28515625" style="25" customWidth="1"/>
    <col min="13581" max="13581" width="8.7109375" style="25" customWidth="1"/>
    <col min="13582" max="13582" width="24" style="25" customWidth="1"/>
    <col min="13583" max="13583" width="13.140625" style="25" customWidth="1"/>
    <col min="13584" max="13584" width="11.28515625" style="25" customWidth="1"/>
    <col min="13585" max="13585" width="10.5703125" style="25" customWidth="1"/>
    <col min="13586" max="13586" width="10.140625" style="25" customWidth="1"/>
    <col min="13587" max="13587" width="16.7109375" style="25" customWidth="1"/>
    <col min="13588" max="13588" width="15.140625" style="25" customWidth="1"/>
    <col min="13589" max="13827" width="9.140625" style="25"/>
    <col min="13828" max="13828" width="2.85546875" style="25" customWidth="1"/>
    <col min="13829" max="13829" width="6.42578125" style="25" customWidth="1"/>
    <col min="13830" max="13830" width="22.140625" style="25" customWidth="1"/>
    <col min="13831" max="13831" width="15" style="25" customWidth="1"/>
    <col min="13832" max="13832" width="11.28515625" style="25" customWidth="1"/>
    <col min="13833" max="13833" width="13" style="25" customWidth="1"/>
    <col min="13834" max="13834" width="8.7109375" style="25" customWidth="1"/>
    <col min="13835" max="13835" width="10.140625" style="25" customWidth="1"/>
    <col min="13836" max="13836" width="10.28515625" style="25" customWidth="1"/>
    <col min="13837" max="13837" width="8.7109375" style="25" customWidth="1"/>
    <col min="13838" max="13838" width="24" style="25" customWidth="1"/>
    <col min="13839" max="13839" width="13.140625" style="25" customWidth="1"/>
    <col min="13840" max="13840" width="11.28515625" style="25" customWidth="1"/>
    <col min="13841" max="13841" width="10.5703125" style="25" customWidth="1"/>
    <col min="13842" max="13842" width="10.140625" style="25" customWidth="1"/>
    <col min="13843" max="13843" width="16.7109375" style="25" customWidth="1"/>
    <col min="13844" max="13844" width="15.140625" style="25" customWidth="1"/>
    <col min="13845" max="14083" width="9.140625" style="25"/>
    <col min="14084" max="14084" width="2.85546875" style="25" customWidth="1"/>
    <col min="14085" max="14085" width="6.42578125" style="25" customWidth="1"/>
    <col min="14086" max="14086" width="22.140625" style="25" customWidth="1"/>
    <col min="14087" max="14087" width="15" style="25" customWidth="1"/>
    <col min="14088" max="14088" width="11.28515625" style="25" customWidth="1"/>
    <col min="14089" max="14089" width="13" style="25" customWidth="1"/>
    <col min="14090" max="14090" width="8.7109375" style="25" customWidth="1"/>
    <col min="14091" max="14091" width="10.140625" style="25" customWidth="1"/>
    <col min="14092" max="14092" width="10.28515625" style="25" customWidth="1"/>
    <col min="14093" max="14093" width="8.7109375" style="25" customWidth="1"/>
    <col min="14094" max="14094" width="24" style="25" customWidth="1"/>
    <col min="14095" max="14095" width="13.140625" style="25" customWidth="1"/>
    <col min="14096" max="14096" width="11.28515625" style="25" customWidth="1"/>
    <col min="14097" max="14097" width="10.5703125" style="25" customWidth="1"/>
    <col min="14098" max="14098" width="10.140625" style="25" customWidth="1"/>
    <col min="14099" max="14099" width="16.7109375" style="25" customWidth="1"/>
    <col min="14100" max="14100" width="15.140625" style="25" customWidth="1"/>
    <col min="14101" max="14339" width="9.140625" style="25"/>
    <col min="14340" max="14340" width="2.85546875" style="25" customWidth="1"/>
    <col min="14341" max="14341" width="6.42578125" style="25" customWidth="1"/>
    <col min="14342" max="14342" width="22.140625" style="25" customWidth="1"/>
    <col min="14343" max="14343" width="15" style="25" customWidth="1"/>
    <col min="14344" max="14344" width="11.28515625" style="25" customWidth="1"/>
    <col min="14345" max="14345" width="13" style="25" customWidth="1"/>
    <col min="14346" max="14346" width="8.7109375" style="25" customWidth="1"/>
    <col min="14347" max="14347" width="10.140625" style="25" customWidth="1"/>
    <col min="14348" max="14348" width="10.28515625" style="25" customWidth="1"/>
    <col min="14349" max="14349" width="8.7109375" style="25" customWidth="1"/>
    <col min="14350" max="14350" width="24" style="25" customWidth="1"/>
    <col min="14351" max="14351" width="13.140625" style="25" customWidth="1"/>
    <col min="14352" max="14352" width="11.28515625" style="25" customWidth="1"/>
    <col min="14353" max="14353" width="10.5703125" style="25" customWidth="1"/>
    <col min="14354" max="14354" width="10.140625" style="25" customWidth="1"/>
    <col min="14355" max="14355" width="16.7109375" style="25" customWidth="1"/>
    <col min="14356" max="14356" width="15.140625" style="25" customWidth="1"/>
    <col min="14357" max="14595" width="9.140625" style="25"/>
    <col min="14596" max="14596" width="2.85546875" style="25" customWidth="1"/>
    <col min="14597" max="14597" width="6.42578125" style="25" customWidth="1"/>
    <col min="14598" max="14598" width="22.140625" style="25" customWidth="1"/>
    <col min="14599" max="14599" width="15" style="25" customWidth="1"/>
    <col min="14600" max="14600" width="11.28515625" style="25" customWidth="1"/>
    <col min="14601" max="14601" width="13" style="25" customWidth="1"/>
    <col min="14602" max="14602" width="8.7109375" style="25" customWidth="1"/>
    <col min="14603" max="14603" width="10.140625" style="25" customWidth="1"/>
    <col min="14604" max="14604" width="10.28515625" style="25" customWidth="1"/>
    <col min="14605" max="14605" width="8.7109375" style="25" customWidth="1"/>
    <col min="14606" max="14606" width="24" style="25" customWidth="1"/>
    <col min="14607" max="14607" width="13.140625" style="25" customWidth="1"/>
    <col min="14608" max="14608" width="11.28515625" style="25" customWidth="1"/>
    <col min="14609" max="14609" width="10.5703125" style="25" customWidth="1"/>
    <col min="14610" max="14610" width="10.140625" style="25" customWidth="1"/>
    <col min="14611" max="14611" width="16.7109375" style="25" customWidth="1"/>
    <col min="14612" max="14612" width="15.140625" style="25" customWidth="1"/>
    <col min="14613" max="14851" width="9.140625" style="25"/>
    <col min="14852" max="14852" width="2.85546875" style="25" customWidth="1"/>
    <col min="14853" max="14853" width="6.42578125" style="25" customWidth="1"/>
    <col min="14854" max="14854" width="22.140625" style="25" customWidth="1"/>
    <col min="14855" max="14855" width="15" style="25" customWidth="1"/>
    <col min="14856" max="14856" width="11.28515625" style="25" customWidth="1"/>
    <col min="14857" max="14857" width="13" style="25" customWidth="1"/>
    <col min="14858" max="14858" width="8.7109375" style="25" customWidth="1"/>
    <col min="14859" max="14859" width="10.140625" style="25" customWidth="1"/>
    <col min="14860" max="14860" width="10.28515625" style="25" customWidth="1"/>
    <col min="14861" max="14861" width="8.7109375" style="25" customWidth="1"/>
    <col min="14862" max="14862" width="24" style="25" customWidth="1"/>
    <col min="14863" max="14863" width="13.140625" style="25" customWidth="1"/>
    <col min="14864" max="14864" width="11.28515625" style="25" customWidth="1"/>
    <col min="14865" max="14865" width="10.5703125" style="25" customWidth="1"/>
    <col min="14866" max="14866" width="10.140625" style="25" customWidth="1"/>
    <col min="14867" max="14867" width="16.7109375" style="25" customWidth="1"/>
    <col min="14868" max="14868" width="15.140625" style="25" customWidth="1"/>
    <col min="14869" max="15107" width="9.140625" style="25"/>
    <col min="15108" max="15108" width="2.85546875" style="25" customWidth="1"/>
    <col min="15109" max="15109" width="6.42578125" style="25" customWidth="1"/>
    <col min="15110" max="15110" width="22.140625" style="25" customWidth="1"/>
    <col min="15111" max="15111" width="15" style="25" customWidth="1"/>
    <col min="15112" max="15112" width="11.28515625" style="25" customWidth="1"/>
    <col min="15113" max="15113" width="13" style="25" customWidth="1"/>
    <col min="15114" max="15114" width="8.7109375" style="25" customWidth="1"/>
    <col min="15115" max="15115" width="10.140625" style="25" customWidth="1"/>
    <col min="15116" max="15116" width="10.28515625" style="25" customWidth="1"/>
    <col min="15117" max="15117" width="8.7109375" style="25" customWidth="1"/>
    <col min="15118" max="15118" width="24" style="25" customWidth="1"/>
    <col min="15119" max="15119" width="13.140625" style="25" customWidth="1"/>
    <col min="15120" max="15120" width="11.28515625" style="25" customWidth="1"/>
    <col min="15121" max="15121" width="10.5703125" style="25" customWidth="1"/>
    <col min="15122" max="15122" width="10.140625" style="25" customWidth="1"/>
    <col min="15123" max="15123" width="16.7109375" style="25" customWidth="1"/>
    <col min="15124" max="15124" width="15.140625" style="25" customWidth="1"/>
    <col min="15125" max="15363" width="9.140625" style="25"/>
    <col min="15364" max="15364" width="2.85546875" style="25" customWidth="1"/>
    <col min="15365" max="15365" width="6.42578125" style="25" customWidth="1"/>
    <col min="15366" max="15366" width="22.140625" style="25" customWidth="1"/>
    <col min="15367" max="15367" width="15" style="25" customWidth="1"/>
    <col min="15368" max="15368" width="11.28515625" style="25" customWidth="1"/>
    <col min="15369" max="15369" width="13" style="25" customWidth="1"/>
    <col min="15370" max="15370" width="8.7109375" style="25" customWidth="1"/>
    <col min="15371" max="15371" width="10.140625" style="25" customWidth="1"/>
    <col min="15372" max="15372" width="10.28515625" style="25" customWidth="1"/>
    <col min="15373" max="15373" width="8.7109375" style="25" customWidth="1"/>
    <col min="15374" max="15374" width="24" style="25" customWidth="1"/>
    <col min="15375" max="15375" width="13.140625" style="25" customWidth="1"/>
    <col min="15376" max="15376" width="11.28515625" style="25" customWidth="1"/>
    <col min="15377" max="15377" width="10.5703125" style="25" customWidth="1"/>
    <col min="15378" max="15378" width="10.140625" style="25" customWidth="1"/>
    <col min="15379" max="15379" width="16.7109375" style="25" customWidth="1"/>
    <col min="15380" max="15380" width="15.140625" style="25" customWidth="1"/>
    <col min="15381" max="15619" width="9.140625" style="25"/>
    <col min="15620" max="15620" width="2.85546875" style="25" customWidth="1"/>
    <col min="15621" max="15621" width="6.42578125" style="25" customWidth="1"/>
    <col min="15622" max="15622" width="22.140625" style="25" customWidth="1"/>
    <col min="15623" max="15623" width="15" style="25" customWidth="1"/>
    <col min="15624" max="15624" width="11.28515625" style="25" customWidth="1"/>
    <col min="15625" max="15625" width="13" style="25" customWidth="1"/>
    <col min="15626" max="15626" width="8.7109375" style="25" customWidth="1"/>
    <col min="15627" max="15627" width="10.140625" style="25" customWidth="1"/>
    <col min="15628" max="15628" width="10.28515625" style="25" customWidth="1"/>
    <col min="15629" max="15629" width="8.7109375" style="25" customWidth="1"/>
    <col min="15630" max="15630" width="24" style="25" customWidth="1"/>
    <col min="15631" max="15631" width="13.140625" style="25" customWidth="1"/>
    <col min="15632" max="15632" width="11.28515625" style="25" customWidth="1"/>
    <col min="15633" max="15633" width="10.5703125" style="25" customWidth="1"/>
    <col min="15634" max="15634" width="10.140625" style="25" customWidth="1"/>
    <col min="15635" max="15635" width="16.7109375" style="25" customWidth="1"/>
    <col min="15636" max="15636" width="15.140625" style="25" customWidth="1"/>
    <col min="15637" max="15875" width="9.140625" style="25"/>
    <col min="15876" max="15876" width="2.85546875" style="25" customWidth="1"/>
    <col min="15877" max="15877" width="6.42578125" style="25" customWidth="1"/>
    <col min="15878" max="15878" width="22.140625" style="25" customWidth="1"/>
    <col min="15879" max="15879" width="15" style="25" customWidth="1"/>
    <col min="15880" max="15880" width="11.28515625" style="25" customWidth="1"/>
    <col min="15881" max="15881" width="13" style="25" customWidth="1"/>
    <col min="15882" max="15882" width="8.7109375" style="25" customWidth="1"/>
    <col min="15883" max="15883" width="10.140625" style="25" customWidth="1"/>
    <col min="15884" max="15884" width="10.28515625" style="25" customWidth="1"/>
    <col min="15885" max="15885" width="8.7109375" style="25" customWidth="1"/>
    <col min="15886" max="15886" width="24" style="25" customWidth="1"/>
    <col min="15887" max="15887" width="13.140625" style="25" customWidth="1"/>
    <col min="15888" max="15888" width="11.28515625" style="25" customWidth="1"/>
    <col min="15889" max="15889" width="10.5703125" style="25" customWidth="1"/>
    <col min="15890" max="15890" width="10.140625" style="25" customWidth="1"/>
    <col min="15891" max="15891" width="16.7109375" style="25" customWidth="1"/>
    <col min="15892" max="15892" width="15.140625" style="25" customWidth="1"/>
    <col min="15893" max="16131" width="9.140625" style="25"/>
    <col min="16132" max="16132" width="2.85546875" style="25" customWidth="1"/>
    <col min="16133" max="16133" width="6.42578125" style="25" customWidth="1"/>
    <col min="16134" max="16134" width="22.140625" style="25" customWidth="1"/>
    <col min="16135" max="16135" width="15" style="25" customWidth="1"/>
    <col min="16136" max="16136" width="11.28515625" style="25" customWidth="1"/>
    <col min="16137" max="16137" width="13" style="25" customWidth="1"/>
    <col min="16138" max="16138" width="8.7109375" style="25" customWidth="1"/>
    <col min="16139" max="16139" width="10.140625" style="25" customWidth="1"/>
    <col min="16140" max="16140" width="10.28515625" style="25" customWidth="1"/>
    <col min="16141" max="16141" width="8.7109375" style="25" customWidth="1"/>
    <col min="16142" max="16142" width="24" style="25" customWidth="1"/>
    <col min="16143" max="16143" width="13.140625" style="25" customWidth="1"/>
    <col min="16144" max="16144" width="11.28515625" style="25" customWidth="1"/>
    <col min="16145" max="16145" width="10.5703125" style="25" customWidth="1"/>
    <col min="16146" max="16146" width="10.140625" style="25" customWidth="1"/>
    <col min="16147" max="16147" width="16.7109375" style="25" customWidth="1"/>
    <col min="16148" max="16148" width="15.140625" style="25" customWidth="1"/>
    <col min="16149" max="16384" width="9.140625" style="25"/>
  </cols>
  <sheetData>
    <row r="1" spans="2:22" s="24" customFormat="1" ht="18.75">
      <c r="B1" s="225" t="s">
        <v>1867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58"/>
      <c r="V1" s="58"/>
    </row>
    <row r="2" spans="2:22" s="24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58"/>
      <c r="V2" s="58"/>
    </row>
    <row r="3" spans="2:22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79"/>
      <c r="R3" s="73"/>
      <c r="S3" s="74"/>
      <c r="T3" s="74"/>
    </row>
    <row r="4" spans="2:22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2" ht="13.5" thickBot="1"/>
    <row r="6" spans="2:22" s="30" customFormat="1" ht="13.5" customHeight="1" thickTop="1">
      <c r="B6" s="256" t="s">
        <v>1833</v>
      </c>
      <c r="C6" s="280" t="s">
        <v>1854</v>
      </c>
      <c r="D6" s="256" t="s">
        <v>1834</v>
      </c>
      <c r="E6" s="293" t="s">
        <v>1866</v>
      </c>
      <c r="F6" s="290" t="s">
        <v>1865</v>
      </c>
      <c r="G6" s="284" t="s">
        <v>1835</v>
      </c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6"/>
      <c r="U6" s="264" t="s">
        <v>1875</v>
      </c>
      <c r="V6" s="264" t="s">
        <v>1876</v>
      </c>
    </row>
    <row r="7" spans="2:22" s="30" customFormat="1" ht="12.75" customHeight="1">
      <c r="B7" s="257"/>
      <c r="C7" s="281"/>
      <c r="D7" s="257"/>
      <c r="E7" s="294"/>
      <c r="F7" s="291"/>
      <c r="G7" s="287" t="s">
        <v>1836</v>
      </c>
      <c r="H7" s="287" t="s">
        <v>1837</v>
      </c>
      <c r="I7" s="287" t="s">
        <v>1838</v>
      </c>
      <c r="J7" s="287" t="s">
        <v>1839</v>
      </c>
      <c r="K7" s="287" t="s">
        <v>1840</v>
      </c>
      <c r="L7" s="287" t="s">
        <v>1841</v>
      </c>
      <c r="M7" s="287" t="s">
        <v>1842</v>
      </c>
      <c r="N7" s="287" t="s">
        <v>1843</v>
      </c>
      <c r="O7" s="287" t="s">
        <v>1844</v>
      </c>
      <c r="P7" s="287" t="s">
        <v>1845</v>
      </c>
      <c r="Q7" s="287" t="s">
        <v>1846</v>
      </c>
      <c r="R7" s="287" t="s">
        <v>1847</v>
      </c>
      <c r="S7" s="287" t="s">
        <v>1848</v>
      </c>
      <c r="T7" s="287" t="s">
        <v>1849</v>
      </c>
      <c r="U7" s="265"/>
      <c r="V7" s="265"/>
    </row>
    <row r="8" spans="2:22" s="30" customFormat="1" ht="12.75" customHeight="1">
      <c r="B8" s="258"/>
      <c r="C8" s="282"/>
      <c r="D8" s="258"/>
      <c r="E8" s="294"/>
      <c r="F8" s="291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65"/>
      <c r="V8" s="265"/>
    </row>
    <row r="9" spans="2:22" s="30" customFormat="1" ht="12.75" customHeight="1" thickBot="1">
      <c r="B9" s="259"/>
      <c r="C9" s="283"/>
      <c r="D9" s="259"/>
      <c r="E9" s="295"/>
      <c r="F9" s="292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66"/>
      <c r="V9" s="266"/>
    </row>
    <row r="10" spans="2:22" s="30" customFormat="1" ht="12.75" customHeight="1">
      <c r="B10" s="122"/>
      <c r="C10" s="128"/>
      <c r="D10" s="122"/>
      <c r="E10" s="129"/>
      <c r="F10" s="130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2"/>
      <c r="V10" s="132"/>
    </row>
    <row r="11" spans="2:22" hidden="1">
      <c r="B11" s="82">
        <v>1</v>
      </c>
      <c r="C11" s="69" t="str">
        <f>'K8 SD_SMP KAB GROBOGAN 2013'!C863</f>
        <v xml:space="preserve"> Brati </v>
      </c>
      <c r="D11" s="70" t="str">
        <f>'K8 SD_SMP KAB GROBOGAN 2013'!D863</f>
        <v>SMP NEGERI 1 BRATI</v>
      </c>
      <c r="E11" s="71">
        <f>'PER TRIWULAN'!X858</f>
        <v>645390000</v>
      </c>
      <c r="F11" s="87">
        <v>645390000</v>
      </c>
      <c r="G11" s="72"/>
      <c r="H11" s="72">
        <v>12280000</v>
      </c>
      <c r="I11" s="72">
        <v>90327500</v>
      </c>
      <c r="J11" s="72">
        <v>127590400</v>
      </c>
      <c r="K11" s="72">
        <v>172197289</v>
      </c>
      <c r="L11" s="72">
        <v>9739811</v>
      </c>
      <c r="M11" s="72">
        <v>27415000</v>
      </c>
      <c r="N11" s="72">
        <v>114450000</v>
      </c>
      <c r="O11" s="72">
        <v>52890000</v>
      </c>
      <c r="P11" s="72"/>
      <c r="Q11" s="72">
        <v>2400000</v>
      </c>
      <c r="R11" s="72">
        <v>5100000</v>
      </c>
      <c r="S11" s="72">
        <v>31000000</v>
      </c>
      <c r="T11" s="72">
        <f>SUM(G11:S11)</f>
        <v>645390000</v>
      </c>
      <c r="U11" s="59">
        <f>E11-F11</f>
        <v>0</v>
      </c>
      <c r="V11" s="59">
        <f>F11-T11</f>
        <v>0</v>
      </c>
    </row>
    <row r="12" spans="2:22" hidden="1">
      <c r="B12" s="79">
        <f>B11+1</f>
        <v>2</v>
      </c>
      <c r="C12" s="69" t="str">
        <f>'K8 SD_SMP KAB GROBOGAN 2013'!C864</f>
        <v xml:space="preserve"> Brati </v>
      </c>
      <c r="D12" s="70" t="str">
        <f>'K8 SD_SMP KAB GROBOGAN 2013'!D864</f>
        <v>SMP NEGERI 2 SATU ATAP BRATI</v>
      </c>
      <c r="E12" s="71">
        <f>'PER TRIWULAN'!X859</f>
        <v>99045000</v>
      </c>
      <c r="F12" s="87">
        <v>99045000</v>
      </c>
      <c r="G12" s="136">
        <v>50000</v>
      </c>
      <c r="H12" s="62">
        <v>8900000</v>
      </c>
      <c r="I12" s="62">
        <v>15544800</v>
      </c>
      <c r="J12" s="62">
        <v>21167350</v>
      </c>
      <c r="K12" s="62">
        <v>7926600</v>
      </c>
      <c r="L12" s="62">
        <v>1576000</v>
      </c>
      <c r="M12" s="62">
        <v>4205000</v>
      </c>
      <c r="N12" s="62">
        <v>19800000</v>
      </c>
      <c r="O12" s="62">
        <v>2025000</v>
      </c>
      <c r="P12" s="62"/>
      <c r="Q12" s="62">
        <v>300000</v>
      </c>
      <c r="R12" s="62"/>
      <c r="S12" s="62">
        <v>17550250</v>
      </c>
      <c r="T12" s="72">
        <f t="shared" ref="T12:T75" si="0">SUM(G12:S12)</f>
        <v>99045000</v>
      </c>
      <c r="U12" s="59">
        <f t="shared" ref="U12:U75" si="1">E12-F12</f>
        <v>0</v>
      </c>
      <c r="V12" s="59">
        <f t="shared" ref="V12:V75" si="2">F12-T12</f>
        <v>0</v>
      </c>
    </row>
    <row r="13" spans="2:22" hidden="1">
      <c r="B13" s="79">
        <f t="shared" ref="B13:B76" si="3">B12+1</f>
        <v>3</v>
      </c>
      <c r="C13" s="69" t="str">
        <f>'K8 SD_SMP KAB GROBOGAN 2013'!C865</f>
        <v xml:space="preserve"> Brati </v>
      </c>
      <c r="D13" s="70" t="str">
        <f>'K8 SD_SMP KAB GROBOGAN 2013'!D865</f>
        <v>SMPT NEGERI 1 Brati</v>
      </c>
      <c r="E13" s="71">
        <f>'PER TRIWULAN'!X860</f>
        <v>30885000</v>
      </c>
      <c r="F13" s="87">
        <v>30885000</v>
      </c>
      <c r="G13" s="62"/>
      <c r="H13" s="62"/>
      <c r="I13" s="62"/>
      <c r="J13" s="62"/>
      <c r="K13" s="62">
        <v>2590000</v>
      </c>
      <c r="L13" s="62"/>
      <c r="M13" s="62"/>
      <c r="N13" s="62">
        <v>18000000</v>
      </c>
      <c r="O13" s="62"/>
      <c r="P13" s="62"/>
      <c r="Q13" s="62"/>
      <c r="R13" s="62"/>
      <c r="S13" s="62"/>
      <c r="T13" s="72">
        <f t="shared" si="0"/>
        <v>20590000</v>
      </c>
      <c r="U13" s="59">
        <f t="shared" si="1"/>
        <v>0</v>
      </c>
      <c r="V13" s="59">
        <f t="shared" si="2"/>
        <v>10295000</v>
      </c>
    </row>
    <row r="14" spans="2:22" hidden="1">
      <c r="B14" s="79">
        <f t="shared" si="3"/>
        <v>4</v>
      </c>
      <c r="C14" s="69" t="str">
        <f>'K8 SD_SMP KAB GROBOGAN 2013'!C866</f>
        <v xml:space="preserve"> Gabus </v>
      </c>
      <c r="D14" s="70" t="str">
        <f>'K8 SD_SMP KAB GROBOGAN 2013'!D866</f>
        <v>SMP NEGERI 1 GABUS</v>
      </c>
      <c r="E14" s="71">
        <f>'PER TRIWULAN'!X861</f>
        <v>721715000</v>
      </c>
      <c r="F14" s="87">
        <v>721715000</v>
      </c>
      <c r="G14" s="62">
        <v>16678200</v>
      </c>
      <c r="H14" s="62">
        <v>19332000</v>
      </c>
      <c r="I14" s="62">
        <v>108227800</v>
      </c>
      <c r="J14" s="62">
        <v>144507350</v>
      </c>
      <c r="K14" s="62">
        <v>115371700</v>
      </c>
      <c r="L14" s="62">
        <v>14435173</v>
      </c>
      <c r="M14" s="62">
        <v>21912000</v>
      </c>
      <c r="N14" s="62">
        <v>132730000</v>
      </c>
      <c r="O14" s="62">
        <v>16060000</v>
      </c>
      <c r="P14" s="62"/>
      <c r="Q14" s="62">
        <v>71592800</v>
      </c>
      <c r="R14" s="62">
        <v>5858000</v>
      </c>
      <c r="S14" s="62">
        <v>54603882</v>
      </c>
      <c r="T14" s="72">
        <f t="shared" si="0"/>
        <v>721308905</v>
      </c>
      <c r="U14" s="59">
        <f t="shared" si="1"/>
        <v>0</v>
      </c>
      <c r="V14" s="59">
        <f t="shared" si="2"/>
        <v>406095</v>
      </c>
    </row>
    <row r="15" spans="2:22" hidden="1">
      <c r="B15" s="79">
        <f t="shared" si="3"/>
        <v>5</v>
      </c>
      <c r="C15" s="69" t="str">
        <f>'K8 SD_SMP KAB GROBOGAN 2013'!C867</f>
        <v xml:space="preserve"> Gabus </v>
      </c>
      <c r="D15" s="70" t="str">
        <f>'K8 SD_SMP KAB GROBOGAN 2013'!D867</f>
        <v>SMP NEGERI 2 GABUS</v>
      </c>
      <c r="E15" s="71">
        <f>'PER TRIWULAN'!X862</f>
        <v>294650000</v>
      </c>
      <c r="F15" s="87">
        <v>294650000</v>
      </c>
      <c r="G15" s="62">
        <v>200000</v>
      </c>
      <c r="H15" s="62">
        <v>11220000</v>
      </c>
      <c r="I15" s="62">
        <v>48561500</v>
      </c>
      <c r="J15" s="62">
        <v>49495900</v>
      </c>
      <c r="K15" s="62">
        <v>29896400</v>
      </c>
      <c r="L15" s="62">
        <v>6162775</v>
      </c>
      <c r="M15" s="62">
        <v>3150000</v>
      </c>
      <c r="N15" s="62">
        <v>51144000</v>
      </c>
      <c r="O15" s="62">
        <v>14725000</v>
      </c>
      <c r="P15" s="62"/>
      <c r="Q15" s="62">
        <v>3000000</v>
      </c>
      <c r="R15" s="62">
        <v>190000</v>
      </c>
      <c r="S15" s="62">
        <v>76903850</v>
      </c>
      <c r="T15" s="72">
        <f t="shared" si="0"/>
        <v>294649425</v>
      </c>
      <c r="U15" s="59">
        <f t="shared" si="1"/>
        <v>0</v>
      </c>
      <c r="V15" s="59">
        <f t="shared" si="2"/>
        <v>575</v>
      </c>
    </row>
    <row r="16" spans="2:22" hidden="1">
      <c r="B16" s="79">
        <f t="shared" si="3"/>
        <v>6</v>
      </c>
      <c r="C16" s="69" t="str">
        <f>'K8 SD_SMP KAB GROBOGAN 2013'!C868</f>
        <v xml:space="preserve"> Gabus </v>
      </c>
      <c r="D16" s="70" t="str">
        <f>'K8 SD_SMP KAB GROBOGAN 2013'!D868</f>
        <v>SMP NEGERI 3 GABUS</v>
      </c>
      <c r="E16" s="71">
        <f>'PER TRIWULAN'!X863</f>
        <v>156555000</v>
      </c>
      <c r="F16" s="87">
        <v>156555000</v>
      </c>
      <c r="G16" s="62">
        <v>4333000</v>
      </c>
      <c r="H16" s="62">
        <v>5095500</v>
      </c>
      <c r="I16" s="62">
        <v>27530500</v>
      </c>
      <c r="J16" s="62">
        <v>38337600</v>
      </c>
      <c r="K16" s="62">
        <v>8145300</v>
      </c>
      <c r="L16" s="62">
        <v>1384000</v>
      </c>
      <c r="M16" s="62">
        <v>16203000</v>
      </c>
      <c r="N16" s="62">
        <v>24837000</v>
      </c>
      <c r="O16" s="62">
        <v>9325000</v>
      </c>
      <c r="P16" s="62"/>
      <c r="Q16" s="62">
        <v>7360000</v>
      </c>
      <c r="R16" s="62">
        <v>519000</v>
      </c>
      <c r="S16" s="62">
        <v>13485100</v>
      </c>
      <c r="T16" s="72">
        <f t="shared" si="0"/>
        <v>156555000</v>
      </c>
      <c r="U16" s="59">
        <f t="shared" si="1"/>
        <v>0</v>
      </c>
      <c r="V16" s="59">
        <f t="shared" si="2"/>
        <v>0</v>
      </c>
    </row>
    <row r="17" spans="2:22" hidden="1">
      <c r="B17" s="79">
        <f t="shared" si="3"/>
        <v>7</v>
      </c>
      <c r="C17" s="69" t="str">
        <f>'K8 SD_SMP KAB GROBOGAN 2013'!C869</f>
        <v xml:space="preserve"> Gabus </v>
      </c>
      <c r="D17" s="70" t="str">
        <f>'K8 SD_SMP KAB GROBOGAN 2013'!D869</f>
        <v>SMP NEGERI 4 Satu Atap Gabus</v>
      </c>
      <c r="E17" s="71">
        <f>'PER TRIWULAN'!X864</f>
        <v>59640000</v>
      </c>
      <c r="F17" s="87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72">
        <f t="shared" si="0"/>
        <v>0</v>
      </c>
      <c r="U17" s="59">
        <f t="shared" si="1"/>
        <v>59640000</v>
      </c>
      <c r="V17" s="59">
        <f t="shared" si="2"/>
        <v>0</v>
      </c>
    </row>
    <row r="18" spans="2:22" hidden="1">
      <c r="B18" s="79">
        <f t="shared" si="3"/>
        <v>8</v>
      </c>
      <c r="C18" s="69" t="str">
        <f>'K8 SD_SMP KAB GROBOGAN 2013'!C870</f>
        <v xml:space="preserve"> Gabus </v>
      </c>
      <c r="D18" s="70" t="str">
        <f>'K8 SD_SMP KAB GROBOGAN 2013'!D870</f>
        <v>SMPT NEGERI 2 Gabus</v>
      </c>
      <c r="E18" s="71">
        <f>'PER TRIWULAN'!X865</f>
        <v>18105000</v>
      </c>
      <c r="F18" s="87">
        <v>18105000</v>
      </c>
      <c r="G18" s="62"/>
      <c r="H18" s="62">
        <v>331000</v>
      </c>
      <c r="I18" s="62">
        <v>4614000</v>
      </c>
      <c r="J18" s="62">
        <v>3062000</v>
      </c>
      <c r="K18" s="62">
        <v>950700</v>
      </c>
      <c r="L18" s="62"/>
      <c r="M18" s="62">
        <v>50000</v>
      </c>
      <c r="N18" s="62">
        <v>7400000</v>
      </c>
      <c r="O18" s="62"/>
      <c r="P18" s="62"/>
      <c r="Q18" s="62">
        <v>720000</v>
      </c>
      <c r="R18" s="62"/>
      <c r="S18" s="62">
        <v>782300</v>
      </c>
      <c r="T18" s="72">
        <f t="shared" si="0"/>
        <v>17910000</v>
      </c>
      <c r="U18" s="59">
        <f t="shared" si="1"/>
        <v>0</v>
      </c>
      <c r="V18" s="59">
        <f t="shared" si="2"/>
        <v>195000</v>
      </c>
    </row>
    <row r="19" spans="2:22" hidden="1">
      <c r="B19" s="79">
        <f t="shared" si="3"/>
        <v>9</v>
      </c>
      <c r="C19" s="69" t="str">
        <f>'K8 SD_SMP KAB GROBOGAN 2013'!C871</f>
        <v xml:space="preserve"> Gabus </v>
      </c>
      <c r="D19" s="70" t="str">
        <f>'K8 SD_SMP KAB GROBOGAN 2013'!D871</f>
        <v>SMP NEGERI 5 Satu Atap Gabus</v>
      </c>
      <c r="E19" s="71">
        <f>'PER TRIWULAN'!X866</f>
        <v>16685000</v>
      </c>
      <c r="F19" s="87">
        <v>16685000</v>
      </c>
      <c r="G19" s="62"/>
      <c r="H19" s="62">
        <v>199400</v>
      </c>
      <c r="I19" s="62">
        <v>2000000</v>
      </c>
      <c r="J19" s="62">
        <v>2800000</v>
      </c>
      <c r="K19" s="62">
        <v>3000000</v>
      </c>
      <c r="L19" s="62">
        <v>600000</v>
      </c>
      <c r="M19" s="62">
        <v>400000</v>
      </c>
      <c r="N19" s="62">
        <v>3400000</v>
      </c>
      <c r="O19" s="62">
        <v>3000000</v>
      </c>
      <c r="P19" s="62"/>
      <c r="Q19" s="62">
        <v>1200000</v>
      </c>
      <c r="R19" s="62"/>
      <c r="S19" s="62">
        <v>85600</v>
      </c>
      <c r="T19" s="72">
        <f t="shared" si="0"/>
        <v>16685000</v>
      </c>
      <c r="U19" s="59">
        <f t="shared" si="1"/>
        <v>0</v>
      </c>
      <c r="V19" s="59">
        <f t="shared" si="2"/>
        <v>0</v>
      </c>
    </row>
    <row r="20" spans="2:22" hidden="1">
      <c r="B20" s="79">
        <f t="shared" si="3"/>
        <v>10</v>
      </c>
      <c r="C20" s="69" t="str">
        <f>'K8 SD_SMP KAB GROBOGAN 2013'!C872</f>
        <v xml:space="preserve"> Geyer </v>
      </c>
      <c r="D20" s="70" t="str">
        <f>'K8 SD_SMP KAB GROBOGAN 2013'!D872</f>
        <v>SMP NEGERI 1 GEYER</v>
      </c>
      <c r="E20" s="71">
        <f>'PER TRIWULAN'!X867</f>
        <v>460080000</v>
      </c>
      <c r="F20" s="87">
        <v>460080000</v>
      </c>
      <c r="G20" s="62"/>
      <c r="H20" s="62">
        <v>2562500</v>
      </c>
      <c r="I20" s="62">
        <v>11020000</v>
      </c>
      <c r="J20" s="62">
        <v>86649000</v>
      </c>
      <c r="K20" s="62">
        <v>163523838</v>
      </c>
      <c r="L20" s="62">
        <v>13704673</v>
      </c>
      <c r="M20" s="62">
        <v>69669000</v>
      </c>
      <c r="N20" s="62">
        <v>86600000</v>
      </c>
      <c r="O20" s="62">
        <v>9120000</v>
      </c>
      <c r="P20" s="62"/>
      <c r="Q20" s="62">
        <v>5400000</v>
      </c>
      <c r="R20" s="62">
        <v>11830000</v>
      </c>
      <c r="S20" s="62"/>
      <c r="T20" s="72">
        <f t="shared" si="0"/>
        <v>460079011</v>
      </c>
      <c r="U20" s="59">
        <f t="shared" si="1"/>
        <v>0</v>
      </c>
      <c r="V20" s="59">
        <f t="shared" si="2"/>
        <v>989</v>
      </c>
    </row>
    <row r="21" spans="2:22" hidden="1">
      <c r="B21" s="79">
        <f t="shared" si="3"/>
        <v>11</v>
      </c>
      <c r="C21" s="69" t="str">
        <f>'K8 SD_SMP KAB GROBOGAN 2013'!C873</f>
        <v xml:space="preserve"> Geyer </v>
      </c>
      <c r="D21" s="70" t="str">
        <f>'K8 SD_SMP KAB GROBOGAN 2013'!D873</f>
        <v>SMP NEGERI 2 GEYER</v>
      </c>
      <c r="E21" s="71">
        <f>'PER TRIWULAN'!X868</f>
        <v>381980000</v>
      </c>
      <c r="F21" s="87">
        <v>381980000</v>
      </c>
      <c r="G21" s="62">
        <v>5590000</v>
      </c>
      <c r="H21" s="62">
        <v>9000000</v>
      </c>
      <c r="I21" s="62">
        <v>17789500</v>
      </c>
      <c r="J21" s="62">
        <v>65955700</v>
      </c>
      <c r="K21" s="62">
        <v>160168156</v>
      </c>
      <c r="L21" s="62">
        <v>22264357</v>
      </c>
      <c r="M21" s="62">
        <v>20213287</v>
      </c>
      <c r="N21" s="62">
        <v>27600000</v>
      </c>
      <c r="O21" s="62">
        <v>34499000</v>
      </c>
      <c r="P21" s="62"/>
      <c r="Q21" s="62">
        <v>3600000</v>
      </c>
      <c r="R21" s="62">
        <v>4000000</v>
      </c>
      <c r="S21" s="62">
        <v>11300000</v>
      </c>
      <c r="T21" s="72">
        <f t="shared" si="0"/>
        <v>381980000</v>
      </c>
      <c r="U21" s="59">
        <f t="shared" si="1"/>
        <v>0</v>
      </c>
      <c r="V21" s="59">
        <f t="shared" si="2"/>
        <v>0</v>
      </c>
    </row>
    <row r="22" spans="2:22" hidden="1">
      <c r="B22" s="79">
        <f t="shared" si="3"/>
        <v>12</v>
      </c>
      <c r="C22" s="69" t="str">
        <f>'K8 SD_SMP KAB GROBOGAN 2013'!C874</f>
        <v xml:space="preserve"> Geyer </v>
      </c>
      <c r="D22" s="70" t="str">
        <f>'K8 SD_SMP KAB GROBOGAN 2013'!D874</f>
        <v>SMP NEGERI 3 GEYER</v>
      </c>
      <c r="E22" s="71">
        <f>'PER TRIWULAN'!X869</f>
        <v>312045000</v>
      </c>
      <c r="F22" s="87">
        <v>312045000</v>
      </c>
      <c r="G22" s="62">
        <v>12145000</v>
      </c>
      <c r="H22" s="62">
        <v>4480000</v>
      </c>
      <c r="I22" s="62">
        <v>41260500</v>
      </c>
      <c r="J22" s="62">
        <v>78306625</v>
      </c>
      <c r="K22" s="62">
        <v>34106050</v>
      </c>
      <c r="L22" s="62">
        <v>14783868</v>
      </c>
      <c r="M22" s="62">
        <v>16442500</v>
      </c>
      <c r="N22" s="62">
        <v>35473000</v>
      </c>
      <c r="O22" s="62">
        <v>6565250</v>
      </c>
      <c r="P22" s="62">
        <v>1350000</v>
      </c>
      <c r="Q22" s="62">
        <v>1200000</v>
      </c>
      <c r="R22" s="62">
        <v>5210000</v>
      </c>
      <c r="S22" s="62">
        <v>60214000</v>
      </c>
      <c r="T22" s="72">
        <f t="shared" si="0"/>
        <v>311536793</v>
      </c>
      <c r="U22" s="59">
        <f t="shared" si="1"/>
        <v>0</v>
      </c>
      <c r="V22" s="59">
        <f t="shared" si="2"/>
        <v>508207</v>
      </c>
    </row>
    <row r="23" spans="2:22" hidden="1">
      <c r="B23" s="79">
        <f t="shared" si="3"/>
        <v>13</v>
      </c>
      <c r="C23" s="69" t="str">
        <f>'K8 SD_SMP KAB GROBOGAN 2013'!C875</f>
        <v xml:space="preserve"> Geyer </v>
      </c>
      <c r="D23" s="70" t="str">
        <f>'K8 SD_SMP KAB GROBOGAN 2013'!D875</f>
        <v>SMP NEGERI 4 GEYER</v>
      </c>
      <c r="E23" s="71">
        <f>'PER TRIWULAN'!X870</f>
        <v>340800000</v>
      </c>
      <c r="F23" s="87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72">
        <f t="shared" si="0"/>
        <v>0</v>
      </c>
      <c r="U23" s="59">
        <f t="shared" si="1"/>
        <v>340800000</v>
      </c>
      <c r="V23" s="59">
        <f t="shared" si="2"/>
        <v>0</v>
      </c>
    </row>
    <row r="24" spans="2:22" hidden="1">
      <c r="B24" s="79">
        <f t="shared" si="3"/>
        <v>14</v>
      </c>
      <c r="C24" s="69" t="str">
        <f>'K8 SD_SMP KAB GROBOGAN 2013'!C876</f>
        <v xml:space="preserve"> Geyer </v>
      </c>
      <c r="D24" s="70" t="str">
        <f>'K8 SD_SMP KAB GROBOGAN 2013'!D876</f>
        <v>SMPN 5 Satu Atap Geyer</v>
      </c>
      <c r="E24" s="71">
        <f>'PER TRIWULAN'!X871</f>
        <v>68515000</v>
      </c>
      <c r="F24" s="87">
        <v>68515000</v>
      </c>
      <c r="G24" s="62"/>
      <c r="H24" s="62">
        <v>1359000</v>
      </c>
      <c r="I24" s="62">
        <v>2074000</v>
      </c>
      <c r="J24" s="62">
        <v>8516200</v>
      </c>
      <c r="K24" s="62">
        <v>12096350</v>
      </c>
      <c r="L24" s="62">
        <v>11303770</v>
      </c>
      <c r="M24" s="62">
        <v>4737500</v>
      </c>
      <c r="N24" s="62">
        <v>13572980</v>
      </c>
      <c r="O24" s="62">
        <v>3028500</v>
      </c>
      <c r="P24" s="62"/>
      <c r="Q24" s="62"/>
      <c r="R24" s="62">
        <v>11826700</v>
      </c>
      <c r="S24" s="62"/>
      <c r="T24" s="72">
        <f t="shared" si="0"/>
        <v>68515000</v>
      </c>
      <c r="U24" s="59">
        <f t="shared" si="1"/>
        <v>0</v>
      </c>
      <c r="V24" s="59">
        <f t="shared" si="2"/>
        <v>0</v>
      </c>
    </row>
    <row r="25" spans="2:22" hidden="1">
      <c r="B25" s="79">
        <f t="shared" si="3"/>
        <v>15</v>
      </c>
      <c r="C25" s="69" t="str">
        <f>'K8 SD_SMP KAB GROBOGAN 2013'!C877</f>
        <v xml:space="preserve"> Godong </v>
      </c>
      <c r="D25" s="70" t="str">
        <f>'K8 SD_SMP KAB GROBOGAN 2013'!D877</f>
        <v>SMP NEGERI 1 GODONG</v>
      </c>
      <c r="E25" s="71">
        <f>'PER TRIWULAN'!X872</f>
        <v>675565000</v>
      </c>
      <c r="F25" s="87">
        <v>675565000</v>
      </c>
      <c r="G25" s="62">
        <v>24300000</v>
      </c>
      <c r="H25" s="62">
        <v>19000000</v>
      </c>
      <c r="I25" s="62">
        <v>149461500</v>
      </c>
      <c r="J25" s="62">
        <v>132577600</v>
      </c>
      <c r="K25" s="62">
        <v>71441800</v>
      </c>
      <c r="L25" s="62">
        <v>17792381</v>
      </c>
      <c r="M25" s="62">
        <v>21040000</v>
      </c>
      <c r="N25" s="62">
        <v>44000000</v>
      </c>
      <c r="O25" s="62">
        <v>11885000</v>
      </c>
      <c r="P25" s="62"/>
      <c r="Q25" s="62">
        <v>6600000</v>
      </c>
      <c r="R25" s="62">
        <v>29675000</v>
      </c>
      <c r="S25" s="62">
        <v>147529000</v>
      </c>
      <c r="T25" s="72">
        <f t="shared" si="0"/>
        <v>675302281</v>
      </c>
      <c r="U25" s="59">
        <f t="shared" si="1"/>
        <v>0</v>
      </c>
      <c r="V25" s="59">
        <f t="shared" si="2"/>
        <v>262719</v>
      </c>
    </row>
    <row r="26" spans="2:22" hidden="1">
      <c r="B26" s="79">
        <f t="shared" si="3"/>
        <v>16</v>
      </c>
      <c r="C26" s="69" t="str">
        <f>'K8 SD_SMP KAB GROBOGAN 2013'!C878</f>
        <v xml:space="preserve"> Godong </v>
      </c>
      <c r="D26" s="70" t="str">
        <f>'K8 SD_SMP KAB GROBOGAN 2013'!D878</f>
        <v>SMP NEGERI 2 GODONG</v>
      </c>
      <c r="E26" s="136">
        <f>'PER TRIWULAN'!X873</f>
        <v>129220000</v>
      </c>
      <c r="F26" s="136">
        <v>129220000</v>
      </c>
      <c r="G26" s="146">
        <v>1515000</v>
      </c>
      <c r="H26" s="146">
        <v>4021000</v>
      </c>
      <c r="I26" s="146">
        <v>24066500</v>
      </c>
      <c r="J26" s="146">
        <v>21446700</v>
      </c>
      <c r="K26" s="146">
        <v>10509550</v>
      </c>
      <c r="L26" s="146">
        <v>5705209</v>
      </c>
      <c r="M26" s="146">
        <v>663000</v>
      </c>
      <c r="N26" s="146">
        <v>26610000</v>
      </c>
      <c r="O26" s="146">
        <v>3537000</v>
      </c>
      <c r="P26" s="146"/>
      <c r="Q26" s="146"/>
      <c r="R26" s="146"/>
      <c r="S26" s="146">
        <v>30281000</v>
      </c>
      <c r="T26" s="136">
        <f t="shared" si="0"/>
        <v>128354959</v>
      </c>
      <c r="U26" s="59">
        <f t="shared" si="1"/>
        <v>0</v>
      </c>
      <c r="V26" s="59">
        <f t="shared" si="2"/>
        <v>865041</v>
      </c>
    </row>
    <row r="27" spans="2:22" hidden="1">
      <c r="B27" s="79">
        <f t="shared" si="3"/>
        <v>17</v>
      </c>
      <c r="C27" s="69" t="str">
        <f>'K8 SD_SMP KAB GROBOGAN 2013'!C879</f>
        <v xml:space="preserve"> Godong </v>
      </c>
      <c r="D27" s="70" t="str">
        <f>'K8 SD_SMP KAB GROBOGAN 2013'!D879</f>
        <v>SMP NEGERI 3 Godong</v>
      </c>
      <c r="E27" s="71">
        <f>'PER TRIWULAN'!X874</f>
        <v>248855000</v>
      </c>
      <c r="F27" s="87">
        <v>248855000</v>
      </c>
      <c r="G27" s="62">
        <v>1020000</v>
      </c>
      <c r="H27" s="62">
        <v>9970000</v>
      </c>
      <c r="I27" s="62">
        <v>35322500</v>
      </c>
      <c r="J27" s="62">
        <v>65383500</v>
      </c>
      <c r="K27" s="62">
        <v>65737000</v>
      </c>
      <c r="L27" s="62">
        <v>23386878</v>
      </c>
      <c r="M27" s="62">
        <v>5255000</v>
      </c>
      <c r="N27" s="62">
        <v>27570000</v>
      </c>
      <c r="O27" s="62">
        <v>8210000</v>
      </c>
      <c r="P27" s="62"/>
      <c r="Q27" s="62">
        <v>3000000</v>
      </c>
      <c r="R27" s="62">
        <v>2500000</v>
      </c>
      <c r="S27" s="62">
        <v>1500000</v>
      </c>
      <c r="T27" s="72">
        <f t="shared" si="0"/>
        <v>248854878</v>
      </c>
      <c r="U27" s="59">
        <f t="shared" si="1"/>
        <v>0</v>
      </c>
      <c r="V27" s="59">
        <f t="shared" si="2"/>
        <v>122</v>
      </c>
    </row>
    <row r="28" spans="2:22" hidden="1">
      <c r="B28" s="79">
        <f t="shared" si="3"/>
        <v>18</v>
      </c>
      <c r="C28" s="69" t="str">
        <f>'K8 SD_SMP KAB GROBOGAN 2013'!C880</f>
        <v xml:space="preserve"> Grobogan </v>
      </c>
      <c r="D28" s="70" t="str">
        <f>'K8 SD_SMP KAB GROBOGAN 2013'!D880</f>
        <v>SMP NEGERI 1 GROBOGAN</v>
      </c>
      <c r="E28" s="71">
        <f>'PER TRIWULAN'!X875</f>
        <v>826085000</v>
      </c>
      <c r="F28" s="87">
        <v>826085000</v>
      </c>
      <c r="G28" s="62">
        <v>4878000</v>
      </c>
      <c r="H28" s="62">
        <v>21575000</v>
      </c>
      <c r="I28" s="62">
        <v>275500000</v>
      </c>
      <c r="J28" s="62">
        <v>177917000</v>
      </c>
      <c r="K28" s="62">
        <v>93251000</v>
      </c>
      <c r="L28" s="62">
        <v>32362000</v>
      </c>
      <c r="M28" s="62">
        <v>46788800</v>
      </c>
      <c r="N28" s="62">
        <v>120000000</v>
      </c>
      <c r="O28" s="62">
        <v>33823000</v>
      </c>
      <c r="P28" s="62">
        <v>2230000</v>
      </c>
      <c r="Q28" s="62">
        <v>9480000</v>
      </c>
      <c r="R28" s="62">
        <v>5137500</v>
      </c>
      <c r="S28" s="62">
        <v>3142700</v>
      </c>
      <c r="T28" s="72">
        <f t="shared" si="0"/>
        <v>826085000</v>
      </c>
      <c r="U28" s="59">
        <f t="shared" si="1"/>
        <v>0</v>
      </c>
      <c r="V28" s="59">
        <f t="shared" si="2"/>
        <v>0</v>
      </c>
    </row>
    <row r="29" spans="2:22" hidden="1">
      <c r="B29" s="79">
        <f t="shared" si="3"/>
        <v>19</v>
      </c>
      <c r="C29" s="69" t="str">
        <f>'K8 SD_SMP KAB GROBOGAN 2013'!C881</f>
        <v xml:space="preserve"> Grobogan </v>
      </c>
      <c r="D29" s="70" t="str">
        <f>'K8 SD_SMP KAB GROBOGAN 2013'!D881</f>
        <v>SMP NEGERI 2 GROBOGAN</v>
      </c>
      <c r="E29" s="71">
        <f>'PER TRIWULAN'!X876</f>
        <v>471795000</v>
      </c>
      <c r="F29" s="87">
        <v>471795000</v>
      </c>
      <c r="G29" s="62">
        <v>23517500</v>
      </c>
      <c r="H29" s="62">
        <v>6513700</v>
      </c>
      <c r="I29" s="62">
        <v>97510500</v>
      </c>
      <c r="J29" s="62">
        <v>94693000</v>
      </c>
      <c r="K29" s="62">
        <v>73602400</v>
      </c>
      <c r="L29" s="62">
        <v>10432502</v>
      </c>
      <c r="M29" s="62">
        <v>27239000</v>
      </c>
      <c r="N29" s="62">
        <v>88893000</v>
      </c>
      <c r="O29" s="62">
        <v>19970000</v>
      </c>
      <c r="P29" s="62">
        <v>10450000</v>
      </c>
      <c r="Q29" s="62">
        <v>3000000</v>
      </c>
      <c r="R29" s="62">
        <v>4950000</v>
      </c>
      <c r="S29" s="62">
        <v>11023000</v>
      </c>
      <c r="T29" s="72">
        <f t="shared" si="0"/>
        <v>471794602</v>
      </c>
      <c r="U29" s="59">
        <f t="shared" si="1"/>
        <v>0</v>
      </c>
      <c r="V29" s="59">
        <f t="shared" si="2"/>
        <v>398</v>
      </c>
    </row>
    <row r="30" spans="2:22" hidden="1">
      <c r="B30" s="79">
        <f t="shared" si="3"/>
        <v>20</v>
      </c>
      <c r="C30" s="69" t="str">
        <f>'K8 SD_SMP KAB GROBOGAN 2013'!C882</f>
        <v xml:space="preserve"> Grobogan </v>
      </c>
      <c r="D30" s="70" t="str">
        <f>'K8 SD_SMP KAB GROBOGAN 2013'!D882</f>
        <v>SMP NEGERI 3 Satu Atap Grobogan</v>
      </c>
      <c r="E30" s="71">
        <f>'PER TRIWULAN'!X877</f>
        <v>89105000</v>
      </c>
      <c r="F30" s="87">
        <v>89105000</v>
      </c>
      <c r="G30" s="62">
        <v>645000</v>
      </c>
      <c r="H30" s="62">
        <v>481600</v>
      </c>
      <c r="I30" s="62">
        <v>10870000</v>
      </c>
      <c r="J30" s="62">
        <v>6878400</v>
      </c>
      <c r="K30" s="62">
        <v>14076000</v>
      </c>
      <c r="L30" s="62">
        <v>1475000</v>
      </c>
      <c r="M30" s="62">
        <v>7730000</v>
      </c>
      <c r="N30" s="62">
        <v>11665000</v>
      </c>
      <c r="O30" s="62">
        <v>4315000</v>
      </c>
      <c r="P30" s="62">
        <v>22419000</v>
      </c>
      <c r="Q30" s="62">
        <v>8550000</v>
      </c>
      <c r="R30" s="62"/>
      <c r="S30" s="62"/>
      <c r="T30" s="72">
        <f t="shared" si="0"/>
        <v>89105000</v>
      </c>
      <c r="U30" s="59">
        <f t="shared" si="1"/>
        <v>0</v>
      </c>
      <c r="V30" s="59">
        <f t="shared" si="2"/>
        <v>0</v>
      </c>
    </row>
    <row r="31" spans="2:22" hidden="1">
      <c r="B31" s="79">
        <f t="shared" si="3"/>
        <v>21</v>
      </c>
      <c r="C31" s="69" t="str">
        <f>'K8 SD_SMP KAB GROBOGAN 2013'!C883</f>
        <v xml:space="preserve"> Grobogan </v>
      </c>
      <c r="D31" s="70" t="str">
        <f>'K8 SD_SMP KAB GROBOGAN 2013'!D883</f>
        <v>SMP NEGERI 4 Satu Atap Grobogan</v>
      </c>
      <c r="E31" s="71">
        <f>'PER TRIWULAN'!X878</f>
        <v>76680000</v>
      </c>
      <c r="F31" s="87">
        <v>76680000</v>
      </c>
      <c r="G31" s="62">
        <v>50000</v>
      </c>
      <c r="H31" s="62">
        <v>225000</v>
      </c>
      <c r="I31" s="62">
        <v>6000000</v>
      </c>
      <c r="J31" s="62">
        <v>6690500</v>
      </c>
      <c r="K31" s="62">
        <v>29341500</v>
      </c>
      <c r="L31" s="62">
        <v>2600000</v>
      </c>
      <c r="M31" s="62">
        <v>6940000</v>
      </c>
      <c r="N31" s="62">
        <v>14024000</v>
      </c>
      <c r="O31" s="62">
        <v>3238000</v>
      </c>
      <c r="P31" s="62">
        <v>4072000</v>
      </c>
      <c r="Q31" s="62">
        <v>3499000</v>
      </c>
      <c r="R31" s="62"/>
      <c r="S31" s="62"/>
      <c r="T31" s="72">
        <f t="shared" si="0"/>
        <v>76680000</v>
      </c>
      <c r="U31" s="59">
        <f t="shared" si="1"/>
        <v>0</v>
      </c>
      <c r="V31" s="59">
        <f t="shared" si="2"/>
        <v>0</v>
      </c>
    </row>
    <row r="32" spans="2:22" hidden="1">
      <c r="B32" s="79">
        <f t="shared" si="3"/>
        <v>22</v>
      </c>
      <c r="C32" s="69" t="str">
        <f>'K8 SD_SMP KAB GROBOGAN 2013'!C884</f>
        <v xml:space="preserve"> Gubug </v>
      </c>
      <c r="D32" s="70" t="str">
        <f>'K8 SD_SMP KAB GROBOGAN 2013'!D884</f>
        <v>SMP NEGERI 1 GUBUG</v>
      </c>
      <c r="E32" s="71">
        <f>'PER TRIWULAN'!X879</f>
        <v>633675000</v>
      </c>
      <c r="F32" s="87">
        <v>633675000</v>
      </c>
      <c r="G32" s="62">
        <v>33202200</v>
      </c>
      <c r="H32" s="62">
        <v>10180450</v>
      </c>
      <c r="I32" s="62">
        <v>94362095</v>
      </c>
      <c r="J32" s="62">
        <v>135091800</v>
      </c>
      <c r="K32" s="62">
        <v>186224838</v>
      </c>
      <c r="L32" s="62">
        <v>23251517</v>
      </c>
      <c r="M32" s="62">
        <v>19491000</v>
      </c>
      <c r="N32" s="62">
        <v>76230000</v>
      </c>
      <c r="O32" s="62">
        <v>7585000</v>
      </c>
      <c r="P32" s="62"/>
      <c r="Q32" s="62">
        <v>6000000</v>
      </c>
      <c r="R32" s="62">
        <v>12925000</v>
      </c>
      <c r="S32" s="62">
        <v>28776100</v>
      </c>
      <c r="T32" s="72">
        <f t="shared" si="0"/>
        <v>633320000</v>
      </c>
      <c r="U32" s="59">
        <f t="shared" si="1"/>
        <v>0</v>
      </c>
      <c r="V32" s="59">
        <f t="shared" si="2"/>
        <v>355000</v>
      </c>
    </row>
    <row r="33" spans="2:22" hidden="1">
      <c r="B33" s="79">
        <f t="shared" si="3"/>
        <v>23</v>
      </c>
      <c r="C33" s="69" t="str">
        <f>'K8 SD_SMP KAB GROBOGAN 2013'!C885</f>
        <v xml:space="preserve"> Gubug </v>
      </c>
      <c r="D33" s="70" t="str">
        <f>'K8 SD_SMP KAB GROBOGAN 2013'!D885</f>
        <v>SMP NEGERI 2 GUBUG</v>
      </c>
      <c r="E33" s="71">
        <f>'PER TRIWULAN'!X880</f>
        <v>547055000</v>
      </c>
      <c r="F33" s="87">
        <v>547055000</v>
      </c>
      <c r="G33" s="62">
        <v>4620000</v>
      </c>
      <c r="H33" s="62">
        <v>8700000</v>
      </c>
      <c r="I33" s="62">
        <v>23296500</v>
      </c>
      <c r="J33" s="62">
        <v>62415900</v>
      </c>
      <c r="K33" s="62">
        <v>56907100</v>
      </c>
      <c r="L33" s="62">
        <v>30251500</v>
      </c>
      <c r="M33" s="62">
        <v>129784000</v>
      </c>
      <c r="N33" s="62">
        <v>95565000</v>
      </c>
      <c r="O33" s="62">
        <v>17920965</v>
      </c>
      <c r="P33" s="62">
        <v>246000</v>
      </c>
      <c r="Q33" s="62">
        <v>4200000</v>
      </c>
      <c r="R33" s="62">
        <v>19085100</v>
      </c>
      <c r="S33" s="62">
        <v>94062935</v>
      </c>
      <c r="T33" s="72">
        <f t="shared" si="0"/>
        <v>547055000</v>
      </c>
      <c r="U33" s="59">
        <f t="shared" si="1"/>
        <v>0</v>
      </c>
      <c r="V33" s="59">
        <f t="shared" si="2"/>
        <v>0</v>
      </c>
    </row>
    <row r="34" spans="2:22" hidden="1">
      <c r="B34" s="79">
        <f t="shared" si="3"/>
        <v>24</v>
      </c>
      <c r="C34" s="69" t="str">
        <f>'K8 SD_SMP KAB GROBOGAN 2013'!C886</f>
        <v xml:space="preserve"> Gubug </v>
      </c>
      <c r="D34" s="70" t="str">
        <f>'K8 SD_SMP KAB GROBOGAN 2013'!D886</f>
        <v>SMP NEGERI 3 GUBUG</v>
      </c>
      <c r="E34" s="71">
        <f>'PER TRIWULAN'!X881</f>
        <v>321630000</v>
      </c>
      <c r="F34" s="87">
        <v>321630000</v>
      </c>
      <c r="G34" s="62">
        <v>4058000</v>
      </c>
      <c r="H34" s="62">
        <v>5347500</v>
      </c>
      <c r="I34" s="62">
        <v>42353850</v>
      </c>
      <c r="J34" s="62">
        <v>48902900</v>
      </c>
      <c r="K34" s="62">
        <v>70785650</v>
      </c>
      <c r="L34" s="62">
        <v>24026059</v>
      </c>
      <c r="M34" s="62">
        <v>23274900</v>
      </c>
      <c r="N34" s="62">
        <v>37344000</v>
      </c>
      <c r="O34" s="62">
        <v>5347300</v>
      </c>
      <c r="P34" s="62">
        <v>5230000</v>
      </c>
      <c r="Q34" s="62">
        <v>10589800</v>
      </c>
      <c r="R34" s="62">
        <v>4270000</v>
      </c>
      <c r="S34" s="62">
        <v>40100000</v>
      </c>
      <c r="T34" s="72">
        <f t="shared" si="0"/>
        <v>321629959</v>
      </c>
      <c r="U34" s="59">
        <f t="shared" si="1"/>
        <v>0</v>
      </c>
      <c r="V34" s="59">
        <f t="shared" si="2"/>
        <v>41</v>
      </c>
    </row>
    <row r="35" spans="2:22" hidden="1">
      <c r="B35" s="79">
        <f t="shared" si="3"/>
        <v>25</v>
      </c>
      <c r="C35" s="69" t="str">
        <f>'K8 SD_SMP KAB GROBOGAN 2013'!C887</f>
        <v xml:space="preserve"> Gubug </v>
      </c>
      <c r="D35" s="70" t="str">
        <f>'K8 SD_SMP KAB GROBOGAN 2013'!D887</f>
        <v>SMP NEGERI 4 Satu Atap Gubug</v>
      </c>
      <c r="E35" s="71">
        <f>'PER TRIWULAN'!X882</f>
        <v>122475000</v>
      </c>
      <c r="F35" s="87">
        <v>122475000</v>
      </c>
      <c r="G35" s="62"/>
      <c r="H35" s="62">
        <v>4125000</v>
      </c>
      <c r="I35" s="62">
        <v>1881000</v>
      </c>
      <c r="J35" s="62">
        <v>29656400</v>
      </c>
      <c r="K35" s="62">
        <v>5401000</v>
      </c>
      <c r="L35" s="62">
        <v>2499500</v>
      </c>
      <c r="M35" s="62">
        <v>1908000</v>
      </c>
      <c r="N35" s="62">
        <v>62568000</v>
      </c>
      <c r="O35" s="62">
        <v>4072500</v>
      </c>
      <c r="P35" s="62"/>
      <c r="Q35" s="62">
        <v>7613600</v>
      </c>
      <c r="R35" s="62">
        <v>2750000</v>
      </c>
      <c r="S35" s="62"/>
      <c r="T35" s="72">
        <f t="shared" si="0"/>
        <v>122475000</v>
      </c>
      <c r="U35" s="59">
        <f t="shared" si="1"/>
        <v>0</v>
      </c>
      <c r="V35" s="59">
        <f t="shared" si="2"/>
        <v>0</v>
      </c>
    </row>
    <row r="36" spans="2:22" hidden="1">
      <c r="B36" s="79">
        <f t="shared" si="3"/>
        <v>26</v>
      </c>
      <c r="C36" s="69" t="str">
        <f>'K8 SD_SMP KAB GROBOGAN 2013'!C888</f>
        <v xml:space="preserve"> Gubug </v>
      </c>
      <c r="D36" s="70" t="str">
        <f>'K8 SD_SMP KAB GROBOGAN 2013'!D888</f>
        <v>SMPT NEGERI 2 Gubug</v>
      </c>
      <c r="E36" s="71">
        <f>'PER TRIWULAN'!X883</f>
        <v>5857500</v>
      </c>
      <c r="F36" s="87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72">
        <f t="shared" si="0"/>
        <v>0</v>
      </c>
      <c r="U36" s="59">
        <f t="shared" si="1"/>
        <v>5857500</v>
      </c>
      <c r="V36" s="59">
        <f t="shared" si="2"/>
        <v>0</v>
      </c>
    </row>
    <row r="37" spans="2:22" hidden="1">
      <c r="B37" s="79">
        <f t="shared" si="3"/>
        <v>27</v>
      </c>
      <c r="C37" s="69" t="str">
        <f>'K8 SD_SMP KAB GROBOGAN 2013'!C889</f>
        <v xml:space="preserve"> Karangrayung </v>
      </c>
      <c r="D37" s="70" t="str">
        <f>'K8 SD_SMP KAB GROBOGAN 2013'!D889</f>
        <v>SMP NEGERI 1 KARANGRAYUNG</v>
      </c>
      <c r="E37" s="71">
        <f>'PER TRIWULAN'!X884</f>
        <v>711065000</v>
      </c>
      <c r="F37" s="87">
        <v>711065000</v>
      </c>
      <c r="G37" s="62">
        <v>1761000</v>
      </c>
      <c r="H37" s="62">
        <v>14076800</v>
      </c>
      <c r="I37" s="62">
        <v>151638000</v>
      </c>
      <c r="J37" s="62">
        <v>156511800</v>
      </c>
      <c r="K37" s="62">
        <v>177426240</v>
      </c>
      <c r="L37" s="62">
        <v>25836220</v>
      </c>
      <c r="M37" s="62">
        <v>58917480</v>
      </c>
      <c r="N37" s="62">
        <v>77001000</v>
      </c>
      <c r="O37" s="62">
        <v>22426000</v>
      </c>
      <c r="P37" s="62"/>
      <c r="Q37" s="62">
        <v>10800000</v>
      </c>
      <c r="R37" s="62">
        <v>14670000</v>
      </c>
      <c r="S37" s="62"/>
      <c r="T37" s="72">
        <f t="shared" si="0"/>
        <v>711064540</v>
      </c>
      <c r="U37" s="59">
        <f t="shared" si="1"/>
        <v>0</v>
      </c>
      <c r="V37" s="59">
        <f t="shared" si="2"/>
        <v>460</v>
      </c>
    </row>
    <row r="38" spans="2:22" hidden="1">
      <c r="B38" s="79">
        <f t="shared" si="3"/>
        <v>28</v>
      </c>
      <c r="C38" s="69" t="str">
        <f>'K8 SD_SMP KAB GROBOGAN 2013'!C890</f>
        <v xml:space="preserve"> Karangrayung </v>
      </c>
      <c r="D38" s="70" t="str">
        <f>'K8 SD_SMP KAB GROBOGAN 2013'!D890</f>
        <v>SMP NEGERI 2 KARANGRAYUNG</v>
      </c>
      <c r="E38" s="71">
        <f>'PER TRIWULAN'!X885</f>
        <v>571550000</v>
      </c>
      <c r="F38" s="87">
        <v>571550000</v>
      </c>
      <c r="G38" s="62">
        <v>16555000</v>
      </c>
      <c r="H38" s="62">
        <v>7360100</v>
      </c>
      <c r="I38" s="62">
        <v>223987522</v>
      </c>
      <c r="J38" s="62">
        <v>144187150</v>
      </c>
      <c r="K38" s="62">
        <v>16627900</v>
      </c>
      <c r="L38" s="62">
        <v>18161610</v>
      </c>
      <c r="M38" s="62">
        <v>28993500</v>
      </c>
      <c r="N38" s="62">
        <v>65220000</v>
      </c>
      <c r="O38" s="62">
        <v>21410000</v>
      </c>
      <c r="P38" s="62"/>
      <c r="Q38" s="62">
        <v>7800000</v>
      </c>
      <c r="R38" s="62">
        <v>8425000</v>
      </c>
      <c r="S38" s="62"/>
      <c r="T38" s="72">
        <f t="shared" si="0"/>
        <v>558727782</v>
      </c>
      <c r="U38" s="59">
        <f t="shared" si="1"/>
        <v>0</v>
      </c>
      <c r="V38" s="59">
        <f t="shared" si="2"/>
        <v>12822218</v>
      </c>
    </row>
    <row r="39" spans="2:22" hidden="1">
      <c r="B39" s="79">
        <f t="shared" si="3"/>
        <v>29</v>
      </c>
      <c r="C39" s="69" t="str">
        <f>'K8 SD_SMP KAB GROBOGAN 2013'!C891</f>
        <v xml:space="preserve"> Karangrayung </v>
      </c>
      <c r="D39" s="70" t="str">
        <f>'K8 SD_SMP KAB GROBOGAN 2013'!D891</f>
        <v>SMP NEGERI 3 KARANGRAYUNG</v>
      </c>
      <c r="E39" s="71">
        <f>'PER TRIWULAN'!X886</f>
        <v>536405000</v>
      </c>
      <c r="F39" s="87">
        <v>536405000</v>
      </c>
      <c r="G39" s="62">
        <v>5703800</v>
      </c>
      <c r="H39" s="62">
        <v>14500000</v>
      </c>
      <c r="I39" s="62">
        <v>129723000</v>
      </c>
      <c r="J39" s="62">
        <v>123465000</v>
      </c>
      <c r="K39" s="62">
        <v>130252804</v>
      </c>
      <c r="L39" s="62">
        <v>10464396</v>
      </c>
      <c r="M39" s="62">
        <v>28938000</v>
      </c>
      <c r="N39" s="62">
        <v>63158000</v>
      </c>
      <c r="O39" s="62">
        <v>19700000</v>
      </c>
      <c r="P39" s="62"/>
      <c r="Q39" s="62">
        <v>4200000</v>
      </c>
      <c r="R39" s="62">
        <v>6300000</v>
      </c>
      <c r="S39" s="62"/>
      <c r="T39" s="72">
        <f t="shared" si="0"/>
        <v>536405000</v>
      </c>
      <c r="U39" s="59">
        <f t="shared" si="1"/>
        <v>0</v>
      </c>
      <c r="V39" s="59">
        <f t="shared" si="2"/>
        <v>0</v>
      </c>
    </row>
    <row r="40" spans="2:22" hidden="1">
      <c r="B40" s="79">
        <f t="shared" si="3"/>
        <v>30</v>
      </c>
      <c r="C40" s="69" t="str">
        <f>'K8 SD_SMP KAB GROBOGAN 2013'!C892</f>
        <v xml:space="preserve"> Karangrayung </v>
      </c>
      <c r="D40" s="70" t="str">
        <f>'K8 SD_SMP KAB GROBOGAN 2013'!D892</f>
        <v>SMP NEGERI 4 Satu Atap Karangrayung</v>
      </c>
      <c r="E40" s="71">
        <f>'PER TRIWULAN'!X887</f>
        <v>92655000</v>
      </c>
      <c r="F40" s="87">
        <v>92655000</v>
      </c>
      <c r="G40" s="62"/>
      <c r="H40" s="62">
        <v>515000</v>
      </c>
      <c r="I40" s="62">
        <v>19045800</v>
      </c>
      <c r="J40" s="62">
        <v>10363850</v>
      </c>
      <c r="K40" s="62">
        <v>32378150</v>
      </c>
      <c r="L40" s="62">
        <v>1060004</v>
      </c>
      <c r="M40" s="62">
        <v>8342500</v>
      </c>
      <c r="N40" s="62">
        <v>13809000</v>
      </c>
      <c r="O40" s="62">
        <v>3395000</v>
      </c>
      <c r="P40" s="62">
        <v>750000</v>
      </c>
      <c r="Q40" s="62">
        <v>1235000</v>
      </c>
      <c r="R40" s="62">
        <v>450000</v>
      </c>
      <c r="S40" s="62">
        <v>545000</v>
      </c>
      <c r="T40" s="72">
        <f t="shared" si="0"/>
        <v>91889304</v>
      </c>
      <c r="U40" s="59">
        <f t="shared" si="1"/>
        <v>0</v>
      </c>
      <c r="V40" s="59">
        <f t="shared" si="2"/>
        <v>765696</v>
      </c>
    </row>
    <row r="41" spans="2:22">
      <c r="B41" s="79">
        <f t="shared" si="3"/>
        <v>31</v>
      </c>
      <c r="C41" s="69" t="str">
        <f>'K8 SD_SMP KAB GROBOGAN 2013'!C893</f>
        <v xml:space="preserve"> Kedungjati </v>
      </c>
      <c r="D41" s="70" t="str">
        <f>'K8 SD_SMP KAB GROBOGAN 2013'!D893</f>
        <v>SMP NEGERI 1 KEDUNGJATI</v>
      </c>
      <c r="E41" s="71">
        <f>'PER TRIWULAN'!X888</f>
        <v>526820000</v>
      </c>
      <c r="F41" s="87">
        <v>526820000</v>
      </c>
      <c r="G41" s="62">
        <v>9605800</v>
      </c>
      <c r="H41" s="62">
        <v>8055000</v>
      </c>
      <c r="I41" s="62">
        <v>91419000</v>
      </c>
      <c r="J41" s="62">
        <v>54198150</v>
      </c>
      <c r="K41" s="62">
        <v>94375135</v>
      </c>
      <c r="L41" s="62">
        <v>5335578</v>
      </c>
      <c r="M41" s="62">
        <v>51152150</v>
      </c>
      <c r="N41" s="62">
        <v>84810000</v>
      </c>
      <c r="O41" s="62">
        <v>26317500</v>
      </c>
      <c r="P41" s="62">
        <v>10020000</v>
      </c>
      <c r="Q41" s="62"/>
      <c r="R41" s="62">
        <v>18340000</v>
      </c>
      <c r="S41" s="62">
        <v>73191687</v>
      </c>
      <c r="T41" s="72">
        <f t="shared" si="0"/>
        <v>526820000</v>
      </c>
      <c r="U41" s="59">
        <f t="shared" si="1"/>
        <v>0</v>
      </c>
      <c r="V41" s="59">
        <f t="shared" si="2"/>
        <v>0</v>
      </c>
    </row>
    <row r="42" spans="2:22">
      <c r="B42" s="79">
        <f t="shared" si="3"/>
        <v>32</v>
      </c>
      <c r="C42" s="69" t="str">
        <f>'K8 SD_SMP KAB GROBOGAN 2013'!C894</f>
        <v xml:space="preserve"> Kedungjati </v>
      </c>
      <c r="D42" s="70" t="str">
        <f>'K8 SD_SMP KAB GROBOGAN 2013'!D894</f>
        <v>SMP NEGERI 2 KEDUNGJATI</v>
      </c>
      <c r="E42" s="71">
        <f>'PER TRIWULAN'!X889</f>
        <v>313820000</v>
      </c>
      <c r="F42" s="87">
        <v>313820000</v>
      </c>
      <c r="G42" s="62">
        <v>2583000</v>
      </c>
      <c r="H42" s="62">
        <v>5984800</v>
      </c>
      <c r="I42" s="62">
        <v>72142400</v>
      </c>
      <c r="J42" s="62">
        <v>80083500</v>
      </c>
      <c r="K42" s="62">
        <v>35726500</v>
      </c>
      <c r="L42" s="62">
        <v>8626847</v>
      </c>
      <c r="M42" s="62">
        <v>33342800</v>
      </c>
      <c r="N42" s="62">
        <v>49700000</v>
      </c>
      <c r="O42" s="62">
        <v>13138000</v>
      </c>
      <c r="P42" s="62">
        <v>272000</v>
      </c>
      <c r="Q42" s="62">
        <v>7137500</v>
      </c>
      <c r="R42" s="62">
        <v>1150000</v>
      </c>
      <c r="S42" s="62">
        <v>3891000</v>
      </c>
      <c r="T42" s="72">
        <f t="shared" si="0"/>
        <v>313778347</v>
      </c>
      <c r="U42" s="59">
        <f t="shared" si="1"/>
        <v>0</v>
      </c>
      <c r="V42" s="59">
        <f t="shared" si="2"/>
        <v>41653</v>
      </c>
    </row>
    <row r="43" spans="2:22">
      <c r="B43" s="170">
        <f t="shared" si="3"/>
        <v>33</v>
      </c>
      <c r="C43" s="171" t="str">
        <f>'K8 SD_SMP KAB GROBOGAN 2013'!C895</f>
        <v xml:space="preserve"> Kedungjati </v>
      </c>
      <c r="D43" s="172" t="str">
        <f>'K8 SD_SMP KAB GROBOGAN 2013'!D895</f>
        <v>SMP NEGERI 3 Satu Atap Kedungjati</v>
      </c>
      <c r="E43" s="71">
        <f>'PER TRIWULAN'!X890</f>
        <v>83425000</v>
      </c>
      <c r="F43" s="87">
        <v>83425000</v>
      </c>
      <c r="G43" s="62"/>
      <c r="H43" s="62">
        <v>2725000</v>
      </c>
      <c r="I43" s="62">
        <v>3599000</v>
      </c>
      <c r="J43" s="62">
        <v>20481700</v>
      </c>
      <c r="K43" s="62">
        <v>3562800</v>
      </c>
      <c r="L43" s="62">
        <v>2518850</v>
      </c>
      <c r="M43" s="62">
        <v>2463500</v>
      </c>
      <c r="N43" s="62">
        <v>23675000</v>
      </c>
      <c r="O43" s="62">
        <v>2115000</v>
      </c>
      <c r="P43" s="62"/>
      <c r="Q43" s="62">
        <v>3506700</v>
      </c>
      <c r="R43" s="62"/>
      <c r="S43" s="62">
        <v>18776400</v>
      </c>
      <c r="T43" s="72">
        <f t="shared" si="0"/>
        <v>83423950</v>
      </c>
      <c r="U43" s="59">
        <f t="shared" si="1"/>
        <v>0</v>
      </c>
      <c r="V43" s="59">
        <f t="shared" si="2"/>
        <v>1050</v>
      </c>
    </row>
    <row r="44" spans="2:22">
      <c r="B44" s="79">
        <f t="shared" si="3"/>
        <v>34</v>
      </c>
      <c r="C44" s="69" t="str">
        <f>'K8 SD_SMP KAB GROBOGAN 2013'!C896</f>
        <v xml:space="preserve"> Kedungjati </v>
      </c>
      <c r="D44" s="70" t="str">
        <f>'K8 SD_SMP KAB GROBOGAN 2013'!D896</f>
        <v>SMP NEGERI 4 Satu Atap Kedungjati</v>
      </c>
      <c r="E44" s="71">
        <f>'PER TRIWULAN'!X891</f>
        <v>109695000</v>
      </c>
      <c r="F44" s="87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72">
        <f t="shared" si="0"/>
        <v>0</v>
      </c>
      <c r="U44" s="59">
        <f t="shared" si="1"/>
        <v>109695000</v>
      </c>
      <c r="V44" s="59">
        <f t="shared" si="2"/>
        <v>0</v>
      </c>
    </row>
    <row r="45" spans="2:22" hidden="1">
      <c r="B45" s="79">
        <f t="shared" si="3"/>
        <v>35</v>
      </c>
      <c r="C45" s="69" t="str">
        <f>'K8 SD_SMP KAB GROBOGAN 2013'!C897</f>
        <v xml:space="preserve"> Klambu </v>
      </c>
      <c r="D45" s="70" t="str">
        <f>'K8 SD_SMP KAB GROBOGAN 2013'!D897</f>
        <v>SMP NEGERI 1 KLAMBU</v>
      </c>
      <c r="E45" s="71">
        <f>'PER TRIWULAN'!X892</f>
        <v>380560000</v>
      </c>
      <c r="F45" s="87">
        <v>380560000</v>
      </c>
      <c r="G45" s="62">
        <v>2140000</v>
      </c>
      <c r="H45" s="62">
        <v>5249500</v>
      </c>
      <c r="I45" s="62">
        <v>109599700</v>
      </c>
      <c r="J45" s="62">
        <v>81398363</v>
      </c>
      <c r="K45" s="62">
        <v>66660550</v>
      </c>
      <c r="L45" s="62">
        <v>8347340</v>
      </c>
      <c r="M45" s="62">
        <v>16859500</v>
      </c>
      <c r="N45" s="62">
        <v>51960000</v>
      </c>
      <c r="O45" s="62">
        <v>3980000</v>
      </c>
      <c r="P45" s="62"/>
      <c r="Q45" s="62">
        <v>4800000</v>
      </c>
      <c r="R45" s="62">
        <v>755000</v>
      </c>
      <c r="S45" s="62">
        <v>28810000</v>
      </c>
      <c r="T45" s="72">
        <f t="shared" si="0"/>
        <v>380559953</v>
      </c>
      <c r="U45" s="59">
        <f t="shared" si="1"/>
        <v>0</v>
      </c>
      <c r="V45" s="59">
        <f t="shared" si="2"/>
        <v>47</v>
      </c>
    </row>
    <row r="46" spans="2:22" hidden="1">
      <c r="B46" s="79">
        <f t="shared" si="3"/>
        <v>36</v>
      </c>
      <c r="C46" s="69" t="str">
        <f>'K8 SD_SMP KAB GROBOGAN 2013'!C898</f>
        <v xml:space="preserve"> Klambu </v>
      </c>
      <c r="D46" s="70" t="str">
        <f>'K8 SD_SMP KAB GROBOGAN 2013'!D898</f>
        <v>SMP NEGERI 2 Satu Atap Klambu</v>
      </c>
      <c r="E46" s="71">
        <f>'PER TRIWULAN'!X893</f>
        <v>88750000</v>
      </c>
      <c r="F46" s="87">
        <v>88750000</v>
      </c>
      <c r="G46" s="62">
        <v>1830000</v>
      </c>
      <c r="H46" s="62">
        <v>6716400</v>
      </c>
      <c r="I46" s="62">
        <v>16184000</v>
      </c>
      <c r="J46" s="62">
        <v>12139100</v>
      </c>
      <c r="K46" s="62">
        <v>14540000</v>
      </c>
      <c r="L46" s="62">
        <v>300000</v>
      </c>
      <c r="M46" s="62">
        <v>1835500</v>
      </c>
      <c r="N46" s="62">
        <v>26820000</v>
      </c>
      <c r="O46" s="62">
        <v>7170000</v>
      </c>
      <c r="P46" s="62"/>
      <c r="Q46" s="62"/>
      <c r="R46" s="62">
        <v>1215000</v>
      </c>
      <c r="S46" s="62"/>
      <c r="T46" s="72">
        <f t="shared" si="0"/>
        <v>88750000</v>
      </c>
      <c r="U46" s="59">
        <f t="shared" si="1"/>
        <v>0</v>
      </c>
      <c r="V46" s="59">
        <f t="shared" si="2"/>
        <v>0</v>
      </c>
    </row>
    <row r="47" spans="2:22" hidden="1">
      <c r="B47" s="79">
        <f t="shared" si="3"/>
        <v>37</v>
      </c>
      <c r="C47" s="69" t="str">
        <f>'K8 SD_SMP KAB GROBOGAN 2013'!C899</f>
        <v xml:space="preserve"> Klambu </v>
      </c>
      <c r="D47" s="70" t="str">
        <f>'K8 SD_SMP KAB GROBOGAN 2013'!D899</f>
        <v>SMPT NEGERI 1 Klambu</v>
      </c>
      <c r="E47" s="71">
        <f>'PER TRIWULAN'!X894</f>
        <v>49700000</v>
      </c>
      <c r="F47" s="87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72">
        <f t="shared" si="0"/>
        <v>0</v>
      </c>
      <c r="U47" s="59">
        <f t="shared" si="1"/>
        <v>49700000</v>
      </c>
      <c r="V47" s="59">
        <f t="shared" si="2"/>
        <v>0</v>
      </c>
    </row>
    <row r="48" spans="2:22" hidden="1">
      <c r="B48" s="79">
        <f t="shared" si="3"/>
        <v>38</v>
      </c>
      <c r="C48" s="69" t="str">
        <f>'K8 SD_SMP KAB GROBOGAN 2013'!C900</f>
        <v xml:space="preserve"> Kradenan </v>
      </c>
      <c r="D48" s="70" t="str">
        <f>'K8 SD_SMP KAB GROBOGAN 2013'!D900</f>
        <v>SMP NEGERI 1 KRADENAN</v>
      </c>
      <c r="E48" s="71">
        <f>'PER TRIWULAN'!X895</f>
        <v>745855000</v>
      </c>
      <c r="F48" s="87">
        <v>745855000</v>
      </c>
      <c r="G48" s="62">
        <v>1864000</v>
      </c>
      <c r="H48" s="62"/>
      <c r="I48" s="62">
        <v>247186200</v>
      </c>
      <c r="J48" s="62">
        <v>129345200</v>
      </c>
      <c r="K48" s="62">
        <v>10865900</v>
      </c>
      <c r="L48" s="62">
        <v>18920043</v>
      </c>
      <c r="M48" s="62">
        <v>46061900</v>
      </c>
      <c r="N48" s="62">
        <v>111480000</v>
      </c>
      <c r="O48" s="62">
        <v>330000</v>
      </c>
      <c r="P48" s="62">
        <v>650000</v>
      </c>
      <c r="Q48" s="62">
        <v>4400000</v>
      </c>
      <c r="R48" s="62"/>
      <c r="S48" s="62">
        <v>173984000</v>
      </c>
      <c r="T48" s="72">
        <f t="shared" si="0"/>
        <v>745087243</v>
      </c>
      <c r="U48" s="59">
        <f t="shared" si="1"/>
        <v>0</v>
      </c>
      <c r="V48" s="59">
        <f t="shared" si="2"/>
        <v>767757</v>
      </c>
    </row>
    <row r="49" spans="2:22" hidden="1">
      <c r="B49" s="79">
        <f t="shared" si="3"/>
        <v>39</v>
      </c>
      <c r="C49" s="69" t="str">
        <f>'K8 SD_SMP KAB GROBOGAN 2013'!C901</f>
        <v xml:space="preserve"> Kradenan </v>
      </c>
      <c r="D49" s="70" t="str">
        <f>'K8 SD_SMP KAB GROBOGAN 2013'!D901</f>
        <v>SMP NEGERI 2 KRADENAN</v>
      </c>
      <c r="E49" s="71">
        <f>'PER TRIWULAN'!X896</f>
        <v>402925000</v>
      </c>
      <c r="F49" s="87">
        <v>402925000</v>
      </c>
      <c r="G49" s="62">
        <v>7362800</v>
      </c>
      <c r="H49" s="62">
        <v>8398400</v>
      </c>
      <c r="I49" s="62">
        <v>56462975</v>
      </c>
      <c r="J49" s="62">
        <v>64564550</v>
      </c>
      <c r="K49" s="62">
        <v>34894850</v>
      </c>
      <c r="L49" s="62">
        <v>8413150</v>
      </c>
      <c r="M49" s="62">
        <v>22948000</v>
      </c>
      <c r="N49" s="62">
        <v>69960000</v>
      </c>
      <c r="O49" s="62">
        <v>31170000</v>
      </c>
      <c r="P49" s="62"/>
      <c r="Q49" s="62">
        <v>6000000</v>
      </c>
      <c r="R49" s="62">
        <v>7904275</v>
      </c>
      <c r="S49" s="62">
        <v>84846000</v>
      </c>
      <c r="T49" s="72">
        <f t="shared" si="0"/>
        <v>402925000</v>
      </c>
      <c r="U49" s="59">
        <f t="shared" si="1"/>
        <v>0</v>
      </c>
      <c r="V49" s="59">
        <f t="shared" si="2"/>
        <v>0</v>
      </c>
    </row>
    <row r="50" spans="2:22" hidden="1">
      <c r="B50" s="79">
        <f t="shared" si="3"/>
        <v>40</v>
      </c>
      <c r="C50" s="69" t="str">
        <f>'K8 SD_SMP KAB GROBOGAN 2013'!C902</f>
        <v xml:space="preserve"> Kradenan </v>
      </c>
      <c r="D50" s="70" t="str">
        <f>'K8 SD_SMP KAB GROBOGAN 2013'!D902</f>
        <v>SMP NEGERI 3 KRADENAN</v>
      </c>
      <c r="E50" s="71">
        <f>'PER TRIWULAN'!X897</f>
        <v>270865000</v>
      </c>
      <c r="F50" s="87">
        <v>270865000</v>
      </c>
      <c r="G50" s="62">
        <v>3000000</v>
      </c>
      <c r="H50" s="62">
        <v>13500000</v>
      </c>
      <c r="I50" s="62">
        <v>45151700</v>
      </c>
      <c r="J50" s="62">
        <v>64615200</v>
      </c>
      <c r="K50" s="62">
        <v>31366800</v>
      </c>
      <c r="L50" s="62">
        <v>14604800</v>
      </c>
      <c r="M50" s="62">
        <v>10194500</v>
      </c>
      <c r="N50" s="62">
        <v>33459300</v>
      </c>
      <c r="O50" s="62">
        <v>37557200</v>
      </c>
      <c r="P50" s="62"/>
      <c r="Q50" s="62">
        <v>4200000</v>
      </c>
      <c r="R50" s="62">
        <v>1040000</v>
      </c>
      <c r="S50" s="62">
        <v>12175500</v>
      </c>
      <c r="T50" s="72">
        <f t="shared" si="0"/>
        <v>270865000</v>
      </c>
      <c r="U50" s="59">
        <f t="shared" si="1"/>
        <v>0</v>
      </c>
      <c r="V50" s="59">
        <f t="shared" si="2"/>
        <v>0</v>
      </c>
    </row>
    <row r="51" spans="2:22" hidden="1">
      <c r="B51" s="79">
        <f t="shared" si="3"/>
        <v>41</v>
      </c>
      <c r="C51" s="69" t="str">
        <f>'K8 SD_SMP KAB GROBOGAN 2013'!C903</f>
        <v xml:space="preserve"> Kradenan </v>
      </c>
      <c r="D51" s="70" t="str">
        <f>'K8 SD_SMP KAB GROBOGAN 2013'!D903</f>
        <v>SMP NEGERI 4 Satu Atap Kradenan</v>
      </c>
      <c r="E51" s="71">
        <f>'PER TRIWULAN'!X898</f>
        <v>40470000</v>
      </c>
      <c r="F51" s="87">
        <v>40470000</v>
      </c>
      <c r="G51" s="62"/>
      <c r="H51" s="62"/>
      <c r="I51" s="62">
        <v>7372500</v>
      </c>
      <c r="J51" s="62">
        <v>8210600</v>
      </c>
      <c r="K51" s="62">
        <v>3739900</v>
      </c>
      <c r="L51" s="62">
        <v>332000</v>
      </c>
      <c r="M51" s="62"/>
      <c r="N51" s="62">
        <v>17325000</v>
      </c>
      <c r="O51" s="62">
        <v>589000</v>
      </c>
      <c r="P51" s="62"/>
      <c r="Q51" s="62">
        <v>1076000</v>
      </c>
      <c r="R51" s="62">
        <v>1000000</v>
      </c>
      <c r="S51" s="62">
        <v>825000</v>
      </c>
      <c r="T51" s="72">
        <f t="shared" si="0"/>
        <v>40470000</v>
      </c>
      <c r="U51" s="59">
        <f t="shared" si="1"/>
        <v>0</v>
      </c>
      <c r="V51" s="59">
        <f t="shared" si="2"/>
        <v>0</v>
      </c>
    </row>
    <row r="52" spans="2:22" hidden="1">
      <c r="B52" s="79">
        <f t="shared" si="3"/>
        <v>42</v>
      </c>
      <c r="C52" s="69" t="str">
        <f>'K8 SD_SMP KAB GROBOGAN 2013'!C904</f>
        <v xml:space="preserve"> Kradenan </v>
      </c>
      <c r="D52" s="70" t="str">
        <f>'K8 SD_SMP KAB GROBOGAN 2013'!D904</f>
        <v>SMPT NEGERI 2 Kradenan</v>
      </c>
      <c r="E52" s="71">
        <f>'PER TRIWULAN'!X899</f>
        <v>10650000</v>
      </c>
      <c r="F52" s="87">
        <v>10650000</v>
      </c>
      <c r="G52" s="62"/>
      <c r="H52" s="62"/>
      <c r="I52" s="62">
        <v>9045000</v>
      </c>
      <c r="J52" s="62"/>
      <c r="K52" s="62">
        <v>1605000</v>
      </c>
      <c r="L52" s="62"/>
      <c r="M52" s="62"/>
      <c r="N52" s="62"/>
      <c r="O52" s="62"/>
      <c r="P52" s="62"/>
      <c r="Q52" s="62"/>
      <c r="R52" s="62"/>
      <c r="S52" s="62"/>
      <c r="T52" s="72">
        <f t="shared" si="0"/>
        <v>10650000</v>
      </c>
      <c r="U52" s="59">
        <f t="shared" si="1"/>
        <v>0</v>
      </c>
      <c r="V52" s="59">
        <f t="shared" si="2"/>
        <v>0</v>
      </c>
    </row>
    <row r="53" spans="2:22" hidden="1">
      <c r="B53" s="79">
        <f t="shared" si="3"/>
        <v>43</v>
      </c>
      <c r="C53" s="69" t="str">
        <f>'K8 SD_SMP KAB GROBOGAN 2013'!C905</f>
        <v xml:space="preserve"> Ngaringan </v>
      </c>
      <c r="D53" s="70" t="str">
        <f>'K8 SD_SMP KAB GROBOGAN 2013'!D905</f>
        <v>SMP NEGERI 1 NGARINGAN</v>
      </c>
      <c r="E53" s="71">
        <f>'PER TRIWULAN'!X900</f>
        <v>499485000</v>
      </c>
      <c r="F53" s="87">
        <v>499485000</v>
      </c>
      <c r="G53" s="62">
        <v>3912000</v>
      </c>
      <c r="H53" s="62">
        <v>2510000</v>
      </c>
      <c r="I53" s="62"/>
      <c r="J53" s="62">
        <v>75011372</v>
      </c>
      <c r="K53" s="62">
        <v>186683750</v>
      </c>
      <c r="L53" s="62">
        <v>8765550</v>
      </c>
      <c r="M53" s="62">
        <v>47327000</v>
      </c>
      <c r="N53" s="62">
        <v>59910000</v>
      </c>
      <c r="O53" s="62">
        <v>24867400</v>
      </c>
      <c r="P53" s="62"/>
      <c r="Q53" s="62">
        <v>3900000</v>
      </c>
      <c r="R53" s="62">
        <v>14235000</v>
      </c>
      <c r="S53" s="62">
        <v>72362928</v>
      </c>
      <c r="T53" s="72">
        <f t="shared" si="0"/>
        <v>499485000</v>
      </c>
      <c r="U53" s="59">
        <f t="shared" si="1"/>
        <v>0</v>
      </c>
      <c r="V53" s="59">
        <f t="shared" si="2"/>
        <v>0</v>
      </c>
    </row>
    <row r="54" spans="2:22" hidden="1">
      <c r="B54" s="79">
        <f t="shared" si="3"/>
        <v>44</v>
      </c>
      <c r="C54" s="69" t="str">
        <f>'K8 SD_SMP KAB GROBOGAN 2013'!C906</f>
        <v xml:space="preserve"> Ngaringan </v>
      </c>
      <c r="D54" s="70" t="str">
        <f>'K8 SD_SMP KAB GROBOGAN 2013'!D906</f>
        <v>SMP NEGERI 2 NGARINGAN</v>
      </c>
      <c r="E54" s="71">
        <f>'PER TRIWULAN'!X901</f>
        <v>212290000</v>
      </c>
      <c r="F54" s="87">
        <v>212290000</v>
      </c>
      <c r="G54" s="62"/>
      <c r="H54" s="62">
        <v>6800000</v>
      </c>
      <c r="I54" s="62">
        <v>17595300</v>
      </c>
      <c r="J54" s="62">
        <v>37450900</v>
      </c>
      <c r="K54" s="62">
        <v>42065250</v>
      </c>
      <c r="L54" s="62">
        <v>6683650</v>
      </c>
      <c r="M54" s="62">
        <v>12251000</v>
      </c>
      <c r="N54" s="62">
        <v>41688000</v>
      </c>
      <c r="O54" s="62">
        <v>4260000</v>
      </c>
      <c r="P54" s="62"/>
      <c r="Q54" s="62">
        <v>1200000</v>
      </c>
      <c r="R54" s="62">
        <v>4400000</v>
      </c>
      <c r="S54" s="62">
        <v>37895900</v>
      </c>
      <c r="T54" s="72">
        <f t="shared" si="0"/>
        <v>212290000</v>
      </c>
      <c r="U54" s="59">
        <f t="shared" si="1"/>
        <v>0</v>
      </c>
      <c r="V54" s="59">
        <f t="shared" si="2"/>
        <v>0</v>
      </c>
    </row>
    <row r="55" spans="2:22" hidden="1">
      <c r="B55" s="79">
        <f t="shared" si="3"/>
        <v>45</v>
      </c>
      <c r="C55" s="69" t="str">
        <f>'K8 SD_SMP KAB GROBOGAN 2013'!C907</f>
        <v xml:space="preserve"> Ngaringan </v>
      </c>
      <c r="D55" s="70" t="str">
        <f>'K8 SD_SMP KAB GROBOGAN 2013'!D907</f>
        <v>SMP NEGERI 3 Satu Atap Ngaringan</v>
      </c>
      <c r="E55" s="71">
        <f>'PER TRIWULAN'!X902</f>
        <v>75615000</v>
      </c>
      <c r="F55" s="87">
        <v>75615000</v>
      </c>
      <c r="G55" s="62"/>
      <c r="H55" s="62">
        <v>1500000</v>
      </c>
      <c r="I55" s="62">
        <v>6593000</v>
      </c>
      <c r="J55" s="62">
        <v>13579000</v>
      </c>
      <c r="K55" s="62">
        <v>18503050</v>
      </c>
      <c r="L55" s="62">
        <v>1965000</v>
      </c>
      <c r="M55" s="62">
        <v>350000</v>
      </c>
      <c r="N55" s="62">
        <v>13800000</v>
      </c>
      <c r="O55" s="62">
        <v>2030000</v>
      </c>
      <c r="P55" s="62"/>
      <c r="Q55" s="62">
        <v>1200000</v>
      </c>
      <c r="R55" s="62">
        <v>570000</v>
      </c>
      <c r="S55" s="62">
        <v>15309950</v>
      </c>
      <c r="T55" s="72">
        <f t="shared" si="0"/>
        <v>75400000</v>
      </c>
      <c r="U55" s="59">
        <f t="shared" si="1"/>
        <v>0</v>
      </c>
      <c r="V55" s="59">
        <f t="shared" si="2"/>
        <v>215000</v>
      </c>
    </row>
    <row r="56" spans="2:22" hidden="1">
      <c r="B56" s="79">
        <f t="shared" si="3"/>
        <v>46</v>
      </c>
      <c r="C56" s="69" t="str">
        <f>'K8 SD_SMP KAB GROBOGAN 2013'!C908</f>
        <v xml:space="preserve"> Ngaringan </v>
      </c>
      <c r="D56" s="70" t="str">
        <f>'K8 SD_SMP KAB GROBOGAN 2013'!D908</f>
        <v>SMP NEGERI 4 Satu Atap Ngaringan</v>
      </c>
      <c r="E56" s="71">
        <f>'PER TRIWULAN'!X903</f>
        <v>121055000</v>
      </c>
      <c r="F56" s="87">
        <v>121055000</v>
      </c>
      <c r="G56" s="62"/>
      <c r="H56" s="62">
        <v>1225000</v>
      </c>
      <c r="I56" s="62">
        <v>19610000</v>
      </c>
      <c r="J56" s="62">
        <v>15956200</v>
      </c>
      <c r="K56" s="62">
        <v>18127100</v>
      </c>
      <c r="L56" s="62"/>
      <c r="M56" s="62">
        <v>3953000</v>
      </c>
      <c r="N56" s="62">
        <v>24533500</v>
      </c>
      <c r="O56" s="62">
        <v>70000</v>
      </c>
      <c r="P56" s="62"/>
      <c r="Q56" s="62">
        <v>1500000</v>
      </c>
      <c r="R56" s="62"/>
      <c r="S56" s="62">
        <v>36080200</v>
      </c>
      <c r="T56" s="72">
        <f t="shared" si="0"/>
        <v>121055000</v>
      </c>
      <c r="U56" s="59">
        <f t="shared" si="1"/>
        <v>0</v>
      </c>
      <c r="V56" s="59">
        <f t="shared" si="2"/>
        <v>0</v>
      </c>
    </row>
    <row r="57" spans="2:22" hidden="1">
      <c r="B57" s="79">
        <f t="shared" si="3"/>
        <v>47</v>
      </c>
      <c r="C57" s="69" t="str">
        <f>'K8 SD_SMP KAB GROBOGAN 2013'!C909</f>
        <v xml:space="preserve"> Penawangan </v>
      </c>
      <c r="D57" s="70" t="str">
        <f>'K8 SD_SMP KAB GROBOGAN 2013'!D909</f>
        <v>SMP NEGERI 1 PENAWANGAN</v>
      </c>
      <c r="E57" s="71">
        <f>'PER TRIWULAN'!X904</f>
        <v>650005000</v>
      </c>
      <c r="F57" s="87">
        <v>650005000</v>
      </c>
      <c r="G57" s="62">
        <v>3915000</v>
      </c>
      <c r="H57" s="62">
        <v>7500000</v>
      </c>
      <c r="I57" s="62">
        <v>230901500</v>
      </c>
      <c r="J57" s="62">
        <v>106338000</v>
      </c>
      <c r="K57" s="62">
        <v>196523400</v>
      </c>
      <c r="L57" s="62">
        <v>11465031</v>
      </c>
      <c r="M57" s="62">
        <v>19318000</v>
      </c>
      <c r="N57" s="62">
        <v>38870000</v>
      </c>
      <c r="O57" s="62">
        <v>10155000</v>
      </c>
      <c r="P57" s="62"/>
      <c r="Q57" s="62">
        <v>8925000</v>
      </c>
      <c r="R57" s="62">
        <v>5300000</v>
      </c>
      <c r="S57" s="62">
        <v>8200000</v>
      </c>
      <c r="T57" s="72">
        <f t="shared" si="0"/>
        <v>647410931</v>
      </c>
      <c r="U57" s="59">
        <f t="shared" si="1"/>
        <v>0</v>
      </c>
      <c r="V57" s="59">
        <f t="shared" si="2"/>
        <v>2594069</v>
      </c>
    </row>
    <row r="58" spans="2:22" hidden="1">
      <c r="B58" s="79">
        <f t="shared" si="3"/>
        <v>48</v>
      </c>
      <c r="C58" s="69" t="str">
        <f>'K8 SD_SMP KAB GROBOGAN 2013'!C910</f>
        <v xml:space="preserve"> Penawangan </v>
      </c>
      <c r="D58" s="70" t="str">
        <f>'K8 SD_SMP KAB GROBOGAN 2013'!D910</f>
        <v>SMP NEGERI 2 PENAWANGAN</v>
      </c>
      <c r="E58" s="71">
        <f>'PER TRIWULAN'!X905</f>
        <v>427420000</v>
      </c>
      <c r="F58" s="87">
        <v>427420000</v>
      </c>
      <c r="G58" s="62"/>
      <c r="H58" s="62">
        <v>8380000</v>
      </c>
      <c r="I58" s="62">
        <v>75186000</v>
      </c>
      <c r="J58" s="62">
        <v>102393000</v>
      </c>
      <c r="K58" s="62">
        <v>65219400</v>
      </c>
      <c r="L58" s="62">
        <v>14006814</v>
      </c>
      <c r="M58" s="62">
        <v>23090300</v>
      </c>
      <c r="N58" s="62">
        <v>117823450</v>
      </c>
      <c r="O58" s="62">
        <v>6260000</v>
      </c>
      <c r="P58" s="62"/>
      <c r="Q58" s="62">
        <v>15061000</v>
      </c>
      <c r="R58" s="62"/>
      <c r="S58" s="62"/>
      <c r="T58" s="72">
        <f t="shared" si="0"/>
        <v>427419964</v>
      </c>
      <c r="U58" s="59">
        <f t="shared" si="1"/>
        <v>0</v>
      </c>
      <c r="V58" s="59">
        <f t="shared" si="2"/>
        <v>36</v>
      </c>
    </row>
    <row r="59" spans="2:22" hidden="1">
      <c r="B59" s="79">
        <f t="shared" si="3"/>
        <v>49</v>
      </c>
      <c r="C59" s="69" t="str">
        <f>'K8 SD_SMP KAB GROBOGAN 2013'!C911</f>
        <v xml:space="preserve"> Penawangan </v>
      </c>
      <c r="D59" s="70" t="str">
        <f>'K8 SD_SMP KAB GROBOGAN 2013'!D911</f>
        <v>SMPT NEGERI 1 Penawangan</v>
      </c>
      <c r="E59" s="71">
        <f>'PER TRIWULAN'!X906</f>
        <v>4260000</v>
      </c>
      <c r="F59" s="87">
        <v>4260000</v>
      </c>
      <c r="G59" s="62"/>
      <c r="H59" s="62"/>
      <c r="I59" s="62"/>
      <c r="J59" s="62"/>
      <c r="K59" s="62"/>
      <c r="L59" s="62"/>
      <c r="M59" s="62"/>
      <c r="N59" s="62">
        <v>4260000</v>
      </c>
      <c r="O59" s="62"/>
      <c r="P59" s="62"/>
      <c r="Q59" s="62"/>
      <c r="R59" s="62"/>
      <c r="S59" s="62"/>
      <c r="T59" s="72">
        <f t="shared" si="0"/>
        <v>4260000</v>
      </c>
      <c r="U59" s="59">
        <f t="shared" si="1"/>
        <v>0</v>
      </c>
      <c r="V59" s="59">
        <f t="shared" si="2"/>
        <v>0</v>
      </c>
    </row>
    <row r="60" spans="2:22" hidden="1">
      <c r="B60" s="79">
        <f t="shared" si="3"/>
        <v>50</v>
      </c>
      <c r="C60" s="69" t="str">
        <f>'K8 SD_SMP KAB GROBOGAN 2013'!C912</f>
        <v xml:space="preserve"> Penawangan </v>
      </c>
      <c r="D60" s="70" t="str">
        <f>'K8 SD_SMP KAB GROBOGAN 2013'!D912</f>
        <v>SMPT NEGERI 2 Penawangan</v>
      </c>
      <c r="E60" s="71">
        <f>'PER TRIWULAN'!X907</f>
        <v>3195000</v>
      </c>
      <c r="F60" s="87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72">
        <f t="shared" si="0"/>
        <v>0</v>
      </c>
      <c r="U60" s="59">
        <f t="shared" si="1"/>
        <v>3195000</v>
      </c>
      <c r="V60" s="59">
        <f t="shared" si="2"/>
        <v>0</v>
      </c>
    </row>
    <row r="61" spans="2:22" hidden="1">
      <c r="B61" s="79">
        <f t="shared" si="3"/>
        <v>51</v>
      </c>
      <c r="C61" s="69" t="str">
        <f>'K8 SD_SMP KAB GROBOGAN 2013'!C913</f>
        <v xml:space="preserve"> Penawangan </v>
      </c>
      <c r="D61" s="70" t="str">
        <f>'K8 SD_SMP KAB GROBOGAN 2013'!D913</f>
        <v>SMP NEGERI 3 Satu Atap Penawangan</v>
      </c>
      <c r="E61" s="71">
        <f>'PER TRIWULAN'!X908</f>
        <v>30530000</v>
      </c>
      <c r="F61" s="87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72">
        <f t="shared" si="0"/>
        <v>0</v>
      </c>
      <c r="U61" s="59">
        <f t="shared" si="1"/>
        <v>30530000</v>
      </c>
      <c r="V61" s="59">
        <f t="shared" si="2"/>
        <v>0</v>
      </c>
    </row>
    <row r="62" spans="2:22" hidden="1">
      <c r="B62" s="79">
        <f t="shared" si="3"/>
        <v>52</v>
      </c>
      <c r="C62" s="69" t="str">
        <f>'K8 SD_SMP KAB GROBOGAN 2013'!C914</f>
        <v xml:space="preserve"> Pulokulon </v>
      </c>
      <c r="D62" s="70" t="str">
        <f>'K8 SD_SMP KAB GROBOGAN 2013'!D914</f>
        <v>SMP NEGERI 1 PULOKULON</v>
      </c>
      <c r="E62" s="71">
        <f>'PER TRIWULAN'!X909</f>
        <v>708225000</v>
      </c>
      <c r="F62" s="87">
        <v>708225000</v>
      </c>
      <c r="G62" s="62">
        <v>32677000</v>
      </c>
      <c r="H62" s="62">
        <v>8995000</v>
      </c>
      <c r="I62" s="62">
        <v>126160500</v>
      </c>
      <c r="J62" s="62">
        <v>155836200</v>
      </c>
      <c r="K62" s="62">
        <v>105508500</v>
      </c>
      <c r="L62" s="62">
        <v>29692270</v>
      </c>
      <c r="M62" s="62">
        <v>54154500</v>
      </c>
      <c r="N62" s="62">
        <v>56525000</v>
      </c>
      <c r="O62" s="62">
        <v>7665000</v>
      </c>
      <c r="P62" s="62"/>
      <c r="Q62" s="62">
        <v>4500000</v>
      </c>
      <c r="R62" s="62">
        <v>2840000</v>
      </c>
      <c r="S62" s="62">
        <v>123671000</v>
      </c>
      <c r="T62" s="72">
        <f t="shared" si="0"/>
        <v>708224970</v>
      </c>
      <c r="U62" s="59">
        <f t="shared" si="1"/>
        <v>0</v>
      </c>
      <c r="V62" s="59">
        <f t="shared" si="2"/>
        <v>30</v>
      </c>
    </row>
    <row r="63" spans="2:22" hidden="1">
      <c r="B63" s="79">
        <f t="shared" si="3"/>
        <v>53</v>
      </c>
      <c r="C63" s="69" t="str">
        <f>'K8 SD_SMP KAB GROBOGAN 2013'!C915</f>
        <v xml:space="preserve"> Pulokulon </v>
      </c>
      <c r="D63" s="70" t="str">
        <f>'K8 SD_SMP KAB GROBOGAN 2013'!D915</f>
        <v>SMP NEGERI 3 PULOKULON</v>
      </c>
      <c r="E63" s="71">
        <f>'PER TRIWULAN'!X910</f>
        <v>162945000</v>
      </c>
      <c r="F63" s="87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72">
        <f t="shared" si="0"/>
        <v>0</v>
      </c>
      <c r="U63" s="59">
        <f t="shared" si="1"/>
        <v>162945000</v>
      </c>
      <c r="V63" s="59">
        <f t="shared" si="2"/>
        <v>0</v>
      </c>
    </row>
    <row r="64" spans="2:22" hidden="1">
      <c r="B64" s="79">
        <f t="shared" si="3"/>
        <v>54</v>
      </c>
      <c r="C64" s="69" t="str">
        <f>'K8 SD_SMP KAB GROBOGAN 2013'!C916</f>
        <v xml:space="preserve"> Pulokulon </v>
      </c>
      <c r="D64" s="70" t="str">
        <f>'K8 SD_SMP KAB GROBOGAN 2013'!D916</f>
        <v>SMP NEGERI 4 SATU ATAP PULOKULON</v>
      </c>
      <c r="E64" s="71">
        <f>'PER TRIWULAN'!X911</f>
        <v>145195000</v>
      </c>
      <c r="F64" s="87">
        <v>145195000</v>
      </c>
      <c r="G64" s="62"/>
      <c r="H64" s="62">
        <v>5000000</v>
      </c>
      <c r="I64" s="62">
        <v>11420000</v>
      </c>
      <c r="J64" s="62">
        <v>23616300</v>
      </c>
      <c r="K64" s="62">
        <v>27619800</v>
      </c>
      <c r="L64" s="62">
        <v>34243900</v>
      </c>
      <c r="M64" s="62"/>
      <c r="N64" s="62">
        <v>29025000</v>
      </c>
      <c r="O64" s="62">
        <v>8900000</v>
      </c>
      <c r="P64" s="62"/>
      <c r="Q64" s="62"/>
      <c r="R64" s="62">
        <v>5370000</v>
      </c>
      <c r="S64" s="62"/>
      <c r="T64" s="72">
        <f t="shared" si="0"/>
        <v>145195000</v>
      </c>
      <c r="U64" s="59">
        <f t="shared" si="1"/>
        <v>0</v>
      </c>
      <c r="V64" s="59">
        <f t="shared" si="2"/>
        <v>0</v>
      </c>
    </row>
    <row r="65" spans="2:22" hidden="1">
      <c r="B65" s="79">
        <f t="shared" si="3"/>
        <v>55</v>
      </c>
      <c r="C65" s="69" t="str">
        <f>'K8 SD_SMP KAB GROBOGAN 2013'!C917</f>
        <v xml:space="preserve"> Pulokulon </v>
      </c>
      <c r="D65" s="70" t="str">
        <f>'K8 SD_SMP KAB GROBOGAN 2013'!D917</f>
        <v>SMP NEGERI 2 PULOKULON</v>
      </c>
      <c r="E65" s="71">
        <f>'PER TRIWULAN'!X912</f>
        <v>396890000</v>
      </c>
      <c r="F65" s="87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72">
        <f t="shared" si="0"/>
        <v>0</v>
      </c>
      <c r="U65" s="59">
        <f t="shared" si="1"/>
        <v>396890000</v>
      </c>
      <c r="V65" s="59">
        <f t="shared" si="2"/>
        <v>0</v>
      </c>
    </row>
    <row r="66" spans="2:22" hidden="1">
      <c r="B66" s="79">
        <f t="shared" si="3"/>
        <v>56</v>
      </c>
      <c r="C66" s="69" t="str">
        <f>'K8 SD_SMP KAB GROBOGAN 2013'!C918</f>
        <v xml:space="preserve"> Purwodadi </v>
      </c>
      <c r="D66" s="70" t="str">
        <f>'K8 SD_SMP KAB GROBOGAN 2013'!D918</f>
        <v>SMP NEGERI 1 PURWODADI</v>
      </c>
      <c r="E66" s="71">
        <f>'PER TRIWULAN'!X913</f>
        <v>468245000</v>
      </c>
      <c r="F66" s="87">
        <v>468245000</v>
      </c>
      <c r="G66" s="62">
        <v>2970000</v>
      </c>
      <c r="H66" s="62">
        <v>5106100</v>
      </c>
      <c r="I66" s="62">
        <v>45819555</v>
      </c>
      <c r="J66" s="62">
        <v>71141400</v>
      </c>
      <c r="K66" s="62">
        <v>54891000</v>
      </c>
      <c r="L66" s="62">
        <v>146274363</v>
      </c>
      <c r="M66" s="62"/>
      <c r="N66" s="62">
        <v>59550000</v>
      </c>
      <c r="O66" s="62">
        <v>24192500</v>
      </c>
      <c r="P66" s="62"/>
      <c r="Q66" s="62"/>
      <c r="R66" s="62"/>
      <c r="S66" s="62"/>
      <c r="T66" s="72">
        <f t="shared" si="0"/>
        <v>409944918</v>
      </c>
      <c r="U66" s="59">
        <f t="shared" si="1"/>
        <v>0</v>
      </c>
      <c r="V66" s="59">
        <f t="shared" si="2"/>
        <v>58300082</v>
      </c>
    </row>
    <row r="67" spans="2:22" hidden="1">
      <c r="B67" s="79">
        <f t="shared" si="3"/>
        <v>57</v>
      </c>
      <c r="C67" s="69" t="str">
        <f>'K8 SD_SMP KAB GROBOGAN 2013'!C919</f>
        <v xml:space="preserve"> Purwodadi </v>
      </c>
      <c r="D67" s="70" t="str">
        <f>'K8 SD_SMP KAB GROBOGAN 2013'!D919</f>
        <v>SMP NEGERI 2 PURWODADI</v>
      </c>
      <c r="E67" s="71">
        <f>'PER TRIWULAN'!X914</f>
        <v>625865000</v>
      </c>
      <c r="F67" s="87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72">
        <f t="shared" si="0"/>
        <v>0</v>
      </c>
      <c r="U67" s="59">
        <f t="shared" si="1"/>
        <v>625865000</v>
      </c>
      <c r="V67" s="59">
        <f t="shared" si="2"/>
        <v>0</v>
      </c>
    </row>
    <row r="68" spans="2:22" hidden="1">
      <c r="B68" s="79">
        <f t="shared" si="3"/>
        <v>58</v>
      </c>
      <c r="C68" s="69" t="str">
        <f>'K8 SD_SMP KAB GROBOGAN 2013'!C920</f>
        <v xml:space="preserve"> Purwodadi </v>
      </c>
      <c r="D68" s="70" t="str">
        <f>'K8 SD_SMP KAB GROBOGAN 2013'!D920</f>
        <v>SMP NEGERI 3 PURWODADI</v>
      </c>
      <c r="E68" s="71">
        <v>895310000</v>
      </c>
      <c r="F68" s="87">
        <v>895310000</v>
      </c>
      <c r="G68" s="62"/>
      <c r="H68" s="62">
        <v>29389950</v>
      </c>
      <c r="I68" s="62">
        <v>31992400</v>
      </c>
      <c r="J68" s="62">
        <v>280290963</v>
      </c>
      <c r="K68" s="62">
        <v>72317000</v>
      </c>
      <c r="L68" s="62">
        <v>265307148</v>
      </c>
      <c r="M68" s="62">
        <v>51155058</v>
      </c>
      <c r="N68" s="62">
        <v>83527500</v>
      </c>
      <c r="O68" s="62">
        <v>48531500</v>
      </c>
      <c r="P68" s="62"/>
      <c r="Q68" s="62">
        <v>9048000</v>
      </c>
      <c r="R68" s="62">
        <v>687000</v>
      </c>
      <c r="S68" s="62">
        <v>5404400</v>
      </c>
      <c r="T68" s="72">
        <f t="shared" si="0"/>
        <v>877650919</v>
      </c>
      <c r="U68" s="59">
        <f t="shared" si="1"/>
        <v>0</v>
      </c>
      <c r="V68" s="59">
        <f t="shared" si="2"/>
        <v>17659081</v>
      </c>
    </row>
    <row r="69" spans="2:22" hidden="1">
      <c r="B69" s="79">
        <f t="shared" si="3"/>
        <v>59</v>
      </c>
      <c r="C69" s="69" t="str">
        <f>'K8 SD_SMP KAB GROBOGAN 2013'!C921</f>
        <v xml:space="preserve"> Purwodadi </v>
      </c>
      <c r="D69" s="70" t="str">
        <f>'K8 SD_SMP KAB GROBOGAN 2013'!D921</f>
        <v>SMP NEGERI 4 PURWODADI</v>
      </c>
      <c r="E69" s="71">
        <f>'PER TRIWULAN'!X916</f>
        <v>585750000</v>
      </c>
      <c r="F69" s="87">
        <v>585750000</v>
      </c>
      <c r="G69" s="62">
        <v>19612450</v>
      </c>
      <c r="H69" s="62">
        <v>14121300</v>
      </c>
      <c r="I69" s="62">
        <v>78401600</v>
      </c>
      <c r="J69" s="62">
        <v>218764600</v>
      </c>
      <c r="K69" s="62">
        <v>85688909</v>
      </c>
      <c r="L69" s="62">
        <v>9763061</v>
      </c>
      <c r="M69" s="62">
        <v>24170000</v>
      </c>
      <c r="N69" s="62">
        <v>75787300</v>
      </c>
      <c r="O69" s="62">
        <v>51275030</v>
      </c>
      <c r="P69" s="62"/>
      <c r="Q69" s="62">
        <v>5815750</v>
      </c>
      <c r="R69" s="62">
        <v>2350000</v>
      </c>
      <c r="S69" s="62"/>
      <c r="T69" s="72">
        <f t="shared" si="0"/>
        <v>585750000</v>
      </c>
      <c r="U69" s="59">
        <f t="shared" si="1"/>
        <v>0</v>
      </c>
      <c r="V69" s="59">
        <f t="shared" si="2"/>
        <v>0</v>
      </c>
    </row>
    <row r="70" spans="2:22" hidden="1">
      <c r="B70" s="79">
        <f t="shared" si="3"/>
        <v>60</v>
      </c>
      <c r="C70" s="69" t="str">
        <f>'K8 SD_SMP KAB GROBOGAN 2013'!C922</f>
        <v xml:space="preserve"> Purwodadi </v>
      </c>
      <c r="D70" s="70" t="str">
        <f>'K8 SD_SMP KAB GROBOGAN 2013'!D922</f>
        <v>SMP NEGERI 5 PURWODADI</v>
      </c>
      <c r="E70" s="71">
        <f>'PER TRIWULAN'!X917</f>
        <v>614150000</v>
      </c>
      <c r="F70" s="87">
        <v>614150000</v>
      </c>
      <c r="G70" s="62">
        <v>40051500</v>
      </c>
      <c r="H70" s="62">
        <v>13000000</v>
      </c>
      <c r="I70" s="62">
        <v>111386500</v>
      </c>
      <c r="J70" s="62">
        <v>96181500</v>
      </c>
      <c r="K70" s="62">
        <v>109667400</v>
      </c>
      <c r="L70" s="62">
        <v>16623596</v>
      </c>
      <c r="M70" s="62"/>
      <c r="N70" s="62">
        <v>119601000</v>
      </c>
      <c r="O70" s="62">
        <v>15650000</v>
      </c>
      <c r="P70" s="62"/>
      <c r="Q70" s="62">
        <v>7600000</v>
      </c>
      <c r="R70" s="62">
        <v>5765000</v>
      </c>
      <c r="S70" s="62">
        <v>61898630</v>
      </c>
      <c r="T70" s="72">
        <f t="shared" si="0"/>
        <v>597425126</v>
      </c>
      <c r="U70" s="59">
        <f t="shared" si="1"/>
        <v>0</v>
      </c>
      <c r="V70" s="59">
        <f t="shared" si="2"/>
        <v>16724874</v>
      </c>
    </row>
    <row r="71" spans="2:22" hidden="1">
      <c r="B71" s="79">
        <f t="shared" si="3"/>
        <v>61</v>
      </c>
      <c r="C71" s="69" t="str">
        <f>'K8 SD_SMP KAB GROBOGAN 2013'!C923</f>
        <v xml:space="preserve"> Purwodadi </v>
      </c>
      <c r="D71" s="70" t="str">
        <f>'K8 SD_SMP KAB GROBOGAN 2013'!D923</f>
        <v>SMP NEGERI 6 PURWODADI</v>
      </c>
      <c r="E71" s="71">
        <f>'PER TRIWULAN'!X918</f>
        <v>695445000</v>
      </c>
      <c r="F71" s="87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72">
        <f t="shared" si="0"/>
        <v>0</v>
      </c>
      <c r="U71" s="59">
        <f t="shared" si="1"/>
        <v>695445000</v>
      </c>
      <c r="V71" s="59">
        <f t="shared" si="2"/>
        <v>0</v>
      </c>
    </row>
    <row r="72" spans="2:22" hidden="1">
      <c r="B72" s="79">
        <f t="shared" si="3"/>
        <v>62</v>
      </c>
      <c r="C72" s="69" t="str">
        <f>'K8 SD_SMP KAB GROBOGAN 2013'!C924</f>
        <v xml:space="preserve"> Purwodadi </v>
      </c>
      <c r="D72" s="70" t="str">
        <f>'K8 SD_SMP KAB GROBOGAN 2013'!D924</f>
        <v>SMP NEGERI 7 PURWODADI</v>
      </c>
      <c r="E72" s="71">
        <f>'PER TRIWULAN'!X919</f>
        <v>561965000</v>
      </c>
      <c r="F72" s="87">
        <v>561965000</v>
      </c>
      <c r="G72" s="62">
        <v>23408000</v>
      </c>
      <c r="H72" s="62">
        <v>309000</v>
      </c>
      <c r="I72" s="62">
        <v>61607500</v>
      </c>
      <c r="J72" s="62">
        <v>109342250</v>
      </c>
      <c r="K72" s="62">
        <v>22431950</v>
      </c>
      <c r="L72" s="62">
        <v>7558244</v>
      </c>
      <c r="M72" s="62">
        <v>26512100</v>
      </c>
      <c r="N72" s="62">
        <v>72240000</v>
      </c>
      <c r="O72" s="62">
        <v>43620000</v>
      </c>
      <c r="P72" s="62"/>
      <c r="Q72" s="62">
        <v>3300000</v>
      </c>
      <c r="R72" s="62"/>
      <c r="S72" s="62">
        <v>87615000</v>
      </c>
      <c r="T72" s="72">
        <f t="shared" si="0"/>
        <v>457944044</v>
      </c>
      <c r="U72" s="59">
        <f t="shared" si="1"/>
        <v>0</v>
      </c>
      <c r="V72" s="59">
        <f t="shared" si="2"/>
        <v>104020956</v>
      </c>
    </row>
    <row r="73" spans="2:22" hidden="1">
      <c r="B73" s="79">
        <f t="shared" si="3"/>
        <v>63</v>
      </c>
      <c r="C73" s="69" t="str">
        <f>'K8 SD_SMP KAB GROBOGAN 2013'!C925</f>
        <v xml:space="preserve"> Purwodadi </v>
      </c>
      <c r="D73" s="70" t="str">
        <f>'K8 SD_SMP KAB GROBOGAN 2013'!D925</f>
        <v>SLB C. Danyang</v>
      </c>
      <c r="E73" s="71">
        <f>'PER TRIWULAN'!X920</f>
        <v>0</v>
      </c>
      <c r="F73" s="87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72">
        <f t="shared" si="0"/>
        <v>0</v>
      </c>
      <c r="U73" s="59">
        <f t="shared" si="1"/>
        <v>0</v>
      </c>
      <c r="V73" s="59">
        <f t="shared" si="2"/>
        <v>0</v>
      </c>
    </row>
    <row r="74" spans="2:22" hidden="1">
      <c r="B74" s="79">
        <f t="shared" si="3"/>
        <v>64</v>
      </c>
      <c r="C74" s="69" t="str">
        <f>'K8 SD_SMP KAB GROBOGAN 2013'!C926</f>
        <v xml:space="preserve"> Purwodadi </v>
      </c>
      <c r="D74" s="70" t="str">
        <f>'K8 SD_SMP KAB GROBOGAN 2013'!D926</f>
        <v>SMPT NEGERI  4 Purwodadi</v>
      </c>
      <c r="E74" s="71">
        <f>'PER TRIWULAN'!X921</f>
        <v>17040000</v>
      </c>
      <c r="F74" s="87">
        <v>16862500</v>
      </c>
      <c r="G74" s="62"/>
      <c r="H74" s="62"/>
      <c r="I74" s="62">
        <v>17000</v>
      </c>
      <c r="J74" s="62">
        <v>5131450</v>
      </c>
      <c r="K74" s="62">
        <v>1606600</v>
      </c>
      <c r="L74" s="62"/>
      <c r="M74" s="62"/>
      <c r="N74" s="62">
        <v>5485000</v>
      </c>
      <c r="O74" s="62">
        <v>540000</v>
      </c>
      <c r="P74" s="62"/>
      <c r="Q74" s="62">
        <v>4082450</v>
      </c>
      <c r="R74" s="62"/>
      <c r="S74" s="62"/>
      <c r="T74" s="72">
        <f t="shared" si="0"/>
        <v>16862500</v>
      </c>
      <c r="U74" s="59">
        <f t="shared" si="1"/>
        <v>177500</v>
      </c>
      <c r="V74" s="59">
        <f t="shared" si="2"/>
        <v>0</v>
      </c>
    </row>
    <row r="75" spans="2:22" hidden="1">
      <c r="B75" s="79">
        <f t="shared" si="3"/>
        <v>65</v>
      </c>
      <c r="C75" s="69" t="str">
        <f>'K8 SD_SMP KAB GROBOGAN 2013'!C927</f>
        <v xml:space="preserve"> Tanggungharjo </v>
      </c>
      <c r="D75" s="70" t="str">
        <f>'K8 SD_SMP KAB GROBOGAN 2013'!D927</f>
        <v>SMP NEGERI 1TANGGUNGHARJO</v>
      </c>
      <c r="E75" s="71">
        <f>'PER TRIWULAN'!X922</f>
        <v>490965000</v>
      </c>
      <c r="F75" s="87">
        <v>490965000</v>
      </c>
      <c r="G75" s="62">
        <v>7190000</v>
      </c>
      <c r="H75" s="62">
        <v>13935000</v>
      </c>
      <c r="I75" s="62">
        <v>74673500</v>
      </c>
      <c r="J75" s="62">
        <v>96253900</v>
      </c>
      <c r="K75" s="62">
        <v>137741586</v>
      </c>
      <c r="L75" s="62">
        <v>22528424</v>
      </c>
      <c r="M75" s="62">
        <v>49072090</v>
      </c>
      <c r="N75" s="62">
        <v>76615000</v>
      </c>
      <c r="O75" s="62">
        <v>5355500</v>
      </c>
      <c r="P75" s="62"/>
      <c r="Q75" s="62">
        <v>7600000</v>
      </c>
      <c r="R75" s="62"/>
      <c r="S75" s="62"/>
      <c r="T75" s="72">
        <f t="shared" si="0"/>
        <v>490965000</v>
      </c>
      <c r="U75" s="59">
        <f t="shared" si="1"/>
        <v>0</v>
      </c>
      <c r="V75" s="59">
        <f t="shared" si="2"/>
        <v>0</v>
      </c>
    </row>
    <row r="76" spans="2:22" hidden="1">
      <c r="B76" s="79">
        <f t="shared" si="3"/>
        <v>66</v>
      </c>
      <c r="C76" s="69" t="str">
        <f>'K8 SD_SMP KAB GROBOGAN 2013'!C928</f>
        <v xml:space="preserve"> Tanggungharjo </v>
      </c>
      <c r="D76" s="70" t="str">
        <f>'K8 SD_SMP KAB GROBOGAN 2013'!D928</f>
        <v>SMP NEGERI 2 TANGGUNGHARJO</v>
      </c>
      <c r="E76" s="71">
        <f>'PER TRIWULAN'!X923</f>
        <v>254535000</v>
      </c>
      <c r="F76" s="87">
        <v>254535000</v>
      </c>
      <c r="G76" s="62">
        <v>12726750</v>
      </c>
      <c r="H76" s="62">
        <v>3600000</v>
      </c>
      <c r="I76" s="62">
        <v>31102350</v>
      </c>
      <c r="J76" s="62">
        <v>48152500</v>
      </c>
      <c r="K76" s="62">
        <v>55246700</v>
      </c>
      <c r="L76" s="62">
        <v>6693593</v>
      </c>
      <c r="M76" s="62">
        <v>8643000</v>
      </c>
      <c r="N76" s="62">
        <v>42120000</v>
      </c>
      <c r="O76" s="62">
        <v>35300000</v>
      </c>
      <c r="P76" s="62">
        <v>960000</v>
      </c>
      <c r="Q76" s="62">
        <v>5500000</v>
      </c>
      <c r="R76" s="62">
        <v>4490000</v>
      </c>
      <c r="S76" s="62"/>
      <c r="T76" s="72">
        <f t="shared" ref="T76:T139" si="4">SUM(G76:S76)</f>
        <v>254534893</v>
      </c>
      <c r="U76" s="59">
        <f t="shared" ref="U76:U139" si="5">E76-F76</f>
        <v>0</v>
      </c>
      <c r="V76" s="59">
        <f t="shared" ref="V76:V139" si="6">F76-T76</f>
        <v>107</v>
      </c>
    </row>
    <row r="77" spans="2:22" hidden="1">
      <c r="B77" s="79">
        <f t="shared" ref="B77:B140" si="7">B76+1</f>
        <v>67</v>
      </c>
      <c r="C77" s="69" t="str">
        <f>'K8 SD_SMP KAB GROBOGAN 2013'!C929</f>
        <v xml:space="preserve"> Tawangharjo </v>
      </c>
      <c r="D77" s="70" t="str">
        <f>'K8 SD_SMP KAB GROBOGAN 2013'!D929</f>
        <v>SMP NEGERI 1 TAWANGHARJO</v>
      </c>
      <c r="E77" s="71">
        <f>'PER TRIWULAN'!X924</f>
        <v>643970000</v>
      </c>
      <c r="F77" s="87">
        <v>643970000</v>
      </c>
      <c r="G77" s="62">
        <v>9806000</v>
      </c>
      <c r="H77" s="62">
        <v>16175000</v>
      </c>
      <c r="I77" s="62">
        <v>95734400</v>
      </c>
      <c r="J77" s="62">
        <v>141336000</v>
      </c>
      <c r="K77" s="62">
        <v>130121790</v>
      </c>
      <c r="L77" s="62">
        <v>22712132</v>
      </c>
      <c r="M77" s="62">
        <v>34224150</v>
      </c>
      <c r="N77" s="62">
        <v>120093500</v>
      </c>
      <c r="O77" s="62">
        <v>19932500</v>
      </c>
      <c r="P77" s="62"/>
      <c r="Q77" s="62">
        <v>8400000</v>
      </c>
      <c r="R77" s="62">
        <v>11361000</v>
      </c>
      <c r="S77" s="62">
        <v>32767500</v>
      </c>
      <c r="T77" s="72">
        <f t="shared" si="4"/>
        <v>642663972</v>
      </c>
      <c r="U77" s="59">
        <f t="shared" si="5"/>
        <v>0</v>
      </c>
      <c r="V77" s="59">
        <f t="shared" si="6"/>
        <v>1306028</v>
      </c>
    </row>
    <row r="78" spans="2:22" hidden="1">
      <c r="B78" s="79">
        <f t="shared" si="7"/>
        <v>68</v>
      </c>
      <c r="C78" s="69" t="str">
        <f>'K8 SD_SMP KAB GROBOGAN 2013'!C930</f>
        <v xml:space="preserve"> Tawangharjo </v>
      </c>
      <c r="D78" s="70" t="str">
        <f>'K8 SD_SMP KAB GROBOGAN 2013'!D930</f>
        <v>SMP NEGERI 2 TAWANGHARJO</v>
      </c>
      <c r="E78" s="71">
        <f>'PER TRIWULAN'!X925</f>
        <v>315950000</v>
      </c>
      <c r="F78" s="87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72">
        <f t="shared" si="4"/>
        <v>0</v>
      </c>
      <c r="U78" s="59">
        <f t="shared" si="5"/>
        <v>315950000</v>
      </c>
      <c r="V78" s="59">
        <f t="shared" si="6"/>
        <v>0</v>
      </c>
    </row>
    <row r="79" spans="2:22" hidden="1">
      <c r="B79" s="79">
        <f t="shared" si="7"/>
        <v>69</v>
      </c>
      <c r="C79" s="69" t="str">
        <f>'K8 SD_SMP KAB GROBOGAN 2013'!C931</f>
        <v xml:space="preserve"> Tawangharjo </v>
      </c>
      <c r="D79" s="70" t="str">
        <f>'K8 SD_SMP KAB GROBOGAN 2013'!D931</f>
        <v>SMP NEGERI 3 Satu Atap Tawangharjo</v>
      </c>
      <c r="E79" s="71">
        <f>'PER TRIWULAN'!X926</f>
        <v>19170000</v>
      </c>
      <c r="F79" s="87">
        <v>19170000</v>
      </c>
      <c r="G79" s="62"/>
      <c r="H79" s="62">
        <v>500000</v>
      </c>
      <c r="I79" s="62">
        <v>2318300</v>
      </c>
      <c r="J79" s="62">
        <v>2405200</v>
      </c>
      <c r="K79" s="62">
        <v>4820500</v>
      </c>
      <c r="L79" s="62"/>
      <c r="M79" s="62"/>
      <c r="N79" s="62">
        <v>3834000</v>
      </c>
      <c r="O79" s="62">
        <v>250000</v>
      </c>
      <c r="P79" s="62"/>
      <c r="Q79" s="62"/>
      <c r="R79" s="62">
        <v>1250000</v>
      </c>
      <c r="S79" s="62">
        <v>3792000</v>
      </c>
      <c r="T79" s="72">
        <f t="shared" si="4"/>
        <v>19170000</v>
      </c>
      <c r="U79" s="59">
        <f t="shared" si="5"/>
        <v>0</v>
      </c>
      <c r="V79" s="59">
        <f t="shared" si="6"/>
        <v>0</v>
      </c>
    </row>
    <row r="80" spans="2:22" hidden="1">
      <c r="B80" s="79">
        <f t="shared" si="7"/>
        <v>70</v>
      </c>
      <c r="C80" s="69" t="str">
        <f>'K8 SD_SMP KAB GROBOGAN 2013'!C932</f>
        <v xml:space="preserve"> Tegowanu </v>
      </c>
      <c r="D80" s="70" t="str">
        <f>'K8 SD_SMP KAB GROBOGAN 2013'!D932</f>
        <v>SMP NEGERI 1 TEGOWANU</v>
      </c>
      <c r="E80" s="71">
        <f>'PER TRIWULAN'!X927</f>
        <v>598885000</v>
      </c>
      <c r="F80" s="87">
        <v>598885000</v>
      </c>
      <c r="G80" s="62">
        <v>23737500</v>
      </c>
      <c r="H80" s="62">
        <v>18969500</v>
      </c>
      <c r="I80" s="62">
        <v>117701550</v>
      </c>
      <c r="J80" s="62">
        <v>120566410</v>
      </c>
      <c r="K80" s="62">
        <v>40574575</v>
      </c>
      <c r="L80" s="62">
        <v>64381241</v>
      </c>
      <c r="M80" s="62">
        <v>11805000</v>
      </c>
      <c r="N80" s="62">
        <v>61125000</v>
      </c>
      <c r="O80" s="62">
        <v>10985000</v>
      </c>
      <c r="P80" s="62"/>
      <c r="Q80" s="62">
        <v>8400000</v>
      </c>
      <c r="R80" s="62"/>
      <c r="S80" s="62">
        <v>120639224</v>
      </c>
      <c r="T80" s="72">
        <f t="shared" si="4"/>
        <v>598885000</v>
      </c>
      <c r="U80" s="59">
        <f t="shared" si="5"/>
        <v>0</v>
      </c>
      <c r="V80" s="59">
        <f t="shared" si="6"/>
        <v>0</v>
      </c>
    </row>
    <row r="81" spans="2:22" hidden="1">
      <c r="B81" s="79">
        <f t="shared" si="7"/>
        <v>71</v>
      </c>
      <c r="C81" s="69" t="str">
        <f>'K8 SD_SMP KAB GROBOGAN 2013'!C933</f>
        <v xml:space="preserve"> Tegowanu </v>
      </c>
      <c r="D81" s="70" t="str">
        <f>'K8 SD_SMP KAB GROBOGAN 2013'!D933</f>
        <v>SMP NEGERI 2 TEGOWANU</v>
      </c>
      <c r="E81" s="71">
        <f>'PER TRIWULAN'!X928</f>
        <v>444815000</v>
      </c>
      <c r="F81" s="87">
        <v>444815000</v>
      </c>
      <c r="G81" s="62">
        <v>26291500</v>
      </c>
      <c r="H81" s="62">
        <v>3505050</v>
      </c>
      <c r="I81" s="62">
        <v>124278000</v>
      </c>
      <c r="J81" s="62">
        <v>41666365</v>
      </c>
      <c r="K81" s="62">
        <v>101057700</v>
      </c>
      <c r="L81" s="62">
        <v>9448585</v>
      </c>
      <c r="M81" s="62">
        <v>54501900</v>
      </c>
      <c r="N81" s="62">
        <v>67208400</v>
      </c>
      <c r="O81" s="62">
        <v>15057500</v>
      </c>
      <c r="P81" s="62"/>
      <c r="Q81" s="62">
        <v>1800000</v>
      </c>
      <c r="R81" s="62"/>
      <c r="S81" s="62"/>
      <c r="T81" s="72">
        <f t="shared" si="4"/>
        <v>444815000</v>
      </c>
      <c r="U81" s="59">
        <f t="shared" si="5"/>
        <v>0</v>
      </c>
      <c r="V81" s="59">
        <f t="shared" si="6"/>
        <v>0</v>
      </c>
    </row>
    <row r="82" spans="2:22" hidden="1">
      <c r="B82" s="79">
        <f t="shared" si="7"/>
        <v>72</v>
      </c>
      <c r="C82" s="69" t="str">
        <f>'K8 SD_SMP KAB GROBOGAN 2013'!C934</f>
        <v xml:space="preserve"> Tegowanu </v>
      </c>
      <c r="D82" s="70" t="str">
        <f>'K8 SD_SMP KAB GROBOGAN 2013'!D934</f>
        <v>SMP NEGERI 3 TEGOWANU</v>
      </c>
      <c r="E82" s="71">
        <f>'PER TRIWULAN'!X929</f>
        <v>150875000</v>
      </c>
      <c r="F82" s="87">
        <v>150875000</v>
      </c>
      <c r="G82" s="62">
        <v>6840000</v>
      </c>
      <c r="H82" s="62">
        <v>3239000</v>
      </c>
      <c r="I82" s="62">
        <v>39569000</v>
      </c>
      <c r="J82" s="62">
        <v>31305500</v>
      </c>
      <c r="K82" s="62">
        <v>38363500</v>
      </c>
      <c r="L82" s="62">
        <v>1926316</v>
      </c>
      <c r="M82" s="62">
        <v>3138000</v>
      </c>
      <c r="N82" s="62">
        <v>21720000</v>
      </c>
      <c r="O82" s="62">
        <v>2570000</v>
      </c>
      <c r="P82" s="62"/>
      <c r="Q82" s="62">
        <v>2200000</v>
      </c>
      <c r="R82" s="62"/>
      <c r="S82" s="62"/>
      <c r="T82" s="72">
        <f t="shared" si="4"/>
        <v>150871316</v>
      </c>
      <c r="U82" s="59">
        <f t="shared" si="5"/>
        <v>0</v>
      </c>
      <c r="V82" s="59">
        <f t="shared" si="6"/>
        <v>3684</v>
      </c>
    </row>
    <row r="83" spans="2:22" hidden="1">
      <c r="B83" s="79">
        <f t="shared" si="7"/>
        <v>73</v>
      </c>
      <c r="C83" s="69" t="str">
        <f>'K8 SD_SMP KAB GROBOGAN 2013'!C935</f>
        <v xml:space="preserve"> Toroh </v>
      </c>
      <c r="D83" s="70" t="str">
        <f>'K8 SD_SMP KAB GROBOGAN 2013'!D935</f>
        <v>SMP NEGERI 1 TOROH</v>
      </c>
      <c r="E83" s="71">
        <f>'PER TRIWULAN'!X930</f>
        <v>630480000</v>
      </c>
      <c r="F83" s="87">
        <v>630302500</v>
      </c>
      <c r="G83" s="62">
        <v>23603000</v>
      </c>
      <c r="H83" s="62">
        <v>7959500</v>
      </c>
      <c r="I83" s="62">
        <v>67465000</v>
      </c>
      <c r="J83" s="62">
        <v>128963900</v>
      </c>
      <c r="K83" s="62">
        <v>151762100</v>
      </c>
      <c r="L83" s="62">
        <v>22879839</v>
      </c>
      <c r="M83" s="62">
        <v>45735700</v>
      </c>
      <c r="N83" s="62">
        <v>50406000</v>
      </c>
      <c r="O83" s="62">
        <v>40219000</v>
      </c>
      <c r="P83" s="62"/>
      <c r="Q83" s="62">
        <v>3600000</v>
      </c>
      <c r="R83" s="62"/>
      <c r="S83" s="62">
        <v>82051850</v>
      </c>
      <c r="T83" s="72">
        <f t="shared" si="4"/>
        <v>624645889</v>
      </c>
      <c r="U83" s="59">
        <f t="shared" si="5"/>
        <v>177500</v>
      </c>
      <c r="V83" s="59">
        <f t="shared" si="6"/>
        <v>5656611</v>
      </c>
    </row>
    <row r="84" spans="2:22" hidden="1">
      <c r="B84" s="79">
        <f t="shared" si="7"/>
        <v>74</v>
      </c>
      <c r="C84" s="69" t="str">
        <f>'K8 SD_SMP KAB GROBOGAN 2013'!C936</f>
        <v xml:space="preserve"> Toroh </v>
      </c>
      <c r="D84" s="70" t="str">
        <f>'K8 SD_SMP KAB GROBOGAN 2013'!D936</f>
        <v>SMP NEGERI 2 TOROH</v>
      </c>
      <c r="E84" s="71">
        <f>'PER TRIWULAN'!X931</f>
        <v>792360000</v>
      </c>
      <c r="F84" s="87">
        <v>792360000</v>
      </c>
      <c r="G84" s="62">
        <v>55736400</v>
      </c>
      <c r="H84" s="62">
        <v>11490000</v>
      </c>
      <c r="I84" s="62">
        <v>162208400</v>
      </c>
      <c r="J84" s="62">
        <v>107868600</v>
      </c>
      <c r="K84" s="62">
        <v>157341150</v>
      </c>
      <c r="L84" s="62">
        <v>44057794</v>
      </c>
      <c r="M84" s="62">
        <v>49778200</v>
      </c>
      <c r="N84" s="62">
        <v>123060000</v>
      </c>
      <c r="O84" s="62">
        <v>44894000</v>
      </c>
      <c r="P84" s="62"/>
      <c r="Q84" s="62">
        <v>1350000</v>
      </c>
      <c r="R84" s="62">
        <v>30000</v>
      </c>
      <c r="S84" s="62"/>
      <c r="T84" s="72">
        <f t="shared" si="4"/>
        <v>757814544</v>
      </c>
      <c r="U84" s="59">
        <f t="shared" si="5"/>
        <v>0</v>
      </c>
      <c r="V84" s="59">
        <f t="shared" si="6"/>
        <v>34545456</v>
      </c>
    </row>
    <row r="85" spans="2:22" hidden="1">
      <c r="B85" s="79">
        <f t="shared" si="7"/>
        <v>75</v>
      </c>
      <c r="C85" s="69" t="str">
        <f>'K8 SD_SMP KAB GROBOGAN 2013'!C937</f>
        <v xml:space="preserve"> Toroh </v>
      </c>
      <c r="D85" s="70" t="str">
        <f>'K8 SD_SMP KAB GROBOGAN 2013'!D937</f>
        <v>SMP NEGERI 3 Satu Atap Toroh</v>
      </c>
      <c r="E85" s="71">
        <f>'PER TRIWULAN'!X932</f>
        <v>95850000</v>
      </c>
      <c r="F85" s="87">
        <v>95850000</v>
      </c>
      <c r="G85" s="62">
        <v>1022500</v>
      </c>
      <c r="H85" s="62">
        <v>1972500</v>
      </c>
      <c r="I85" s="62">
        <v>31394605</v>
      </c>
      <c r="J85" s="62">
        <v>2819000</v>
      </c>
      <c r="K85" s="62">
        <v>15913895</v>
      </c>
      <c r="L85" s="62">
        <v>840000</v>
      </c>
      <c r="M85" s="62">
        <v>4370000</v>
      </c>
      <c r="N85" s="62">
        <v>27113500</v>
      </c>
      <c r="O85" s="62">
        <v>2700000</v>
      </c>
      <c r="P85" s="62"/>
      <c r="Q85" s="62">
        <v>1800000</v>
      </c>
      <c r="R85" s="62">
        <v>5904000</v>
      </c>
      <c r="S85" s="62"/>
      <c r="T85" s="72">
        <f t="shared" si="4"/>
        <v>95850000</v>
      </c>
      <c r="U85" s="59">
        <f t="shared" si="5"/>
        <v>0</v>
      </c>
      <c r="V85" s="59">
        <f t="shared" si="6"/>
        <v>0</v>
      </c>
    </row>
    <row r="86" spans="2:22" hidden="1">
      <c r="B86" s="79">
        <f t="shared" si="7"/>
        <v>76</v>
      </c>
      <c r="C86" s="69" t="str">
        <f>'K8 SD_SMP KAB GROBOGAN 2013'!C938</f>
        <v xml:space="preserve"> Wirosari </v>
      </c>
      <c r="D86" s="70" t="str">
        <f>'K8 SD_SMP KAB GROBOGAN 2013'!D938</f>
        <v>SMP NEGERI 1 WIROSARI</v>
      </c>
      <c r="E86" s="71">
        <f>'PER TRIWULAN'!X933</f>
        <v>806205000</v>
      </c>
      <c r="F86" s="87">
        <v>806205000</v>
      </c>
      <c r="G86" s="62">
        <v>8545000</v>
      </c>
      <c r="H86" s="62"/>
      <c r="I86" s="62">
        <v>237776225</v>
      </c>
      <c r="J86" s="62">
        <v>174568275</v>
      </c>
      <c r="K86" s="62">
        <v>69634300</v>
      </c>
      <c r="L86" s="62">
        <v>29795044</v>
      </c>
      <c r="M86" s="62">
        <v>48256000</v>
      </c>
      <c r="N86" s="62">
        <v>162962480</v>
      </c>
      <c r="O86" s="62">
        <v>11309000</v>
      </c>
      <c r="P86" s="62"/>
      <c r="Q86" s="62">
        <v>12888500</v>
      </c>
      <c r="R86" s="62"/>
      <c r="S86" s="62">
        <v>49785900</v>
      </c>
      <c r="T86" s="72">
        <f t="shared" si="4"/>
        <v>805520724</v>
      </c>
      <c r="U86" s="59">
        <f t="shared" si="5"/>
        <v>0</v>
      </c>
      <c r="V86" s="59">
        <f t="shared" si="6"/>
        <v>684276</v>
      </c>
    </row>
    <row r="87" spans="2:22" hidden="1">
      <c r="B87" s="79">
        <f t="shared" si="7"/>
        <v>77</v>
      </c>
      <c r="C87" s="69" t="str">
        <f>'K8 SD_SMP KAB GROBOGAN 2013'!C939</f>
        <v xml:space="preserve"> Wirosari </v>
      </c>
      <c r="D87" s="70" t="str">
        <f>'K8 SD_SMP KAB GROBOGAN 2013'!D939</f>
        <v>SMP NEGERI 2 WIROSARI</v>
      </c>
      <c r="E87" s="71">
        <f>'PER TRIWULAN'!X934</f>
        <v>386595000</v>
      </c>
      <c r="F87" s="87">
        <v>386595000</v>
      </c>
      <c r="G87" s="62">
        <v>12928000</v>
      </c>
      <c r="H87" s="62">
        <v>14601000</v>
      </c>
      <c r="I87" s="62">
        <v>148838000</v>
      </c>
      <c r="J87" s="62">
        <v>84357650</v>
      </c>
      <c r="K87" s="62">
        <v>47298800</v>
      </c>
      <c r="L87" s="62">
        <v>5052244</v>
      </c>
      <c r="M87" s="62">
        <v>14574000</v>
      </c>
      <c r="N87" s="62">
        <v>34085000</v>
      </c>
      <c r="O87" s="62">
        <v>6552500</v>
      </c>
      <c r="P87" s="62"/>
      <c r="Q87" s="62">
        <v>3565150</v>
      </c>
      <c r="R87" s="62">
        <v>4137000</v>
      </c>
      <c r="S87" s="62">
        <v>10484800</v>
      </c>
      <c r="T87" s="72">
        <f t="shared" si="4"/>
        <v>386474144</v>
      </c>
      <c r="U87" s="59">
        <f t="shared" si="5"/>
        <v>0</v>
      </c>
      <c r="V87" s="59">
        <f t="shared" si="6"/>
        <v>120856</v>
      </c>
    </row>
    <row r="88" spans="2:22" hidden="1">
      <c r="B88" s="79">
        <f t="shared" si="7"/>
        <v>78</v>
      </c>
      <c r="C88" s="69" t="str">
        <f>'K8 SD_SMP KAB GROBOGAN 2013'!C940</f>
        <v xml:space="preserve"> Wirosari </v>
      </c>
      <c r="D88" s="70" t="str">
        <f>'K8 SD_SMP KAB GROBOGAN 2013'!D940</f>
        <v>SMP NEGERI 3 WIROSARI</v>
      </c>
      <c r="E88" s="71">
        <f>'PER TRIWULAN'!X935</f>
        <v>169690000</v>
      </c>
      <c r="F88" s="87">
        <v>169690000</v>
      </c>
      <c r="G88" s="87">
        <v>1172500</v>
      </c>
      <c r="H88" s="62">
        <v>3100000</v>
      </c>
      <c r="I88" s="62">
        <v>36334450</v>
      </c>
      <c r="J88" s="62">
        <v>27131239</v>
      </c>
      <c r="K88" s="62">
        <v>13684000</v>
      </c>
      <c r="L88" s="62">
        <v>6857661</v>
      </c>
      <c r="M88" s="62">
        <v>10006100</v>
      </c>
      <c r="N88" s="62">
        <v>36804000</v>
      </c>
      <c r="O88" s="62">
        <v>920000</v>
      </c>
      <c r="P88" s="62">
        <v>750000</v>
      </c>
      <c r="Q88" s="62">
        <v>1200000</v>
      </c>
      <c r="R88" s="62">
        <v>120000</v>
      </c>
      <c r="S88" s="62">
        <v>31610050</v>
      </c>
      <c r="T88" s="72">
        <f t="shared" si="4"/>
        <v>169690000</v>
      </c>
      <c r="U88" s="59">
        <f t="shared" si="5"/>
        <v>0</v>
      </c>
      <c r="V88" s="59">
        <f t="shared" si="6"/>
        <v>0</v>
      </c>
    </row>
    <row r="89" spans="2:22" hidden="1">
      <c r="B89" s="79">
        <f t="shared" si="7"/>
        <v>79</v>
      </c>
      <c r="C89" s="69" t="str">
        <f>'K8 SD_SMP KAB GROBOGAN 2013'!C941</f>
        <v xml:space="preserve"> Wirosari </v>
      </c>
      <c r="D89" s="70" t="str">
        <f>'K8 SD_SMP KAB GROBOGAN 2013'!D941</f>
        <v>SMP NEGERI 4 Satu Atap Wirosari</v>
      </c>
      <c r="E89" s="71">
        <f>'PER TRIWULAN'!X936</f>
        <v>108985000</v>
      </c>
      <c r="F89" s="87">
        <v>108985000</v>
      </c>
      <c r="G89" s="62">
        <v>3000000</v>
      </c>
      <c r="H89" s="62">
        <v>4500000</v>
      </c>
      <c r="I89" s="62">
        <v>49000000</v>
      </c>
      <c r="J89" s="62">
        <v>14800000</v>
      </c>
      <c r="K89" s="62">
        <v>4000000</v>
      </c>
      <c r="L89" s="62">
        <v>2400000</v>
      </c>
      <c r="M89" s="62">
        <v>2400000</v>
      </c>
      <c r="N89" s="62">
        <v>20885000</v>
      </c>
      <c r="O89" s="62">
        <v>6000000</v>
      </c>
      <c r="P89" s="62"/>
      <c r="Q89" s="62"/>
      <c r="R89" s="62">
        <v>2000000</v>
      </c>
      <c r="S89" s="62"/>
      <c r="T89" s="72">
        <f t="shared" si="4"/>
        <v>108985000</v>
      </c>
      <c r="U89" s="59">
        <f t="shared" si="5"/>
        <v>0</v>
      </c>
      <c r="V89" s="59">
        <f t="shared" si="6"/>
        <v>0</v>
      </c>
    </row>
    <row r="90" spans="2:22" hidden="1">
      <c r="B90" s="79">
        <f t="shared" si="7"/>
        <v>80</v>
      </c>
      <c r="C90" s="69" t="str">
        <f>'K8 SD_SMP KAB GROBOGAN 2013'!C942</f>
        <v xml:space="preserve"> Wirosari </v>
      </c>
      <c r="D90" s="70" t="str">
        <f>'K8 SD_SMP KAB GROBOGAN 2013'!D942</f>
        <v>SMP NEGERI 5 Satu Atap Wirosari</v>
      </c>
      <c r="E90" s="71">
        <f>'PER TRIWULAN'!X937</f>
        <v>64965000</v>
      </c>
      <c r="F90" s="87">
        <v>64965000</v>
      </c>
      <c r="G90" s="62"/>
      <c r="H90" s="62">
        <v>1618800</v>
      </c>
      <c r="I90" s="62">
        <v>6550000</v>
      </c>
      <c r="J90" s="62">
        <v>11948000</v>
      </c>
      <c r="K90" s="62">
        <v>3890000</v>
      </c>
      <c r="L90" s="62">
        <v>5506900</v>
      </c>
      <c r="M90" s="62">
        <v>2183000</v>
      </c>
      <c r="N90" s="62">
        <v>12942000</v>
      </c>
      <c r="O90" s="62">
        <v>1100000</v>
      </c>
      <c r="P90" s="62"/>
      <c r="Q90" s="62">
        <v>400000</v>
      </c>
      <c r="R90" s="62">
        <v>4627000</v>
      </c>
      <c r="S90" s="62">
        <v>14199300</v>
      </c>
      <c r="T90" s="72">
        <f t="shared" si="4"/>
        <v>64965000</v>
      </c>
      <c r="U90" s="59">
        <f t="shared" si="5"/>
        <v>0</v>
      </c>
      <c r="V90" s="59">
        <f t="shared" si="6"/>
        <v>0</v>
      </c>
    </row>
    <row r="91" spans="2:22" hidden="1">
      <c r="B91" s="79">
        <f t="shared" si="7"/>
        <v>81</v>
      </c>
      <c r="C91" s="69" t="str">
        <f>'K8 SD_SMP KAB GROBOGAN 2013'!C943</f>
        <v xml:space="preserve"> Wirosari </v>
      </c>
      <c r="D91" s="70" t="str">
        <f>'K8 SD_SMP KAB GROBOGAN 2013'!D943</f>
        <v>SMPT NEGERI 2 Wirosari</v>
      </c>
      <c r="E91" s="71">
        <f>'PER TRIWULAN'!X938</f>
        <v>67450000</v>
      </c>
      <c r="F91" s="87">
        <v>67450000</v>
      </c>
      <c r="G91" s="62"/>
      <c r="H91" s="62">
        <v>3875000</v>
      </c>
      <c r="I91" s="62">
        <v>7361000</v>
      </c>
      <c r="J91" s="62">
        <v>8273225</v>
      </c>
      <c r="K91" s="62">
        <v>6435000</v>
      </c>
      <c r="L91" s="62"/>
      <c r="M91" s="62"/>
      <c r="N91" s="62">
        <v>13350000</v>
      </c>
      <c r="O91" s="62"/>
      <c r="P91" s="62">
        <v>4935000</v>
      </c>
      <c r="Q91" s="62"/>
      <c r="R91" s="62"/>
      <c r="S91" s="62">
        <v>21930000</v>
      </c>
      <c r="T91" s="72">
        <f t="shared" si="4"/>
        <v>66159225</v>
      </c>
      <c r="U91" s="59">
        <f t="shared" si="5"/>
        <v>0</v>
      </c>
      <c r="V91" s="59">
        <f t="shared" si="6"/>
        <v>1290775</v>
      </c>
    </row>
    <row r="92" spans="2:22" hidden="1">
      <c r="B92" s="79">
        <f t="shared" si="7"/>
        <v>82</v>
      </c>
      <c r="C92" s="69" t="str">
        <f>'K8 SD_SMP KAB GROBOGAN 2013'!C944</f>
        <v xml:space="preserve"> Wirosari </v>
      </c>
      <c r="D92" s="70" t="str">
        <f>'K8 SD_SMP KAB GROBOGAN 2013'!D944</f>
        <v>SMP NEGERI 6 Satu Atap Wirosari</v>
      </c>
      <c r="E92" s="71">
        <f>'PER TRIWULAN'!X939</f>
        <v>19880000</v>
      </c>
      <c r="F92" s="87">
        <v>19880000</v>
      </c>
      <c r="G92" s="62"/>
      <c r="H92" s="62">
        <v>650000</v>
      </c>
      <c r="I92" s="62">
        <v>2500000</v>
      </c>
      <c r="J92" s="62">
        <v>3258500</v>
      </c>
      <c r="K92" s="62">
        <v>4006000</v>
      </c>
      <c r="L92" s="62"/>
      <c r="M92" s="62">
        <v>2490500</v>
      </c>
      <c r="N92" s="62">
        <v>3000000</v>
      </c>
      <c r="O92" s="62">
        <v>2075000</v>
      </c>
      <c r="P92" s="62"/>
      <c r="Q92" s="62">
        <v>850000</v>
      </c>
      <c r="R92" s="62">
        <v>150000</v>
      </c>
      <c r="S92" s="62"/>
      <c r="T92" s="72">
        <f t="shared" si="4"/>
        <v>18980000</v>
      </c>
      <c r="U92" s="59">
        <f t="shared" si="5"/>
        <v>0</v>
      </c>
      <c r="V92" s="59">
        <f t="shared" si="6"/>
        <v>900000</v>
      </c>
    </row>
    <row r="93" spans="2:22" hidden="1">
      <c r="B93" s="79">
        <f t="shared" si="7"/>
        <v>83</v>
      </c>
      <c r="C93" s="69" t="str">
        <f>'K8 SD_SMP KAB GROBOGAN 2013'!C945</f>
        <v xml:space="preserve"> Gabus </v>
      </c>
      <c r="D93" s="70" t="str">
        <f>'K8 SD_SMP KAB GROBOGAN 2013'!D945</f>
        <v>SMP ISLAM GABUS</v>
      </c>
      <c r="E93" s="71">
        <f>'PER TRIWULAN'!X940</f>
        <v>74905000</v>
      </c>
      <c r="F93" s="87">
        <v>74905000</v>
      </c>
      <c r="G93" s="62">
        <v>963300</v>
      </c>
      <c r="H93" s="62">
        <v>2500000</v>
      </c>
      <c r="I93" s="62">
        <v>5929000</v>
      </c>
      <c r="J93" s="62">
        <v>19731500</v>
      </c>
      <c r="K93" s="62">
        <v>5663100</v>
      </c>
      <c r="L93" s="62">
        <v>9771000</v>
      </c>
      <c r="M93" s="62">
        <v>1116000</v>
      </c>
      <c r="N93" s="62">
        <v>22566000</v>
      </c>
      <c r="O93" s="62">
        <v>660000</v>
      </c>
      <c r="P93" s="62"/>
      <c r="Q93" s="62">
        <v>1170000</v>
      </c>
      <c r="R93" s="62">
        <v>1829000</v>
      </c>
      <c r="S93" s="62">
        <v>2794800</v>
      </c>
      <c r="T93" s="72">
        <f t="shared" si="4"/>
        <v>74693700</v>
      </c>
      <c r="U93" s="59">
        <f t="shared" si="5"/>
        <v>0</v>
      </c>
      <c r="V93" s="59">
        <f t="shared" si="6"/>
        <v>211300</v>
      </c>
    </row>
    <row r="94" spans="2:22" hidden="1">
      <c r="B94" s="79">
        <f t="shared" si="7"/>
        <v>84</v>
      </c>
      <c r="C94" s="69" t="str">
        <f>'K8 SD_SMP KAB GROBOGAN 2013'!C946</f>
        <v xml:space="preserve"> Gabus </v>
      </c>
      <c r="D94" s="70" t="str">
        <f>'K8 SD_SMP KAB GROBOGAN 2013'!D946</f>
        <v>SMP PGRI GABUS</v>
      </c>
      <c r="E94" s="71">
        <f>'PER TRIWULAN'!X941</f>
        <v>259860000</v>
      </c>
      <c r="F94" s="87">
        <v>259860000</v>
      </c>
      <c r="G94" s="62">
        <v>2360000</v>
      </c>
      <c r="H94" s="62">
        <v>1200000</v>
      </c>
      <c r="I94" s="62">
        <v>22803000</v>
      </c>
      <c r="J94" s="62">
        <v>35166200</v>
      </c>
      <c r="K94" s="62">
        <v>10650000</v>
      </c>
      <c r="L94" s="62">
        <v>3980800</v>
      </c>
      <c r="M94" s="62">
        <v>25300000</v>
      </c>
      <c r="N94" s="62">
        <v>130020000</v>
      </c>
      <c r="O94" s="62">
        <v>8550000</v>
      </c>
      <c r="P94" s="62"/>
      <c r="Q94" s="62">
        <v>900000</v>
      </c>
      <c r="R94" s="62">
        <v>9706000</v>
      </c>
      <c r="S94" s="62">
        <v>9224000</v>
      </c>
      <c r="T94" s="72">
        <f t="shared" si="4"/>
        <v>259860000</v>
      </c>
      <c r="U94" s="59">
        <f t="shared" si="5"/>
        <v>0</v>
      </c>
      <c r="V94" s="59">
        <f t="shared" si="6"/>
        <v>0</v>
      </c>
    </row>
    <row r="95" spans="2:22" hidden="1">
      <c r="B95" s="79">
        <f t="shared" si="7"/>
        <v>85</v>
      </c>
      <c r="C95" s="69" t="str">
        <f>'K8 SD_SMP KAB GROBOGAN 2013'!C947</f>
        <v xml:space="preserve"> Geyer </v>
      </c>
      <c r="D95" s="70" t="str">
        <f>'K8 SD_SMP KAB GROBOGAN 2013'!D947</f>
        <v>SMP FATHUL MAARIF</v>
      </c>
      <c r="E95" s="71">
        <f>'PER TRIWULAN'!X942</f>
        <v>114310000</v>
      </c>
      <c r="F95" s="87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72">
        <f t="shared" si="4"/>
        <v>0</v>
      </c>
      <c r="U95" s="59">
        <f t="shared" si="5"/>
        <v>114310000</v>
      </c>
      <c r="V95" s="59">
        <f t="shared" si="6"/>
        <v>0</v>
      </c>
    </row>
    <row r="96" spans="2:22" hidden="1">
      <c r="B96" s="79">
        <f t="shared" si="7"/>
        <v>86</v>
      </c>
      <c r="C96" s="69" t="str">
        <f>'K8 SD_SMP KAB GROBOGAN 2013'!C948</f>
        <v xml:space="preserve"> Geyer </v>
      </c>
      <c r="D96" s="70" t="str">
        <f>'K8 SD_SMP KAB GROBOGAN 2013'!D948</f>
        <v>SMP Muhammadiyah Geyer</v>
      </c>
      <c r="E96" s="71">
        <f>'PER TRIWULAN'!X943</f>
        <v>157975000</v>
      </c>
      <c r="F96" s="87">
        <v>157975000</v>
      </c>
      <c r="G96" s="62"/>
      <c r="H96" s="62">
        <v>750000</v>
      </c>
      <c r="I96" s="62">
        <v>10648600</v>
      </c>
      <c r="J96" s="62">
        <v>21447800</v>
      </c>
      <c r="K96" s="62">
        <v>3545500</v>
      </c>
      <c r="L96" s="62">
        <v>440200</v>
      </c>
      <c r="M96" s="62">
        <v>1941400</v>
      </c>
      <c r="N96" s="62">
        <v>110487000</v>
      </c>
      <c r="O96" s="62">
        <v>2645000</v>
      </c>
      <c r="P96" s="62"/>
      <c r="Q96" s="62"/>
      <c r="R96" s="62">
        <v>170000</v>
      </c>
      <c r="S96" s="62">
        <v>5899500</v>
      </c>
      <c r="T96" s="72">
        <f t="shared" si="4"/>
        <v>157975000</v>
      </c>
      <c r="U96" s="59">
        <f t="shared" si="5"/>
        <v>0</v>
      </c>
      <c r="V96" s="59">
        <f t="shared" si="6"/>
        <v>0</v>
      </c>
    </row>
    <row r="97" spans="1:22" hidden="1">
      <c r="B97" s="79">
        <f t="shared" si="7"/>
        <v>87</v>
      </c>
      <c r="C97" s="69" t="str">
        <f>'K8 SD_SMP KAB GROBOGAN 2013'!C949</f>
        <v xml:space="preserve"> Godong </v>
      </c>
      <c r="D97" s="70" t="str">
        <f>'K8 SD_SMP KAB GROBOGAN 2013'!D949</f>
        <v>SMP ISLAM AL ITTIHAAD</v>
      </c>
      <c r="E97" s="71">
        <f>'PER TRIWULAN'!X944</f>
        <v>64610000</v>
      </c>
      <c r="F97" s="87">
        <v>64610000</v>
      </c>
      <c r="G97" s="62"/>
      <c r="H97" s="62">
        <v>1051500</v>
      </c>
      <c r="I97" s="62">
        <v>3254100</v>
      </c>
      <c r="J97" s="62">
        <v>8199400</v>
      </c>
      <c r="K97" s="62">
        <v>3756500</v>
      </c>
      <c r="L97" s="62">
        <v>3650000</v>
      </c>
      <c r="M97" s="62">
        <v>5030000</v>
      </c>
      <c r="N97" s="62">
        <v>35385000</v>
      </c>
      <c r="O97" s="62">
        <v>250000</v>
      </c>
      <c r="P97" s="62">
        <v>3605500</v>
      </c>
      <c r="Q97" s="62">
        <v>428000</v>
      </c>
      <c r="R97" s="62"/>
      <c r="S97" s="62"/>
      <c r="T97" s="72">
        <f t="shared" si="4"/>
        <v>64610000</v>
      </c>
      <c r="U97" s="59">
        <f t="shared" si="5"/>
        <v>0</v>
      </c>
      <c r="V97" s="59">
        <f t="shared" si="6"/>
        <v>0</v>
      </c>
    </row>
    <row r="98" spans="1:22" hidden="1">
      <c r="B98" s="79">
        <f t="shared" si="7"/>
        <v>88</v>
      </c>
      <c r="C98" s="69" t="str">
        <f>'K8 SD_SMP KAB GROBOGAN 2013'!C950</f>
        <v xml:space="preserve"> Godong </v>
      </c>
      <c r="D98" s="70" t="str">
        <f>'K8 SD_SMP KAB GROBOGAN 2013'!D950</f>
        <v>SMP MUHAMMADIYAH GODONG</v>
      </c>
      <c r="E98" s="71">
        <f>'PER TRIWULAN'!X945</f>
        <v>30175000</v>
      </c>
      <c r="F98" s="87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72">
        <f t="shared" si="4"/>
        <v>0</v>
      </c>
      <c r="U98" s="59">
        <f t="shared" si="5"/>
        <v>30175000</v>
      </c>
      <c r="V98" s="59">
        <f t="shared" si="6"/>
        <v>0</v>
      </c>
    </row>
    <row r="99" spans="1:22" hidden="1">
      <c r="B99" s="79">
        <f t="shared" si="7"/>
        <v>89</v>
      </c>
      <c r="C99" s="69" t="str">
        <f>'K8 SD_SMP KAB GROBOGAN 2013'!C951</f>
        <v xml:space="preserve"> Godong </v>
      </c>
      <c r="D99" s="70" t="str">
        <f>'K8 SD_SMP KAB GROBOGAN 2013'!D951</f>
        <v>SMP PGRI 2 GODONG</v>
      </c>
      <c r="E99" s="71">
        <f>'PER TRIWULAN'!X946</f>
        <v>25560000</v>
      </c>
      <c r="F99" s="87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72">
        <f t="shared" si="4"/>
        <v>0</v>
      </c>
      <c r="U99" s="59">
        <f t="shared" si="5"/>
        <v>25560000</v>
      </c>
      <c r="V99" s="59">
        <f t="shared" si="6"/>
        <v>0</v>
      </c>
    </row>
    <row r="100" spans="1:22" hidden="1">
      <c r="B100" s="79">
        <f t="shared" si="7"/>
        <v>90</v>
      </c>
      <c r="C100" s="69" t="str">
        <f>'K8 SD_SMP KAB GROBOGAN 2013'!C952</f>
        <v xml:space="preserve"> Godong </v>
      </c>
      <c r="D100" s="70" t="str">
        <f>'K8 SD_SMP KAB GROBOGAN 2013'!D952</f>
        <v>SMP YATPI GODONG</v>
      </c>
      <c r="E100" s="71">
        <f>'PER TRIWULAN'!X947</f>
        <v>119990000</v>
      </c>
      <c r="F100" s="87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72">
        <f t="shared" si="4"/>
        <v>0</v>
      </c>
      <c r="U100" s="59">
        <f t="shared" si="5"/>
        <v>119990000</v>
      </c>
      <c r="V100" s="59">
        <f t="shared" si="6"/>
        <v>0</v>
      </c>
    </row>
    <row r="101" spans="1:22" hidden="1">
      <c r="B101" s="154">
        <f t="shared" si="7"/>
        <v>91</v>
      </c>
      <c r="C101" s="160" t="str">
        <f>'K8 SD_SMP KAB GROBOGAN 2013'!C953</f>
        <v xml:space="preserve"> Grobogan </v>
      </c>
      <c r="D101" s="161" t="str">
        <f>'K8 SD_SMP KAB GROBOGAN 2013'!D953</f>
        <v>SMP AL ISLAM GROBOGAN</v>
      </c>
      <c r="E101" s="136">
        <f>'PER TRIWULAN'!X948</f>
        <v>69580000</v>
      </c>
      <c r="F101" s="136">
        <v>69580000</v>
      </c>
      <c r="G101" s="146">
        <v>400000</v>
      </c>
      <c r="H101" s="146">
        <v>200000</v>
      </c>
      <c r="I101" s="146">
        <v>12090000</v>
      </c>
      <c r="J101" s="146">
        <v>11090000</v>
      </c>
      <c r="K101" s="146">
        <v>2500000</v>
      </c>
      <c r="L101" s="146">
        <v>9540000</v>
      </c>
      <c r="M101" s="146">
        <v>5000000</v>
      </c>
      <c r="N101" s="146">
        <v>24760000</v>
      </c>
      <c r="O101" s="146"/>
      <c r="P101" s="146"/>
      <c r="Q101" s="146"/>
      <c r="R101" s="146"/>
      <c r="S101" s="146">
        <v>4000000</v>
      </c>
      <c r="T101" s="136">
        <f t="shared" si="4"/>
        <v>69580000</v>
      </c>
      <c r="U101" s="59">
        <f t="shared" si="5"/>
        <v>0</v>
      </c>
      <c r="V101" s="59">
        <f t="shared" si="6"/>
        <v>0</v>
      </c>
    </row>
    <row r="102" spans="1:22" hidden="1">
      <c r="B102" s="79">
        <f t="shared" si="7"/>
        <v>92</v>
      </c>
      <c r="C102" s="69" t="str">
        <f>'K8 SD_SMP KAB GROBOGAN 2013'!C954</f>
        <v xml:space="preserve"> Grobogan </v>
      </c>
      <c r="D102" s="70" t="str">
        <f>'K8 SD_SMP KAB GROBOGAN 2013'!D954</f>
        <v>SMP NU Model Teguhan</v>
      </c>
      <c r="E102" s="71">
        <f>'PER TRIWULAN'!X949</f>
        <v>46505000</v>
      </c>
      <c r="F102" s="87">
        <v>46505000</v>
      </c>
      <c r="G102" s="62"/>
      <c r="H102" s="62">
        <v>60000</v>
      </c>
      <c r="I102" s="62"/>
      <c r="J102" s="62">
        <v>3646300</v>
      </c>
      <c r="K102" s="62">
        <v>4604700</v>
      </c>
      <c r="L102" s="62">
        <v>600000</v>
      </c>
      <c r="M102" s="62">
        <v>387000</v>
      </c>
      <c r="N102" s="62">
        <v>31080000</v>
      </c>
      <c r="O102" s="62">
        <v>360000</v>
      </c>
      <c r="P102" s="62"/>
      <c r="Q102" s="62">
        <v>600000</v>
      </c>
      <c r="R102" s="62">
        <v>815000</v>
      </c>
      <c r="S102" s="62">
        <v>4275000</v>
      </c>
      <c r="T102" s="72">
        <f t="shared" si="4"/>
        <v>46428000</v>
      </c>
      <c r="U102" s="59">
        <f t="shared" si="5"/>
        <v>0</v>
      </c>
      <c r="V102" s="59">
        <f t="shared" si="6"/>
        <v>77000</v>
      </c>
    </row>
    <row r="103" spans="1:22" hidden="1">
      <c r="B103" s="79">
        <f t="shared" si="7"/>
        <v>93</v>
      </c>
      <c r="C103" s="69" t="str">
        <f>'K8 SD_SMP KAB GROBOGAN 2013'!C955</f>
        <v xml:space="preserve"> Gubug </v>
      </c>
      <c r="D103" s="70" t="str">
        <f>'K8 SD_SMP KAB GROBOGAN 2013'!D955</f>
        <v>SMP KELUARGA</v>
      </c>
      <c r="E103" s="71">
        <f>'PER TRIWULAN'!X950</f>
        <v>60705000</v>
      </c>
      <c r="F103" s="87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72">
        <f t="shared" si="4"/>
        <v>0</v>
      </c>
      <c r="U103" s="59">
        <f t="shared" si="5"/>
        <v>60705000</v>
      </c>
      <c r="V103" s="59">
        <f t="shared" si="6"/>
        <v>0</v>
      </c>
    </row>
    <row r="104" spans="1:22" hidden="1">
      <c r="B104" s="79">
        <f t="shared" si="7"/>
        <v>94</v>
      </c>
      <c r="C104" s="69" t="str">
        <f>'K8 SD_SMP KAB GROBOGAN 2013'!C956</f>
        <v xml:space="preserve"> Gubug </v>
      </c>
      <c r="D104" s="70" t="str">
        <f>'K8 SD_SMP KAB GROBOGAN 2013'!D956</f>
        <v>SMP MUHAMMADIYAH GUBUG</v>
      </c>
      <c r="E104" s="71">
        <f>'PER TRIWULAN'!X951</f>
        <v>191700000</v>
      </c>
      <c r="F104" s="87">
        <v>191700000</v>
      </c>
      <c r="G104" s="62"/>
      <c r="H104" s="62">
        <v>883300</v>
      </c>
      <c r="I104" s="62">
        <v>1880000</v>
      </c>
      <c r="J104" s="62">
        <v>17422254</v>
      </c>
      <c r="K104" s="62">
        <v>3897901</v>
      </c>
      <c r="L104" s="62">
        <v>4301205</v>
      </c>
      <c r="M104" s="62">
        <v>506000</v>
      </c>
      <c r="N104" s="62">
        <v>159762940</v>
      </c>
      <c r="O104" s="62">
        <v>1485000</v>
      </c>
      <c r="P104" s="62">
        <v>425000</v>
      </c>
      <c r="Q104" s="62">
        <v>386400</v>
      </c>
      <c r="R104" s="62">
        <v>750000</v>
      </c>
      <c r="S104" s="62"/>
      <c r="T104" s="72">
        <f t="shared" si="4"/>
        <v>191700000</v>
      </c>
      <c r="U104" s="59">
        <f t="shared" si="5"/>
        <v>0</v>
      </c>
      <c r="V104" s="59">
        <f t="shared" si="6"/>
        <v>0</v>
      </c>
    </row>
    <row r="105" spans="1:22" hidden="1">
      <c r="B105" s="79">
        <f t="shared" si="7"/>
        <v>95</v>
      </c>
      <c r="C105" s="69" t="str">
        <f>'K8 SD_SMP KAB GROBOGAN 2013'!C957</f>
        <v xml:space="preserve"> Gubug </v>
      </c>
      <c r="D105" s="70" t="str">
        <f>'K8 SD_SMP KAB GROBOGAN 2013'!D957</f>
        <v>SMP NUSANTARA 1 GUBUG</v>
      </c>
      <c r="E105" s="71">
        <f>'PER TRIWULAN'!X952</f>
        <v>217260000</v>
      </c>
      <c r="F105" s="87">
        <v>217260000</v>
      </c>
      <c r="G105" s="62">
        <v>2000000</v>
      </c>
      <c r="H105" s="62">
        <v>12000000</v>
      </c>
      <c r="I105" s="62">
        <v>28238000</v>
      </c>
      <c r="J105" s="62">
        <v>26870000</v>
      </c>
      <c r="K105" s="62">
        <v>3692000</v>
      </c>
      <c r="L105" s="62">
        <v>8000000</v>
      </c>
      <c r="M105" s="62">
        <v>12500000</v>
      </c>
      <c r="N105" s="62">
        <v>112000000</v>
      </c>
      <c r="O105" s="62">
        <v>9380000</v>
      </c>
      <c r="P105" s="62"/>
      <c r="Q105" s="62"/>
      <c r="R105" s="62"/>
      <c r="S105" s="62">
        <v>2580000</v>
      </c>
      <c r="T105" s="72">
        <f t="shared" si="4"/>
        <v>217260000</v>
      </c>
      <c r="U105" s="59">
        <f t="shared" si="5"/>
        <v>0</v>
      </c>
      <c r="V105" s="59">
        <f t="shared" si="6"/>
        <v>0</v>
      </c>
    </row>
    <row r="106" spans="1:22" hidden="1">
      <c r="B106" s="79">
        <f t="shared" si="7"/>
        <v>96</v>
      </c>
      <c r="C106" s="69" t="str">
        <f>'K8 SD_SMP KAB GROBOGAN 2013'!C958</f>
        <v xml:space="preserve"> Gubug </v>
      </c>
      <c r="D106" s="70" t="str">
        <f>'K8 SD_SMP KAB GROBOGAN 2013'!D958</f>
        <v>SMP NUSANTARA 2 GUBUG</v>
      </c>
      <c r="E106" s="71">
        <f>'PER TRIWULAN'!X953</f>
        <v>140580000</v>
      </c>
      <c r="F106" s="87">
        <v>140580000</v>
      </c>
      <c r="G106" s="62"/>
      <c r="H106" s="62">
        <v>12000000</v>
      </c>
      <c r="I106" s="62">
        <v>8400000</v>
      </c>
      <c r="J106" s="62">
        <v>10000000</v>
      </c>
      <c r="K106" s="62">
        <v>7000000</v>
      </c>
      <c r="L106" s="62">
        <v>8500000</v>
      </c>
      <c r="M106" s="62">
        <v>3000000</v>
      </c>
      <c r="N106" s="62">
        <v>48000000</v>
      </c>
      <c r="O106" s="62">
        <v>1200000</v>
      </c>
      <c r="P106" s="62"/>
      <c r="Q106" s="62"/>
      <c r="R106" s="62"/>
      <c r="S106" s="62">
        <v>42480000</v>
      </c>
      <c r="T106" s="72">
        <f t="shared" si="4"/>
        <v>140580000</v>
      </c>
      <c r="U106" s="59">
        <f t="shared" si="5"/>
        <v>0</v>
      </c>
      <c r="V106" s="59">
        <f t="shared" si="6"/>
        <v>0</v>
      </c>
    </row>
    <row r="107" spans="1:22" hidden="1">
      <c r="A107" s="25" t="s">
        <v>1905</v>
      </c>
      <c r="B107" s="79">
        <f t="shared" si="7"/>
        <v>97</v>
      </c>
      <c r="C107" s="69" t="str">
        <f>'K8 SD_SMP KAB GROBOGAN 2013'!C959</f>
        <v xml:space="preserve"> Gubug </v>
      </c>
      <c r="D107" s="70" t="str">
        <f>'K8 SD_SMP KAB GROBOGAN 2013'!D959</f>
        <v>SMP YASIHA</v>
      </c>
      <c r="E107" s="71">
        <f>'PER TRIWULAN'!X954</f>
        <v>192410000</v>
      </c>
      <c r="F107" s="87">
        <v>192410000</v>
      </c>
      <c r="G107" s="62">
        <v>2300000</v>
      </c>
      <c r="H107" s="62">
        <v>1650000</v>
      </c>
      <c r="I107" s="62">
        <v>7534700</v>
      </c>
      <c r="J107" s="62">
        <v>16839350</v>
      </c>
      <c r="K107" s="62">
        <v>22420050</v>
      </c>
      <c r="L107" s="62">
        <v>7458400</v>
      </c>
      <c r="M107" s="62">
        <v>3568500</v>
      </c>
      <c r="N107" s="62">
        <v>111670000</v>
      </c>
      <c r="O107" s="62">
        <v>3220000</v>
      </c>
      <c r="P107" s="62">
        <v>4720000</v>
      </c>
      <c r="Q107" s="62">
        <v>7492000</v>
      </c>
      <c r="R107" s="62">
        <v>3262000</v>
      </c>
      <c r="S107" s="62">
        <v>275000</v>
      </c>
      <c r="T107" s="72">
        <f t="shared" si="4"/>
        <v>192410000</v>
      </c>
      <c r="U107" s="59">
        <f t="shared" si="5"/>
        <v>0</v>
      </c>
      <c r="V107" s="59">
        <f t="shared" si="6"/>
        <v>0</v>
      </c>
    </row>
    <row r="108" spans="1:22" hidden="1">
      <c r="B108" s="79">
        <f t="shared" si="7"/>
        <v>98</v>
      </c>
      <c r="C108" s="69" t="str">
        <f>'K8 SD_SMP KAB GROBOGAN 2013'!C960</f>
        <v xml:space="preserve"> Karangrayung </v>
      </c>
      <c r="D108" s="70" t="str">
        <f>'K8 SD_SMP KAB GROBOGAN 2013'!D960</f>
        <v>SMP DR SOETOMO</v>
      </c>
      <c r="E108" s="71">
        <f>'PER TRIWULAN'!X955</f>
        <v>589655000</v>
      </c>
      <c r="F108" s="87">
        <v>589655000</v>
      </c>
      <c r="G108" s="62"/>
      <c r="H108" s="62">
        <v>921500</v>
      </c>
      <c r="I108" s="62">
        <v>11543700</v>
      </c>
      <c r="J108" s="62">
        <v>50630200</v>
      </c>
      <c r="K108" s="62">
        <v>14046312</v>
      </c>
      <c r="L108" s="62">
        <v>4082494</v>
      </c>
      <c r="M108" s="62">
        <v>4550000</v>
      </c>
      <c r="N108" s="62">
        <v>484716000</v>
      </c>
      <c r="O108" s="62">
        <v>230000</v>
      </c>
      <c r="P108" s="62"/>
      <c r="Q108" s="62">
        <v>180000</v>
      </c>
      <c r="R108" s="62">
        <v>9178800</v>
      </c>
      <c r="S108" s="62">
        <v>9575994</v>
      </c>
      <c r="T108" s="72">
        <f t="shared" si="4"/>
        <v>589655000</v>
      </c>
      <c r="U108" s="59">
        <f t="shared" si="5"/>
        <v>0</v>
      </c>
      <c r="V108" s="59">
        <f t="shared" si="6"/>
        <v>0</v>
      </c>
    </row>
    <row r="109" spans="1:22" hidden="1">
      <c r="B109" s="79">
        <f t="shared" si="7"/>
        <v>99</v>
      </c>
      <c r="C109" s="69" t="str">
        <f>'K8 SD_SMP KAB GROBOGAN 2013'!C961</f>
        <v xml:space="preserve"> Karangrayung </v>
      </c>
      <c r="D109" s="70" t="str">
        <f>'K8 SD_SMP KAB GROBOGAN 2013'!D961</f>
        <v>SMP ISLAM KARANGRAYUNG</v>
      </c>
      <c r="E109" s="71">
        <f>'PER TRIWULAN'!X956</f>
        <v>164010000</v>
      </c>
      <c r="F109" s="87">
        <v>164010000</v>
      </c>
      <c r="G109" s="62">
        <v>3000000</v>
      </c>
      <c r="H109" s="62">
        <v>1170000</v>
      </c>
      <c r="I109" s="62">
        <v>20346000</v>
      </c>
      <c r="J109" s="62">
        <v>20881500</v>
      </c>
      <c r="K109" s="62">
        <v>12558000</v>
      </c>
      <c r="L109" s="62">
        <v>4534500</v>
      </c>
      <c r="M109" s="62">
        <v>2250000</v>
      </c>
      <c r="N109" s="62">
        <v>91770000</v>
      </c>
      <c r="O109" s="62">
        <v>600000</v>
      </c>
      <c r="P109" s="62"/>
      <c r="Q109" s="62">
        <v>3150000</v>
      </c>
      <c r="R109" s="62">
        <v>3750000</v>
      </c>
      <c r="S109" s="62"/>
      <c r="T109" s="72">
        <f t="shared" si="4"/>
        <v>164010000</v>
      </c>
      <c r="U109" s="157">
        <f t="shared" si="5"/>
        <v>0</v>
      </c>
      <c r="V109" s="157">
        <f t="shared" si="6"/>
        <v>0</v>
      </c>
    </row>
    <row r="110" spans="1:22" hidden="1">
      <c r="B110" s="79">
        <f t="shared" si="7"/>
        <v>100</v>
      </c>
      <c r="C110" s="69" t="str">
        <f>'K8 SD_SMP KAB GROBOGAN 2013'!C962</f>
        <v xml:space="preserve"> Karangrayung </v>
      </c>
      <c r="D110" s="70" t="str">
        <f>'K8 SD_SMP KAB GROBOGAN 2013'!D962</f>
        <v>SMP ISLAM YASNA KARANGRAYUNG</v>
      </c>
      <c r="E110" s="71">
        <f>'PER TRIWULAN'!X957</f>
        <v>138095000</v>
      </c>
      <c r="F110" s="87">
        <v>138095000</v>
      </c>
      <c r="G110" s="62">
        <v>1350000</v>
      </c>
      <c r="H110" s="62">
        <v>2050000</v>
      </c>
      <c r="I110" s="62">
        <v>4871500</v>
      </c>
      <c r="J110" s="62">
        <v>17049500</v>
      </c>
      <c r="K110" s="62">
        <v>12604000</v>
      </c>
      <c r="L110" s="62">
        <v>2664500</v>
      </c>
      <c r="M110" s="62">
        <v>3659000</v>
      </c>
      <c r="N110" s="62">
        <v>76752000</v>
      </c>
      <c r="O110" s="62">
        <v>5172500</v>
      </c>
      <c r="P110" s="62">
        <v>402000</v>
      </c>
      <c r="Q110" s="62">
        <v>3845000</v>
      </c>
      <c r="R110" s="62">
        <v>425000</v>
      </c>
      <c r="S110" s="62">
        <v>7250000</v>
      </c>
      <c r="T110" s="72">
        <f t="shared" si="4"/>
        <v>138095000</v>
      </c>
      <c r="U110" s="59">
        <f t="shared" si="5"/>
        <v>0</v>
      </c>
      <c r="V110" s="59">
        <f t="shared" si="6"/>
        <v>0</v>
      </c>
    </row>
    <row r="111" spans="1:22" hidden="1">
      <c r="B111" s="79">
        <f t="shared" si="7"/>
        <v>101</v>
      </c>
      <c r="C111" s="69" t="str">
        <f>'K8 SD_SMP KAB GROBOGAN 2013'!C963</f>
        <v xml:space="preserve"> Karangrayung </v>
      </c>
      <c r="D111" s="70" t="str">
        <f>'K8 SD_SMP KAB GROBOGAN 2013'!D963</f>
        <v>SMP KARYABHAKTI TELAWAH</v>
      </c>
      <c r="E111" s="71">
        <f>'PER TRIWULAN'!X958</f>
        <v>68160000</v>
      </c>
      <c r="F111" s="87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72">
        <f t="shared" si="4"/>
        <v>0</v>
      </c>
      <c r="U111" s="59">
        <f t="shared" si="5"/>
        <v>68160000</v>
      </c>
      <c r="V111" s="59">
        <f t="shared" si="6"/>
        <v>0</v>
      </c>
    </row>
    <row r="112" spans="1:22" hidden="1">
      <c r="B112" s="79">
        <f t="shared" si="7"/>
        <v>102</v>
      </c>
      <c r="C112" s="69" t="str">
        <f>'K8 SD_SMP KAB GROBOGAN 2013'!C964</f>
        <v xml:space="preserve"> Karangrayung </v>
      </c>
      <c r="D112" s="70" t="str">
        <f>'K8 SD_SMP KAB GROBOGAN 2013'!D964</f>
        <v>SMP MUHAMMADIYAH KARANGRAYUNG</v>
      </c>
      <c r="E112" s="71">
        <f>'PER TRIWULAN'!X959</f>
        <v>97625000</v>
      </c>
      <c r="F112" s="87">
        <v>97625000</v>
      </c>
      <c r="G112" s="62">
        <v>400000</v>
      </c>
      <c r="H112" s="62">
        <v>1170000</v>
      </c>
      <c r="I112" s="62">
        <v>5338000</v>
      </c>
      <c r="J112" s="62">
        <v>15556000</v>
      </c>
      <c r="K112" s="62">
        <v>4332500</v>
      </c>
      <c r="L112" s="62">
        <v>5748500</v>
      </c>
      <c r="M112" s="62"/>
      <c r="N112" s="62">
        <v>62400000</v>
      </c>
      <c r="O112" s="62">
        <v>1480000</v>
      </c>
      <c r="P112" s="62"/>
      <c r="Q112" s="62">
        <v>1200000</v>
      </c>
      <c r="R112" s="62"/>
      <c r="S112" s="62"/>
      <c r="T112" s="72">
        <f t="shared" si="4"/>
        <v>97625000</v>
      </c>
      <c r="U112" s="59">
        <f t="shared" si="5"/>
        <v>0</v>
      </c>
      <c r="V112" s="59">
        <f t="shared" si="6"/>
        <v>0</v>
      </c>
    </row>
    <row r="113" spans="2:22" hidden="1">
      <c r="B113" s="79">
        <f t="shared" si="7"/>
        <v>103</v>
      </c>
      <c r="C113" s="69" t="str">
        <f>'K8 SD_SMP KAB GROBOGAN 2013'!C965</f>
        <v xml:space="preserve"> Karangrayung </v>
      </c>
      <c r="D113" s="70" t="str">
        <f>'K8 SD_SMP KAB GROBOGAN 2013'!D965</f>
        <v>SMP PANCA BAKTI SENDANGHARJO</v>
      </c>
      <c r="E113" s="71">
        <f>'PER TRIWULAN'!X960</f>
        <v>149455000</v>
      </c>
      <c r="F113" s="87">
        <v>149455000</v>
      </c>
      <c r="G113" s="62"/>
      <c r="H113" s="62">
        <v>2775000</v>
      </c>
      <c r="I113" s="62">
        <v>3530000</v>
      </c>
      <c r="J113" s="62">
        <v>31989000</v>
      </c>
      <c r="K113" s="62">
        <v>7364000</v>
      </c>
      <c r="L113" s="62">
        <v>594000</v>
      </c>
      <c r="M113" s="62">
        <v>835000</v>
      </c>
      <c r="N113" s="62">
        <v>94173000</v>
      </c>
      <c r="O113" s="62">
        <v>840000</v>
      </c>
      <c r="P113" s="62">
        <v>4000000</v>
      </c>
      <c r="Q113" s="62">
        <v>150000</v>
      </c>
      <c r="R113" s="62">
        <v>160000</v>
      </c>
      <c r="S113" s="62">
        <v>3045000</v>
      </c>
      <c r="T113" s="72">
        <f t="shared" si="4"/>
        <v>149455000</v>
      </c>
      <c r="U113" s="59">
        <f t="shared" si="5"/>
        <v>0</v>
      </c>
      <c r="V113" s="59">
        <f t="shared" si="6"/>
        <v>0</v>
      </c>
    </row>
    <row r="114" spans="2:22" hidden="1">
      <c r="B114" s="79">
        <f t="shared" si="7"/>
        <v>104</v>
      </c>
      <c r="C114" s="69" t="str">
        <f>'K8 SD_SMP KAB GROBOGAN 2013'!C966</f>
        <v xml:space="preserve"> Karangrayung </v>
      </c>
      <c r="D114" s="70" t="str">
        <f>'K8 SD_SMP KAB GROBOGAN 2013'!D966</f>
        <v>SMP YASIM KARANGRAYUNG</v>
      </c>
      <c r="E114" s="71">
        <f>'PER TRIWULAN'!X961</f>
        <v>217615000</v>
      </c>
      <c r="F114" s="87">
        <v>217615000</v>
      </c>
      <c r="G114" s="62"/>
      <c r="H114" s="62">
        <v>1540000</v>
      </c>
      <c r="I114" s="62">
        <v>13047000</v>
      </c>
      <c r="J114" s="62">
        <v>31389200</v>
      </c>
      <c r="K114" s="62">
        <v>10255000</v>
      </c>
      <c r="L114" s="62"/>
      <c r="M114" s="62">
        <v>12321950</v>
      </c>
      <c r="N114" s="62">
        <v>136789600</v>
      </c>
      <c r="O114" s="62">
        <v>6292250</v>
      </c>
      <c r="P114" s="62"/>
      <c r="Q114" s="62"/>
      <c r="R114" s="62"/>
      <c r="S114" s="62">
        <v>5980000</v>
      </c>
      <c r="T114" s="72">
        <f t="shared" si="4"/>
        <v>217615000</v>
      </c>
      <c r="U114" s="59">
        <f t="shared" si="5"/>
        <v>0</v>
      </c>
      <c r="V114" s="59">
        <f t="shared" si="6"/>
        <v>0</v>
      </c>
    </row>
    <row r="115" spans="2:22" hidden="1">
      <c r="B115" s="79">
        <f t="shared" si="7"/>
        <v>105</v>
      </c>
      <c r="C115" s="69" t="str">
        <f>'K8 SD_SMP KAB GROBOGAN 2013'!C967</f>
        <v xml:space="preserve"> Karangrayung </v>
      </c>
      <c r="D115" s="70" t="str">
        <f>'K8 SD_SMP KAB GROBOGAN 2013'!D967</f>
        <v>SMP Islam Roundlotul Huffadh</v>
      </c>
      <c r="E115" s="71">
        <f>'PER TRIWULAN'!X962</f>
        <v>110405000</v>
      </c>
      <c r="F115" s="87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72">
        <f t="shared" si="4"/>
        <v>0</v>
      </c>
      <c r="U115" s="59">
        <f t="shared" si="5"/>
        <v>110405000</v>
      </c>
      <c r="V115" s="59">
        <f t="shared" si="6"/>
        <v>0</v>
      </c>
    </row>
    <row r="116" spans="2:22">
      <c r="B116" s="79">
        <f t="shared" si="7"/>
        <v>106</v>
      </c>
      <c r="C116" s="69" t="str">
        <f>'K8 SD_SMP KAB GROBOGAN 2013'!C968</f>
        <v xml:space="preserve"> Kedungjati </v>
      </c>
      <c r="D116" s="70" t="str">
        <f>'K8 SD_SMP KAB GROBOGAN 2013'!D968</f>
        <v>SMP ISLAM JUMO</v>
      </c>
      <c r="E116" s="71">
        <f>'PER TRIWULAN'!X963</f>
        <v>91590000</v>
      </c>
      <c r="F116" s="87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72">
        <f t="shared" si="4"/>
        <v>0</v>
      </c>
      <c r="U116" s="59">
        <f t="shared" si="5"/>
        <v>91590000</v>
      </c>
      <c r="V116" s="59">
        <f t="shared" si="6"/>
        <v>0</v>
      </c>
    </row>
    <row r="117" spans="2:22" ht="13.5" thickBot="1">
      <c r="B117" s="79">
        <f t="shared" si="7"/>
        <v>107</v>
      </c>
      <c r="C117" s="69" t="str">
        <f>'K8 SD_SMP KAB GROBOGAN 2013'!C969</f>
        <v xml:space="preserve"> Kedungjati </v>
      </c>
      <c r="D117" s="70" t="str">
        <f>'K8 SD_SMP KAB GROBOGAN 2013'!D969</f>
        <v>SMP ISLAM SUDIRMAN KEDUNGJATI</v>
      </c>
      <c r="E117" s="71">
        <f>'PER TRIWULAN'!X964</f>
        <v>37985000</v>
      </c>
      <c r="F117" s="87">
        <v>37985000</v>
      </c>
      <c r="G117" s="62">
        <v>2000000</v>
      </c>
      <c r="H117" s="62"/>
      <c r="I117" s="62">
        <v>2000000</v>
      </c>
      <c r="J117" s="62">
        <v>6500000</v>
      </c>
      <c r="K117" s="62">
        <v>1000000</v>
      </c>
      <c r="L117" s="62"/>
      <c r="M117" s="62">
        <v>1000000</v>
      </c>
      <c r="N117" s="62">
        <v>21000000</v>
      </c>
      <c r="O117" s="62">
        <v>1285000</v>
      </c>
      <c r="P117" s="62"/>
      <c r="Q117" s="62"/>
      <c r="R117" s="62"/>
      <c r="S117" s="62">
        <v>3200000</v>
      </c>
      <c r="T117" s="72">
        <f t="shared" si="4"/>
        <v>37985000</v>
      </c>
      <c r="U117" s="59">
        <f t="shared" si="5"/>
        <v>0</v>
      </c>
      <c r="V117" s="59">
        <f t="shared" si="6"/>
        <v>0</v>
      </c>
    </row>
    <row r="118" spans="2:22" ht="13.5" hidden="1" thickBot="1">
      <c r="B118" s="79">
        <f t="shared" si="7"/>
        <v>108</v>
      </c>
      <c r="C118" s="69" t="str">
        <f>'K8 SD_SMP KAB GROBOGAN 2013'!C970</f>
        <v xml:space="preserve"> Kradenan </v>
      </c>
      <c r="D118" s="70" t="str">
        <f>'K8 SD_SMP KAB GROBOGAN 2013'!D970</f>
        <v>SMP AL ISLAM PAKIS KRADENAN</v>
      </c>
      <c r="E118" s="71">
        <f>'PER TRIWULAN'!X965</f>
        <v>88040000</v>
      </c>
      <c r="F118" s="87">
        <v>88040000</v>
      </c>
      <c r="G118" s="62"/>
      <c r="H118" s="62">
        <v>1380000</v>
      </c>
      <c r="I118" s="62">
        <v>3100000</v>
      </c>
      <c r="J118" s="62">
        <v>9141000</v>
      </c>
      <c r="K118" s="62">
        <v>3865300</v>
      </c>
      <c r="L118" s="62">
        <v>595100</v>
      </c>
      <c r="M118" s="62">
        <v>1070000</v>
      </c>
      <c r="N118" s="62">
        <v>66068500</v>
      </c>
      <c r="O118" s="62">
        <v>1300000</v>
      </c>
      <c r="P118" s="62"/>
      <c r="Q118" s="62">
        <v>1335100</v>
      </c>
      <c r="R118" s="62">
        <v>185000</v>
      </c>
      <c r="S118" s="62"/>
      <c r="T118" s="72">
        <f t="shared" si="4"/>
        <v>88040000</v>
      </c>
      <c r="U118" s="59">
        <f t="shared" si="5"/>
        <v>0</v>
      </c>
      <c r="V118" s="59">
        <f t="shared" si="6"/>
        <v>0</v>
      </c>
    </row>
    <row r="119" spans="2:22" ht="13.5" hidden="1" thickBot="1">
      <c r="B119" s="79">
        <f t="shared" si="7"/>
        <v>109</v>
      </c>
      <c r="C119" s="69" t="str">
        <f>'K8 SD_SMP KAB GROBOGAN 2013'!C971</f>
        <v xml:space="preserve"> Kradenan </v>
      </c>
      <c r="D119" s="70" t="str">
        <f>'K8 SD_SMP KAB GROBOGAN 2013'!D971</f>
        <v>SMP PGRI KUWU</v>
      </c>
      <c r="E119" s="71">
        <f>'PER TRIWULAN'!X966</f>
        <v>327310000</v>
      </c>
      <c r="F119" s="87">
        <v>327310000</v>
      </c>
      <c r="G119" s="62">
        <v>6450000</v>
      </c>
      <c r="H119" s="62">
        <v>20100000</v>
      </c>
      <c r="I119" s="62">
        <v>66505500</v>
      </c>
      <c r="J119" s="62">
        <v>7396900</v>
      </c>
      <c r="K119" s="62">
        <v>8660600</v>
      </c>
      <c r="L119" s="62">
        <v>7655000</v>
      </c>
      <c r="M119" s="62">
        <v>170717000</v>
      </c>
      <c r="N119" s="62">
        <v>3325000</v>
      </c>
      <c r="O119" s="62"/>
      <c r="P119" s="62">
        <v>4500000</v>
      </c>
      <c r="Q119" s="62"/>
      <c r="R119" s="62">
        <v>32000000</v>
      </c>
      <c r="S119" s="62"/>
      <c r="T119" s="72">
        <f t="shared" si="4"/>
        <v>327310000</v>
      </c>
      <c r="U119" s="59">
        <f t="shared" si="5"/>
        <v>0</v>
      </c>
      <c r="V119" s="59">
        <f t="shared" si="6"/>
        <v>0</v>
      </c>
    </row>
    <row r="120" spans="2:22" ht="13.5" hidden="1" thickBot="1">
      <c r="B120" s="79">
        <f t="shared" si="7"/>
        <v>110</v>
      </c>
      <c r="C120" s="69" t="str">
        <f>'K8 SD_SMP KAB GROBOGAN 2013'!C972</f>
        <v xml:space="preserve"> Kradenan </v>
      </c>
      <c r="D120" s="70" t="str">
        <f>'K8 SD_SMP KAB GROBOGAN 2013'!D972</f>
        <v>SMP WIYATA DHARMA KRADENAN</v>
      </c>
      <c r="E120" s="71">
        <f>'PER TRIWULAN'!X967</f>
        <v>44020000</v>
      </c>
      <c r="F120" s="87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72">
        <f t="shared" si="4"/>
        <v>0</v>
      </c>
      <c r="U120" s="59">
        <f t="shared" si="5"/>
        <v>44020000</v>
      </c>
      <c r="V120" s="59">
        <f t="shared" si="6"/>
        <v>0</v>
      </c>
    </row>
    <row r="121" spans="2:22" ht="13.5" hidden="1" thickBot="1">
      <c r="B121" s="79">
        <f t="shared" si="7"/>
        <v>111</v>
      </c>
      <c r="C121" s="69" t="str">
        <f>'K8 SD_SMP KAB GROBOGAN 2013'!C973</f>
        <v xml:space="preserve"> Kradenan </v>
      </c>
      <c r="D121" s="70" t="str">
        <f>'K8 SD_SMP KAB GROBOGAN 2013'!D973</f>
        <v>SMP Islam Nurul Jannah</v>
      </c>
      <c r="E121" s="71">
        <f>'PER TRIWULAN'!X968</f>
        <v>140935000</v>
      </c>
      <c r="F121" s="87">
        <v>140935000</v>
      </c>
      <c r="G121" s="62">
        <v>4000000</v>
      </c>
      <c r="H121" s="62">
        <v>6000000</v>
      </c>
      <c r="I121" s="62">
        <v>6000000</v>
      </c>
      <c r="J121" s="62">
        <v>8500000</v>
      </c>
      <c r="K121" s="62">
        <v>13500000</v>
      </c>
      <c r="L121" s="62">
        <v>1200000</v>
      </c>
      <c r="M121" s="62">
        <v>12530000</v>
      </c>
      <c r="N121" s="62">
        <v>70440000</v>
      </c>
      <c r="O121" s="62">
        <v>13000000</v>
      </c>
      <c r="P121" s="62"/>
      <c r="Q121" s="62">
        <v>2400000</v>
      </c>
      <c r="R121" s="62">
        <v>2500000</v>
      </c>
      <c r="S121" s="62">
        <v>865000</v>
      </c>
      <c r="T121" s="72">
        <f t="shared" si="4"/>
        <v>140935000</v>
      </c>
      <c r="U121" s="59">
        <f t="shared" si="5"/>
        <v>0</v>
      </c>
      <c r="V121" s="59">
        <f t="shared" si="6"/>
        <v>0</v>
      </c>
    </row>
    <row r="122" spans="2:22" ht="13.5" hidden="1" thickBot="1">
      <c r="B122" s="79">
        <f t="shared" si="7"/>
        <v>112</v>
      </c>
      <c r="C122" s="69" t="str">
        <f>'K8 SD_SMP KAB GROBOGAN 2013'!C974</f>
        <v xml:space="preserve"> Kradenan </v>
      </c>
      <c r="D122" s="70" t="str">
        <f>'K8 SD_SMP KAB GROBOGAN 2013'!D974</f>
        <v>SMP Islam Roudhotul Ummah</v>
      </c>
      <c r="E122" s="71">
        <f>'PER TRIWULAN'!X969</f>
        <v>275835000</v>
      </c>
      <c r="F122" s="87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72">
        <f t="shared" si="4"/>
        <v>0</v>
      </c>
      <c r="U122" s="59">
        <f t="shared" si="5"/>
        <v>275835000</v>
      </c>
      <c r="V122" s="59">
        <f t="shared" si="6"/>
        <v>0</v>
      </c>
    </row>
    <row r="123" spans="2:22" ht="13.5" hidden="1" thickBot="1">
      <c r="B123" s="79">
        <f t="shared" si="7"/>
        <v>113</v>
      </c>
      <c r="C123" s="69" t="str">
        <f>'K8 SD_SMP KAB GROBOGAN 2013'!C975</f>
        <v xml:space="preserve"> Ngaringan </v>
      </c>
      <c r="D123" s="70" t="str">
        <f>'K8 SD_SMP KAB GROBOGAN 2013'!D975</f>
        <v>SMP ISLAM NGARINGAN</v>
      </c>
      <c r="E123" s="71">
        <f>'PER TRIWULAN'!X970</f>
        <v>104370000</v>
      </c>
      <c r="F123" s="87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72">
        <f t="shared" si="4"/>
        <v>0</v>
      </c>
      <c r="U123" s="59">
        <f t="shared" si="5"/>
        <v>104370000</v>
      </c>
      <c r="V123" s="59">
        <f t="shared" si="6"/>
        <v>0</v>
      </c>
    </row>
    <row r="124" spans="2:22" ht="13.5" hidden="1" thickBot="1">
      <c r="B124" s="79">
        <f t="shared" si="7"/>
        <v>114</v>
      </c>
      <c r="C124" s="69" t="str">
        <f>'K8 SD_SMP KAB GROBOGAN 2013'!C976</f>
        <v xml:space="preserve"> Ngaringan </v>
      </c>
      <c r="D124" s="70" t="str">
        <f>'K8 SD_SMP KAB GROBOGAN 2013'!D976</f>
        <v>SMP ISLAM TRUWOLU</v>
      </c>
      <c r="E124" s="71">
        <f>'PER TRIWULAN'!X971</f>
        <v>78455000</v>
      </c>
      <c r="F124" s="87">
        <v>78455000</v>
      </c>
      <c r="G124" s="62"/>
      <c r="H124" s="62"/>
      <c r="I124" s="62">
        <v>2253500</v>
      </c>
      <c r="J124" s="62">
        <v>5838200</v>
      </c>
      <c r="K124" s="62">
        <v>5946900</v>
      </c>
      <c r="L124" s="62">
        <v>3252500</v>
      </c>
      <c r="M124" s="62">
        <v>5661400</v>
      </c>
      <c r="N124" s="62">
        <v>4000000</v>
      </c>
      <c r="O124" s="62">
        <v>49680000</v>
      </c>
      <c r="P124" s="62">
        <v>1822500</v>
      </c>
      <c r="Q124" s="62"/>
      <c r="R124" s="62"/>
      <c r="S124" s="62"/>
      <c r="T124" s="72">
        <f t="shared" si="4"/>
        <v>78455000</v>
      </c>
      <c r="U124" s="59">
        <f t="shared" si="5"/>
        <v>0</v>
      </c>
      <c r="V124" s="59">
        <f t="shared" si="6"/>
        <v>0</v>
      </c>
    </row>
    <row r="125" spans="2:22" ht="13.5" hidden="1" thickBot="1">
      <c r="B125" s="79">
        <f t="shared" si="7"/>
        <v>115</v>
      </c>
      <c r="C125" s="69" t="str">
        <f>'K8 SD_SMP KAB GROBOGAN 2013'!C977</f>
        <v xml:space="preserve"> Penawangan </v>
      </c>
      <c r="D125" s="70" t="str">
        <f>'K8 SD_SMP KAB GROBOGAN 2013'!D977</f>
        <v>SMP ISLAM WALISONGO</v>
      </c>
      <c r="E125" s="136">
        <f>'PER TRIWULAN'!X972</f>
        <v>179630000</v>
      </c>
      <c r="F125" s="136">
        <v>179630000</v>
      </c>
      <c r="G125" s="146">
        <v>325000</v>
      </c>
      <c r="H125" s="146">
        <v>1500000</v>
      </c>
      <c r="I125" s="146">
        <v>1350000</v>
      </c>
      <c r="J125" s="146">
        <v>18500000</v>
      </c>
      <c r="K125" s="146">
        <v>3906000</v>
      </c>
      <c r="L125" s="146">
        <v>4535000</v>
      </c>
      <c r="M125" s="146"/>
      <c r="N125" s="146">
        <v>130740000</v>
      </c>
      <c r="O125" s="146">
        <v>7811500</v>
      </c>
      <c r="P125" s="146"/>
      <c r="Q125" s="146"/>
      <c r="R125" s="146">
        <v>720000</v>
      </c>
      <c r="S125" s="146">
        <v>10242500</v>
      </c>
      <c r="T125" s="136">
        <f t="shared" si="4"/>
        <v>179630000</v>
      </c>
      <c r="U125" s="59">
        <f t="shared" si="5"/>
        <v>0</v>
      </c>
      <c r="V125" s="59">
        <f t="shared" si="6"/>
        <v>0</v>
      </c>
    </row>
    <row r="126" spans="2:22" ht="13.5" hidden="1" thickBot="1">
      <c r="B126" s="79">
        <f t="shared" si="7"/>
        <v>116</v>
      </c>
      <c r="C126" s="69" t="str">
        <f>'K8 SD_SMP KAB GROBOGAN 2013'!C978</f>
        <v xml:space="preserve"> Penawangan </v>
      </c>
      <c r="D126" s="70" t="str">
        <f>'K8 SD_SMP KAB GROBOGAN 2013'!D978</f>
        <v>SMP Diponegoro Pengkol Penawangan</v>
      </c>
      <c r="E126" s="71">
        <f>'PER TRIWULAN'!X973</f>
        <v>53782500</v>
      </c>
      <c r="F126" s="87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72">
        <f t="shared" si="4"/>
        <v>0</v>
      </c>
      <c r="U126" s="59">
        <f t="shared" si="5"/>
        <v>53782500</v>
      </c>
      <c r="V126" s="59">
        <f t="shared" si="6"/>
        <v>0</v>
      </c>
    </row>
    <row r="127" spans="2:22" ht="13.5" hidden="1" thickBot="1">
      <c r="B127" s="79">
        <f t="shared" si="7"/>
        <v>117</v>
      </c>
      <c r="C127" s="69" t="str">
        <f>'K8 SD_SMP KAB GROBOGAN 2013'!C979</f>
        <v xml:space="preserve"> Pulokulon </v>
      </c>
      <c r="D127" s="70" t="str">
        <f>'K8 SD_SMP KAB GROBOGAN 2013'!D979</f>
        <v>SMP AT TAQWA</v>
      </c>
      <c r="E127" s="71">
        <f>'PER TRIWULAN'!X974</f>
        <v>137030000</v>
      </c>
      <c r="F127" s="87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72">
        <f t="shared" si="4"/>
        <v>0</v>
      </c>
      <c r="U127" s="59">
        <f t="shared" si="5"/>
        <v>137030000</v>
      </c>
      <c r="V127" s="59">
        <f t="shared" si="6"/>
        <v>0</v>
      </c>
    </row>
    <row r="128" spans="2:22" ht="13.5" hidden="1" thickBot="1">
      <c r="B128" s="79">
        <f t="shared" si="7"/>
        <v>118</v>
      </c>
      <c r="C128" s="69" t="str">
        <f>'K8 SD_SMP KAB GROBOGAN 2013'!C980</f>
        <v xml:space="preserve"> Pulokulon </v>
      </c>
      <c r="D128" s="70" t="str">
        <f>'K8 SD_SMP KAB GROBOGAN 2013'!D980</f>
        <v>SMP NU JAMBON</v>
      </c>
      <c r="E128" s="71">
        <f>'PER TRIWULAN'!X975</f>
        <v>107210000</v>
      </c>
      <c r="F128" s="87">
        <v>107210000</v>
      </c>
      <c r="G128" s="62"/>
      <c r="H128" s="62">
        <v>867000</v>
      </c>
      <c r="I128" s="62">
        <f>2511500+898500+480000</f>
        <v>3890000</v>
      </c>
      <c r="J128" s="62">
        <f>634400+2140000+4306200</f>
        <v>7080600</v>
      </c>
      <c r="K128" s="62">
        <v>5019750</v>
      </c>
      <c r="L128" s="62">
        <v>2517650</v>
      </c>
      <c r="M128" s="62">
        <v>3251000</v>
      </c>
      <c r="N128" s="62">
        <v>83514000</v>
      </c>
      <c r="O128" s="62">
        <f>605000+465000</f>
        <v>1070000</v>
      </c>
      <c r="P128" s="62"/>
      <c r="Q128" s="62"/>
      <c r="R128" s="62"/>
      <c r="S128" s="62"/>
      <c r="T128" s="72">
        <f t="shared" si="4"/>
        <v>107210000</v>
      </c>
      <c r="U128" s="59">
        <f t="shared" si="5"/>
        <v>0</v>
      </c>
      <c r="V128" s="59">
        <f t="shared" si="6"/>
        <v>0</v>
      </c>
    </row>
    <row r="129" spans="2:22" ht="13.5" hidden="1" thickBot="1">
      <c r="B129" s="79">
        <f t="shared" si="7"/>
        <v>119</v>
      </c>
      <c r="C129" s="69" t="str">
        <f>'K8 SD_SMP KAB GROBOGAN 2013'!C981</f>
        <v xml:space="preserve"> Pulokulon </v>
      </c>
      <c r="D129" s="70" t="str">
        <f>'K8 SD_SMP KAB GROBOGAN 2013'!D981</f>
        <v>SMP PEMDA JAMBON</v>
      </c>
      <c r="E129" s="71">
        <f>'PER TRIWULAN'!X976</f>
        <v>37630000</v>
      </c>
      <c r="F129" s="87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72">
        <f t="shared" si="4"/>
        <v>0</v>
      </c>
      <c r="U129" s="59">
        <f t="shared" si="5"/>
        <v>37630000</v>
      </c>
      <c r="V129" s="59">
        <f t="shared" si="6"/>
        <v>0</v>
      </c>
    </row>
    <row r="130" spans="2:22" ht="13.5" hidden="1" thickBot="1">
      <c r="B130" s="79">
        <f t="shared" si="7"/>
        <v>120</v>
      </c>
      <c r="C130" s="69" t="str">
        <f>'K8 SD_SMP KAB GROBOGAN 2013'!C982</f>
        <v xml:space="preserve"> Pulokulon </v>
      </c>
      <c r="D130" s="70" t="str">
        <f>'K8 SD_SMP KAB GROBOGAN 2013'!D982</f>
        <v>SMP PGRI PULOKULON</v>
      </c>
      <c r="E130" s="71">
        <f>'PER TRIWULAN'!X977</f>
        <v>36210000</v>
      </c>
      <c r="F130" s="87">
        <v>36210000</v>
      </c>
      <c r="G130" s="62">
        <v>650000</v>
      </c>
      <c r="H130" s="62">
        <v>300000</v>
      </c>
      <c r="I130" s="62">
        <v>4250000</v>
      </c>
      <c r="J130" s="62">
        <v>1460000</v>
      </c>
      <c r="K130" s="62">
        <v>1306000</v>
      </c>
      <c r="L130" s="62">
        <v>190000</v>
      </c>
      <c r="M130" s="62">
        <v>1100000</v>
      </c>
      <c r="N130" s="62">
        <v>21954000</v>
      </c>
      <c r="O130" s="62">
        <v>2650000</v>
      </c>
      <c r="P130" s="62"/>
      <c r="Q130" s="62">
        <v>1150000</v>
      </c>
      <c r="R130" s="62">
        <v>1200000</v>
      </c>
      <c r="S130" s="62"/>
      <c r="T130" s="72">
        <f t="shared" si="4"/>
        <v>36210000</v>
      </c>
      <c r="U130" s="59">
        <f t="shared" si="5"/>
        <v>0</v>
      </c>
      <c r="V130" s="59">
        <f t="shared" si="6"/>
        <v>0</v>
      </c>
    </row>
    <row r="131" spans="2:22" ht="13.5" hidden="1" thickBot="1">
      <c r="B131" s="79">
        <f t="shared" si="7"/>
        <v>121</v>
      </c>
      <c r="C131" s="69" t="str">
        <f>'K8 SD_SMP KAB GROBOGAN 2013'!C983</f>
        <v xml:space="preserve"> Pulokulon </v>
      </c>
      <c r="D131" s="70" t="str">
        <f>'K8 SD_SMP KAB GROBOGAN 2013'!D983</f>
        <v>SMP NU Hasyim Asy`Ari</v>
      </c>
      <c r="E131" s="71">
        <f>'PER TRIWULAN'!X978</f>
        <v>438425000</v>
      </c>
      <c r="F131" s="87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72">
        <f t="shared" si="4"/>
        <v>0</v>
      </c>
      <c r="U131" s="59">
        <f t="shared" si="5"/>
        <v>438425000</v>
      </c>
      <c r="V131" s="59">
        <f t="shared" si="6"/>
        <v>0</v>
      </c>
    </row>
    <row r="132" spans="2:22" ht="13.5" hidden="1" thickBot="1">
      <c r="B132" s="79">
        <f t="shared" si="7"/>
        <v>122</v>
      </c>
      <c r="C132" s="69" t="str">
        <f>'K8 SD_SMP KAB GROBOGAN 2013'!C984</f>
        <v xml:space="preserve"> Purwodadi </v>
      </c>
      <c r="D132" s="70" t="str">
        <f>'K8 SD_SMP KAB GROBOGAN 2013'!D984</f>
        <v>SMP KRISTEN 1 PURWODADI</v>
      </c>
      <c r="E132" s="71">
        <f>'PER TRIWULAN'!X979</f>
        <v>82360000</v>
      </c>
      <c r="F132" s="87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72">
        <f t="shared" si="4"/>
        <v>0</v>
      </c>
      <c r="U132" s="59">
        <f t="shared" si="5"/>
        <v>82360000</v>
      </c>
      <c r="V132" s="59">
        <f t="shared" si="6"/>
        <v>0</v>
      </c>
    </row>
    <row r="133" spans="2:22" ht="13.5" hidden="1" thickBot="1">
      <c r="B133" s="79">
        <f t="shared" si="7"/>
        <v>123</v>
      </c>
      <c r="C133" s="69" t="str">
        <f>'K8 SD_SMP KAB GROBOGAN 2013'!C985</f>
        <v xml:space="preserve"> Purwodadi </v>
      </c>
      <c r="D133" s="70" t="str">
        <f>'K8 SD_SMP KAB GROBOGAN 2013'!D985</f>
        <v>SMP MUHAMMADIYAH PURWODADI</v>
      </c>
      <c r="E133" s="71">
        <f>'PER TRIWULAN'!X980</f>
        <v>262700000</v>
      </c>
      <c r="F133" s="87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72">
        <f t="shared" si="4"/>
        <v>0</v>
      </c>
      <c r="U133" s="59">
        <f t="shared" si="5"/>
        <v>262700000</v>
      </c>
      <c r="V133" s="59">
        <f t="shared" si="6"/>
        <v>0</v>
      </c>
    </row>
    <row r="134" spans="2:22" ht="13.5" hidden="1" thickBot="1">
      <c r="B134" s="79">
        <f t="shared" si="7"/>
        <v>124</v>
      </c>
      <c r="C134" s="69" t="str">
        <f>'K8 SD_SMP KAB GROBOGAN 2013'!C986</f>
        <v xml:space="preserve"> Purwodadi </v>
      </c>
      <c r="D134" s="70" t="str">
        <f>'K8 SD_SMP KAB GROBOGAN 2013'!D986</f>
        <v>SMP PANCASILA PURWODADI</v>
      </c>
      <c r="E134" s="71">
        <f>'PER TRIWULAN'!X981</f>
        <v>39760000</v>
      </c>
      <c r="F134" s="87">
        <v>39760000</v>
      </c>
      <c r="G134" s="62"/>
      <c r="H134" s="62"/>
      <c r="I134" s="62"/>
      <c r="J134" s="62"/>
      <c r="K134" s="62">
        <v>3618000</v>
      </c>
      <c r="L134" s="62">
        <v>20141288</v>
      </c>
      <c r="M134" s="62"/>
      <c r="N134" s="62">
        <v>15290712</v>
      </c>
      <c r="O134" s="62"/>
      <c r="P134" s="62"/>
      <c r="Q134" s="62"/>
      <c r="R134" s="62"/>
      <c r="S134" s="62"/>
      <c r="T134" s="72">
        <f t="shared" si="4"/>
        <v>39050000</v>
      </c>
      <c r="U134" s="59">
        <f t="shared" si="5"/>
        <v>0</v>
      </c>
      <c r="V134" s="59">
        <f t="shared" si="6"/>
        <v>710000</v>
      </c>
    </row>
    <row r="135" spans="2:22" ht="13.5" hidden="1" thickBot="1">
      <c r="B135" s="79">
        <f t="shared" si="7"/>
        <v>125</v>
      </c>
      <c r="C135" s="69" t="str">
        <f>'K8 SD_SMP KAB GROBOGAN 2013'!C987</f>
        <v xml:space="preserve"> Purwodadi </v>
      </c>
      <c r="D135" s="70" t="str">
        <f>'K8 SD_SMP KAB GROBOGAN 2013'!D987</f>
        <v>SMP PGRI 4 PURWODADI</v>
      </c>
      <c r="E135" s="71">
        <f>'PER TRIWULAN'!X982</f>
        <v>51120000</v>
      </c>
      <c r="F135" s="87">
        <v>51120000</v>
      </c>
      <c r="G135" s="62"/>
      <c r="H135" s="62">
        <v>1158200</v>
      </c>
      <c r="I135" s="62"/>
      <c r="J135" s="62"/>
      <c r="K135" s="62">
        <v>1084000</v>
      </c>
      <c r="L135" s="62"/>
      <c r="M135" s="62"/>
      <c r="N135" s="62">
        <v>48877800</v>
      </c>
      <c r="O135" s="62"/>
      <c r="P135" s="62"/>
      <c r="Q135" s="62"/>
      <c r="R135" s="62"/>
      <c r="S135" s="62"/>
      <c r="T135" s="72">
        <f t="shared" si="4"/>
        <v>51120000</v>
      </c>
      <c r="U135" s="59">
        <f t="shared" si="5"/>
        <v>0</v>
      </c>
      <c r="V135" s="59">
        <f t="shared" si="6"/>
        <v>0</v>
      </c>
    </row>
    <row r="136" spans="2:22" ht="13.5" hidden="1" thickBot="1">
      <c r="B136" s="79">
        <f t="shared" si="7"/>
        <v>126</v>
      </c>
      <c r="C136" s="69" t="str">
        <f>'K8 SD_SMP KAB GROBOGAN 2013'!C988</f>
        <v xml:space="preserve"> Purwodadi </v>
      </c>
      <c r="D136" s="70" t="str">
        <f>'K8 SD_SMP KAB GROBOGAN 2013'!D988</f>
        <v>SLB B YPLB DANYANG PURWODADI</v>
      </c>
      <c r="E136" s="71">
        <f>'PER TRIWULAN'!X983</f>
        <v>0</v>
      </c>
      <c r="F136" s="87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72">
        <f t="shared" si="4"/>
        <v>0</v>
      </c>
      <c r="U136" s="59">
        <f t="shared" si="5"/>
        <v>0</v>
      </c>
      <c r="V136" s="59">
        <f t="shared" si="6"/>
        <v>0</v>
      </c>
    </row>
    <row r="137" spans="2:22" ht="13.5" hidden="1" thickBot="1">
      <c r="B137" s="79">
        <f t="shared" si="7"/>
        <v>127</v>
      </c>
      <c r="C137" s="69" t="str">
        <f>'K8 SD_SMP KAB GROBOGAN 2013'!C989</f>
        <v xml:space="preserve"> Purwodadi </v>
      </c>
      <c r="D137" s="70" t="str">
        <f>'K8 SD_SMP KAB GROBOGAN 2013'!D989</f>
        <v>SMP Islam Terpadu Pelita Purwodadi</v>
      </c>
      <c r="E137" s="71">
        <f>'PER TRIWULAN'!X984</f>
        <v>78100000</v>
      </c>
      <c r="F137" s="87">
        <v>78100000</v>
      </c>
      <c r="G137" s="62">
        <v>1558500</v>
      </c>
      <c r="H137" s="62">
        <v>6000000</v>
      </c>
      <c r="I137" s="62">
        <v>4025200</v>
      </c>
      <c r="J137" s="62">
        <v>16123000</v>
      </c>
      <c r="K137" s="62">
        <v>4623600</v>
      </c>
      <c r="L137" s="62">
        <v>12944300</v>
      </c>
      <c r="M137" s="62">
        <v>8003300</v>
      </c>
      <c r="N137" s="62">
        <v>12510000</v>
      </c>
      <c r="O137" s="62">
        <v>1300000</v>
      </c>
      <c r="P137" s="62">
        <v>3450000</v>
      </c>
      <c r="Q137" s="62">
        <v>7321000</v>
      </c>
      <c r="R137" s="62">
        <v>235000</v>
      </c>
      <c r="S137" s="62"/>
      <c r="T137" s="72">
        <f t="shared" si="4"/>
        <v>78093900</v>
      </c>
      <c r="U137" s="59">
        <f t="shared" si="5"/>
        <v>0</v>
      </c>
      <c r="V137" s="59">
        <f t="shared" si="6"/>
        <v>6100</v>
      </c>
    </row>
    <row r="138" spans="2:22" ht="13.5" hidden="1" thickBot="1">
      <c r="B138" s="79">
        <f t="shared" si="7"/>
        <v>128</v>
      </c>
      <c r="C138" s="69" t="str">
        <f>'K8 SD_SMP KAB GROBOGAN 2013'!C990</f>
        <v xml:space="preserve"> Purwodadi </v>
      </c>
      <c r="D138" s="70" t="str">
        <f>'K8 SD_SMP KAB GROBOGAN 2013'!D990</f>
        <v>SMP IT Al-Alawi Purwodadi</v>
      </c>
      <c r="E138" s="71">
        <f>'PER TRIWULAN'!X985</f>
        <v>109695000</v>
      </c>
      <c r="F138" s="87">
        <v>109695000</v>
      </c>
      <c r="G138" s="62">
        <v>3386971</v>
      </c>
      <c r="H138" s="62">
        <v>1000000</v>
      </c>
      <c r="I138" s="62">
        <v>7887600</v>
      </c>
      <c r="J138" s="62">
        <v>20589100</v>
      </c>
      <c r="K138" s="62">
        <v>10590329</v>
      </c>
      <c r="L138" s="62">
        <v>1970000</v>
      </c>
      <c r="M138" s="62">
        <v>1650000</v>
      </c>
      <c r="N138" s="62">
        <v>44688000</v>
      </c>
      <c r="O138" s="62">
        <v>4865000</v>
      </c>
      <c r="P138" s="62"/>
      <c r="Q138" s="62">
        <v>3415000</v>
      </c>
      <c r="R138" s="62"/>
      <c r="S138" s="62">
        <v>9653000</v>
      </c>
      <c r="T138" s="72">
        <f t="shared" si="4"/>
        <v>109695000</v>
      </c>
      <c r="U138" s="59">
        <f t="shared" si="5"/>
        <v>0</v>
      </c>
      <c r="V138" s="59">
        <f t="shared" si="6"/>
        <v>0</v>
      </c>
    </row>
    <row r="139" spans="2:22" ht="13.5" hidden="1" thickBot="1">
      <c r="B139" s="79">
        <f t="shared" si="7"/>
        <v>129</v>
      </c>
      <c r="C139" s="69" t="str">
        <f>'K8 SD_SMP KAB GROBOGAN 2013'!C991</f>
        <v xml:space="preserve"> Purwodadi </v>
      </c>
      <c r="D139" s="70" t="str">
        <f>'K8 SD_SMP KAB GROBOGAN 2013'!D991</f>
        <v>SMP LB/B Danyang</v>
      </c>
      <c r="E139" s="71">
        <f>'PER TRIWULAN'!X986</f>
        <v>30885000</v>
      </c>
      <c r="F139" s="87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72">
        <f t="shared" si="4"/>
        <v>0</v>
      </c>
      <c r="U139" s="59">
        <f t="shared" si="5"/>
        <v>30885000</v>
      </c>
      <c r="V139" s="59">
        <f t="shared" si="6"/>
        <v>0</v>
      </c>
    </row>
    <row r="140" spans="2:22" ht="13.5" hidden="1" thickBot="1">
      <c r="B140" s="79">
        <f t="shared" si="7"/>
        <v>130</v>
      </c>
      <c r="C140" s="69" t="str">
        <f>'K8 SD_SMP KAB GROBOGAN 2013'!C992</f>
        <v xml:space="preserve"> Purwodadi </v>
      </c>
      <c r="D140" s="70" t="str">
        <f>'K8 SD_SMP KAB GROBOGAN 2013'!D992</f>
        <v>SMP LB/C Danyang</v>
      </c>
      <c r="E140" s="71">
        <f>'PER TRIWULAN'!X987</f>
        <v>11715000</v>
      </c>
      <c r="F140" s="87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72">
        <f t="shared" ref="T140:T158" si="8">SUM(G140:S140)</f>
        <v>0</v>
      </c>
      <c r="U140" s="59">
        <f t="shared" ref="U140:U158" si="9">E140-F140</f>
        <v>11715000</v>
      </c>
      <c r="V140" s="59">
        <f t="shared" ref="V140:V158" si="10">F140-T140</f>
        <v>0</v>
      </c>
    </row>
    <row r="141" spans="2:22" ht="13.5" hidden="1" thickBot="1">
      <c r="B141" s="79">
        <f t="shared" ref="B141:B158" si="11">B140+1</f>
        <v>131</v>
      </c>
      <c r="C141" s="69" t="str">
        <f>'K8 SD_SMP KAB GROBOGAN 2013'!C993</f>
        <v xml:space="preserve"> Tanggungharjo </v>
      </c>
      <c r="D141" s="70" t="str">
        <f>'K8 SD_SMP KAB GROBOGAN 2013'!D993</f>
        <v>SMP BUDI LUHUR</v>
      </c>
      <c r="E141" s="71">
        <f>'PER TRIWULAN'!X988</f>
        <v>74550000</v>
      </c>
      <c r="F141" s="87">
        <v>74550000</v>
      </c>
      <c r="G141" s="62"/>
      <c r="H141" s="62"/>
      <c r="I141" s="62">
        <v>8505000</v>
      </c>
      <c r="J141" s="62"/>
      <c r="K141" s="62"/>
      <c r="L141" s="62">
        <v>3150000</v>
      </c>
      <c r="M141" s="62"/>
      <c r="N141" s="62">
        <v>62895000</v>
      </c>
      <c r="O141" s="62"/>
      <c r="P141" s="62"/>
      <c r="Q141" s="62"/>
      <c r="R141" s="62"/>
      <c r="S141" s="62"/>
      <c r="T141" s="72">
        <f t="shared" si="8"/>
        <v>74550000</v>
      </c>
      <c r="U141" s="59">
        <f t="shared" si="9"/>
        <v>0</v>
      </c>
      <c r="V141" s="59">
        <f t="shared" si="10"/>
        <v>0</v>
      </c>
    </row>
    <row r="142" spans="2:22" ht="13.5" hidden="1" thickBot="1">
      <c r="B142" s="79">
        <f t="shared" si="11"/>
        <v>132</v>
      </c>
      <c r="C142" s="69" t="str">
        <f>'K8 SD_SMP KAB GROBOGAN 2013'!C994</f>
        <v xml:space="preserve"> Tanggungharjo </v>
      </c>
      <c r="D142" s="70" t="str">
        <f>'K8 SD_SMP KAB GROBOGAN 2013'!D994</f>
        <v>SMP AL Islah Tanggungharjo</v>
      </c>
      <c r="E142" s="71">
        <f>'PER TRIWULAN'!X989</f>
        <v>105435000</v>
      </c>
      <c r="F142" s="87">
        <v>105435000</v>
      </c>
      <c r="G142" s="62">
        <v>4207900</v>
      </c>
      <c r="H142" s="62">
        <v>2135000</v>
      </c>
      <c r="I142" s="62">
        <v>10756000</v>
      </c>
      <c r="J142" s="62">
        <v>9367100</v>
      </c>
      <c r="K142" s="62">
        <v>20493000</v>
      </c>
      <c r="L142" s="62">
        <v>8873000</v>
      </c>
      <c r="M142" s="62">
        <v>11970000</v>
      </c>
      <c r="N142" s="62">
        <v>26400000</v>
      </c>
      <c r="O142" s="62">
        <v>2500000</v>
      </c>
      <c r="P142" s="62"/>
      <c r="Q142" s="62">
        <v>4799500</v>
      </c>
      <c r="R142" s="62"/>
      <c r="S142" s="62">
        <v>3933500</v>
      </c>
      <c r="T142" s="72">
        <f t="shared" si="8"/>
        <v>105435000</v>
      </c>
      <c r="U142" s="59">
        <f t="shared" si="9"/>
        <v>0</v>
      </c>
      <c r="V142" s="59">
        <f t="shared" si="10"/>
        <v>0</v>
      </c>
    </row>
    <row r="143" spans="2:22" ht="13.5" hidden="1" thickBot="1">
      <c r="B143" s="79">
        <f t="shared" si="11"/>
        <v>133</v>
      </c>
      <c r="C143" s="69" t="str">
        <f>'K8 SD_SMP KAB GROBOGAN 2013'!C995</f>
        <v xml:space="preserve"> Tawangharjo </v>
      </c>
      <c r="D143" s="70" t="str">
        <f>'K8 SD_SMP KAB GROBOGAN 2013'!D995</f>
        <v>SMP PGRI TAWANGHARJO</v>
      </c>
      <c r="E143" s="71">
        <f>'PER TRIWULAN'!X990</f>
        <v>80585000</v>
      </c>
      <c r="F143" s="87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72">
        <f t="shared" si="8"/>
        <v>0</v>
      </c>
      <c r="U143" s="59">
        <f t="shared" si="9"/>
        <v>80585000</v>
      </c>
      <c r="V143" s="59">
        <f t="shared" si="10"/>
        <v>0</v>
      </c>
    </row>
    <row r="144" spans="2:22" ht="13.5" hidden="1" thickBot="1">
      <c r="B144" s="79">
        <f t="shared" si="11"/>
        <v>134</v>
      </c>
      <c r="C144" s="69" t="str">
        <f>'K8 SD_SMP KAB GROBOGAN 2013'!C996</f>
        <v xml:space="preserve"> Tegowanu </v>
      </c>
      <c r="D144" s="70" t="str">
        <f>'K8 SD_SMP KAB GROBOGAN 2013'!D996</f>
        <v>SMP ISLAM TEGOWANU</v>
      </c>
      <c r="E144" s="71">
        <f>'PER TRIWULAN'!X991</f>
        <v>130640000</v>
      </c>
      <c r="F144" s="87">
        <v>130640000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72">
        <f t="shared" si="8"/>
        <v>0</v>
      </c>
      <c r="U144" s="59">
        <f t="shared" si="9"/>
        <v>0</v>
      </c>
      <c r="V144" s="59">
        <f t="shared" si="10"/>
        <v>130640000</v>
      </c>
    </row>
    <row r="145" spans="2:24" ht="13.5" hidden="1" thickBot="1">
      <c r="B145" s="79">
        <f t="shared" si="11"/>
        <v>135</v>
      </c>
      <c r="C145" s="69" t="str">
        <f>'K8 SD_SMP KAB GROBOGAN 2013'!C997</f>
        <v xml:space="preserve"> Tegowanu </v>
      </c>
      <c r="D145" s="70" t="str">
        <f>'K8 SD_SMP KAB GROBOGAN 2013'!D997</f>
        <v>SMP KRISTEN TEGOWANU</v>
      </c>
      <c r="E145" s="71">
        <f>'PER TRIWULAN'!X992</f>
        <v>17040000</v>
      </c>
      <c r="F145" s="87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72">
        <f t="shared" si="8"/>
        <v>0</v>
      </c>
      <c r="U145" s="59">
        <f t="shared" si="9"/>
        <v>17040000</v>
      </c>
      <c r="V145" s="59">
        <f t="shared" si="10"/>
        <v>0</v>
      </c>
    </row>
    <row r="146" spans="2:24" ht="13.5" hidden="1" thickBot="1">
      <c r="B146" s="79">
        <f t="shared" si="11"/>
        <v>136</v>
      </c>
      <c r="C146" s="69" t="str">
        <f>'K8 SD_SMP KAB GROBOGAN 2013'!C998</f>
        <v xml:space="preserve"> Tegowanu </v>
      </c>
      <c r="D146" s="70" t="str">
        <f>'K8 SD_SMP KAB GROBOGAN 2013'!D998</f>
        <v>SMP PGRI TEGOWANU</v>
      </c>
      <c r="E146" s="71">
        <f>'PER TRIWULAN'!X993</f>
        <v>111470000</v>
      </c>
      <c r="F146" s="87">
        <v>111470000</v>
      </c>
      <c r="G146" s="62">
        <v>1873000</v>
      </c>
      <c r="H146" s="62">
        <v>3730000</v>
      </c>
      <c r="I146" s="62">
        <v>8246000</v>
      </c>
      <c r="J146" s="62">
        <v>16654000</v>
      </c>
      <c r="K146" s="62">
        <v>4957000</v>
      </c>
      <c r="L146" s="62">
        <v>1950000</v>
      </c>
      <c r="M146" s="62">
        <v>3423000</v>
      </c>
      <c r="N146" s="62">
        <v>63600000</v>
      </c>
      <c r="O146" s="62">
        <v>3211000</v>
      </c>
      <c r="P146" s="62"/>
      <c r="Q146" s="62">
        <v>600000</v>
      </c>
      <c r="R146" s="62">
        <v>2276000</v>
      </c>
      <c r="S146" s="62">
        <v>950000</v>
      </c>
      <c r="T146" s="72">
        <f t="shared" si="8"/>
        <v>111470000</v>
      </c>
      <c r="U146" s="59">
        <f t="shared" si="9"/>
        <v>0</v>
      </c>
      <c r="V146" s="59">
        <f t="shared" si="10"/>
        <v>0</v>
      </c>
    </row>
    <row r="147" spans="2:24" ht="13.5" hidden="1" thickBot="1">
      <c r="B147" s="79">
        <f t="shared" si="11"/>
        <v>137</v>
      </c>
      <c r="C147" s="69" t="str">
        <f>'K8 SD_SMP KAB GROBOGAN 2013'!C999</f>
        <v xml:space="preserve"> Toroh </v>
      </c>
      <c r="D147" s="70" t="str">
        <f>'K8 SD_SMP KAB GROBOGAN 2013'!D999</f>
        <v>SMP KARYA TOROH</v>
      </c>
      <c r="E147" s="71">
        <f>'PER TRIWULAN'!X994</f>
        <v>199510000</v>
      </c>
      <c r="F147" s="87">
        <v>192410000</v>
      </c>
      <c r="G147" s="62"/>
      <c r="H147" s="62">
        <v>650000</v>
      </c>
      <c r="I147" s="62">
        <v>12463000</v>
      </c>
      <c r="J147" s="62">
        <v>9200000</v>
      </c>
      <c r="K147" s="62">
        <v>2000000</v>
      </c>
      <c r="L147" s="62">
        <v>4175000</v>
      </c>
      <c r="M147" s="62">
        <v>280000</v>
      </c>
      <c r="N147" s="62">
        <v>127360000</v>
      </c>
      <c r="O147" s="62">
        <v>2100000</v>
      </c>
      <c r="P147" s="62"/>
      <c r="Q147" s="62"/>
      <c r="R147" s="62">
        <v>700000</v>
      </c>
      <c r="S147" s="62"/>
      <c r="T147" s="72">
        <f t="shared" si="8"/>
        <v>158928000</v>
      </c>
      <c r="U147" s="59">
        <f t="shared" si="9"/>
        <v>7100000</v>
      </c>
      <c r="V147" s="59">
        <f t="shared" si="10"/>
        <v>33482000</v>
      </c>
      <c r="W147" s="57">
        <f>V147-U147</f>
        <v>26382000</v>
      </c>
    </row>
    <row r="148" spans="2:24" ht="13.5" hidden="1" thickBot="1">
      <c r="B148" s="79">
        <f t="shared" si="11"/>
        <v>138</v>
      </c>
      <c r="C148" s="69" t="str">
        <f>'K8 SD_SMP KAB GROBOGAN 2013'!C1000</f>
        <v xml:space="preserve"> Toroh </v>
      </c>
      <c r="D148" s="70" t="str">
        <f>'K8 SD_SMP KAB GROBOGAN 2013'!D1000</f>
        <v>SMP KRISTEN PUTRA WACANA TOROH</v>
      </c>
      <c r="E148" s="71">
        <f>'PER TRIWULAN'!X995</f>
        <v>61060000</v>
      </c>
      <c r="F148" s="87">
        <v>61060000</v>
      </c>
      <c r="G148" s="62"/>
      <c r="H148" s="62"/>
      <c r="I148" s="62">
        <v>6017420</v>
      </c>
      <c r="J148" s="62"/>
      <c r="K148" s="62">
        <v>6482400</v>
      </c>
      <c r="L148" s="62">
        <v>5719373</v>
      </c>
      <c r="M148" s="62"/>
      <c r="N148" s="62">
        <v>42840807</v>
      </c>
      <c r="O148" s="62"/>
      <c r="P148" s="62"/>
      <c r="Q148" s="62"/>
      <c r="R148" s="62"/>
      <c r="S148" s="62"/>
      <c r="T148" s="72">
        <f t="shared" si="8"/>
        <v>61060000</v>
      </c>
      <c r="U148" s="59">
        <f t="shared" si="9"/>
        <v>0</v>
      </c>
      <c r="V148" s="59">
        <f t="shared" si="10"/>
        <v>0</v>
      </c>
    </row>
    <row r="149" spans="2:24" ht="13.5" hidden="1" thickBot="1">
      <c r="B149" s="79">
        <f t="shared" si="11"/>
        <v>139</v>
      </c>
      <c r="C149" s="69" t="str">
        <f>'K8 SD_SMP KAB GROBOGAN 2013'!C1001</f>
        <v xml:space="preserve"> Toroh </v>
      </c>
      <c r="D149" s="70" t="str">
        <f>'K8 SD_SMP KAB GROBOGAN 2013'!D1001</f>
        <v>SMP PEMBANGUNAN DESA</v>
      </c>
      <c r="E149" s="71">
        <f>'PER TRIWULAN'!X996</f>
        <v>270155000</v>
      </c>
      <c r="F149" s="87">
        <v>270155000</v>
      </c>
      <c r="G149" s="62"/>
      <c r="H149" s="62">
        <v>6000000</v>
      </c>
      <c r="I149" s="62">
        <v>8200000</v>
      </c>
      <c r="J149" s="62">
        <v>35760000</v>
      </c>
      <c r="K149" s="62">
        <v>9070000</v>
      </c>
      <c r="L149" s="62">
        <v>4810000</v>
      </c>
      <c r="M149" s="62">
        <v>12250000</v>
      </c>
      <c r="N149" s="62">
        <v>189915000</v>
      </c>
      <c r="O149" s="62">
        <v>1200000</v>
      </c>
      <c r="P149" s="62">
        <v>1750000</v>
      </c>
      <c r="Q149" s="62">
        <v>1200000</v>
      </c>
      <c r="R149" s="62"/>
      <c r="S149" s="62"/>
      <c r="T149" s="72">
        <f t="shared" si="8"/>
        <v>270155000</v>
      </c>
      <c r="U149" s="59">
        <f t="shared" si="9"/>
        <v>0</v>
      </c>
      <c r="V149" s="59">
        <f t="shared" si="10"/>
        <v>0</v>
      </c>
    </row>
    <row r="150" spans="2:24" ht="13.5" hidden="1" thickBot="1">
      <c r="B150" s="79">
        <f t="shared" si="11"/>
        <v>140</v>
      </c>
      <c r="C150" s="69" t="str">
        <f>'K8 SD_SMP KAB GROBOGAN 2013'!C1002</f>
        <v xml:space="preserve"> Wirosari </v>
      </c>
      <c r="D150" s="70" t="str">
        <f>'K8 SD_SMP KAB GROBOGAN 2013'!D1002</f>
        <v>SMP MIFTAHUSSA ADAH</v>
      </c>
      <c r="E150" s="71">
        <f>'PER TRIWULAN'!X997</f>
        <v>198445000</v>
      </c>
      <c r="F150" s="87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72">
        <f t="shared" si="8"/>
        <v>0</v>
      </c>
      <c r="U150" s="59">
        <f t="shared" si="9"/>
        <v>198445000</v>
      </c>
      <c r="V150" s="59">
        <f t="shared" si="10"/>
        <v>0</v>
      </c>
    </row>
    <row r="151" spans="2:24" ht="13.5" hidden="1" thickBot="1">
      <c r="B151" s="79">
        <f t="shared" si="11"/>
        <v>141</v>
      </c>
      <c r="C151" s="69" t="str">
        <f>'K8 SD_SMP KAB GROBOGAN 2013'!C1003</f>
        <v xml:space="preserve"> Wirosari </v>
      </c>
      <c r="D151" s="70" t="str">
        <f>'K8 SD_SMP KAB GROBOGAN 2013'!D1003</f>
        <v>SMP AL ISLAM WIROSARI</v>
      </c>
      <c r="E151" s="71">
        <f>'PER TRIWULAN'!X998</f>
        <v>76325000</v>
      </c>
      <c r="F151" s="87">
        <v>76325000</v>
      </c>
      <c r="G151" s="62">
        <v>2240000</v>
      </c>
      <c r="H151" s="62">
        <v>1200000</v>
      </c>
      <c r="I151" s="62">
        <v>6500925</v>
      </c>
      <c r="J151" s="62">
        <v>1555750</v>
      </c>
      <c r="K151" s="62">
        <v>5651925</v>
      </c>
      <c r="L151" s="62">
        <v>103500</v>
      </c>
      <c r="M151" s="62">
        <v>57699600</v>
      </c>
      <c r="N151" s="62"/>
      <c r="O151" s="62"/>
      <c r="P151" s="62">
        <v>767500</v>
      </c>
      <c r="Q151" s="62">
        <v>175800</v>
      </c>
      <c r="R151" s="62">
        <v>430000</v>
      </c>
      <c r="S151" s="62"/>
      <c r="T151" s="72">
        <f t="shared" si="8"/>
        <v>76325000</v>
      </c>
      <c r="U151" s="59">
        <f t="shared" si="9"/>
        <v>0</v>
      </c>
      <c r="V151" s="59">
        <f t="shared" si="10"/>
        <v>0</v>
      </c>
    </row>
    <row r="152" spans="2:24" ht="13.5" hidden="1" thickBot="1">
      <c r="B152" s="79">
        <f t="shared" si="11"/>
        <v>142</v>
      </c>
      <c r="C152" s="69" t="str">
        <f>'K8 SD_SMP KAB GROBOGAN 2013'!C1004</f>
        <v xml:space="preserve"> Wirosari </v>
      </c>
      <c r="D152" s="70" t="str">
        <f>'K8 SD_SMP KAB GROBOGAN 2013'!D1004</f>
        <v>SMP KRISTEN WIROSARI</v>
      </c>
      <c r="E152" s="71">
        <f>'PER TRIWULAN'!X999</f>
        <v>46860000</v>
      </c>
      <c r="F152" s="87">
        <v>46860000</v>
      </c>
      <c r="G152" s="62"/>
      <c r="H152" s="62">
        <v>1000000</v>
      </c>
      <c r="I152" s="62">
        <v>1509988</v>
      </c>
      <c r="J152" s="62">
        <v>1919540</v>
      </c>
      <c r="K152" s="62">
        <v>807271</v>
      </c>
      <c r="L152" s="62">
        <v>2591098</v>
      </c>
      <c r="M152" s="62">
        <v>992569</v>
      </c>
      <c r="N152" s="62">
        <v>36698334</v>
      </c>
      <c r="O152" s="62"/>
      <c r="P152" s="62">
        <v>781000</v>
      </c>
      <c r="Q152" s="62">
        <v>165200</v>
      </c>
      <c r="R152" s="62">
        <v>395000</v>
      </c>
      <c r="S152" s="62"/>
      <c r="T152" s="72">
        <f t="shared" si="8"/>
        <v>46860000</v>
      </c>
      <c r="U152" s="59">
        <f t="shared" si="9"/>
        <v>0</v>
      </c>
      <c r="V152" s="59">
        <f t="shared" si="10"/>
        <v>0</v>
      </c>
    </row>
    <row r="153" spans="2:24" ht="13.5" hidden="1" thickBot="1">
      <c r="B153" s="79">
        <f t="shared" si="11"/>
        <v>143</v>
      </c>
      <c r="C153" s="69" t="str">
        <f>'K8 SD_SMP KAB GROBOGAN 2013'!C1005</f>
        <v xml:space="preserve"> Wirosari </v>
      </c>
      <c r="D153" s="70" t="str">
        <f>'K8 SD_SMP KAB GROBOGAN 2013'!D1005</f>
        <v>SMP PGRI Wirosari</v>
      </c>
      <c r="E153" s="71">
        <f>'PER TRIWULAN'!X1000</f>
        <v>124960000</v>
      </c>
      <c r="F153" s="87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72">
        <f t="shared" si="8"/>
        <v>0</v>
      </c>
      <c r="U153" s="59">
        <f t="shared" si="9"/>
        <v>124960000</v>
      </c>
      <c r="V153" s="59">
        <f t="shared" si="10"/>
        <v>0</v>
      </c>
    </row>
    <row r="154" spans="2:24" ht="13.5" hidden="1" thickBot="1">
      <c r="B154" s="79">
        <f t="shared" si="11"/>
        <v>144</v>
      </c>
      <c r="C154" s="69" t="str">
        <f>'K8 SD_SMP KAB GROBOGAN 2013'!C1006</f>
        <v xml:space="preserve"> Purwodadi </v>
      </c>
      <c r="D154" s="70" t="str">
        <f>'K8 SD_SMP KAB GROBOGAN 2013'!D1006</f>
        <v>SMP Islam Integral Luqman Al Hakim</v>
      </c>
      <c r="E154" s="71">
        <f>'PER TRIWULAN'!X1001</f>
        <v>36920000</v>
      </c>
      <c r="F154" s="87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72">
        <f t="shared" si="8"/>
        <v>0</v>
      </c>
      <c r="U154" s="59">
        <f t="shared" si="9"/>
        <v>36920000</v>
      </c>
      <c r="V154" s="59">
        <f t="shared" si="10"/>
        <v>0</v>
      </c>
    </row>
    <row r="155" spans="2:24" ht="13.5" hidden="1" thickBot="1">
      <c r="B155" s="79">
        <f t="shared" si="11"/>
        <v>145</v>
      </c>
      <c r="C155" s="69" t="str">
        <f>'K8 SD_SMP KAB GROBOGAN 2013'!C1007</f>
        <v xml:space="preserve"> Pulokulon </v>
      </c>
      <c r="D155" s="70" t="str">
        <f>'K8 SD_SMP KAB GROBOGAN 2013'!D1007</f>
        <v xml:space="preserve"> SMP Islam Sirojuddin Sidorejo Pulokulon </v>
      </c>
      <c r="E155" s="71">
        <f>'PER TRIWULAN'!X1002</f>
        <v>8875000</v>
      </c>
      <c r="F155" s="87">
        <v>8875000</v>
      </c>
      <c r="G155" s="62"/>
      <c r="H155" s="62">
        <v>300000</v>
      </c>
      <c r="I155" s="62"/>
      <c r="J155" s="62">
        <v>750000</v>
      </c>
      <c r="K155" s="62"/>
      <c r="L155" s="62"/>
      <c r="M155" s="62">
        <v>7020000</v>
      </c>
      <c r="N155" s="62"/>
      <c r="O155" s="62"/>
      <c r="P155" s="62"/>
      <c r="Q155" s="62">
        <v>805000</v>
      </c>
      <c r="R155" s="62"/>
      <c r="S155" s="62"/>
      <c r="T155" s="72">
        <f t="shared" si="8"/>
        <v>8875000</v>
      </c>
      <c r="U155" s="59">
        <f t="shared" si="9"/>
        <v>0</v>
      </c>
      <c r="V155" s="59">
        <f t="shared" si="10"/>
        <v>0</v>
      </c>
    </row>
    <row r="156" spans="2:24" ht="13.5" hidden="1" thickBot="1">
      <c r="B156" s="79">
        <f t="shared" si="11"/>
        <v>146</v>
      </c>
      <c r="C156" s="69" t="str">
        <f>'K8 SD_SMP KAB GROBOGAN 2013'!C1008</f>
        <v xml:space="preserve"> Tawangharjo </v>
      </c>
      <c r="D156" s="70" t="str">
        <f>'K8 SD_SMP KAB GROBOGAN 2013'!D1008</f>
        <v xml:space="preserve"> SMP Kanzul Lughoh Al Taqih Selo Tawangharjo </v>
      </c>
      <c r="E156" s="71">
        <f>'PER TRIWULAN'!X1003</f>
        <v>53960000</v>
      </c>
      <c r="F156" s="87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72">
        <f t="shared" si="8"/>
        <v>0</v>
      </c>
      <c r="U156" s="59">
        <f t="shared" si="9"/>
        <v>53960000</v>
      </c>
      <c r="V156" s="59">
        <f t="shared" si="10"/>
        <v>0</v>
      </c>
    </row>
    <row r="157" spans="2:24" ht="13.5" hidden="1" thickBot="1">
      <c r="B157" s="79">
        <f t="shared" si="11"/>
        <v>147</v>
      </c>
      <c r="C157" s="69" t="str">
        <f>'K8 SD_SMP KAB GROBOGAN 2013'!C1009</f>
        <v xml:space="preserve"> Kradenan </v>
      </c>
      <c r="D157" s="70" t="str">
        <f>'K8 SD_SMP KAB GROBOGAN 2013'!D1009</f>
        <v xml:space="preserve"> SMP Islam Assalam Kradenan </v>
      </c>
      <c r="E157" s="71">
        <f>'PER TRIWULAN'!X1004</f>
        <v>7810000</v>
      </c>
      <c r="F157" s="87">
        <v>7810000</v>
      </c>
      <c r="G157" s="62">
        <v>200000</v>
      </c>
      <c r="H157" s="62"/>
      <c r="I157" s="62">
        <v>1727000</v>
      </c>
      <c r="J157" s="62">
        <v>2500000</v>
      </c>
      <c r="K157" s="62">
        <v>1283000</v>
      </c>
      <c r="L157" s="62">
        <v>250000</v>
      </c>
      <c r="M157" s="62">
        <v>350000</v>
      </c>
      <c r="N157" s="62">
        <v>1500000</v>
      </c>
      <c r="O157" s="62"/>
      <c r="P157" s="62"/>
      <c r="Q157" s="62"/>
      <c r="R157" s="62"/>
      <c r="S157" s="62"/>
      <c r="T157" s="72">
        <f t="shared" si="8"/>
        <v>7810000</v>
      </c>
      <c r="U157" s="59">
        <f t="shared" si="9"/>
        <v>0</v>
      </c>
      <c r="V157" s="59">
        <f t="shared" si="10"/>
        <v>0</v>
      </c>
    </row>
    <row r="158" spans="2:24" ht="13.5" hidden="1" thickBot="1">
      <c r="B158" s="79">
        <f t="shared" si="11"/>
        <v>148</v>
      </c>
      <c r="C158" s="69" t="str">
        <f>'K8 SD_SMP KAB GROBOGAN 2013'!C1010</f>
        <v xml:space="preserve"> Geyer </v>
      </c>
      <c r="D158" s="70" t="str">
        <f>'K8 SD_SMP KAB GROBOGAN 2013'!D1010</f>
        <v xml:space="preserve"> SMP Karya Sobo Geyer </v>
      </c>
      <c r="E158" s="71">
        <f>'PER TRIWULAN'!X1005</f>
        <v>30707500</v>
      </c>
      <c r="F158" s="87">
        <v>30707500</v>
      </c>
      <c r="G158" s="62"/>
      <c r="H158" s="62"/>
      <c r="I158" s="62">
        <v>750000</v>
      </c>
      <c r="J158" s="62">
        <v>660000</v>
      </c>
      <c r="K158" s="62">
        <v>637500</v>
      </c>
      <c r="L158" s="62">
        <v>1300000</v>
      </c>
      <c r="M158" s="62"/>
      <c r="N158" s="62">
        <v>27000000</v>
      </c>
      <c r="O158" s="62">
        <v>300000</v>
      </c>
      <c r="P158" s="62"/>
      <c r="Q158" s="62"/>
      <c r="R158" s="62">
        <v>60000</v>
      </c>
      <c r="S158" s="62"/>
      <c r="T158" s="72">
        <f t="shared" si="8"/>
        <v>30707500</v>
      </c>
      <c r="U158" s="59">
        <f t="shared" si="9"/>
        <v>0</v>
      </c>
      <c r="V158" s="59">
        <f t="shared" si="10"/>
        <v>0</v>
      </c>
    </row>
    <row r="159" spans="2:24" ht="13.5" hidden="1" thickBot="1">
      <c r="B159" s="80"/>
      <c r="C159" s="55"/>
      <c r="D159" s="50"/>
      <c r="E159" s="81">
        <f>'PER TRIWULAN'!D1018</f>
        <v>0</v>
      </c>
      <c r="F159" s="88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59">
        <f t="shared" ref="U159" si="12">E159-T159</f>
        <v>0</v>
      </c>
      <c r="V159" s="59">
        <f t="shared" ref="V159" si="13">F159-T159</f>
        <v>0</v>
      </c>
    </row>
    <row r="160" spans="2:24" ht="15" customHeight="1" thickBot="1">
      <c r="B160" s="267" t="str">
        <f>'PER TRIWULAN'!A1019</f>
        <v>JUMLAH</v>
      </c>
      <c r="C160" s="268"/>
      <c r="D160" s="269"/>
      <c r="E160" s="67">
        <f>SUBTOTAL(9,E11:E158)</f>
        <v>1163335000</v>
      </c>
      <c r="F160" s="67">
        <f t="shared" ref="F160:V160" si="14">SUBTOTAL(9,F11:F158)</f>
        <v>962050000</v>
      </c>
      <c r="G160" s="67">
        <f t="shared" si="14"/>
        <v>14188800</v>
      </c>
      <c r="H160" s="67">
        <f t="shared" si="14"/>
        <v>16764800</v>
      </c>
      <c r="I160" s="67">
        <f t="shared" si="14"/>
        <v>169160400</v>
      </c>
      <c r="J160" s="67">
        <f t="shared" si="14"/>
        <v>161263350</v>
      </c>
      <c r="K160" s="67">
        <f t="shared" si="14"/>
        <v>134664435</v>
      </c>
      <c r="L160" s="67">
        <f t="shared" si="14"/>
        <v>16481275</v>
      </c>
      <c r="M160" s="67">
        <f t="shared" si="14"/>
        <v>87958450</v>
      </c>
      <c r="N160" s="67">
        <f t="shared" si="14"/>
        <v>179185000</v>
      </c>
      <c r="O160" s="67">
        <f t="shared" si="14"/>
        <v>42855500</v>
      </c>
      <c r="P160" s="67">
        <f t="shared" si="14"/>
        <v>10292000</v>
      </c>
      <c r="Q160" s="67">
        <f t="shared" si="14"/>
        <v>10644200</v>
      </c>
      <c r="R160" s="67">
        <f t="shared" si="14"/>
        <v>19490000</v>
      </c>
      <c r="S160" s="67">
        <f t="shared" si="14"/>
        <v>99059087</v>
      </c>
      <c r="T160" s="67">
        <f t="shared" si="14"/>
        <v>962007297</v>
      </c>
      <c r="U160" s="127">
        <f t="shared" si="14"/>
        <v>201285000</v>
      </c>
      <c r="V160" s="81">
        <f t="shared" si="14"/>
        <v>42703</v>
      </c>
      <c r="W160" s="81">
        <f t="shared" ref="W160:X160" si="15">SUBTOTAL(9,W11:W158)</f>
        <v>0</v>
      </c>
      <c r="X160" s="81">
        <f t="shared" si="15"/>
        <v>0</v>
      </c>
    </row>
    <row r="161" spans="2:20" ht="13.5" thickTop="1">
      <c r="B161" s="52"/>
      <c r="C161" s="56"/>
    </row>
    <row r="162" spans="2:20" s="59" customFormat="1" ht="16.5">
      <c r="B162" s="51"/>
      <c r="C162" s="53"/>
      <c r="D162" s="24"/>
      <c r="G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58"/>
    </row>
    <row r="163" spans="2:20" s="59" customFormat="1" ht="16.5">
      <c r="B163" s="51"/>
      <c r="C163" s="53"/>
      <c r="D163" s="24"/>
      <c r="G163" s="65"/>
      <c r="I163" s="65">
        <v>2835000</v>
      </c>
      <c r="J163" s="65"/>
      <c r="K163" s="65"/>
      <c r="L163" s="65">
        <v>1050000</v>
      </c>
      <c r="M163" s="65"/>
      <c r="N163" s="65">
        <v>16350000</v>
      </c>
      <c r="O163" s="65"/>
      <c r="P163" s="65"/>
      <c r="Q163" s="65"/>
      <c r="R163" s="123" t="s">
        <v>1863</v>
      </c>
      <c r="S163" s="58"/>
    </row>
    <row r="164" spans="2:20" s="59" customFormat="1" ht="16.5">
      <c r="B164" s="51"/>
      <c r="C164" s="53"/>
      <c r="D164" s="24"/>
      <c r="G164" s="65"/>
      <c r="I164" s="65">
        <v>2835000</v>
      </c>
      <c r="J164" s="65"/>
      <c r="K164" s="65"/>
      <c r="L164" s="65">
        <v>1050000</v>
      </c>
      <c r="M164" s="65"/>
      <c r="N164" s="65">
        <v>16350000</v>
      </c>
      <c r="O164" s="65"/>
      <c r="P164" s="65"/>
      <c r="Q164" s="65"/>
      <c r="R164" s="123" t="s">
        <v>1864</v>
      </c>
      <c r="S164" s="58"/>
      <c r="T164" s="65"/>
    </row>
    <row r="165" spans="2:20" s="59" customFormat="1" ht="16.5">
      <c r="B165" s="51"/>
      <c r="C165" s="53"/>
      <c r="D165" s="24"/>
      <c r="G165" s="65"/>
      <c r="I165" s="65">
        <v>2835000</v>
      </c>
      <c r="J165" s="65"/>
      <c r="K165" s="65"/>
      <c r="L165" s="65">
        <v>1050000</v>
      </c>
      <c r="M165" s="65"/>
      <c r="N165" s="65">
        <v>16350000</v>
      </c>
      <c r="O165" s="65"/>
      <c r="P165" s="65"/>
      <c r="Q165" s="65"/>
      <c r="R165" s="123"/>
      <c r="S165" s="58"/>
      <c r="T165" s="65"/>
    </row>
    <row r="166" spans="2:20" s="59" customFormat="1" ht="16.5">
      <c r="B166" s="51"/>
      <c r="C166" s="53"/>
      <c r="D166" s="24"/>
      <c r="G166" s="65"/>
      <c r="I166" s="65"/>
      <c r="J166" s="65"/>
      <c r="K166" s="65"/>
      <c r="L166" s="65"/>
      <c r="M166" s="65"/>
      <c r="N166" s="65">
        <v>13845000</v>
      </c>
      <c r="O166" s="65"/>
      <c r="P166" s="65"/>
      <c r="Q166" s="65"/>
      <c r="R166" s="123"/>
      <c r="S166" s="58"/>
      <c r="T166" s="65"/>
    </row>
    <row r="167" spans="2:20" s="59" customFormat="1" ht="16.5">
      <c r="B167" s="51"/>
      <c r="C167" s="53"/>
      <c r="D167" s="24"/>
      <c r="G167" s="65"/>
      <c r="I167" s="65">
        <f>SUBTOTAL(9,I163:I166)</f>
        <v>8505000</v>
      </c>
      <c r="J167" s="65"/>
      <c r="K167" s="65"/>
      <c r="L167" s="65">
        <f>SUBTOTAL(9,L163:L166)</f>
        <v>3150000</v>
      </c>
      <c r="M167" s="65"/>
      <c r="N167" s="65">
        <f>SUBTOTAL(9,N163:N166)</f>
        <v>62895000</v>
      </c>
      <c r="O167" s="65"/>
      <c r="P167" s="65"/>
      <c r="Q167" s="65"/>
      <c r="R167" s="123"/>
      <c r="S167" s="58"/>
      <c r="T167" s="65"/>
    </row>
    <row r="168" spans="2:20" s="59" customFormat="1" ht="16.5">
      <c r="B168" s="51"/>
      <c r="C168" s="53"/>
      <c r="D168" s="24"/>
      <c r="G168" s="65"/>
      <c r="I168" s="65"/>
      <c r="J168" s="65"/>
      <c r="K168" s="65"/>
      <c r="L168" s="65"/>
      <c r="M168" s="65"/>
      <c r="N168" s="65"/>
      <c r="O168" s="65"/>
      <c r="P168" s="65"/>
      <c r="Q168" s="65"/>
      <c r="R168" s="123" t="s">
        <v>1852</v>
      </c>
      <c r="S168" s="58"/>
    </row>
    <row r="169" spans="2:20" s="59" customFormat="1" ht="16.5">
      <c r="B169" s="51"/>
      <c r="C169" s="53"/>
      <c r="D169" s="24"/>
      <c r="G169" s="65"/>
      <c r="I169" s="65"/>
      <c r="J169" s="65"/>
      <c r="K169" s="65"/>
      <c r="L169" s="65"/>
      <c r="M169" s="65"/>
      <c r="N169" s="65"/>
      <c r="O169" s="65"/>
      <c r="P169" s="65"/>
      <c r="Q169" s="65"/>
      <c r="R169" s="123" t="s">
        <v>1853</v>
      </c>
      <c r="S169" s="58"/>
    </row>
    <row r="170" spans="2:20" s="59" customFormat="1" ht="15.75">
      <c r="B170" s="51"/>
      <c r="C170" s="53"/>
      <c r="D170" s="45"/>
    </row>
  </sheetData>
  <autoFilter ref="B10:X159">
    <filterColumn colId="1">
      <filters>
        <filter val="Kedungjati"/>
      </filters>
    </filterColumn>
  </autoFilter>
  <mergeCells count="29">
    <mergeCell ref="B160:D160"/>
    <mergeCell ref="F6:F9"/>
    <mergeCell ref="V6:V9"/>
    <mergeCell ref="U6:U9"/>
    <mergeCell ref="G7:G9"/>
    <mergeCell ref="H7:H9"/>
    <mergeCell ref="I7:I9"/>
    <mergeCell ref="J7:J9"/>
    <mergeCell ref="K7:K9"/>
    <mergeCell ref="L7:L9"/>
    <mergeCell ref="M7:M9"/>
    <mergeCell ref="N7:N9"/>
    <mergeCell ref="O7:O9"/>
    <mergeCell ref="B4:Q4"/>
    <mergeCell ref="B6:B9"/>
    <mergeCell ref="C6:C9"/>
    <mergeCell ref="D6:D9"/>
    <mergeCell ref="E6:E9"/>
    <mergeCell ref="G6:T6"/>
    <mergeCell ref="P7:P9"/>
    <mergeCell ref="Q7:Q9"/>
    <mergeCell ref="R7:R9"/>
    <mergeCell ref="S7:S9"/>
    <mergeCell ref="T7:T9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63" orientation="landscape" r:id="rId1"/>
  <headerFooter>
    <oddFooter>&amp;A&amp;RPage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B1:V104"/>
  <sheetViews>
    <sheetView view="pageBreakPreview" zoomScaleSheetLayoutView="100" workbookViewId="0">
      <pane xSplit="5" ySplit="11" topLeftCell="F87" activePane="bottomRight" state="frozen"/>
      <selection pane="topRight" activeCell="F1" sqref="F1"/>
      <selection pane="bottomLeft" activeCell="A12" sqref="A12"/>
      <selection pane="bottomRight" activeCell="I54" sqref="I54"/>
    </sheetView>
  </sheetViews>
  <sheetFormatPr defaultRowHeight="12.75"/>
  <cols>
    <col min="1" max="1" width="2.85546875" style="25" customWidth="1"/>
    <col min="2" max="2" width="4.5703125" style="51" customWidth="1"/>
    <col min="3" max="3" width="15.5703125" style="53" customWidth="1"/>
    <col min="4" max="4" width="31.5703125" style="25" customWidth="1"/>
    <col min="5" max="5" width="16.85546875" style="59" customWidth="1"/>
    <col min="6" max="6" width="13.140625" style="59" customWidth="1"/>
    <col min="7" max="9" width="12.5703125" style="59" customWidth="1"/>
    <col min="10" max="10" width="13.28515625" style="59" customWidth="1"/>
    <col min="11" max="12" width="13.7109375" style="59" customWidth="1"/>
    <col min="13" max="13" width="12.140625" style="25" customWidth="1"/>
    <col min="14" max="248" width="9.140625" style="25"/>
    <col min="249" max="249" width="2.85546875" style="25" customWidth="1"/>
    <col min="250" max="250" width="6.42578125" style="25" customWidth="1"/>
    <col min="251" max="251" width="22.140625" style="25" customWidth="1"/>
    <col min="252" max="252" width="15" style="25" customWidth="1"/>
    <col min="253" max="253" width="11.28515625" style="25" customWidth="1"/>
    <col min="254" max="254" width="13" style="25" customWidth="1"/>
    <col min="255" max="255" width="8.7109375" style="25" customWidth="1"/>
    <col min="256" max="256" width="10.140625" style="25" customWidth="1"/>
    <col min="257" max="257" width="10.28515625" style="25" customWidth="1"/>
    <col min="258" max="258" width="8.7109375" style="25" customWidth="1"/>
    <col min="259" max="259" width="24" style="25" customWidth="1"/>
    <col min="260" max="260" width="13.140625" style="25" customWidth="1"/>
    <col min="261" max="261" width="11.28515625" style="25" customWidth="1"/>
    <col min="262" max="262" width="10.5703125" style="25" customWidth="1"/>
    <col min="263" max="263" width="10.140625" style="25" customWidth="1"/>
    <col min="264" max="264" width="16.7109375" style="25" customWidth="1"/>
    <col min="265" max="265" width="15.140625" style="25" customWidth="1"/>
    <col min="266" max="504" width="9.140625" style="25"/>
    <col min="505" max="505" width="2.85546875" style="25" customWidth="1"/>
    <col min="506" max="506" width="6.42578125" style="25" customWidth="1"/>
    <col min="507" max="507" width="22.140625" style="25" customWidth="1"/>
    <col min="508" max="508" width="15" style="25" customWidth="1"/>
    <col min="509" max="509" width="11.28515625" style="25" customWidth="1"/>
    <col min="510" max="510" width="13" style="25" customWidth="1"/>
    <col min="511" max="511" width="8.7109375" style="25" customWidth="1"/>
    <col min="512" max="512" width="10.140625" style="25" customWidth="1"/>
    <col min="513" max="513" width="10.28515625" style="25" customWidth="1"/>
    <col min="514" max="514" width="8.7109375" style="25" customWidth="1"/>
    <col min="515" max="515" width="24" style="25" customWidth="1"/>
    <col min="516" max="516" width="13.140625" style="25" customWidth="1"/>
    <col min="517" max="517" width="11.28515625" style="25" customWidth="1"/>
    <col min="518" max="518" width="10.5703125" style="25" customWidth="1"/>
    <col min="519" max="519" width="10.140625" style="25" customWidth="1"/>
    <col min="520" max="520" width="16.7109375" style="25" customWidth="1"/>
    <col min="521" max="521" width="15.140625" style="25" customWidth="1"/>
    <col min="522" max="760" width="9.140625" style="25"/>
    <col min="761" max="761" width="2.85546875" style="25" customWidth="1"/>
    <col min="762" max="762" width="6.42578125" style="25" customWidth="1"/>
    <col min="763" max="763" width="22.140625" style="25" customWidth="1"/>
    <col min="764" max="764" width="15" style="25" customWidth="1"/>
    <col min="765" max="765" width="11.28515625" style="25" customWidth="1"/>
    <col min="766" max="766" width="13" style="25" customWidth="1"/>
    <col min="767" max="767" width="8.7109375" style="25" customWidth="1"/>
    <col min="768" max="768" width="10.140625" style="25" customWidth="1"/>
    <col min="769" max="769" width="10.28515625" style="25" customWidth="1"/>
    <col min="770" max="770" width="8.7109375" style="25" customWidth="1"/>
    <col min="771" max="771" width="24" style="25" customWidth="1"/>
    <col min="772" max="772" width="13.140625" style="25" customWidth="1"/>
    <col min="773" max="773" width="11.28515625" style="25" customWidth="1"/>
    <col min="774" max="774" width="10.5703125" style="25" customWidth="1"/>
    <col min="775" max="775" width="10.140625" style="25" customWidth="1"/>
    <col min="776" max="776" width="16.7109375" style="25" customWidth="1"/>
    <col min="777" max="777" width="15.140625" style="25" customWidth="1"/>
    <col min="778" max="1016" width="9.140625" style="25"/>
    <col min="1017" max="1017" width="2.85546875" style="25" customWidth="1"/>
    <col min="1018" max="1018" width="6.42578125" style="25" customWidth="1"/>
    <col min="1019" max="1019" width="22.140625" style="25" customWidth="1"/>
    <col min="1020" max="1020" width="15" style="25" customWidth="1"/>
    <col min="1021" max="1021" width="11.28515625" style="25" customWidth="1"/>
    <col min="1022" max="1022" width="13" style="25" customWidth="1"/>
    <col min="1023" max="1023" width="8.7109375" style="25" customWidth="1"/>
    <col min="1024" max="1024" width="10.140625" style="25" customWidth="1"/>
    <col min="1025" max="1025" width="10.28515625" style="25" customWidth="1"/>
    <col min="1026" max="1026" width="8.7109375" style="25" customWidth="1"/>
    <col min="1027" max="1027" width="24" style="25" customWidth="1"/>
    <col min="1028" max="1028" width="13.140625" style="25" customWidth="1"/>
    <col min="1029" max="1029" width="11.28515625" style="25" customWidth="1"/>
    <col min="1030" max="1030" width="10.5703125" style="25" customWidth="1"/>
    <col min="1031" max="1031" width="10.140625" style="25" customWidth="1"/>
    <col min="1032" max="1032" width="16.7109375" style="25" customWidth="1"/>
    <col min="1033" max="1033" width="15.140625" style="25" customWidth="1"/>
    <col min="1034" max="1272" width="9.140625" style="25"/>
    <col min="1273" max="1273" width="2.85546875" style="25" customWidth="1"/>
    <col min="1274" max="1274" width="6.42578125" style="25" customWidth="1"/>
    <col min="1275" max="1275" width="22.140625" style="25" customWidth="1"/>
    <col min="1276" max="1276" width="15" style="25" customWidth="1"/>
    <col min="1277" max="1277" width="11.28515625" style="25" customWidth="1"/>
    <col min="1278" max="1278" width="13" style="25" customWidth="1"/>
    <col min="1279" max="1279" width="8.7109375" style="25" customWidth="1"/>
    <col min="1280" max="1280" width="10.140625" style="25" customWidth="1"/>
    <col min="1281" max="1281" width="10.28515625" style="25" customWidth="1"/>
    <col min="1282" max="1282" width="8.7109375" style="25" customWidth="1"/>
    <col min="1283" max="1283" width="24" style="25" customWidth="1"/>
    <col min="1284" max="1284" width="13.140625" style="25" customWidth="1"/>
    <col min="1285" max="1285" width="11.28515625" style="25" customWidth="1"/>
    <col min="1286" max="1286" width="10.5703125" style="25" customWidth="1"/>
    <col min="1287" max="1287" width="10.140625" style="25" customWidth="1"/>
    <col min="1288" max="1288" width="16.7109375" style="25" customWidth="1"/>
    <col min="1289" max="1289" width="15.140625" style="25" customWidth="1"/>
    <col min="1290" max="1528" width="9.140625" style="25"/>
    <col min="1529" max="1529" width="2.85546875" style="25" customWidth="1"/>
    <col min="1530" max="1530" width="6.42578125" style="25" customWidth="1"/>
    <col min="1531" max="1531" width="22.140625" style="25" customWidth="1"/>
    <col min="1532" max="1532" width="15" style="25" customWidth="1"/>
    <col min="1533" max="1533" width="11.28515625" style="25" customWidth="1"/>
    <col min="1534" max="1534" width="13" style="25" customWidth="1"/>
    <col min="1535" max="1535" width="8.7109375" style="25" customWidth="1"/>
    <col min="1536" max="1536" width="10.140625" style="25" customWidth="1"/>
    <col min="1537" max="1537" width="10.28515625" style="25" customWidth="1"/>
    <col min="1538" max="1538" width="8.7109375" style="25" customWidth="1"/>
    <col min="1539" max="1539" width="24" style="25" customWidth="1"/>
    <col min="1540" max="1540" width="13.140625" style="25" customWidth="1"/>
    <col min="1541" max="1541" width="11.28515625" style="25" customWidth="1"/>
    <col min="1542" max="1542" width="10.5703125" style="25" customWidth="1"/>
    <col min="1543" max="1543" width="10.140625" style="25" customWidth="1"/>
    <col min="1544" max="1544" width="16.7109375" style="25" customWidth="1"/>
    <col min="1545" max="1545" width="15.140625" style="25" customWidth="1"/>
    <col min="1546" max="1784" width="9.140625" style="25"/>
    <col min="1785" max="1785" width="2.85546875" style="25" customWidth="1"/>
    <col min="1786" max="1786" width="6.42578125" style="25" customWidth="1"/>
    <col min="1787" max="1787" width="22.140625" style="25" customWidth="1"/>
    <col min="1788" max="1788" width="15" style="25" customWidth="1"/>
    <col min="1789" max="1789" width="11.28515625" style="25" customWidth="1"/>
    <col min="1790" max="1790" width="13" style="25" customWidth="1"/>
    <col min="1791" max="1791" width="8.7109375" style="25" customWidth="1"/>
    <col min="1792" max="1792" width="10.140625" style="25" customWidth="1"/>
    <col min="1793" max="1793" width="10.28515625" style="25" customWidth="1"/>
    <col min="1794" max="1794" width="8.7109375" style="25" customWidth="1"/>
    <col min="1795" max="1795" width="24" style="25" customWidth="1"/>
    <col min="1796" max="1796" width="13.140625" style="25" customWidth="1"/>
    <col min="1797" max="1797" width="11.28515625" style="25" customWidth="1"/>
    <col min="1798" max="1798" width="10.5703125" style="25" customWidth="1"/>
    <col min="1799" max="1799" width="10.140625" style="25" customWidth="1"/>
    <col min="1800" max="1800" width="16.7109375" style="25" customWidth="1"/>
    <col min="1801" max="1801" width="15.140625" style="25" customWidth="1"/>
    <col min="1802" max="2040" width="9.140625" style="25"/>
    <col min="2041" max="2041" width="2.85546875" style="25" customWidth="1"/>
    <col min="2042" max="2042" width="6.42578125" style="25" customWidth="1"/>
    <col min="2043" max="2043" width="22.140625" style="25" customWidth="1"/>
    <col min="2044" max="2044" width="15" style="25" customWidth="1"/>
    <col min="2045" max="2045" width="11.28515625" style="25" customWidth="1"/>
    <col min="2046" max="2046" width="13" style="25" customWidth="1"/>
    <col min="2047" max="2047" width="8.7109375" style="25" customWidth="1"/>
    <col min="2048" max="2048" width="10.140625" style="25" customWidth="1"/>
    <col min="2049" max="2049" width="10.28515625" style="25" customWidth="1"/>
    <col min="2050" max="2050" width="8.7109375" style="25" customWidth="1"/>
    <col min="2051" max="2051" width="24" style="25" customWidth="1"/>
    <col min="2052" max="2052" width="13.140625" style="25" customWidth="1"/>
    <col min="2053" max="2053" width="11.28515625" style="25" customWidth="1"/>
    <col min="2054" max="2054" width="10.5703125" style="25" customWidth="1"/>
    <col min="2055" max="2055" width="10.140625" style="25" customWidth="1"/>
    <col min="2056" max="2056" width="16.7109375" style="25" customWidth="1"/>
    <col min="2057" max="2057" width="15.140625" style="25" customWidth="1"/>
    <col min="2058" max="2296" width="9.140625" style="25"/>
    <col min="2297" max="2297" width="2.85546875" style="25" customWidth="1"/>
    <col min="2298" max="2298" width="6.42578125" style="25" customWidth="1"/>
    <col min="2299" max="2299" width="22.140625" style="25" customWidth="1"/>
    <col min="2300" max="2300" width="15" style="25" customWidth="1"/>
    <col min="2301" max="2301" width="11.28515625" style="25" customWidth="1"/>
    <col min="2302" max="2302" width="13" style="25" customWidth="1"/>
    <col min="2303" max="2303" width="8.7109375" style="25" customWidth="1"/>
    <col min="2304" max="2304" width="10.140625" style="25" customWidth="1"/>
    <col min="2305" max="2305" width="10.28515625" style="25" customWidth="1"/>
    <col min="2306" max="2306" width="8.7109375" style="25" customWidth="1"/>
    <col min="2307" max="2307" width="24" style="25" customWidth="1"/>
    <col min="2308" max="2308" width="13.140625" style="25" customWidth="1"/>
    <col min="2309" max="2309" width="11.28515625" style="25" customWidth="1"/>
    <col min="2310" max="2310" width="10.5703125" style="25" customWidth="1"/>
    <col min="2311" max="2311" width="10.140625" style="25" customWidth="1"/>
    <col min="2312" max="2312" width="16.7109375" style="25" customWidth="1"/>
    <col min="2313" max="2313" width="15.140625" style="25" customWidth="1"/>
    <col min="2314" max="2552" width="9.140625" style="25"/>
    <col min="2553" max="2553" width="2.85546875" style="25" customWidth="1"/>
    <col min="2554" max="2554" width="6.42578125" style="25" customWidth="1"/>
    <col min="2555" max="2555" width="22.140625" style="25" customWidth="1"/>
    <col min="2556" max="2556" width="15" style="25" customWidth="1"/>
    <col min="2557" max="2557" width="11.28515625" style="25" customWidth="1"/>
    <col min="2558" max="2558" width="13" style="25" customWidth="1"/>
    <col min="2559" max="2559" width="8.7109375" style="25" customWidth="1"/>
    <col min="2560" max="2560" width="10.140625" style="25" customWidth="1"/>
    <col min="2561" max="2561" width="10.28515625" style="25" customWidth="1"/>
    <col min="2562" max="2562" width="8.7109375" style="25" customWidth="1"/>
    <col min="2563" max="2563" width="24" style="25" customWidth="1"/>
    <col min="2564" max="2564" width="13.140625" style="25" customWidth="1"/>
    <col min="2565" max="2565" width="11.28515625" style="25" customWidth="1"/>
    <col min="2566" max="2566" width="10.5703125" style="25" customWidth="1"/>
    <col min="2567" max="2567" width="10.140625" style="25" customWidth="1"/>
    <col min="2568" max="2568" width="16.7109375" style="25" customWidth="1"/>
    <col min="2569" max="2569" width="15.140625" style="25" customWidth="1"/>
    <col min="2570" max="2808" width="9.140625" style="25"/>
    <col min="2809" max="2809" width="2.85546875" style="25" customWidth="1"/>
    <col min="2810" max="2810" width="6.42578125" style="25" customWidth="1"/>
    <col min="2811" max="2811" width="22.140625" style="25" customWidth="1"/>
    <col min="2812" max="2812" width="15" style="25" customWidth="1"/>
    <col min="2813" max="2813" width="11.28515625" style="25" customWidth="1"/>
    <col min="2814" max="2814" width="13" style="25" customWidth="1"/>
    <col min="2815" max="2815" width="8.7109375" style="25" customWidth="1"/>
    <col min="2816" max="2816" width="10.140625" style="25" customWidth="1"/>
    <col min="2817" max="2817" width="10.28515625" style="25" customWidth="1"/>
    <col min="2818" max="2818" width="8.7109375" style="25" customWidth="1"/>
    <col min="2819" max="2819" width="24" style="25" customWidth="1"/>
    <col min="2820" max="2820" width="13.140625" style="25" customWidth="1"/>
    <col min="2821" max="2821" width="11.28515625" style="25" customWidth="1"/>
    <col min="2822" max="2822" width="10.5703125" style="25" customWidth="1"/>
    <col min="2823" max="2823" width="10.140625" style="25" customWidth="1"/>
    <col min="2824" max="2824" width="16.7109375" style="25" customWidth="1"/>
    <col min="2825" max="2825" width="15.140625" style="25" customWidth="1"/>
    <col min="2826" max="3064" width="9.140625" style="25"/>
    <col min="3065" max="3065" width="2.85546875" style="25" customWidth="1"/>
    <col min="3066" max="3066" width="6.42578125" style="25" customWidth="1"/>
    <col min="3067" max="3067" width="22.140625" style="25" customWidth="1"/>
    <col min="3068" max="3068" width="15" style="25" customWidth="1"/>
    <col min="3069" max="3069" width="11.28515625" style="25" customWidth="1"/>
    <col min="3070" max="3070" width="13" style="25" customWidth="1"/>
    <col min="3071" max="3071" width="8.7109375" style="25" customWidth="1"/>
    <col min="3072" max="3072" width="10.140625" style="25" customWidth="1"/>
    <col min="3073" max="3073" width="10.28515625" style="25" customWidth="1"/>
    <col min="3074" max="3074" width="8.7109375" style="25" customWidth="1"/>
    <col min="3075" max="3075" width="24" style="25" customWidth="1"/>
    <col min="3076" max="3076" width="13.140625" style="25" customWidth="1"/>
    <col min="3077" max="3077" width="11.28515625" style="25" customWidth="1"/>
    <col min="3078" max="3078" width="10.5703125" style="25" customWidth="1"/>
    <col min="3079" max="3079" width="10.140625" style="25" customWidth="1"/>
    <col min="3080" max="3080" width="16.7109375" style="25" customWidth="1"/>
    <col min="3081" max="3081" width="15.140625" style="25" customWidth="1"/>
    <col min="3082" max="3320" width="9.140625" style="25"/>
    <col min="3321" max="3321" width="2.85546875" style="25" customWidth="1"/>
    <col min="3322" max="3322" width="6.42578125" style="25" customWidth="1"/>
    <col min="3323" max="3323" width="22.140625" style="25" customWidth="1"/>
    <col min="3324" max="3324" width="15" style="25" customWidth="1"/>
    <col min="3325" max="3325" width="11.28515625" style="25" customWidth="1"/>
    <col min="3326" max="3326" width="13" style="25" customWidth="1"/>
    <col min="3327" max="3327" width="8.7109375" style="25" customWidth="1"/>
    <col min="3328" max="3328" width="10.140625" style="25" customWidth="1"/>
    <col min="3329" max="3329" width="10.28515625" style="25" customWidth="1"/>
    <col min="3330" max="3330" width="8.7109375" style="25" customWidth="1"/>
    <col min="3331" max="3331" width="24" style="25" customWidth="1"/>
    <col min="3332" max="3332" width="13.140625" style="25" customWidth="1"/>
    <col min="3333" max="3333" width="11.28515625" style="25" customWidth="1"/>
    <col min="3334" max="3334" width="10.5703125" style="25" customWidth="1"/>
    <col min="3335" max="3335" width="10.140625" style="25" customWidth="1"/>
    <col min="3336" max="3336" width="16.7109375" style="25" customWidth="1"/>
    <col min="3337" max="3337" width="15.140625" style="25" customWidth="1"/>
    <col min="3338" max="3576" width="9.140625" style="25"/>
    <col min="3577" max="3577" width="2.85546875" style="25" customWidth="1"/>
    <col min="3578" max="3578" width="6.42578125" style="25" customWidth="1"/>
    <col min="3579" max="3579" width="22.140625" style="25" customWidth="1"/>
    <col min="3580" max="3580" width="15" style="25" customWidth="1"/>
    <col min="3581" max="3581" width="11.28515625" style="25" customWidth="1"/>
    <col min="3582" max="3582" width="13" style="25" customWidth="1"/>
    <col min="3583" max="3583" width="8.7109375" style="25" customWidth="1"/>
    <col min="3584" max="3584" width="10.140625" style="25" customWidth="1"/>
    <col min="3585" max="3585" width="10.28515625" style="25" customWidth="1"/>
    <col min="3586" max="3586" width="8.7109375" style="25" customWidth="1"/>
    <col min="3587" max="3587" width="24" style="25" customWidth="1"/>
    <col min="3588" max="3588" width="13.140625" style="25" customWidth="1"/>
    <col min="3589" max="3589" width="11.28515625" style="25" customWidth="1"/>
    <col min="3590" max="3590" width="10.5703125" style="25" customWidth="1"/>
    <col min="3591" max="3591" width="10.140625" style="25" customWidth="1"/>
    <col min="3592" max="3592" width="16.7109375" style="25" customWidth="1"/>
    <col min="3593" max="3593" width="15.140625" style="25" customWidth="1"/>
    <col min="3594" max="3832" width="9.140625" style="25"/>
    <col min="3833" max="3833" width="2.85546875" style="25" customWidth="1"/>
    <col min="3834" max="3834" width="6.42578125" style="25" customWidth="1"/>
    <col min="3835" max="3835" width="22.140625" style="25" customWidth="1"/>
    <col min="3836" max="3836" width="15" style="25" customWidth="1"/>
    <col min="3837" max="3837" width="11.28515625" style="25" customWidth="1"/>
    <col min="3838" max="3838" width="13" style="25" customWidth="1"/>
    <col min="3839" max="3839" width="8.7109375" style="25" customWidth="1"/>
    <col min="3840" max="3840" width="10.140625" style="25" customWidth="1"/>
    <col min="3841" max="3841" width="10.28515625" style="25" customWidth="1"/>
    <col min="3842" max="3842" width="8.7109375" style="25" customWidth="1"/>
    <col min="3843" max="3843" width="24" style="25" customWidth="1"/>
    <col min="3844" max="3844" width="13.140625" style="25" customWidth="1"/>
    <col min="3845" max="3845" width="11.28515625" style="25" customWidth="1"/>
    <col min="3846" max="3846" width="10.5703125" style="25" customWidth="1"/>
    <col min="3847" max="3847" width="10.140625" style="25" customWidth="1"/>
    <col min="3848" max="3848" width="16.7109375" style="25" customWidth="1"/>
    <col min="3849" max="3849" width="15.140625" style="25" customWidth="1"/>
    <col min="3850" max="4088" width="9.140625" style="25"/>
    <col min="4089" max="4089" width="2.85546875" style="25" customWidth="1"/>
    <col min="4090" max="4090" width="6.42578125" style="25" customWidth="1"/>
    <col min="4091" max="4091" width="22.140625" style="25" customWidth="1"/>
    <col min="4092" max="4092" width="15" style="25" customWidth="1"/>
    <col min="4093" max="4093" width="11.28515625" style="25" customWidth="1"/>
    <col min="4094" max="4094" width="13" style="25" customWidth="1"/>
    <col min="4095" max="4095" width="8.7109375" style="25" customWidth="1"/>
    <col min="4096" max="4096" width="10.140625" style="25" customWidth="1"/>
    <col min="4097" max="4097" width="10.28515625" style="25" customWidth="1"/>
    <col min="4098" max="4098" width="8.7109375" style="25" customWidth="1"/>
    <col min="4099" max="4099" width="24" style="25" customWidth="1"/>
    <col min="4100" max="4100" width="13.140625" style="25" customWidth="1"/>
    <col min="4101" max="4101" width="11.28515625" style="25" customWidth="1"/>
    <col min="4102" max="4102" width="10.5703125" style="25" customWidth="1"/>
    <col min="4103" max="4103" width="10.140625" style="25" customWidth="1"/>
    <col min="4104" max="4104" width="16.7109375" style="25" customWidth="1"/>
    <col min="4105" max="4105" width="15.140625" style="25" customWidth="1"/>
    <col min="4106" max="4344" width="9.140625" style="25"/>
    <col min="4345" max="4345" width="2.85546875" style="25" customWidth="1"/>
    <col min="4346" max="4346" width="6.42578125" style="25" customWidth="1"/>
    <col min="4347" max="4347" width="22.140625" style="25" customWidth="1"/>
    <col min="4348" max="4348" width="15" style="25" customWidth="1"/>
    <col min="4349" max="4349" width="11.28515625" style="25" customWidth="1"/>
    <col min="4350" max="4350" width="13" style="25" customWidth="1"/>
    <col min="4351" max="4351" width="8.7109375" style="25" customWidth="1"/>
    <col min="4352" max="4352" width="10.140625" style="25" customWidth="1"/>
    <col min="4353" max="4353" width="10.28515625" style="25" customWidth="1"/>
    <col min="4354" max="4354" width="8.7109375" style="25" customWidth="1"/>
    <col min="4355" max="4355" width="24" style="25" customWidth="1"/>
    <col min="4356" max="4356" width="13.140625" style="25" customWidth="1"/>
    <col min="4357" max="4357" width="11.28515625" style="25" customWidth="1"/>
    <col min="4358" max="4358" width="10.5703125" style="25" customWidth="1"/>
    <col min="4359" max="4359" width="10.140625" style="25" customWidth="1"/>
    <col min="4360" max="4360" width="16.7109375" style="25" customWidth="1"/>
    <col min="4361" max="4361" width="15.140625" style="25" customWidth="1"/>
    <col min="4362" max="4600" width="9.140625" style="25"/>
    <col min="4601" max="4601" width="2.85546875" style="25" customWidth="1"/>
    <col min="4602" max="4602" width="6.42578125" style="25" customWidth="1"/>
    <col min="4603" max="4603" width="22.140625" style="25" customWidth="1"/>
    <col min="4604" max="4604" width="15" style="25" customWidth="1"/>
    <col min="4605" max="4605" width="11.28515625" style="25" customWidth="1"/>
    <col min="4606" max="4606" width="13" style="25" customWidth="1"/>
    <col min="4607" max="4607" width="8.7109375" style="25" customWidth="1"/>
    <col min="4608" max="4608" width="10.140625" style="25" customWidth="1"/>
    <col min="4609" max="4609" width="10.28515625" style="25" customWidth="1"/>
    <col min="4610" max="4610" width="8.7109375" style="25" customWidth="1"/>
    <col min="4611" max="4611" width="24" style="25" customWidth="1"/>
    <col min="4612" max="4612" width="13.140625" style="25" customWidth="1"/>
    <col min="4613" max="4613" width="11.28515625" style="25" customWidth="1"/>
    <col min="4614" max="4614" width="10.5703125" style="25" customWidth="1"/>
    <col min="4615" max="4615" width="10.140625" style="25" customWidth="1"/>
    <col min="4616" max="4616" width="16.7109375" style="25" customWidth="1"/>
    <col min="4617" max="4617" width="15.140625" style="25" customWidth="1"/>
    <col min="4618" max="4856" width="9.140625" style="25"/>
    <col min="4857" max="4857" width="2.85546875" style="25" customWidth="1"/>
    <col min="4858" max="4858" width="6.42578125" style="25" customWidth="1"/>
    <col min="4859" max="4859" width="22.140625" style="25" customWidth="1"/>
    <col min="4860" max="4860" width="15" style="25" customWidth="1"/>
    <col min="4861" max="4861" width="11.28515625" style="25" customWidth="1"/>
    <col min="4862" max="4862" width="13" style="25" customWidth="1"/>
    <col min="4863" max="4863" width="8.7109375" style="25" customWidth="1"/>
    <col min="4864" max="4864" width="10.140625" style="25" customWidth="1"/>
    <col min="4865" max="4865" width="10.28515625" style="25" customWidth="1"/>
    <col min="4866" max="4866" width="8.7109375" style="25" customWidth="1"/>
    <col min="4867" max="4867" width="24" style="25" customWidth="1"/>
    <col min="4868" max="4868" width="13.140625" style="25" customWidth="1"/>
    <col min="4869" max="4869" width="11.28515625" style="25" customWidth="1"/>
    <col min="4870" max="4870" width="10.5703125" style="25" customWidth="1"/>
    <col min="4871" max="4871" width="10.140625" style="25" customWidth="1"/>
    <col min="4872" max="4872" width="16.7109375" style="25" customWidth="1"/>
    <col min="4873" max="4873" width="15.140625" style="25" customWidth="1"/>
    <col min="4874" max="5112" width="9.140625" style="25"/>
    <col min="5113" max="5113" width="2.85546875" style="25" customWidth="1"/>
    <col min="5114" max="5114" width="6.42578125" style="25" customWidth="1"/>
    <col min="5115" max="5115" width="22.140625" style="25" customWidth="1"/>
    <col min="5116" max="5116" width="15" style="25" customWidth="1"/>
    <col min="5117" max="5117" width="11.28515625" style="25" customWidth="1"/>
    <col min="5118" max="5118" width="13" style="25" customWidth="1"/>
    <col min="5119" max="5119" width="8.7109375" style="25" customWidth="1"/>
    <col min="5120" max="5120" width="10.140625" style="25" customWidth="1"/>
    <col min="5121" max="5121" width="10.28515625" style="25" customWidth="1"/>
    <col min="5122" max="5122" width="8.7109375" style="25" customWidth="1"/>
    <col min="5123" max="5123" width="24" style="25" customWidth="1"/>
    <col min="5124" max="5124" width="13.140625" style="25" customWidth="1"/>
    <col min="5125" max="5125" width="11.28515625" style="25" customWidth="1"/>
    <col min="5126" max="5126" width="10.5703125" style="25" customWidth="1"/>
    <col min="5127" max="5127" width="10.140625" style="25" customWidth="1"/>
    <col min="5128" max="5128" width="16.7109375" style="25" customWidth="1"/>
    <col min="5129" max="5129" width="15.140625" style="25" customWidth="1"/>
    <col min="5130" max="5368" width="9.140625" style="25"/>
    <col min="5369" max="5369" width="2.85546875" style="25" customWidth="1"/>
    <col min="5370" max="5370" width="6.42578125" style="25" customWidth="1"/>
    <col min="5371" max="5371" width="22.140625" style="25" customWidth="1"/>
    <col min="5372" max="5372" width="15" style="25" customWidth="1"/>
    <col min="5373" max="5373" width="11.28515625" style="25" customWidth="1"/>
    <col min="5374" max="5374" width="13" style="25" customWidth="1"/>
    <col min="5375" max="5375" width="8.7109375" style="25" customWidth="1"/>
    <col min="5376" max="5376" width="10.140625" style="25" customWidth="1"/>
    <col min="5377" max="5377" width="10.28515625" style="25" customWidth="1"/>
    <col min="5378" max="5378" width="8.7109375" style="25" customWidth="1"/>
    <col min="5379" max="5379" width="24" style="25" customWidth="1"/>
    <col min="5380" max="5380" width="13.140625" style="25" customWidth="1"/>
    <col min="5381" max="5381" width="11.28515625" style="25" customWidth="1"/>
    <col min="5382" max="5382" width="10.5703125" style="25" customWidth="1"/>
    <col min="5383" max="5383" width="10.140625" style="25" customWidth="1"/>
    <col min="5384" max="5384" width="16.7109375" style="25" customWidth="1"/>
    <col min="5385" max="5385" width="15.140625" style="25" customWidth="1"/>
    <col min="5386" max="5624" width="9.140625" style="25"/>
    <col min="5625" max="5625" width="2.85546875" style="25" customWidth="1"/>
    <col min="5626" max="5626" width="6.42578125" style="25" customWidth="1"/>
    <col min="5627" max="5627" width="22.140625" style="25" customWidth="1"/>
    <col min="5628" max="5628" width="15" style="25" customWidth="1"/>
    <col min="5629" max="5629" width="11.28515625" style="25" customWidth="1"/>
    <col min="5630" max="5630" width="13" style="25" customWidth="1"/>
    <col min="5631" max="5631" width="8.7109375" style="25" customWidth="1"/>
    <col min="5632" max="5632" width="10.140625" style="25" customWidth="1"/>
    <col min="5633" max="5633" width="10.28515625" style="25" customWidth="1"/>
    <col min="5634" max="5634" width="8.7109375" style="25" customWidth="1"/>
    <col min="5635" max="5635" width="24" style="25" customWidth="1"/>
    <col min="5636" max="5636" width="13.140625" style="25" customWidth="1"/>
    <col min="5637" max="5637" width="11.28515625" style="25" customWidth="1"/>
    <col min="5638" max="5638" width="10.5703125" style="25" customWidth="1"/>
    <col min="5639" max="5639" width="10.140625" style="25" customWidth="1"/>
    <col min="5640" max="5640" width="16.7109375" style="25" customWidth="1"/>
    <col min="5641" max="5641" width="15.140625" style="25" customWidth="1"/>
    <col min="5642" max="5880" width="9.140625" style="25"/>
    <col min="5881" max="5881" width="2.85546875" style="25" customWidth="1"/>
    <col min="5882" max="5882" width="6.42578125" style="25" customWidth="1"/>
    <col min="5883" max="5883" width="22.140625" style="25" customWidth="1"/>
    <col min="5884" max="5884" width="15" style="25" customWidth="1"/>
    <col min="5885" max="5885" width="11.28515625" style="25" customWidth="1"/>
    <col min="5886" max="5886" width="13" style="25" customWidth="1"/>
    <col min="5887" max="5887" width="8.7109375" style="25" customWidth="1"/>
    <col min="5888" max="5888" width="10.140625" style="25" customWidth="1"/>
    <col min="5889" max="5889" width="10.28515625" style="25" customWidth="1"/>
    <col min="5890" max="5890" width="8.7109375" style="25" customWidth="1"/>
    <col min="5891" max="5891" width="24" style="25" customWidth="1"/>
    <col min="5892" max="5892" width="13.140625" style="25" customWidth="1"/>
    <col min="5893" max="5893" width="11.28515625" style="25" customWidth="1"/>
    <col min="5894" max="5894" width="10.5703125" style="25" customWidth="1"/>
    <col min="5895" max="5895" width="10.140625" style="25" customWidth="1"/>
    <col min="5896" max="5896" width="16.7109375" style="25" customWidth="1"/>
    <col min="5897" max="5897" width="15.140625" style="25" customWidth="1"/>
    <col min="5898" max="6136" width="9.140625" style="25"/>
    <col min="6137" max="6137" width="2.85546875" style="25" customWidth="1"/>
    <col min="6138" max="6138" width="6.42578125" style="25" customWidth="1"/>
    <col min="6139" max="6139" width="22.140625" style="25" customWidth="1"/>
    <col min="6140" max="6140" width="15" style="25" customWidth="1"/>
    <col min="6141" max="6141" width="11.28515625" style="25" customWidth="1"/>
    <col min="6142" max="6142" width="13" style="25" customWidth="1"/>
    <col min="6143" max="6143" width="8.7109375" style="25" customWidth="1"/>
    <col min="6144" max="6144" width="10.140625" style="25" customWidth="1"/>
    <col min="6145" max="6145" width="10.28515625" style="25" customWidth="1"/>
    <col min="6146" max="6146" width="8.7109375" style="25" customWidth="1"/>
    <col min="6147" max="6147" width="24" style="25" customWidth="1"/>
    <col min="6148" max="6148" width="13.140625" style="25" customWidth="1"/>
    <col min="6149" max="6149" width="11.28515625" style="25" customWidth="1"/>
    <col min="6150" max="6150" width="10.5703125" style="25" customWidth="1"/>
    <col min="6151" max="6151" width="10.140625" style="25" customWidth="1"/>
    <col min="6152" max="6152" width="16.7109375" style="25" customWidth="1"/>
    <col min="6153" max="6153" width="15.140625" style="25" customWidth="1"/>
    <col min="6154" max="6392" width="9.140625" style="25"/>
    <col min="6393" max="6393" width="2.85546875" style="25" customWidth="1"/>
    <col min="6394" max="6394" width="6.42578125" style="25" customWidth="1"/>
    <col min="6395" max="6395" width="22.140625" style="25" customWidth="1"/>
    <col min="6396" max="6396" width="15" style="25" customWidth="1"/>
    <col min="6397" max="6397" width="11.28515625" style="25" customWidth="1"/>
    <col min="6398" max="6398" width="13" style="25" customWidth="1"/>
    <col min="6399" max="6399" width="8.7109375" style="25" customWidth="1"/>
    <col min="6400" max="6400" width="10.140625" style="25" customWidth="1"/>
    <col min="6401" max="6401" width="10.28515625" style="25" customWidth="1"/>
    <col min="6402" max="6402" width="8.7109375" style="25" customWidth="1"/>
    <col min="6403" max="6403" width="24" style="25" customWidth="1"/>
    <col min="6404" max="6404" width="13.140625" style="25" customWidth="1"/>
    <col min="6405" max="6405" width="11.28515625" style="25" customWidth="1"/>
    <col min="6406" max="6406" width="10.5703125" style="25" customWidth="1"/>
    <col min="6407" max="6407" width="10.140625" style="25" customWidth="1"/>
    <col min="6408" max="6408" width="16.7109375" style="25" customWidth="1"/>
    <col min="6409" max="6409" width="15.140625" style="25" customWidth="1"/>
    <col min="6410" max="6648" width="9.140625" style="25"/>
    <col min="6649" max="6649" width="2.85546875" style="25" customWidth="1"/>
    <col min="6650" max="6650" width="6.42578125" style="25" customWidth="1"/>
    <col min="6651" max="6651" width="22.140625" style="25" customWidth="1"/>
    <col min="6652" max="6652" width="15" style="25" customWidth="1"/>
    <col min="6653" max="6653" width="11.28515625" style="25" customWidth="1"/>
    <col min="6654" max="6654" width="13" style="25" customWidth="1"/>
    <col min="6655" max="6655" width="8.7109375" style="25" customWidth="1"/>
    <col min="6656" max="6656" width="10.140625" style="25" customWidth="1"/>
    <col min="6657" max="6657" width="10.28515625" style="25" customWidth="1"/>
    <col min="6658" max="6658" width="8.7109375" style="25" customWidth="1"/>
    <col min="6659" max="6659" width="24" style="25" customWidth="1"/>
    <col min="6660" max="6660" width="13.140625" style="25" customWidth="1"/>
    <col min="6661" max="6661" width="11.28515625" style="25" customWidth="1"/>
    <col min="6662" max="6662" width="10.5703125" style="25" customWidth="1"/>
    <col min="6663" max="6663" width="10.140625" style="25" customWidth="1"/>
    <col min="6664" max="6664" width="16.7109375" style="25" customWidth="1"/>
    <col min="6665" max="6665" width="15.140625" style="25" customWidth="1"/>
    <col min="6666" max="6904" width="9.140625" style="25"/>
    <col min="6905" max="6905" width="2.85546875" style="25" customWidth="1"/>
    <col min="6906" max="6906" width="6.42578125" style="25" customWidth="1"/>
    <col min="6907" max="6907" width="22.140625" style="25" customWidth="1"/>
    <col min="6908" max="6908" width="15" style="25" customWidth="1"/>
    <col min="6909" max="6909" width="11.28515625" style="25" customWidth="1"/>
    <col min="6910" max="6910" width="13" style="25" customWidth="1"/>
    <col min="6911" max="6911" width="8.7109375" style="25" customWidth="1"/>
    <col min="6912" max="6912" width="10.140625" style="25" customWidth="1"/>
    <col min="6913" max="6913" width="10.28515625" style="25" customWidth="1"/>
    <col min="6914" max="6914" width="8.7109375" style="25" customWidth="1"/>
    <col min="6915" max="6915" width="24" style="25" customWidth="1"/>
    <col min="6916" max="6916" width="13.140625" style="25" customWidth="1"/>
    <col min="6917" max="6917" width="11.28515625" style="25" customWidth="1"/>
    <col min="6918" max="6918" width="10.5703125" style="25" customWidth="1"/>
    <col min="6919" max="6919" width="10.140625" style="25" customWidth="1"/>
    <col min="6920" max="6920" width="16.7109375" style="25" customWidth="1"/>
    <col min="6921" max="6921" width="15.140625" style="25" customWidth="1"/>
    <col min="6922" max="7160" width="9.140625" style="25"/>
    <col min="7161" max="7161" width="2.85546875" style="25" customWidth="1"/>
    <col min="7162" max="7162" width="6.42578125" style="25" customWidth="1"/>
    <col min="7163" max="7163" width="22.140625" style="25" customWidth="1"/>
    <col min="7164" max="7164" width="15" style="25" customWidth="1"/>
    <col min="7165" max="7165" width="11.28515625" style="25" customWidth="1"/>
    <col min="7166" max="7166" width="13" style="25" customWidth="1"/>
    <col min="7167" max="7167" width="8.7109375" style="25" customWidth="1"/>
    <col min="7168" max="7168" width="10.140625" style="25" customWidth="1"/>
    <col min="7169" max="7169" width="10.28515625" style="25" customWidth="1"/>
    <col min="7170" max="7170" width="8.7109375" style="25" customWidth="1"/>
    <col min="7171" max="7171" width="24" style="25" customWidth="1"/>
    <col min="7172" max="7172" width="13.140625" style="25" customWidth="1"/>
    <col min="7173" max="7173" width="11.28515625" style="25" customWidth="1"/>
    <col min="7174" max="7174" width="10.5703125" style="25" customWidth="1"/>
    <col min="7175" max="7175" width="10.140625" style="25" customWidth="1"/>
    <col min="7176" max="7176" width="16.7109375" style="25" customWidth="1"/>
    <col min="7177" max="7177" width="15.140625" style="25" customWidth="1"/>
    <col min="7178" max="7416" width="9.140625" style="25"/>
    <col min="7417" max="7417" width="2.85546875" style="25" customWidth="1"/>
    <col min="7418" max="7418" width="6.42578125" style="25" customWidth="1"/>
    <col min="7419" max="7419" width="22.140625" style="25" customWidth="1"/>
    <col min="7420" max="7420" width="15" style="25" customWidth="1"/>
    <col min="7421" max="7421" width="11.28515625" style="25" customWidth="1"/>
    <col min="7422" max="7422" width="13" style="25" customWidth="1"/>
    <col min="7423" max="7423" width="8.7109375" style="25" customWidth="1"/>
    <col min="7424" max="7424" width="10.140625" style="25" customWidth="1"/>
    <col min="7425" max="7425" width="10.28515625" style="25" customWidth="1"/>
    <col min="7426" max="7426" width="8.7109375" style="25" customWidth="1"/>
    <col min="7427" max="7427" width="24" style="25" customWidth="1"/>
    <col min="7428" max="7428" width="13.140625" style="25" customWidth="1"/>
    <col min="7429" max="7429" width="11.28515625" style="25" customWidth="1"/>
    <col min="7430" max="7430" width="10.5703125" style="25" customWidth="1"/>
    <col min="7431" max="7431" width="10.140625" style="25" customWidth="1"/>
    <col min="7432" max="7432" width="16.7109375" style="25" customWidth="1"/>
    <col min="7433" max="7433" width="15.140625" style="25" customWidth="1"/>
    <col min="7434" max="7672" width="9.140625" style="25"/>
    <col min="7673" max="7673" width="2.85546875" style="25" customWidth="1"/>
    <col min="7674" max="7674" width="6.42578125" style="25" customWidth="1"/>
    <col min="7675" max="7675" width="22.140625" style="25" customWidth="1"/>
    <col min="7676" max="7676" width="15" style="25" customWidth="1"/>
    <col min="7677" max="7677" width="11.28515625" style="25" customWidth="1"/>
    <col min="7678" max="7678" width="13" style="25" customWidth="1"/>
    <col min="7679" max="7679" width="8.7109375" style="25" customWidth="1"/>
    <col min="7680" max="7680" width="10.140625" style="25" customWidth="1"/>
    <col min="7681" max="7681" width="10.28515625" style="25" customWidth="1"/>
    <col min="7682" max="7682" width="8.7109375" style="25" customWidth="1"/>
    <col min="7683" max="7683" width="24" style="25" customWidth="1"/>
    <col min="7684" max="7684" width="13.140625" style="25" customWidth="1"/>
    <col min="7685" max="7685" width="11.28515625" style="25" customWidth="1"/>
    <col min="7686" max="7686" width="10.5703125" style="25" customWidth="1"/>
    <col min="7687" max="7687" width="10.140625" style="25" customWidth="1"/>
    <col min="7688" max="7688" width="16.7109375" style="25" customWidth="1"/>
    <col min="7689" max="7689" width="15.140625" style="25" customWidth="1"/>
    <col min="7690" max="7928" width="9.140625" style="25"/>
    <col min="7929" max="7929" width="2.85546875" style="25" customWidth="1"/>
    <col min="7930" max="7930" width="6.42578125" style="25" customWidth="1"/>
    <col min="7931" max="7931" width="22.140625" style="25" customWidth="1"/>
    <col min="7932" max="7932" width="15" style="25" customWidth="1"/>
    <col min="7933" max="7933" width="11.28515625" style="25" customWidth="1"/>
    <col min="7934" max="7934" width="13" style="25" customWidth="1"/>
    <col min="7935" max="7935" width="8.7109375" style="25" customWidth="1"/>
    <col min="7936" max="7936" width="10.140625" style="25" customWidth="1"/>
    <col min="7937" max="7937" width="10.28515625" style="25" customWidth="1"/>
    <col min="7938" max="7938" width="8.7109375" style="25" customWidth="1"/>
    <col min="7939" max="7939" width="24" style="25" customWidth="1"/>
    <col min="7940" max="7940" width="13.140625" style="25" customWidth="1"/>
    <col min="7941" max="7941" width="11.28515625" style="25" customWidth="1"/>
    <col min="7942" max="7942" width="10.5703125" style="25" customWidth="1"/>
    <col min="7943" max="7943" width="10.140625" style="25" customWidth="1"/>
    <col min="7944" max="7944" width="16.7109375" style="25" customWidth="1"/>
    <col min="7945" max="7945" width="15.140625" style="25" customWidth="1"/>
    <col min="7946" max="8184" width="9.140625" style="25"/>
    <col min="8185" max="8185" width="2.85546875" style="25" customWidth="1"/>
    <col min="8186" max="8186" width="6.42578125" style="25" customWidth="1"/>
    <col min="8187" max="8187" width="22.140625" style="25" customWidth="1"/>
    <col min="8188" max="8188" width="15" style="25" customWidth="1"/>
    <col min="8189" max="8189" width="11.28515625" style="25" customWidth="1"/>
    <col min="8190" max="8190" width="13" style="25" customWidth="1"/>
    <col min="8191" max="8191" width="8.7109375" style="25" customWidth="1"/>
    <col min="8192" max="8192" width="10.140625" style="25" customWidth="1"/>
    <col min="8193" max="8193" width="10.28515625" style="25" customWidth="1"/>
    <col min="8194" max="8194" width="8.7109375" style="25" customWidth="1"/>
    <col min="8195" max="8195" width="24" style="25" customWidth="1"/>
    <col min="8196" max="8196" width="13.140625" style="25" customWidth="1"/>
    <col min="8197" max="8197" width="11.28515625" style="25" customWidth="1"/>
    <col min="8198" max="8198" width="10.5703125" style="25" customWidth="1"/>
    <col min="8199" max="8199" width="10.140625" style="25" customWidth="1"/>
    <col min="8200" max="8200" width="16.7109375" style="25" customWidth="1"/>
    <col min="8201" max="8201" width="15.140625" style="25" customWidth="1"/>
    <col min="8202" max="8440" width="9.140625" style="25"/>
    <col min="8441" max="8441" width="2.85546875" style="25" customWidth="1"/>
    <col min="8442" max="8442" width="6.42578125" style="25" customWidth="1"/>
    <col min="8443" max="8443" width="22.140625" style="25" customWidth="1"/>
    <col min="8444" max="8444" width="15" style="25" customWidth="1"/>
    <col min="8445" max="8445" width="11.28515625" style="25" customWidth="1"/>
    <col min="8446" max="8446" width="13" style="25" customWidth="1"/>
    <col min="8447" max="8447" width="8.7109375" style="25" customWidth="1"/>
    <col min="8448" max="8448" width="10.140625" style="25" customWidth="1"/>
    <col min="8449" max="8449" width="10.28515625" style="25" customWidth="1"/>
    <col min="8450" max="8450" width="8.7109375" style="25" customWidth="1"/>
    <col min="8451" max="8451" width="24" style="25" customWidth="1"/>
    <col min="8452" max="8452" width="13.140625" style="25" customWidth="1"/>
    <col min="8453" max="8453" width="11.28515625" style="25" customWidth="1"/>
    <col min="8454" max="8454" width="10.5703125" style="25" customWidth="1"/>
    <col min="8455" max="8455" width="10.140625" style="25" customWidth="1"/>
    <col min="8456" max="8456" width="16.7109375" style="25" customWidth="1"/>
    <col min="8457" max="8457" width="15.140625" style="25" customWidth="1"/>
    <col min="8458" max="8696" width="9.140625" style="25"/>
    <col min="8697" max="8697" width="2.85546875" style="25" customWidth="1"/>
    <col min="8698" max="8698" width="6.42578125" style="25" customWidth="1"/>
    <col min="8699" max="8699" width="22.140625" style="25" customWidth="1"/>
    <col min="8700" max="8700" width="15" style="25" customWidth="1"/>
    <col min="8701" max="8701" width="11.28515625" style="25" customWidth="1"/>
    <col min="8702" max="8702" width="13" style="25" customWidth="1"/>
    <col min="8703" max="8703" width="8.7109375" style="25" customWidth="1"/>
    <col min="8704" max="8704" width="10.140625" style="25" customWidth="1"/>
    <col min="8705" max="8705" width="10.28515625" style="25" customWidth="1"/>
    <col min="8706" max="8706" width="8.7109375" style="25" customWidth="1"/>
    <col min="8707" max="8707" width="24" style="25" customWidth="1"/>
    <col min="8708" max="8708" width="13.140625" style="25" customWidth="1"/>
    <col min="8709" max="8709" width="11.28515625" style="25" customWidth="1"/>
    <col min="8710" max="8710" width="10.5703125" style="25" customWidth="1"/>
    <col min="8711" max="8711" width="10.140625" style="25" customWidth="1"/>
    <col min="8712" max="8712" width="16.7109375" style="25" customWidth="1"/>
    <col min="8713" max="8713" width="15.140625" style="25" customWidth="1"/>
    <col min="8714" max="8952" width="9.140625" style="25"/>
    <col min="8953" max="8953" width="2.85546875" style="25" customWidth="1"/>
    <col min="8954" max="8954" width="6.42578125" style="25" customWidth="1"/>
    <col min="8955" max="8955" width="22.140625" style="25" customWidth="1"/>
    <col min="8956" max="8956" width="15" style="25" customWidth="1"/>
    <col min="8957" max="8957" width="11.28515625" style="25" customWidth="1"/>
    <col min="8958" max="8958" width="13" style="25" customWidth="1"/>
    <col min="8959" max="8959" width="8.7109375" style="25" customWidth="1"/>
    <col min="8960" max="8960" width="10.140625" style="25" customWidth="1"/>
    <col min="8961" max="8961" width="10.28515625" style="25" customWidth="1"/>
    <col min="8962" max="8962" width="8.7109375" style="25" customWidth="1"/>
    <col min="8963" max="8963" width="24" style="25" customWidth="1"/>
    <col min="8964" max="8964" width="13.140625" style="25" customWidth="1"/>
    <col min="8965" max="8965" width="11.28515625" style="25" customWidth="1"/>
    <col min="8966" max="8966" width="10.5703125" style="25" customWidth="1"/>
    <col min="8967" max="8967" width="10.140625" style="25" customWidth="1"/>
    <col min="8968" max="8968" width="16.7109375" style="25" customWidth="1"/>
    <col min="8969" max="8969" width="15.140625" style="25" customWidth="1"/>
    <col min="8970" max="9208" width="9.140625" style="25"/>
    <col min="9209" max="9209" width="2.85546875" style="25" customWidth="1"/>
    <col min="9210" max="9210" width="6.42578125" style="25" customWidth="1"/>
    <col min="9211" max="9211" width="22.140625" style="25" customWidth="1"/>
    <col min="9212" max="9212" width="15" style="25" customWidth="1"/>
    <col min="9213" max="9213" width="11.28515625" style="25" customWidth="1"/>
    <col min="9214" max="9214" width="13" style="25" customWidth="1"/>
    <col min="9215" max="9215" width="8.7109375" style="25" customWidth="1"/>
    <col min="9216" max="9216" width="10.140625" style="25" customWidth="1"/>
    <col min="9217" max="9217" width="10.28515625" style="25" customWidth="1"/>
    <col min="9218" max="9218" width="8.7109375" style="25" customWidth="1"/>
    <col min="9219" max="9219" width="24" style="25" customWidth="1"/>
    <col min="9220" max="9220" width="13.140625" style="25" customWidth="1"/>
    <col min="9221" max="9221" width="11.28515625" style="25" customWidth="1"/>
    <col min="9222" max="9222" width="10.5703125" style="25" customWidth="1"/>
    <col min="9223" max="9223" width="10.140625" style="25" customWidth="1"/>
    <col min="9224" max="9224" width="16.7109375" style="25" customWidth="1"/>
    <col min="9225" max="9225" width="15.140625" style="25" customWidth="1"/>
    <col min="9226" max="9464" width="9.140625" style="25"/>
    <col min="9465" max="9465" width="2.85546875" style="25" customWidth="1"/>
    <col min="9466" max="9466" width="6.42578125" style="25" customWidth="1"/>
    <col min="9467" max="9467" width="22.140625" style="25" customWidth="1"/>
    <col min="9468" max="9468" width="15" style="25" customWidth="1"/>
    <col min="9469" max="9469" width="11.28515625" style="25" customWidth="1"/>
    <col min="9470" max="9470" width="13" style="25" customWidth="1"/>
    <col min="9471" max="9471" width="8.7109375" style="25" customWidth="1"/>
    <col min="9472" max="9472" width="10.140625" style="25" customWidth="1"/>
    <col min="9473" max="9473" width="10.28515625" style="25" customWidth="1"/>
    <col min="9474" max="9474" width="8.7109375" style="25" customWidth="1"/>
    <col min="9475" max="9475" width="24" style="25" customWidth="1"/>
    <col min="9476" max="9476" width="13.140625" style="25" customWidth="1"/>
    <col min="9477" max="9477" width="11.28515625" style="25" customWidth="1"/>
    <col min="9478" max="9478" width="10.5703125" style="25" customWidth="1"/>
    <col min="9479" max="9479" width="10.140625" style="25" customWidth="1"/>
    <col min="9480" max="9480" width="16.7109375" style="25" customWidth="1"/>
    <col min="9481" max="9481" width="15.140625" style="25" customWidth="1"/>
    <col min="9482" max="9720" width="9.140625" style="25"/>
    <col min="9721" max="9721" width="2.85546875" style="25" customWidth="1"/>
    <col min="9722" max="9722" width="6.42578125" style="25" customWidth="1"/>
    <col min="9723" max="9723" width="22.140625" style="25" customWidth="1"/>
    <col min="9724" max="9724" width="15" style="25" customWidth="1"/>
    <col min="9725" max="9725" width="11.28515625" style="25" customWidth="1"/>
    <col min="9726" max="9726" width="13" style="25" customWidth="1"/>
    <col min="9727" max="9727" width="8.7109375" style="25" customWidth="1"/>
    <col min="9728" max="9728" width="10.140625" style="25" customWidth="1"/>
    <col min="9729" max="9729" width="10.28515625" style="25" customWidth="1"/>
    <col min="9730" max="9730" width="8.7109375" style="25" customWidth="1"/>
    <col min="9731" max="9731" width="24" style="25" customWidth="1"/>
    <col min="9732" max="9732" width="13.140625" style="25" customWidth="1"/>
    <col min="9733" max="9733" width="11.28515625" style="25" customWidth="1"/>
    <col min="9734" max="9734" width="10.5703125" style="25" customWidth="1"/>
    <col min="9735" max="9735" width="10.140625" style="25" customWidth="1"/>
    <col min="9736" max="9736" width="16.7109375" style="25" customWidth="1"/>
    <col min="9737" max="9737" width="15.140625" style="25" customWidth="1"/>
    <col min="9738" max="9976" width="9.140625" style="25"/>
    <col min="9977" max="9977" width="2.85546875" style="25" customWidth="1"/>
    <col min="9978" max="9978" width="6.42578125" style="25" customWidth="1"/>
    <col min="9979" max="9979" width="22.140625" style="25" customWidth="1"/>
    <col min="9980" max="9980" width="15" style="25" customWidth="1"/>
    <col min="9981" max="9981" width="11.28515625" style="25" customWidth="1"/>
    <col min="9982" max="9982" width="13" style="25" customWidth="1"/>
    <col min="9983" max="9983" width="8.7109375" style="25" customWidth="1"/>
    <col min="9984" max="9984" width="10.140625" style="25" customWidth="1"/>
    <col min="9985" max="9985" width="10.28515625" style="25" customWidth="1"/>
    <col min="9986" max="9986" width="8.7109375" style="25" customWidth="1"/>
    <col min="9987" max="9987" width="24" style="25" customWidth="1"/>
    <col min="9988" max="9988" width="13.140625" style="25" customWidth="1"/>
    <col min="9989" max="9989" width="11.28515625" style="25" customWidth="1"/>
    <col min="9990" max="9990" width="10.5703125" style="25" customWidth="1"/>
    <col min="9991" max="9991" width="10.140625" style="25" customWidth="1"/>
    <col min="9992" max="9992" width="16.7109375" style="25" customWidth="1"/>
    <col min="9993" max="9993" width="15.140625" style="25" customWidth="1"/>
    <col min="9994" max="10232" width="9.140625" style="25"/>
    <col min="10233" max="10233" width="2.85546875" style="25" customWidth="1"/>
    <col min="10234" max="10234" width="6.42578125" style="25" customWidth="1"/>
    <col min="10235" max="10235" width="22.140625" style="25" customWidth="1"/>
    <col min="10236" max="10236" width="15" style="25" customWidth="1"/>
    <col min="10237" max="10237" width="11.28515625" style="25" customWidth="1"/>
    <col min="10238" max="10238" width="13" style="25" customWidth="1"/>
    <col min="10239" max="10239" width="8.7109375" style="25" customWidth="1"/>
    <col min="10240" max="10240" width="10.140625" style="25" customWidth="1"/>
    <col min="10241" max="10241" width="10.28515625" style="25" customWidth="1"/>
    <col min="10242" max="10242" width="8.7109375" style="25" customWidth="1"/>
    <col min="10243" max="10243" width="24" style="25" customWidth="1"/>
    <col min="10244" max="10244" width="13.140625" style="25" customWidth="1"/>
    <col min="10245" max="10245" width="11.28515625" style="25" customWidth="1"/>
    <col min="10246" max="10246" width="10.5703125" style="25" customWidth="1"/>
    <col min="10247" max="10247" width="10.140625" style="25" customWidth="1"/>
    <col min="10248" max="10248" width="16.7109375" style="25" customWidth="1"/>
    <col min="10249" max="10249" width="15.140625" style="25" customWidth="1"/>
    <col min="10250" max="10488" width="9.140625" style="25"/>
    <col min="10489" max="10489" width="2.85546875" style="25" customWidth="1"/>
    <col min="10490" max="10490" width="6.42578125" style="25" customWidth="1"/>
    <col min="10491" max="10491" width="22.140625" style="25" customWidth="1"/>
    <col min="10492" max="10492" width="15" style="25" customWidth="1"/>
    <col min="10493" max="10493" width="11.28515625" style="25" customWidth="1"/>
    <col min="10494" max="10494" width="13" style="25" customWidth="1"/>
    <col min="10495" max="10495" width="8.7109375" style="25" customWidth="1"/>
    <col min="10496" max="10496" width="10.140625" style="25" customWidth="1"/>
    <col min="10497" max="10497" width="10.28515625" style="25" customWidth="1"/>
    <col min="10498" max="10498" width="8.7109375" style="25" customWidth="1"/>
    <col min="10499" max="10499" width="24" style="25" customWidth="1"/>
    <col min="10500" max="10500" width="13.140625" style="25" customWidth="1"/>
    <col min="10501" max="10501" width="11.28515625" style="25" customWidth="1"/>
    <col min="10502" max="10502" width="10.5703125" style="25" customWidth="1"/>
    <col min="10503" max="10503" width="10.140625" style="25" customWidth="1"/>
    <col min="10504" max="10504" width="16.7109375" style="25" customWidth="1"/>
    <col min="10505" max="10505" width="15.140625" style="25" customWidth="1"/>
    <col min="10506" max="10744" width="9.140625" style="25"/>
    <col min="10745" max="10745" width="2.85546875" style="25" customWidth="1"/>
    <col min="10746" max="10746" width="6.42578125" style="25" customWidth="1"/>
    <col min="10747" max="10747" width="22.140625" style="25" customWidth="1"/>
    <col min="10748" max="10748" width="15" style="25" customWidth="1"/>
    <col min="10749" max="10749" width="11.28515625" style="25" customWidth="1"/>
    <col min="10750" max="10750" width="13" style="25" customWidth="1"/>
    <col min="10751" max="10751" width="8.7109375" style="25" customWidth="1"/>
    <col min="10752" max="10752" width="10.140625" style="25" customWidth="1"/>
    <col min="10753" max="10753" width="10.28515625" style="25" customWidth="1"/>
    <col min="10754" max="10754" width="8.7109375" style="25" customWidth="1"/>
    <col min="10755" max="10755" width="24" style="25" customWidth="1"/>
    <col min="10756" max="10756" width="13.140625" style="25" customWidth="1"/>
    <col min="10757" max="10757" width="11.28515625" style="25" customWidth="1"/>
    <col min="10758" max="10758" width="10.5703125" style="25" customWidth="1"/>
    <col min="10759" max="10759" width="10.140625" style="25" customWidth="1"/>
    <col min="10760" max="10760" width="16.7109375" style="25" customWidth="1"/>
    <col min="10761" max="10761" width="15.140625" style="25" customWidth="1"/>
    <col min="10762" max="11000" width="9.140625" style="25"/>
    <col min="11001" max="11001" width="2.85546875" style="25" customWidth="1"/>
    <col min="11002" max="11002" width="6.42578125" style="25" customWidth="1"/>
    <col min="11003" max="11003" width="22.140625" style="25" customWidth="1"/>
    <col min="11004" max="11004" width="15" style="25" customWidth="1"/>
    <col min="11005" max="11005" width="11.28515625" style="25" customWidth="1"/>
    <col min="11006" max="11006" width="13" style="25" customWidth="1"/>
    <col min="11007" max="11007" width="8.7109375" style="25" customWidth="1"/>
    <col min="11008" max="11008" width="10.140625" style="25" customWidth="1"/>
    <col min="11009" max="11009" width="10.28515625" style="25" customWidth="1"/>
    <col min="11010" max="11010" width="8.7109375" style="25" customWidth="1"/>
    <col min="11011" max="11011" width="24" style="25" customWidth="1"/>
    <col min="11012" max="11012" width="13.140625" style="25" customWidth="1"/>
    <col min="11013" max="11013" width="11.28515625" style="25" customWidth="1"/>
    <col min="11014" max="11014" width="10.5703125" style="25" customWidth="1"/>
    <col min="11015" max="11015" width="10.140625" style="25" customWidth="1"/>
    <col min="11016" max="11016" width="16.7109375" style="25" customWidth="1"/>
    <col min="11017" max="11017" width="15.140625" style="25" customWidth="1"/>
    <col min="11018" max="11256" width="9.140625" style="25"/>
    <col min="11257" max="11257" width="2.85546875" style="25" customWidth="1"/>
    <col min="11258" max="11258" width="6.42578125" style="25" customWidth="1"/>
    <col min="11259" max="11259" width="22.140625" style="25" customWidth="1"/>
    <col min="11260" max="11260" width="15" style="25" customWidth="1"/>
    <col min="11261" max="11261" width="11.28515625" style="25" customWidth="1"/>
    <col min="11262" max="11262" width="13" style="25" customWidth="1"/>
    <col min="11263" max="11263" width="8.7109375" style="25" customWidth="1"/>
    <col min="11264" max="11264" width="10.140625" style="25" customWidth="1"/>
    <col min="11265" max="11265" width="10.28515625" style="25" customWidth="1"/>
    <col min="11266" max="11266" width="8.7109375" style="25" customWidth="1"/>
    <col min="11267" max="11267" width="24" style="25" customWidth="1"/>
    <col min="11268" max="11268" width="13.140625" style="25" customWidth="1"/>
    <col min="11269" max="11269" width="11.28515625" style="25" customWidth="1"/>
    <col min="11270" max="11270" width="10.5703125" style="25" customWidth="1"/>
    <col min="11271" max="11271" width="10.140625" style="25" customWidth="1"/>
    <col min="11272" max="11272" width="16.7109375" style="25" customWidth="1"/>
    <col min="11273" max="11273" width="15.140625" style="25" customWidth="1"/>
    <col min="11274" max="11512" width="9.140625" style="25"/>
    <col min="11513" max="11513" width="2.85546875" style="25" customWidth="1"/>
    <col min="11514" max="11514" width="6.42578125" style="25" customWidth="1"/>
    <col min="11515" max="11515" width="22.140625" style="25" customWidth="1"/>
    <col min="11516" max="11516" width="15" style="25" customWidth="1"/>
    <col min="11517" max="11517" width="11.28515625" style="25" customWidth="1"/>
    <col min="11518" max="11518" width="13" style="25" customWidth="1"/>
    <col min="11519" max="11519" width="8.7109375" style="25" customWidth="1"/>
    <col min="11520" max="11520" width="10.140625" style="25" customWidth="1"/>
    <col min="11521" max="11521" width="10.28515625" style="25" customWidth="1"/>
    <col min="11522" max="11522" width="8.7109375" style="25" customWidth="1"/>
    <col min="11523" max="11523" width="24" style="25" customWidth="1"/>
    <col min="11524" max="11524" width="13.140625" style="25" customWidth="1"/>
    <col min="11525" max="11525" width="11.28515625" style="25" customWidth="1"/>
    <col min="11526" max="11526" width="10.5703125" style="25" customWidth="1"/>
    <col min="11527" max="11527" width="10.140625" style="25" customWidth="1"/>
    <col min="11528" max="11528" width="16.7109375" style="25" customWidth="1"/>
    <col min="11529" max="11529" width="15.140625" style="25" customWidth="1"/>
    <col min="11530" max="11768" width="9.140625" style="25"/>
    <col min="11769" max="11769" width="2.85546875" style="25" customWidth="1"/>
    <col min="11770" max="11770" width="6.42578125" style="25" customWidth="1"/>
    <col min="11771" max="11771" width="22.140625" style="25" customWidth="1"/>
    <col min="11772" max="11772" width="15" style="25" customWidth="1"/>
    <col min="11773" max="11773" width="11.28515625" style="25" customWidth="1"/>
    <col min="11774" max="11774" width="13" style="25" customWidth="1"/>
    <col min="11775" max="11775" width="8.7109375" style="25" customWidth="1"/>
    <col min="11776" max="11776" width="10.140625" style="25" customWidth="1"/>
    <col min="11777" max="11777" width="10.28515625" style="25" customWidth="1"/>
    <col min="11778" max="11778" width="8.7109375" style="25" customWidth="1"/>
    <col min="11779" max="11779" width="24" style="25" customWidth="1"/>
    <col min="11780" max="11780" width="13.140625" style="25" customWidth="1"/>
    <col min="11781" max="11781" width="11.28515625" style="25" customWidth="1"/>
    <col min="11782" max="11782" width="10.5703125" style="25" customWidth="1"/>
    <col min="11783" max="11783" width="10.140625" style="25" customWidth="1"/>
    <col min="11784" max="11784" width="16.7109375" style="25" customWidth="1"/>
    <col min="11785" max="11785" width="15.140625" style="25" customWidth="1"/>
    <col min="11786" max="12024" width="9.140625" style="25"/>
    <col min="12025" max="12025" width="2.85546875" style="25" customWidth="1"/>
    <col min="12026" max="12026" width="6.42578125" style="25" customWidth="1"/>
    <col min="12027" max="12027" width="22.140625" style="25" customWidth="1"/>
    <col min="12028" max="12028" width="15" style="25" customWidth="1"/>
    <col min="12029" max="12029" width="11.28515625" style="25" customWidth="1"/>
    <col min="12030" max="12030" width="13" style="25" customWidth="1"/>
    <col min="12031" max="12031" width="8.7109375" style="25" customWidth="1"/>
    <col min="12032" max="12032" width="10.140625" style="25" customWidth="1"/>
    <col min="12033" max="12033" width="10.28515625" style="25" customWidth="1"/>
    <col min="12034" max="12034" width="8.7109375" style="25" customWidth="1"/>
    <col min="12035" max="12035" width="24" style="25" customWidth="1"/>
    <col min="12036" max="12036" width="13.140625" style="25" customWidth="1"/>
    <col min="12037" max="12037" width="11.28515625" style="25" customWidth="1"/>
    <col min="12038" max="12038" width="10.5703125" style="25" customWidth="1"/>
    <col min="12039" max="12039" width="10.140625" style="25" customWidth="1"/>
    <col min="12040" max="12040" width="16.7109375" style="25" customWidth="1"/>
    <col min="12041" max="12041" width="15.140625" style="25" customWidth="1"/>
    <col min="12042" max="12280" width="9.140625" style="25"/>
    <col min="12281" max="12281" width="2.85546875" style="25" customWidth="1"/>
    <col min="12282" max="12282" width="6.42578125" style="25" customWidth="1"/>
    <col min="12283" max="12283" width="22.140625" style="25" customWidth="1"/>
    <col min="12284" max="12284" width="15" style="25" customWidth="1"/>
    <col min="12285" max="12285" width="11.28515625" style="25" customWidth="1"/>
    <col min="12286" max="12286" width="13" style="25" customWidth="1"/>
    <col min="12287" max="12287" width="8.7109375" style="25" customWidth="1"/>
    <col min="12288" max="12288" width="10.140625" style="25" customWidth="1"/>
    <col min="12289" max="12289" width="10.28515625" style="25" customWidth="1"/>
    <col min="12290" max="12290" width="8.7109375" style="25" customWidth="1"/>
    <col min="12291" max="12291" width="24" style="25" customWidth="1"/>
    <col min="12292" max="12292" width="13.140625" style="25" customWidth="1"/>
    <col min="12293" max="12293" width="11.28515625" style="25" customWidth="1"/>
    <col min="12294" max="12294" width="10.5703125" style="25" customWidth="1"/>
    <col min="12295" max="12295" width="10.140625" style="25" customWidth="1"/>
    <col min="12296" max="12296" width="16.7109375" style="25" customWidth="1"/>
    <col min="12297" max="12297" width="15.140625" style="25" customWidth="1"/>
    <col min="12298" max="12536" width="9.140625" style="25"/>
    <col min="12537" max="12537" width="2.85546875" style="25" customWidth="1"/>
    <col min="12538" max="12538" width="6.42578125" style="25" customWidth="1"/>
    <col min="12539" max="12539" width="22.140625" style="25" customWidth="1"/>
    <col min="12540" max="12540" width="15" style="25" customWidth="1"/>
    <col min="12541" max="12541" width="11.28515625" style="25" customWidth="1"/>
    <col min="12542" max="12542" width="13" style="25" customWidth="1"/>
    <col min="12543" max="12543" width="8.7109375" style="25" customWidth="1"/>
    <col min="12544" max="12544" width="10.140625" style="25" customWidth="1"/>
    <col min="12545" max="12545" width="10.28515625" style="25" customWidth="1"/>
    <col min="12546" max="12546" width="8.7109375" style="25" customWidth="1"/>
    <col min="12547" max="12547" width="24" style="25" customWidth="1"/>
    <col min="12548" max="12548" width="13.140625" style="25" customWidth="1"/>
    <col min="12549" max="12549" width="11.28515625" style="25" customWidth="1"/>
    <col min="12550" max="12550" width="10.5703125" style="25" customWidth="1"/>
    <col min="12551" max="12551" width="10.140625" style="25" customWidth="1"/>
    <col min="12552" max="12552" width="16.7109375" style="25" customWidth="1"/>
    <col min="12553" max="12553" width="15.140625" style="25" customWidth="1"/>
    <col min="12554" max="12792" width="9.140625" style="25"/>
    <col min="12793" max="12793" width="2.85546875" style="25" customWidth="1"/>
    <col min="12794" max="12794" width="6.42578125" style="25" customWidth="1"/>
    <col min="12795" max="12795" width="22.140625" style="25" customWidth="1"/>
    <col min="12796" max="12796" width="15" style="25" customWidth="1"/>
    <col min="12797" max="12797" width="11.28515625" style="25" customWidth="1"/>
    <col min="12798" max="12798" width="13" style="25" customWidth="1"/>
    <col min="12799" max="12799" width="8.7109375" style="25" customWidth="1"/>
    <col min="12800" max="12800" width="10.140625" style="25" customWidth="1"/>
    <col min="12801" max="12801" width="10.28515625" style="25" customWidth="1"/>
    <col min="12802" max="12802" width="8.7109375" style="25" customWidth="1"/>
    <col min="12803" max="12803" width="24" style="25" customWidth="1"/>
    <col min="12804" max="12804" width="13.140625" style="25" customWidth="1"/>
    <col min="12805" max="12805" width="11.28515625" style="25" customWidth="1"/>
    <col min="12806" max="12806" width="10.5703125" style="25" customWidth="1"/>
    <col min="12807" max="12807" width="10.140625" style="25" customWidth="1"/>
    <col min="12808" max="12808" width="16.7109375" style="25" customWidth="1"/>
    <col min="12809" max="12809" width="15.140625" style="25" customWidth="1"/>
    <col min="12810" max="13048" width="9.140625" style="25"/>
    <col min="13049" max="13049" width="2.85546875" style="25" customWidth="1"/>
    <col min="13050" max="13050" width="6.42578125" style="25" customWidth="1"/>
    <col min="13051" max="13051" width="22.140625" style="25" customWidth="1"/>
    <col min="13052" max="13052" width="15" style="25" customWidth="1"/>
    <col min="13053" max="13053" width="11.28515625" style="25" customWidth="1"/>
    <col min="13054" max="13054" width="13" style="25" customWidth="1"/>
    <col min="13055" max="13055" width="8.7109375" style="25" customWidth="1"/>
    <col min="13056" max="13056" width="10.140625" style="25" customWidth="1"/>
    <col min="13057" max="13057" width="10.28515625" style="25" customWidth="1"/>
    <col min="13058" max="13058" width="8.7109375" style="25" customWidth="1"/>
    <col min="13059" max="13059" width="24" style="25" customWidth="1"/>
    <col min="13060" max="13060" width="13.140625" style="25" customWidth="1"/>
    <col min="13061" max="13061" width="11.28515625" style="25" customWidth="1"/>
    <col min="13062" max="13062" width="10.5703125" style="25" customWidth="1"/>
    <col min="13063" max="13063" width="10.140625" style="25" customWidth="1"/>
    <col min="13064" max="13064" width="16.7109375" style="25" customWidth="1"/>
    <col min="13065" max="13065" width="15.140625" style="25" customWidth="1"/>
    <col min="13066" max="13304" width="9.140625" style="25"/>
    <col min="13305" max="13305" width="2.85546875" style="25" customWidth="1"/>
    <col min="13306" max="13306" width="6.42578125" style="25" customWidth="1"/>
    <col min="13307" max="13307" width="22.140625" style="25" customWidth="1"/>
    <col min="13308" max="13308" width="15" style="25" customWidth="1"/>
    <col min="13309" max="13309" width="11.28515625" style="25" customWidth="1"/>
    <col min="13310" max="13310" width="13" style="25" customWidth="1"/>
    <col min="13311" max="13311" width="8.7109375" style="25" customWidth="1"/>
    <col min="13312" max="13312" width="10.140625" style="25" customWidth="1"/>
    <col min="13313" max="13313" width="10.28515625" style="25" customWidth="1"/>
    <col min="13314" max="13314" width="8.7109375" style="25" customWidth="1"/>
    <col min="13315" max="13315" width="24" style="25" customWidth="1"/>
    <col min="13316" max="13316" width="13.140625" style="25" customWidth="1"/>
    <col min="13317" max="13317" width="11.28515625" style="25" customWidth="1"/>
    <col min="13318" max="13318" width="10.5703125" style="25" customWidth="1"/>
    <col min="13319" max="13319" width="10.140625" style="25" customWidth="1"/>
    <col min="13320" max="13320" width="16.7109375" style="25" customWidth="1"/>
    <col min="13321" max="13321" width="15.140625" style="25" customWidth="1"/>
    <col min="13322" max="13560" width="9.140625" style="25"/>
    <col min="13561" max="13561" width="2.85546875" style="25" customWidth="1"/>
    <col min="13562" max="13562" width="6.42578125" style="25" customWidth="1"/>
    <col min="13563" max="13563" width="22.140625" style="25" customWidth="1"/>
    <col min="13564" max="13564" width="15" style="25" customWidth="1"/>
    <col min="13565" max="13565" width="11.28515625" style="25" customWidth="1"/>
    <col min="13566" max="13566" width="13" style="25" customWidth="1"/>
    <col min="13567" max="13567" width="8.7109375" style="25" customWidth="1"/>
    <col min="13568" max="13568" width="10.140625" style="25" customWidth="1"/>
    <col min="13569" max="13569" width="10.28515625" style="25" customWidth="1"/>
    <col min="13570" max="13570" width="8.7109375" style="25" customWidth="1"/>
    <col min="13571" max="13571" width="24" style="25" customWidth="1"/>
    <col min="13572" max="13572" width="13.140625" style="25" customWidth="1"/>
    <col min="13573" max="13573" width="11.28515625" style="25" customWidth="1"/>
    <col min="13574" max="13574" width="10.5703125" style="25" customWidth="1"/>
    <col min="13575" max="13575" width="10.140625" style="25" customWidth="1"/>
    <col min="13576" max="13576" width="16.7109375" style="25" customWidth="1"/>
    <col min="13577" max="13577" width="15.140625" style="25" customWidth="1"/>
    <col min="13578" max="13816" width="9.140625" style="25"/>
    <col min="13817" max="13817" width="2.85546875" style="25" customWidth="1"/>
    <col min="13818" max="13818" width="6.42578125" style="25" customWidth="1"/>
    <col min="13819" max="13819" width="22.140625" style="25" customWidth="1"/>
    <col min="13820" max="13820" width="15" style="25" customWidth="1"/>
    <col min="13821" max="13821" width="11.28515625" style="25" customWidth="1"/>
    <col min="13822" max="13822" width="13" style="25" customWidth="1"/>
    <col min="13823" max="13823" width="8.7109375" style="25" customWidth="1"/>
    <col min="13824" max="13824" width="10.140625" style="25" customWidth="1"/>
    <col min="13825" max="13825" width="10.28515625" style="25" customWidth="1"/>
    <col min="13826" max="13826" width="8.7109375" style="25" customWidth="1"/>
    <col min="13827" max="13827" width="24" style="25" customWidth="1"/>
    <col min="13828" max="13828" width="13.140625" style="25" customWidth="1"/>
    <col min="13829" max="13829" width="11.28515625" style="25" customWidth="1"/>
    <col min="13830" max="13830" width="10.5703125" style="25" customWidth="1"/>
    <col min="13831" max="13831" width="10.140625" style="25" customWidth="1"/>
    <col min="13832" max="13832" width="16.7109375" style="25" customWidth="1"/>
    <col min="13833" max="13833" width="15.140625" style="25" customWidth="1"/>
    <col min="13834" max="14072" width="9.140625" style="25"/>
    <col min="14073" max="14073" width="2.85546875" style="25" customWidth="1"/>
    <col min="14074" max="14074" width="6.42578125" style="25" customWidth="1"/>
    <col min="14075" max="14075" width="22.140625" style="25" customWidth="1"/>
    <col min="14076" max="14076" width="15" style="25" customWidth="1"/>
    <col min="14077" max="14077" width="11.28515625" style="25" customWidth="1"/>
    <col min="14078" max="14078" width="13" style="25" customWidth="1"/>
    <col min="14079" max="14079" width="8.7109375" style="25" customWidth="1"/>
    <col min="14080" max="14080" width="10.140625" style="25" customWidth="1"/>
    <col min="14081" max="14081" width="10.28515625" style="25" customWidth="1"/>
    <col min="14082" max="14082" width="8.7109375" style="25" customWidth="1"/>
    <col min="14083" max="14083" width="24" style="25" customWidth="1"/>
    <col min="14084" max="14084" width="13.140625" style="25" customWidth="1"/>
    <col min="14085" max="14085" width="11.28515625" style="25" customWidth="1"/>
    <col min="14086" max="14086" width="10.5703125" style="25" customWidth="1"/>
    <col min="14087" max="14087" width="10.140625" style="25" customWidth="1"/>
    <col min="14088" max="14088" width="16.7109375" style="25" customWidth="1"/>
    <col min="14089" max="14089" width="15.140625" style="25" customWidth="1"/>
    <col min="14090" max="14328" width="9.140625" style="25"/>
    <col min="14329" max="14329" width="2.85546875" style="25" customWidth="1"/>
    <col min="14330" max="14330" width="6.42578125" style="25" customWidth="1"/>
    <col min="14331" max="14331" width="22.140625" style="25" customWidth="1"/>
    <col min="14332" max="14332" width="15" style="25" customWidth="1"/>
    <col min="14333" max="14333" width="11.28515625" style="25" customWidth="1"/>
    <col min="14334" max="14334" width="13" style="25" customWidth="1"/>
    <col min="14335" max="14335" width="8.7109375" style="25" customWidth="1"/>
    <col min="14336" max="14336" width="10.140625" style="25" customWidth="1"/>
    <col min="14337" max="14337" width="10.28515625" style="25" customWidth="1"/>
    <col min="14338" max="14338" width="8.7109375" style="25" customWidth="1"/>
    <col min="14339" max="14339" width="24" style="25" customWidth="1"/>
    <col min="14340" max="14340" width="13.140625" style="25" customWidth="1"/>
    <col min="14341" max="14341" width="11.28515625" style="25" customWidth="1"/>
    <col min="14342" max="14342" width="10.5703125" style="25" customWidth="1"/>
    <col min="14343" max="14343" width="10.140625" style="25" customWidth="1"/>
    <col min="14344" max="14344" width="16.7109375" style="25" customWidth="1"/>
    <col min="14345" max="14345" width="15.140625" style="25" customWidth="1"/>
    <col min="14346" max="14584" width="9.140625" style="25"/>
    <col min="14585" max="14585" width="2.85546875" style="25" customWidth="1"/>
    <col min="14586" max="14586" width="6.42578125" style="25" customWidth="1"/>
    <col min="14587" max="14587" width="22.140625" style="25" customWidth="1"/>
    <col min="14588" max="14588" width="15" style="25" customWidth="1"/>
    <col min="14589" max="14589" width="11.28515625" style="25" customWidth="1"/>
    <col min="14590" max="14590" width="13" style="25" customWidth="1"/>
    <col min="14591" max="14591" width="8.7109375" style="25" customWidth="1"/>
    <col min="14592" max="14592" width="10.140625" style="25" customWidth="1"/>
    <col min="14593" max="14593" width="10.28515625" style="25" customWidth="1"/>
    <col min="14594" max="14594" width="8.7109375" style="25" customWidth="1"/>
    <col min="14595" max="14595" width="24" style="25" customWidth="1"/>
    <col min="14596" max="14596" width="13.140625" style="25" customWidth="1"/>
    <col min="14597" max="14597" width="11.28515625" style="25" customWidth="1"/>
    <col min="14598" max="14598" width="10.5703125" style="25" customWidth="1"/>
    <col min="14599" max="14599" width="10.140625" style="25" customWidth="1"/>
    <col min="14600" max="14600" width="16.7109375" style="25" customWidth="1"/>
    <col min="14601" max="14601" width="15.140625" style="25" customWidth="1"/>
    <col min="14602" max="14840" width="9.140625" style="25"/>
    <col min="14841" max="14841" width="2.85546875" style="25" customWidth="1"/>
    <col min="14842" max="14842" width="6.42578125" style="25" customWidth="1"/>
    <col min="14843" max="14843" width="22.140625" style="25" customWidth="1"/>
    <col min="14844" max="14844" width="15" style="25" customWidth="1"/>
    <col min="14845" max="14845" width="11.28515625" style="25" customWidth="1"/>
    <col min="14846" max="14846" width="13" style="25" customWidth="1"/>
    <col min="14847" max="14847" width="8.7109375" style="25" customWidth="1"/>
    <col min="14848" max="14848" width="10.140625" style="25" customWidth="1"/>
    <col min="14849" max="14849" width="10.28515625" style="25" customWidth="1"/>
    <col min="14850" max="14850" width="8.7109375" style="25" customWidth="1"/>
    <col min="14851" max="14851" width="24" style="25" customWidth="1"/>
    <col min="14852" max="14852" width="13.140625" style="25" customWidth="1"/>
    <col min="14853" max="14853" width="11.28515625" style="25" customWidth="1"/>
    <col min="14854" max="14854" width="10.5703125" style="25" customWidth="1"/>
    <col min="14855" max="14855" width="10.140625" style="25" customWidth="1"/>
    <col min="14856" max="14856" width="16.7109375" style="25" customWidth="1"/>
    <col min="14857" max="14857" width="15.140625" style="25" customWidth="1"/>
    <col min="14858" max="15096" width="9.140625" style="25"/>
    <col min="15097" max="15097" width="2.85546875" style="25" customWidth="1"/>
    <col min="15098" max="15098" width="6.42578125" style="25" customWidth="1"/>
    <col min="15099" max="15099" width="22.140625" style="25" customWidth="1"/>
    <col min="15100" max="15100" width="15" style="25" customWidth="1"/>
    <col min="15101" max="15101" width="11.28515625" style="25" customWidth="1"/>
    <col min="15102" max="15102" width="13" style="25" customWidth="1"/>
    <col min="15103" max="15103" width="8.7109375" style="25" customWidth="1"/>
    <col min="15104" max="15104" width="10.140625" style="25" customWidth="1"/>
    <col min="15105" max="15105" width="10.28515625" style="25" customWidth="1"/>
    <col min="15106" max="15106" width="8.7109375" style="25" customWidth="1"/>
    <col min="15107" max="15107" width="24" style="25" customWidth="1"/>
    <col min="15108" max="15108" width="13.140625" style="25" customWidth="1"/>
    <col min="15109" max="15109" width="11.28515625" style="25" customWidth="1"/>
    <col min="15110" max="15110" width="10.5703125" style="25" customWidth="1"/>
    <col min="15111" max="15111" width="10.140625" style="25" customWidth="1"/>
    <col min="15112" max="15112" width="16.7109375" style="25" customWidth="1"/>
    <col min="15113" max="15113" width="15.140625" style="25" customWidth="1"/>
    <col min="15114" max="15352" width="9.140625" style="25"/>
    <col min="15353" max="15353" width="2.85546875" style="25" customWidth="1"/>
    <col min="15354" max="15354" width="6.42578125" style="25" customWidth="1"/>
    <col min="15355" max="15355" width="22.140625" style="25" customWidth="1"/>
    <col min="15356" max="15356" width="15" style="25" customWidth="1"/>
    <col min="15357" max="15357" width="11.28515625" style="25" customWidth="1"/>
    <col min="15358" max="15358" width="13" style="25" customWidth="1"/>
    <col min="15359" max="15359" width="8.7109375" style="25" customWidth="1"/>
    <col min="15360" max="15360" width="10.140625" style="25" customWidth="1"/>
    <col min="15361" max="15361" width="10.28515625" style="25" customWidth="1"/>
    <col min="15362" max="15362" width="8.7109375" style="25" customWidth="1"/>
    <col min="15363" max="15363" width="24" style="25" customWidth="1"/>
    <col min="15364" max="15364" width="13.140625" style="25" customWidth="1"/>
    <col min="15365" max="15365" width="11.28515625" style="25" customWidth="1"/>
    <col min="15366" max="15366" width="10.5703125" style="25" customWidth="1"/>
    <col min="15367" max="15367" width="10.140625" style="25" customWidth="1"/>
    <col min="15368" max="15368" width="16.7109375" style="25" customWidth="1"/>
    <col min="15369" max="15369" width="15.140625" style="25" customWidth="1"/>
    <col min="15370" max="15608" width="9.140625" style="25"/>
    <col min="15609" max="15609" width="2.85546875" style="25" customWidth="1"/>
    <col min="15610" max="15610" width="6.42578125" style="25" customWidth="1"/>
    <col min="15611" max="15611" width="22.140625" style="25" customWidth="1"/>
    <col min="15612" max="15612" width="15" style="25" customWidth="1"/>
    <col min="15613" max="15613" width="11.28515625" style="25" customWidth="1"/>
    <col min="15614" max="15614" width="13" style="25" customWidth="1"/>
    <col min="15615" max="15615" width="8.7109375" style="25" customWidth="1"/>
    <col min="15616" max="15616" width="10.140625" style="25" customWidth="1"/>
    <col min="15617" max="15617" width="10.28515625" style="25" customWidth="1"/>
    <col min="15618" max="15618" width="8.7109375" style="25" customWidth="1"/>
    <col min="15619" max="15619" width="24" style="25" customWidth="1"/>
    <col min="15620" max="15620" width="13.140625" style="25" customWidth="1"/>
    <col min="15621" max="15621" width="11.28515625" style="25" customWidth="1"/>
    <col min="15622" max="15622" width="10.5703125" style="25" customWidth="1"/>
    <col min="15623" max="15623" width="10.140625" style="25" customWidth="1"/>
    <col min="15624" max="15624" width="16.7109375" style="25" customWidth="1"/>
    <col min="15625" max="15625" width="15.140625" style="25" customWidth="1"/>
    <col min="15626" max="15864" width="9.140625" style="25"/>
    <col min="15865" max="15865" width="2.85546875" style="25" customWidth="1"/>
    <col min="15866" max="15866" width="6.42578125" style="25" customWidth="1"/>
    <col min="15867" max="15867" width="22.140625" style="25" customWidth="1"/>
    <col min="15868" max="15868" width="15" style="25" customWidth="1"/>
    <col min="15869" max="15869" width="11.28515625" style="25" customWidth="1"/>
    <col min="15870" max="15870" width="13" style="25" customWidth="1"/>
    <col min="15871" max="15871" width="8.7109375" style="25" customWidth="1"/>
    <col min="15872" max="15872" width="10.140625" style="25" customWidth="1"/>
    <col min="15873" max="15873" width="10.28515625" style="25" customWidth="1"/>
    <col min="15874" max="15874" width="8.7109375" style="25" customWidth="1"/>
    <col min="15875" max="15875" width="24" style="25" customWidth="1"/>
    <col min="15876" max="15876" width="13.140625" style="25" customWidth="1"/>
    <col min="15877" max="15877" width="11.28515625" style="25" customWidth="1"/>
    <col min="15878" max="15878" width="10.5703125" style="25" customWidth="1"/>
    <col min="15879" max="15879" width="10.140625" style="25" customWidth="1"/>
    <col min="15880" max="15880" width="16.7109375" style="25" customWidth="1"/>
    <col min="15881" max="15881" width="15.140625" style="25" customWidth="1"/>
    <col min="15882" max="16120" width="9.140625" style="25"/>
    <col min="16121" max="16121" width="2.85546875" style="25" customWidth="1"/>
    <col min="16122" max="16122" width="6.42578125" style="25" customWidth="1"/>
    <col min="16123" max="16123" width="22.140625" style="25" customWidth="1"/>
    <col min="16124" max="16124" width="15" style="25" customWidth="1"/>
    <col min="16125" max="16125" width="11.28515625" style="25" customWidth="1"/>
    <col min="16126" max="16126" width="13" style="25" customWidth="1"/>
    <col min="16127" max="16127" width="8.7109375" style="25" customWidth="1"/>
    <col min="16128" max="16128" width="10.140625" style="25" customWidth="1"/>
    <col min="16129" max="16129" width="10.28515625" style="25" customWidth="1"/>
    <col min="16130" max="16130" width="8.7109375" style="25" customWidth="1"/>
    <col min="16131" max="16131" width="24" style="25" customWidth="1"/>
    <col min="16132" max="16132" width="13.140625" style="25" customWidth="1"/>
    <col min="16133" max="16133" width="11.28515625" style="25" customWidth="1"/>
    <col min="16134" max="16134" width="10.5703125" style="25" customWidth="1"/>
    <col min="16135" max="16135" width="10.140625" style="25" customWidth="1"/>
    <col min="16136" max="16136" width="16.7109375" style="25" customWidth="1"/>
    <col min="16137" max="16137" width="15.140625" style="25" customWidth="1"/>
    <col min="16138" max="16384" width="9.140625" style="25"/>
  </cols>
  <sheetData>
    <row r="1" spans="2:13" s="24" customFormat="1" ht="18.75">
      <c r="B1" s="225" t="s">
        <v>1868</v>
      </c>
      <c r="C1" s="225"/>
      <c r="D1" s="225"/>
      <c r="E1" s="225"/>
      <c r="F1" s="225"/>
      <c r="G1" s="225"/>
      <c r="H1" s="225"/>
      <c r="I1" s="225"/>
      <c r="J1" s="225"/>
      <c r="K1" s="58"/>
      <c r="L1" s="58"/>
    </row>
    <row r="2" spans="2:13" s="24" customFormat="1" ht="16.5">
      <c r="B2" s="244" t="s">
        <v>1860</v>
      </c>
      <c r="C2" s="244"/>
      <c r="D2" s="244"/>
      <c r="E2" s="244"/>
      <c r="F2" s="244"/>
      <c r="G2" s="244"/>
      <c r="H2" s="244"/>
      <c r="I2" s="244"/>
      <c r="J2" s="244"/>
      <c r="K2" s="58"/>
      <c r="L2" s="58"/>
    </row>
    <row r="3" spans="2:13" s="24" customFormat="1" ht="16.5">
      <c r="B3" s="298" t="s">
        <v>1861</v>
      </c>
      <c r="C3" s="298"/>
      <c r="D3" s="298"/>
      <c r="E3" s="298"/>
      <c r="F3" s="298"/>
      <c r="G3" s="298"/>
      <c r="H3" s="298"/>
      <c r="I3" s="298"/>
      <c r="J3" s="298"/>
      <c r="K3" s="58"/>
      <c r="L3" s="58"/>
    </row>
    <row r="4" spans="2:13" ht="15">
      <c r="B4" s="244" t="s">
        <v>1855</v>
      </c>
      <c r="C4" s="244"/>
      <c r="D4" s="244"/>
      <c r="E4" s="244"/>
      <c r="F4" s="244"/>
      <c r="G4" s="244"/>
      <c r="H4" s="244"/>
      <c r="I4" s="244"/>
      <c r="J4" s="244"/>
    </row>
    <row r="5" spans="2:13">
      <c r="B5" s="255" t="s">
        <v>1857</v>
      </c>
      <c r="C5" s="255"/>
      <c r="D5" s="255"/>
      <c r="E5" s="255"/>
      <c r="F5" s="255"/>
      <c r="G5" s="255"/>
      <c r="H5" s="255"/>
      <c r="I5" s="255"/>
      <c r="J5" s="255"/>
    </row>
    <row r="6" spans="2:13" ht="13.5" thickBot="1"/>
    <row r="7" spans="2:13" s="30" customFormat="1" ht="13.5" customHeight="1" thickTop="1">
      <c r="B7" s="256" t="s">
        <v>1833</v>
      </c>
      <c r="C7" s="280" t="s">
        <v>1854</v>
      </c>
      <c r="D7" s="256" t="s">
        <v>1834</v>
      </c>
      <c r="E7" s="293" t="s">
        <v>1866</v>
      </c>
      <c r="F7" s="296" t="s">
        <v>1865</v>
      </c>
      <c r="G7" s="284" t="s">
        <v>1835</v>
      </c>
      <c r="H7" s="285"/>
      <c r="I7" s="285"/>
      <c r="J7" s="286"/>
      <c r="K7" s="264" t="s">
        <v>1875</v>
      </c>
      <c r="L7" s="264" t="s">
        <v>1876</v>
      </c>
    </row>
    <row r="8" spans="2:13" s="30" customFormat="1" ht="12.75" customHeight="1">
      <c r="B8" s="257"/>
      <c r="C8" s="281"/>
      <c r="D8" s="257"/>
      <c r="E8" s="294"/>
      <c r="F8" s="297"/>
      <c r="G8" s="287" t="s">
        <v>1872</v>
      </c>
      <c r="H8" s="287" t="s">
        <v>1873</v>
      </c>
      <c r="I8" s="287" t="s">
        <v>1874</v>
      </c>
      <c r="J8" s="287" t="s">
        <v>1849</v>
      </c>
      <c r="K8" s="265"/>
      <c r="L8" s="265"/>
    </row>
    <row r="9" spans="2:13" s="30" customFormat="1" ht="6" customHeight="1">
      <c r="B9" s="258"/>
      <c r="C9" s="282"/>
      <c r="D9" s="258"/>
      <c r="E9" s="294"/>
      <c r="F9" s="297"/>
      <c r="G9" s="288"/>
      <c r="H9" s="288"/>
      <c r="I9" s="288"/>
      <c r="J9" s="288"/>
      <c r="K9" s="265"/>
      <c r="L9" s="265"/>
    </row>
    <row r="10" spans="2:13" s="30" customFormat="1" ht="12.75" customHeight="1" thickBot="1">
      <c r="B10" s="259"/>
      <c r="C10" s="283"/>
      <c r="D10" s="259"/>
      <c r="E10" s="295"/>
      <c r="F10" s="299"/>
      <c r="G10" s="289"/>
      <c r="H10" s="289"/>
      <c r="I10" s="289"/>
      <c r="J10" s="289"/>
      <c r="K10" s="266"/>
      <c r="L10" s="266"/>
    </row>
    <row r="11" spans="2:13" s="30" customFormat="1" ht="12.75" customHeight="1" thickBot="1">
      <c r="B11" s="122"/>
      <c r="C11" s="128"/>
      <c r="D11" s="122"/>
      <c r="E11" s="129"/>
      <c r="F11" s="133"/>
      <c r="G11" s="131"/>
      <c r="H11" s="131"/>
      <c r="I11" s="131"/>
      <c r="J11" s="131"/>
      <c r="K11" s="132"/>
      <c r="L11" s="132"/>
    </row>
    <row r="12" spans="2:13">
      <c r="B12" s="76">
        <f>'K8 SMP 2013'!B11</f>
        <v>1</v>
      </c>
      <c r="C12" s="83" t="str">
        <f>'PER TRIWULAN'!I858</f>
        <v xml:space="preserve"> Brati </v>
      </c>
      <c r="D12" s="83" t="str">
        <f>'PER TRIWULAN'!B858</f>
        <v>SMP NEGERI 1 BRATI</v>
      </c>
      <c r="E12" s="84">
        <f>'PER TRIWULAN'!X858</f>
        <v>645390000</v>
      </c>
      <c r="F12" s="77">
        <v>645390000</v>
      </c>
      <c r="G12" s="78">
        <v>129078000</v>
      </c>
      <c r="H12" s="78">
        <v>480212000</v>
      </c>
      <c r="I12" s="78">
        <v>36100000</v>
      </c>
      <c r="J12" s="78">
        <f>SUM(G12:I12)</f>
        <v>645390000</v>
      </c>
      <c r="K12" s="59">
        <f>E12-F12</f>
        <v>0</v>
      </c>
      <c r="L12" s="59">
        <f t="shared" ref="L12:L43" si="0">F12-J12</f>
        <v>0</v>
      </c>
      <c r="M12" s="57">
        <f>'K8 SMP 2013'!V11-'3 BLANJA SMP 2013'!L12</f>
        <v>0</v>
      </c>
    </row>
    <row r="13" spans="2:13">
      <c r="B13" s="79">
        <f>B12+1</f>
        <v>2</v>
      </c>
      <c r="C13" s="85" t="str">
        <f>'PER TRIWULAN'!I859</f>
        <v xml:space="preserve"> Brati </v>
      </c>
      <c r="D13" s="85" t="str">
        <f>'PER TRIWULAN'!B859</f>
        <v>SMP NEGERI 2 SATU ATAP BRATI</v>
      </c>
      <c r="E13" s="86">
        <f>'PER TRIWULAN'!X859</f>
        <v>99045000</v>
      </c>
      <c r="F13" s="75">
        <v>99045000</v>
      </c>
      <c r="G13" s="62">
        <v>19800000</v>
      </c>
      <c r="H13" s="62">
        <v>79245000</v>
      </c>
      <c r="I13" s="62"/>
      <c r="J13" s="62">
        <f t="shared" ref="J13:J74" si="1">SUM(G13:I13)</f>
        <v>99045000</v>
      </c>
      <c r="K13" s="59">
        <f t="shared" ref="K13:K76" si="2">E13-F13</f>
        <v>0</v>
      </c>
      <c r="L13" s="59">
        <f t="shared" si="0"/>
        <v>0</v>
      </c>
      <c r="M13" s="57">
        <f>'K8 SMP 2013'!V12-'3 BLANJA SMP 2013'!L13</f>
        <v>0</v>
      </c>
    </row>
    <row r="14" spans="2:13">
      <c r="B14" s="79">
        <f t="shared" ref="B14:B77" si="3">B13+1</f>
        <v>3</v>
      </c>
      <c r="C14" s="85" t="str">
        <f>'PER TRIWULAN'!I860</f>
        <v xml:space="preserve"> Brati </v>
      </c>
      <c r="D14" s="85" t="str">
        <f>'PER TRIWULAN'!B860</f>
        <v>SMPT NEGERI 1 Brati</v>
      </c>
      <c r="E14" s="86">
        <f>'PER TRIWULAN'!X860</f>
        <v>30885000</v>
      </c>
      <c r="F14" s="75">
        <v>30885000</v>
      </c>
      <c r="G14" s="62">
        <v>18000000</v>
      </c>
      <c r="H14" s="62">
        <v>2590000</v>
      </c>
      <c r="I14" s="62"/>
      <c r="J14" s="62">
        <f t="shared" si="1"/>
        <v>20590000</v>
      </c>
      <c r="K14" s="59">
        <f t="shared" si="2"/>
        <v>0</v>
      </c>
      <c r="L14" s="59">
        <f t="shared" si="0"/>
        <v>10295000</v>
      </c>
      <c r="M14" s="57">
        <f>'K8 SMP 2013'!V13-'3 BLANJA SMP 2013'!L14</f>
        <v>0</v>
      </c>
    </row>
    <row r="15" spans="2:13">
      <c r="B15" s="79">
        <f t="shared" si="3"/>
        <v>4</v>
      </c>
      <c r="C15" s="85" t="str">
        <f>'PER TRIWULAN'!I861</f>
        <v xml:space="preserve"> Gabus </v>
      </c>
      <c r="D15" s="85" t="str">
        <f>'PER TRIWULAN'!B861</f>
        <v>SMP NEGERI 1 GABUS</v>
      </c>
      <c r="E15" s="86">
        <f>'PER TRIWULAN'!X861</f>
        <v>721715000</v>
      </c>
      <c r="F15" s="75">
        <v>721715000</v>
      </c>
      <c r="G15" s="62">
        <v>134630000</v>
      </c>
      <c r="H15" s="62">
        <v>553173905</v>
      </c>
      <c r="I15" s="62">
        <v>33505000</v>
      </c>
      <c r="J15" s="62">
        <f t="shared" si="1"/>
        <v>721308905</v>
      </c>
      <c r="K15" s="59">
        <f t="shared" si="2"/>
        <v>0</v>
      </c>
      <c r="L15" s="59">
        <f t="shared" si="0"/>
        <v>406095</v>
      </c>
      <c r="M15" s="57">
        <f>'K8 SMP 2013'!V14-'3 BLANJA SMP 2013'!L15</f>
        <v>0</v>
      </c>
    </row>
    <row r="16" spans="2:13">
      <c r="B16" s="79">
        <f t="shared" si="3"/>
        <v>5</v>
      </c>
      <c r="C16" s="85" t="str">
        <f>'PER TRIWULAN'!I862</f>
        <v xml:space="preserve"> Gabus </v>
      </c>
      <c r="D16" s="85" t="str">
        <f>'PER TRIWULAN'!B862</f>
        <v>SMP NEGERI 2 GABUS</v>
      </c>
      <c r="E16" s="86">
        <f>'PER TRIWULAN'!X862</f>
        <v>294650000</v>
      </c>
      <c r="F16" s="75">
        <v>294650000</v>
      </c>
      <c r="G16" s="62">
        <v>58904000</v>
      </c>
      <c r="H16" s="62">
        <v>217325425</v>
      </c>
      <c r="I16" s="62">
        <v>18420000</v>
      </c>
      <c r="J16" s="62">
        <f t="shared" si="1"/>
        <v>294649425</v>
      </c>
      <c r="K16" s="59">
        <f t="shared" si="2"/>
        <v>0</v>
      </c>
      <c r="L16" s="59">
        <f t="shared" si="0"/>
        <v>575</v>
      </c>
      <c r="M16" s="57">
        <f>'K8 SMP 2013'!V15-'3 BLANJA SMP 2013'!L16</f>
        <v>0</v>
      </c>
    </row>
    <row r="17" spans="2:13">
      <c r="B17" s="79">
        <f t="shared" si="3"/>
        <v>6</v>
      </c>
      <c r="C17" s="85" t="str">
        <f>'PER TRIWULAN'!I863</f>
        <v xml:space="preserve"> Gabus </v>
      </c>
      <c r="D17" s="85" t="str">
        <f>'PER TRIWULAN'!B863</f>
        <v>SMP NEGERI 3 GABUS</v>
      </c>
      <c r="E17" s="86">
        <f>'PER TRIWULAN'!X863</f>
        <v>156555000</v>
      </c>
      <c r="F17" s="75">
        <v>156555000</v>
      </c>
      <c r="G17" s="62">
        <v>31237000</v>
      </c>
      <c r="H17" s="62">
        <v>121818000</v>
      </c>
      <c r="I17" s="62">
        <v>3500000</v>
      </c>
      <c r="J17" s="62">
        <f t="shared" si="1"/>
        <v>156555000</v>
      </c>
      <c r="K17" s="59">
        <f t="shared" si="2"/>
        <v>0</v>
      </c>
      <c r="L17" s="59">
        <f t="shared" si="0"/>
        <v>0</v>
      </c>
      <c r="M17" s="57">
        <f>'K8 SMP 2013'!V16-'3 BLANJA SMP 2013'!L17</f>
        <v>0</v>
      </c>
    </row>
    <row r="18" spans="2:13">
      <c r="B18" s="79">
        <f t="shared" si="3"/>
        <v>7</v>
      </c>
      <c r="C18" s="85" t="str">
        <f>'PER TRIWULAN'!I864</f>
        <v xml:space="preserve"> Gabus </v>
      </c>
      <c r="D18" s="85" t="str">
        <f>'PER TRIWULAN'!B864</f>
        <v>SMP NEGERI 4 Satu Atap Gabus</v>
      </c>
      <c r="E18" s="86">
        <f>'PER TRIWULAN'!X864</f>
        <v>59640000</v>
      </c>
      <c r="F18" s="75">
        <v>59640000</v>
      </c>
      <c r="G18" s="62"/>
      <c r="H18" s="62"/>
      <c r="I18" s="62"/>
      <c r="J18" s="62">
        <f t="shared" si="1"/>
        <v>0</v>
      </c>
      <c r="K18" s="59">
        <f t="shared" si="2"/>
        <v>0</v>
      </c>
      <c r="L18" s="59">
        <f t="shared" si="0"/>
        <v>59640000</v>
      </c>
      <c r="M18" s="57">
        <f>'K8 SMP 2013'!V17-'3 BLANJA SMP 2013'!L18</f>
        <v>-59640000</v>
      </c>
    </row>
    <row r="19" spans="2:13">
      <c r="B19" s="79">
        <f t="shared" si="3"/>
        <v>8</v>
      </c>
      <c r="C19" s="85" t="str">
        <f>'PER TRIWULAN'!I865</f>
        <v xml:space="preserve"> Gabus </v>
      </c>
      <c r="D19" s="85" t="str">
        <f>'PER TRIWULAN'!B865</f>
        <v>SMPT NEGERI 2 Gabus</v>
      </c>
      <c r="E19" s="86">
        <f>'PER TRIWULAN'!X865</f>
        <v>18105000</v>
      </c>
      <c r="F19" s="75">
        <v>18105000</v>
      </c>
      <c r="G19" s="62">
        <v>8480000</v>
      </c>
      <c r="H19" s="62">
        <v>9430000</v>
      </c>
      <c r="I19" s="62"/>
      <c r="J19" s="62">
        <f t="shared" si="1"/>
        <v>17910000</v>
      </c>
      <c r="K19" s="59">
        <f t="shared" si="2"/>
        <v>0</v>
      </c>
      <c r="L19" s="59">
        <f t="shared" si="0"/>
        <v>195000</v>
      </c>
      <c r="M19" s="57">
        <f>'K8 SMP 2013'!V18-'3 BLANJA SMP 2013'!L19</f>
        <v>0</v>
      </c>
    </row>
    <row r="20" spans="2:13">
      <c r="B20" s="79">
        <f t="shared" si="3"/>
        <v>9</v>
      </c>
      <c r="C20" s="85" t="str">
        <f>'PER TRIWULAN'!I866</f>
        <v xml:space="preserve"> Gabus </v>
      </c>
      <c r="D20" s="85" t="str">
        <f>'PER TRIWULAN'!B866</f>
        <v>SMP NEGERI 5 Satu Atap Gabus</v>
      </c>
      <c r="E20" s="86">
        <f>'PER TRIWULAN'!X866</f>
        <v>16685000</v>
      </c>
      <c r="F20" s="75">
        <v>16685000</v>
      </c>
      <c r="G20" s="62">
        <v>3400000</v>
      </c>
      <c r="H20" s="62">
        <v>13285000</v>
      </c>
      <c r="I20" s="62"/>
      <c r="J20" s="62">
        <f t="shared" si="1"/>
        <v>16685000</v>
      </c>
      <c r="K20" s="59">
        <f t="shared" si="2"/>
        <v>0</v>
      </c>
      <c r="L20" s="59">
        <f t="shared" si="0"/>
        <v>0</v>
      </c>
      <c r="M20" s="57">
        <f>'K8 SMP 2013'!V19-'3 BLANJA SMP 2013'!L20</f>
        <v>0</v>
      </c>
    </row>
    <row r="21" spans="2:13">
      <c r="B21" s="154">
        <f t="shared" si="3"/>
        <v>10</v>
      </c>
      <c r="C21" s="155" t="str">
        <f>'PER TRIWULAN'!I867</f>
        <v xml:space="preserve"> Geyer </v>
      </c>
      <c r="D21" s="155" t="str">
        <f>'PER TRIWULAN'!B867</f>
        <v>SMP NEGERI 1 GEYER</v>
      </c>
      <c r="E21" s="156">
        <f>'PER TRIWULAN'!X867</f>
        <v>460080000</v>
      </c>
      <c r="F21" s="75">
        <v>460080000</v>
      </c>
      <c r="G21" s="146">
        <v>87886475</v>
      </c>
      <c r="H21" s="146">
        <v>344812536</v>
      </c>
      <c r="I21" s="146">
        <v>27380000</v>
      </c>
      <c r="J21" s="146">
        <f t="shared" si="1"/>
        <v>460079011</v>
      </c>
      <c r="K21" s="59">
        <f t="shared" si="2"/>
        <v>0</v>
      </c>
      <c r="L21" s="59">
        <f t="shared" si="0"/>
        <v>989</v>
      </c>
      <c r="M21" s="57">
        <f>'K8 SMP 2013'!V20-'3 BLANJA SMP 2013'!L21</f>
        <v>0</v>
      </c>
    </row>
    <row r="22" spans="2:13">
      <c r="B22" s="79">
        <f t="shared" si="3"/>
        <v>11</v>
      </c>
      <c r="C22" s="85" t="str">
        <f>'PER TRIWULAN'!I868</f>
        <v xml:space="preserve"> Geyer </v>
      </c>
      <c r="D22" s="85" t="str">
        <f>'PER TRIWULAN'!B868</f>
        <v>SMP NEGERI 2 GEYER</v>
      </c>
      <c r="E22" s="86">
        <f>'PER TRIWULAN'!X868</f>
        <v>381980000</v>
      </c>
      <c r="F22" s="75">
        <v>381980000</v>
      </c>
      <c r="G22" s="62">
        <v>27600000</v>
      </c>
      <c r="H22" s="62">
        <v>334480000</v>
      </c>
      <c r="I22" s="62">
        <v>19900000</v>
      </c>
      <c r="J22" s="146">
        <f t="shared" si="1"/>
        <v>381980000</v>
      </c>
      <c r="K22" s="59">
        <f t="shared" si="2"/>
        <v>0</v>
      </c>
      <c r="L22" s="59">
        <f t="shared" si="0"/>
        <v>0</v>
      </c>
      <c r="M22" s="57">
        <f>'K8 SMP 2013'!V21-'3 BLANJA SMP 2013'!L22</f>
        <v>0</v>
      </c>
    </row>
    <row r="23" spans="2:13">
      <c r="B23" s="79">
        <f t="shared" si="3"/>
        <v>12</v>
      </c>
      <c r="C23" s="85" t="str">
        <f>'PER TRIWULAN'!I869</f>
        <v xml:space="preserve"> Geyer </v>
      </c>
      <c r="D23" s="85" t="str">
        <f>'PER TRIWULAN'!B869</f>
        <v>SMP NEGERI 3 GEYER</v>
      </c>
      <c r="E23" s="86">
        <f>'PER TRIWULAN'!X869</f>
        <v>312045000</v>
      </c>
      <c r="F23" s="75">
        <v>312045000</v>
      </c>
      <c r="G23" s="62">
        <v>62355100</v>
      </c>
      <c r="H23" s="62">
        <v>221136693</v>
      </c>
      <c r="I23" s="62">
        <v>28045000</v>
      </c>
      <c r="J23" s="62">
        <f t="shared" si="1"/>
        <v>311536793</v>
      </c>
      <c r="K23" s="59">
        <f t="shared" si="2"/>
        <v>0</v>
      </c>
      <c r="L23" s="59">
        <f t="shared" si="0"/>
        <v>508207</v>
      </c>
      <c r="M23" s="57">
        <f>'K8 SMP 2013'!V22-'3 BLANJA SMP 2013'!L23</f>
        <v>0</v>
      </c>
    </row>
    <row r="24" spans="2:13">
      <c r="B24" s="79">
        <f t="shared" si="3"/>
        <v>13</v>
      </c>
      <c r="C24" s="85" t="str">
        <f>'PER TRIWULAN'!I870</f>
        <v xml:space="preserve"> Geyer </v>
      </c>
      <c r="D24" s="85" t="str">
        <f>'PER TRIWULAN'!B870</f>
        <v>SMP NEGERI 4 GEYER</v>
      </c>
      <c r="E24" s="86">
        <f>'PER TRIWULAN'!X870</f>
        <v>340800000</v>
      </c>
      <c r="F24" s="75"/>
      <c r="G24" s="62"/>
      <c r="H24" s="62"/>
      <c r="I24" s="62"/>
      <c r="J24" s="62">
        <f t="shared" si="1"/>
        <v>0</v>
      </c>
      <c r="K24" s="59">
        <f t="shared" si="2"/>
        <v>340800000</v>
      </c>
      <c r="L24" s="59">
        <f t="shared" si="0"/>
        <v>0</v>
      </c>
      <c r="M24" s="57">
        <f>'K8 SMP 2013'!V23-'3 BLANJA SMP 2013'!L24</f>
        <v>0</v>
      </c>
    </row>
    <row r="25" spans="2:13">
      <c r="B25" s="79">
        <f t="shared" si="3"/>
        <v>14</v>
      </c>
      <c r="C25" s="85" t="str">
        <f>'PER TRIWULAN'!I871</f>
        <v xml:space="preserve"> Geyer </v>
      </c>
      <c r="D25" s="85" t="str">
        <f>'PER TRIWULAN'!B871</f>
        <v>SMPN 5 Satu Atap Geyer</v>
      </c>
      <c r="E25" s="86">
        <f>'PER TRIWULAN'!X871</f>
        <v>68515000</v>
      </c>
      <c r="F25" s="75">
        <v>68515000</v>
      </c>
      <c r="G25" s="62">
        <v>51217020</v>
      </c>
      <c r="H25" s="62">
        <v>13572980</v>
      </c>
      <c r="I25" s="62">
        <v>3725000</v>
      </c>
      <c r="J25" s="62">
        <f t="shared" si="1"/>
        <v>68515000</v>
      </c>
      <c r="K25" s="59">
        <f t="shared" si="2"/>
        <v>0</v>
      </c>
      <c r="L25" s="59">
        <f t="shared" si="0"/>
        <v>0</v>
      </c>
      <c r="M25" s="57">
        <f>'K8 SMP 2013'!V24-'3 BLANJA SMP 2013'!L25</f>
        <v>0</v>
      </c>
    </row>
    <row r="26" spans="2:13">
      <c r="B26" s="79">
        <f t="shared" si="3"/>
        <v>15</v>
      </c>
      <c r="C26" s="85" t="str">
        <f>'PER TRIWULAN'!I872</f>
        <v xml:space="preserve"> Godong </v>
      </c>
      <c r="D26" s="85" t="str">
        <f>'PER TRIWULAN'!B872</f>
        <v>SMP NEGERI 1 GODONG</v>
      </c>
      <c r="E26" s="86">
        <f>'PER TRIWULAN'!X872</f>
        <v>675565000</v>
      </c>
      <c r="F26" s="75">
        <v>675565000</v>
      </c>
      <c r="G26" s="62">
        <v>131858900</v>
      </c>
      <c r="H26" s="62">
        <v>493828381</v>
      </c>
      <c r="I26" s="62">
        <v>49615000</v>
      </c>
      <c r="J26" s="62">
        <f t="shared" si="1"/>
        <v>675302281</v>
      </c>
      <c r="K26" s="59">
        <f t="shared" si="2"/>
        <v>0</v>
      </c>
      <c r="L26" s="59">
        <f t="shared" si="0"/>
        <v>262719</v>
      </c>
      <c r="M26" s="57">
        <f>'K8 SMP 2013'!V25-'3 BLANJA SMP 2013'!L26</f>
        <v>0</v>
      </c>
    </row>
    <row r="27" spans="2:13">
      <c r="B27" s="79">
        <f t="shared" si="3"/>
        <v>16</v>
      </c>
      <c r="C27" s="85" t="str">
        <f>'PER TRIWULAN'!I873</f>
        <v xml:space="preserve"> Godong </v>
      </c>
      <c r="D27" s="85" t="str">
        <f>'PER TRIWULAN'!B873</f>
        <v>SMP NEGERI 2 GODONG</v>
      </c>
      <c r="E27" s="86">
        <f>'PER TRIWULAN'!X873</f>
        <v>129220000</v>
      </c>
      <c r="F27" s="75">
        <v>129220000</v>
      </c>
      <c r="G27" s="62">
        <v>26610000</v>
      </c>
      <c r="H27" s="62">
        <v>101104959</v>
      </c>
      <c r="I27" s="62">
        <v>640000</v>
      </c>
      <c r="J27" s="62">
        <f t="shared" si="1"/>
        <v>128354959</v>
      </c>
      <c r="K27" s="59">
        <f t="shared" si="2"/>
        <v>0</v>
      </c>
      <c r="L27" s="59">
        <f t="shared" si="0"/>
        <v>865041</v>
      </c>
      <c r="M27" s="57">
        <f>'K8 SMP 2013'!V26-'3 BLANJA SMP 2013'!L27</f>
        <v>0</v>
      </c>
    </row>
    <row r="28" spans="2:13">
      <c r="B28" s="79">
        <f t="shared" si="3"/>
        <v>17</v>
      </c>
      <c r="C28" s="85" t="str">
        <f>'PER TRIWULAN'!I874</f>
        <v xml:space="preserve"> Godong </v>
      </c>
      <c r="D28" s="85" t="str">
        <f>'PER TRIWULAN'!B874</f>
        <v>SMP NEGERI 3 Godong</v>
      </c>
      <c r="E28" s="86">
        <f>'PER TRIWULAN'!X874</f>
        <v>248855000</v>
      </c>
      <c r="F28" s="75">
        <v>248855000</v>
      </c>
      <c r="G28" s="62">
        <v>49498000</v>
      </c>
      <c r="H28" s="62">
        <v>192250878</v>
      </c>
      <c r="I28" s="62">
        <v>7106000</v>
      </c>
      <c r="J28" s="62">
        <f t="shared" si="1"/>
        <v>248854878</v>
      </c>
      <c r="K28" s="59">
        <f t="shared" si="2"/>
        <v>0</v>
      </c>
      <c r="L28" s="59">
        <f t="shared" si="0"/>
        <v>122</v>
      </c>
      <c r="M28" s="57">
        <f>'K8 SMP 2013'!V27-'3 BLANJA SMP 2013'!L28</f>
        <v>0</v>
      </c>
    </row>
    <row r="29" spans="2:13">
      <c r="B29" s="154">
        <f t="shared" si="3"/>
        <v>18</v>
      </c>
      <c r="C29" s="155" t="str">
        <f>'PER TRIWULAN'!I875</f>
        <v xml:space="preserve"> Grobogan </v>
      </c>
      <c r="D29" s="155" t="str">
        <f>'PER TRIWULAN'!B875</f>
        <v>SMP NEGERI 1 GROBOGAN</v>
      </c>
      <c r="E29" s="156">
        <f>'PER TRIWULAN'!X875</f>
        <v>826085000</v>
      </c>
      <c r="F29" s="146">
        <v>826085000</v>
      </c>
      <c r="G29" s="146">
        <v>114884900</v>
      </c>
      <c r="H29" s="146">
        <v>670150100</v>
      </c>
      <c r="I29" s="146">
        <v>41050000</v>
      </c>
      <c r="J29" s="146">
        <f t="shared" si="1"/>
        <v>826085000</v>
      </c>
      <c r="K29" s="59">
        <f t="shared" si="2"/>
        <v>0</v>
      </c>
      <c r="L29" s="59">
        <f t="shared" si="0"/>
        <v>0</v>
      </c>
      <c r="M29" s="57">
        <f>'K8 SMP 2013'!V28-'3 BLANJA SMP 2013'!L29</f>
        <v>0</v>
      </c>
    </row>
    <row r="30" spans="2:13">
      <c r="B30" s="79">
        <f t="shared" si="3"/>
        <v>19</v>
      </c>
      <c r="C30" s="85" t="str">
        <f>'PER TRIWULAN'!I876</f>
        <v xml:space="preserve"> Grobogan </v>
      </c>
      <c r="D30" s="85" t="str">
        <f>'PER TRIWULAN'!B876</f>
        <v>SMP NEGERI 2 GROBOGAN</v>
      </c>
      <c r="E30" s="86">
        <f>'PER TRIWULAN'!X876</f>
        <v>471795000</v>
      </c>
      <c r="F30" s="75">
        <v>471795000</v>
      </c>
      <c r="G30" s="62">
        <v>94263000</v>
      </c>
      <c r="H30" s="62">
        <v>339958602</v>
      </c>
      <c r="I30" s="62">
        <v>37573000</v>
      </c>
      <c r="J30" s="62">
        <f t="shared" si="1"/>
        <v>471794602</v>
      </c>
      <c r="K30" s="59">
        <f t="shared" si="2"/>
        <v>0</v>
      </c>
      <c r="L30" s="59">
        <f t="shared" si="0"/>
        <v>398</v>
      </c>
      <c r="M30" s="57">
        <f>'K8 SMP 2013'!V29-'3 BLANJA SMP 2013'!L30</f>
        <v>0</v>
      </c>
    </row>
    <row r="31" spans="2:13">
      <c r="B31" s="79">
        <f t="shared" si="3"/>
        <v>20</v>
      </c>
      <c r="C31" s="85" t="str">
        <f>'PER TRIWULAN'!I877</f>
        <v xml:space="preserve"> Grobogan </v>
      </c>
      <c r="D31" s="85" t="str">
        <f>'PER TRIWULAN'!B877</f>
        <v>SMP NEGERI 3 Satu Atap Grobogan</v>
      </c>
      <c r="E31" s="86">
        <f>'PER TRIWULAN'!X877</f>
        <v>89105000</v>
      </c>
      <c r="F31" s="75">
        <v>89105000</v>
      </c>
      <c r="G31" s="62">
        <v>16465000</v>
      </c>
      <c r="H31" s="62">
        <v>72640000</v>
      </c>
      <c r="I31" s="62"/>
      <c r="J31" s="62">
        <f t="shared" si="1"/>
        <v>89105000</v>
      </c>
      <c r="K31" s="59">
        <f t="shared" si="2"/>
        <v>0</v>
      </c>
      <c r="L31" s="59">
        <f t="shared" si="0"/>
        <v>0</v>
      </c>
      <c r="M31" s="57">
        <f>'K8 SMP 2013'!V30-'3 BLANJA SMP 2013'!L31</f>
        <v>0</v>
      </c>
    </row>
    <row r="32" spans="2:13">
      <c r="B32" s="79">
        <f t="shared" si="3"/>
        <v>21</v>
      </c>
      <c r="C32" s="85" t="str">
        <f>'PER TRIWULAN'!I878</f>
        <v xml:space="preserve"> Grobogan </v>
      </c>
      <c r="D32" s="85" t="str">
        <f>'PER TRIWULAN'!B878</f>
        <v>SMP NEGERI 4 Satu Atap Grobogan</v>
      </c>
      <c r="E32" s="86">
        <f>'PER TRIWULAN'!X878</f>
        <v>76680000</v>
      </c>
      <c r="F32" s="75">
        <v>76680000</v>
      </c>
      <c r="G32" s="62">
        <v>14024000</v>
      </c>
      <c r="H32" s="62">
        <v>61426000</v>
      </c>
      <c r="I32" s="62">
        <v>1230000</v>
      </c>
      <c r="J32" s="62">
        <f t="shared" si="1"/>
        <v>76680000</v>
      </c>
      <c r="K32" s="59">
        <f t="shared" si="2"/>
        <v>0</v>
      </c>
      <c r="L32" s="59">
        <f t="shared" si="0"/>
        <v>0</v>
      </c>
      <c r="M32" s="57">
        <f>'K8 SMP 2013'!V31-'3 BLANJA SMP 2013'!L32</f>
        <v>0</v>
      </c>
    </row>
    <row r="33" spans="2:13">
      <c r="B33" s="79">
        <f t="shared" si="3"/>
        <v>22</v>
      </c>
      <c r="C33" s="85" t="str">
        <f>'PER TRIWULAN'!I879</f>
        <v xml:space="preserve"> Gubug </v>
      </c>
      <c r="D33" s="85" t="str">
        <f>'PER TRIWULAN'!B879</f>
        <v>SMP NEGERI 1 GUBUG</v>
      </c>
      <c r="E33" s="86">
        <f>'PER TRIWULAN'!X879</f>
        <v>633675000</v>
      </c>
      <c r="F33" s="75">
        <v>633675000</v>
      </c>
      <c r="G33" s="62">
        <v>120901500</v>
      </c>
      <c r="H33" s="62">
        <v>470411300</v>
      </c>
      <c r="I33" s="62">
        <v>42007200</v>
      </c>
      <c r="J33" s="62">
        <f t="shared" si="1"/>
        <v>633320000</v>
      </c>
      <c r="K33" s="59">
        <f t="shared" si="2"/>
        <v>0</v>
      </c>
      <c r="L33" s="59">
        <f t="shared" si="0"/>
        <v>355000</v>
      </c>
      <c r="M33" s="57">
        <f>'K8 SMP 2013'!V32-'3 BLANJA SMP 2013'!L33</f>
        <v>0</v>
      </c>
    </row>
    <row r="34" spans="2:13">
      <c r="B34" s="79">
        <f t="shared" si="3"/>
        <v>23</v>
      </c>
      <c r="C34" s="85" t="str">
        <f>'PER TRIWULAN'!I880</f>
        <v xml:space="preserve"> Gubug </v>
      </c>
      <c r="D34" s="85" t="str">
        <f>'PER TRIWULAN'!B880</f>
        <v>SMP NEGERI 2 GUBUG</v>
      </c>
      <c r="E34" s="86">
        <f>'PER TRIWULAN'!X880</f>
        <v>547055000</v>
      </c>
      <c r="F34" s="75">
        <v>547055000</v>
      </c>
      <c r="G34" s="62">
        <v>99915000</v>
      </c>
      <c r="H34" s="62">
        <v>420545600</v>
      </c>
      <c r="I34" s="62">
        <v>26594400</v>
      </c>
      <c r="J34" s="62">
        <f t="shared" si="1"/>
        <v>547055000</v>
      </c>
      <c r="K34" s="59">
        <f t="shared" si="2"/>
        <v>0</v>
      </c>
      <c r="L34" s="59">
        <f t="shared" si="0"/>
        <v>0</v>
      </c>
      <c r="M34" s="57">
        <f>'K8 SMP 2013'!V33-'3 BLANJA SMP 2013'!L34</f>
        <v>0</v>
      </c>
    </row>
    <row r="35" spans="2:13">
      <c r="B35" s="79">
        <f t="shared" si="3"/>
        <v>24</v>
      </c>
      <c r="C35" s="85" t="str">
        <f>'PER TRIWULAN'!I881</f>
        <v xml:space="preserve"> Gubug </v>
      </c>
      <c r="D35" s="85" t="str">
        <f>'PER TRIWULAN'!B881</f>
        <v>SMP NEGERI 3 GUBUG</v>
      </c>
      <c r="E35" s="86">
        <f>'PER TRIWULAN'!X881</f>
        <v>321630000</v>
      </c>
      <c r="F35" s="75">
        <v>321630000</v>
      </c>
      <c r="G35" s="62">
        <v>63584400</v>
      </c>
      <c r="H35" s="62">
        <v>211397559</v>
      </c>
      <c r="I35" s="62">
        <v>46648000</v>
      </c>
      <c r="J35" s="62">
        <f t="shared" si="1"/>
        <v>321629959</v>
      </c>
      <c r="K35" s="59">
        <f t="shared" si="2"/>
        <v>0</v>
      </c>
      <c r="L35" s="59">
        <f t="shared" si="0"/>
        <v>41</v>
      </c>
      <c r="M35" s="57">
        <f>'K8 SMP 2013'!V34-'3 BLANJA SMP 2013'!L35</f>
        <v>0</v>
      </c>
    </row>
    <row r="36" spans="2:13">
      <c r="B36" s="79">
        <f t="shared" si="3"/>
        <v>25</v>
      </c>
      <c r="C36" s="85" t="str">
        <f>'PER TRIWULAN'!I882</f>
        <v xml:space="preserve"> Gubug </v>
      </c>
      <c r="D36" s="85" t="str">
        <f>'PER TRIWULAN'!B882</f>
        <v>SMP NEGERI 4 Satu Atap Gubug</v>
      </c>
      <c r="E36" s="86">
        <f>'PER TRIWULAN'!X882</f>
        <v>122475000</v>
      </c>
      <c r="F36" s="75">
        <v>122475000</v>
      </c>
      <c r="G36" s="62">
        <v>62568000</v>
      </c>
      <c r="H36" s="62">
        <v>55537000</v>
      </c>
      <c r="I36" s="62">
        <v>4370000</v>
      </c>
      <c r="J36" s="62">
        <f t="shared" si="1"/>
        <v>122475000</v>
      </c>
      <c r="K36" s="59">
        <f t="shared" si="2"/>
        <v>0</v>
      </c>
      <c r="L36" s="59">
        <f t="shared" si="0"/>
        <v>0</v>
      </c>
      <c r="M36" s="57">
        <f>'K8 SMP 2013'!V35-'3 BLANJA SMP 2013'!L36</f>
        <v>0</v>
      </c>
    </row>
    <row r="37" spans="2:13">
      <c r="B37" s="79">
        <f t="shared" si="3"/>
        <v>26</v>
      </c>
      <c r="C37" s="85" t="str">
        <f>'PER TRIWULAN'!I883</f>
        <v xml:space="preserve"> Gubug </v>
      </c>
      <c r="D37" s="85" t="str">
        <f>'PER TRIWULAN'!B883</f>
        <v>SMPT NEGERI 2 Gubug</v>
      </c>
      <c r="E37" s="86">
        <f>'PER TRIWULAN'!X883</f>
        <v>5857500</v>
      </c>
      <c r="F37" s="75"/>
      <c r="G37" s="62"/>
      <c r="H37" s="62"/>
      <c r="I37" s="62"/>
      <c r="J37" s="62">
        <f t="shared" si="1"/>
        <v>0</v>
      </c>
      <c r="K37" s="59">
        <f t="shared" si="2"/>
        <v>5857500</v>
      </c>
      <c r="L37" s="59">
        <f t="shared" si="0"/>
        <v>0</v>
      </c>
      <c r="M37" s="57">
        <f>'K8 SMP 2013'!V36-'3 BLANJA SMP 2013'!L37</f>
        <v>0</v>
      </c>
    </row>
    <row r="38" spans="2:13">
      <c r="B38" s="79">
        <f t="shared" si="3"/>
        <v>27</v>
      </c>
      <c r="C38" s="85" t="str">
        <f>'PER TRIWULAN'!I884</f>
        <v xml:space="preserve"> Karangrayung </v>
      </c>
      <c r="D38" s="85" t="str">
        <f>'PER TRIWULAN'!B884</f>
        <v>SMP NEGERI 1 KARANGRAYUNG</v>
      </c>
      <c r="E38" s="86">
        <f>'PER TRIWULAN'!X884</f>
        <v>711065000</v>
      </c>
      <c r="F38" s="75">
        <v>711065000</v>
      </c>
      <c r="G38" s="62">
        <v>131282000</v>
      </c>
      <c r="H38" s="62">
        <v>506696540</v>
      </c>
      <c r="I38" s="62">
        <v>73086000</v>
      </c>
      <c r="J38" s="62">
        <f t="shared" si="1"/>
        <v>711064540</v>
      </c>
      <c r="K38" s="59">
        <f t="shared" si="2"/>
        <v>0</v>
      </c>
      <c r="L38" s="59">
        <f t="shared" si="0"/>
        <v>460</v>
      </c>
      <c r="M38" s="57">
        <f>'K8 SMP 2013'!V37-'3 BLANJA SMP 2013'!L38</f>
        <v>0</v>
      </c>
    </row>
    <row r="39" spans="2:13">
      <c r="B39" s="79">
        <f t="shared" si="3"/>
        <v>28</v>
      </c>
      <c r="C39" s="85" t="str">
        <f>'PER TRIWULAN'!I885</f>
        <v xml:space="preserve"> Karangrayung </v>
      </c>
      <c r="D39" s="85" t="str">
        <f>'PER TRIWULAN'!B885</f>
        <v>SMP NEGERI 2 KARANGRAYUNG</v>
      </c>
      <c r="E39" s="86">
        <f>'PER TRIWULAN'!X885</f>
        <v>571550000</v>
      </c>
      <c r="F39" s="75">
        <v>571550000</v>
      </c>
      <c r="G39" s="62">
        <v>111136900</v>
      </c>
      <c r="H39" s="62">
        <v>407275882</v>
      </c>
      <c r="I39" s="62">
        <v>40315000</v>
      </c>
      <c r="J39" s="62">
        <f t="shared" si="1"/>
        <v>558727782</v>
      </c>
      <c r="K39" s="59">
        <f t="shared" si="2"/>
        <v>0</v>
      </c>
      <c r="L39" s="59">
        <f t="shared" si="0"/>
        <v>12822218</v>
      </c>
      <c r="M39" s="57">
        <f>'K8 SMP 2013'!V38-'3 BLANJA SMP 2013'!L39</f>
        <v>0</v>
      </c>
    </row>
    <row r="40" spans="2:13">
      <c r="B40" s="79">
        <f t="shared" si="3"/>
        <v>29</v>
      </c>
      <c r="C40" s="85" t="str">
        <f>'PER TRIWULAN'!I886</f>
        <v xml:space="preserve"> Karangrayung </v>
      </c>
      <c r="D40" s="85" t="str">
        <f>'PER TRIWULAN'!B886</f>
        <v>SMP NEGERI 3 KARANGRAYUNG</v>
      </c>
      <c r="E40" s="86">
        <f>'PER TRIWULAN'!X886</f>
        <v>536405000</v>
      </c>
      <c r="F40" s="75">
        <v>536405000</v>
      </c>
      <c r="G40" s="62">
        <v>106467500</v>
      </c>
      <c r="H40" s="62">
        <v>383483700</v>
      </c>
      <c r="I40" s="62">
        <v>46453800</v>
      </c>
      <c r="J40" s="62">
        <f t="shared" si="1"/>
        <v>536405000</v>
      </c>
      <c r="K40" s="59">
        <f t="shared" si="2"/>
        <v>0</v>
      </c>
      <c r="L40" s="59">
        <f t="shared" si="0"/>
        <v>0</v>
      </c>
      <c r="M40" s="57">
        <f>'K8 SMP 2013'!V39-'3 BLANJA SMP 2013'!L40</f>
        <v>0</v>
      </c>
    </row>
    <row r="41" spans="2:13">
      <c r="B41" s="79">
        <f t="shared" si="3"/>
        <v>30</v>
      </c>
      <c r="C41" s="85" t="str">
        <f>'PER TRIWULAN'!I887</f>
        <v xml:space="preserve"> Karangrayung </v>
      </c>
      <c r="D41" s="85" t="str">
        <f>'PER TRIWULAN'!B887</f>
        <v>SMP NEGERI 4 Satu Atap Karangrayung</v>
      </c>
      <c r="E41" s="86">
        <f>'PER TRIWULAN'!X887</f>
        <v>92655000</v>
      </c>
      <c r="F41" s="75">
        <v>92655000</v>
      </c>
      <c r="G41" s="62">
        <v>18445000</v>
      </c>
      <c r="H41" s="62">
        <v>62799304</v>
      </c>
      <c r="I41" s="62">
        <v>10645000</v>
      </c>
      <c r="J41" s="62">
        <f t="shared" si="1"/>
        <v>91889304</v>
      </c>
      <c r="K41" s="59">
        <f t="shared" si="2"/>
        <v>0</v>
      </c>
      <c r="L41" s="59">
        <f t="shared" si="0"/>
        <v>765696</v>
      </c>
      <c r="M41" s="57">
        <f>'K8 SMP 2013'!V40-'3 BLANJA SMP 2013'!L41</f>
        <v>0</v>
      </c>
    </row>
    <row r="42" spans="2:13">
      <c r="B42" s="79">
        <f t="shared" si="3"/>
        <v>31</v>
      </c>
      <c r="C42" s="85" t="str">
        <f>'PER TRIWULAN'!I888</f>
        <v xml:space="preserve"> Kedungjati </v>
      </c>
      <c r="D42" s="85" t="str">
        <f>'PER TRIWULAN'!B888</f>
        <v>SMP NEGERI 1 KEDUNGJATI</v>
      </c>
      <c r="E42" s="86">
        <f>'PER TRIWULAN'!X888</f>
        <v>526820000</v>
      </c>
      <c r="F42" s="75">
        <v>526820000</v>
      </c>
      <c r="G42" s="62">
        <v>103531600</v>
      </c>
      <c r="H42" s="62">
        <v>382630950</v>
      </c>
      <c r="I42" s="62">
        <v>40657450</v>
      </c>
      <c r="J42" s="62">
        <f t="shared" si="1"/>
        <v>526820000</v>
      </c>
      <c r="K42" s="59">
        <f t="shared" si="2"/>
        <v>0</v>
      </c>
      <c r="L42" s="59">
        <f t="shared" si="0"/>
        <v>0</v>
      </c>
      <c r="M42" s="57">
        <f>'K8 SMP 2013'!V41-'3 BLANJA SMP 2013'!L42</f>
        <v>0</v>
      </c>
    </row>
    <row r="43" spans="2:13">
      <c r="B43" s="79">
        <f t="shared" si="3"/>
        <v>32</v>
      </c>
      <c r="C43" s="85" t="str">
        <f>'PER TRIWULAN'!I889</f>
        <v xml:space="preserve"> Kedungjati </v>
      </c>
      <c r="D43" s="85" t="str">
        <f>'PER TRIWULAN'!B889</f>
        <v>SMP NEGERI 2 KEDUNGJATI</v>
      </c>
      <c r="E43" s="86">
        <f>'PER TRIWULAN'!X889</f>
        <v>313820000</v>
      </c>
      <c r="F43" s="75">
        <v>313820000</v>
      </c>
      <c r="G43" s="62">
        <v>49700000</v>
      </c>
      <c r="H43" s="62">
        <v>237989847</v>
      </c>
      <c r="I43" s="62">
        <v>26088500</v>
      </c>
      <c r="J43" s="62">
        <f t="shared" si="1"/>
        <v>313778347</v>
      </c>
      <c r="K43" s="59">
        <f t="shared" si="2"/>
        <v>0</v>
      </c>
      <c r="L43" s="59">
        <f t="shared" si="0"/>
        <v>41653</v>
      </c>
      <c r="M43" s="57">
        <f>'K8 SMP 2013'!V42-'3 BLANJA SMP 2013'!L43</f>
        <v>0</v>
      </c>
    </row>
    <row r="44" spans="2:13">
      <c r="B44" s="79">
        <f t="shared" si="3"/>
        <v>33</v>
      </c>
      <c r="C44" s="85" t="str">
        <f>'PER TRIWULAN'!I890</f>
        <v xml:space="preserve"> Kedungjati </v>
      </c>
      <c r="D44" s="85" t="str">
        <f>'PER TRIWULAN'!B890</f>
        <v>SMP NEGERI 3 Satu Atap Kedungjati</v>
      </c>
      <c r="E44" s="86">
        <f>'PER TRIWULAN'!X890</f>
        <v>83425000</v>
      </c>
      <c r="F44" s="75"/>
      <c r="G44" s="62"/>
      <c r="H44" s="62"/>
      <c r="I44" s="62"/>
      <c r="J44" s="62">
        <f t="shared" si="1"/>
        <v>0</v>
      </c>
      <c r="K44" s="59">
        <f t="shared" si="2"/>
        <v>83425000</v>
      </c>
      <c r="L44" s="59">
        <f t="shared" ref="L44:L74" si="4">F44-J44</f>
        <v>0</v>
      </c>
      <c r="M44" s="57">
        <f>'K8 SMP 2013'!V43-'3 BLANJA SMP 2013'!L44</f>
        <v>1050</v>
      </c>
    </row>
    <row r="45" spans="2:13">
      <c r="B45" s="79">
        <f t="shared" si="3"/>
        <v>34</v>
      </c>
      <c r="C45" s="85" t="str">
        <f>'PER TRIWULAN'!I891</f>
        <v xml:space="preserve"> Kedungjati </v>
      </c>
      <c r="D45" s="85" t="str">
        <f>'PER TRIWULAN'!B891</f>
        <v>SMP NEGERI 4 Satu Atap Kedungjati</v>
      </c>
      <c r="E45" s="86">
        <f>'PER TRIWULAN'!X891</f>
        <v>109695000</v>
      </c>
      <c r="F45" s="75"/>
      <c r="G45" s="62"/>
      <c r="H45" s="62"/>
      <c r="I45" s="62"/>
      <c r="J45" s="62">
        <f t="shared" si="1"/>
        <v>0</v>
      </c>
      <c r="K45" s="59">
        <f t="shared" si="2"/>
        <v>109695000</v>
      </c>
      <c r="L45" s="59">
        <f t="shared" si="4"/>
        <v>0</v>
      </c>
      <c r="M45" s="57">
        <f>'K8 SMP 2013'!V44-'3 BLANJA SMP 2013'!L45</f>
        <v>0</v>
      </c>
    </row>
    <row r="46" spans="2:13">
      <c r="B46" s="79">
        <f t="shared" si="3"/>
        <v>35</v>
      </c>
      <c r="C46" s="85" t="str">
        <f>'PER TRIWULAN'!I892</f>
        <v xml:space="preserve"> Klambu </v>
      </c>
      <c r="D46" s="85" t="str">
        <f>'PER TRIWULAN'!B892</f>
        <v>SMP NEGERI 1 KLAMBU</v>
      </c>
      <c r="E46" s="86">
        <f>'PER TRIWULAN'!X892</f>
        <v>380560000</v>
      </c>
      <c r="F46" s="75">
        <v>380560000</v>
      </c>
      <c r="G46" s="62">
        <v>74840100</v>
      </c>
      <c r="H46" s="62">
        <v>300549853</v>
      </c>
      <c r="I46" s="62">
        <v>5170000</v>
      </c>
      <c r="J46" s="62">
        <f t="shared" si="1"/>
        <v>380559953</v>
      </c>
      <c r="K46" s="59">
        <f t="shared" si="2"/>
        <v>0</v>
      </c>
      <c r="L46" s="59">
        <f t="shared" si="4"/>
        <v>47</v>
      </c>
      <c r="M46" s="57">
        <f>'K8 SMP 2013'!V45-'3 BLANJA SMP 2013'!L46</f>
        <v>0</v>
      </c>
    </row>
    <row r="47" spans="2:13">
      <c r="B47" s="79">
        <f t="shared" si="3"/>
        <v>36</v>
      </c>
      <c r="C47" s="85" t="str">
        <f>'PER TRIWULAN'!I893</f>
        <v xml:space="preserve"> Klambu </v>
      </c>
      <c r="D47" s="85" t="str">
        <f>'PER TRIWULAN'!B893</f>
        <v>SMP NEGERI 2 Satu Atap Klambu</v>
      </c>
      <c r="E47" s="86">
        <f>'PER TRIWULAN'!X893</f>
        <v>88750000</v>
      </c>
      <c r="F47" s="75">
        <v>88750000</v>
      </c>
      <c r="G47" s="62">
        <v>29587300</v>
      </c>
      <c r="H47" s="62">
        <v>56007700</v>
      </c>
      <c r="I47" s="62">
        <v>3155000</v>
      </c>
      <c r="J47" s="62">
        <f t="shared" si="1"/>
        <v>88750000</v>
      </c>
      <c r="K47" s="59">
        <f t="shared" si="2"/>
        <v>0</v>
      </c>
      <c r="L47" s="59">
        <f t="shared" si="4"/>
        <v>0</v>
      </c>
      <c r="M47" s="57">
        <f>'K8 SMP 2013'!V46-'3 BLANJA SMP 2013'!L47</f>
        <v>0</v>
      </c>
    </row>
    <row r="48" spans="2:13">
      <c r="B48" s="79">
        <f t="shared" si="3"/>
        <v>37</v>
      </c>
      <c r="C48" s="85" t="str">
        <f>'PER TRIWULAN'!I894</f>
        <v xml:space="preserve"> Klambu </v>
      </c>
      <c r="D48" s="85" t="str">
        <f>'PER TRIWULAN'!B894</f>
        <v>SMPT NEGERI 1 Klambu</v>
      </c>
      <c r="E48" s="86">
        <f>'PER TRIWULAN'!X894</f>
        <v>49700000</v>
      </c>
      <c r="F48" s="75"/>
      <c r="G48" s="62"/>
      <c r="H48" s="62"/>
      <c r="I48" s="62"/>
      <c r="J48" s="62">
        <f t="shared" si="1"/>
        <v>0</v>
      </c>
      <c r="K48" s="59">
        <f t="shared" si="2"/>
        <v>49700000</v>
      </c>
      <c r="L48" s="59">
        <f t="shared" si="4"/>
        <v>0</v>
      </c>
      <c r="M48" s="57">
        <f>'K8 SMP 2013'!V47-'3 BLANJA SMP 2013'!L48</f>
        <v>0</v>
      </c>
    </row>
    <row r="49" spans="2:13">
      <c r="B49" s="79">
        <f t="shared" si="3"/>
        <v>38</v>
      </c>
      <c r="C49" s="85" t="str">
        <f>'PER TRIWULAN'!I895</f>
        <v xml:space="preserve"> Kradenan </v>
      </c>
      <c r="D49" s="85" t="str">
        <f>'PER TRIWULAN'!B895</f>
        <v>SMP NEGERI 1 KRADENAN</v>
      </c>
      <c r="E49" s="86">
        <f>'PER TRIWULAN'!X895</f>
        <v>745855000</v>
      </c>
      <c r="F49" s="75">
        <v>745855000</v>
      </c>
      <c r="G49" s="62">
        <v>125350000</v>
      </c>
      <c r="H49" s="62">
        <v>583587243</v>
      </c>
      <c r="I49" s="62">
        <v>36150000</v>
      </c>
      <c r="J49" s="62">
        <f t="shared" si="1"/>
        <v>745087243</v>
      </c>
      <c r="K49" s="59">
        <f t="shared" si="2"/>
        <v>0</v>
      </c>
      <c r="L49" s="59">
        <f t="shared" si="4"/>
        <v>767757</v>
      </c>
      <c r="M49" s="57">
        <f>'K8 SMP 2013'!V48-'3 BLANJA SMP 2013'!L49</f>
        <v>0</v>
      </c>
    </row>
    <row r="50" spans="2:13">
      <c r="B50" s="79">
        <f t="shared" si="3"/>
        <v>39</v>
      </c>
      <c r="C50" s="85" t="str">
        <f>'PER TRIWULAN'!I896</f>
        <v xml:space="preserve"> Kradenan </v>
      </c>
      <c r="D50" s="85" t="str">
        <f>'PER TRIWULAN'!B896</f>
        <v>SMP NEGERI 2 KRADENAN</v>
      </c>
      <c r="E50" s="86">
        <f>'PER TRIWULAN'!X896</f>
        <v>402925000</v>
      </c>
      <c r="F50" s="75">
        <v>402925000</v>
      </c>
      <c r="G50" s="62">
        <v>75960000</v>
      </c>
      <c r="H50" s="62">
        <v>302389925</v>
      </c>
      <c r="I50" s="62">
        <v>24575075</v>
      </c>
      <c r="J50" s="62">
        <f t="shared" si="1"/>
        <v>402925000</v>
      </c>
      <c r="K50" s="59">
        <f t="shared" si="2"/>
        <v>0</v>
      </c>
      <c r="L50" s="59">
        <f t="shared" si="4"/>
        <v>0</v>
      </c>
      <c r="M50" s="57">
        <f>'K8 SMP 2013'!V49-'3 BLANJA SMP 2013'!L50</f>
        <v>0</v>
      </c>
    </row>
    <row r="51" spans="2:13">
      <c r="B51" s="79">
        <f t="shared" si="3"/>
        <v>40</v>
      </c>
      <c r="C51" s="85" t="str">
        <f>'PER TRIWULAN'!I897</f>
        <v xml:space="preserve"> Kradenan </v>
      </c>
      <c r="D51" s="85" t="str">
        <f>'PER TRIWULAN'!B897</f>
        <v>SMP NEGERI 3 KRADENAN</v>
      </c>
      <c r="E51" s="86">
        <f>'PER TRIWULAN'!X897</f>
        <v>270865000</v>
      </c>
      <c r="F51" s="75">
        <v>270865000</v>
      </c>
      <c r="G51" s="62">
        <v>33459300</v>
      </c>
      <c r="H51" s="62">
        <v>224015700</v>
      </c>
      <c r="I51" s="62">
        <v>13390000</v>
      </c>
      <c r="J51" s="62">
        <f t="shared" si="1"/>
        <v>270865000</v>
      </c>
      <c r="K51" s="59">
        <f t="shared" si="2"/>
        <v>0</v>
      </c>
      <c r="L51" s="59">
        <f t="shared" si="4"/>
        <v>0</v>
      </c>
      <c r="M51" s="57">
        <f>'K8 SMP 2013'!V50-'3 BLANJA SMP 2013'!L51</f>
        <v>0</v>
      </c>
    </row>
    <row r="52" spans="2:13">
      <c r="B52" s="79">
        <f t="shared" si="3"/>
        <v>41</v>
      </c>
      <c r="C52" s="85" t="str">
        <f>'PER TRIWULAN'!I898</f>
        <v xml:space="preserve"> Kradenan </v>
      </c>
      <c r="D52" s="85" t="str">
        <f>'PER TRIWULAN'!B898</f>
        <v>SMP NEGERI 4 Satu Atap Kradenan</v>
      </c>
      <c r="E52" s="86">
        <f>'PER TRIWULAN'!X898</f>
        <v>40470000</v>
      </c>
      <c r="F52" s="75">
        <v>40470000</v>
      </c>
      <c r="G52" s="62">
        <v>22949000</v>
      </c>
      <c r="H52" s="62">
        <v>15551000</v>
      </c>
      <c r="I52" s="62">
        <v>1970000</v>
      </c>
      <c r="J52" s="62">
        <f t="shared" si="1"/>
        <v>40470000</v>
      </c>
      <c r="K52" s="59">
        <f t="shared" si="2"/>
        <v>0</v>
      </c>
      <c r="L52" s="59">
        <f t="shared" si="4"/>
        <v>0</v>
      </c>
      <c r="M52" s="57">
        <f>'K8 SMP 2013'!V51-'3 BLANJA SMP 2013'!L52</f>
        <v>0</v>
      </c>
    </row>
    <row r="53" spans="2:13">
      <c r="B53" s="79">
        <f t="shared" si="3"/>
        <v>42</v>
      </c>
      <c r="C53" s="85" t="str">
        <f>'PER TRIWULAN'!I899</f>
        <v xml:space="preserve"> Kradenan </v>
      </c>
      <c r="D53" s="85" t="str">
        <f>'PER TRIWULAN'!B899</f>
        <v>SMPT NEGERI 2 Kradenan</v>
      </c>
      <c r="E53" s="86">
        <f>'PER TRIWULAN'!X899</f>
        <v>10650000</v>
      </c>
      <c r="F53" s="75">
        <v>10650000</v>
      </c>
      <c r="G53" s="62"/>
      <c r="H53" s="62">
        <v>10650000</v>
      </c>
      <c r="I53" s="62"/>
      <c r="J53" s="62">
        <f t="shared" si="1"/>
        <v>10650000</v>
      </c>
      <c r="K53" s="59">
        <f t="shared" si="2"/>
        <v>0</v>
      </c>
      <c r="L53" s="59">
        <f t="shared" si="4"/>
        <v>0</v>
      </c>
      <c r="M53" s="57">
        <f>'K8 SMP 2013'!V52-'3 BLANJA SMP 2013'!L53</f>
        <v>0</v>
      </c>
    </row>
    <row r="54" spans="2:13">
      <c r="B54" s="79">
        <f t="shared" si="3"/>
        <v>43</v>
      </c>
      <c r="C54" s="85" t="str">
        <f>'PER TRIWULAN'!I900</f>
        <v xml:space="preserve"> Ngaringan </v>
      </c>
      <c r="D54" s="85" t="str">
        <f>'PER TRIWULAN'!B900</f>
        <v>SMP NEGERI 1 NGARINGAN</v>
      </c>
      <c r="E54" s="86">
        <f>'PER TRIWULAN'!X900</f>
        <v>499485000</v>
      </c>
      <c r="F54" s="75">
        <v>499485000</v>
      </c>
      <c r="G54" s="62">
        <v>98080000</v>
      </c>
      <c r="H54" s="62">
        <v>359689000</v>
      </c>
      <c r="I54" s="62">
        <v>41716000</v>
      </c>
      <c r="J54" s="62">
        <f t="shared" si="1"/>
        <v>499485000</v>
      </c>
      <c r="K54" s="59">
        <f t="shared" si="2"/>
        <v>0</v>
      </c>
      <c r="L54" s="59">
        <f t="shared" si="4"/>
        <v>0</v>
      </c>
      <c r="M54" s="57">
        <f>'K8 SMP 2013'!V53-'3 BLANJA SMP 2013'!L54</f>
        <v>0</v>
      </c>
    </row>
    <row r="55" spans="2:13">
      <c r="B55" s="79">
        <f t="shared" si="3"/>
        <v>44</v>
      </c>
      <c r="C55" s="85" t="str">
        <f>'PER TRIWULAN'!I901</f>
        <v xml:space="preserve"> Ngaringan </v>
      </c>
      <c r="D55" s="85" t="str">
        <f>'PER TRIWULAN'!B901</f>
        <v>SMP NEGERI 2 NGARINGAN</v>
      </c>
      <c r="E55" s="86">
        <f>'PER TRIWULAN'!X901</f>
        <v>212290000</v>
      </c>
      <c r="F55" s="75">
        <v>212290000</v>
      </c>
      <c r="G55" s="62">
        <v>42888000</v>
      </c>
      <c r="H55" s="62">
        <v>165002000</v>
      </c>
      <c r="I55" s="62">
        <v>4400000</v>
      </c>
      <c r="J55" s="62">
        <f t="shared" si="1"/>
        <v>212290000</v>
      </c>
      <c r="K55" s="59">
        <f t="shared" si="2"/>
        <v>0</v>
      </c>
      <c r="L55" s="59">
        <f t="shared" si="4"/>
        <v>0</v>
      </c>
      <c r="M55" s="57">
        <f>'K8 SMP 2013'!V54-'3 BLANJA SMP 2013'!L55</f>
        <v>0</v>
      </c>
    </row>
    <row r="56" spans="2:13">
      <c r="B56" s="79">
        <f t="shared" si="3"/>
        <v>45</v>
      </c>
      <c r="C56" s="85" t="str">
        <f>'PER TRIWULAN'!I902</f>
        <v xml:space="preserve"> Ngaringan </v>
      </c>
      <c r="D56" s="85" t="str">
        <f>'PER TRIWULAN'!B902</f>
        <v>SMP NEGERI 3 Satu Atap Ngaringan</v>
      </c>
      <c r="E56" s="86">
        <f>'PER TRIWULAN'!X902</f>
        <v>75615000</v>
      </c>
      <c r="F56" s="75">
        <v>75615000</v>
      </c>
      <c r="G56" s="62">
        <v>13800000</v>
      </c>
      <c r="H56" s="62">
        <v>59431500</v>
      </c>
      <c r="I56" s="62">
        <v>2168500</v>
      </c>
      <c r="J56" s="62">
        <f t="shared" si="1"/>
        <v>75400000</v>
      </c>
      <c r="K56" s="59">
        <f t="shared" si="2"/>
        <v>0</v>
      </c>
      <c r="L56" s="59">
        <f t="shared" si="4"/>
        <v>215000</v>
      </c>
      <c r="M56" s="57">
        <f>'K8 SMP 2013'!V55-'3 BLANJA SMP 2013'!L56</f>
        <v>0</v>
      </c>
    </row>
    <row r="57" spans="2:13">
      <c r="B57" s="79">
        <f t="shared" si="3"/>
        <v>46</v>
      </c>
      <c r="C57" s="85" t="str">
        <f>'PER TRIWULAN'!I903</f>
        <v xml:space="preserve"> Ngaringan </v>
      </c>
      <c r="D57" s="85" t="str">
        <f>'PER TRIWULAN'!B903</f>
        <v>SMP NEGERI 4 Satu Atap Ngaringan</v>
      </c>
      <c r="E57" s="86">
        <f>'PER TRIWULAN'!X903</f>
        <v>121055000</v>
      </c>
      <c r="F57" s="75">
        <v>121055000</v>
      </c>
      <c r="G57" s="62">
        <v>24211000</v>
      </c>
      <c r="H57" s="62">
        <v>89844000</v>
      </c>
      <c r="I57" s="62">
        <v>7000000</v>
      </c>
      <c r="J57" s="62">
        <f t="shared" si="1"/>
        <v>121055000</v>
      </c>
      <c r="K57" s="59">
        <f t="shared" si="2"/>
        <v>0</v>
      </c>
      <c r="L57" s="59">
        <f t="shared" si="4"/>
        <v>0</v>
      </c>
      <c r="M57" s="57">
        <f>'K8 SMP 2013'!V56-'3 BLANJA SMP 2013'!L57</f>
        <v>0</v>
      </c>
    </row>
    <row r="58" spans="2:13">
      <c r="B58" s="79">
        <f t="shared" si="3"/>
        <v>47</v>
      </c>
      <c r="C58" s="85" t="str">
        <f>'PER TRIWULAN'!I904</f>
        <v xml:space="preserve"> Penawangan </v>
      </c>
      <c r="D58" s="85" t="str">
        <f>'PER TRIWULAN'!B904</f>
        <v>SMP NEGERI 1 PENAWANGAN</v>
      </c>
      <c r="E58" s="86">
        <f>'PER TRIWULAN'!X904</f>
        <v>650005000</v>
      </c>
      <c r="F58" s="75">
        <v>650005000</v>
      </c>
      <c r="G58" s="62">
        <v>125856100</v>
      </c>
      <c r="H58" s="62">
        <v>507913531</v>
      </c>
      <c r="I58" s="62">
        <v>13641300</v>
      </c>
      <c r="J58" s="62">
        <f t="shared" si="1"/>
        <v>647410931</v>
      </c>
      <c r="K58" s="59">
        <f t="shared" si="2"/>
        <v>0</v>
      </c>
      <c r="L58" s="59">
        <f t="shared" si="4"/>
        <v>2594069</v>
      </c>
      <c r="M58" s="57">
        <f>'K8 SMP 2013'!V57-'3 BLANJA SMP 2013'!L58</f>
        <v>0</v>
      </c>
    </row>
    <row r="59" spans="2:13">
      <c r="B59" s="79">
        <f t="shared" si="3"/>
        <v>48</v>
      </c>
      <c r="C59" s="85" t="str">
        <f>'PER TRIWULAN'!I905</f>
        <v xml:space="preserve"> Penawangan </v>
      </c>
      <c r="D59" s="85" t="str">
        <f>'PER TRIWULAN'!B905</f>
        <v>SMP NEGERI 2 PENAWANGAN</v>
      </c>
      <c r="E59" s="86">
        <f>'PER TRIWULAN'!X905</f>
        <v>427420000</v>
      </c>
      <c r="F59" s="75">
        <v>427420000</v>
      </c>
      <c r="G59" s="62">
        <v>158549000</v>
      </c>
      <c r="H59" s="62">
        <v>258245964</v>
      </c>
      <c r="I59" s="62">
        <v>10625000</v>
      </c>
      <c r="J59" s="62">
        <f t="shared" si="1"/>
        <v>427419964</v>
      </c>
      <c r="K59" s="59">
        <f t="shared" si="2"/>
        <v>0</v>
      </c>
      <c r="L59" s="59">
        <f t="shared" si="4"/>
        <v>36</v>
      </c>
      <c r="M59" s="57">
        <f>'K8 SMP 2013'!V58-'3 BLANJA SMP 2013'!L59</f>
        <v>0</v>
      </c>
    </row>
    <row r="60" spans="2:13">
      <c r="B60" s="79">
        <f t="shared" si="3"/>
        <v>49</v>
      </c>
      <c r="C60" s="85" t="str">
        <f>'PER TRIWULAN'!I906</f>
        <v xml:space="preserve"> Penawangan </v>
      </c>
      <c r="D60" s="85" t="str">
        <f>'PER TRIWULAN'!B906</f>
        <v>SMPT NEGERI 1 Penawangan</v>
      </c>
      <c r="E60" s="86">
        <f>'PER TRIWULAN'!X906</f>
        <v>4260000</v>
      </c>
      <c r="F60" s="75">
        <v>4260000</v>
      </c>
      <c r="G60" s="62"/>
      <c r="H60" s="62">
        <v>4260000</v>
      </c>
      <c r="I60" s="62"/>
      <c r="J60" s="62">
        <f t="shared" si="1"/>
        <v>4260000</v>
      </c>
      <c r="K60" s="59">
        <f t="shared" si="2"/>
        <v>0</v>
      </c>
      <c r="L60" s="59">
        <f t="shared" si="4"/>
        <v>0</v>
      </c>
      <c r="M60" s="57">
        <f>'K8 SMP 2013'!V59-'3 BLANJA SMP 2013'!L60</f>
        <v>0</v>
      </c>
    </row>
    <row r="61" spans="2:13">
      <c r="B61" s="79">
        <f t="shared" si="3"/>
        <v>50</v>
      </c>
      <c r="C61" s="85" t="str">
        <f>'PER TRIWULAN'!I907</f>
        <v xml:space="preserve"> Penawangan </v>
      </c>
      <c r="D61" s="85" t="str">
        <f>'PER TRIWULAN'!B907</f>
        <v>SMPT NEGERI 2 Penawangan</v>
      </c>
      <c r="E61" s="86">
        <f>'PER TRIWULAN'!X907</f>
        <v>3195000</v>
      </c>
      <c r="F61" s="75"/>
      <c r="G61" s="62"/>
      <c r="H61" s="62"/>
      <c r="I61" s="62"/>
      <c r="J61" s="62">
        <f t="shared" si="1"/>
        <v>0</v>
      </c>
      <c r="K61" s="59">
        <f t="shared" si="2"/>
        <v>3195000</v>
      </c>
      <c r="L61" s="59">
        <f t="shared" si="4"/>
        <v>0</v>
      </c>
      <c r="M61" s="57">
        <f>'K8 SMP 2013'!V60-'3 BLANJA SMP 2013'!L61</f>
        <v>0</v>
      </c>
    </row>
    <row r="62" spans="2:13">
      <c r="B62" s="79">
        <f t="shared" si="3"/>
        <v>51</v>
      </c>
      <c r="C62" s="85" t="str">
        <f>'PER TRIWULAN'!I908</f>
        <v xml:space="preserve"> Penawangan </v>
      </c>
      <c r="D62" s="85" t="str">
        <f>'PER TRIWULAN'!B908</f>
        <v>SMP NEGERI 3 Satu Atap Penawangan</v>
      </c>
      <c r="E62" s="86">
        <f>'PER TRIWULAN'!X908</f>
        <v>30530000</v>
      </c>
      <c r="F62" s="75"/>
      <c r="G62" s="62"/>
      <c r="H62" s="62"/>
      <c r="I62" s="62"/>
      <c r="J62" s="62">
        <f t="shared" si="1"/>
        <v>0</v>
      </c>
      <c r="K62" s="59">
        <f t="shared" si="2"/>
        <v>30530000</v>
      </c>
      <c r="L62" s="59">
        <f t="shared" si="4"/>
        <v>0</v>
      </c>
      <c r="M62" s="57">
        <f>'K8 SMP 2013'!V61-'3 BLANJA SMP 2013'!L62</f>
        <v>0</v>
      </c>
    </row>
    <row r="63" spans="2:13">
      <c r="B63" s="79">
        <f t="shared" si="3"/>
        <v>52</v>
      </c>
      <c r="C63" s="85" t="str">
        <f>'PER TRIWULAN'!I909</f>
        <v xml:space="preserve"> Pulokulon </v>
      </c>
      <c r="D63" s="85" t="str">
        <f>'PER TRIWULAN'!B909</f>
        <v>SMP NEGERI 1 PULOKULON</v>
      </c>
      <c r="E63" s="86">
        <f>'PER TRIWULAN'!X909</f>
        <v>708225000</v>
      </c>
      <c r="F63" s="75">
        <v>708225000</v>
      </c>
      <c r="G63" s="62">
        <v>138100000</v>
      </c>
      <c r="H63" s="62">
        <v>430138970</v>
      </c>
      <c r="I63" s="62">
        <v>139986000</v>
      </c>
      <c r="J63" s="62">
        <f t="shared" si="1"/>
        <v>708224970</v>
      </c>
      <c r="K63" s="59">
        <f t="shared" si="2"/>
        <v>0</v>
      </c>
      <c r="L63" s="59">
        <f t="shared" si="4"/>
        <v>30</v>
      </c>
      <c r="M63" s="57">
        <f>'K8 SMP 2013'!V62-'3 BLANJA SMP 2013'!L63</f>
        <v>0</v>
      </c>
    </row>
    <row r="64" spans="2:13">
      <c r="B64" s="79">
        <f t="shared" si="3"/>
        <v>53</v>
      </c>
      <c r="C64" s="85" t="str">
        <f>'PER TRIWULAN'!I910</f>
        <v xml:space="preserve"> Pulokulon </v>
      </c>
      <c r="D64" s="85" t="str">
        <f>'PER TRIWULAN'!B910</f>
        <v>SMP NEGERI 3 PULOKULON</v>
      </c>
      <c r="E64" s="86">
        <f>'PER TRIWULAN'!X910</f>
        <v>162945000</v>
      </c>
      <c r="F64" s="75"/>
      <c r="G64" s="62"/>
      <c r="H64" s="62"/>
      <c r="I64" s="62"/>
      <c r="J64" s="62">
        <f t="shared" si="1"/>
        <v>0</v>
      </c>
      <c r="K64" s="59">
        <f t="shared" si="2"/>
        <v>162945000</v>
      </c>
      <c r="L64" s="59">
        <f t="shared" si="4"/>
        <v>0</v>
      </c>
      <c r="M64" s="57">
        <f>'K8 SMP 2013'!V63-'3 BLANJA SMP 2013'!L64</f>
        <v>0</v>
      </c>
    </row>
    <row r="65" spans="2:13">
      <c r="B65" s="79">
        <f t="shared" si="3"/>
        <v>54</v>
      </c>
      <c r="C65" s="85" t="str">
        <f>'PER TRIWULAN'!I911</f>
        <v xml:space="preserve"> Pulokulon </v>
      </c>
      <c r="D65" s="85" t="str">
        <f>'PER TRIWULAN'!B911</f>
        <v>SMP NEGERI 4 SATU ATAP PULOKULON</v>
      </c>
      <c r="E65" s="86">
        <f>'PER TRIWULAN'!X911</f>
        <v>145195000</v>
      </c>
      <c r="F65" s="75">
        <v>145195000</v>
      </c>
      <c r="G65" s="62">
        <v>27600000</v>
      </c>
      <c r="H65" s="62">
        <v>99795000</v>
      </c>
      <c r="I65" s="62">
        <v>17800000</v>
      </c>
      <c r="J65" s="62">
        <f t="shared" si="1"/>
        <v>145195000</v>
      </c>
      <c r="K65" s="59">
        <f t="shared" si="2"/>
        <v>0</v>
      </c>
      <c r="L65" s="59">
        <f t="shared" si="4"/>
        <v>0</v>
      </c>
      <c r="M65" s="57">
        <f>'K8 SMP 2013'!V64-'3 BLANJA SMP 2013'!L65</f>
        <v>0</v>
      </c>
    </row>
    <row r="66" spans="2:13">
      <c r="B66" s="79">
        <f t="shared" si="3"/>
        <v>55</v>
      </c>
      <c r="C66" s="85" t="str">
        <f>'PER TRIWULAN'!I912</f>
        <v xml:space="preserve"> Pulokulon </v>
      </c>
      <c r="D66" s="85" t="str">
        <f>'PER TRIWULAN'!B912</f>
        <v>SMP NEGERI 2 PULOKULON</v>
      </c>
      <c r="E66" s="86">
        <f>'PER TRIWULAN'!X912</f>
        <v>396890000</v>
      </c>
      <c r="F66" s="75"/>
      <c r="G66" s="62"/>
      <c r="H66" s="62"/>
      <c r="I66" s="62"/>
      <c r="J66" s="62">
        <f t="shared" si="1"/>
        <v>0</v>
      </c>
      <c r="K66" s="59">
        <f t="shared" si="2"/>
        <v>396890000</v>
      </c>
      <c r="L66" s="59">
        <f t="shared" si="4"/>
        <v>0</v>
      </c>
      <c r="M66" s="57">
        <f>'K8 SMP 2013'!V65-'3 BLANJA SMP 2013'!L66</f>
        <v>0</v>
      </c>
    </row>
    <row r="67" spans="2:13">
      <c r="B67" s="79">
        <f t="shared" si="3"/>
        <v>56</v>
      </c>
      <c r="C67" s="85" t="str">
        <f>'PER TRIWULAN'!I913</f>
        <v xml:space="preserve"> Purwodadi </v>
      </c>
      <c r="D67" s="85" t="str">
        <f>'PER TRIWULAN'!B913</f>
        <v>SMP NEGERI 1 PURWODADI</v>
      </c>
      <c r="E67" s="86">
        <f>'PER TRIWULAN'!X913</f>
        <v>468245000</v>
      </c>
      <c r="F67" s="75">
        <v>468245000</v>
      </c>
      <c r="G67" s="62">
        <v>113819750</v>
      </c>
      <c r="H67" s="62">
        <v>268154668</v>
      </c>
      <c r="I67" s="62">
        <v>27970500</v>
      </c>
      <c r="J67" s="62">
        <f t="shared" si="1"/>
        <v>409944918</v>
      </c>
      <c r="K67" s="59">
        <f t="shared" si="2"/>
        <v>0</v>
      </c>
      <c r="L67" s="59">
        <f t="shared" si="4"/>
        <v>58300082</v>
      </c>
      <c r="M67" s="57">
        <f>'K8 SMP 2013'!V66-'3 BLANJA SMP 2013'!L67</f>
        <v>0</v>
      </c>
    </row>
    <row r="68" spans="2:13">
      <c r="B68" s="79">
        <f t="shared" si="3"/>
        <v>57</v>
      </c>
      <c r="C68" s="85" t="str">
        <f>'PER TRIWULAN'!I914</f>
        <v xml:space="preserve"> Purwodadi </v>
      </c>
      <c r="D68" s="85" t="str">
        <f>'PER TRIWULAN'!B914</f>
        <v>SMP NEGERI 2 PURWODADI</v>
      </c>
      <c r="E68" s="86">
        <f>'PER TRIWULAN'!X914</f>
        <v>625865000</v>
      </c>
      <c r="F68" s="75"/>
      <c r="G68" s="62"/>
      <c r="H68" s="62"/>
      <c r="I68" s="62"/>
      <c r="J68" s="62">
        <f t="shared" si="1"/>
        <v>0</v>
      </c>
      <c r="K68" s="59">
        <f t="shared" si="2"/>
        <v>625865000</v>
      </c>
      <c r="L68" s="59">
        <f t="shared" si="4"/>
        <v>0</v>
      </c>
      <c r="M68" s="57">
        <f>'K8 SMP 2013'!V67-'3 BLANJA SMP 2013'!L68</f>
        <v>0</v>
      </c>
    </row>
    <row r="69" spans="2:13">
      <c r="B69" s="79">
        <f t="shared" si="3"/>
        <v>58</v>
      </c>
      <c r="C69" s="85" t="str">
        <f>'PER TRIWULAN'!I915</f>
        <v xml:space="preserve"> Purwodadi </v>
      </c>
      <c r="D69" s="85" t="str">
        <f>'PER TRIWULAN'!B915</f>
        <v>SMP NEGERI 3 PURWODADI</v>
      </c>
      <c r="E69" s="86">
        <f>'PER TRIWULAN'!X915</f>
        <v>895310000</v>
      </c>
      <c r="F69" s="75">
        <v>895310000</v>
      </c>
      <c r="G69" s="62">
        <v>168664500</v>
      </c>
      <c r="H69" s="62">
        <v>655086419</v>
      </c>
      <c r="I69" s="62">
        <v>53900000</v>
      </c>
      <c r="J69" s="62">
        <f t="shared" si="1"/>
        <v>877650919</v>
      </c>
      <c r="K69" s="59">
        <f t="shared" si="2"/>
        <v>0</v>
      </c>
      <c r="L69" s="59">
        <f t="shared" si="4"/>
        <v>17659081</v>
      </c>
      <c r="M69" s="57">
        <f>'K8 SMP 2013'!V68-'3 BLANJA SMP 2013'!L69</f>
        <v>0</v>
      </c>
    </row>
    <row r="70" spans="2:13">
      <c r="B70" s="79">
        <f t="shared" si="3"/>
        <v>59</v>
      </c>
      <c r="C70" s="85" t="str">
        <f>'PER TRIWULAN'!I916</f>
        <v xml:space="preserve"> Purwodadi </v>
      </c>
      <c r="D70" s="85" t="str">
        <f>'PER TRIWULAN'!B916</f>
        <v>SMP NEGERI 4 PURWODADI</v>
      </c>
      <c r="E70" s="86">
        <f>'PER TRIWULAN'!X916</f>
        <v>585750000</v>
      </c>
      <c r="F70" s="75">
        <v>585750000</v>
      </c>
      <c r="G70" s="62">
        <v>117122200</v>
      </c>
      <c r="H70" s="62">
        <v>441721600</v>
      </c>
      <c r="I70" s="62">
        <v>26906200</v>
      </c>
      <c r="J70" s="62">
        <f t="shared" si="1"/>
        <v>585750000</v>
      </c>
      <c r="K70" s="59">
        <f t="shared" si="2"/>
        <v>0</v>
      </c>
      <c r="L70" s="59">
        <f t="shared" si="4"/>
        <v>0</v>
      </c>
      <c r="M70" s="57">
        <f>'K8 SMP 2013'!V69-'3 BLANJA SMP 2013'!L70</f>
        <v>0</v>
      </c>
    </row>
    <row r="71" spans="2:13">
      <c r="B71" s="79">
        <f t="shared" si="3"/>
        <v>60</v>
      </c>
      <c r="C71" s="85" t="str">
        <f>'PER TRIWULAN'!I917</f>
        <v xml:space="preserve"> Purwodadi </v>
      </c>
      <c r="D71" s="85" t="str">
        <f>'PER TRIWULAN'!B917</f>
        <v>SMP NEGERI 5 PURWODADI</v>
      </c>
      <c r="E71" s="86">
        <f>'PER TRIWULAN'!X917</f>
        <v>614150000</v>
      </c>
      <c r="F71" s="75">
        <v>614150000</v>
      </c>
      <c r="G71" s="62">
        <v>121066900</v>
      </c>
      <c r="H71" s="62">
        <v>433156226</v>
      </c>
      <c r="I71" s="62">
        <v>43202000</v>
      </c>
      <c r="J71" s="62">
        <f t="shared" si="1"/>
        <v>597425126</v>
      </c>
      <c r="K71" s="59">
        <f t="shared" si="2"/>
        <v>0</v>
      </c>
      <c r="L71" s="59">
        <f t="shared" si="4"/>
        <v>16724874</v>
      </c>
      <c r="M71" s="57">
        <f>'K8 SMP 2013'!V70-'3 BLANJA SMP 2013'!L71</f>
        <v>0</v>
      </c>
    </row>
    <row r="72" spans="2:13">
      <c r="B72" s="79">
        <f t="shared" si="3"/>
        <v>61</v>
      </c>
      <c r="C72" s="85" t="str">
        <f>'PER TRIWULAN'!I918</f>
        <v xml:space="preserve"> Purwodadi </v>
      </c>
      <c r="D72" s="85" t="str">
        <f>'PER TRIWULAN'!B918</f>
        <v>SMP NEGERI 6 PURWODADI</v>
      </c>
      <c r="E72" s="86">
        <f>'PER TRIWULAN'!X918</f>
        <v>695445000</v>
      </c>
      <c r="F72" s="75"/>
      <c r="G72" s="62"/>
      <c r="H72" s="62"/>
      <c r="I72" s="62"/>
      <c r="J72" s="62">
        <f t="shared" si="1"/>
        <v>0</v>
      </c>
      <c r="K72" s="59">
        <f t="shared" si="2"/>
        <v>695445000</v>
      </c>
      <c r="L72" s="59">
        <f t="shared" si="4"/>
        <v>0</v>
      </c>
      <c r="M72" s="57">
        <f>'K8 SMP 2013'!V71-'3 BLANJA SMP 2013'!L72</f>
        <v>0</v>
      </c>
    </row>
    <row r="73" spans="2:13">
      <c r="B73" s="79">
        <f t="shared" si="3"/>
        <v>62</v>
      </c>
      <c r="C73" s="85" t="str">
        <f>'PER TRIWULAN'!I919</f>
        <v xml:space="preserve"> Purwodadi </v>
      </c>
      <c r="D73" s="85" t="str">
        <f>'PER TRIWULAN'!B919</f>
        <v>SMP NEGERI 7 PURWODADI</v>
      </c>
      <c r="E73" s="86">
        <f>'PER TRIWULAN'!X919</f>
        <v>561965000</v>
      </c>
      <c r="F73" s="75">
        <v>561965000</v>
      </c>
      <c r="G73" s="62">
        <v>111918200</v>
      </c>
      <c r="H73" s="62">
        <v>293043844</v>
      </c>
      <c r="I73" s="62">
        <v>52982000</v>
      </c>
      <c r="J73" s="62">
        <f t="shared" si="1"/>
        <v>457944044</v>
      </c>
      <c r="K73" s="59">
        <f t="shared" si="2"/>
        <v>0</v>
      </c>
      <c r="L73" s="59">
        <f t="shared" si="4"/>
        <v>104020956</v>
      </c>
      <c r="M73" s="57">
        <f>'K8 SMP 2013'!V72-'3 BLANJA SMP 2013'!L73</f>
        <v>0</v>
      </c>
    </row>
    <row r="74" spans="2:13">
      <c r="B74" s="79">
        <f t="shared" si="3"/>
        <v>63</v>
      </c>
      <c r="C74" s="85" t="str">
        <f>'PER TRIWULAN'!I921</f>
        <v xml:space="preserve"> Purwodadi </v>
      </c>
      <c r="D74" s="85" t="str">
        <f>'PER TRIWULAN'!B921</f>
        <v>SMPT NEGERI  4 Purwodadi</v>
      </c>
      <c r="E74" s="86">
        <f>'PER TRIWULAN'!X921</f>
        <v>17040000</v>
      </c>
      <c r="F74" s="75">
        <v>16862500</v>
      </c>
      <c r="G74" s="62">
        <v>13753600</v>
      </c>
      <c r="H74" s="62">
        <v>3108900</v>
      </c>
      <c r="I74" s="62"/>
      <c r="J74" s="62">
        <f t="shared" si="1"/>
        <v>16862500</v>
      </c>
      <c r="K74" s="59">
        <f t="shared" si="2"/>
        <v>177500</v>
      </c>
      <c r="L74" s="59">
        <f t="shared" si="4"/>
        <v>0</v>
      </c>
      <c r="M74" s="57">
        <f>'K8 SMP 2013'!V74-'3 BLANJA SMP 2013'!L74</f>
        <v>0</v>
      </c>
    </row>
    <row r="75" spans="2:13">
      <c r="B75" s="79">
        <f t="shared" si="3"/>
        <v>64</v>
      </c>
      <c r="C75" s="85" t="str">
        <f>'PER TRIWULAN'!I922</f>
        <v xml:space="preserve"> Tanggungharjo </v>
      </c>
      <c r="D75" s="85" t="str">
        <f>'PER TRIWULAN'!B922</f>
        <v>SMP NEGERI 1TANGGUNGHARJO</v>
      </c>
      <c r="E75" s="86">
        <f>'PER TRIWULAN'!X922</f>
        <v>490965000</v>
      </c>
      <c r="F75" s="75">
        <v>490965000</v>
      </c>
      <c r="G75" s="62">
        <v>84215000</v>
      </c>
      <c r="H75" s="62">
        <v>399560000</v>
      </c>
      <c r="I75" s="62">
        <v>7190000</v>
      </c>
      <c r="J75" s="62">
        <f t="shared" ref="J75:J92" si="5">SUM(G75:I75)</f>
        <v>490965000</v>
      </c>
      <c r="K75" s="59">
        <f t="shared" si="2"/>
        <v>0</v>
      </c>
      <c r="L75" s="59">
        <f t="shared" ref="L75:L93" si="6">F75-J75</f>
        <v>0</v>
      </c>
      <c r="M75" s="57">
        <f>'K8 SMP 2013'!V75-'3 BLANJA SMP 2013'!L75</f>
        <v>0</v>
      </c>
    </row>
    <row r="76" spans="2:13">
      <c r="B76" s="79">
        <f t="shared" si="3"/>
        <v>65</v>
      </c>
      <c r="C76" s="85" t="str">
        <f>'PER TRIWULAN'!I923</f>
        <v xml:space="preserve"> Tanggungharjo </v>
      </c>
      <c r="D76" s="85" t="str">
        <f>'PER TRIWULAN'!B923</f>
        <v>SMP NEGERI 2 TANGGUNGHARJO</v>
      </c>
      <c r="E76" s="86">
        <f>'PER TRIWULAN'!X923</f>
        <v>254535000</v>
      </c>
      <c r="F76" s="75">
        <v>254535000</v>
      </c>
      <c r="G76" s="62">
        <v>50820000</v>
      </c>
      <c r="H76" s="62">
        <v>194074893</v>
      </c>
      <c r="I76" s="62">
        <v>9640000</v>
      </c>
      <c r="J76" s="62">
        <f t="shared" si="5"/>
        <v>254534893</v>
      </c>
      <c r="K76" s="59">
        <f t="shared" si="2"/>
        <v>0</v>
      </c>
      <c r="L76" s="59">
        <f t="shared" si="6"/>
        <v>107</v>
      </c>
      <c r="M76" s="57">
        <f>'K8 SMP 2013'!V76-'3 BLANJA SMP 2013'!L76</f>
        <v>0</v>
      </c>
    </row>
    <row r="77" spans="2:13">
      <c r="B77" s="79">
        <f t="shared" si="3"/>
        <v>66</v>
      </c>
      <c r="C77" s="85" t="str">
        <f>'PER TRIWULAN'!I924</f>
        <v xml:space="preserve"> Tawangharjo </v>
      </c>
      <c r="D77" s="85" t="str">
        <f>'PER TRIWULAN'!B924</f>
        <v>SMP NEGERI 1 TAWANGHARJO</v>
      </c>
      <c r="E77" s="86">
        <f>'PER TRIWULAN'!X924</f>
        <v>643970000</v>
      </c>
      <c r="F77" s="75">
        <v>643970000</v>
      </c>
      <c r="G77" s="62">
        <v>128493500</v>
      </c>
      <c r="H77" s="62">
        <v>470041972</v>
      </c>
      <c r="I77" s="62">
        <v>44128500</v>
      </c>
      <c r="J77" s="62">
        <f t="shared" si="5"/>
        <v>642663972</v>
      </c>
      <c r="K77" s="59">
        <f t="shared" ref="K77:K92" si="7">E77-F77</f>
        <v>0</v>
      </c>
      <c r="L77" s="59">
        <f t="shared" si="6"/>
        <v>1306028</v>
      </c>
      <c r="M77" s="57">
        <f>'K8 SMP 2013'!V77-'3 BLANJA SMP 2013'!L77</f>
        <v>0</v>
      </c>
    </row>
    <row r="78" spans="2:13">
      <c r="B78" s="79">
        <f t="shared" ref="B78:B92" si="8">B77+1</f>
        <v>67</v>
      </c>
      <c r="C78" s="85" t="str">
        <f>'PER TRIWULAN'!I925</f>
        <v xml:space="preserve"> Tawangharjo </v>
      </c>
      <c r="D78" s="85" t="str">
        <f>'PER TRIWULAN'!B925</f>
        <v>SMP NEGERI 2 TAWANGHARJO</v>
      </c>
      <c r="E78" s="86">
        <f>'PER TRIWULAN'!X925</f>
        <v>315950000</v>
      </c>
      <c r="F78" s="75"/>
      <c r="G78" s="62"/>
      <c r="H78" s="62"/>
      <c r="I78" s="62"/>
      <c r="J78" s="62">
        <f t="shared" si="5"/>
        <v>0</v>
      </c>
      <c r="K78" s="59">
        <f t="shared" si="7"/>
        <v>315950000</v>
      </c>
      <c r="L78" s="59">
        <f t="shared" si="6"/>
        <v>0</v>
      </c>
      <c r="M78" s="57">
        <f>'K8 SMP 2013'!V78-'3 BLANJA SMP 2013'!L78</f>
        <v>0</v>
      </c>
    </row>
    <row r="79" spans="2:13">
      <c r="B79" s="79">
        <f t="shared" si="8"/>
        <v>68</v>
      </c>
      <c r="C79" s="85" t="str">
        <f>'PER TRIWULAN'!I926</f>
        <v xml:space="preserve"> Tawangharjo </v>
      </c>
      <c r="D79" s="85" t="str">
        <f>'PER TRIWULAN'!B926</f>
        <v>SMP NEGERI 3 Satu Atap Tawangharjo</v>
      </c>
      <c r="E79" s="86">
        <f>'PER TRIWULAN'!X926</f>
        <v>19170000</v>
      </c>
      <c r="F79" s="75">
        <v>19170000</v>
      </c>
      <c r="G79" s="62">
        <v>3834000</v>
      </c>
      <c r="H79" s="62">
        <v>14086000</v>
      </c>
      <c r="I79" s="62">
        <v>1250000</v>
      </c>
      <c r="J79" s="62">
        <f t="shared" si="5"/>
        <v>19170000</v>
      </c>
      <c r="K79" s="59">
        <f t="shared" si="7"/>
        <v>0</v>
      </c>
      <c r="L79" s="59">
        <f t="shared" si="6"/>
        <v>0</v>
      </c>
      <c r="M79" s="57">
        <f>'K8 SMP 2013'!V79-'3 BLANJA SMP 2013'!L79</f>
        <v>0</v>
      </c>
    </row>
    <row r="80" spans="2:13">
      <c r="B80" s="79">
        <f t="shared" si="8"/>
        <v>69</v>
      </c>
      <c r="C80" s="85" t="str">
        <f>'PER TRIWULAN'!I927</f>
        <v xml:space="preserve"> Tegowanu </v>
      </c>
      <c r="D80" s="85" t="str">
        <f>'PER TRIWULAN'!B927</f>
        <v>SMP NEGERI 1 TEGOWANU</v>
      </c>
      <c r="E80" s="86">
        <f>'PER TRIWULAN'!X927</f>
        <v>598885000</v>
      </c>
      <c r="F80" s="75">
        <v>598885000</v>
      </c>
      <c r="G80" s="62">
        <v>118794550</v>
      </c>
      <c r="H80" s="62">
        <v>433615450</v>
      </c>
      <c r="I80" s="62">
        <v>46475000</v>
      </c>
      <c r="J80" s="62">
        <f t="shared" si="5"/>
        <v>598885000</v>
      </c>
      <c r="K80" s="59">
        <f t="shared" si="7"/>
        <v>0</v>
      </c>
      <c r="L80" s="59">
        <f t="shared" si="6"/>
        <v>0</v>
      </c>
      <c r="M80" s="57">
        <f>'K8 SMP 2013'!V80-'3 BLANJA SMP 2013'!L80</f>
        <v>0</v>
      </c>
    </row>
    <row r="81" spans="2:22">
      <c r="B81" s="79">
        <f t="shared" si="8"/>
        <v>70</v>
      </c>
      <c r="C81" s="85" t="str">
        <f>'PER TRIWULAN'!I928</f>
        <v xml:space="preserve"> Tegowanu </v>
      </c>
      <c r="D81" s="85" t="str">
        <f>'PER TRIWULAN'!B928</f>
        <v>SMP NEGERI 2 TEGOWANU</v>
      </c>
      <c r="E81" s="86">
        <f>'PER TRIWULAN'!X928</f>
        <v>444815000</v>
      </c>
      <c r="F81" s="75">
        <v>444815000</v>
      </c>
      <c r="G81" s="62">
        <v>82142900</v>
      </c>
      <c r="H81" s="62">
        <v>307631600</v>
      </c>
      <c r="I81" s="62">
        <v>55040500</v>
      </c>
      <c r="J81" s="62">
        <f t="shared" si="5"/>
        <v>444815000</v>
      </c>
      <c r="K81" s="59">
        <f t="shared" si="7"/>
        <v>0</v>
      </c>
      <c r="L81" s="59">
        <f t="shared" si="6"/>
        <v>0</v>
      </c>
      <c r="M81" s="57">
        <f>'K8 SMP 2013'!V81-'3 BLANJA SMP 2013'!L81</f>
        <v>0</v>
      </c>
    </row>
    <row r="82" spans="2:22">
      <c r="B82" s="79">
        <f t="shared" si="8"/>
        <v>71</v>
      </c>
      <c r="C82" s="85" t="str">
        <f>'PER TRIWULAN'!I929</f>
        <v xml:space="preserve"> Tegowanu </v>
      </c>
      <c r="D82" s="85" t="str">
        <f>'PER TRIWULAN'!B929</f>
        <v>SMP NEGERI 3 TEGOWANU</v>
      </c>
      <c r="E82" s="86">
        <f>'PER TRIWULAN'!X929</f>
        <v>150875000</v>
      </c>
      <c r="F82" s="75">
        <v>150875000</v>
      </c>
      <c r="G82" s="62">
        <v>27660000</v>
      </c>
      <c r="H82" s="62">
        <v>123211316</v>
      </c>
      <c r="I82" s="62"/>
      <c r="J82" s="62">
        <f t="shared" si="5"/>
        <v>150871316</v>
      </c>
      <c r="K82" s="59">
        <f t="shared" si="7"/>
        <v>0</v>
      </c>
      <c r="L82" s="59">
        <f t="shared" si="6"/>
        <v>3684</v>
      </c>
      <c r="M82" s="57">
        <f>'K8 SMP 2013'!V82-'3 BLANJA SMP 2013'!L82</f>
        <v>0</v>
      </c>
    </row>
    <row r="83" spans="2:22">
      <c r="B83" s="79">
        <f t="shared" si="8"/>
        <v>72</v>
      </c>
      <c r="C83" s="85" t="str">
        <f>'PER TRIWULAN'!I930</f>
        <v xml:space="preserve"> Toroh </v>
      </c>
      <c r="D83" s="85" t="str">
        <f>'PER TRIWULAN'!B930</f>
        <v>SMP NEGERI 1 TOROH</v>
      </c>
      <c r="E83" s="86">
        <f>'PER TRIWULAN'!X930</f>
        <v>630480000</v>
      </c>
      <c r="F83" s="75">
        <v>630302500</v>
      </c>
      <c r="G83" s="62">
        <v>125979150</v>
      </c>
      <c r="H83" s="62">
        <v>458034139</v>
      </c>
      <c r="I83" s="62">
        <v>40632600</v>
      </c>
      <c r="J83" s="62">
        <f t="shared" si="5"/>
        <v>624645889</v>
      </c>
      <c r="K83" s="59">
        <f t="shared" si="7"/>
        <v>177500</v>
      </c>
      <c r="L83" s="59">
        <f t="shared" si="6"/>
        <v>5656611</v>
      </c>
      <c r="M83" s="57">
        <f>'K8 SMP 2013'!V83-'3 BLANJA SMP 2013'!L83</f>
        <v>0</v>
      </c>
    </row>
    <row r="84" spans="2:22">
      <c r="B84" s="79">
        <f t="shared" si="8"/>
        <v>73</v>
      </c>
      <c r="C84" s="85" t="str">
        <f>'PER TRIWULAN'!I931</f>
        <v xml:space="preserve"> Toroh </v>
      </c>
      <c r="D84" s="85" t="str">
        <f>'PER TRIWULAN'!B931</f>
        <v>SMP NEGERI 2 TOROH</v>
      </c>
      <c r="E84" s="86">
        <f>'PER TRIWULAN'!X931</f>
        <v>792360000</v>
      </c>
      <c r="F84" s="75">
        <v>792360000</v>
      </c>
      <c r="G84" s="62">
        <v>158385500</v>
      </c>
      <c r="H84" s="62">
        <v>512212644</v>
      </c>
      <c r="I84" s="62">
        <v>87216400</v>
      </c>
      <c r="J84" s="62">
        <f t="shared" si="5"/>
        <v>757814544</v>
      </c>
      <c r="K84" s="59">
        <f t="shared" si="7"/>
        <v>0</v>
      </c>
      <c r="L84" s="59">
        <f t="shared" si="6"/>
        <v>34545456</v>
      </c>
      <c r="M84" s="57">
        <f>'K8 SMP 2013'!V84-'3 BLANJA SMP 2013'!L84</f>
        <v>0</v>
      </c>
    </row>
    <row r="85" spans="2:22">
      <c r="B85" s="79">
        <f t="shared" si="8"/>
        <v>74</v>
      </c>
      <c r="C85" s="85" t="str">
        <f>'PER TRIWULAN'!I932</f>
        <v xml:space="preserve"> Toroh </v>
      </c>
      <c r="D85" s="85" t="str">
        <f>'PER TRIWULAN'!B932</f>
        <v>SMP NEGERI 3 Satu Atap Toroh</v>
      </c>
      <c r="E85" s="86">
        <f>'PER TRIWULAN'!X932</f>
        <v>95850000</v>
      </c>
      <c r="F85" s="75">
        <v>95850000</v>
      </c>
      <c r="G85" s="62">
        <v>27113500</v>
      </c>
      <c r="H85" s="62">
        <v>60036500</v>
      </c>
      <c r="I85" s="62">
        <v>8700000</v>
      </c>
      <c r="J85" s="62">
        <f t="shared" si="5"/>
        <v>95850000</v>
      </c>
      <c r="K85" s="59">
        <f t="shared" si="7"/>
        <v>0</v>
      </c>
      <c r="L85" s="59">
        <f t="shared" si="6"/>
        <v>0</v>
      </c>
      <c r="M85" s="57">
        <f>'K8 SMP 2013'!V85-'3 BLANJA SMP 2013'!L85</f>
        <v>0</v>
      </c>
    </row>
    <row r="86" spans="2:22">
      <c r="B86" s="79">
        <f t="shared" si="8"/>
        <v>75</v>
      </c>
      <c r="C86" s="85" t="str">
        <f>'PER TRIWULAN'!I933</f>
        <v xml:space="preserve"> Wirosari </v>
      </c>
      <c r="D86" s="85" t="str">
        <f>'PER TRIWULAN'!B933</f>
        <v>SMP NEGERI 1 WIROSARI</v>
      </c>
      <c r="E86" s="86">
        <f>'PER TRIWULAN'!X933</f>
        <v>806205000</v>
      </c>
      <c r="F86" s="75">
        <v>806205000</v>
      </c>
      <c r="G86" s="62">
        <v>147532000</v>
      </c>
      <c r="H86" s="62">
        <v>650913724</v>
      </c>
      <c r="I86" s="62">
        <v>7075000</v>
      </c>
      <c r="J86" s="62">
        <f t="shared" si="5"/>
        <v>805520724</v>
      </c>
      <c r="K86" s="59">
        <f t="shared" si="7"/>
        <v>0</v>
      </c>
      <c r="L86" s="59">
        <f t="shared" si="6"/>
        <v>684276</v>
      </c>
      <c r="M86" s="57">
        <f>'K8 SMP 2013'!V86-'3 BLANJA SMP 2013'!L86</f>
        <v>0</v>
      </c>
    </row>
    <row r="87" spans="2:22">
      <c r="B87" s="79">
        <f t="shared" si="8"/>
        <v>76</v>
      </c>
      <c r="C87" s="85" t="str">
        <f>'PER TRIWULAN'!I934</f>
        <v xml:space="preserve"> Wirosari </v>
      </c>
      <c r="D87" s="85" t="str">
        <f>'PER TRIWULAN'!B934</f>
        <v>SMP NEGERI 2 WIROSARI</v>
      </c>
      <c r="E87" s="86">
        <f>'PER TRIWULAN'!X934</f>
        <v>386595000</v>
      </c>
      <c r="F87" s="75">
        <v>386595000</v>
      </c>
      <c r="G87" s="62">
        <v>76998000</v>
      </c>
      <c r="H87" s="62">
        <v>274876144</v>
      </c>
      <c r="I87" s="62">
        <v>34600000</v>
      </c>
      <c r="J87" s="62">
        <f t="shared" si="5"/>
        <v>386474144</v>
      </c>
      <c r="K87" s="59">
        <f t="shared" si="7"/>
        <v>0</v>
      </c>
      <c r="L87" s="59">
        <f t="shared" si="6"/>
        <v>120856</v>
      </c>
      <c r="M87" s="57">
        <f>'K8 SMP 2013'!V87-'3 BLANJA SMP 2013'!L87</f>
        <v>0</v>
      </c>
    </row>
    <row r="88" spans="2:22">
      <c r="B88" s="79">
        <f t="shared" si="8"/>
        <v>77</v>
      </c>
      <c r="C88" s="85" t="str">
        <f>'PER TRIWULAN'!I935</f>
        <v xml:space="preserve"> Wirosari </v>
      </c>
      <c r="D88" s="85" t="str">
        <f>'PER TRIWULAN'!B935</f>
        <v>SMP NEGERI 3 WIROSARI</v>
      </c>
      <c r="E88" s="86">
        <f>'PER TRIWULAN'!X935</f>
        <v>169690000</v>
      </c>
      <c r="F88" s="75"/>
      <c r="G88" s="62"/>
      <c r="H88" s="62"/>
      <c r="I88" s="62"/>
      <c r="J88" s="62">
        <f t="shared" si="5"/>
        <v>0</v>
      </c>
      <c r="K88" s="59">
        <f t="shared" si="7"/>
        <v>169690000</v>
      </c>
      <c r="L88" s="59">
        <f t="shared" si="6"/>
        <v>0</v>
      </c>
      <c r="M88" s="57">
        <f>'K8 SMP 2013'!V88-'3 BLANJA SMP 2013'!L88</f>
        <v>0</v>
      </c>
    </row>
    <row r="89" spans="2:22">
      <c r="B89" s="79">
        <f t="shared" si="8"/>
        <v>78</v>
      </c>
      <c r="C89" s="85" t="str">
        <f>'PER TRIWULAN'!I936</f>
        <v xml:space="preserve"> Wirosari </v>
      </c>
      <c r="D89" s="85" t="str">
        <f>'PER TRIWULAN'!B936</f>
        <v>SMP NEGERI 4 Satu Atap Wirosari</v>
      </c>
      <c r="E89" s="86">
        <f>'PER TRIWULAN'!X936</f>
        <v>108985000</v>
      </c>
      <c r="F89" s="75"/>
      <c r="G89" s="62"/>
      <c r="H89" s="62"/>
      <c r="I89" s="62"/>
      <c r="J89" s="62">
        <f t="shared" si="5"/>
        <v>0</v>
      </c>
      <c r="K89" s="59">
        <f t="shared" si="7"/>
        <v>108985000</v>
      </c>
      <c r="L89" s="59">
        <f t="shared" si="6"/>
        <v>0</v>
      </c>
      <c r="M89" s="57">
        <f>'K8 SMP 2013'!V89-'3 BLANJA SMP 2013'!L89</f>
        <v>0</v>
      </c>
    </row>
    <row r="90" spans="2:22">
      <c r="B90" s="79">
        <f t="shared" si="8"/>
        <v>79</v>
      </c>
      <c r="C90" s="85" t="str">
        <f>'PER TRIWULAN'!I937</f>
        <v xml:space="preserve"> Wirosari </v>
      </c>
      <c r="D90" s="85" t="str">
        <f>'PER TRIWULAN'!B937</f>
        <v>SMP NEGERI 5 Satu Atap Wirosari</v>
      </c>
      <c r="E90" s="86">
        <f>'PER TRIWULAN'!X937</f>
        <v>64965000</v>
      </c>
      <c r="F90" s="75">
        <v>64965000</v>
      </c>
      <c r="G90" s="62">
        <v>14042000</v>
      </c>
      <c r="H90" s="62">
        <v>40215800</v>
      </c>
      <c r="I90" s="62">
        <v>10707200</v>
      </c>
      <c r="J90" s="62">
        <f t="shared" si="5"/>
        <v>64965000</v>
      </c>
      <c r="K90" s="59">
        <f t="shared" si="7"/>
        <v>0</v>
      </c>
      <c r="L90" s="59">
        <f t="shared" si="6"/>
        <v>0</v>
      </c>
      <c r="M90" s="57">
        <f>'K8 SMP 2013'!V90-'3 BLANJA SMP 2013'!L90</f>
        <v>0</v>
      </c>
    </row>
    <row r="91" spans="2:22">
      <c r="B91" s="79">
        <f t="shared" si="8"/>
        <v>80</v>
      </c>
      <c r="C91" s="85" t="str">
        <f>'PER TRIWULAN'!I938</f>
        <v xml:space="preserve"> Wirosari </v>
      </c>
      <c r="D91" s="85" t="str">
        <f>'PER TRIWULAN'!B938</f>
        <v>SMPT NEGERI 2 Wirosari</v>
      </c>
      <c r="E91" s="86">
        <f>'PER TRIWULAN'!X938</f>
        <v>67450000</v>
      </c>
      <c r="F91" s="75">
        <v>67450000</v>
      </c>
      <c r="G91" s="62">
        <v>13350000</v>
      </c>
      <c r="H91" s="62">
        <v>52809225</v>
      </c>
      <c r="I91" s="62"/>
      <c r="J91" s="62">
        <f t="shared" si="5"/>
        <v>66159225</v>
      </c>
      <c r="K91" s="59">
        <f t="shared" si="7"/>
        <v>0</v>
      </c>
      <c r="L91" s="59">
        <f t="shared" si="6"/>
        <v>1290775</v>
      </c>
      <c r="M91" s="57">
        <f>'K8 SMP 2013'!V91-'3 BLANJA SMP 2013'!L91</f>
        <v>0</v>
      </c>
    </row>
    <row r="92" spans="2:22">
      <c r="B92" s="79">
        <f t="shared" si="8"/>
        <v>81</v>
      </c>
      <c r="C92" s="85" t="str">
        <f>'PER TRIWULAN'!I939</f>
        <v xml:space="preserve"> Wirosari </v>
      </c>
      <c r="D92" s="85" t="str">
        <f>'PER TRIWULAN'!B939</f>
        <v>SMP NEGERI 6 Satu Atap Wirosari</v>
      </c>
      <c r="E92" s="86">
        <f>'PER TRIWULAN'!X939</f>
        <v>19880000</v>
      </c>
      <c r="F92" s="75">
        <v>19880000</v>
      </c>
      <c r="G92" s="63">
        <v>3000000</v>
      </c>
      <c r="H92" s="63">
        <v>16105000</v>
      </c>
      <c r="I92" s="63">
        <v>775000</v>
      </c>
      <c r="J92" s="62">
        <f t="shared" si="5"/>
        <v>19880000</v>
      </c>
      <c r="K92" s="59">
        <f t="shared" si="7"/>
        <v>0</v>
      </c>
      <c r="L92" s="59">
        <f t="shared" ref="L92" si="9">F92-J92</f>
        <v>0</v>
      </c>
      <c r="M92" s="57">
        <f>'K8 SMP 2013'!V92-'3 BLANJA SMP 2013'!L92</f>
        <v>900000</v>
      </c>
    </row>
    <row r="93" spans="2:22" ht="13.5" thickBot="1">
      <c r="B93" s="80"/>
      <c r="C93" s="55"/>
      <c r="D93" s="50"/>
      <c r="E93" s="81">
        <f>'PER TRIWULAN'!D1018</f>
        <v>0</v>
      </c>
      <c r="F93" s="75"/>
      <c r="G93" s="63"/>
      <c r="H93" s="63"/>
      <c r="I93" s="63"/>
      <c r="J93" s="72">
        <f t="shared" ref="J93" si="10">SUM(G93:I93)</f>
        <v>0</v>
      </c>
      <c r="K93" s="59">
        <f t="shared" ref="K93" si="11">E93-J93</f>
        <v>0</v>
      </c>
      <c r="L93" s="59">
        <f t="shared" si="6"/>
        <v>0</v>
      </c>
      <c r="M93" s="57">
        <f>'K8 SMP 2013'!V93-'3 BLANJA SMP 2013'!L93</f>
        <v>211300</v>
      </c>
    </row>
    <row r="94" spans="2:22" ht="15" customHeight="1" thickBot="1">
      <c r="B94" s="267" t="str">
        <f>'PER TRIWULAN'!A1019</f>
        <v>JUMLAH</v>
      </c>
      <c r="C94" s="268"/>
      <c r="D94" s="269"/>
      <c r="E94" s="67">
        <f t="shared" ref="E94:L94" si="12">SUBTOTAL(9,E12:E91)</f>
        <v>26631922500</v>
      </c>
      <c r="F94" s="67">
        <f t="shared" si="12"/>
        <v>23532595000</v>
      </c>
      <c r="G94" s="67">
        <f t="shared" si="12"/>
        <v>4644658345</v>
      </c>
      <c r="H94" s="67">
        <f t="shared" si="12"/>
        <v>17013870591</v>
      </c>
      <c r="I94" s="67">
        <f t="shared" si="12"/>
        <v>1544017125</v>
      </c>
      <c r="J94" s="67">
        <f t="shared" si="12"/>
        <v>23202546061</v>
      </c>
      <c r="K94" s="127">
        <f t="shared" si="12"/>
        <v>3099327500</v>
      </c>
      <c r="L94" s="81">
        <f t="shared" si="12"/>
        <v>330048939</v>
      </c>
      <c r="M94" s="57">
        <f>'K8 SMP 2013'!V94-'3 BLANJA SMP 2013'!L94</f>
        <v>-330048939</v>
      </c>
    </row>
    <row r="95" spans="2:22" ht="13.5" thickTop="1">
      <c r="B95" s="52"/>
      <c r="C95" s="56"/>
    </row>
    <row r="96" spans="2:22" s="59" customFormat="1" ht="16.5">
      <c r="B96" s="51"/>
      <c r="C96" s="53"/>
      <c r="D96" s="24"/>
      <c r="G96" s="65"/>
      <c r="H96" s="123" t="s">
        <v>1863</v>
      </c>
      <c r="I96" s="65"/>
      <c r="M96" s="25"/>
      <c r="N96" s="25"/>
      <c r="O96" s="25"/>
      <c r="P96" s="25"/>
      <c r="Q96" s="25"/>
      <c r="R96" s="25"/>
      <c r="S96" s="25"/>
      <c r="T96" s="25"/>
      <c r="U96" s="25"/>
      <c r="V96" s="25"/>
    </row>
    <row r="97" spans="2:22" s="59" customFormat="1" ht="16.5">
      <c r="B97" s="51"/>
      <c r="C97" s="53"/>
      <c r="D97" s="24"/>
      <c r="G97" s="65"/>
      <c r="H97" s="123" t="s">
        <v>1864</v>
      </c>
      <c r="I97" s="65"/>
      <c r="M97" s="25"/>
      <c r="N97" s="25"/>
      <c r="O97" s="25"/>
      <c r="P97" s="25"/>
      <c r="Q97" s="25"/>
      <c r="R97" s="25"/>
      <c r="S97" s="25"/>
      <c r="T97" s="25"/>
      <c r="U97" s="25"/>
      <c r="V97" s="25"/>
    </row>
    <row r="98" spans="2:22" s="59" customFormat="1" ht="16.5">
      <c r="B98" s="51"/>
      <c r="C98" s="53"/>
      <c r="D98" s="24"/>
      <c r="G98" s="65"/>
      <c r="H98" s="123"/>
      <c r="I98" s="65"/>
      <c r="J98" s="65"/>
      <c r="M98" s="25"/>
      <c r="N98" s="25"/>
      <c r="O98" s="25"/>
      <c r="P98" s="25"/>
      <c r="Q98" s="25"/>
      <c r="R98" s="25"/>
      <c r="S98" s="25"/>
      <c r="T98" s="25"/>
      <c r="U98" s="25"/>
      <c r="V98" s="25"/>
    </row>
    <row r="99" spans="2:22" s="59" customFormat="1" ht="16.5">
      <c r="B99" s="51"/>
      <c r="C99" s="53"/>
      <c r="D99" s="24"/>
      <c r="G99" s="65"/>
      <c r="H99" s="123"/>
      <c r="I99" s="65"/>
      <c r="J99" s="65"/>
      <c r="M99" s="25"/>
      <c r="N99" s="25"/>
      <c r="O99" s="25"/>
      <c r="P99" s="25"/>
      <c r="Q99" s="25"/>
      <c r="R99" s="25"/>
      <c r="S99" s="25"/>
      <c r="T99" s="25"/>
      <c r="U99" s="25"/>
      <c r="V99" s="25"/>
    </row>
    <row r="100" spans="2:22" s="59" customFormat="1" ht="16.5">
      <c r="B100" s="51"/>
      <c r="C100" s="53"/>
      <c r="D100" s="24"/>
      <c r="G100" s="65"/>
      <c r="H100" s="123"/>
      <c r="I100" s="65"/>
      <c r="J100" s="65"/>
      <c r="M100" s="25"/>
      <c r="N100" s="25"/>
      <c r="O100" s="25"/>
      <c r="P100" s="25"/>
      <c r="Q100" s="25"/>
      <c r="R100" s="25"/>
      <c r="S100" s="25"/>
      <c r="T100" s="25"/>
      <c r="U100" s="25"/>
      <c r="V100" s="25"/>
    </row>
    <row r="101" spans="2:22" s="59" customFormat="1" ht="16.5">
      <c r="B101" s="51"/>
      <c r="C101" s="53"/>
      <c r="D101" s="24"/>
      <c r="G101" s="65"/>
      <c r="H101" s="123" t="s">
        <v>1852</v>
      </c>
      <c r="I101" s="65"/>
      <c r="J101" s="65"/>
      <c r="M101" s="25"/>
      <c r="N101" s="25"/>
      <c r="O101" s="25"/>
      <c r="P101" s="25"/>
      <c r="Q101" s="25"/>
      <c r="R101" s="25"/>
      <c r="S101" s="25"/>
      <c r="T101" s="25"/>
      <c r="U101" s="25"/>
      <c r="V101" s="25"/>
    </row>
    <row r="102" spans="2:22" s="59" customFormat="1" ht="16.5">
      <c r="B102" s="51"/>
      <c r="C102" s="53"/>
      <c r="D102" s="24"/>
      <c r="G102" s="65"/>
      <c r="H102" s="123" t="s">
        <v>1853</v>
      </c>
      <c r="I102" s="65"/>
      <c r="M102" s="25"/>
      <c r="N102" s="25"/>
      <c r="O102" s="25"/>
      <c r="P102" s="25"/>
      <c r="Q102" s="25"/>
      <c r="R102" s="25"/>
      <c r="S102" s="25"/>
      <c r="T102" s="25"/>
      <c r="U102" s="25"/>
      <c r="V102" s="25"/>
    </row>
    <row r="103" spans="2:22" s="59" customFormat="1" ht="16.5">
      <c r="B103" s="51"/>
      <c r="C103" s="53"/>
      <c r="D103" s="24"/>
      <c r="G103" s="65"/>
      <c r="I103" s="65"/>
      <c r="M103" s="25"/>
      <c r="N103" s="25"/>
      <c r="O103" s="25"/>
      <c r="P103" s="25"/>
      <c r="Q103" s="25"/>
      <c r="R103" s="25"/>
      <c r="S103" s="25"/>
      <c r="T103" s="25"/>
      <c r="U103" s="25"/>
      <c r="V103" s="25"/>
    </row>
    <row r="104" spans="2:22" s="59" customFormat="1" ht="15.75">
      <c r="B104" s="51"/>
      <c r="C104" s="53"/>
      <c r="D104" s="45"/>
      <c r="M104" s="25"/>
      <c r="N104" s="25"/>
      <c r="O104" s="25"/>
      <c r="P104" s="25"/>
      <c r="Q104" s="25"/>
      <c r="R104" s="25"/>
      <c r="S104" s="25"/>
      <c r="T104" s="25"/>
      <c r="U104" s="25"/>
      <c r="V104" s="25"/>
    </row>
  </sheetData>
  <autoFilter ref="B11:M93">
    <filterColumn colId="1"/>
  </autoFilter>
  <mergeCells count="18">
    <mergeCell ref="B94:D94"/>
    <mergeCell ref="G7:J7"/>
    <mergeCell ref="K7:K10"/>
    <mergeCell ref="L7:L10"/>
    <mergeCell ref="G8:G10"/>
    <mergeCell ref="H8:H10"/>
    <mergeCell ref="I8:I10"/>
    <mergeCell ref="J8:J10"/>
    <mergeCell ref="B7:B10"/>
    <mergeCell ref="C7:C10"/>
    <mergeCell ref="D7:D10"/>
    <mergeCell ref="E7:E10"/>
    <mergeCell ref="F7:F10"/>
    <mergeCell ref="B1:J1"/>
    <mergeCell ref="B2:J2"/>
    <mergeCell ref="B3:J3"/>
    <mergeCell ref="B4:J4"/>
    <mergeCell ref="B5:J5"/>
  </mergeCells>
  <pageMargins left="1.8897637795275593" right="0" top="0.35433070866141736" bottom="0.39370078740157483" header="0.31496062992125984" footer="0.19685039370078741"/>
  <pageSetup paperSize="5" orientation="landscape" r:id="rId1"/>
  <headerFooter>
    <oddFooter>&amp;A&amp;RPage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tabColor rgb="FF00B050"/>
  </sheetPr>
  <dimension ref="B1:AD873"/>
  <sheetViews>
    <sheetView zoomScaleSheetLayoutView="100" workbookViewId="0">
      <selection activeCell="T415" sqref="T415"/>
    </sheetView>
  </sheetViews>
  <sheetFormatPr defaultRowHeight="12.75"/>
  <cols>
    <col min="1" max="1" width="2.85546875" style="177" customWidth="1"/>
    <col min="2" max="2" width="4.5703125" style="178" customWidth="1"/>
    <col min="3" max="3" width="10" style="179" customWidth="1"/>
    <col min="4" max="4" width="28.85546875" style="177" customWidth="1"/>
    <col min="5" max="6" width="13.42578125" style="134" hidden="1" customWidth="1"/>
    <col min="7" max="7" width="14.42578125" style="134" customWidth="1"/>
    <col min="8" max="8" width="11.28515625" style="134" customWidth="1"/>
    <col min="9" max="9" width="13" style="134" customWidth="1"/>
    <col min="10" max="10" width="11.42578125" style="134" customWidth="1"/>
    <col min="11" max="11" width="12.85546875" style="134" customWidth="1"/>
    <col min="12" max="12" width="13.42578125" style="134" customWidth="1"/>
    <col min="13" max="13" width="11.42578125" style="134" customWidth="1"/>
    <col min="14" max="14" width="16.42578125" style="134" customWidth="1"/>
    <col min="15" max="15" width="13.140625" style="134" customWidth="1"/>
    <col min="16" max="16" width="11.28515625" style="134" customWidth="1"/>
    <col min="17" max="17" width="10.5703125" style="134" customWidth="1"/>
    <col min="18" max="18" width="11.28515625" style="134" customWidth="1"/>
    <col min="19" max="19" width="16.7109375" style="134" customWidth="1"/>
    <col min="20" max="20" width="15.140625" style="134" customWidth="1"/>
    <col min="21" max="21" width="12.5703125" style="134" hidden="1" customWidth="1"/>
    <col min="22" max="22" width="11.140625" style="177" hidden="1" customWidth="1"/>
    <col min="23" max="248" width="9.140625" style="177"/>
    <col min="249" max="249" width="2.85546875" style="177" customWidth="1"/>
    <col min="250" max="250" width="6.42578125" style="177" customWidth="1"/>
    <col min="251" max="251" width="22.140625" style="177" customWidth="1"/>
    <col min="252" max="252" width="15" style="177" customWidth="1"/>
    <col min="253" max="253" width="11.28515625" style="177" customWidth="1"/>
    <col min="254" max="254" width="13" style="177" customWidth="1"/>
    <col min="255" max="255" width="8.7109375" style="177" customWidth="1"/>
    <col min="256" max="256" width="10.140625" style="177" customWidth="1"/>
    <col min="257" max="257" width="10.28515625" style="177" customWidth="1"/>
    <col min="258" max="258" width="8.7109375" style="177" customWidth="1"/>
    <col min="259" max="259" width="24" style="177" customWidth="1"/>
    <col min="260" max="260" width="13.140625" style="177" customWidth="1"/>
    <col min="261" max="261" width="11.28515625" style="177" customWidth="1"/>
    <col min="262" max="262" width="10.5703125" style="177" customWidth="1"/>
    <col min="263" max="263" width="10.140625" style="177" customWidth="1"/>
    <col min="264" max="264" width="16.7109375" style="177" customWidth="1"/>
    <col min="265" max="265" width="15.140625" style="177" customWidth="1"/>
    <col min="266" max="504" width="9.140625" style="177"/>
    <col min="505" max="505" width="2.85546875" style="177" customWidth="1"/>
    <col min="506" max="506" width="6.42578125" style="177" customWidth="1"/>
    <col min="507" max="507" width="22.140625" style="177" customWidth="1"/>
    <col min="508" max="508" width="15" style="177" customWidth="1"/>
    <col min="509" max="509" width="11.28515625" style="177" customWidth="1"/>
    <col min="510" max="510" width="13" style="177" customWidth="1"/>
    <col min="511" max="511" width="8.7109375" style="177" customWidth="1"/>
    <col min="512" max="512" width="10.140625" style="177" customWidth="1"/>
    <col min="513" max="513" width="10.28515625" style="177" customWidth="1"/>
    <col min="514" max="514" width="8.7109375" style="177" customWidth="1"/>
    <col min="515" max="515" width="24" style="177" customWidth="1"/>
    <col min="516" max="516" width="13.140625" style="177" customWidth="1"/>
    <col min="517" max="517" width="11.28515625" style="177" customWidth="1"/>
    <col min="518" max="518" width="10.5703125" style="177" customWidth="1"/>
    <col min="519" max="519" width="10.140625" style="177" customWidth="1"/>
    <col min="520" max="520" width="16.7109375" style="177" customWidth="1"/>
    <col min="521" max="521" width="15.140625" style="177" customWidth="1"/>
    <col min="522" max="760" width="9.140625" style="177"/>
    <col min="761" max="761" width="2.85546875" style="177" customWidth="1"/>
    <col min="762" max="762" width="6.42578125" style="177" customWidth="1"/>
    <col min="763" max="763" width="22.140625" style="177" customWidth="1"/>
    <col min="764" max="764" width="15" style="177" customWidth="1"/>
    <col min="765" max="765" width="11.28515625" style="177" customWidth="1"/>
    <col min="766" max="766" width="13" style="177" customWidth="1"/>
    <col min="767" max="767" width="8.7109375" style="177" customWidth="1"/>
    <col min="768" max="768" width="10.140625" style="177" customWidth="1"/>
    <col min="769" max="769" width="10.28515625" style="177" customWidth="1"/>
    <col min="770" max="770" width="8.7109375" style="177" customWidth="1"/>
    <col min="771" max="771" width="24" style="177" customWidth="1"/>
    <col min="772" max="772" width="13.140625" style="177" customWidth="1"/>
    <col min="773" max="773" width="11.28515625" style="177" customWidth="1"/>
    <col min="774" max="774" width="10.5703125" style="177" customWidth="1"/>
    <col min="775" max="775" width="10.140625" style="177" customWidth="1"/>
    <col min="776" max="776" width="16.7109375" style="177" customWidth="1"/>
    <col min="777" max="777" width="15.140625" style="177" customWidth="1"/>
    <col min="778" max="1016" width="9.140625" style="177"/>
    <col min="1017" max="1017" width="2.85546875" style="177" customWidth="1"/>
    <col min="1018" max="1018" width="6.42578125" style="177" customWidth="1"/>
    <col min="1019" max="1019" width="22.140625" style="177" customWidth="1"/>
    <col min="1020" max="1020" width="15" style="177" customWidth="1"/>
    <col min="1021" max="1021" width="11.28515625" style="177" customWidth="1"/>
    <col min="1022" max="1022" width="13" style="177" customWidth="1"/>
    <col min="1023" max="1023" width="8.7109375" style="177" customWidth="1"/>
    <col min="1024" max="1024" width="10.140625" style="177" customWidth="1"/>
    <col min="1025" max="1025" width="10.28515625" style="177" customWidth="1"/>
    <col min="1026" max="1026" width="8.7109375" style="177" customWidth="1"/>
    <col min="1027" max="1027" width="24" style="177" customWidth="1"/>
    <col min="1028" max="1028" width="13.140625" style="177" customWidth="1"/>
    <col min="1029" max="1029" width="11.28515625" style="177" customWidth="1"/>
    <col min="1030" max="1030" width="10.5703125" style="177" customWidth="1"/>
    <col min="1031" max="1031" width="10.140625" style="177" customWidth="1"/>
    <col min="1032" max="1032" width="16.7109375" style="177" customWidth="1"/>
    <col min="1033" max="1033" width="15.140625" style="177" customWidth="1"/>
    <col min="1034" max="1272" width="9.140625" style="177"/>
    <col min="1273" max="1273" width="2.85546875" style="177" customWidth="1"/>
    <col min="1274" max="1274" width="6.42578125" style="177" customWidth="1"/>
    <col min="1275" max="1275" width="22.140625" style="177" customWidth="1"/>
    <col min="1276" max="1276" width="15" style="177" customWidth="1"/>
    <col min="1277" max="1277" width="11.28515625" style="177" customWidth="1"/>
    <col min="1278" max="1278" width="13" style="177" customWidth="1"/>
    <col min="1279" max="1279" width="8.7109375" style="177" customWidth="1"/>
    <col min="1280" max="1280" width="10.140625" style="177" customWidth="1"/>
    <col min="1281" max="1281" width="10.28515625" style="177" customWidth="1"/>
    <col min="1282" max="1282" width="8.7109375" style="177" customWidth="1"/>
    <col min="1283" max="1283" width="24" style="177" customWidth="1"/>
    <col min="1284" max="1284" width="13.140625" style="177" customWidth="1"/>
    <col min="1285" max="1285" width="11.28515625" style="177" customWidth="1"/>
    <col min="1286" max="1286" width="10.5703125" style="177" customWidth="1"/>
    <col min="1287" max="1287" width="10.140625" style="177" customWidth="1"/>
    <col min="1288" max="1288" width="16.7109375" style="177" customWidth="1"/>
    <col min="1289" max="1289" width="15.140625" style="177" customWidth="1"/>
    <col min="1290" max="1528" width="9.140625" style="177"/>
    <col min="1529" max="1529" width="2.85546875" style="177" customWidth="1"/>
    <col min="1530" max="1530" width="6.42578125" style="177" customWidth="1"/>
    <col min="1531" max="1531" width="22.140625" style="177" customWidth="1"/>
    <col min="1532" max="1532" width="15" style="177" customWidth="1"/>
    <col min="1533" max="1533" width="11.28515625" style="177" customWidth="1"/>
    <col min="1534" max="1534" width="13" style="177" customWidth="1"/>
    <col min="1535" max="1535" width="8.7109375" style="177" customWidth="1"/>
    <col min="1536" max="1536" width="10.140625" style="177" customWidth="1"/>
    <col min="1537" max="1537" width="10.28515625" style="177" customWidth="1"/>
    <col min="1538" max="1538" width="8.7109375" style="177" customWidth="1"/>
    <col min="1539" max="1539" width="24" style="177" customWidth="1"/>
    <col min="1540" max="1540" width="13.140625" style="177" customWidth="1"/>
    <col min="1541" max="1541" width="11.28515625" style="177" customWidth="1"/>
    <col min="1542" max="1542" width="10.5703125" style="177" customWidth="1"/>
    <col min="1543" max="1543" width="10.140625" style="177" customWidth="1"/>
    <col min="1544" max="1544" width="16.7109375" style="177" customWidth="1"/>
    <col min="1545" max="1545" width="15.140625" style="177" customWidth="1"/>
    <col min="1546" max="1784" width="9.140625" style="177"/>
    <col min="1785" max="1785" width="2.85546875" style="177" customWidth="1"/>
    <col min="1786" max="1786" width="6.42578125" style="177" customWidth="1"/>
    <col min="1787" max="1787" width="22.140625" style="177" customWidth="1"/>
    <col min="1788" max="1788" width="15" style="177" customWidth="1"/>
    <col min="1789" max="1789" width="11.28515625" style="177" customWidth="1"/>
    <col min="1790" max="1790" width="13" style="177" customWidth="1"/>
    <col min="1791" max="1791" width="8.7109375" style="177" customWidth="1"/>
    <col min="1792" max="1792" width="10.140625" style="177" customWidth="1"/>
    <col min="1793" max="1793" width="10.28515625" style="177" customWidth="1"/>
    <col min="1794" max="1794" width="8.7109375" style="177" customWidth="1"/>
    <col min="1795" max="1795" width="24" style="177" customWidth="1"/>
    <col min="1796" max="1796" width="13.140625" style="177" customWidth="1"/>
    <col min="1797" max="1797" width="11.28515625" style="177" customWidth="1"/>
    <col min="1798" max="1798" width="10.5703125" style="177" customWidth="1"/>
    <col min="1799" max="1799" width="10.140625" style="177" customWidth="1"/>
    <col min="1800" max="1800" width="16.7109375" style="177" customWidth="1"/>
    <col min="1801" max="1801" width="15.140625" style="177" customWidth="1"/>
    <col min="1802" max="2040" width="9.140625" style="177"/>
    <col min="2041" max="2041" width="2.85546875" style="177" customWidth="1"/>
    <col min="2042" max="2042" width="6.42578125" style="177" customWidth="1"/>
    <col min="2043" max="2043" width="22.140625" style="177" customWidth="1"/>
    <col min="2044" max="2044" width="15" style="177" customWidth="1"/>
    <col min="2045" max="2045" width="11.28515625" style="177" customWidth="1"/>
    <col min="2046" max="2046" width="13" style="177" customWidth="1"/>
    <col min="2047" max="2047" width="8.7109375" style="177" customWidth="1"/>
    <col min="2048" max="2048" width="10.140625" style="177" customWidth="1"/>
    <col min="2049" max="2049" width="10.28515625" style="177" customWidth="1"/>
    <col min="2050" max="2050" width="8.7109375" style="177" customWidth="1"/>
    <col min="2051" max="2051" width="24" style="177" customWidth="1"/>
    <col min="2052" max="2052" width="13.140625" style="177" customWidth="1"/>
    <col min="2053" max="2053" width="11.28515625" style="177" customWidth="1"/>
    <col min="2054" max="2054" width="10.5703125" style="177" customWidth="1"/>
    <col min="2055" max="2055" width="10.140625" style="177" customWidth="1"/>
    <col min="2056" max="2056" width="16.7109375" style="177" customWidth="1"/>
    <col min="2057" max="2057" width="15.140625" style="177" customWidth="1"/>
    <col min="2058" max="2296" width="9.140625" style="177"/>
    <col min="2297" max="2297" width="2.85546875" style="177" customWidth="1"/>
    <col min="2298" max="2298" width="6.42578125" style="177" customWidth="1"/>
    <col min="2299" max="2299" width="22.140625" style="177" customWidth="1"/>
    <col min="2300" max="2300" width="15" style="177" customWidth="1"/>
    <col min="2301" max="2301" width="11.28515625" style="177" customWidth="1"/>
    <col min="2302" max="2302" width="13" style="177" customWidth="1"/>
    <col min="2303" max="2303" width="8.7109375" style="177" customWidth="1"/>
    <col min="2304" max="2304" width="10.140625" style="177" customWidth="1"/>
    <col min="2305" max="2305" width="10.28515625" style="177" customWidth="1"/>
    <col min="2306" max="2306" width="8.7109375" style="177" customWidth="1"/>
    <col min="2307" max="2307" width="24" style="177" customWidth="1"/>
    <col min="2308" max="2308" width="13.140625" style="177" customWidth="1"/>
    <col min="2309" max="2309" width="11.28515625" style="177" customWidth="1"/>
    <col min="2310" max="2310" width="10.5703125" style="177" customWidth="1"/>
    <col min="2311" max="2311" width="10.140625" style="177" customWidth="1"/>
    <col min="2312" max="2312" width="16.7109375" style="177" customWidth="1"/>
    <col min="2313" max="2313" width="15.140625" style="177" customWidth="1"/>
    <col min="2314" max="2552" width="9.140625" style="177"/>
    <col min="2553" max="2553" width="2.85546875" style="177" customWidth="1"/>
    <col min="2554" max="2554" width="6.42578125" style="177" customWidth="1"/>
    <col min="2555" max="2555" width="22.140625" style="177" customWidth="1"/>
    <col min="2556" max="2556" width="15" style="177" customWidth="1"/>
    <col min="2557" max="2557" width="11.28515625" style="177" customWidth="1"/>
    <col min="2558" max="2558" width="13" style="177" customWidth="1"/>
    <col min="2559" max="2559" width="8.7109375" style="177" customWidth="1"/>
    <col min="2560" max="2560" width="10.140625" style="177" customWidth="1"/>
    <col min="2561" max="2561" width="10.28515625" style="177" customWidth="1"/>
    <col min="2562" max="2562" width="8.7109375" style="177" customWidth="1"/>
    <col min="2563" max="2563" width="24" style="177" customWidth="1"/>
    <col min="2564" max="2564" width="13.140625" style="177" customWidth="1"/>
    <col min="2565" max="2565" width="11.28515625" style="177" customWidth="1"/>
    <col min="2566" max="2566" width="10.5703125" style="177" customWidth="1"/>
    <col min="2567" max="2567" width="10.140625" style="177" customWidth="1"/>
    <col min="2568" max="2568" width="16.7109375" style="177" customWidth="1"/>
    <col min="2569" max="2569" width="15.140625" style="177" customWidth="1"/>
    <col min="2570" max="2808" width="9.140625" style="177"/>
    <col min="2809" max="2809" width="2.85546875" style="177" customWidth="1"/>
    <col min="2810" max="2810" width="6.42578125" style="177" customWidth="1"/>
    <col min="2811" max="2811" width="22.140625" style="177" customWidth="1"/>
    <col min="2812" max="2812" width="15" style="177" customWidth="1"/>
    <col min="2813" max="2813" width="11.28515625" style="177" customWidth="1"/>
    <col min="2814" max="2814" width="13" style="177" customWidth="1"/>
    <col min="2815" max="2815" width="8.7109375" style="177" customWidth="1"/>
    <col min="2816" max="2816" width="10.140625" style="177" customWidth="1"/>
    <col min="2817" max="2817" width="10.28515625" style="177" customWidth="1"/>
    <col min="2818" max="2818" width="8.7109375" style="177" customWidth="1"/>
    <col min="2819" max="2819" width="24" style="177" customWidth="1"/>
    <col min="2820" max="2820" width="13.140625" style="177" customWidth="1"/>
    <col min="2821" max="2821" width="11.28515625" style="177" customWidth="1"/>
    <col min="2822" max="2822" width="10.5703125" style="177" customWidth="1"/>
    <col min="2823" max="2823" width="10.140625" style="177" customWidth="1"/>
    <col min="2824" max="2824" width="16.7109375" style="177" customWidth="1"/>
    <col min="2825" max="2825" width="15.140625" style="177" customWidth="1"/>
    <col min="2826" max="3064" width="9.140625" style="177"/>
    <col min="3065" max="3065" width="2.85546875" style="177" customWidth="1"/>
    <col min="3066" max="3066" width="6.42578125" style="177" customWidth="1"/>
    <col min="3067" max="3067" width="22.140625" style="177" customWidth="1"/>
    <col min="3068" max="3068" width="15" style="177" customWidth="1"/>
    <col min="3069" max="3069" width="11.28515625" style="177" customWidth="1"/>
    <col min="3070" max="3070" width="13" style="177" customWidth="1"/>
    <col min="3071" max="3071" width="8.7109375" style="177" customWidth="1"/>
    <col min="3072" max="3072" width="10.140625" style="177" customWidth="1"/>
    <col min="3073" max="3073" width="10.28515625" style="177" customWidth="1"/>
    <col min="3074" max="3074" width="8.7109375" style="177" customWidth="1"/>
    <col min="3075" max="3075" width="24" style="177" customWidth="1"/>
    <col min="3076" max="3076" width="13.140625" style="177" customWidth="1"/>
    <col min="3077" max="3077" width="11.28515625" style="177" customWidth="1"/>
    <col min="3078" max="3078" width="10.5703125" style="177" customWidth="1"/>
    <col min="3079" max="3079" width="10.140625" style="177" customWidth="1"/>
    <col min="3080" max="3080" width="16.7109375" style="177" customWidth="1"/>
    <col min="3081" max="3081" width="15.140625" style="177" customWidth="1"/>
    <col min="3082" max="3320" width="9.140625" style="177"/>
    <col min="3321" max="3321" width="2.85546875" style="177" customWidth="1"/>
    <col min="3322" max="3322" width="6.42578125" style="177" customWidth="1"/>
    <col min="3323" max="3323" width="22.140625" style="177" customWidth="1"/>
    <col min="3324" max="3324" width="15" style="177" customWidth="1"/>
    <col min="3325" max="3325" width="11.28515625" style="177" customWidth="1"/>
    <col min="3326" max="3326" width="13" style="177" customWidth="1"/>
    <col min="3327" max="3327" width="8.7109375" style="177" customWidth="1"/>
    <col min="3328" max="3328" width="10.140625" style="177" customWidth="1"/>
    <col min="3329" max="3329" width="10.28515625" style="177" customWidth="1"/>
    <col min="3330" max="3330" width="8.7109375" style="177" customWidth="1"/>
    <col min="3331" max="3331" width="24" style="177" customWidth="1"/>
    <col min="3332" max="3332" width="13.140625" style="177" customWidth="1"/>
    <col min="3333" max="3333" width="11.28515625" style="177" customWidth="1"/>
    <col min="3334" max="3334" width="10.5703125" style="177" customWidth="1"/>
    <col min="3335" max="3335" width="10.140625" style="177" customWidth="1"/>
    <col min="3336" max="3336" width="16.7109375" style="177" customWidth="1"/>
    <col min="3337" max="3337" width="15.140625" style="177" customWidth="1"/>
    <col min="3338" max="3576" width="9.140625" style="177"/>
    <col min="3577" max="3577" width="2.85546875" style="177" customWidth="1"/>
    <col min="3578" max="3578" width="6.42578125" style="177" customWidth="1"/>
    <col min="3579" max="3579" width="22.140625" style="177" customWidth="1"/>
    <col min="3580" max="3580" width="15" style="177" customWidth="1"/>
    <col min="3581" max="3581" width="11.28515625" style="177" customWidth="1"/>
    <col min="3582" max="3582" width="13" style="177" customWidth="1"/>
    <col min="3583" max="3583" width="8.7109375" style="177" customWidth="1"/>
    <col min="3584" max="3584" width="10.140625" style="177" customWidth="1"/>
    <col min="3585" max="3585" width="10.28515625" style="177" customWidth="1"/>
    <col min="3586" max="3586" width="8.7109375" style="177" customWidth="1"/>
    <col min="3587" max="3587" width="24" style="177" customWidth="1"/>
    <col min="3588" max="3588" width="13.140625" style="177" customWidth="1"/>
    <col min="3589" max="3589" width="11.28515625" style="177" customWidth="1"/>
    <col min="3590" max="3590" width="10.5703125" style="177" customWidth="1"/>
    <col min="3591" max="3591" width="10.140625" style="177" customWidth="1"/>
    <col min="3592" max="3592" width="16.7109375" style="177" customWidth="1"/>
    <col min="3593" max="3593" width="15.140625" style="177" customWidth="1"/>
    <col min="3594" max="3832" width="9.140625" style="177"/>
    <col min="3833" max="3833" width="2.85546875" style="177" customWidth="1"/>
    <col min="3834" max="3834" width="6.42578125" style="177" customWidth="1"/>
    <col min="3835" max="3835" width="22.140625" style="177" customWidth="1"/>
    <col min="3836" max="3836" width="15" style="177" customWidth="1"/>
    <col min="3837" max="3837" width="11.28515625" style="177" customWidth="1"/>
    <col min="3838" max="3838" width="13" style="177" customWidth="1"/>
    <col min="3839" max="3839" width="8.7109375" style="177" customWidth="1"/>
    <col min="3840" max="3840" width="10.140625" style="177" customWidth="1"/>
    <col min="3841" max="3841" width="10.28515625" style="177" customWidth="1"/>
    <col min="3842" max="3842" width="8.7109375" style="177" customWidth="1"/>
    <col min="3843" max="3843" width="24" style="177" customWidth="1"/>
    <col min="3844" max="3844" width="13.140625" style="177" customWidth="1"/>
    <col min="3845" max="3845" width="11.28515625" style="177" customWidth="1"/>
    <col min="3846" max="3846" width="10.5703125" style="177" customWidth="1"/>
    <col min="3847" max="3847" width="10.140625" style="177" customWidth="1"/>
    <col min="3848" max="3848" width="16.7109375" style="177" customWidth="1"/>
    <col min="3849" max="3849" width="15.140625" style="177" customWidth="1"/>
    <col min="3850" max="4088" width="9.140625" style="177"/>
    <col min="4089" max="4089" width="2.85546875" style="177" customWidth="1"/>
    <col min="4090" max="4090" width="6.42578125" style="177" customWidth="1"/>
    <col min="4091" max="4091" width="22.140625" style="177" customWidth="1"/>
    <col min="4092" max="4092" width="15" style="177" customWidth="1"/>
    <col min="4093" max="4093" width="11.28515625" style="177" customWidth="1"/>
    <col min="4094" max="4094" width="13" style="177" customWidth="1"/>
    <col min="4095" max="4095" width="8.7109375" style="177" customWidth="1"/>
    <col min="4096" max="4096" width="10.140625" style="177" customWidth="1"/>
    <col min="4097" max="4097" width="10.28515625" style="177" customWidth="1"/>
    <col min="4098" max="4098" width="8.7109375" style="177" customWidth="1"/>
    <col min="4099" max="4099" width="24" style="177" customWidth="1"/>
    <col min="4100" max="4100" width="13.140625" style="177" customWidth="1"/>
    <col min="4101" max="4101" width="11.28515625" style="177" customWidth="1"/>
    <col min="4102" max="4102" width="10.5703125" style="177" customWidth="1"/>
    <col min="4103" max="4103" width="10.140625" style="177" customWidth="1"/>
    <col min="4104" max="4104" width="16.7109375" style="177" customWidth="1"/>
    <col min="4105" max="4105" width="15.140625" style="177" customWidth="1"/>
    <col min="4106" max="4344" width="9.140625" style="177"/>
    <col min="4345" max="4345" width="2.85546875" style="177" customWidth="1"/>
    <col min="4346" max="4346" width="6.42578125" style="177" customWidth="1"/>
    <col min="4347" max="4347" width="22.140625" style="177" customWidth="1"/>
    <col min="4348" max="4348" width="15" style="177" customWidth="1"/>
    <col min="4349" max="4349" width="11.28515625" style="177" customWidth="1"/>
    <col min="4350" max="4350" width="13" style="177" customWidth="1"/>
    <col min="4351" max="4351" width="8.7109375" style="177" customWidth="1"/>
    <col min="4352" max="4352" width="10.140625" style="177" customWidth="1"/>
    <col min="4353" max="4353" width="10.28515625" style="177" customWidth="1"/>
    <col min="4354" max="4354" width="8.7109375" style="177" customWidth="1"/>
    <col min="4355" max="4355" width="24" style="177" customWidth="1"/>
    <col min="4356" max="4356" width="13.140625" style="177" customWidth="1"/>
    <col min="4357" max="4357" width="11.28515625" style="177" customWidth="1"/>
    <col min="4358" max="4358" width="10.5703125" style="177" customWidth="1"/>
    <col min="4359" max="4359" width="10.140625" style="177" customWidth="1"/>
    <col min="4360" max="4360" width="16.7109375" style="177" customWidth="1"/>
    <col min="4361" max="4361" width="15.140625" style="177" customWidth="1"/>
    <col min="4362" max="4600" width="9.140625" style="177"/>
    <col min="4601" max="4601" width="2.85546875" style="177" customWidth="1"/>
    <col min="4602" max="4602" width="6.42578125" style="177" customWidth="1"/>
    <col min="4603" max="4603" width="22.140625" style="177" customWidth="1"/>
    <col min="4604" max="4604" width="15" style="177" customWidth="1"/>
    <col min="4605" max="4605" width="11.28515625" style="177" customWidth="1"/>
    <col min="4606" max="4606" width="13" style="177" customWidth="1"/>
    <col min="4607" max="4607" width="8.7109375" style="177" customWidth="1"/>
    <col min="4608" max="4608" width="10.140625" style="177" customWidth="1"/>
    <col min="4609" max="4609" width="10.28515625" style="177" customWidth="1"/>
    <col min="4610" max="4610" width="8.7109375" style="177" customWidth="1"/>
    <col min="4611" max="4611" width="24" style="177" customWidth="1"/>
    <col min="4612" max="4612" width="13.140625" style="177" customWidth="1"/>
    <col min="4613" max="4613" width="11.28515625" style="177" customWidth="1"/>
    <col min="4614" max="4614" width="10.5703125" style="177" customWidth="1"/>
    <col min="4615" max="4615" width="10.140625" style="177" customWidth="1"/>
    <col min="4616" max="4616" width="16.7109375" style="177" customWidth="1"/>
    <col min="4617" max="4617" width="15.140625" style="177" customWidth="1"/>
    <col min="4618" max="4856" width="9.140625" style="177"/>
    <col min="4857" max="4857" width="2.85546875" style="177" customWidth="1"/>
    <col min="4858" max="4858" width="6.42578125" style="177" customWidth="1"/>
    <col min="4859" max="4859" width="22.140625" style="177" customWidth="1"/>
    <col min="4860" max="4860" width="15" style="177" customWidth="1"/>
    <col min="4861" max="4861" width="11.28515625" style="177" customWidth="1"/>
    <col min="4862" max="4862" width="13" style="177" customWidth="1"/>
    <col min="4863" max="4863" width="8.7109375" style="177" customWidth="1"/>
    <col min="4864" max="4864" width="10.140625" style="177" customWidth="1"/>
    <col min="4865" max="4865" width="10.28515625" style="177" customWidth="1"/>
    <col min="4866" max="4866" width="8.7109375" style="177" customWidth="1"/>
    <col min="4867" max="4867" width="24" style="177" customWidth="1"/>
    <col min="4868" max="4868" width="13.140625" style="177" customWidth="1"/>
    <col min="4869" max="4869" width="11.28515625" style="177" customWidth="1"/>
    <col min="4870" max="4870" width="10.5703125" style="177" customWidth="1"/>
    <col min="4871" max="4871" width="10.140625" style="177" customWidth="1"/>
    <col min="4872" max="4872" width="16.7109375" style="177" customWidth="1"/>
    <col min="4873" max="4873" width="15.140625" style="177" customWidth="1"/>
    <col min="4874" max="5112" width="9.140625" style="177"/>
    <col min="5113" max="5113" width="2.85546875" style="177" customWidth="1"/>
    <col min="5114" max="5114" width="6.42578125" style="177" customWidth="1"/>
    <col min="5115" max="5115" width="22.140625" style="177" customWidth="1"/>
    <col min="5116" max="5116" width="15" style="177" customWidth="1"/>
    <col min="5117" max="5117" width="11.28515625" style="177" customWidth="1"/>
    <col min="5118" max="5118" width="13" style="177" customWidth="1"/>
    <col min="5119" max="5119" width="8.7109375" style="177" customWidth="1"/>
    <col min="5120" max="5120" width="10.140625" style="177" customWidth="1"/>
    <col min="5121" max="5121" width="10.28515625" style="177" customWidth="1"/>
    <col min="5122" max="5122" width="8.7109375" style="177" customWidth="1"/>
    <col min="5123" max="5123" width="24" style="177" customWidth="1"/>
    <col min="5124" max="5124" width="13.140625" style="177" customWidth="1"/>
    <col min="5125" max="5125" width="11.28515625" style="177" customWidth="1"/>
    <col min="5126" max="5126" width="10.5703125" style="177" customWidth="1"/>
    <col min="5127" max="5127" width="10.140625" style="177" customWidth="1"/>
    <col min="5128" max="5128" width="16.7109375" style="177" customWidth="1"/>
    <col min="5129" max="5129" width="15.140625" style="177" customWidth="1"/>
    <col min="5130" max="5368" width="9.140625" style="177"/>
    <col min="5369" max="5369" width="2.85546875" style="177" customWidth="1"/>
    <col min="5370" max="5370" width="6.42578125" style="177" customWidth="1"/>
    <col min="5371" max="5371" width="22.140625" style="177" customWidth="1"/>
    <col min="5372" max="5372" width="15" style="177" customWidth="1"/>
    <col min="5373" max="5373" width="11.28515625" style="177" customWidth="1"/>
    <col min="5374" max="5374" width="13" style="177" customWidth="1"/>
    <col min="5375" max="5375" width="8.7109375" style="177" customWidth="1"/>
    <col min="5376" max="5376" width="10.140625" style="177" customWidth="1"/>
    <col min="5377" max="5377" width="10.28515625" style="177" customWidth="1"/>
    <col min="5378" max="5378" width="8.7109375" style="177" customWidth="1"/>
    <col min="5379" max="5379" width="24" style="177" customWidth="1"/>
    <col min="5380" max="5380" width="13.140625" style="177" customWidth="1"/>
    <col min="5381" max="5381" width="11.28515625" style="177" customWidth="1"/>
    <col min="5382" max="5382" width="10.5703125" style="177" customWidth="1"/>
    <col min="5383" max="5383" width="10.140625" style="177" customWidth="1"/>
    <col min="5384" max="5384" width="16.7109375" style="177" customWidth="1"/>
    <col min="5385" max="5385" width="15.140625" style="177" customWidth="1"/>
    <col min="5386" max="5624" width="9.140625" style="177"/>
    <col min="5625" max="5625" width="2.85546875" style="177" customWidth="1"/>
    <col min="5626" max="5626" width="6.42578125" style="177" customWidth="1"/>
    <col min="5627" max="5627" width="22.140625" style="177" customWidth="1"/>
    <col min="5628" max="5628" width="15" style="177" customWidth="1"/>
    <col min="5629" max="5629" width="11.28515625" style="177" customWidth="1"/>
    <col min="5630" max="5630" width="13" style="177" customWidth="1"/>
    <col min="5631" max="5631" width="8.7109375" style="177" customWidth="1"/>
    <col min="5632" max="5632" width="10.140625" style="177" customWidth="1"/>
    <col min="5633" max="5633" width="10.28515625" style="177" customWidth="1"/>
    <col min="5634" max="5634" width="8.7109375" style="177" customWidth="1"/>
    <col min="5635" max="5635" width="24" style="177" customWidth="1"/>
    <col min="5636" max="5636" width="13.140625" style="177" customWidth="1"/>
    <col min="5637" max="5637" width="11.28515625" style="177" customWidth="1"/>
    <col min="5638" max="5638" width="10.5703125" style="177" customWidth="1"/>
    <col min="5639" max="5639" width="10.140625" style="177" customWidth="1"/>
    <col min="5640" max="5640" width="16.7109375" style="177" customWidth="1"/>
    <col min="5641" max="5641" width="15.140625" style="177" customWidth="1"/>
    <col min="5642" max="5880" width="9.140625" style="177"/>
    <col min="5881" max="5881" width="2.85546875" style="177" customWidth="1"/>
    <col min="5882" max="5882" width="6.42578125" style="177" customWidth="1"/>
    <col min="5883" max="5883" width="22.140625" style="177" customWidth="1"/>
    <col min="5884" max="5884" width="15" style="177" customWidth="1"/>
    <col min="5885" max="5885" width="11.28515625" style="177" customWidth="1"/>
    <col min="5886" max="5886" width="13" style="177" customWidth="1"/>
    <col min="5887" max="5887" width="8.7109375" style="177" customWidth="1"/>
    <col min="5888" max="5888" width="10.140625" style="177" customWidth="1"/>
    <col min="5889" max="5889" width="10.28515625" style="177" customWidth="1"/>
    <col min="5890" max="5890" width="8.7109375" style="177" customWidth="1"/>
    <col min="5891" max="5891" width="24" style="177" customWidth="1"/>
    <col min="5892" max="5892" width="13.140625" style="177" customWidth="1"/>
    <col min="5893" max="5893" width="11.28515625" style="177" customWidth="1"/>
    <col min="5894" max="5894" width="10.5703125" style="177" customWidth="1"/>
    <col min="5895" max="5895" width="10.140625" style="177" customWidth="1"/>
    <col min="5896" max="5896" width="16.7109375" style="177" customWidth="1"/>
    <col min="5897" max="5897" width="15.140625" style="177" customWidth="1"/>
    <col min="5898" max="6136" width="9.140625" style="177"/>
    <col min="6137" max="6137" width="2.85546875" style="177" customWidth="1"/>
    <col min="6138" max="6138" width="6.42578125" style="177" customWidth="1"/>
    <col min="6139" max="6139" width="22.140625" style="177" customWidth="1"/>
    <col min="6140" max="6140" width="15" style="177" customWidth="1"/>
    <col min="6141" max="6141" width="11.28515625" style="177" customWidth="1"/>
    <col min="6142" max="6142" width="13" style="177" customWidth="1"/>
    <col min="6143" max="6143" width="8.7109375" style="177" customWidth="1"/>
    <col min="6144" max="6144" width="10.140625" style="177" customWidth="1"/>
    <col min="6145" max="6145" width="10.28515625" style="177" customWidth="1"/>
    <col min="6146" max="6146" width="8.7109375" style="177" customWidth="1"/>
    <col min="6147" max="6147" width="24" style="177" customWidth="1"/>
    <col min="6148" max="6148" width="13.140625" style="177" customWidth="1"/>
    <col min="6149" max="6149" width="11.28515625" style="177" customWidth="1"/>
    <col min="6150" max="6150" width="10.5703125" style="177" customWidth="1"/>
    <col min="6151" max="6151" width="10.140625" style="177" customWidth="1"/>
    <col min="6152" max="6152" width="16.7109375" style="177" customWidth="1"/>
    <col min="6153" max="6153" width="15.140625" style="177" customWidth="1"/>
    <col min="6154" max="6392" width="9.140625" style="177"/>
    <col min="6393" max="6393" width="2.85546875" style="177" customWidth="1"/>
    <col min="6394" max="6394" width="6.42578125" style="177" customWidth="1"/>
    <col min="6395" max="6395" width="22.140625" style="177" customWidth="1"/>
    <col min="6396" max="6396" width="15" style="177" customWidth="1"/>
    <col min="6397" max="6397" width="11.28515625" style="177" customWidth="1"/>
    <col min="6398" max="6398" width="13" style="177" customWidth="1"/>
    <col min="6399" max="6399" width="8.7109375" style="177" customWidth="1"/>
    <col min="6400" max="6400" width="10.140625" style="177" customWidth="1"/>
    <col min="6401" max="6401" width="10.28515625" style="177" customWidth="1"/>
    <col min="6402" max="6402" width="8.7109375" style="177" customWidth="1"/>
    <col min="6403" max="6403" width="24" style="177" customWidth="1"/>
    <col min="6404" max="6404" width="13.140625" style="177" customWidth="1"/>
    <col min="6405" max="6405" width="11.28515625" style="177" customWidth="1"/>
    <col min="6406" max="6406" width="10.5703125" style="177" customWidth="1"/>
    <col min="6407" max="6407" width="10.140625" style="177" customWidth="1"/>
    <col min="6408" max="6408" width="16.7109375" style="177" customWidth="1"/>
    <col min="6409" max="6409" width="15.140625" style="177" customWidth="1"/>
    <col min="6410" max="6648" width="9.140625" style="177"/>
    <col min="6649" max="6649" width="2.85546875" style="177" customWidth="1"/>
    <col min="6650" max="6650" width="6.42578125" style="177" customWidth="1"/>
    <col min="6651" max="6651" width="22.140625" style="177" customWidth="1"/>
    <col min="6652" max="6652" width="15" style="177" customWidth="1"/>
    <col min="6653" max="6653" width="11.28515625" style="177" customWidth="1"/>
    <col min="6654" max="6654" width="13" style="177" customWidth="1"/>
    <col min="6655" max="6655" width="8.7109375" style="177" customWidth="1"/>
    <col min="6656" max="6656" width="10.140625" style="177" customWidth="1"/>
    <col min="6657" max="6657" width="10.28515625" style="177" customWidth="1"/>
    <col min="6658" max="6658" width="8.7109375" style="177" customWidth="1"/>
    <col min="6659" max="6659" width="24" style="177" customWidth="1"/>
    <col min="6660" max="6660" width="13.140625" style="177" customWidth="1"/>
    <col min="6661" max="6661" width="11.28515625" style="177" customWidth="1"/>
    <col min="6662" max="6662" width="10.5703125" style="177" customWidth="1"/>
    <col min="6663" max="6663" width="10.140625" style="177" customWidth="1"/>
    <col min="6664" max="6664" width="16.7109375" style="177" customWidth="1"/>
    <col min="6665" max="6665" width="15.140625" style="177" customWidth="1"/>
    <col min="6666" max="6904" width="9.140625" style="177"/>
    <col min="6905" max="6905" width="2.85546875" style="177" customWidth="1"/>
    <col min="6906" max="6906" width="6.42578125" style="177" customWidth="1"/>
    <col min="6907" max="6907" width="22.140625" style="177" customWidth="1"/>
    <col min="6908" max="6908" width="15" style="177" customWidth="1"/>
    <col min="6909" max="6909" width="11.28515625" style="177" customWidth="1"/>
    <col min="6910" max="6910" width="13" style="177" customWidth="1"/>
    <col min="6911" max="6911" width="8.7109375" style="177" customWidth="1"/>
    <col min="6912" max="6912" width="10.140625" style="177" customWidth="1"/>
    <col min="6913" max="6913" width="10.28515625" style="177" customWidth="1"/>
    <col min="6914" max="6914" width="8.7109375" style="177" customWidth="1"/>
    <col min="6915" max="6915" width="24" style="177" customWidth="1"/>
    <col min="6916" max="6916" width="13.140625" style="177" customWidth="1"/>
    <col min="6917" max="6917" width="11.28515625" style="177" customWidth="1"/>
    <col min="6918" max="6918" width="10.5703125" style="177" customWidth="1"/>
    <col min="6919" max="6919" width="10.140625" style="177" customWidth="1"/>
    <col min="6920" max="6920" width="16.7109375" style="177" customWidth="1"/>
    <col min="6921" max="6921" width="15.140625" style="177" customWidth="1"/>
    <col min="6922" max="7160" width="9.140625" style="177"/>
    <col min="7161" max="7161" width="2.85546875" style="177" customWidth="1"/>
    <col min="7162" max="7162" width="6.42578125" style="177" customWidth="1"/>
    <col min="7163" max="7163" width="22.140625" style="177" customWidth="1"/>
    <col min="7164" max="7164" width="15" style="177" customWidth="1"/>
    <col min="7165" max="7165" width="11.28515625" style="177" customWidth="1"/>
    <col min="7166" max="7166" width="13" style="177" customWidth="1"/>
    <col min="7167" max="7167" width="8.7109375" style="177" customWidth="1"/>
    <col min="7168" max="7168" width="10.140625" style="177" customWidth="1"/>
    <col min="7169" max="7169" width="10.28515625" style="177" customWidth="1"/>
    <col min="7170" max="7170" width="8.7109375" style="177" customWidth="1"/>
    <col min="7171" max="7171" width="24" style="177" customWidth="1"/>
    <col min="7172" max="7172" width="13.140625" style="177" customWidth="1"/>
    <col min="7173" max="7173" width="11.28515625" style="177" customWidth="1"/>
    <col min="7174" max="7174" width="10.5703125" style="177" customWidth="1"/>
    <col min="7175" max="7175" width="10.140625" style="177" customWidth="1"/>
    <col min="7176" max="7176" width="16.7109375" style="177" customWidth="1"/>
    <col min="7177" max="7177" width="15.140625" style="177" customWidth="1"/>
    <col min="7178" max="7416" width="9.140625" style="177"/>
    <col min="7417" max="7417" width="2.85546875" style="177" customWidth="1"/>
    <col min="7418" max="7418" width="6.42578125" style="177" customWidth="1"/>
    <col min="7419" max="7419" width="22.140625" style="177" customWidth="1"/>
    <col min="7420" max="7420" width="15" style="177" customWidth="1"/>
    <col min="7421" max="7421" width="11.28515625" style="177" customWidth="1"/>
    <col min="7422" max="7422" width="13" style="177" customWidth="1"/>
    <col min="7423" max="7423" width="8.7109375" style="177" customWidth="1"/>
    <col min="7424" max="7424" width="10.140625" style="177" customWidth="1"/>
    <col min="7425" max="7425" width="10.28515625" style="177" customWidth="1"/>
    <col min="7426" max="7426" width="8.7109375" style="177" customWidth="1"/>
    <col min="7427" max="7427" width="24" style="177" customWidth="1"/>
    <col min="7428" max="7428" width="13.140625" style="177" customWidth="1"/>
    <col min="7429" max="7429" width="11.28515625" style="177" customWidth="1"/>
    <col min="7430" max="7430" width="10.5703125" style="177" customWidth="1"/>
    <col min="7431" max="7431" width="10.140625" style="177" customWidth="1"/>
    <col min="7432" max="7432" width="16.7109375" style="177" customWidth="1"/>
    <col min="7433" max="7433" width="15.140625" style="177" customWidth="1"/>
    <col min="7434" max="7672" width="9.140625" style="177"/>
    <col min="7673" max="7673" width="2.85546875" style="177" customWidth="1"/>
    <col min="7674" max="7674" width="6.42578125" style="177" customWidth="1"/>
    <col min="7675" max="7675" width="22.140625" style="177" customWidth="1"/>
    <col min="7676" max="7676" width="15" style="177" customWidth="1"/>
    <col min="7677" max="7677" width="11.28515625" style="177" customWidth="1"/>
    <col min="7678" max="7678" width="13" style="177" customWidth="1"/>
    <col min="7679" max="7679" width="8.7109375" style="177" customWidth="1"/>
    <col min="7680" max="7680" width="10.140625" style="177" customWidth="1"/>
    <col min="7681" max="7681" width="10.28515625" style="177" customWidth="1"/>
    <col min="7682" max="7682" width="8.7109375" style="177" customWidth="1"/>
    <col min="7683" max="7683" width="24" style="177" customWidth="1"/>
    <col min="7684" max="7684" width="13.140625" style="177" customWidth="1"/>
    <col min="7685" max="7685" width="11.28515625" style="177" customWidth="1"/>
    <col min="7686" max="7686" width="10.5703125" style="177" customWidth="1"/>
    <col min="7687" max="7687" width="10.140625" style="177" customWidth="1"/>
    <col min="7688" max="7688" width="16.7109375" style="177" customWidth="1"/>
    <col min="7689" max="7689" width="15.140625" style="177" customWidth="1"/>
    <col min="7690" max="7928" width="9.140625" style="177"/>
    <col min="7929" max="7929" width="2.85546875" style="177" customWidth="1"/>
    <col min="7930" max="7930" width="6.42578125" style="177" customWidth="1"/>
    <col min="7931" max="7931" width="22.140625" style="177" customWidth="1"/>
    <col min="7932" max="7932" width="15" style="177" customWidth="1"/>
    <col min="7933" max="7933" width="11.28515625" style="177" customWidth="1"/>
    <col min="7934" max="7934" width="13" style="177" customWidth="1"/>
    <col min="7935" max="7935" width="8.7109375" style="177" customWidth="1"/>
    <col min="7936" max="7936" width="10.140625" style="177" customWidth="1"/>
    <col min="7937" max="7937" width="10.28515625" style="177" customWidth="1"/>
    <col min="7938" max="7938" width="8.7109375" style="177" customWidth="1"/>
    <col min="7939" max="7939" width="24" style="177" customWidth="1"/>
    <col min="7940" max="7940" width="13.140625" style="177" customWidth="1"/>
    <col min="7941" max="7941" width="11.28515625" style="177" customWidth="1"/>
    <col min="7942" max="7942" width="10.5703125" style="177" customWidth="1"/>
    <col min="7943" max="7943" width="10.140625" style="177" customWidth="1"/>
    <col min="7944" max="7944" width="16.7109375" style="177" customWidth="1"/>
    <col min="7945" max="7945" width="15.140625" style="177" customWidth="1"/>
    <col min="7946" max="8184" width="9.140625" style="177"/>
    <col min="8185" max="8185" width="2.85546875" style="177" customWidth="1"/>
    <col min="8186" max="8186" width="6.42578125" style="177" customWidth="1"/>
    <col min="8187" max="8187" width="22.140625" style="177" customWidth="1"/>
    <col min="8188" max="8188" width="15" style="177" customWidth="1"/>
    <col min="8189" max="8189" width="11.28515625" style="177" customWidth="1"/>
    <col min="8190" max="8190" width="13" style="177" customWidth="1"/>
    <col min="8191" max="8191" width="8.7109375" style="177" customWidth="1"/>
    <col min="8192" max="8192" width="10.140625" style="177" customWidth="1"/>
    <col min="8193" max="8193" width="10.28515625" style="177" customWidth="1"/>
    <col min="8194" max="8194" width="8.7109375" style="177" customWidth="1"/>
    <col min="8195" max="8195" width="24" style="177" customWidth="1"/>
    <col min="8196" max="8196" width="13.140625" style="177" customWidth="1"/>
    <col min="8197" max="8197" width="11.28515625" style="177" customWidth="1"/>
    <col min="8198" max="8198" width="10.5703125" style="177" customWidth="1"/>
    <col min="8199" max="8199" width="10.140625" style="177" customWidth="1"/>
    <col min="8200" max="8200" width="16.7109375" style="177" customWidth="1"/>
    <col min="8201" max="8201" width="15.140625" style="177" customWidth="1"/>
    <col min="8202" max="8440" width="9.140625" style="177"/>
    <col min="8441" max="8441" width="2.85546875" style="177" customWidth="1"/>
    <col min="8442" max="8442" width="6.42578125" style="177" customWidth="1"/>
    <col min="8443" max="8443" width="22.140625" style="177" customWidth="1"/>
    <col min="8444" max="8444" width="15" style="177" customWidth="1"/>
    <col min="8445" max="8445" width="11.28515625" style="177" customWidth="1"/>
    <col min="8446" max="8446" width="13" style="177" customWidth="1"/>
    <col min="8447" max="8447" width="8.7109375" style="177" customWidth="1"/>
    <col min="8448" max="8448" width="10.140625" style="177" customWidth="1"/>
    <col min="8449" max="8449" width="10.28515625" style="177" customWidth="1"/>
    <col min="8450" max="8450" width="8.7109375" style="177" customWidth="1"/>
    <col min="8451" max="8451" width="24" style="177" customWidth="1"/>
    <col min="8452" max="8452" width="13.140625" style="177" customWidth="1"/>
    <col min="8453" max="8453" width="11.28515625" style="177" customWidth="1"/>
    <col min="8454" max="8454" width="10.5703125" style="177" customWidth="1"/>
    <col min="8455" max="8455" width="10.140625" style="177" customWidth="1"/>
    <col min="8456" max="8456" width="16.7109375" style="177" customWidth="1"/>
    <col min="8457" max="8457" width="15.140625" style="177" customWidth="1"/>
    <col min="8458" max="8696" width="9.140625" style="177"/>
    <col min="8697" max="8697" width="2.85546875" style="177" customWidth="1"/>
    <col min="8698" max="8698" width="6.42578125" style="177" customWidth="1"/>
    <col min="8699" max="8699" width="22.140625" style="177" customWidth="1"/>
    <col min="8700" max="8700" width="15" style="177" customWidth="1"/>
    <col min="8701" max="8701" width="11.28515625" style="177" customWidth="1"/>
    <col min="8702" max="8702" width="13" style="177" customWidth="1"/>
    <col min="8703" max="8703" width="8.7109375" style="177" customWidth="1"/>
    <col min="8704" max="8704" width="10.140625" style="177" customWidth="1"/>
    <col min="8705" max="8705" width="10.28515625" style="177" customWidth="1"/>
    <col min="8706" max="8706" width="8.7109375" style="177" customWidth="1"/>
    <col min="8707" max="8707" width="24" style="177" customWidth="1"/>
    <col min="8708" max="8708" width="13.140625" style="177" customWidth="1"/>
    <col min="8709" max="8709" width="11.28515625" style="177" customWidth="1"/>
    <col min="8710" max="8710" width="10.5703125" style="177" customWidth="1"/>
    <col min="8711" max="8711" width="10.140625" style="177" customWidth="1"/>
    <col min="8712" max="8712" width="16.7109375" style="177" customWidth="1"/>
    <col min="8713" max="8713" width="15.140625" style="177" customWidth="1"/>
    <col min="8714" max="8952" width="9.140625" style="177"/>
    <col min="8953" max="8953" width="2.85546875" style="177" customWidth="1"/>
    <col min="8954" max="8954" width="6.42578125" style="177" customWidth="1"/>
    <col min="8955" max="8955" width="22.140625" style="177" customWidth="1"/>
    <col min="8956" max="8956" width="15" style="177" customWidth="1"/>
    <col min="8957" max="8957" width="11.28515625" style="177" customWidth="1"/>
    <col min="8958" max="8958" width="13" style="177" customWidth="1"/>
    <col min="8959" max="8959" width="8.7109375" style="177" customWidth="1"/>
    <col min="8960" max="8960" width="10.140625" style="177" customWidth="1"/>
    <col min="8961" max="8961" width="10.28515625" style="177" customWidth="1"/>
    <col min="8962" max="8962" width="8.7109375" style="177" customWidth="1"/>
    <col min="8963" max="8963" width="24" style="177" customWidth="1"/>
    <col min="8964" max="8964" width="13.140625" style="177" customWidth="1"/>
    <col min="8965" max="8965" width="11.28515625" style="177" customWidth="1"/>
    <col min="8966" max="8966" width="10.5703125" style="177" customWidth="1"/>
    <col min="8967" max="8967" width="10.140625" style="177" customWidth="1"/>
    <col min="8968" max="8968" width="16.7109375" style="177" customWidth="1"/>
    <col min="8969" max="8969" width="15.140625" style="177" customWidth="1"/>
    <col min="8970" max="9208" width="9.140625" style="177"/>
    <col min="9209" max="9209" width="2.85546875" style="177" customWidth="1"/>
    <col min="9210" max="9210" width="6.42578125" style="177" customWidth="1"/>
    <col min="9211" max="9211" width="22.140625" style="177" customWidth="1"/>
    <col min="9212" max="9212" width="15" style="177" customWidth="1"/>
    <col min="9213" max="9213" width="11.28515625" style="177" customWidth="1"/>
    <col min="9214" max="9214" width="13" style="177" customWidth="1"/>
    <col min="9215" max="9215" width="8.7109375" style="177" customWidth="1"/>
    <col min="9216" max="9216" width="10.140625" style="177" customWidth="1"/>
    <col min="9217" max="9217" width="10.28515625" style="177" customWidth="1"/>
    <col min="9218" max="9218" width="8.7109375" style="177" customWidth="1"/>
    <col min="9219" max="9219" width="24" style="177" customWidth="1"/>
    <col min="9220" max="9220" width="13.140625" style="177" customWidth="1"/>
    <col min="9221" max="9221" width="11.28515625" style="177" customWidth="1"/>
    <col min="9222" max="9222" width="10.5703125" style="177" customWidth="1"/>
    <col min="9223" max="9223" width="10.140625" style="177" customWidth="1"/>
    <col min="9224" max="9224" width="16.7109375" style="177" customWidth="1"/>
    <col min="9225" max="9225" width="15.140625" style="177" customWidth="1"/>
    <col min="9226" max="9464" width="9.140625" style="177"/>
    <col min="9465" max="9465" width="2.85546875" style="177" customWidth="1"/>
    <col min="9466" max="9466" width="6.42578125" style="177" customWidth="1"/>
    <col min="9467" max="9467" width="22.140625" style="177" customWidth="1"/>
    <col min="9468" max="9468" width="15" style="177" customWidth="1"/>
    <col min="9469" max="9469" width="11.28515625" style="177" customWidth="1"/>
    <col min="9470" max="9470" width="13" style="177" customWidth="1"/>
    <col min="9471" max="9471" width="8.7109375" style="177" customWidth="1"/>
    <col min="9472" max="9472" width="10.140625" style="177" customWidth="1"/>
    <col min="9473" max="9473" width="10.28515625" style="177" customWidth="1"/>
    <col min="9474" max="9474" width="8.7109375" style="177" customWidth="1"/>
    <col min="9475" max="9475" width="24" style="177" customWidth="1"/>
    <col min="9476" max="9476" width="13.140625" style="177" customWidth="1"/>
    <col min="9477" max="9477" width="11.28515625" style="177" customWidth="1"/>
    <col min="9478" max="9478" width="10.5703125" style="177" customWidth="1"/>
    <col min="9479" max="9479" width="10.140625" style="177" customWidth="1"/>
    <col min="9480" max="9480" width="16.7109375" style="177" customWidth="1"/>
    <col min="9481" max="9481" width="15.140625" style="177" customWidth="1"/>
    <col min="9482" max="9720" width="9.140625" style="177"/>
    <col min="9721" max="9721" width="2.85546875" style="177" customWidth="1"/>
    <col min="9722" max="9722" width="6.42578125" style="177" customWidth="1"/>
    <col min="9723" max="9723" width="22.140625" style="177" customWidth="1"/>
    <col min="9724" max="9724" width="15" style="177" customWidth="1"/>
    <col min="9725" max="9725" width="11.28515625" style="177" customWidth="1"/>
    <col min="9726" max="9726" width="13" style="177" customWidth="1"/>
    <col min="9727" max="9727" width="8.7109375" style="177" customWidth="1"/>
    <col min="9728" max="9728" width="10.140625" style="177" customWidth="1"/>
    <col min="9729" max="9729" width="10.28515625" style="177" customWidth="1"/>
    <col min="9730" max="9730" width="8.7109375" style="177" customWidth="1"/>
    <col min="9731" max="9731" width="24" style="177" customWidth="1"/>
    <col min="9732" max="9732" width="13.140625" style="177" customWidth="1"/>
    <col min="9733" max="9733" width="11.28515625" style="177" customWidth="1"/>
    <col min="9734" max="9734" width="10.5703125" style="177" customWidth="1"/>
    <col min="9735" max="9735" width="10.140625" style="177" customWidth="1"/>
    <col min="9736" max="9736" width="16.7109375" style="177" customWidth="1"/>
    <col min="9737" max="9737" width="15.140625" style="177" customWidth="1"/>
    <col min="9738" max="9976" width="9.140625" style="177"/>
    <col min="9977" max="9977" width="2.85546875" style="177" customWidth="1"/>
    <col min="9978" max="9978" width="6.42578125" style="177" customWidth="1"/>
    <col min="9979" max="9979" width="22.140625" style="177" customWidth="1"/>
    <col min="9980" max="9980" width="15" style="177" customWidth="1"/>
    <col min="9981" max="9981" width="11.28515625" style="177" customWidth="1"/>
    <col min="9982" max="9982" width="13" style="177" customWidth="1"/>
    <col min="9983" max="9983" width="8.7109375" style="177" customWidth="1"/>
    <col min="9984" max="9984" width="10.140625" style="177" customWidth="1"/>
    <col min="9985" max="9985" width="10.28515625" style="177" customWidth="1"/>
    <col min="9986" max="9986" width="8.7109375" style="177" customWidth="1"/>
    <col min="9987" max="9987" width="24" style="177" customWidth="1"/>
    <col min="9988" max="9988" width="13.140625" style="177" customWidth="1"/>
    <col min="9989" max="9989" width="11.28515625" style="177" customWidth="1"/>
    <col min="9990" max="9990" width="10.5703125" style="177" customWidth="1"/>
    <col min="9991" max="9991" width="10.140625" style="177" customWidth="1"/>
    <col min="9992" max="9992" width="16.7109375" style="177" customWidth="1"/>
    <col min="9993" max="9993" width="15.140625" style="177" customWidth="1"/>
    <col min="9994" max="10232" width="9.140625" style="177"/>
    <col min="10233" max="10233" width="2.85546875" style="177" customWidth="1"/>
    <col min="10234" max="10234" width="6.42578125" style="177" customWidth="1"/>
    <col min="10235" max="10235" width="22.140625" style="177" customWidth="1"/>
    <col min="10236" max="10236" width="15" style="177" customWidth="1"/>
    <col min="10237" max="10237" width="11.28515625" style="177" customWidth="1"/>
    <col min="10238" max="10238" width="13" style="177" customWidth="1"/>
    <col min="10239" max="10239" width="8.7109375" style="177" customWidth="1"/>
    <col min="10240" max="10240" width="10.140625" style="177" customWidth="1"/>
    <col min="10241" max="10241" width="10.28515625" style="177" customWidth="1"/>
    <col min="10242" max="10242" width="8.7109375" style="177" customWidth="1"/>
    <col min="10243" max="10243" width="24" style="177" customWidth="1"/>
    <col min="10244" max="10244" width="13.140625" style="177" customWidth="1"/>
    <col min="10245" max="10245" width="11.28515625" style="177" customWidth="1"/>
    <col min="10246" max="10246" width="10.5703125" style="177" customWidth="1"/>
    <col min="10247" max="10247" width="10.140625" style="177" customWidth="1"/>
    <col min="10248" max="10248" width="16.7109375" style="177" customWidth="1"/>
    <col min="10249" max="10249" width="15.140625" style="177" customWidth="1"/>
    <col min="10250" max="10488" width="9.140625" style="177"/>
    <col min="10489" max="10489" width="2.85546875" style="177" customWidth="1"/>
    <col min="10490" max="10490" width="6.42578125" style="177" customWidth="1"/>
    <col min="10491" max="10491" width="22.140625" style="177" customWidth="1"/>
    <col min="10492" max="10492" width="15" style="177" customWidth="1"/>
    <col min="10493" max="10493" width="11.28515625" style="177" customWidth="1"/>
    <col min="10494" max="10494" width="13" style="177" customWidth="1"/>
    <col min="10495" max="10495" width="8.7109375" style="177" customWidth="1"/>
    <col min="10496" max="10496" width="10.140625" style="177" customWidth="1"/>
    <col min="10497" max="10497" width="10.28515625" style="177" customWidth="1"/>
    <col min="10498" max="10498" width="8.7109375" style="177" customWidth="1"/>
    <col min="10499" max="10499" width="24" style="177" customWidth="1"/>
    <col min="10500" max="10500" width="13.140625" style="177" customWidth="1"/>
    <col min="10501" max="10501" width="11.28515625" style="177" customWidth="1"/>
    <col min="10502" max="10502" width="10.5703125" style="177" customWidth="1"/>
    <col min="10503" max="10503" width="10.140625" style="177" customWidth="1"/>
    <col min="10504" max="10504" width="16.7109375" style="177" customWidth="1"/>
    <col min="10505" max="10505" width="15.140625" style="177" customWidth="1"/>
    <col min="10506" max="10744" width="9.140625" style="177"/>
    <col min="10745" max="10745" width="2.85546875" style="177" customWidth="1"/>
    <col min="10746" max="10746" width="6.42578125" style="177" customWidth="1"/>
    <col min="10747" max="10747" width="22.140625" style="177" customWidth="1"/>
    <col min="10748" max="10748" width="15" style="177" customWidth="1"/>
    <col min="10749" max="10749" width="11.28515625" style="177" customWidth="1"/>
    <col min="10750" max="10750" width="13" style="177" customWidth="1"/>
    <col min="10751" max="10751" width="8.7109375" style="177" customWidth="1"/>
    <col min="10752" max="10752" width="10.140625" style="177" customWidth="1"/>
    <col min="10753" max="10753" width="10.28515625" style="177" customWidth="1"/>
    <col min="10754" max="10754" width="8.7109375" style="177" customWidth="1"/>
    <col min="10755" max="10755" width="24" style="177" customWidth="1"/>
    <col min="10756" max="10756" width="13.140625" style="177" customWidth="1"/>
    <col min="10757" max="10757" width="11.28515625" style="177" customWidth="1"/>
    <col min="10758" max="10758" width="10.5703125" style="177" customWidth="1"/>
    <col min="10759" max="10759" width="10.140625" style="177" customWidth="1"/>
    <col min="10760" max="10760" width="16.7109375" style="177" customWidth="1"/>
    <col min="10761" max="10761" width="15.140625" style="177" customWidth="1"/>
    <col min="10762" max="11000" width="9.140625" style="177"/>
    <col min="11001" max="11001" width="2.85546875" style="177" customWidth="1"/>
    <col min="11002" max="11002" width="6.42578125" style="177" customWidth="1"/>
    <col min="11003" max="11003" width="22.140625" style="177" customWidth="1"/>
    <col min="11004" max="11004" width="15" style="177" customWidth="1"/>
    <col min="11005" max="11005" width="11.28515625" style="177" customWidth="1"/>
    <col min="11006" max="11006" width="13" style="177" customWidth="1"/>
    <col min="11007" max="11007" width="8.7109375" style="177" customWidth="1"/>
    <col min="11008" max="11008" width="10.140625" style="177" customWidth="1"/>
    <col min="11009" max="11009" width="10.28515625" style="177" customWidth="1"/>
    <col min="11010" max="11010" width="8.7109375" style="177" customWidth="1"/>
    <col min="11011" max="11011" width="24" style="177" customWidth="1"/>
    <col min="11012" max="11012" width="13.140625" style="177" customWidth="1"/>
    <col min="11013" max="11013" width="11.28515625" style="177" customWidth="1"/>
    <col min="11014" max="11014" width="10.5703125" style="177" customWidth="1"/>
    <col min="11015" max="11015" width="10.140625" style="177" customWidth="1"/>
    <col min="11016" max="11016" width="16.7109375" style="177" customWidth="1"/>
    <col min="11017" max="11017" width="15.140625" style="177" customWidth="1"/>
    <col min="11018" max="11256" width="9.140625" style="177"/>
    <col min="11257" max="11257" width="2.85546875" style="177" customWidth="1"/>
    <col min="11258" max="11258" width="6.42578125" style="177" customWidth="1"/>
    <col min="11259" max="11259" width="22.140625" style="177" customWidth="1"/>
    <col min="11260" max="11260" width="15" style="177" customWidth="1"/>
    <col min="11261" max="11261" width="11.28515625" style="177" customWidth="1"/>
    <col min="11262" max="11262" width="13" style="177" customWidth="1"/>
    <col min="11263" max="11263" width="8.7109375" style="177" customWidth="1"/>
    <col min="11264" max="11264" width="10.140625" style="177" customWidth="1"/>
    <col min="11265" max="11265" width="10.28515625" style="177" customWidth="1"/>
    <col min="11266" max="11266" width="8.7109375" style="177" customWidth="1"/>
    <col min="11267" max="11267" width="24" style="177" customWidth="1"/>
    <col min="11268" max="11268" width="13.140625" style="177" customWidth="1"/>
    <col min="11269" max="11269" width="11.28515625" style="177" customWidth="1"/>
    <col min="11270" max="11270" width="10.5703125" style="177" customWidth="1"/>
    <col min="11271" max="11271" width="10.140625" style="177" customWidth="1"/>
    <col min="11272" max="11272" width="16.7109375" style="177" customWidth="1"/>
    <col min="11273" max="11273" width="15.140625" style="177" customWidth="1"/>
    <col min="11274" max="11512" width="9.140625" style="177"/>
    <col min="11513" max="11513" width="2.85546875" style="177" customWidth="1"/>
    <col min="11514" max="11514" width="6.42578125" style="177" customWidth="1"/>
    <col min="11515" max="11515" width="22.140625" style="177" customWidth="1"/>
    <col min="11516" max="11516" width="15" style="177" customWidth="1"/>
    <col min="11517" max="11517" width="11.28515625" style="177" customWidth="1"/>
    <col min="11518" max="11518" width="13" style="177" customWidth="1"/>
    <col min="11519" max="11519" width="8.7109375" style="177" customWidth="1"/>
    <col min="11520" max="11520" width="10.140625" style="177" customWidth="1"/>
    <col min="11521" max="11521" width="10.28515625" style="177" customWidth="1"/>
    <col min="11522" max="11522" width="8.7109375" style="177" customWidth="1"/>
    <col min="11523" max="11523" width="24" style="177" customWidth="1"/>
    <col min="11524" max="11524" width="13.140625" style="177" customWidth="1"/>
    <col min="11525" max="11525" width="11.28515625" style="177" customWidth="1"/>
    <col min="11526" max="11526" width="10.5703125" style="177" customWidth="1"/>
    <col min="11527" max="11527" width="10.140625" style="177" customWidth="1"/>
    <col min="11528" max="11528" width="16.7109375" style="177" customWidth="1"/>
    <col min="11529" max="11529" width="15.140625" style="177" customWidth="1"/>
    <col min="11530" max="11768" width="9.140625" style="177"/>
    <col min="11769" max="11769" width="2.85546875" style="177" customWidth="1"/>
    <col min="11770" max="11770" width="6.42578125" style="177" customWidth="1"/>
    <col min="11771" max="11771" width="22.140625" style="177" customWidth="1"/>
    <col min="11772" max="11772" width="15" style="177" customWidth="1"/>
    <col min="11773" max="11773" width="11.28515625" style="177" customWidth="1"/>
    <col min="11774" max="11774" width="13" style="177" customWidth="1"/>
    <col min="11775" max="11775" width="8.7109375" style="177" customWidth="1"/>
    <col min="11776" max="11776" width="10.140625" style="177" customWidth="1"/>
    <col min="11777" max="11777" width="10.28515625" style="177" customWidth="1"/>
    <col min="11778" max="11778" width="8.7109375" style="177" customWidth="1"/>
    <col min="11779" max="11779" width="24" style="177" customWidth="1"/>
    <col min="11780" max="11780" width="13.140625" style="177" customWidth="1"/>
    <col min="11781" max="11781" width="11.28515625" style="177" customWidth="1"/>
    <col min="11782" max="11782" width="10.5703125" style="177" customWidth="1"/>
    <col min="11783" max="11783" width="10.140625" style="177" customWidth="1"/>
    <col min="11784" max="11784" width="16.7109375" style="177" customWidth="1"/>
    <col min="11785" max="11785" width="15.140625" style="177" customWidth="1"/>
    <col min="11786" max="12024" width="9.140625" style="177"/>
    <col min="12025" max="12025" width="2.85546875" style="177" customWidth="1"/>
    <col min="12026" max="12026" width="6.42578125" style="177" customWidth="1"/>
    <col min="12027" max="12027" width="22.140625" style="177" customWidth="1"/>
    <col min="12028" max="12028" width="15" style="177" customWidth="1"/>
    <col min="12029" max="12029" width="11.28515625" style="177" customWidth="1"/>
    <col min="12030" max="12030" width="13" style="177" customWidth="1"/>
    <col min="12031" max="12031" width="8.7109375" style="177" customWidth="1"/>
    <col min="12032" max="12032" width="10.140625" style="177" customWidth="1"/>
    <col min="12033" max="12033" width="10.28515625" style="177" customWidth="1"/>
    <col min="12034" max="12034" width="8.7109375" style="177" customWidth="1"/>
    <col min="12035" max="12035" width="24" style="177" customWidth="1"/>
    <col min="12036" max="12036" width="13.140625" style="177" customWidth="1"/>
    <col min="12037" max="12037" width="11.28515625" style="177" customWidth="1"/>
    <col min="12038" max="12038" width="10.5703125" style="177" customWidth="1"/>
    <col min="12039" max="12039" width="10.140625" style="177" customWidth="1"/>
    <col min="12040" max="12040" width="16.7109375" style="177" customWidth="1"/>
    <col min="12041" max="12041" width="15.140625" style="177" customWidth="1"/>
    <col min="12042" max="12280" width="9.140625" style="177"/>
    <col min="12281" max="12281" width="2.85546875" style="177" customWidth="1"/>
    <col min="12282" max="12282" width="6.42578125" style="177" customWidth="1"/>
    <col min="12283" max="12283" width="22.140625" style="177" customWidth="1"/>
    <col min="12284" max="12284" width="15" style="177" customWidth="1"/>
    <col min="12285" max="12285" width="11.28515625" style="177" customWidth="1"/>
    <col min="12286" max="12286" width="13" style="177" customWidth="1"/>
    <col min="12287" max="12287" width="8.7109375" style="177" customWidth="1"/>
    <col min="12288" max="12288" width="10.140625" style="177" customWidth="1"/>
    <col min="12289" max="12289" width="10.28515625" style="177" customWidth="1"/>
    <col min="12290" max="12290" width="8.7109375" style="177" customWidth="1"/>
    <col min="12291" max="12291" width="24" style="177" customWidth="1"/>
    <col min="12292" max="12292" width="13.140625" style="177" customWidth="1"/>
    <col min="12293" max="12293" width="11.28515625" style="177" customWidth="1"/>
    <col min="12294" max="12294" width="10.5703125" style="177" customWidth="1"/>
    <col min="12295" max="12295" width="10.140625" style="177" customWidth="1"/>
    <col min="12296" max="12296" width="16.7109375" style="177" customWidth="1"/>
    <col min="12297" max="12297" width="15.140625" style="177" customWidth="1"/>
    <col min="12298" max="12536" width="9.140625" style="177"/>
    <col min="12537" max="12537" width="2.85546875" style="177" customWidth="1"/>
    <col min="12538" max="12538" width="6.42578125" style="177" customWidth="1"/>
    <col min="12539" max="12539" width="22.140625" style="177" customWidth="1"/>
    <col min="12540" max="12540" width="15" style="177" customWidth="1"/>
    <col min="12541" max="12541" width="11.28515625" style="177" customWidth="1"/>
    <col min="12542" max="12542" width="13" style="177" customWidth="1"/>
    <col min="12543" max="12543" width="8.7109375" style="177" customWidth="1"/>
    <col min="12544" max="12544" width="10.140625" style="177" customWidth="1"/>
    <col min="12545" max="12545" width="10.28515625" style="177" customWidth="1"/>
    <col min="12546" max="12546" width="8.7109375" style="177" customWidth="1"/>
    <col min="12547" max="12547" width="24" style="177" customWidth="1"/>
    <col min="12548" max="12548" width="13.140625" style="177" customWidth="1"/>
    <col min="12549" max="12549" width="11.28515625" style="177" customWidth="1"/>
    <col min="12550" max="12550" width="10.5703125" style="177" customWidth="1"/>
    <col min="12551" max="12551" width="10.140625" style="177" customWidth="1"/>
    <col min="12552" max="12552" width="16.7109375" style="177" customWidth="1"/>
    <col min="12553" max="12553" width="15.140625" style="177" customWidth="1"/>
    <col min="12554" max="12792" width="9.140625" style="177"/>
    <col min="12793" max="12793" width="2.85546875" style="177" customWidth="1"/>
    <col min="12794" max="12794" width="6.42578125" style="177" customWidth="1"/>
    <col min="12795" max="12795" width="22.140625" style="177" customWidth="1"/>
    <col min="12796" max="12796" width="15" style="177" customWidth="1"/>
    <col min="12797" max="12797" width="11.28515625" style="177" customWidth="1"/>
    <col min="12798" max="12798" width="13" style="177" customWidth="1"/>
    <col min="12799" max="12799" width="8.7109375" style="177" customWidth="1"/>
    <col min="12800" max="12800" width="10.140625" style="177" customWidth="1"/>
    <col min="12801" max="12801" width="10.28515625" style="177" customWidth="1"/>
    <col min="12802" max="12802" width="8.7109375" style="177" customWidth="1"/>
    <col min="12803" max="12803" width="24" style="177" customWidth="1"/>
    <col min="12804" max="12804" width="13.140625" style="177" customWidth="1"/>
    <col min="12805" max="12805" width="11.28515625" style="177" customWidth="1"/>
    <col min="12806" max="12806" width="10.5703125" style="177" customWidth="1"/>
    <col min="12807" max="12807" width="10.140625" style="177" customWidth="1"/>
    <col min="12808" max="12808" width="16.7109375" style="177" customWidth="1"/>
    <col min="12809" max="12809" width="15.140625" style="177" customWidth="1"/>
    <col min="12810" max="13048" width="9.140625" style="177"/>
    <col min="13049" max="13049" width="2.85546875" style="177" customWidth="1"/>
    <col min="13050" max="13050" width="6.42578125" style="177" customWidth="1"/>
    <col min="13051" max="13051" width="22.140625" style="177" customWidth="1"/>
    <col min="13052" max="13052" width="15" style="177" customWidth="1"/>
    <col min="13053" max="13053" width="11.28515625" style="177" customWidth="1"/>
    <col min="13054" max="13054" width="13" style="177" customWidth="1"/>
    <col min="13055" max="13055" width="8.7109375" style="177" customWidth="1"/>
    <col min="13056" max="13056" width="10.140625" style="177" customWidth="1"/>
    <col min="13057" max="13057" width="10.28515625" style="177" customWidth="1"/>
    <col min="13058" max="13058" width="8.7109375" style="177" customWidth="1"/>
    <col min="13059" max="13059" width="24" style="177" customWidth="1"/>
    <col min="13060" max="13060" width="13.140625" style="177" customWidth="1"/>
    <col min="13061" max="13061" width="11.28515625" style="177" customWidth="1"/>
    <col min="13062" max="13062" width="10.5703125" style="177" customWidth="1"/>
    <col min="13063" max="13063" width="10.140625" style="177" customWidth="1"/>
    <col min="13064" max="13064" width="16.7109375" style="177" customWidth="1"/>
    <col min="13065" max="13065" width="15.140625" style="177" customWidth="1"/>
    <col min="13066" max="13304" width="9.140625" style="177"/>
    <col min="13305" max="13305" width="2.85546875" style="177" customWidth="1"/>
    <col min="13306" max="13306" width="6.42578125" style="177" customWidth="1"/>
    <col min="13307" max="13307" width="22.140625" style="177" customWidth="1"/>
    <col min="13308" max="13308" width="15" style="177" customWidth="1"/>
    <col min="13309" max="13309" width="11.28515625" style="177" customWidth="1"/>
    <col min="13310" max="13310" width="13" style="177" customWidth="1"/>
    <col min="13311" max="13311" width="8.7109375" style="177" customWidth="1"/>
    <col min="13312" max="13312" width="10.140625" style="177" customWidth="1"/>
    <col min="13313" max="13313" width="10.28515625" style="177" customWidth="1"/>
    <col min="13314" max="13314" width="8.7109375" style="177" customWidth="1"/>
    <col min="13315" max="13315" width="24" style="177" customWidth="1"/>
    <col min="13316" max="13316" width="13.140625" style="177" customWidth="1"/>
    <col min="13317" max="13317" width="11.28515625" style="177" customWidth="1"/>
    <col min="13318" max="13318" width="10.5703125" style="177" customWidth="1"/>
    <col min="13319" max="13319" width="10.140625" style="177" customWidth="1"/>
    <col min="13320" max="13320" width="16.7109375" style="177" customWidth="1"/>
    <col min="13321" max="13321" width="15.140625" style="177" customWidth="1"/>
    <col min="13322" max="13560" width="9.140625" style="177"/>
    <col min="13561" max="13561" width="2.85546875" style="177" customWidth="1"/>
    <col min="13562" max="13562" width="6.42578125" style="177" customWidth="1"/>
    <col min="13563" max="13563" width="22.140625" style="177" customWidth="1"/>
    <col min="13564" max="13564" width="15" style="177" customWidth="1"/>
    <col min="13565" max="13565" width="11.28515625" style="177" customWidth="1"/>
    <col min="13566" max="13566" width="13" style="177" customWidth="1"/>
    <col min="13567" max="13567" width="8.7109375" style="177" customWidth="1"/>
    <col min="13568" max="13568" width="10.140625" style="177" customWidth="1"/>
    <col min="13569" max="13569" width="10.28515625" style="177" customWidth="1"/>
    <col min="13570" max="13570" width="8.7109375" style="177" customWidth="1"/>
    <col min="13571" max="13571" width="24" style="177" customWidth="1"/>
    <col min="13572" max="13572" width="13.140625" style="177" customWidth="1"/>
    <col min="13573" max="13573" width="11.28515625" style="177" customWidth="1"/>
    <col min="13574" max="13574" width="10.5703125" style="177" customWidth="1"/>
    <col min="13575" max="13575" width="10.140625" style="177" customWidth="1"/>
    <col min="13576" max="13576" width="16.7109375" style="177" customWidth="1"/>
    <col min="13577" max="13577" width="15.140625" style="177" customWidth="1"/>
    <col min="13578" max="13816" width="9.140625" style="177"/>
    <col min="13817" max="13817" width="2.85546875" style="177" customWidth="1"/>
    <col min="13818" max="13818" width="6.42578125" style="177" customWidth="1"/>
    <col min="13819" max="13819" width="22.140625" style="177" customWidth="1"/>
    <col min="13820" max="13820" width="15" style="177" customWidth="1"/>
    <col min="13821" max="13821" width="11.28515625" style="177" customWidth="1"/>
    <col min="13822" max="13822" width="13" style="177" customWidth="1"/>
    <col min="13823" max="13823" width="8.7109375" style="177" customWidth="1"/>
    <col min="13824" max="13824" width="10.140625" style="177" customWidth="1"/>
    <col min="13825" max="13825" width="10.28515625" style="177" customWidth="1"/>
    <col min="13826" max="13826" width="8.7109375" style="177" customWidth="1"/>
    <col min="13827" max="13827" width="24" style="177" customWidth="1"/>
    <col min="13828" max="13828" width="13.140625" style="177" customWidth="1"/>
    <col min="13829" max="13829" width="11.28515625" style="177" customWidth="1"/>
    <col min="13830" max="13830" width="10.5703125" style="177" customWidth="1"/>
    <col min="13831" max="13831" width="10.140625" style="177" customWidth="1"/>
    <col min="13832" max="13832" width="16.7109375" style="177" customWidth="1"/>
    <col min="13833" max="13833" width="15.140625" style="177" customWidth="1"/>
    <col min="13834" max="14072" width="9.140625" style="177"/>
    <col min="14073" max="14073" width="2.85546875" style="177" customWidth="1"/>
    <col min="14074" max="14074" width="6.42578125" style="177" customWidth="1"/>
    <col min="14075" max="14075" width="22.140625" style="177" customWidth="1"/>
    <col min="14076" max="14076" width="15" style="177" customWidth="1"/>
    <col min="14077" max="14077" width="11.28515625" style="177" customWidth="1"/>
    <col min="14078" max="14078" width="13" style="177" customWidth="1"/>
    <col min="14079" max="14079" width="8.7109375" style="177" customWidth="1"/>
    <col min="14080" max="14080" width="10.140625" style="177" customWidth="1"/>
    <col min="14081" max="14081" width="10.28515625" style="177" customWidth="1"/>
    <col min="14082" max="14082" width="8.7109375" style="177" customWidth="1"/>
    <col min="14083" max="14083" width="24" style="177" customWidth="1"/>
    <col min="14084" max="14084" width="13.140625" style="177" customWidth="1"/>
    <col min="14085" max="14085" width="11.28515625" style="177" customWidth="1"/>
    <col min="14086" max="14086" width="10.5703125" style="177" customWidth="1"/>
    <col min="14087" max="14087" width="10.140625" style="177" customWidth="1"/>
    <col min="14088" max="14088" width="16.7109375" style="177" customWidth="1"/>
    <col min="14089" max="14089" width="15.140625" style="177" customWidth="1"/>
    <col min="14090" max="14328" width="9.140625" style="177"/>
    <col min="14329" max="14329" width="2.85546875" style="177" customWidth="1"/>
    <col min="14330" max="14330" width="6.42578125" style="177" customWidth="1"/>
    <col min="14331" max="14331" width="22.140625" style="177" customWidth="1"/>
    <col min="14332" max="14332" width="15" style="177" customWidth="1"/>
    <col min="14333" max="14333" width="11.28515625" style="177" customWidth="1"/>
    <col min="14334" max="14334" width="13" style="177" customWidth="1"/>
    <col min="14335" max="14335" width="8.7109375" style="177" customWidth="1"/>
    <col min="14336" max="14336" width="10.140625" style="177" customWidth="1"/>
    <col min="14337" max="14337" width="10.28515625" style="177" customWidth="1"/>
    <col min="14338" max="14338" width="8.7109375" style="177" customWidth="1"/>
    <col min="14339" max="14339" width="24" style="177" customWidth="1"/>
    <col min="14340" max="14340" width="13.140625" style="177" customWidth="1"/>
    <col min="14341" max="14341" width="11.28515625" style="177" customWidth="1"/>
    <col min="14342" max="14342" width="10.5703125" style="177" customWidth="1"/>
    <col min="14343" max="14343" width="10.140625" style="177" customWidth="1"/>
    <col min="14344" max="14344" width="16.7109375" style="177" customWidth="1"/>
    <col min="14345" max="14345" width="15.140625" style="177" customWidth="1"/>
    <col min="14346" max="14584" width="9.140625" style="177"/>
    <col min="14585" max="14585" width="2.85546875" style="177" customWidth="1"/>
    <col min="14586" max="14586" width="6.42578125" style="177" customWidth="1"/>
    <col min="14587" max="14587" width="22.140625" style="177" customWidth="1"/>
    <col min="14588" max="14588" width="15" style="177" customWidth="1"/>
    <col min="14589" max="14589" width="11.28515625" style="177" customWidth="1"/>
    <col min="14590" max="14590" width="13" style="177" customWidth="1"/>
    <col min="14591" max="14591" width="8.7109375" style="177" customWidth="1"/>
    <col min="14592" max="14592" width="10.140625" style="177" customWidth="1"/>
    <col min="14593" max="14593" width="10.28515625" style="177" customWidth="1"/>
    <col min="14594" max="14594" width="8.7109375" style="177" customWidth="1"/>
    <col min="14595" max="14595" width="24" style="177" customWidth="1"/>
    <col min="14596" max="14596" width="13.140625" style="177" customWidth="1"/>
    <col min="14597" max="14597" width="11.28515625" style="177" customWidth="1"/>
    <col min="14598" max="14598" width="10.5703125" style="177" customWidth="1"/>
    <col min="14599" max="14599" width="10.140625" style="177" customWidth="1"/>
    <col min="14600" max="14600" width="16.7109375" style="177" customWidth="1"/>
    <col min="14601" max="14601" width="15.140625" style="177" customWidth="1"/>
    <col min="14602" max="14840" width="9.140625" style="177"/>
    <col min="14841" max="14841" width="2.85546875" style="177" customWidth="1"/>
    <col min="14842" max="14842" width="6.42578125" style="177" customWidth="1"/>
    <col min="14843" max="14843" width="22.140625" style="177" customWidth="1"/>
    <col min="14844" max="14844" width="15" style="177" customWidth="1"/>
    <col min="14845" max="14845" width="11.28515625" style="177" customWidth="1"/>
    <col min="14846" max="14846" width="13" style="177" customWidth="1"/>
    <col min="14847" max="14847" width="8.7109375" style="177" customWidth="1"/>
    <col min="14848" max="14848" width="10.140625" style="177" customWidth="1"/>
    <col min="14849" max="14849" width="10.28515625" style="177" customWidth="1"/>
    <col min="14850" max="14850" width="8.7109375" style="177" customWidth="1"/>
    <col min="14851" max="14851" width="24" style="177" customWidth="1"/>
    <col min="14852" max="14852" width="13.140625" style="177" customWidth="1"/>
    <col min="14853" max="14853" width="11.28515625" style="177" customWidth="1"/>
    <col min="14854" max="14854" width="10.5703125" style="177" customWidth="1"/>
    <col min="14855" max="14855" width="10.140625" style="177" customWidth="1"/>
    <col min="14856" max="14856" width="16.7109375" style="177" customWidth="1"/>
    <col min="14857" max="14857" width="15.140625" style="177" customWidth="1"/>
    <col min="14858" max="15096" width="9.140625" style="177"/>
    <col min="15097" max="15097" width="2.85546875" style="177" customWidth="1"/>
    <col min="15098" max="15098" width="6.42578125" style="177" customWidth="1"/>
    <col min="15099" max="15099" width="22.140625" style="177" customWidth="1"/>
    <col min="15100" max="15100" width="15" style="177" customWidth="1"/>
    <col min="15101" max="15101" width="11.28515625" style="177" customWidth="1"/>
    <col min="15102" max="15102" width="13" style="177" customWidth="1"/>
    <col min="15103" max="15103" width="8.7109375" style="177" customWidth="1"/>
    <col min="15104" max="15104" width="10.140625" style="177" customWidth="1"/>
    <col min="15105" max="15105" width="10.28515625" style="177" customWidth="1"/>
    <col min="15106" max="15106" width="8.7109375" style="177" customWidth="1"/>
    <col min="15107" max="15107" width="24" style="177" customWidth="1"/>
    <col min="15108" max="15108" width="13.140625" style="177" customWidth="1"/>
    <col min="15109" max="15109" width="11.28515625" style="177" customWidth="1"/>
    <col min="15110" max="15110" width="10.5703125" style="177" customWidth="1"/>
    <col min="15111" max="15111" width="10.140625" style="177" customWidth="1"/>
    <col min="15112" max="15112" width="16.7109375" style="177" customWidth="1"/>
    <col min="15113" max="15113" width="15.140625" style="177" customWidth="1"/>
    <col min="15114" max="15352" width="9.140625" style="177"/>
    <col min="15353" max="15353" width="2.85546875" style="177" customWidth="1"/>
    <col min="15354" max="15354" width="6.42578125" style="177" customWidth="1"/>
    <col min="15355" max="15355" width="22.140625" style="177" customWidth="1"/>
    <col min="15356" max="15356" width="15" style="177" customWidth="1"/>
    <col min="15357" max="15357" width="11.28515625" style="177" customWidth="1"/>
    <col min="15358" max="15358" width="13" style="177" customWidth="1"/>
    <col min="15359" max="15359" width="8.7109375" style="177" customWidth="1"/>
    <col min="15360" max="15360" width="10.140625" style="177" customWidth="1"/>
    <col min="15361" max="15361" width="10.28515625" style="177" customWidth="1"/>
    <col min="15362" max="15362" width="8.7109375" style="177" customWidth="1"/>
    <col min="15363" max="15363" width="24" style="177" customWidth="1"/>
    <col min="15364" max="15364" width="13.140625" style="177" customWidth="1"/>
    <col min="15365" max="15365" width="11.28515625" style="177" customWidth="1"/>
    <col min="15366" max="15366" width="10.5703125" style="177" customWidth="1"/>
    <col min="15367" max="15367" width="10.140625" style="177" customWidth="1"/>
    <col min="15368" max="15368" width="16.7109375" style="177" customWidth="1"/>
    <col min="15369" max="15369" width="15.140625" style="177" customWidth="1"/>
    <col min="15370" max="15608" width="9.140625" style="177"/>
    <col min="15609" max="15609" width="2.85546875" style="177" customWidth="1"/>
    <col min="15610" max="15610" width="6.42578125" style="177" customWidth="1"/>
    <col min="15611" max="15611" width="22.140625" style="177" customWidth="1"/>
    <col min="15612" max="15612" width="15" style="177" customWidth="1"/>
    <col min="15613" max="15613" width="11.28515625" style="177" customWidth="1"/>
    <col min="15614" max="15614" width="13" style="177" customWidth="1"/>
    <col min="15615" max="15615" width="8.7109375" style="177" customWidth="1"/>
    <col min="15616" max="15616" width="10.140625" style="177" customWidth="1"/>
    <col min="15617" max="15617" width="10.28515625" style="177" customWidth="1"/>
    <col min="15618" max="15618" width="8.7109375" style="177" customWidth="1"/>
    <col min="15619" max="15619" width="24" style="177" customWidth="1"/>
    <col min="15620" max="15620" width="13.140625" style="177" customWidth="1"/>
    <col min="15621" max="15621" width="11.28515625" style="177" customWidth="1"/>
    <col min="15622" max="15622" width="10.5703125" style="177" customWidth="1"/>
    <col min="15623" max="15623" width="10.140625" style="177" customWidth="1"/>
    <col min="15624" max="15624" width="16.7109375" style="177" customWidth="1"/>
    <col min="15625" max="15625" width="15.140625" style="177" customWidth="1"/>
    <col min="15626" max="15864" width="9.140625" style="177"/>
    <col min="15865" max="15865" width="2.85546875" style="177" customWidth="1"/>
    <col min="15866" max="15866" width="6.42578125" style="177" customWidth="1"/>
    <col min="15867" max="15867" width="22.140625" style="177" customWidth="1"/>
    <col min="15868" max="15868" width="15" style="177" customWidth="1"/>
    <col min="15869" max="15869" width="11.28515625" style="177" customWidth="1"/>
    <col min="15870" max="15870" width="13" style="177" customWidth="1"/>
    <col min="15871" max="15871" width="8.7109375" style="177" customWidth="1"/>
    <col min="15872" max="15872" width="10.140625" style="177" customWidth="1"/>
    <col min="15873" max="15873" width="10.28515625" style="177" customWidth="1"/>
    <col min="15874" max="15874" width="8.7109375" style="177" customWidth="1"/>
    <col min="15875" max="15875" width="24" style="177" customWidth="1"/>
    <col min="15876" max="15876" width="13.140625" style="177" customWidth="1"/>
    <col min="15877" max="15877" width="11.28515625" style="177" customWidth="1"/>
    <col min="15878" max="15878" width="10.5703125" style="177" customWidth="1"/>
    <col min="15879" max="15879" width="10.140625" style="177" customWidth="1"/>
    <col min="15880" max="15880" width="16.7109375" style="177" customWidth="1"/>
    <col min="15881" max="15881" width="15.140625" style="177" customWidth="1"/>
    <col min="15882" max="16120" width="9.140625" style="177"/>
    <col min="16121" max="16121" width="2.85546875" style="177" customWidth="1"/>
    <col min="16122" max="16122" width="6.42578125" style="177" customWidth="1"/>
    <col min="16123" max="16123" width="22.140625" style="177" customWidth="1"/>
    <col min="16124" max="16124" width="15" style="177" customWidth="1"/>
    <col min="16125" max="16125" width="11.28515625" style="177" customWidth="1"/>
    <col min="16126" max="16126" width="13" style="177" customWidth="1"/>
    <col min="16127" max="16127" width="8.7109375" style="177" customWidth="1"/>
    <col min="16128" max="16128" width="10.140625" style="177" customWidth="1"/>
    <col min="16129" max="16129" width="10.28515625" style="177" customWidth="1"/>
    <col min="16130" max="16130" width="8.7109375" style="177" customWidth="1"/>
    <col min="16131" max="16131" width="24" style="177" customWidth="1"/>
    <col min="16132" max="16132" width="13.140625" style="177" customWidth="1"/>
    <col min="16133" max="16133" width="11.28515625" style="177" customWidth="1"/>
    <col min="16134" max="16134" width="10.5703125" style="177" customWidth="1"/>
    <col min="16135" max="16135" width="10.140625" style="177" customWidth="1"/>
    <col min="16136" max="16136" width="16.7109375" style="177" customWidth="1"/>
    <col min="16137" max="16137" width="15.140625" style="177" customWidth="1"/>
    <col min="16138" max="16384" width="9.140625" style="177"/>
  </cols>
  <sheetData>
    <row r="1" spans="2:22" s="176" customFormat="1" ht="18.75">
      <c r="B1" s="225" t="s">
        <v>1870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175"/>
    </row>
    <row r="2" spans="2:22" s="176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175"/>
    </row>
    <row r="3" spans="2:22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73"/>
      <c r="S3" s="74"/>
      <c r="T3" s="74"/>
    </row>
    <row r="4" spans="2:22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2" ht="13.5" thickBot="1"/>
    <row r="6" spans="2:22" s="180" customFormat="1" ht="13.5" customHeight="1" thickTop="1">
      <c r="B6" s="300" t="s">
        <v>1833</v>
      </c>
      <c r="C6" s="304" t="s">
        <v>1854</v>
      </c>
      <c r="D6" s="300" t="s">
        <v>1834</v>
      </c>
      <c r="E6" s="308" t="s">
        <v>1866</v>
      </c>
      <c r="F6" s="308" t="s">
        <v>1865</v>
      </c>
      <c r="G6" s="311" t="s">
        <v>1835</v>
      </c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3"/>
      <c r="U6" s="316" t="s">
        <v>1875</v>
      </c>
      <c r="V6" s="316" t="s">
        <v>1876</v>
      </c>
    </row>
    <row r="7" spans="2:22" s="180" customFormat="1" ht="12.75" customHeight="1">
      <c r="B7" s="301"/>
      <c r="C7" s="305"/>
      <c r="D7" s="301"/>
      <c r="E7" s="309"/>
      <c r="F7" s="309"/>
      <c r="G7" s="309" t="s">
        <v>1919</v>
      </c>
      <c r="H7" s="309" t="s">
        <v>1837</v>
      </c>
      <c r="I7" s="309" t="s">
        <v>1838</v>
      </c>
      <c r="J7" s="309" t="s">
        <v>1839</v>
      </c>
      <c r="K7" s="309" t="s">
        <v>1840</v>
      </c>
      <c r="L7" s="309" t="s">
        <v>1841</v>
      </c>
      <c r="M7" s="309" t="s">
        <v>1842</v>
      </c>
      <c r="N7" s="309" t="s">
        <v>1843</v>
      </c>
      <c r="O7" s="309" t="s">
        <v>1844</v>
      </c>
      <c r="P7" s="309" t="s">
        <v>1845</v>
      </c>
      <c r="Q7" s="309" t="s">
        <v>1846</v>
      </c>
      <c r="R7" s="309" t="s">
        <v>1847</v>
      </c>
      <c r="S7" s="309" t="s">
        <v>1848</v>
      </c>
      <c r="T7" s="309" t="s">
        <v>1849</v>
      </c>
      <c r="U7" s="317"/>
      <c r="V7" s="317"/>
    </row>
    <row r="8" spans="2:22" s="180" customFormat="1" ht="12.75" customHeight="1">
      <c r="B8" s="302"/>
      <c r="C8" s="306"/>
      <c r="D8" s="302"/>
      <c r="E8" s="309"/>
      <c r="F8" s="309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7"/>
      <c r="V8" s="317"/>
    </row>
    <row r="9" spans="2:22" s="180" customFormat="1" ht="12.75" customHeight="1" thickBot="1">
      <c r="B9" s="303"/>
      <c r="C9" s="307"/>
      <c r="D9" s="303"/>
      <c r="E9" s="310"/>
      <c r="F9" s="310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8"/>
      <c r="V9" s="318"/>
    </row>
    <row r="10" spans="2:22" s="180" customFormat="1" ht="12.75" customHeight="1">
      <c r="B10" s="181"/>
      <c r="C10" s="182"/>
      <c r="D10" s="181"/>
      <c r="E10" s="135"/>
      <c r="F10" s="135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4"/>
      <c r="V10" s="184"/>
    </row>
    <row r="11" spans="2:22" hidden="1">
      <c r="B11" s="185">
        <f>'PER TRIWULAN'!A6</f>
        <v>1</v>
      </c>
      <c r="C11" s="160" t="str">
        <f>'PER TRIWULAN'!I6</f>
        <v xml:space="preserve"> Brati </v>
      </c>
      <c r="D11" s="161" t="str">
        <f>'PER TRIWULAN'!B6</f>
        <v>SD NEGERI 1 JANGKUNGHARJO</v>
      </c>
      <c r="E11" s="136">
        <f>'PER TRIWULAN'!L6</f>
        <v>26680000</v>
      </c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>
        <f>SUM(G11:S11)</f>
        <v>0</v>
      </c>
      <c r="U11" s="134">
        <f>E11-F11</f>
        <v>26680000</v>
      </c>
      <c r="V11" s="168">
        <f>F11-T11</f>
        <v>0</v>
      </c>
    </row>
    <row r="12" spans="2:22" hidden="1">
      <c r="B12" s="185">
        <f>'PER TRIWULAN'!A7</f>
        <v>2</v>
      </c>
      <c r="C12" s="160" t="str">
        <f>'PER TRIWULAN'!I7</f>
        <v xml:space="preserve"> Brati </v>
      </c>
      <c r="D12" s="161" t="str">
        <f>'PER TRIWULAN'!B7</f>
        <v>SD NEGERI 1 KARANGSARI</v>
      </c>
      <c r="E12" s="136">
        <f>'PER TRIWULAN'!L7</f>
        <v>11310000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36">
        <f t="shared" ref="T12:T75" si="0">SUM(G12:S12)</f>
        <v>0</v>
      </c>
      <c r="U12" s="134">
        <f t="shared" ref="U12:U75" si="1">E12-F12</f>
        <v>11310000</v>
      </c>
      <c r="V12" s="168">
        <f t="shared" ref="V12:V75" si="2">F12-T12</f>
        <v>0</v>
      </c>
    </row>
    <row r="13" spans="2:22" hidden="1">
      <c r="B13" s="185">
        <f>'PER TRIWULAN'!A8</f>
        <v>3</v>
      </c>
      <c r="C13" s="160" t="str">
        <f>'PER TRIWULAN'!I8</f>
        <v xml:space="preserve"> Brati </v>
      </c>
      <c r="D13" s="161" t="str">
        <f>'PER TRIWULAN'!B8</f>
        <v>SD NEGERI 1 KATEKAN</v>
      </c>
      <c r="E13" s="136">
        <f>'PER TRIWULAN'!L8</f>
        <v>17980000</v>
      </c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36">
        <f t="shared" si="0"/>
        <v>0</v>
      </c>
      <c r="U13" s="134">
        <f t="shared" si="1"/>
        <v>17980000</v>
      </c>
      <c r="V13" s="168">
        <f t="shared" si="2"/>
        <v>0</v>
      </c>
    </row>
    <row r="14" spans="2:22" hidden="1">
      <c r="B14" s="185">
        <f>'PER TRIWULAN'!A9</f>
        <v>4</v>
      </c>
      <c r="C14" s="160" t="str">
        <f>'PER TRIWULAN'!I9</f>
        <v xml:space="preserve"> Brati </v>
      </c>
      <c r="D14" s="161" t="str">
        <f>'PER TRIWULAN'!B9</f>
        <v>SD NEGERI 1 KRONGGEN</v>
      </c>
      <c r="E14" s="136">
        <f>'PER TRIWULAN'!L9</f>
        <v>22620000</v>
      </c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36">
        <f t="shared" si="0"/>
        <v>0</v>
      </c>
      <c r="U14" s="134">
        <f t="shared" si="1"/>
        <v>22620000</v>
      </c>
      <c r="V14" s="168">
        <f t="shared" si="2"/>
        <v>0</v>
      </c>
    </row>
    <row r="15" spans="2:22" hidden="1">
      <c r="B15" s="185">
        <f>'PER TRIWULAN'!A10</f>
        <v>5</v>
      </c>
      <c r="C15" s="160" t="str">
        <f>'PER TRIWULAN'!I10</f>
        <v xml:space="preserve"> Brati </v>
      </c>
      <c r="D15" s="161" t="str">
        <f>'PER TRIWULAN'!B10</f>
        <v>SD NEGERI 1 LEMAHPUTIH</v>
      </c>
      <c r="E15" s="136">
        <f>'PER TRIWULAN'!L10</f>
        <v>18560000</v>
      </c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36">
        <f t="shared" si="0"/>
        <v>0</v>
      </c>
      <c r="U15" s="134">
        <f t="shared" si="1"/>
        <v>18560000</v>
      </c>
      <c r="V15" s="168">
        <f t="shared" si="2"/>
        <v>0</v>
      </c>
    </row>
    <row r="16" spans="2:22" hidden="1">
      <c r="B16" s="185">
        <f>'PER TRIWULAN'!A11</f>
        <v>6</v>
      </c>
      <c r="C16" s="160" t="str">
        <f>'PER TRIWULAN'!I11</f>
        <v xml:space="preserve"> Brati </v>
      </c>
      <c r="D16" s="161" t="str">
        <f>'PER TRIWULAN'!B11</f>
        <v>SD NEGERI 1 MENDURAN</v>
      </c>
      <c r="E16" s="136">
        <f>'PER TRIWULAN'!L11</f>
        <v>24940000</v>
      </c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36">
        <f t="shared" si="0"/>
        <v>0</v>
      </c>
      <c r="U16" s="134">
        <f t="shared" si="1"/>
        <v>24940000</v>
      </c>
      <c r="V16" s="168">
        <f t="shared" si="2"/>
        <v>0</v>
      </c>
    </row>
    <row r="17" spans="2:22" hidden="1">
      <c r="B17" s="185">
        <f>'PER TRIWULAN'!A12</f>
        <v>7</v>
      </c>
      <c r="C17" s="160" t="str">
        <f>'PER TRIWULAN'!I12</f>
        <v xml:space="preserve"> Brati </v>
      </c>
      <c r="D17" s="161" t="str">
        <f>'PER TRIWULAN'!B12</f>
        <v>SD NEGERI 1 TEGALSUMUR</v>
      </c>
      <c r="E17" s="136">
        <f>'PER TRIWULAN'!L12</f>
        <v>21460000</v>
      </c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36">
        <f t="shared" si="0"/>
        <v>0</v>
      </c>
      <c r="U17" s="134">
        <f t="shared" si="1"/>
        <v>21460000</v>
      </c>
      <c r="V17" s="168">
        <f t="shared" si="2"/>
        <v>0</v>
      </c>
    </row>
    <row r="18" spans="2:22" hidden="1">
      <c r="B18" s="185">
        <f>'PER TRIWULAN'!A13</f>
        <v>8</v>
      </c>
      <c r="C18" s="160" t="str">
        <f>'PER TRIWULAN'!I13</f>
        <v xml:space="preserve"> Brati </v>
      </c>
      <c r="D18" s="161" t="str">
        <f>'PER TRIWULAN'!B13</f>
        <v>SD NEGERI 1 TEMON</v>
      </c>
      <c r="E18" s="136">
        <f>'PER TRIWULAN'!L13</f>
        <v>22185000</v>
      </c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36">
        <f t="shared" si="0"/>
        <v>0</v>
      </c>
      <c r="U18" s="134">
        <f t="shared" si="1"/>
        <v>22185000</v>
      </c>
      <c r="V18" s="168">
        <f t="shared" si="2"/>
        <v>0</v>
      </c>
    </row>
    <row r="19" spans="2:22" hidden="1">
      <c r="B19" s="185">
        <f>'PER TRIWULAN'!A14</f>
        <v>9</v>
      </c>
      <c r="C19" s="160" t="str">
        <f>'PER TRIWULAN'!I14</f>
        <v xml:space="preserve"> Brati </v>
      </c>
      <c r="D19" s="161" t="str">
        <f>'PER TRIWULAN'!B14</f>
        <v>SD NEGERI 1 TIREM</v>
      </c>
      <c r="E19" s="136">
        <f>'PER TRIWULAN'!L14</f>
        <v>25520000</v>
      </c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36">
        <f t="shared" si="0"/>
        <v>0</v>
      </c>
      <c r="U19" s="134">
        <f t="shared" si="1"/>
        <v>25520000</v>
      </c>
      <c r="V19" s="168">
        <f t="shared" si="2"/>
        <v>0</v>
      </c>
    </row>
    <row r="20" spans="2:22" hidden="1">
      <c r="B20" s="185">
        <f>'PER TRIWULAN'!A15</f>
        <v>10</v>
      </c>
      <c r="C20" s="160" t="str">
        <f>'PER TRIWULAN'!I15</f>
        <v xml:space="preserve"> Brati </v>
      </c>
      <c r="D20" s="161" t="str">
        <f>'PER TRIWULAN'!B15</f>
        <v>SD NEGERI 2 JANGKUNGHARJO</v>
      </c>
      <c r="E20" s="136">
        <f>'PER TRIWULAN'!L15</f>
        <v>25955000</v>
      </c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36">
        <f t="shared" si="0"/>
        <v>0</v>
      </c>
      <c r="U20" s="134">
        <f t="shared" si="1"/>
        <v>25955000</v>
      </c>
      <c r="V20" s="168">
        <f t="shared" si="2"/>
        <v>0</v>
      </c>
    </row>
    <row r="21" spans="2:22" hidden="1">
      <c r="B21" s="185">
        <f>'PER TRIWULAN'!A16</f>
        <v>11</v>
      </c>
      <c r="C21" s="160" t="str">
        <f>'PER TRIWULAN'!I16</f>
        <v xml:space="preserve"> Brati </v>
      </c>
      <c r="D21" s="161" t="str">
        <f>'PER TRIWULAN'!B16</f>
        <v>SD NEGERI 2 KARANGSARI</v>
      </c>
      <c r="E21" s="136">
        <f>'PER TRIWULAN'!L16</f>
        <v>18705000</v>
      </c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36">
        <f t="shared" si="0"/>
        <v>0</v>
      </c>
      <c r="U21" s="134">
        <f t="shared" si="1"/>
        <v>18705000</v>
      </c>
      <c r="V21" s="168">
        <f t="shared" si="2"/>
        <v>0</v>
      </c>
    </row>
    <row r="22" spans="2:22" hidden="1">
      <c r="B22" s="185">
        <f>'PER TRIWULAN'!A17</f>
        <v>12</v>
      </c>
      <c r="C22" s="160" t="str">
        <f>'PER TRIWULAN'!I17</f>
        <v xml:space="preserve"> Brati </v>
      </c>
      <c r="D22" s="161" t="str">
        <f>'PER TRIWULAN'!B17</f>
        <v>SD NEGERI 2 KATEKAN</v>
      </c>
      <c r="E22" s="136">
        <f>'PER TRIWULAN'!L17</f>
        <v>17690000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36">
        <f t="shared" si="0"/>
        <v>0</v>
      </c>
      <c r="U22" s="134">
        <f t="shared" si="1"/>
        <v>17690000</v>
      </c>
      <c r="V22" s="168">
        <f t="shared" si="2"/>
        <v>0</v>
      </c>
    </row>
    <row r="23" spans="2:22" hidden="1">
      <c r="B23" s="185">
        <f>'PER TRIWULAN'!A18</f>
        <v>13</v>
      </c>
      <c r="C23" s="160" t="str">
        <f>'PER TRIWULAN'!I18</f>
        <v xml:space="preserve"> Brati </v>
      </c>
      <c r="D23" s="161" t="str">
        <f>'PER TRIWULAN'!B18</f>
        <v>SD NEGERI 2 KRONGGEN</v>
      </c>
      <c r="E23" s="136">
        <f>'PER TRIWULAN'!L18</f>
        <v>17980000</v>
      </c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36">
        <f t="shared" si="0"/>
        <v>0</v>
      </c>
      <c r="U23" s="134">
        <f t="shared" si="1"/>
        <v>17980000</v>
      </c>
      <c r="V23" s="168">
        <f t="shared" si="2"/>
        <v>0</v>
      </c>
    </row>
    <row r="24" spans="2:22" hidden="1">
      <c r="B24" s="185">
        <f>'PER TRIWULAN'!A19</f>
        <v>14</v>
      </c>
      <c r="C24" s="160" t="str">
        <f>'PER TRIWULAN'!I19</f>
        <v xml:space="preserve"> Brati </v>
      </c>
      <c r="D24" s="161" t="str">
        <f>'PER TRIWULAN'!B19</f>
        <v>SD NEGERI 2 LEMAHPUTIH</v>
      </c>
      <c r="E24" s="136">
        <f>'PER TRIWULAN'!L19</f>
        <v>16095000</v>
      </c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36">
        <f t="shared" si="0"/>
        <v>0</v>
      </c>
      <c r="U24" s="134">
        <f t="shared" si="1"/>
        <v>16095000</v>
      </c>
      <c r="V24" s="168">
        <f t="shared" si="2"/>
        <v>0</v>
      </c>
    </row>
    <row r="25" spans="2:22" hidden="1">
      <c r="B25" s="185">
        <f>'PER TRIWULAN'!A20</f>
        <v>15</v>
      </c>
      <c r="C25" s="160" t="str">
        <f>'PER TRIWULAN'!I20</f>
        <v xml:space="preserve"> Brati </v>
      </c>
      <c r="D25" s="161" t="str">
        <f>'PER TRIWULAN'!B20</f>
        <v>SD NEGERI 2 MENDURAN</v>
      </c>
      <c r="E25" s="136">
        <f>'PER TRIWULAN'!L20</f>
        <v>21315000</v>
      </c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36">
        <f t="shared" si="0"/>
        <v>0</v>
      </c>
      <c r="U25" s="134">
        <f t="shared" si="1"/>
        <v>21315000</v>
      </c>
      <c r="V25" s="168">
        <f t="shared" si="2"/>
        <v>0</v>
      </c>
    </row>
    <row r="26" spans="2:22" hidden="1">
      <c r="B26" s="185">
        <f>'PER TRIWULAN'!A21</f>
        <v>16</v>
      </c>
      <c r="C26" s="160" t="str">
        <f>'PER TRIWULAN'!I21</f>
        <v xml:space="preserve"> Brati </v>
      </c>
      <c r="D26" s="161" t="str">
        <f>'PER TRIWULAN'!B21</f>
        <v>SD NEGERI 2 TEGAL SUMUR</v>
      </c>
      <c r="E26" s="136">
        <f>'PER TRIWULAN'!L21</f>
        <v>16965000</v>
      </c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36">
        <f t="shared" si="0"/>
        <v>0</v>
      </c>
      <c r="U26" s="134">
        <f t="shared" si="1"/>
        <v>16965000</v>
      </c>
      <c r="V26" s="168">
        <f t="shared" si="2"/>
        <v>0</v>
      </c>
    </row>
    <row r="27" spans="2:22" hidden="1">
      <c r="B27" s="185">
        <f>'PER TRIWULAN'!A22</f>
        <v>17</v>
      </c>
      <c r="C27" s="160" t="str">
        <f>'PER TRIWULAN'!I22</f>
        <v xml:space="preserve"> Brati </v>
      </c>
      <c r="D27" s="161" t="str">
        <f>'PER TRIWULAN'!B22</f>
        <v>SD NEGERI 2 TEMON</v>
      </c>
      <c r="E27" s="136">
        <f>'PER TRIWULAN'!L22</f>
        <v>26970000</v>
      </c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36">
        <f t="shared" si="0"/>
        <v>0</v>
      </c>
      <c r="U27" s="134">
        <f t="shared" si="1"/>
        <v>26970000</v>
      </c>
      <c r="V27" s="168">
        <f t="shared" si="2"/>
        <v>0</v>
      </c>
    </row>
    <row r="28" spans="2:22" hidden="1">
      <c r="B28" s="185">
        <f>'PER TRIWULAN'!A23</f>
        <v>18</v>
      </c>
      <c r="C28" s="160" t="str">
        <f>'PER TRIWULAN'!I23</f>
        <v xml:space="preserve"> Brati </v>
      </c>
      <c r="D28" s="161" t="str">
        <f>'PER TRIWULAN'!B23</f>
        <v>SD NEGERI 2 TIREM</v>
      </c>
      <c r="E28" s="136">
        <f>'PER TRIWULAN'!L23</f>
        <v>28565000</v>
      </c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36">
        <f t="shared" si="0"/>
        <v>0</v>
      </c>
      <c r="U28" s="134">
        <f t="shared" si="1"/>
        <v>28565000</v>
      </c>
      <c r="V28" s="168">
        <f t="shared" si="2"/>
        <v>0</v>
      </c>
    </row>
    <row r="29" spans="2:22" hidden="1">
      <c r="B29" s="185">
        <f>'PER TRIWULAN'!A24</f>
        <v>19</v>
      </c>
      <c r="C29" s="160" t="str">
        <f>'PER TRIWULAN'!I24</f>
        <v xml:space="preserve"> Brati </v>
      </c>
      <c r="D29" s="161" t="str">
        <f>'PER TRIWULAN'!B24</f>
        <v>SD NEGERI 3 JANGKUNGHARJO</v>
      </c>
      <c r="E29" s="136">
        <f>'PER TRIWULAN'!L24</f>
        <v>37700000</v>
      </c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36">
        <f t="shared" si="0"/>
        <v>0</v>
      </c>
      <c r="U29" s="134">
        <f t="shared" si="1"/>
        <v>37700000</v>
      </c>
      <c r="V29" s="168">
        <f t="shared" si="2"/>
        <v>0</v>
      </c>
    </row>
    <row r="30" spans="2:22" hidden="1">
      <c r="B30" s="185">
        <f>'PER TRIWULAN'!A25</f>
        <v>20</v>
      </c>
      <c r="C30" s="160" t="str">
        <f>'PER TRIWULAN'!I25</f>
        <v xml:space="preserve"> Brati </v>
      </c>
      <c r="D30" s="161" t="str">
        <f>'PER TRIWULAN'!B25</f>
        <v>SD NEGERI 3 KARANGSARI</v>
      </c>
      <c r="E30" s="136">
        <f>'PER TRIWULAN'!L25</f>
        <v>15080000</v>
      </c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36">
        <f t="shared" si="0"/>
        <v>0</v>
      </c>
      <c r="U30" s="134">
        <f t="shared" si="1"/>
        <v>15080000</v>
      </c>
      <c r="V30" s="168">
        <f t="shared" si="2"/>
        <v>0</v>
      </c>
    </row>
    <row r="31" spans="2:22" hidden="1">
      <c r="B31" s="185">
        <f>'PER TRIWULAN'!A26</f>
        <v>21</v>
      </c>
      <c r="C31" s="160" t="str">
        <f>'PER TRIWULAN'!I26</f>
        <v xml:space="preserve"> Brati </v>
      </c>
      <c r="D31" s="161" t="str">
        <f>'PER TRIWULAN'!B26</f>
        <v>SD NEGERI 3 KATEKAN</v>
      </c>
      <c r="E31" s="136">
        <f>'PER TRIWULAN'!L26</f>
        <v>16675000</v>
      </c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36">
        <f t="shared" si="0"/>
        <v>0</v>
      </c>
      <c r="U31" s="134">
        <f t="shared" si="1"/>
        <v>16675000</v>
      </c>
      <c r="V31" s="168">
        <f t="shared" si="2"/>
        <v>0</v>
      </c>
    </row>
    <row r="32" spans="2:22" hidden="1">
      <c r="B32" s="185">
        <f>'PER TRIWULAN'!A27</f>
        <v>22</v>
      </c>
      <c r="C32" s="160" t="str">
        <f>'PER TRIWULAN'!I27</f>
        <v xml:space="preserve"> Brati </v>
      </c>
      <c r="D32" s="161" t="str">
        <f>'PER TRIWULAN'!B27</f>
        <v>SD NEGERI 3 KRONGGEN</v>
      </c>
      <c r="E32" s="136">
        <f>'PER TRIWULAN'!L27</f>
        <v>20590000</v>
      </c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36">
        <f t="shared" si="0"/>
        <v>0</v>
      </c>
      <c r="U32" s="134">
        <f t="shared" si="1"/>
        <v>20590000</v>
      </c>
      <c r="V32" s="168">
        <f t="shared" si="2"/>
        <v>0</v>
      </c>
    </row>
    <row r="33" spans="2:22" hidden="1">
      <c r="B33" s="185">
        <f>'PER TRIWULAN'!A28</f>
        <v>23</v>
      </c>
      <c r="C33" s="160" t="str">
        <f>'PER TRIWULAN'!I28</f>
        <v xml:space="preserve"> Brati </v>
      </c>
      <c r="D33" s="161" t="str">
        <f>'PER TRIWULAN'!B28</f>
        <v>SD NEGERI 3 LEMAH PUTIH</v>
      </c>
      <c r="E33" s="136">
        <f>'PER TRIWULAN'!L28</f>
        <v>14790000</v>
      </c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36">
        <f t="shared" si="0"/>
        <v>0</v>
      </c>
      <c r="U33" s="134">
        <f t="shared" si="1"/>
        <v>14790000</v>
      </c>
      <c r="V33" s="168">
        <f t="shared" si="2"/>
        <v>0</v>
      </c>
    </row>
    <row r="34" spans="2:22" hidden="1">
      <c r="B34" s="185">
        <f>'PER TRIWULAN'!A29</f>
        <v>24</v>
      </c>
      <c r="C34" s="160" t="str">
        <f>'PER TRIWULAN'!I29</f>
        <v xml:space="preserve"> Brati </v>
      </c>
      <c r="D34" s="161" t="str">
        <f>'PER TRIWULAN'!B29</f>
        <v>SD NEGERI 3 MENDURAN</v>
      </c>
      <c r="E34" s="136">
        <f>'PER TRIWULAN'!L29</f>
        <v>20155000</v>
      </c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36">
        <f t="shared" si="0"/>
        <v>0</v>
      </c>
      <c r="U34" s="134">
        <f t="shared" si="1"/>
        <v>20155000</v>
      </c>
      <c r="V34" s="168">
        <f t="shared" si="2"/>
        <v>0</v>
      </c>
    </row>
    <row r="35" spans="2:22" hidden="1">
      <c r="B35" s="185">
        <f>'PER TRIWULAN'!A30</f>
        <v>25</v>
      </c>
      <c r="C35" s="160" t="str">
        <f>'PER TRIWULAN'!I30</f>
        <v xml:space="preserve"> Brati </v>
      </c>
      <c r="D35" s="161" t="str">
        <f>'PER TRIWULAN'!B30</f>
        <v>SD NEGERI 3 TEMON</v>
      </c>
      <c r="E35" s="136">
        <f>'PER TRIWULAN'!L30</f>
        <v>25955000</v>
      </c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36">
        <f t="shared" si="0"/>
        <v>0</v>
      </c>
      <c r="U35" s="134">
        <f t="shared" si="1"/>
        <v>25955000</v>
      </c>
      <c r="V35" s="168">
        <f t="shared" si="2"/>
        <v>0</v>
      </c>
    </row>
    <row r="36" spans="2:22" hidden="1">
      <c r="B36" s="185">
        <f>'PER TRIWULAN'!A31</f>
        <v>26</v>
      </c>
      <c r="C36" s="160" t="str">
        <f>'PER TRIWULAN'!I31</f>
        <v xml:space="preserve"> Brati </v>
      </c>
      <c r="D36" s="161" t="str">
        <f>'PER TRIWULAN'!B31</f>
        <v>SD NEGERI 3 TIREM</v>
      </c>
      <c r="E36" s="136">
        <f>'PER TRIWULAN'!L31</f>
        <v>24360000</v>
      </c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36">
        <f t="shared" si="0"/>
        <v>0</v>
      </c>
      <c r="U36" s="134">
        <f t="shared" si="1"/>
        <v>24360000</v>
      </c>
      <c r="V36" s="168">
        <f t="shared" si="2"/>
        <v>0</v>
      </c>
    </row>
    <row r="37" spans="2:22" hidden="1">
      <c r="B37" s="185">
        <f>'PER TRIWULAN'!A32</f>
        <v>27</v>
      </c>
      <c r="C37" s="160" t="str">
        <f>'PER TRIWULAN'!I32</f>
        <v xml:space="preserve"> Brati </v>
      </c>
      <c r="D37" s="161" t="str">
        <f>'PER TRIWULAN'!B32</f>
        <v>SD NEGERI 4 KARANGSARI</v>
      </c>
      <c r="E37" s="136">
        <f>'PER TRIWULAN'!L32</f>
        <v>9425000</v>
      </c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36">
        <f t="shared" si="0"/>
        <v>0</v>
      </c>
      <c r="U37" s="134">
        <f t="shared" si="1"/>
        <v>9425000</v>
      </c>
      <c r="V37" s="168">
        <f t="shared" si="2"/>
        <v>0</v>
      </c>
    </row>
    <row r="38" spans="2:22" hidden="1">
      <c r="B38" s="185">
        <f>'PER TRIWULAN'!A33</f>
        <v>28</v>
      </c>
      <c r="C38" s="160" t="str">
        <f>'PER TRIWULAN'!I33</f>
        <v xml:space="preserve"> Brati </v>
      </c>
      <c r="D38" s="161" t="str">
        <f>'PER TRIWULAN'!B33</f>
        <v>SD NEGERI 4 KATEKAN</v>
      </c>
      <c r="E38" s="136">
        <f>'PER TRIWULAN'!L33</f>
        <v>12180000</v>
      </c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36">
        <f t="shared" si="0"/>
        <v>0</v>
      </c>
      <c r="U38" s="134">
        <f t="shared" si="1"/>
        <v>12180000</v>
      </c>
      <c r="V38" s="168">
        <f t="shared" si="2"/>
        <v>0</v>
      </c>
    </row>
    <row r="39" spans="2:22" hidden="1">
      <c r="B39" s="185">
        <f>'PER TRIWULAN'!A34</f>
        <v>29</v>
      </c>
      <c r="C39" s="160" t="str">
        <f>'PER TRIWULAN'!I34</f>
        <v xml:space="preserve"> Brati </v>
      </c>
      <c r="D39" s="161" t="str">
        <f>'PER TRIWULAN'!B34</f>
        <v>SD NEGERI 4 KRONGGEN</v>
      </c>
      <c r="E39" s="136">
        <f>'PER TRIWULAN'!L34</f>
        <v>19140000</v>
      </c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36">
        <f t="shared" si="0"/>
        <v>0</v>
      </c>
      <c r="U39" s="134">
        <f t="shared" si="1"/>
        <v>19140000</v>
      </c>
      <c r="V39" s="168">
        <f t="shared" si="2"/>
        <v>0</v>
      </c>
    </row>
    <row r="40" spans="2:22" hidden="1">
      <c r="B40" s="185">
        <f>'PER TRIWULAN'!A35</f>
        <v>30</v>
      </c>
      <c r="C40" s="160" t="str">
        <f>'PER TRIWULAN'!I35</f>
        <v xml:space="preserve"> Brati </v>
      </c>
      <c r="D40" s="161" t="str">
        <f>'PER TRIWULAN'!B35</f>
        <v>SD NEGERI 4 MENDURAN</v>
      </c>
      <c r="E40" s="136">
        <f>'PER TRIWULAN'!L35</f>
        <v>11455000</v>
      </c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36">
        <f t="shared" si="0"/>
        <v>0</v>
      </c>
      <c r="U40" s="134">
        <f t="shared" si="1"/>
        <v>11455000</v>
      </c>
      <c r="V40" s="168">
        <f t="shared" si="2"/>
        <v>0</v>
      </c>
    </row>
    <row r="41" spans="2:22" hidden="1">
      <c r="B41" s="185">
        <f>'PER TRIWULAN'!A36</f>
        <v>31</v>
      </c>
      <c r="C41" s="160" t="str">
        <f>'PER TRIWULAN'!I36</f>
        <v xml:space="preserve"> Brati </v>
      </c>
      <c r="D41" s="161" t="str">
        <f>'PER TRIWULAN'!B36</f>
        <v>SD NEGERI 5 KARANGSARI</v>
      </c>
      <c r="E41" s="136">
        <f>'PER TRIWULAN'!L36</f>
        <v>13195000</v>
      </c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36">
        <f t="shared" si="0"/>
        <v>0</v>
      </c>
      <c r="U41" s="134">
        <f t="shared" si="1"/>
        <v>13195000</v>
      </c>
      <c r="V41" s="168">
        <f t="shared" si="2"/>
        <v>0</v>
      </c>
    </row>
    <row r="42" spans="2:22" hidden="1">
      <c r="B42" s="185">
        <f>'PER TRIWULAN'!A37</f>
        <v>32</v>
      </c>
      <c r="C42" s="160" t="str">
        <f>'PER TRIWULAN'!I37</f>
        <v xml:space="preserve"> Brati </v>
      </c>
      <c r="D42" s="161" t="str">
        <f>'PER TRIWULAN'!B37</f>
        <v>SD NEGERI 5 MENDURAN</v>
      </c>
      <c r="E42" s="136">
        <f>'PER TRIWULAN'!L37</f>
        <v>12035000</v>
      </c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36">
        <f t="shared" si="0"/>
        <v>0</v>
      </c>
      <c r="U42" s="134">
        <f t="shared" si="1"/>
        <v>12035000</v>
      </c>
      <c r="V42" s="168">
        <f t="shared" si="2"/>
        <v>0</v>
      </c>
    </row>
    <row r="43" spans="2:22" hidden="1">
      <c r="B43" s="185">
        <f>'PER TRIWULAN'!A38</f>
        <v>33</v>
      </c>
      <c r="C43" s="160" t="str">
        <f>'PER TRIWULAN'!I38</f>
        <v xml:space="preserve"> Gabus </v>
      </c>
      <c r="D43" s="161" t="str">
        <f>'PER TRIWULAN'!B38</f>
        <v>SD NEGERI 1 BENDO HARJO</v>
      </c>
      <c r="E43" s="136">
        <f>'PER TRIWULAN'!L38</f>
        <v>20445000</v>
      </c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36">
        <f t="shared" si="0"/>
        <v>0</v>
      </c>
      <c r="U43" s="134">
        <f t="shared" si="1"/>
        <v>20445000</v>
      </c>
      <c r="V43" s="168">
        <f t="shared" si="2"/>
        <v>0</v>
      </c>
    </row>
    <row r="44" spans="2:22" hidden="1">
      <c r="B44" s="185">
        <f>'PER TRIWULAN'!A39</f>
        <v>34</v>
      </c>
      <c r="C44" s="160" t="str">
        <f>'PER TRIWULAN'!I39</f>
        <v xml:space="preserve"> Gabus </v>
      </c>
      <c r="D44" s="161" t="str">
        <f>'PER TRIWULAN'!B39</f>
        <v>SD NEGERI 1 KEYONGAN</v>
      </c>
      <c r="E44" s="136">
        <f>'PER TRIWULAN'!L39</f>
        <v>27405000</v>
      </c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36">
        <f t="shared" si="0"/>
        <v>0</v>
      </c>
      <c r="U44" s="134">
        <f t="shared" si="1"/>
        <v>27405000</v>
      </c>
      <c r="V44" s="168">
        <f t="shared" si="2"/>
        <v>0</v>
      </c>
    </row>
    <row r="45" spans="2:22" hidden="1">
      <c r="B45" s="185">
        <f>'PER TRIWULAN'!A40</f>
        <v>35</v>
      </c>
      <c r="C45" s="160" t="str">
        <f>'PER TRIWULAN'!I40</f>
        <v xml:space="preserve"> Gabus </v>
      </c>
      <c r="D45" s="161" t="str">
        <f>'PER TRIWULAN'!B40</f>
        <v>SD NEGERI 1 NGLINDUK</v>
      </c>
      <c r="E45" s="136">
        <f>'PER TRIWULAN'!L40</f>
        <v>30450000</v>
      </c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36">
        <f t="shared" si="0"/>
        <v>0</v>
      </c>
      <c r="U45" s="134">
        <f t="shared" si="1"/>
        <v>30450000</v>
      </c>
      <c r="V45" s="168">
        <f t="shared" si="2"/>
        <v>0</v>
      </c>
    </row>
    <row r="46" spans="2:22" hidden="1">
      <c r="B46" s="185">
        <f>'PER TRIWULAN'!A41</f>
        <v>36</v>
      </c>
      <c r="C46" s="160" t="str">
        <f>'PER TRIWULAN'!I41</f>
        <v xml:space="preserve"> Gabus </v>
      </c>
      <c r="D46" s="161" t="str">
        <f>'PER TRIWULAN'!B41</f>
        <v>SD NEGERI 1 PANDANHARUM</v>
      </c>
      <c r="E46" s="136">
        <f>'PER TRIWULAN'!L41</f>
        <v>23345000</v>
      </c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36">
        <f t="shared" si="0"/>
        <v>0</v>
      </c>
      <c r="U46" s="134">
        <f t="shared" si="1"/>
        <v>23345000</v>
      </c>
      <c r="V46" s="168">
        <f t="shared" si="2"/>
        <v>0</v>
      </c>
    </row>
    <row r="47" spans="2:22" hidden="1">
      <c r="B47" s="185">
        <f>'PER TRIWULAN'!A42</f>
        <v>37</v>
      </c>
      <c r="C47" s="160" t="str">
        <f>'PER TRIWULAN'!I42</f>
        <v xml:space="preserve"> Gabus </v>
      </c>
      <c r="D47" s="161" t="str">
        <f>'PER TRIWULAN'!B42</f>
        <v>SD NEGERI 1 PELEM</v>
      </c>
      <c r="E47" s="136">
        <f>'PER TRIWULAN'!L42</f>
        <v>32625000</v>
      </c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36">
        <f t="shared" si="0"/>
        <v>0</v>
      </c>
      <c r="U47" s="134">
        <f t="shared" si="1"/>
        <v>32625000</v>
      </c>
      <c r="V47" s="168">
        <f t="shared" si="2"/>
        <v>0</v>
      </c>
    </row>
    <row r="48" spans="2:22" hidden="1">
      <c r="B48" s="185">
        <f>'PER TRIWULAN'!A43</f>
        <v>38</v>
      </c>
      <c r="C48" s="160" t="str">
        <f>'PER TRIWULAN'!I43</f>
        <v xml:space="preserve"> Gabus </v>
      </c>
      <c r="D48" s="161" t="str">
        <f>'PER TRIWULAN'!B43</f>
        <v>SD NEGERI 1 SUWATU</v>
      </c>
      <c r="E48" s="136">
        <f>'PER TRIWULAN'!L43</f>
        <v>16820000</v>
      </c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36">
        <f t="shared" si="0"/>
        <v>0</v>
      </c>
      <c r="U48" s="134">
        <f t="shared" si="1"/>
        <v>16820000</v>
      </c>
      <c r="V48" s="168">
        <f t="shared" si="2"/>
        <v>0</v>
      </c>
    </row>
    <row r="49" spans="2:22" hidden="1">
      <c r="B49" s="185">
        <f>'PER TRIWULAN'!A44</f>
        <v>39</v>
      </c>
      <c r="C49" s="160" t="str">
        <f>'PER TRIWULAN'!I44</f>
        <v xml:space="preserve"> Gabus </v>
      </c>
      <c r="D49" s="161" t="str">
        <f>'PER TRIWULAN'!B44</f>
        <v>SD NEGERI 1 TAHUNAN</v>
      </c>
      <c r="E49" s="136">
        <f>'PER TRIWULAN'!L44</f>
        <v>29580000</v>
      </c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36">
        <f t="shared" si="0"/>
        <v>0</v>
      </c>
      <c r="U49" s="134">
        <f t="shared" si="1"/>
        <v>29580000</v>
      </c>
      <c r="V49" s="168">
        <f t="shared" si="2"/>
        <v>0</v>
      </c>
    </row>
    <row r="50" spans="2:22" hidden="1">
      <c r="B50" s="185">
        <f>'PER TRIWULAN'!A45</f>
        <v>40</v>
      </c>
      <c r="C50" s="160" t="str">
        <f>'PER TRIWULAN'!I45</f>
        <v xml:space="preserve"> Gabus </v>
      </c>
      <c r="D50" s="161" t="str">
        <f>'PER TRIWULAN'!B45</f>
        <v>SD NEGERI 1 TLOGOTIRTO</v>
      </c>
      <c r="E50" s="136">
        <f>'PER TRIWULAN'!L45</f>
        <v>28420000</v>
      </c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36">
        <f t="shared" si="0"/>
        <v>0</v>
      </c>
      <c r="U50" s="134">
        <f t="shared" si="1"/>
        <v>28420000</v>
      </c>
      <c r="V50" s="168">
        <f t="shared" si="2"/>
        <v>0</v>
      </c>
    </row>
    <row r="51" spans="2:22" hidden="1">
      <c r="B51" s="185">
        <f>'PER TRIWULAN'!A46</f>
        <v>41</v>
      </c>
      <c r="C51" s="160" t="str">
        <f>'PER TRIWULAN'!I46</f>
        <v xml:space="preserve"> Gabus </v>
      </c>
      <c r="D51" s="161" t="str">
        <f>'PER TRIWULAN'!B46</f>
        <v>SD NEGERI 1 TUNGGULREJO</v>
      </c>
      <c r="E51" s="136">
        <f>'PER TRIWULAN'!L46</f>
        <v>11020000</v>
      </c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36">
        <f t="shared" si="0"/>
        <v>0</v>
      </c>
      <c r="U51" s="134">
        <f t="shared" si="1"/>
        <v>11020000</v>
      </c>
      <c r="V51" s="168">
        <f t="shared" si="2"/>
        <v>0</v>
      </c>
    </row>
    <row r="52" spans="2:22" hidden="1">
      <c r="B52" s="185">
        <f>'PER TRIWULAN'!A47</f>
        <v>42</v>
      </c>
      <c r="C52" s="160" t="str">
        <f>'PER TRIWULAN'!I47</f>
        <v xml:space="preserve"> Gabus </v>
      </c>
      <c r="D52" s="161" t="str">
        <f>'PER TRIWULAN'!B47</f>
        <v>SD NEGERI 2 BANJAREJO</v>
      </c>
      <c r="E52" s="136">
        <f>'PER TRIWULAN'!L47</f>
        <v>26245000</v>
      </c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36">
        <f t="shared" si="0"/>
        <v>0</v>
      </c>
      <c r="U52" s="134">
        <f t="shared" si="1"/>
        <v>26245000</v>
      </c>
      <c r="V52" s="168">
        <f t="shared" si="2"/>
        <v>0</v>
      </c>
    </row>
    <row r="53" spans="2:22" hidden="1">
      <c r="B53" s="185">
        <f>'PER TRIWULAN'!A48</f>
        <v>43</v>
      </c>
      <c r="C53" s="160" t="str">
        <f>'PER TRIWULAN'!I48</f>
        <v xml:space="preserve"> Gabus </v>
      </c>
      <c r="D53" s="161" t="str">
        <f>'PER TRIWULAN'!B48</f>
        <v>SD NEGERI 2 BENDOHARJO</v>
      </c>
      <c r="E53" s="136">
        <f>'PER TRIWULAN'!L48</f>
        <v>17835000</v>
      </c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36">
        <f t="shared" si="0"/>
        <v>0</v>
      </c>
      <c r="U53" s="134">
        <f t="shared" si="1"/>
        <v>17835000</v>
      </c>
      <c r="V53" s="168">
        <f t="shared" si="2"/>
        <v>0</v>
      </c>
    </row>
    <row r="54" spans="2:22" hidden="1">
      <c r="B54" s="185">
        <f>'PER TRIWULAN'!A49</f>
        <v>44</v>
      </c>
      <c r="C54" s="160" t="str">
        <f>'PER TRIWULAN'!I49</f>
        <v xml:space="preserve"> Gabus </v>
      </c>
      <c r="D54" s="161" t="str">
        <f>'PER TRIWULAN'!B49</f>
        <v>SD NEGERI 2 GABUS</v>
      </c>
      <c r="E54" s="136">
        <f>'PER TRIWULAN'!L49</f>
        <v>17110000</v>
      </c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36">
        <f t="shared" si="0"/>
        <v>0</v>
      </c>
      <c r="U54" s="134">
        <f t="shared" si="1"/>
        <v>17110000</v>
      </c>
      <c r="V54" s="168">
        <f t="shared" si="2"/>
        <v>0</v>
      </c>
    </row>
    <row r="55" spans="2:22" hidden="1">
      <c r="B55" s="185">
        <f>'PER TRIWULAN'!A50</f>
        <v>45</v>
      </c>
      <c r="C55" s="160" t="str">
        <f>'PER TRIWULAN'!I50</f>
        <v xml:space="preserve"> Gabus </v>
      </c>
      <c r="D55" s="161" t="str">
        <f>'PER TRIWULAN'!B50</f>
        <v>SD NEGERI 2 KALIPANG</v>
      </c>
      <c r="E55" s="136">
        <f>'PER TRIWULAN'!L50</f>
        <v>16965000</v>
      </c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36">
        <f t="shared" si="0"/>
        <v>0</v>
      </c>
      <c r="U55" s="134">
        <f t="shared" si="1"/>
        <v>16965000</v>
      </c>
      <c r="V55" s="168">
        <f t="shared" si="2"/>
        <v>0</v>
      </c>
    </row>
    <row r="56" spans="2:22" hidden="1">
      <c r="B56" s="185">
        <f>'PER TRIWULAN'!A51</f>
        <v>46</v>
      </c>
      <c r="C56" s="160" t="str">
        <f>'PER TRIWULAN'!I51</f>
        <v xml:space="preserve"> Gabus </v>
      </c>
      <c r="D56" s="161" t="str">
        <f>'PER TRIWULAN'!B51</f>
        <v>SD NEGERI 2 PANDAN HARUM</v>
      </c>
      <c r="E56" s="136">
        <f>'PER TRIWULAN'!L51</f>
        <v>30015000</v>
      </c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36">
        <f t="shared" si="0"/>
        <v>0</v>
      </c>
      <c r="U56" s="134">
        <f t="shared" si="1"/>
        <v>30015000</v>
      </c>
      <c r="V56" s="168">
        <f t="shared" si="2"/>
        <v>0</v>
      </c>
    </row>
    <row r="57" spans="2:22" hidden="1">
      <c r="B57" s="185">
        <f>'PER TRIWULAN'!A52</f>
        <v>47</v>
      </c>
      <c r="C57" s="160" t="str">
        <f>'PER TRIWULAN'!I52</f>
        <v xml:space="preserve"> Gabus </v>
      </c>
      <c r="D57" s="161" t="str">
        <f>'PER TRIWULAN'!B52</f>
        <v>SD NEGERI 2 PELEM</v>
      </c>
      <c r="E57" s="136">
        <f>'PER TRIWULAN'!L52</f>
        <v>22910000</v>
      </c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36">
        <f t="shared" si="0"/>
        <v>0</v>
      </c>
      <c r="U57" s="134">
        <f t="shared" si="1"/>
        <v>22910000</v>
      </c>
      <c r="V57" s="168">
        <f t="shared" si="2"/>
        <v>0</v>
      </c>
    </row>
    <row r="58" spans="2:22" hidden="1">
      <c r="B58" s="185">
        <f>'PER TRIWULAN'!A53</f>
        <v>48</v>
      </c>
      <c r="C58" s="160" t="str">
        <f>'PER TRIWULAN'!I53</f>
        <v xml:space="preserve"> Gabus </v>
      </c>
      <c r="D58" s="161" t="str">
        <f>'PER TRIWULAN'!B53</f>
        <v>SD NEGERI 2 TUNGGULREJO</v>
      </c>
      <c r="E58" s="136">
        <f>'PER TRIWULAN'!L53</f>
        <v>19285000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36">
        <f t="shared" si="0"/>
        <v>0</v>
      </c>
      <c r="U58" s="134">
        <f t="shared" si="1"/>
        <v>19285000</v>
      </c>
      <c r="V58" s="168">
        <f t="shared" si="2"/>
        <v>0</v>
      </c>
    </row>
    <row r="59" spans="2:22" hidden="1">
      <c r="B59" s="185">
        <f>'PER TRIWULAN'!A54</f>
        <v>49</v>
      </c>
      <c r="C59" s="160" t="str">
        <f>'PER TRIWULAN'!I54</f>
        <v xml:space="preserve"> Gabus </v>
      </c>
      <c r="D59" s="161" t="str">
        <f>'PER TRIWULAN'!B54</f>
        <v>SD NEGERI 3 BANJAREJO</v>
      </c>
      <c r="E59" s="136">
        <f>'PER TRIWULAN'!L54</f>
        <v>17545000</v>
      </c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36">
        <f t="shared" si="0"/>
        <v>0</v>
      </c>
      <c r="U59" s="134">
        <f t="shared" si="1"/>
        <v>17545000</v>
      </c>
      <c r="V59" s="168">
        <f t="shared" si="2"/>
        <v>0</v>
      </c>
    </row>
    <row r="60" spans="2:22" hidden="1">
      <c r="B60" s="185">
        <f>'PER TRIWULAN'!A55</f>
        <v>50</v>
      </c>
      <c r="C60" s="160" t="str">
        <f>'PER TRIWULAN'!I55</f>
        <v xml:space="preserve"> Gabus </v>
      </c>
      <c r="D60" s="161" t="str">
        <f>'PER TRIWULAN'!B55</f>
        <v>SD NEGERI 3 BENDOHARJO</v>
      </c>
      <c r="E60" s="136">
        <f>'PER TRIWULAN'!L55</f>
        <v>28420000</v>
      </c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36">
        <f t="shared" si="0"/>
        <v>0</v>
      </c>
      <c r="U60" s="134">
        <f t="shared" si="1"/>
        <v>28420000</v>
      </c>
      <c r="V60" s="168">
        <f t="shared" si="2"/>
        <v>0</v>
      </c>
    </row>
    <row r="61" spans="2:22" hidden="1">
      <c r="B61" s="185">
        <f>'PER TRIWULAN'!A56</f>
        <v>51</v>
      </c>
      <c r="C61" s="160" t="str">
        <f>'PER TRIWULAN'!I56</f>
        <v xml:space="preserve"> Gabus </v>
      </c>
      <c r="D61" s="161" t="str">
        <f>'PER TRIWULAN'!B56</f>
        <v>SD NEGERI 3 GABUS</v>
      </c>
      <c r="E61" s="136">
        <f>'PER TRIWULAN'!L56</f>
        <v>17255000</v>
      </c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36">
        <f t="shared" si="0"/>
        <v>0</v>
      </c>
      <c r="U61" s="134">
        <f t="shared" si="1"/>
        <v>17255000</v>
      </c>
      <c r="V61" s="168">
        <f t="shared" si="2"/>
        <v>0</v>
      </c>
    </row>
    <row r="62" spans="2:22" hidden="1">
      <c r="B62" s="185">
        <f>'PER TRIWULAN'!A57</f>
        <v>52</v>
      </c>
      <c r="C62" s="160" t="str">
        <f>'PER TRIWULAN'!I57</f>
        <v xml:space="preserve"> Gabus </v>
      </c>
      <c r="D62" s="161" t="str">
        <f>'PER TRIWULAN'!B57</f>
        <v>SD NEGERI 3 KALIPANG</v>
      </c>
      <c r="E62" s="136">
        <f>'PER TRIWULAN'!L57</f>
        <v>17690000</v>
      </c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36">
        <f t="shared" si="0"/>
        <v>0</v>
      </c>
      <c r="U62" s="134">
        <f t="shared" si="1"/>
        <v>17690000</v>
      </c>
      <c r="V62" s="168">
        <f t="shared" si="2"/>
        <v>0</v>
      </c>
    </row>
    <row r="63" spans="2:22" hidden="1">
      <c r="B63" s="185">
        <f>'PER TRIWULAN'!A58</f>
        <v>53</v>
      </c>
      <c r="C63" s="160" t="str">
        <f>'PER TRIWULAN'!I58</f>
        <v xml:space="preserve"> Gabus </v>
      </c>
      <c r="D63" s="161" t="str">
        <f>'PER TRIWULAN'!B58</f>
        <v>SD NEGERI 3 KEYONGAN</v>
      </c>
      <c r="E63" s="136">
        <f>'PER TRIWULAN'!L58</f>
        <v>25230000</v>
      </c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36">
        <f t="shared" si="0"/>
        <v>0</v>
      </c>
      <c r="U63" s="134">
        <f t="shared" si="1"/>
        <v>25230000</v>
      </c>
      <c r="V63" s="168">
        <f t="shared" si="2"/>
        <v>0</v>
      </c>
    </row>
    <row r="64" spans="2:22" hidden="1">
      <c r="B64" s="185">
        <f>'PER TRIWULAN'!A59</f>
        <v>54</v>
      </c>
      <c r="C64" s="160" t="str">
        <f>'PER TRIWULAN'!I59</f>
        <v xml:space="preserve"> Gabus </v>
      </c>
      <c r="D64" s="161" t="str">
        <f>'PER TRIWULAN'!B59</f>
        <v>SD NEGERI 3 PANDAN HARUM</v>
      </c>
      <c r="E64" s="136">
        <f>'PER TRIWULAN'!L59</f>
        <v>11165000</v>
      </c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36">
        <f t="shared" si="0"/>
        <v>0</v>
      </c>
      <c r="U64" s="134">
        <f t="shared" si="1"/>
        <v>11165000</v>
      </c>
      <c r="V64" s="168">
        <f t="shared" si="2"/>
        <v>0</v>
      </c>
    </row>
    <row r="65" spans="2:22" hidden="1">
      <c r="B65" s="185">
        <f>'PER TRIWULAN'!A60</f>
        <v>55</v>
      </c>
      <c r="C65" s="160" t="str">
        <f>'PER TRIWULAN'!I60</f>
        <v xml:space="preserve"> Gabus </v>
      </c>
      <c r="D65" s="161" t="str">
        <f>'PER TRIWULAN'!B60</f>
        <v>SD NEGERI 3 PELEM</v>
      </c>
      <c r="E65" s="136">
        <f>'PER TRIWULAN'!L60</f>
        <v>23200000</v>
      </c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36">
        <f t="shared" si="0"/>
        <v>0</v>
      </c>
      <c r="U65" s="134">
        <f t="shared" si="1"/>
        <v>23200000</v>
      </c>
      <c r="V65" s="168">
        <f t="shared" si="2"/>
        <v>0</v>
      </c>
    </row>
    <row r="66" spans="2:22" hidden="1">
      <c r="B66" s="185">
        <f>'PER TRIWULAN'!A61</f>
        <v>56</v>
      </c>
      <c r="C66" s="160" t="str">
        <f>'PER TRIWULAN'!I61</f>
        <v xml:space="preserve"> Gabus </v>
      </c>
      <c r="D66" s="161" t="str">
        <f>'PER TRIWULAN'!B61</f>
        <v>SD NEGERI 3 SULURSARI</v>
      </c>
      <c r="E66" s="136">
        <f>'PER TRIWULAN'!L61</f>
        <v>24795000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36">
        <f t="shared" si="0"/>
        <v>0</v>
      </c>
      <c r="U66" s="134">
        <f t="shared" si="1"/>
        <v>24795000</v>
      </c>
      <c r="V66" s="168">
        <f t="shared" si="2"/>
        <v>0</v>
      </c>
    </row>
    <row r="67" spans="2:22" hidden="1">
      <c r="B67" s="185">
        <f>'PER TRIWULAN'!A62</f>
        <v>57</v>
      </c>
      <c r="C67" s="160" t="str">
        <f>'PER TRIWULAN'!I62</f>
        <v xml:space="preserve"> Gabus </v>
      </c>
      <c r="D67" s="161" t="str">
        <f>'PER TRIWULAN'!B62</f>
        <v>SD NEGERI 3 SUWATU</v>
      </c>
      <c r="E67" s="136">
        <f>'PER TRIWULAN'!L62</f>
        <v>18850000</v>
      </c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36">
        <f t="shared" si="0"/>
        <v>0</v>
      </c>
      <c r="U67" s="134">
        <f t="shared" si="1"/>
        <v>18850000</v>
      </c>
      <c r="V67" s="168">
        <f t="shared" si="2"/>
        <v>0</v>
      </c>
    </row>
    <row r="68" spans="2:22" hidden="1">
      <c r="B68" s="185">
        <f>'PER TRIWULAN'!A63</f>
        <v>58</v>
      </c>
      <c r="C68" s="160" t="str">
        <f>'PER TRIWULAN'!I63</f>
        <v xml:space="preserve"> Gabus </v>
      </c>
      <c r="D68" s="161" t="str">
        <f>'PER TRIWULAN'!B63</f>
        <v>SD NEGERI 3 TAHUNAN</v>
      </c>
      <c r="E68" s="136">
        <f>'PER TRIWULAN'!L63</f>
        <v>21460000</v>
      </c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36">
        <f t="shared" si="0"/>
        <v>0</v>
      </c>
      <c r="U68" s="134">
        <f t="shared" si="1"/>
        <v>21460000</v>
      </c>
      <c r="V68" s="168">
        <f t="shared" si="2"/>
        <v>0</v>
      </c>
    </row>
    <row r="69" spans="2:22" hidden="1">
      <c r="B69" s="185">
        <f>'PER TRIWULAN'!A64</f>
        <v>59</v>
      </c>
      <c r="C69" s="160" t="str">
        <f>'PER TRIWULAN'!I64</f>
        <v xml:space="preserve"> Gabus </v>
      </c>
      <c r="D69" s="161" t="str">
        <f>'PER TRIWULAN'!B64</f>
        <v>SD NEGERI 3 TLOGOTIRTO</v>
      </c>
      <c r="E69" s="136">
        <f>'PER TRIWULAN'!L64</f>
        <v>22910000</v>
      </c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36">
        <f t="shared" si="0"/>
        <v>0</v>
      </c>
      <c r="U69" s="134">
        <f t="shared" si="1"/>
        <v>22910000</v>
      </c>
      <c r="V69" s="168">
        <f t="shared" si="2"/>
        <v>0</v>
      </c>
    </row>
    <row r="70" spans="2:22" hidden="1">
      <c r="B70" s="185">
        <f>'PER TRIWULAN'!A65</f>
        <v>60</v>
      </c>
      <c r="C70" s="160" t="str">
        <f>'PER TRIWULAN'!I65</f>
        <v xml:space="preserve"> Gabus </v>
      </c>
      <c r="D70" s="161" t="str">
        <f>'PER TRIWULAN'!B65</f>
        <v>SD NEGERI 3 TUNGGULREJO</v>
      </c>
      <c r="E70" s="136">
        <f>'PER TRIWULAN'!L65</f>
        <v>18850000</v>
      </c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36">
        <f t="shared" si="0"/>
        <v>0</v>
      </c>
      <c r="U70" s="134">
        <f t="shared" si="1"/>
        <v>18850000</v>
      </c>
      <c r="V70" s="168">
        <f t="shared" si="2"/>
        <v>0</v>
      </c>
    </row>
    <row r="71" spans="2:22" hidden="1">
      <c r="B71" s="185">
        <f>'PER TRIWULAN'!A66</f>
        <v>61</v>
      </c>
      <c r="C71" s="160" t="str">
        <f>'PER TRIWULAN'!I66</f>
        <v xml:space="preserve"> Gabus </v>
      </c>
      <c r="D71" s="161" t="str">
        <f>'PER TRIWULAN'!B66</f>
        <v>SD NEGERI 4 BANJAREJO</v>
      </c>
      <c r="E71" s="136">
        <f>'PER TRIWULAN'!L66</f>
        <v>16675000</v>
      </c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36">
        <f t="shared" si="0"/>
        <v>0</v>
      </c>
      <c r="U71" s="134">
        <f t="shared" si="1"/>
        <v>16675000</v>
      </c>
      <c r="V71" s="168">
        <f t="shared" si="2"/>
        <v>0</v>
      </c>
    </row>
    <row r="72" spans="2:22" hidden="1">
      <c r="B72" s="185">
        <f>'PER TRIWULAN'!A67</f>
        <v>62</v>
      </c>
      <c r="C72" s="160" t="str">
        <f>'PER TRIWULAN'!I67</f>
        <v xml:space="preserve"> Gabus </v>
      </c>
      <c r="D72" s="161" t="str">
        <f>'PER TRIWULAN'!B67</f>
        <v>SD NEGERI 4 BENDOHARJO</v>
      </c>
      <c r="E72" s="136">
        <f>'PER TRIWULAN'!L67</f>
        <v>15805000</v>
      </c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36">
        <f t="shared" si="0"/>
        <v>0</v>
      </c>
      <c r="U72" s="134">
        <f t="shared" si="1"/>
        <v>15805000</v>
      </c>
      <c r="V72" s="168">
        <f t="shared" si="2"/>
        <v>0</v>
      </c>
    </row>
    <row r="73" spans="2:22" hidden="1">
      <c r="B73" s="185">
        <f>'PER TRIWULAN'!A68</f>
        <v>63</v>
      </c>
      <c r="C73" s="160" t="str">
        <f>'PER TRIWULAN'!I68</f>
        <v xml:space="preserve"> Gabus </v>
      </c>
      <c r="D73" s="161" t="str">
        <f>'PER TRIWULAN'!B68</f>
        <v>SD NEGERI 4 PANDANHARUM</v>
      </c>
      <c r="E73" s="136">
        <f>'PER TRIWULAN'!L68</f>
        <v>14790000</v>
      </c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36">
        <f t="shared" si="0"/>
        <v>0</v>
      </c>
      <c r="U73" s="134">
        <f t="shared" si="1"/>
        <v>14790000</v>
      </c>
      <c r="V73" s="168">
        <f t="shared" si="2"/>
        <v>0</v>
      </c>
    </row>
    <row r="74" spans="2:22" hidden="1">
      <c r="B74" s="185">
        <f>'PER TRIWULAN'!A69</f>
        <v>64</v>
      </c>
      <c r="C74" s="160" t="str">
        <f>'PER TRIWULAN'!I69</f>
        <v xml:space="preserve"> Gabus </v>
      </c>
      <c r="D74" s="161" t="str">
        <f>'PER TRIWULAN'!B69</f>
        <v>SD NEGERI 4 PELEM</v>
      </c>
      <c r="E74" s="136">
        <f>'PER TRIWULAN'!L69</f>
        <v>22910000</v>
      </c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36">
        <f t="shared" si="0"/>
        <v>0</v>
      </c>
      <c r="U74" s="134">
        <f t="shared" si="1"/>
        <v>22910000</v>
      </c>
      <c r="V74" s="168">
        <f t="shared" si="2"/>
        <v>0</v>
      </c>
    </row>
    <row r="75" spans="2:22" hidden="1">
      <c r="B75" s="185">
        <f>'PER TRIWULAN'!A70</f>
        <v>65</v>
      </c>
      <c r="C75" s="160" t="str">
        <f>'PER TRIWULAN'!I70</f>
        <v xml:space="preserve"> Gabus </v>
      </c>
      <c r="D75" s="161" t="str">
        <f>'PER TRIWULAN'!B70</f>
        <v>SD NEGERI 4 SULURSARI</v>
      </c>
      <c r="E75" s="136">
        <f>'PER TRIWULAN'!L70</f>
        <v>23635000</v>
      </c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36">
        <f t="shared" si="0"/>
        <v>0</v>
      </c>
      <c r="U75" s="134">
        <f t="shared" si="1"/>
        <v>23635000</v>
      </c>
      <c r="V75" s="168">
        <f t="shared" si="2"/>
        <v>0</v>
      </c>
    </row>
    <row r="76" spans="2:22" hidden="1">
      <c r="B76" s="185">
        <f>'PER TRIWULAN'!A71</f>
        <v>66</v>
      </c>
      <c r="C76" s="160" t="str">
        <f>'PER TRIWULAN'!I71</f>
        <v xml:space="preserve"> Gabus </v>
      </c>
      <c r="D76" s="161" t="str">
        <f>'PER TRIWULAN'!B71</f>
        <v>SD NEGERI 4 TUNGGULREJO</v>
      </c>
      <c r="E76" s="136">
        <f>'PER TRIWULAN'!L71</f>
        <v>16820000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36">
        <f t="shared" ref="T76:T139" si="3">SUM(G76:S76)</f>
        <v>0</v>
      </c>
      <c r="U76" s="134">
        <f t="shared" ref="U76:U139" si="4">E76-F76</f>
        <v>16820000</v>
      </c>
      <c r="V76" s="168">
        <f t="shared" ref="V76:V139" si="5">F76-T76</f>
        <v>0</v>
      </c>
    </row>
    <row r="77" spans="2:22" hidden="1">
      <c r="B77" s="185">
        <f>'PER TRIWULAN'!A72</f>
        <v>67</v>
      </c>
      <c r="C77" s="160" t="str">
        <f>'PER TRIWULAN'!I72</f>
        <v xml:space="preserve"> Gabus </v>
      </c>
      <c r="D77" s="161" t="str">
        <f>'PER TRIWULAN'!B72</f>
        <v>SD NEGERI 2 KEYONNGAN</v>
      </c>
      <c r="E77" s="136">
        <f>'PER TRIWULAN'!L72</f>
        <v>35960000</v>
      </c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36">
        <f t="shared" si="3"/>
        <v>0</v>
      </c>
      <c r="U77" s="134">
        <f t="shared" si="4"/>
        <v>35960000</v>
      </c>
      <c r="V77" s="168">
        <f t="shared" si="5"/>
        <v>0</v>
      </c>
    </row>
    <row r="78" spans="2:22" hidden="1">
      <c r="B78" s="185">
        <f>'PER TRIWULAN'!A73</f>
        <v>68</v>
      </c>
      <c r="C78" s="160" t="str">
        <f>'PER TRIWULAN'!I73</f>
        <v xml:space="preserve"> Gabus </v>
      </c>
      <c r="D78" s="161" t="str">
        <f>'PER TRIWULAN'!B73</f>
        <v>SD NEGERI 1 GABUS</v>
      </c>
      <c r="E78" s="136">
        <f>'PER TRIWULAN'!L73</f>
        <v>21170000</v>
      </c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36">
        <f t="shared" si="3"/>
        <v>0</v>
      </c>
      <c r="U78" s="134">
        <f t="shared" si="4"/>
        <v>21170000</v>
      </c>
      <c r="V78" s="168">
        <f t="shared" si="5"/>
        <v>0</v>
      </c>
    </row>
    <row r="79" spans="2:22" hidden="1">
      <c r="B79" s="185">
        <f>'PER TRIWULAN'!A74</f>
        <v>69</v>
      </c>
      <c r="C79" s="160" t="str">
        <f>'PER TRIWULAN'!I74</f>
        <v xml:space="preserve"> Gabus </v>
      </c>
      <c r="D79" s="161" t="str">
        <f>'PER TRIWULAN'!B74</f>
        <v>SD NEGERI 1 KARANGREJO</v>
      </c>
      <c r="E79" s="136">
        <f>'PER TRIWULAN'!L74</f>
        <v>20590000</v>
      </c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36">
        <f t="shared" si="3"/>
        <v>0</v>
      </c>
      <c r="U79" s="134">
        <f t="shared" si="4"/>
        <v>20590000</v>
      </c>
      <c r="V79" s="168">
        <f t="shared" si="5"/>
        <v>0</v>
      </c>
    </row>
    <row r="80" spans="2:22" hidden="1">
      <c r="B80" s="185">
        <f>'PER TRIWULAN'!A75</f>
        <v>70</v>
      </c>
      <c r="C80" s="160" t="str">
        <f>'PER TRIWULAN'!I75</f>
        <v xml:space="preserve"> Gabus </v>
      </c>
      <c r="D80" s="161" t="str">
        <f>'PER TRIWULAN'!B75</f>
        <v>SD NEGERI 2 KARANGREJO</v>
      </c>
      <c r="E80" s="136">
        <f>'PER TRIWULAN'!L75</f>
        <v>21895000</v>
      </c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36">
        <f t="shared" si="3"/>
        <v>0</v>
      </c>
      <c r="U80" s="134">
        <f t="shared" si="4"/>
        <v>21895000</v>
      </c>
      <c r="V80" s="168">
        <f t="shared" si="5"/>
        <v>0</v>
      </c>
    </row>
    <row r="81" spans="2:22" hidden="1">
      <c r="B81" s="185">
        <f>'PER TRIWULAN'!A76</f>
        <v>71</v>
      </c>
      <c r="C81" s="160" t="str">
        <f>'PER TRIWULAN'!I76</f>
        <v xml:space="preserve"> Gabus </v>
      </c>
      <c r="D81" s="161" t="str">
        <f>'PER TRIWULAN'!B76</f>
        <v>SD NEGERI 3 KARANGREJO</v>
      </c>
      <c r="E81" s="136">
        <f>'PER TRIWULAN'!L76</f>
        <v>19140000</v>
      </c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36">
        <f t="shared" si="3"/>
        <v>0</v>
      </c>
      <c r="U81" s="134">
        <f t="shared" si="4"/>
        <v>19140000</v>
      </c>
      <c r="V81" s="168">
        <f t="shared" si="5"/>
        <v>0</v>
      </c>
    </row>
    <row r="82" spans="2:22" hidden="1">
      <c r="B82" s="185">
        <f>'PER TRIWULAN'!A77</f>
        <v>72</v>
      </c>
      <c r="C82" s="160" t="str">
        <f>'PER TRIWULAN'!I77</f>
        <v xml:space="preserve"> Gabus </v>
      </c>
      <c r="D82" s="161" t="str">
        <f>'PER TRIWULAN'!B77</f>
        <v>SD NEGERI 1 BANJAREJO</v>
      </c>
      <c r="E82" s="136">
        <f>'PER TRIWULAN'!L77</f>
        <v>22330000</v>
      </c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36">
        <f t="shared" si="3"/>
        <v>0</v>
      </c>
      <c r="U82" s="134">
        <f t="shared" si="4"/>
        <v>22330000</v>
      </c>
      <c r="V82" s="168">
        <f t="shared" si="5"/>
        <v>0</v>
      </c>
    </row>
    <row r="83" spans="2:22" hidden="1">
      <c r="B83" s="185">
        <f>'PER TRIWULAN'!A78</f>
        <v>73</v>
      </c>
      <c r="C83" s="160" t="str">
        <f>'PER TRIWULAN'!I78</f>
        <v xml:space="preserve"> Gabus </v>
      </c>
      <c r="D83" s="161" t="str">
        <f>'PER TRIWULAN'!B78</f>
        <v>SD NEGERI 1 KALIPANG</v>
      </c>
      <c r="E83" s="136">
        <f>'PER TRIWULAN'!L78</f>
        <v>21750000</v>
      </c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36">
        <f t="shared" si="3"/>
        <v>0</v>
      </c>
      <c r="U83" s="134">
        <f t="shared" si="4"/>
        <v>21750000</v>
      </c>
      <c r="V83" s="168">
        <f t="shared" si="5"/>
        <v>0</v>
      </c>
    </row>
    <row r="84" spans="2:22" hidden="1">
      <c r="B84" s="185">
        <f>'PER TRIWULAN'!A79</f>
        <v>74</v>
      </c>
      <c r="C84" s="160" t="str">
        <f>'PER TRIWULAN'!I79</f>
        <v xml:space="preserve"> Gabus </v>
      </c>
      <c r="D84" s="161" t="str">
        <f>'PER TRIWULAN'!B79</f>
        <v>SD NEGERI 2 TAHUNAN</v>
      </c>
      <c r="E84" s="136">
        <f>'PER TRIWULAN'!L79</f>
        <v>25085000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36">
        <f t="shared" si="3"/>
        <v>0</v>
      </c>
      <c r="U84" s="134">
        <f t="shared" si="4"/>
        <v>25085000</v>
      </c>
      <c r="V84" s="168">
        <f t="shared" si="5"/>
        <v>0</v>
      </c>
    </row>
    <row r="85" spans="2:22" hidden="1">
      <c r="B85" s="185">
        <f>'PER TRIWULAN'!A80</f>
        <v>75</v>
      </c>
      <c r="C85" s="160" t="str">
        <f>'PER TRIWULAN'!I80</f>
        <v xml:space="preserve"> Gabus </v>
      </c>
      <c r="D85" s="161" t="str">
        <f>'PER TRIWULAN'!B80</f>
        <v>SD NEGERI 1 SULURSARI</v>
      </c>
      <c r="E85" s="136">
        <f>'PER TRIWULAN'!L80</f>
        <v>33640000</v>
      </c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36">
        <f t="shared" si="3"/>
        <v>0</v>
      </c>
      <c r="U85" s="134">
        <f t="shared" si="4"/>
        <v>33640000</v>
      </c>
      <c r="V85" s="168">
        <f t="shared" si="5"/>
        <v>0</v>
      </c>
    </row>
    <row r="86" spans="2:22" hidden="1">
      <c r="B86" s="185">
        <f>'PER TRIWULAN'!A81</f>
        <v>76</v>
      </c>
      <c r="C86" s="160" t="str">
        <f>'PER TRIWULAN'!I81</f>
        <v xml:space="preserve"> Gabus </v>
      </c>
      <c r="D86" s="161" t="str">
        <f>'PER TRIWULAN'!B81</f>
        <v>SD NEGERI 2 SULURSARI</v>
      </c>
      <c r="E86" s="136">
        <f>'PER TRIWULAN'!L81</f>
        <v>22185000</v>
      </c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36">
        <f t="shared" si="3"/>
        <v>0</v>
      </c>
      <c r="U86" s="134">
        <f t="shared" si="4"/>
        <v>22185000</v>
      </c>
      <c r="V86" s="168">
        <f t="shared" si="5"/>
        <v>0</v>
      </c>
    </row>
    <row r="87" spans="2:22" hidden="1">
      <c r="B87" s="185">
        <f>'PER TRIWULAN'!A82</f>
        <v>77</v>
      </c>
      <c r="C87" s="160" t="str">
        <f>'PER TRIWULAN'!I82</f>
        <v xml:space="preserve"> Gabus </v>
      </c>
      <c r="D87" s="161" t="str">
        <f>'PER TRIWULAN'!B82</f>
        <v>SD NEGERI 2 TLOGOTIRTO</v>
      </c>
      <c r="E87" s="136">
        <f>'PER TRIWULAN'!L82</f>
        <v>19865000</v>
      </c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36">
        <f t="shared" si="3"/>
        <v>0</v>
      </c>
      <c r="U87" s="134">
        <f t="shared" si="4"/>
        <v>19865000</v>
      </c>
      <c r="V87" s="168">
        <f t="shared" si="5"/>
        <v>0</v>
      </c>
    </row>
    <row r="88" spans="2:22" hidden="1">
      <c r="B88" s="185">
        <f>'PER TRIWULAN'!A83</f>
        <v>78</v>
      </c>
      <c r="C88" s="160" t="str">
        <f>'PER TRIWULAN'!I83</f>
        <v xml:space="preserve"> Gabus </v>
      </c>
      <c r="D88" s="161" t="str">
        <f>'PER TRIWULAN'!B83</f>
        <v>SD NEGERI 3 NGLINDUK</v>
      </c>
      <c r="E88" s="136">
        <f>'PER TRIWULAN'!L83</f>
        <v>16240000</v>
      </c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36">
        <f t="shared" si="3"/>
        <v>0</v>
      </c>
      <c r="U88" s="134">
        <f t="shared" si="4"/>
        <v>16240000</v>
      </c>
      <c r="V88" s="168">
        <f t="shared" si="5"/>
        <v>0</v>
      </c>
    </row>
    <row r="89" spans="2:22" hidden="1">
      <c r="B89" s="185">
        <f>'PER TRIWULAN'!A84</f>
        <v>79</v>
      </c>
      <c r="C89" s="160" t="str">
        <f>'PER TRIWULAN'!I84</f>
        <v xml:space="preserve"> Geyer </v>
      </c>
      <c r="D89" s="161" t="str">
        <f>'PER TRIWULAN'!B84</f>
        <v>SD NEGERI 2 SOBO</v>
      </c>
      <c r="E89" s="136">
        <f>'PER TRIWULAN'!L84</f>
        <v>24360000</v>
      </c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36">
        <f t="shared" si="3"/>
        <v>0</v>
      </c>
      <c r="U89" s="134">
        <f t="shared" si="4"/>
        <v>24360000</v>
      </c>
      <c r="V89" s="168">
        <f t="shared" si="5"/>
        <v>0</v>
      </c>
    </row>
    <row r="90" spans="2:22" hidden="1">
      <c r="B90" s="185">
        <f>'PER TRIWULAN'!A85</f>
        <v>80</v>
      </c>
      <c r="C90" s="160" t="str">
        <f>'PER TRIWULAN'!I85</f>
        <v xml:space="preserve"> Geyer </v>
      </c>
      <c r="D90" s="161" t="str">
        <f>'PER TRIWULAN'!B85</f>
        <v>SD NEGERI 1 JAMBNGAN</v>
      </c>
      <c r="E90" s="136">
        <f>'PER TRIWULAN'!L85</f>
        <v>26390000</v>
      </c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36">
        <f t="shared" si="3"/>
        <v>0</v>
      </c>
      <c r="U90" s="134">
        <f t="shared" si="4"/>
        <v>26390000</v>
      </c>
      <c r="V90" s="168">
        <f t="shared" si="5"/>
        <v>0</v>
      </c>
    </row>
    <row r="91" spans="2:22" hidden="1">
      <c r="B91" s="185">
        <f>'PER TRIWULAN'!A86</f>
        <v>81</v>
      </c>
      <c r="C91" s="160" t="str">
        <f>'PER TRIWULAN'!I86</f>
        <v xml:space="preserve"> Geyer </v>
      </c>
      <c r="D91" s="161" t="str">
        <f>'PER TRIWULAN'!B86</f>
        <v>SD NEGERI 1 ASEMRUDUNG</v>
      </c>
      <c r="E91" s="136">
        <f>'PER TRIWULAN'!L86</f>
        <v>19720000</v>
      </c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36">
        <f t="shared" si="3"/>
        <v>0</v>
      </c>
      <c r="U91" s="134">
        <f t="shared" si="4"/>
        <v>19720000</v>
      </c>
      <c r="V91" s="168">
        <f t="shared" si="5"/>
        <v>0</v>
      </c>
    </row>
    <row r="92" spans="2:22" hidden="1">
      <c r="B92" s="185">
        <f>'PER TRIWULAN'!A87</f>
        <v>82</v>
      </c>
      <c r="C92" s="160" t="str">
        <f>'PER TRIWULAN'!I87</f>
        <v xml:space="preserve"> Geyer </v>
      </c>
      <c r="D92" s="161" t="str">
        <f>'PER TRIWULAN'!B87</f>
        <v>SD NEGERI 1 BANGSRI</v>
      </c>
      <c r="E92" s="136">
        <f>'PER TRIWULAN'!L87</f>
        <v>20590000</v>
      </c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36">
        <f t="shared" si="3"/>
        <v>0</v>
      </c>
      <c r="U92" s="134">
        <f t="shared" si="4"/>
        <v>20590000</v>
      </c>
      <c r="V92" s="168">
        <f t="shared" si="5"/>
        <v>0</v>
      </c>
    </row>
    <row r="93" spans="2:22" hidden="1">
      <c r="B93" s="185">
        <f>'PER TRIWULAN'!A88</f>
        <v>83</v>
      </c>
      <c r="C93" s="160" t="str">
        <f>'PER TRIWULAN'!I88</f>
        <v xml:space="preserve"> Geyer </v>
      </c>
      <c r="D93" s="161" t="str">
        <f>'PER TRIWULAN'!B88</f>
        <v>SD NEGERI 1 JUWORO</v>
      </c>
      <c r="E93" s="136">
        <f>'PER TRIWULAN'!L88</f>
        <v>18125000</v>
      </c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36">
        <f t="shared" si="3"/>
        <v>0</v>
      </c>
      <c r="U93" s="134">
        <f t="shared" si="4"/>
        <v>18125000</v>
      </c>
      <c r="V93" s="168">
        <f t="shared" si="5"/>
        <v>0</v>
      </c>
    </row>
    <row r="94" spans="2:22" hidden="1">
      <c r="B94" s="185">
        <f>'PER TRIWULAN'!A89</f>
        <v>84</v>
      </c>
      <c r="C94" s="160" t="str">
        <f>'PER TRIWULAN'!I89</f>
        <v xml:space="preserve"> Geyer </v>
      </c>
      <c r="D94" s="161" t="str">
        <f>'PER TRIWULAN'!B89</f>
        <v>SD NEGERI 1 KALANGBANCAR</v>
      </c>
      <c r="E94" s="136">
        <f>'PER TRIWULAN'!L89</f>
        <v>12180000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36">
        <f t="shared" si="3"/>
        <v>0</v>
      </c>
      <c r="U94" s="134">
        <f t="shared" si="4"/>
        <v>12180000</v>
      </c>
      <c r="V94" s="168">
        <f t="shared" si="5"/>
        <v>0</v>
      </c>
    </row>
    <row r="95" spans="2:22" hidden="1">
      <c r="B95" s="185">
        <f>'PER TRIWULAN'!A90</f>
        <v>85</v>
      </c>
      <c r="C95" s="160" t="str">
        <f>'PER TRIWULAN'!I90</f>
        <v xml:space="preserve"> Geyer </v>
      </c>
      <c r="D95" s="161" t="str">
        <f>'PER TRIWULAN'!B90</f>
        <v>SD NEGERI 1 KARANGANYAR</v>
      </c>
      <c r="E95" s="136">
        <f>'PER TRIWULAN'!L90</f>
        <v>12615000</v>
      </c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36">
        <f t="shared" si="3"/>
        <v>0</v>
      </c>
      <c r="U95" s="134">
        <f t="shared" si="4"/>
        <v>12615000</v>
      </c>
      <c r="V95" s="168">
        <f t="shared" si="5"/>
        <v>0</v>
      </c>
    </row>
    <row r="96" spans="2:22" hidden="1">
      <c r="B96" s="185">
        <f>'PER TRIWULAN'!A91</f>
        <v>86</v>
      </c>
      <c r="C96" s="160" t="str">
        <f>'PER TRIWULAN'!I91</f>
        <v xml:space="preserve"> Geyer </v>
      </c>
      <c r="D96" s="161" t="str">
        <f>'PER TRIWULAN'!B91</f>
        <v>SD NEGERI 1 LEDOKDAWAN</v>
      </c>
      <c r="E96" s="136">
        <f>'PER TRIWULAN'!L91</f>
        <v>18850000</v>
      </c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36">
        <f t="shared" si="3"/>
        <v>0</v>
      </c>
      <c r="U96" s="134">
        <f t="shared" si="4"/>
        <v>18850000</v>
      </c>
      <c r="V96" s="168">
        <f t="shared" si="5"/>
        <v>0</v>
      </c>
    </row>
    <row r="97" spans="2:22" hidden="1">
      <c r="B97" s="185">
        <f>'PER TRIWULAN'!A92</f>
        <v>87</v>
      </c>
      <c r="C97" s="160" t="str">
        <f>'PER TRIWULAN'!I92</f>
        <v xml:space="preserve"> Geyer </v>
      </c>
      <c r="D97" s="161" t="str">
        <f>'PER TRIWULAN'!B92</f>
        <v>SD NEGERI 1 MONGGOT</v>
      </c>
      <c r="E97" s="136">
        <f>'PER TRIWULAN'!L92</f>
        <v>11020000</v>
      </c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36">
        <f t="shared" si="3"/>
        <v>0</v>
      </c>
      <c r="U97" s="134">
        <f t="shared" si="4"/>
        <v>11020000</v>
      </c>
      <c r="V97" s="168">
        <f t="shared" si="5"/>
        <v>0</v>
      </c>
    </row>
    <row r="98" spans="2:22" hidden="1">
      <c r="B98" s="185">
        <f>'PER TRIWULAN'!A93</f>
        <v>88</v>
      </c>
      <c r="C98" s="160" t="str">
        <f>'PER TRIWULAN'!I93</f>
        <v xml:space="preserve"> Geyer </v>
      </c>
      <c r="D98" s="161" t="str">
        <f>'PER TRIWULAN'!B93</f>
        <v>SD NEGERI 1 RAMBAT</v>
      </c>
      <c r="E98" s="136">
        <f>'PER TRIWULAN'!L93</f>
        <v>17835000</v>
      </c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36">
        <f t="shared" si="3"/>
        <v>0</v>
      </c>
      <c r="U98" s="134">
        <f t="shared" si="4"/>
        <v>17835000</v>
      </c>
      <c r="V98" s="168">
        <f t="shared" si="5"/>
        <v>0</v>
      </c>
    </row>
    <row r="99" spans="2:22" hidden="1">
      <c r="B99" s="185">
        <f>'PER TRIWULAN'!A94</f>
        <v>89</v>
      </c>
      <c r="C99" s="160" t="str">
        <f>'PER TRIWULAN'!I94</f>
        <v xml:space="preserve"> Geyer </v>
      </c>
      <c r="D99" s="161" t="str">
        <f>'PER TRIWULAN'!B94</f>
        <v>SD NEGERI 1 SOBO</v>
      </c>
      <c r="E99" s="136">
        <f>'PER TRIWULAN'!L94</f>
        <v>23490000</v>
      </c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36">
        <f t="shared" si="3"/>
        <v>0</v>
      </c>
      <c r="U99" s="134">
        <f t="shared" si="4"/>
        <v>23490000</v>
      </c>
      <c r="V99" s="168">
        <f t="shared" si="5"/>
        <v>0</v>
      </c>
    </row>
    <row r="100" spans="2:22" hidden="1">
      <c r="B100" s="185">
        <f>'PER TRIWULAN'!A95</f>
        <v>90</v>
      </c>
      <c r="C100" s="160" t="str">
        <f>'PER TRIWULAN'!I95</f>
        <v xml:space="preserve"> Geyer </v>
      </c>
      <c r="D100" s="161" t="str">
        <f>'PER TRIWULAN'!B95</f>
        <v>SD NEGERI 2 ASEMRUDUNG</v>
      </c>
      <c r="E100" s="136">
        <f>'PER TRIWULAN'!L95</f>
        <v>18850000</v>
      </c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36">
        <f t="shared" si="3"/>
        <v>0</v>
      </c>
      <c r="U100" s="134">
        <f t="shared" si="4"/>
        <v>18850000</v>
      </c>
      <c r="V100" s="168">
        <f t="shared" si="5"/>
        <v>0</v>
      </c>
    </row>
    <row r="101" spans="2:22" hidden="1">
      <c r="B101" s="185">
        <f>'PER TRIWULAN'!A96</f>
        <v>91</v>
      </c>
      <c r="C101" s="160" t="str">
        <f>'PER TRIWULAN'!I96</f>
        <v xml:space="preserve"> Geyer </v>
      </c>
      <c r="D101" s="161" t="str">
        <f>'PER TRIWULAN'!B96</f>
        <v>SD NEGERI 2 JUWORO</v>
      </c>
      <c r="E101" s="136">
        <f>'PER TRIWULAN'!L96</f>
        <v>17110000</v>
      </c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36">
        <f t="shared" si="3"/>
        <v>0</v>
      </c>
      <c r="U101" s="134">
        <f t="shared" si="4"/>
        <v>17110000</v>
      </c>
      <c r="V101" s="168">
        <f t="shared" si="5"/>
        <v>0</v>
      </c>
    </row>
    <row r="102" spans="2:22" hidden="1">
      <c r="B102" s="185">
        <f>'PER TRIWULAN'!A97</f>
        <v>92</v>
      </c>
      <c r="C102" s="160" t="str">
        <f>'PER TRIWULAN'!I97</f>
        <v xml:space="preserve"> Geyer </v>
      </c>
      <c r="D102" s="161" t="str">
        <f>'PER TRIWULAN'!B97</f>
        <v>SD NEGERI 2 KALANGBANCAR</v>
      </c>
      <c r="E102" s="136">
        <f>'PER TRIWULAN'!L97</f>
        <v>12180000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36">
        <f t="shared" si="3"/>
        <v>0</v>
      </c>
      <c r="U102" s="134">
        <f t="shared" si="4"/>
        <v>12180000</v>
      </c>
      <c r="V102" s="168">
        <f t="shared" si="5"/>
        <v>0</v>
      </c>
    </row>
    <row r="103" spans="2:22" hidden="1">
      <c r="B103" s="185">
        <f>'PER TRIWULAN'!A98</f>
        <v>93</v>
      </c>
      <c r="C103" s="160" t="str">
        <f>'PER TRIWULAN'!I98</f>
        <v xml:space="preserve"> Geyer </v>
      </c>
      <c r="D103" s="161" t="str">
        <f>'PER TRIWULAN'!B98</f>
        <v>SD NEGERI 2 KARANGANYAR</v>
      </c>
      <c r="E103" s="136">
        <f>'PER TRIWULAN'!L98</f>
        <v>24360000</v>
      </c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36">
        <f t="shared" si="3"/>
        <v>0</v>
      </c>
      <c r="U103" s="134">
        <f t="shared" si="4"/>
        <v>24360000</v>
      </c>
      <c r="V103" s="168">
        <f t="shared" si="5"/>
        <v>0</v>
      </c>
    </row>
    <row r="104" spans="2:22" hidden="1">
      <c r="B104" s="185">
        <f>'PER TRIWULAN'!A99</f>
        <v>94</v>
      </c>
      <c r="C104" s="160" t="str">
        <f>'PER TRIWULAN'!I99</f>
        <v xml:space="preserve"> Geyer </v>
      </c>
      <c r="D104" s="161" t="str">
        <f>'PER TRIWULAN'!B99</f>
        <v>SD NEGERI 2 LEDOKDAWAN</v>
      </c>
      <c r="E104" s="136">
        <f>'PER TRIWULAN'!L99</f>
        <v>18995000</v>
      </c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36">
        <f t="shared" si="3"/>
        <v>0</v>
      </c>
      <c r="U104" s="134">
        <f t="shared" si="4"/>
        <v>18995000</v>
      </c>
      <c r="V104" s="168">
        <f t="shared" si="5"/>
        <v>0</v>
      </c>
    </row>
    <row r="105" spans="2:22" hidden="1">
      <c r="B105" s="185">
        <f>'PER TRIWULAN'!A100</f>
        <v>95</v>
      </c>
      <c r="C105" s="160" t="str">
        <f>'PER TRIWULAN'!I100</f>
        <v xml:space="preserve"> Geyer </v>
      </c>
      <c r="D105" s="161" t="str">
        <f>'PER TRIWULAN'!B100</f>
        <v>SD NEGERI 2 MONGGOT</v>
      </c>
      <c r="E105" s="136">
        <f>'PER TRIWULAN'!L100</f>
        <v>23200000</v>
      </c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36">
        <f t="shared" si="3"/>
        <v>0</v>
      </c>
      <c r="U105" s="134">
        <f t="shared" si="4"/>
        <v>23200000</v>
      </c>
      <c r="V105" s="168">
        <f t="shared" si="5"/>
        <v>0</v>
      </c>
    </row>
    <row r="106" spans="2:22" hidden="1">
      <c r="B106" s="185">
        <f>'PER TRIWULAN'!A101</f>
        <v>96</v>
      </c>
      <c r="C106" s="160" t="str">
        <f>'PER TRIWULAN'!I101</f>
        <v xml:space="preserve"> Geyer </v>
      </c>
      <c r="D106" s="161" t="str">
        <f>'PER TRIWULAN'!B101</f>
        <v>SD NEGERI 2 NGRANDU</v>
      </c>
      <c r="E106" s="136">
        <f>'PER TRIWULAN'!L101</f>
        <v>15805000</v>
      </c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36">
        <f t="shared" si="3"/>
        <v>0</v>
      </c>
      <c r="U106" s="134">
        <f t="shared" si="4"/>
        <v>15805000</v>
      </c>
      <c r="V106" s="168">
        <f t="shared" si="5"/>
        <v>0</v>
      </c>
    </row>
    <row r="107" spans="2:22" hidden="1">
      <c r="B107" s="185">
        <f>'PER TRIWULAN'!A102</f>
        <v>97</v>
      </c>
      <c r="C107" s="160" t="str">
        <f>'PER TRIWULAN'!I102</f>
        <v xml:space="preserve"> Geyer </v>
      </c>
      <c r="D107" s="161" t="str">
        <f>'PER TRIWULAN'!B102</f>
        <v>SD NEGERI 2 RAMBAT</v>
      </c>
      <c r="E107" s="136">
        <f>'PER TRIWULAN'!L102</f>
        <v>11890000</v>
      </c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36">
        <f t="shared" si="3"/>
        <v>0</v>
      </c>
      <c r="U107" s="134">
        <f t="shared" si="4"/>
        <v>11890000</v>
      </c>
      <c r="V107" s="168">
        <f t="shared" si="5"/>
        <v>0</v>
      </c>
    </row>
    <row r="108" spans="2:22" hidden="1">
      <c r="B108" s="185">
        <f>'PER TRIWULAN'!A103</f>
        <v>98</v>
      </c>
      <c r="C108" s="160" t="str">
        <f>'PER TRIWULAN'!I103</f>
        <v xml:space="preserve"> Geyer </v>
      </c>
      <c r="D108" s="161" t="str">
        <f>'PER TRIWULAN'!B103</f>
        <v>SD NEGERI 2 SURU</v>
      </c>
      <c r="E108" s="136">
        <f>'PER TRIWULAN'!L103</f>
        <v>35815000</v>
      </c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36">
        <f t="shared" si="3"/>
        <v>0</v>
      </c>
      <c r="U108" s="134">
        <f t="shared" si="4"/>
        <v>35815000</v>
      </c>
      <c r="V108" s="168">
        <f t="shared" si="5"/>
        <v>0</v>
      </c>
    </row>
    <row r="109" spans="2:22" hidden="1">
      <c r="B109" s="185">
        <f>'PER TRIWULAN'!A104</f>
        <v>99</v>
      </c>
      <c r="C109" s="160" t="str">
        <f>'PER TRIWULAN'!I104</f>
        <v xml:space="preserve"> Geyer </v>
      </c>
      <c r="D109" s="161" t="str">
        <f>'PER TRIWULAN'!B104</f>
        <v>SD NEGERI 3 ASEMRUDUNG</v>
      </c>
      <c r="E109" s="136">
        <f>'PER TRIWULAN'!L104</f>
        <v>21460000</v>
      </c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36">
        <f t="shared" si="3"/>
        <v>0</v>
      </c>
      <c r="U109" s="134">
        <f t="shared" si="4"/>
        <v>21460000</v>
      </c>
      <c r="V109" s="168">
        <f t="shared" si="5"/>
        <v>0</v>
      </c>
    </row>
    <row r="110" spans="2:22" hidden="1">
      <c r="B110" s="185">
        <f>'PER TRIWULAN'!A105</f>
        <v>100</v>
      </c>
      <c r="C110" s="160" t="str">
        <f>'PER TRIWULAN'!I105</f>
        <v xml:space="preserve"> Geyer </v>
      </c>
      <c r="D110" s="161" t="str">
        <f>'PER TRIWULAN'!B105</f>
        <v>SD NEGERI 3 BANGSRI</v>
      </c>
      <c r="E110" s="136">
        <f>'PER TRIWULAN'!L105</f>
        <v>18270000</v>
      </c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36">
        <f t="shared" si="3"/>
        <v>0</v>
      </c>
      <c r="U110" s="134">
        <f t="shared" si="4"/>
        <v>18270000</v>
      </c>
      <c r="V110" s="168">
        <f t="shared" si="5"/>
        <v>0</v>
      </c>
    </row>
    <row r="111" spans="2:22" hidden="1">
      <c r="B111" s="185">
        <f>'PER TRIWULAN'!A106</f>
        <v>101</v>
      </c>
      <c r="C111" s="160" t="str">
        <f>'PER TRIWULAN'!I106</f>
        <v xml:space="preserve"> Geyer </v>
      </c>
      <c r="D111" s="161" t="str">
        <f>'PER TRIWULAN'!B106</f>
        <v>SD NEGERI 3 GUNDIH</v>
      </c>
      <c r="E111" s="136">
        <f>'PER TRIWULAN'!L106</f>
        <v>22040000</v>
      </c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36">
        <f t="shared" si="3"/>
        <v>0</v>
      </c>
      <c r="U111" s="134">
        <f t="shared" si="4"/>
        <v>22040000</v>
      </c>
      <c r="V111" s="168">
        <f t="shared" si="5"/>
        <v>0</v>
      </c>
    </row>
    <row r="112" spans="2:22" hidden="1">
      <c r="B112" s="185">
        <f>'PER TRIWULAN'!A107</f>
        <v>102</v>
      </c>
      <c r="C112" s="160" t="str">
        <f>'PER TRIWULAN'!I107</f>
        <v xml:space="preserve"> Geyer </v>
      </c>
      <c r="D112" s="161" t="str">
        <f>'PER TRIWULAN'!B107</f>
        <v>SD NEGERI 3 JAMBANGAN</v>
      </c>
      <c r="E112" s="136">
        <f>'PER TRIWULAN'!L107</f>
        <v>26100000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36">
        <f t="shared" si="3"/>
        <v>0</v>
      </c>
      <c r="U112" s="134">
        <f t="shared" si="4"/>
        <v>26100000</v>
      </c>
      <c r="V112" s="168">
        <f t="shared" si="5"/>
        <v>0</v>
      </c>
    </row>
    <row r="113" spans="2:22" hidden="1">
      <c r="B113" s="185">
        <f>'PER TRIWULAN'!A108</f>
        <v>103</v>
      </c>
      <c r="C113" s="160" t="str">
        <f>'PER TRIWULAN'!I108</f>
        <v xml:space="preserve"> Geyer </v>
      </c>
      <c r="D113" s="161" t="str">
        <f>'PER TRIWULAN'!B108</f>
        <v>SD NEGERI 3 JUWORO</v>
      </c>
      <c r="E113" s="136">
        <f>'PER TRIWULAN'!L108</f>
        <v>10875000</v>
      </c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36">
        <f t="shared" si="3"/>
        <v>0</v>
      </c>
      <c r="U113" s="134">
        <f t="shared" si="4"/>
        <v>10875000</v>
      </c>
      <c r="V113" s="168">
        <f t="shared" si="5"/>
        <v>0</v>
      </c>
    </row>
    <row r="114" spans="2:22" hidden="1">
      <c r="B114" s="185">
        <f>'PER TRIWULAN'!A109</f>
        <v>104</v>
      </c>
      <c r="C114" s="160" t="str">
        <f>'PER TRIWULAN'!I109</f>
        <v xml:space="preserve"> Geyer </v>
      </c>
      <c r="D114" s="161" t="str">
        <f>'PER TRIWULAN'!B109</f>
        <v>SD NEGERI 3 KARANGANYAR</v>
      </c>
      <c r="E114" s="136">
        <f>'PER TRIWULAN'!L109</f>
        <v>25085000</v>
      </c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36">
        <f t="shared" si="3"/>
        <v>0</v>
      </c>
      <c r="U114" s="134">
        <f t="shared" si="4"/>
        <v>25085000</v>
      </c>
      <c r="V114" s="168">
        <f t="shared" si="5"/>
        <v>0</v>
      </c>
    </row>
    <row r="115" spans="2:22" hidden="1">
      <c r="B115" s="185">
        <f>'PER TRIWULAN'!A110</f>
        <v>105</v>
      </c>
      <c r="C115" s="160" t="str">
        <f>'PER TRIWULAN'!I110</f>
        <v xml:space="preserve"> Geyer </v>
      </c>
      <c r="D115" s="161" t="str">
        <f>'PER TRIWULAN'!B110</f>
        <v>SD NEGERI 3 LEDOKDAWAN</v>
      </c>
      <c r="E115" s="136">
        <f>'PER TRIWULAN'!L110</f>
        <v>18270000</v>
      </c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36">
        <f t="shared" si="3"/>
        <v>0</v>
      </c>
      <c r="U115" s="134">
        <f t="shared" si="4"/>
        <v>18270000</v>
      </c>
      <c r="V115" s="168">
        <f t="shared" si="5"/>
        <v>0</v>
      </c>
    </row>
    <row r="116" spans="2:22" hidden="1">
      <c r="B116" s="185">
        <f>'PER TRIWULAN'!A111</f>
        <v>106</v>
      </c>
      <c r="C116" s="160" t="str">
        <f>'PER TRIWULAN'!I111</f>
        <v xml:space="preserve"> Geyer </v>
      </c>
      <c r="D116" s="161" t="str">
        <f>'PER TRIWULAN'!B111</f>
        <v>SD NEGERI 3 MONGGOT</v>
      </c>
      <c r="E116" s="136">
        <f>'PER TRIWULAN'!L111</f>
        <v>26245000</v>
      </c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36">
        <f t="shared" si="3"/>
        <v>0</v>
      </c>
      <c r="U116" s="134">
        <f t="shared" si="4"/>
        <v>26245000</v>
      </c>
      <c r="V116" s="168">
        <f t="shared" si="5"/>
        <v>0</v>
      </c>
    </row>
    <row r="117" spans="2:22" hidden="1">
      <c r="B117" s="185">
        <f>'PER TRIWULAN'!A112</f>
        <v>107</v>
      </c>
      <c r="C117" s="160" t="str">
        <f>'PER TRIWULAN'!I112</f>
        <v xml:space="preserve"> Geyer </v>
      </c>
      <c r="D117" s="161" t="str">
        <f>'PER TRIWULAN'!B112</f>
        <v>SD NEGERI 4 GUNDIH</v>
      </c>
      <c r="E117" s="136">
        <f>'PER TRIWULAN'!L112</f>
        <v>14065000</v>
      </c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36">
        <f t="shared" si="3"/>
        <v>0</v>
      </c>
      <c r="U117" s="134">
        <f t="shared" si="4"/>
        <v>14065000</v>
      </c>
      <c r="V117" s="168">
        <f t="shared" si="5"/>
        <v>0</v>
      </c>
    </row>
    <row r="118" spans="2:22" hidden="1">
      <c r="B118" s="185">
        <f>'PER TRIWULAN'!A113</f>
        <v>108</v>
      </c>
      <c r="C118" s="160" t="str">
        <f>'PER TRIWULAN'!I113</f>
        <v xml:space="preserve"> Geyer </v>
      </c>
      <c r="D118" s="161" t="str">
        <f>'PER TRIWULAN'!B113</f>
        <v>SD NEGERI 4 JUWORO</v>
      </c>
      <c r="E118" s="136">
        <f>'PER TRIWULAN'!L113</f>
        <v>12180000</v>
      </c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36">
        <f t="shared" si="3"/>
        <v>0</v>
      </c>
      <c r="U118" s="134">
        <f t="shared" si="4"/>
        <v>12180000</v>
      </c>
      <c r="V118" s="168">
        <f t="shared" si="5"/>
        <v>0</v>
      </c>
    </row>
    <row r="119" spans="2:22" hidden="1">
      <c r="B119" s="185">
        <f>'PER TRIWULAN'!A114</f>
        <v>109</v>
      </c>
      <c r="C119" s="160" t="str">
        <f>'PER TRIWULAN'!I114</f>
        <v xml:space="preserve"> Geyer </v>
      </c>
      <c r="D119" s="161" t="str">
        <f>'PER TRIWULAN'!B114</f>
        <v>SD NEGERI 4 LEDOKDAWAN</v>
      </c>
      <c r="E119" s="136">
        <f>'PER TRIWULAN'!L114</f>
        <v>19865000</v>
      </c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36">
        <f t="shared" si="3"/>
        <v>0</v>
      </c>
      <c r="U119" s="134">
        <f t="shared" si="4"/>
        <v>19865000</v>
      </c>
      <c r="V119" s="168">
        <f t="shared" si="5"/>
        <v>0</v>
      </c>
    </row>
    <row r="120" spans="2:22" hidden="1">
      <c r="B120" s="185">
        <f>'PER TRIWULAN'!A115</f>
        <v>110</v>
      </c>
      <c r="C120" s="160" t="str">
        <f>'PER TRIWULAN'!I115</f>
        <v xml:space="preserve"> Geyer </v>
      </c>
      <c r="D120" s="161" t="str">
        <f>'PER TRIWULAN'!B115</f>
        <v>SD NEGERI 4 MONGGOT</v>
      </c>
      <c r="E120" s="136">
        <f>'PER TRIWULAN'!L115</f>
        <v>18995000</v>
      </c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36">
        <f t="shared" si="3"/>
        <v>0</v>
      </c>
      <c r="U120" s="134">
        <f t="shared" si="4"/>
        <v>18995000</v>
      </c>
      <c r="V120" s="168">
        <f t="shared" si="5"/>
        <v>0</v>
      </c>
    </row>
    <row r="121" spans="2:22" hidden="1">
      <c r="B121" s="185">
        <f>'PER TRIWULAN'!A116</f>
        <v>111</v>
      </c>
      <c r="C121" s="160" t="str">
        <f>'PER TRIWULAN'!I116</f>
        <v xml:space="preserve"> Geyer </v>
      </c>
      <c r="D121" s="161" t="str">
        <f>'PER TRIWULAN'!B116</f>
        <v>SD NEGERI 4 NGRANDU</v>
      </c>
      <c r="E121" s="136">
        <f>'PER TRIWULAN'!L116</f>
        <v>9425000</v>
      </c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36">
        <f t="shared" si="3"/>
        <v>0</v>
      </c>
      <c r="U121" s="134">
        <f t="shared" si="4"/>
        <v>9425000</v>
      </c>
      <c r="V121" s="168">
        <f t="shared" si="5"/>
        <v>0</v>
      </c>
    </row>
    <row r="122" spans="2:22" hidden="1">
      <c r="B122" s="185">
        <f>'PER TRIWULAN'!A117</f>
        <v>112</v>
      </c>
      <c r="C122" s="160" t="str">
        <f>'PER TRIWULAN'!I117</f>
        <v xml:space="preserve"> Geyer </v>
      </c>
      <c r="D122" s="161" t="str">
        <f>'PER TRIWULAN'!B117</f>
        <v>SD NEGERI 4 SOBO</v>
      </c>
      <c r="E122" s="136">
        <f>'PER TRIWULAN'!L117</f>
        <v>26680000</v>
      </c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36">
        <f t="shared" si="3"/>
        <v>0</v>
      </c>
      <c r="U122" s="134">
        <f t="shared" si="4"/>
        <v>26680000</v>
      </c>
      <c r="V122" s="168">
        <f t="shared" si="5"/>
        <v>0</v>
      </c>
    </row>
    <row r="123" spans="2:22" hidden="1">
      <c r="B123" s="185">
        <f>'PER TRIWULAN'!A118</f>
        <v>113</v>
      </c>
      <c r="C123" s="160" t="str">
        <f>'PER TRIWULAN'!I118</f>
        <v xml:space="preserve"> Geyer </v>
      </c>
      <c r="D123" s="161" t="str">
        <f>'PER TRIWULAN'!B118</f>
        <v>SD NEGERI 4 SURU</v>
      </c>
      <c r="E123" s="136">
        <f>'PER TRIWULAN'!L118</f>
        <v>16095000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36">
        <f t="shared" si="3"/>
        <v>0</v>
      </c>
      <c r="U123" s="134">
        <f t="shared" si="4"/>
        <v>16095000</v>
      </c>
      <c r="V123" s="168">
        <f t="shared" si="5"/>
        <v>0</v>
      </c>
    </row>
    <row r="124" spans="2:22" hidden="1">
      <c r="B124" s="185">
        <f>'PER TRIWULAN'!A119</f>
        <v>114</v>
      </c>
      <c r="C124" s="160" t="str">
        <f>'PER TRIWULAN'!I119</f>
        <v xml:space="preserve"> Geyer </v>
      </c>
      <c r="D124" s="161" t="str">
        <f>'PER TRIWULAN'!B119</f>
        <v>SD NEGERI 5 KARANGANYAR</v>
      </c>
      <c r="E124" s="136">
        <f>'PER TRIWULAN'!L119</f>
        <v>23635000</v>
      </c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36">
        <f t="shared" si="3"/>
        <v>0</v>
      </c>
      <c r="U124" s="134">
        <f t="shared" si="4"/>
        <v>23635000</v>
      </c>
      <c r="V124" s="168">
        <f t="shared" si="5"/>
        <v>0</v>
      </c>
    </row>
    <row r="125" spans="2:22" hidden="1">
      <c r="B125" s="185">
        <f>'PER TRIWULAN'!A120</f>
        <v>115</v>
      </c>
      <c r="C125" s="160" t="str">
        <f>'PER TRIWULAN'!I120</f>
        <v xml:space="preserve"> Geyer </v>
      </c>
      <c r="D125" s="161" t="str">
        <f>'PER TRIWULAN'!B120</f>
        <v>SD NEGERI 3 SOBO</v>
      </c>
      <c r="E125" s="136">
        <f>'PER TRIWULAN'!L120</f>
        <v>16530000</v>
      </c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36">
        <f t="shared" si="3"/>
        <v>0</v>
      </c>
      <c r="U125" s="134">
        <f t="shared" si="4"/>
        <v>16530000</v>
      </c>
      <c r="V125" s="168">
        <f t="shared" si="5"/>
        <v>0</v>
      </c>
    </row>
    <row r="126" spans="2:22" hidden="1">
      <c r="B126" s="185">
        <f>'PER TRIWULAN'!A121</f>
        <v>116</v>
      </c>
      <c r="C126" s="160" t="str">
        <f>'PER TRIWULAN'!I121</f>
        <v xml:space="preserve"> Geyer </v>
      </c>
      <c r="D126" s="161" t="str">
        <f>'PER TRIWULAN'!B121</f>
        <v>SD NEGERI 1 SURU</v>
      </c>
      <c r="E126" s="136">
        <f>'PER TRIWULAN'!L121</f>
        <v>19575000</v>
      </c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36">
        <f t="shared" si="3"/>
        <v>0</v>
      </c>
      <c r="U126" s="134">
        <f t="shared" si="4"/>
        <v>19575000</v>
      </c>
      <c r="V126" s="168">
        <f t="shared" si="5"/>
        <v>0</v>
      </c>
    </row>
    <row r="127" spans="2:22" hidden="1">
      <c r="B127" s="185">
        <f>'PER TRIWULAN'!A122</f>
        <v>117</v>
      </c>
      <c r="C127" s="160" t="str">
        <f>'PER TRIWULAN'!I122</f>
        <v xml:space="preserve"> Geyer </v>
      </c>
      <c r="D127" s="161" t="str">
        <f>'PER TRIWULAN'!B122</f>
        <v>SD NEGERI 3 SURU</v>
      </c>
      <c r="E127" s="136">
        <f>'PER TRIWULAN'!L122</f>
        <v>22765000</v>
      </c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36">
        <f t="shared" si="3"/>
        <v>0</v>
      </c>
      <c r="U127" s="134">
        <f t="shared" si="4"/>
        <v>22765000</v>
      </c>
      <c r="V127" s="168">
        <f t="shared" si="5"/>
        <v>0</v>
      </c>
    </row>
    <row r="128" spans="2:22" hidden="1">
      <c r="B128" s="185">
        <f>'PER TRIWULAN'!A123</f>
        <v>118</v>
      </c>
      <c r="C128" s="160" t="str">
        <f>'PER TRIWULAN'!I123</f>
        <v xml:space="preserve"> Geyer </v>
      </c>
      <c r="D128" s="161" t="str">
        <f>'PER TRIWULAN'!B123</f>
        <v>SD NEGERI 1 GUNDIH</v>
      </c>
      <c r="E128" s="136">
        <f>'PER TRIWULAN'!L123</f>
        <v>25230000</v>
      </c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36">
        <f t="shared" si="3"/>
        <v>0</v>
      </c>
      <c r="U128" s="134">
        <f t="shared" si="4"/>
        <v>25230000</v>
      </c>
      <c r="V128" s="168">
        <f t="shared" si="5"/>
        <v>0</v>
      </c>
    </row>
    <row r="129" spans="2:22" hidden="1">
      <c r="B129" s="185">
        <f>'PER TRIWULAN'!A124</f>
        <v>119</v>
      </c>
      <c r="C129" s="160" t="str">
        <f>'PER TRIWULAN'!I124</f>
        <v xml:space="preserve"> Geyer </v>
      </c>
      <c r="D129" s="161" t="str">
        <f>'PER TRIWULAN'!B124</f>
        <v>SD NEGERI 2 GUNDIH</v>
      </c>
      <c r="E129" s="136">
        <f>'PER TRIWULAN'!L124</f>
        <v>19575000</v>
      </c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36">
        <f t="shared" si="3"/>
        <v>0</v>
      </c>
      <c r="U129" s="134">
        <f t="shared" si="4"/>
        <v>19575000</v>
      </c>
      <c r="V129" s="168">
        <f t="shared" si="5"/>
        <v>0</v>
      </c>
    </row>
    <row r="130" spans="2:22" hidden="1">
      <c r="B130" s="185">
        <f>'PER TRIWULAN'!A125</f>
        <v>120</v>
      </c>
      <c r="C130" s="160" t="str">
        <f>'PER TRIWULAN'!I125</f>
        <v xml:space="preserve"> Geyer </v>
      </c>
      <c r="D130" s="161" t="str">
        <f>'PER TRIWULAN'!B125</f>
        <v>SD NEGERI 5 GUNDIH</v>
      </c>
      <c r="E130" s="136">
        <f>'PER TRIWULAN'!L125</f>
        <v>16385000</v>
      </c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36">
        <f t="shared" si="3"/>
        <v>0</v>
      </c>
      <c r="U130" s="134">
        <f t="shared" si="4"/>
        <v>16385000</v>
      </c>
      <c r="V130" s="168">
        <f t="shared" si="5"/>
        <v>0</v>
      </c>
    </row>
    <row r="131" spans="2:22" hidden="1">
      <c r="B131" s="185">
        <f>'PER TRIWULAN'!A126</f>
        <v>121</v>
      </c>
      <c r="C131" s="160" t="str">
        <f>'PER TRIWULAN'!I126</f>
        <v xml:space="preserve"> Geyer </v>
      </c>
      <c r="D131" s="161" t="str">
        <f>'PER TRIWULAN'!B126</f>
        <v>SD NEGERI 2 JAMBANGAN</v>
      </c>
      <c r="E131" s="136">
        <f>'PER TRIWULAN'!L126</f>
        <v>19720000</v>
      </c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36">
        <f t="shared" si="3"/>
        <v>0</v>
      </c>
      <c r="U131" s="134">
        <f t="shared" si="4"/>
        <v>19720000</v>
      </c>
      <c r="V131" s="168">
        <f t="shared" si="5"/>
        <v>0</v>
      </c>
    </row>
    <row r="132" spans="2:22" hidden="1">
      <c r="B132" s="185">
        <f>'PER TRIWULAN'!A127</f>
        <v>122</v>
      </c>
      <c r="C132" s="160" t="str">
        <f>'PER TRIWULAN'!I127</f>
        <v xml:space="preserve"> Geyer </v>
      </c>
      <c r="D132" s="161" t="str">
        <f>'PER TRIWULAN'!B127</f>
        <v>SD NEGERI 4 JAMBANGAN</v>
      </c>
      <c r="E132" s="136">
        <f>'PER TRIWULAN'!L127</f>
        <v>31610000</v>
      </c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36">
        <f t="shared" si="3"/>
        <v>0</v>
      </c>
      <c r="U132" s="134">
        <f t="shared" si="4"/>
        <v>31610000</v>
      </c>
      <c r="V132" s="168">
        <f t="shared" si="5"/>
        <v>0</v>
      </c>
    </row>
    <row r="133" spans="2:22" hidden="1">
      <c r="B133" s="185">
        <f>'PER TRIWULAN'!A128</f>
        <v>123</v>
      </c>
      <c r="C133" s="160" t="str">
        <f>'PER TRIWULAN'!I128</f>
        <v xml:space="preserve"> Geyer </v>
      </c>
      <c r="D133" s="161" t="str">
        <f>'PER TRIWULAN'!B128</f>
        <v>SD NEGERI 4 KARANGANYAR</v>
      </c>
      <c r="E133" s="136">
        <f>'PER TRIWULAN'!L128</f>
        <v>16385000</v>
      </c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36">
        <f t="shared" si="3"/>
        <v>0</v>
      </c>
      <c r="U133" s="134">
        <f t="shared" si="4"/>
        <v>16385000</v>
      </c>
      <c r="V133" s="168">
        <f t="shared" si="5"/>
        <v>0</v>
      </c>
    </row>
    <row r="134" spans="2:22" hidden="1">
      <c r="B134" s="185">
        <f>'PER TRIWULAN'!A129</f>
        <v>124</v>
      </c>
      <c r="C134" s="160" t="str">
        <f>'PER TRIWULAN'!I129</f>
        <v xml:space="preserve"> Geyer </v>
      </c>
      <c r="D134" s="161" t="str">
        <f>'PER TRIWULAN'!B129</f>
        <v>SD NEGERI 2 BANGSRI</v>
      </c>
      <c r="E134" s="136">
        <f>'PER TRIWULAN'!L129</f>
        <v>10730000</v>
      </c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36">
        <f t="shared" si="3"/>
        <v>0</v>
      </c>
      <c r="U134" s="134">
        <f t="shared" si="4"/>
        <v>10730000</v>
      </c>
      <c r="V134" s="168">
        <f t="shared" si="5"/>
        <v>0</v>
      </c>
    </row>
    <row r="135" spans="2:22" hidden="1">
      <c r="B135" s="185">
        <f>'PER TRIWULAN'!A130</f>
        <v>125</v>
      </c>
      <c r="C135" s="160" t="str">
        <f>'PER TRIWULAN'!I130</f>
        <v xml:space="preserve"> Geyer </v>
      </c>
      <c r="D135" s="161" t="str">
        <f>'PER TRIWULAN'!B130</f>
        <v>SD NEGERI 1 NGRANDU</v>
      </c>
      <c r="E135" s="136">
        <f>'PER TRIWULAN'!L130</f>
        <v>16095000</v>
      </c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36">
        <f t="shared" si="3"/>
        <v>0</v>
      </c>
      <c r="U135" s="134">
        <f t="shared" si="4"/>
        <v>16095000</v>
      </c>
      <c r="V135" s="168">
        <f t="shared" si="5"/>
        <v>0</v>
      </c>
    </row>
    <row r="136" spans="2:22" hidden="1">
      <c r="B136" s="185">
        <f>'PER TRIWULAN'!A131</f>
        <v>126</v>
      </c>
      <c r="C136" s="160" t="str">
        <f>'PER TRIWULAN'!I131</f>
        <v xml:space="preserve"> Geyer </v>
      </c>
      <c r="D136" s="161" t="str">
        <f>'PER TRIWULAN'!B131</f>
        <v>SD NEGERI 3 NGRANDU</v>
      </c>
      <c r="E136" s="136">
        <f>'PER TRIWULAN'!L131</f>
        <v>19720000</v>
      </c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36">
        <f t="shared" si="3"/>
        <v>0</v>
      </c>
      <c r="U136" s="134">
        <f t="shared" si="4"/>
        <v>19720000</v>
      </c>
      <c r="V136" s="168">
        <f t="shared" si="5"/>
        <v>0</v>
      </c>
    </row>
    <row r="137" spans="2:22" hidden="1">
      <c r="B137" s="185">
        <f>'PER TRIWULAN'!A132</f>
        <v>127</v>
      </c>
      <c r="C137" s="160" t="str">
        <f>'PER TRIWULAN'!I132</f>
        <v xml:space="preserve"> Godong </v>
      </c>
      <c r="D137" s="161" t="str">
        <f>'PER TRIWULAN'!B132</f>
        <v>SD NEGERI 1 BUGEL</v>
      </c>
      <c r="E137" s="136">
        <f>'PER TRIWULAN'!L132</f>
        <v>30885000</v>
      </c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36">
        <f t="shared" si="3"/>
        <v>0</v>
      </c>
      <c r="U137" s="134">
        <f t="shared" si="4"/>
        <v>30885000</v>
      </c>
      <c r="V137" s="168">
        <f t="shared" si="5"/>
        <v>0</v>
      </c>
    </row>
    <row r="138" spans="2:22" hidden="1">
      <c r="B138" s="185">
        <f>'PER TRIWULAN'!A133</f>
        <v>128</v>
      </c>
      <c r="C138" s="160" t="str">
        <f>'PER TRIWULAN'!I133</f>
        <v xml:space="preserve"> Godong </v>
      </c>
      <c r="D138" s="161" t="str">
        <f>'PER TRIWULAN'!B133</f>
        <v>SD NEGERI 1 DOROLEGI</v>
      </c>
      <c r="E138" s="136">
        <f>'PER TRIWULAN'!L133</f>
        <v>26390000</v>
      </c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36">
        <f t="shared" si="3"/>
        <v>0</v>
      </c>
      <c r="U138" s="134">
        <f t="shared" si="4"/>
        <v>26390000</v>
      </c>
      <c r="V138" s="168">
        <f t="shared" si="5"/>
        <v>0</v>
      </c>
    </row>
    <row r="139" spans="2:22" hidden="1">
      <c r="B139" s="185">
        <f>'PER TRIWULAN'!A134</f>
        <v>129</v>
      </c>
      <c r="C139" s="160" t="str">
        <f>'PER TRIWULAN'!I134</f>
        <v xml:space="preserve"> Godong </v>
      </c>
      <c r="D139" s="161" t="str">
        <f>'PER TRIWULAN'!B134</f>
        <v>SD NEGERI 1 GODONG</v>
      </c>
      <c r="E139" s="136">
        <f>'PER TRIWULAN'!L134</f>
        <v>36395000</v>
      </c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36">
        <f t="shared" si="3"/>
        <v>0</v>
      </c>
      <c r="U139" s="134">
        <f t="shared" si="4"/>
        <v>36395000</v>
      </c>
      <c r="V139" s="168">
        <f t="shared" si="5"/>
        <v>0</v>
      </c>
    </row>
    <row r="140" spans="2:22" hidden="1">
      <c r="B140" s="185">
        <f>'PER TRIWULAN'!A135</f>
        <v>130</v>
      </c>
      <c r="C140" s="160" t="str">
        <f>'PER TRIWULAN'!I135</f>
        <v xml:space="preserve"> Godong </v>
      </c>
      <c r="D140" s="161" t="str">
        <f>'PER TRIWULAN'!B135</f>
        <v>SD NEGERI 1 HARJOWINANGUN</v>
      </c>
      <c r="E140" s="136">
        <f>'PER TRIWULAN'!L135</f>
        <v>23780000</v>
      </c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36">
        <f t="shared" ref="T140:T203" si="6">SUM(G140:S140)</f>
        <v>0</v>
      </c>
      <c r="U140" s="134">
        <f t="shared" ref="U140:U203" si="7">E140-F140</f>
        <v>23780000</v>
      </c>
      <c r="V140" s="168">
        <f t="shared" ref="V140:V203" si="8">F140-T140</f>
        <v>0</v>
      </c>
    </row>
    <row r="141" spans="2:22" hidden="1">
      <c r="B141" s="185">
        <f>'PER TRIWULAN'!A136</f>
        <v>131</v>
      </c>
      <c r="C141" s="160" t="str">
        <f>'PER TRIWULAN'!I136</f>
        <v xml:space="preserve"> Godong </v>
      </c>
      <c r="D141" s="161" t="str">
        <f>'PER TRIWULAN'!B136</f>
        <v>SD NEGERI 1 KARANG GENENG</v>
      </c>
      <c r="E141" s="136">
        <f>'PER TRIWULAN'!L136</f>
        <v>30450000</v>
      </c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36">
        <f t="shared" si="6"/>
        <v>0</v>
      </c>
      <c r="U141" s="134">
        <f t="shared" si="7"/>
        <v>30450000</v>
      </c>
      <c r="V141" s="168">
        <f t="shared" si="8"/>
        <v>0</v>
      </c>
    </row>
    <row r="142" spans="2:22" hidden="1">
      <c r="B142" s="185">
        <f>'PER TRIWULAN'!A137</f>
        <v>132</v>
      </c>
      <c r="C142" s="160" t="str">
        <f>'PER TRIWULAN'!I137</f>
        <v xml:space="preserve"> Godong </v>
      </c>
      <c r="D142" s="161" t="str">
        <f>'PER TRIWULAN'!B137</f>
        <v>SD NEGERI 1 KEMLOKO</v>
      </c>
      <c r="E142" s="136">
        <f>'PER TRIWULAN'!L137</f>
        <v>20880000</v>
      </c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36">
        <f t="shared" si="6"/>
        <v>0</v>
      </c>
      <c r="U142" s="134">
        <f t="shared" si="7"/>
        <v>20880000</v>
      </c>
      <c r="V142" s="168">
        <f t="shared" si="8"/>
        <v>0</v>
      </c>
    </row>
    <row r="143" spans="2:22" hidden="1">
      <c r="B143" s="185">
        <f>'PER TRIWULAN'!A138</f>
        <v>133</v>
      </c>
      <c r="C143" s="160" t="str">
        <f>'PER TRIWULAN'!I138</f>
        <v xml:space="preserve"> Godong </v>
      </c>
      <c r="D143" s="161" t="str">
        <f>'PER TRIWULAN'!B138</f>
        <v>SD NEGERI 1 KETANGIREJO</v>
      </c>
      <c r="E143" s="136">
        <f>'PER TRIWULAN'!L138</f>
        <v>27260000</v>
      </c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36">
        <f t="shared" si="6"/>
        <v>0</v>
      </c>
      <c r="U143" s="134">
        <f t="shared" si="7"/>
        <v>27260000</v>
      </c>
      <c r="V143" s="168">
        <f t="shared" si="8"/>
        <v>0</v>
      </c>
    </row>
    <row r="144" spans="2:22" hidden="1">
      <c r="B144" s="185">
        <f>'PER TRIWULAN'!A139</f>
        <v>134</v>
      </c>
      <c r="C144" s="160" t="str">
        <f>'PER TRIWULAN'!I139</f>
        <v xml:space="preserve"> Godong </v>
      </c>
      <c r="D144" s="161" t="str">
        <f>'PER TRIWULAN'!B139</f>
        <v>SD NEGERI 1 KLAMPOK</v>
      </c>
      <c r="E144" s="136">
        <f>'PER TRIWULAN'!L139</f>
        <v>18850000</v>
      </c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36">
        <f t="shared" si="6"/>
        <v>0</v>
      </c>
      <c r="U144" s="134">
        <f t="shared" si="7"/>
        <v>18850000</v>
      </c>
      <c r="V144" s="168">
        <f t="shared" si="8"/>
        <v>0</v>
      </c>
    </row>
    <row r="145" spans="2:22" hidden="1">
      <c r="B145" s="185">
        <f>'PER TRIWULAN'!A140</f>
        <v>135</v>
      </c>
      <c r="C145" s="160" t="str">
        <f>'PER TRIWULAN'!I140</f>
        <v xml:space="preserve"> Godong </v>
      </c>
      <c r="D145" s="161" t="str">
        <f>'PER TRIWULAN'!B140</f>
        <v>SD NEGERI 1 KOPEK</v>
      </c>
      <c r="E145" s="136">
        <f>'PER TRIWULAN'!L140</f>
        <v>25520000</v>
      </c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36">
        <f t="shared" si="6"/>
        <v>0</v>
      </c>
      <c r="U145" s="134">
        <f t="shared" si="7"/>
        <v>25520000</v>
      </c>
      <c r="V145" s="168">
        <f t="shared" si="8"/>
        <v>0</v>
      </c>
    </row>
    <row r="146" spans="2:22" hidden="1">
      <c r="B146" s="185">
        <f>'PER TRIWULAN'!A141</f>
        <v>136</v>
      </c>
      <c r="C146" s="160" t="str">
        <f>'PER TRIWULAN'!I141</f>
        <v xml:space="preserve"> Godong </v>
      </c>
      <c r="D146" s="161" t="str">
        <f>'PER TRIWULAN'!B141</f>
        <v>SD NEGERI 1 MANGGARMAS</v>
      </c>
      <c r="E146" s="136">
        <f>'PER TRIWULAN'!L141</f>
        <v>16530000</v>
      </c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36">
        <f t="shared" si="6"/>
        <v>0</v>
      </c>
      <c r="U146" s="134">
        <f t="shared" si="7"/>
        <v>16530000</v>
      </c>
      <c r="V146" s="168">
        <f t="shared" si="8"/>
        <v>0</v>
      </c>
    </row>
    <row r="147" spans="2:22" hidden="1">
      <c r="B147" s="185">
        <f>'PER TRIWULAN'!A142</f>
        <v>137</v>
      </c>
      <c r="C147" s="160" t="str">
        <f>'PER TRIWULAN'!I142</f>
        <v xml:space="preserve"> Godong </v>
      </c>
      <c r="D147" s="161" t="str">
        <f>'PER TRIWULAN'!B142</f>
        <v>SD NEGERI 1 PAHESAN</v>
      </c>
      <c r="E147" s="136">
        <f>'PER TRIWULAN'!L142</f>
        <v>18850000</v>
      </c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36">
        <f t="shared" si="6"/>
        <v>0</v>
      </c>
      <c r="U147" s="134">
        <f t="shared" si="7"/>
        <v>18850000</v>
      </c>
      <c r="V147" s="168">
        <f t="shared" si="8"/>
        <v>0</v>
      </c>
    </row>
    <row r="148" spans="2:22" hidden="1">
      <c r="B148" s="185">
        <f>'PER TRIWULAN'!A143</f>
        <v>138</v>
      </c>
      <c r="C148" s="160" t="str">
        <f>'PER TRIWULAN'!I143</f>
        <v xml:space="preserve"> Godong </v>
      </c>
      <c r="D148" s="161" t="str">
        <f>'PER TRIWULAN'!B143</f>
        <v>SD NEGERI 1 SAMBUNG</v>
      </c>
      <c r="E148" s="136">
        <f>'PER TRIWULAN'!L143</f>
        <v>30160000</v>
      </c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36">
        <f t="shared" si="6"/>
        <v>0</v>
      </c>
      <c r="U148" s="134">
        <f t="shared" si="7"/>
        <v>30160000</v>
      </c>
      <c r="V148" s="168">
        <f t="shared" si="8"/>
        <v>0</v>
      </c>
    </row>
    <row r="149" spans="2:22" hidden="1">
      <c r="B149" s="185">
        <f>'PER TRIWULAN'!A144</f>
        <v>139</v>
      </c>
      <c r="C149" s="160" t="str">
        <f>'PER TRIWULAN'!I144</f>
        <v xml:space="preserve"> Godong </v>
      </c>
      <c r="D149" s="161" t="str">
        <f>'PER TRIWULAN'!B144</f>
        <v>SD NEGERI 1 SUMURGEDE</v>
      </c>
      <c r="E149" s="136">
        <f>'PER TRIWULAN'!L144</f>
        <v>27405000</v>
      </c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36">
        <f t="shared" si="6"/>
        <v>0</v>
      </c>
      <c r="U149" s="134">
        <f t="shared" si="7"/>
        <v>27405000</v>
      </c>
      <c r="V149" s="168">
        <f t="shared" si="8"/>
        <v>0</v>
      </c>
    </row>
    <row r="150" spans="2:22" hidden="1">
      <c r="B150" s="185">
        <f>'PER TRIWULAN'!A145</f>
        <v>140</v>
      </c>
      <c r="C150" s="160" t="str">
        <f>'PER TRIWULAN'!I145</f>
        <v xml:space="preserve"> Godong </v>
      </c>
      <c r="D150" s="161" t="str">
        <f>'PER TRIWULAN'!B145</f>
        <v>SD NEGERI 2 BUGEL</v>
      </c>
      <c r="E150" s="136">
        <f>'PER TRIWULAN'!L145</f>
        <v>23635000</v>
      </c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36">
        <f t="shared" si="6"/>
        <v>0</v>
      </c>
      <c r="U150" s="134">
        <f t="shared" si="7"/>
        <v>23635000</v>
      </c>
      <c r="V150" s="168">
        <f t="shared" si="8"/>
        <v>0</v>
      </c>
    </row>
    <row r="151" spans="2:22" hidden="1">
      <c r="B151" s="185">
        <f>'PER TRIWULAN'!A146</f>
        <v>141</v>
      </c>
      <c r="C151" s="160" t="str">
        <f>'PER TRIWULAN'!I146</f>
        <v xml:space="preserve"> Godong </v>
      </c>
      <c r="D151" s="161" t="str">
        <f>'PER TRIWULAN'!B146</f>
        <v>SD NEGERI 2 DOROLEGI</v>
      </c>
      <c r="E151" s="136">
        <f>'PER TRIWULAN'!L146</f>
        <v>22330000</v>
      </c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36">
        <f t="shared" si="6"/>
        <v>0</v>
      </c>
      <c r="U151" s="134">
        <f t="shared" si="7"/>
        <v>22330000</v>
      </c>
      <c r="V151" s="168">
        <f t="shared" si="8"/>
        <v>0</v>
      </c>
    </row>
    <row r="152" spans="2:22" hidden="1">
      <c r="B152" s="185">
        <f>'PER TRIWULAN'!A147</f>
        <v>142</v>
      </c>
      <c r="C152" s="160" t="str">
        <f>'PER TRIWULAN'!I147</f>
        <v xml:space="preserve"> Godong </v>
      </c>
      <c r="D152" s="161" t="str">
        <f>'PER TRIWULAN'!B147</f>
        <v>SD NEGERI 2 HARJOWINANGUN</v>
      </c>
      <c r="E152" s="136">
        <f>'PER TRIWULAN'!L147</f>
        <v>19865000</v>
      </c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36">
        <f t="shared" si="6"/>
        <v>0</v>
      </c>
      <c r="U152" s="134">
        <f t="shared" si="7"/>
        <v>19865000</v>
      </c>
      <c r="V152" s="168">
        <f t="shared" si="8"/>
        <v>0</v>
      </c>
    </row>
    <row r="153" spans="2:22" hidden="1">
      <c r="B153" s="185">
        <f>'PER TRIWULAN'!A148</f>
        <v>143</v>
      </c>
      <c r="C153" s="160" t="str">
        <f>'PER TRIWULAN'!I148</f>
        <v xml:space="preserve"> Godong </v>
      </c>
      <c r="D153" s="161" t="str">
        <f>'PER TRIWULAN'!B148</f>
        <v>SD NEGERI 2 KARANGGENENG</v>
      </c>
      <c r="E153" s="136">
        <f>'PER TRIWULAN'!L148</f>
        <v>35090000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36">
        <f t="shared" si="6"/>
        <v>0</v>
      </c>
      <c r="U153" s="134">
        <f t="shared" si="7"/>
        <v>35090000</v>
      </c>
      <c r="V153" s="168">
        <f t="shared" si="8"/>
        <v>0</v>
      </c>
    </row>
    <row r="154" spans="2:22" hidden="1">
      <c r="B154" s="185">
        <f>'PER TRIWULAN'!A149</f>
        <v>144</v>
      </c>
      <c r="C154" s="160" t="str">
        <f>'PER TRIWULAN'!I149</f>
        <v xml:space="preserve"> Godong </v>
      </c>
      <c r="D154" s="161" t="str">
        <f>'PER TRIWULAN'!B149</f>
        <v>SD NEGERI 2 KEMLOKO</v>
      </c>
      <c r="E154" s="136">
        <f>'PER TRIWULAN'!L149</f>
        <v>23635000</v>
      </c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36">
        <f t="shared" si="6"/>
        <v>0</v>
      </c>
      <c r="U154" s="134">
        <f t="shared" si="7"/>
        <v>23635000</v>
      </c>
      <c r="V154" s="168">
        <f t="shared" si="8"/>
        <v>0</v>
      </c>
    </row>
    <row r="155" spans="2:22" hidden="1">
      <c r="B155" s="185">
        <f>'PER TRIWULAN'!A150</f>
        <v>145</v>
      </c>
      <c r="C155" s="160" t="str">
        <f>'PER TRIWULAN'!I150</f>
        <v xml:space="preserve"> Godong </v>
      </c>
      <c r="D155" s="161" t="str">
        <f>'PER TRIWULAN'!B150</f>
        <v>SD NEGERI 2 KETANGIREJO</v>
      </c>
      <c r="E155" s="136">
        <f>'PER TRIWULAN'!L150</f>
        <v>28130000</v>
      </c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36">
        <f t="shared" si="6"/>
        <v>0</v>
      </c>
      <c r="U155" s="134">
        <f t="shared" si="7"/>
        <v>28130000</v>
      </c>
      <c r="V155" s="168">
        <f t="shared" si="8"/>
        <v>0</v>
      </c>
    </row>
    <row r="156" spans="2:22" hidden="1">
      <c r="B156" s="185">
        <f>'PER TRIWULAN'!A151</f>
        <v>146</v>
      </c>
      <c r="C156" s="160" t="str">
        <f>'PER TRIWULAN'!I151</f>
        <v xml:space="preserve"> Godong </v>
      </c>
      <c r="D156" s="161" t="str">
        <f>'PER TRIWULAN'!B151</f>
        <v>SD NEGERI 2 KLAMPOK</v>
      </c>
      <c r="E156" s="136">
        <f>'PER TRIWULAN'!L151</f>
        <v>19575000</v>
      </c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36">
        <f t="shared" si="6"/>
        <v>0</v>
      </c>
      <c r="U156" s="134">
        <f t="shared" si="7"/>
        <v>19575000</v>
      </c>
      <c r="V156" s="168">
        <f t="shared" si="8"/>
        <v>0</v>
      </c>
    </row>
    <row r="157" spans="2:22" hidden="1">
      <c r="B157" s="185">
        <f>'PER TRIWULAN'!A152</f>
        <v>147</v>
      </c>
      <c r="C157" s="160" t="str">
        <f>'PER TRIWULAN'!I152</f>
        <v xml:space="preserve"> Godong </v>
      </c>
      <c r="D157" s="161" t="str">
        <f>'PER TRIWULAN'!B152</f>
        <v>SD NEGERI 2 LATAK</v>
      </c>
      <c r="E157" s="136">
        <f>'PER TRIWULAN'!L152</f>
        <v>15080000</v>
      </c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36">
        <f t="shared" si="6"/>
        <v>0</v>
      </c>
      <c r="U157" s="134">
        <f t="shared" si="7"/>
        <v>15080000</v>
      </c>
      <c r="V157" s="168">
        <f t="shared" si="8"/>
        <v>0</v>
      </c>
    </row>
    <row r="158" spans="2:22" hidden="1">
      <c r="B158" s="185">
        <f>'PER TRIWULAN'!A153</f>
        <v>148</v>
      </c>
      <c r="C158" s="160" t="str">
        <f>'PER TRIWULAN'!I153</f>
        <v xml:space="preserve"> Godong </v>
      </c>
      <c r="D158" s="161" t="str">
        <f>'PER TRIWULAN'!B153</f>
        <v>SD NEGERI 2 MANGGARMAS</v>
      </c>
      <c r="E158" s="136">
        <f>'PER TRIWULAN'!L153</f>
        <v>16240000</v>
      </c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36">
        <f t="shared" si="6"/>
        <v>0</v>
      </c>
      <c r="U158" s="134">
        <f t="shared" si="7"/>
        <v>16240000</v>
      </c>
      <c r="V158" s="168">
        <f t="shared" si="8"/>
        <v>0</v>
      </c>
    </row>
    <row r="159" spans="2:22" hidden="1">
      <c r="B159" s="185">
        <f>'PER TRIWULAN'!A154</f>
        <v>149</v>
      </c>
      <c r="C159" s="160" t="str">
        <f>'PER TRIWULAN'!I154</f>
        <v xml:space="preserve"> Godong </v>
      </c>
      <c r="D159" s="161" t="str">
        <f>'PER TRIWULAN'!B154</f>
        <v>SD NEGERI 2 PAHESAN</v>
      </c>
      <c r="E159" s="136">
        <f>'PER TRIWULAN'!L154</f>
        <v>12615000</v>
      </c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36">
        <f t="shared" si="6"/>
        <v>0</v>
      </c>
      <c r="U159" s="134">
        <f t="shared" si="7"/>
        <v>12615000</v>
      </c>
      <c r="V159" s="168">
        <f t="shared" si="8"/>
        <v>0</v>
      </c>
    </row>
    <row r="160" spans="2:22" hidden="1">
      <c r="B160" s="185">
        <f>'PER TRIWULAN'!A155</f>
        <v>150</v>
      </c>
      <c r="C160" s="160" t="str">
        <f>'PER TRIWULAN'!I155</f>
        <v xml:space="preserve"> Godong </v>
      </c>
      <c r="D160" s="161" t="str">
        <f>'PER TRIWULAN'!B155</f>
        <v>SD NEGERI 2 SAMBUNG</v>
      </c>
      <c r="E160" s="136">
        <f>'PER TRIWULAN'!L155</f>
        <v>27840000</v>
      </c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36">
        <f t="shared" si="6"/>
        <v>0</v>
      </c>
      <c r="U160" s="134">
        <f t="shared" si="7"/>
        <v>27840000</v>
      </c>
      <c r="V160" s="168">
        <f t="shared" si="8"/>
        <v>0</v>
      </c>
    </row>
    <row r="161" spans="2:22" hidden="1">
      <c r="B161" s="185">
        <f>'PER TRIWULAN'!A156</f>
        <v>151</v>
      </c>
      <c r="C161" s="160" t="str">
        <f>'PER TRIWULAN'!I156</f>
        <v xml:space="preserve"> Godong </v>
      </c>
      <c r="D161" s="161" t="str">
        <f>'PER TRIWULAN'!B156</f>
        <v>SD NEGERI 2 SUMURGEDE</v>
      </c>
      <c r="E161" s="136">
        <f>'PER TRIWULAN'!L156</f>
        <v>16675000</v>
      </c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36">
        <f t="shared" si="6"/>
        <v>0</v>
      </c>
      <c r="U161" s="134">
        <f t="shared" si="7"/>
        <v>16675000</v>
      </c>
      <c r="V161" s="168">
        <f t="shared" si="8"/>
        <v>0</v>
      </c>
    </row>
    <row r="162" spans="2:22" hidden="1">
      <c r="B162" s="185">
        <f>'PER TRIWULAN'!A157</f>
        <v>152</v>
      </c>
      <c r="C162" s="160" t="str">
        <f>'PER TRIWULAN'!I157</f>
        <v xml:space="preserve"> Godong </v>
      </c>
      <c r="D162" s="161" t="str">
        <f>'PER TRIWULAN'!B157</f>
        <v>SD NEGERI 3 GODONG</v>
      </c>
      <c r="E162" s="136">
        <f>'PER TRIWULAN'!L157</f>
        <v>16965000</v>
      </c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36">
        <f t="shared" si="6"/>
        <v>0</v>
      </c>
      <c r="U162" s="134">
        <f t="shared" si="7"/>
        <v>16965000</v>
      </c>
      <c r="V162" s="168">
        <f t="shared" si="8"/>
        <v>0</v>
      </c>
    </row>
    <row r="163" spans="2:22" hidden="1">
      <c r="B163" s="185">
        <f>'PER TRIWULAN'!A158</f>
        <v>153</v>
      </c>
      <c r="C163" s="160" t="str">
        <f>'PER TRIWULAN'!I158</f>
        <v xml:space="preserve"> Godong </v>
      </c>
      <c r="D163" s="161" t="str">
        <f>'PER TRIWULAN'!B158</f>
        <v>SD NEGERI 3 KEMLOKO</v>
      </c>
      <c r="E163" s="136">
        <f>'PER TRIWULAN'!L158</f>
        <v>7975000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36">
        <f t="shared" si="6"/>
        <v>0</v>
      </c>
      <c r="U163" s="134">
        <f t="shared" si="7"/>
        <v>7975000</v>
      </c>
      <c r="V163" s="168">
        <f t="shared" si="8"/>
        <v>0</v>
      </c>
    </row>
    <row r="164" spans="2:22" hidden="1">
      <c r="B164" s="185">
        <f>'PER TRIWULAN'!A159</f>
        <v>154</v>
      </c>
      <c r="C164" s="160" t="str">
        <f>'PER TRIWULAN'!I159</f>
        <v xml:space="preserve"> Godong </v>
      </c>
      <c r="D164" s="161" t="str">
        <f>'PER TRIWULAN'!B159</f>
        <v>SD NEGERI 3 KETANGIREJO</v>
      </c>
      <c r="E164" s="136">
        <f>'PER TRIWULAN'!L159</f>
        <v>13050000</v>
      </c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36">
        <f t="shared" si="6"/>
        <v>0</v>
      </c>
      <c r="U164" s="134">
        <f t="shared" si="7"/>
        <v>13050000</v>
      </c>
      <c r="V164" s="168">
        <f t="shared" si="8"/>
        <v>0</v>
      </c>
    </row>
    <row r="165" spans="2:22" hidden="1">
      <c r="B165" s="185">
        <f>'PER TRIWULAN'!A160</f>
        <v>155</v>
      </c>
      <c r="C165" s="160" t="str">
        <f>'PER TRIWULAN'!I160</f>
        <v xml:space="preserve"> Godong </v>
      </c>
      <c r="D165" s="161" t="str">
        <f>'PER TRIWULAN'!B160</f>
        <v>SD NEGERI 3 LATAK</v>
      </c>
      <c r="E165" s="136">
        <f>'PER TRIWULAN'!L160</f>
        <v>22185000</v>
      </c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36">
        <f t="shared" si="6"/>
        <v>0</v>
      </c>
      <c r="U165" s="134">
        <f t="shared" si="7"/>
        <v>22185000</v>
      </c>
      <c r="V165" s="168">
        <f t="shared" si="8"/>
        <v>0</v>
      </c>
    </row>
    <row r="166" spans="2:22" hidden="1">
      <c r="B166" s="185">
        <f>'PER TRIWULAN'!A161</f>
        <v>156</v>
      </c>
      <c r="C166" s="160" t="str">
        <f>'PER TRIWULAN'!I161</f>
        <v xml:space="preserve"> Godong </v>
      </c>
      <c r="D166" s="161" t="str">
        <f>'PER TRIWULAN'!B161</f>
        <v>SD NEGERI 3 MANGGARMAS</v>
      </c>
      <c r="E166" s="136">
        <f>'PER TRIWULAN'!L161</f>
        <v>20735000</v>
      </c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36">
        <f t="shared" si="6"/>
        <v>0</v>
      </c>
      <c r="U166" s="134">
        <f t="shared" si="7"/>
        <v>20735000</v>
      </c>
      <c r="V166" s="168">
        <f t="shared" si="8"/>
        <v>0</v>
      </c>
    </row>
    <row r="167" spans="2:22" hidden="1">
      <c r="B167" s="185">
        <f>'PER TRIWULAN'!A162</f>
        <v>157</v>
      </c>
      <c r="C167" s="160" t="str">
        <f>'PER TRIWULAN'!I162</f>
        <v xml:space="preserve"> Godong </v>
      </c>
      <c r="D167" s="161" t="str">
        <f>'PER TRIWULAN'!B162</f>
        <v>SD NEGERI 3 SAMBUNG</v>
      </c>
      <c r="E167" s="136">
        <f>'PER TRIWULAN'!L162</f>
        <v>19140000</v>
      </c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36">
        <f t="shared" si="6"/>
        <v>0</v>
      </c>
      <c r="U167" s="134">
        <f t="shared" si="7"/>
        <v>19140000</v>
      </c>
      <c r="V167" s="168">
        <f t="shared" si="8"/>
        <v>0</v>
      </c>
    </row>
    <row r="168" spans="2:22" hidden="1">
      <c r="B168" s="185">
        <f>'PER TRIWULAN'!A163</f>
        <v>158</v>
      </c>
      <c r="C168" s="160" t="str">
        <f>'PER TRIWULAN'!I163</f>
        <v xml:space="preserve"> Godong </v>
      </c>
      <c r="D168" s="161" t="str">
        <f>'PER TRIWULAN'!B163</f>
        <v>SD NEGERI 4 GODONG</v>
      </c>
      <c r="E168" s="136">
        <f>'PER TRIWULAN'!L163</f>
        <v>32625000</v>
      </c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36">
        <f t="shared" si="6"/>
        <v>0</v>
      </c>
      <c r="U168" s="134">
        <f t="shared" si="7"/>
        <v>32625000</v>
      </c>
      <c r="V168" s="168">
        <f t="shared" si="8"/>
        <v>0</v>
      </c>
    </row>
    <row r="169" spans="2:22" hidden="1">
      <c r="B169" s="185">
        <f>'PER TRIWULAN'!A164</f>
        <v>159</v>
      </c>
      <c r="C169" s="160" t="str">
        <f>'PER TRIWULAN'!I164</f>
        <v xml:space="preserve"> Godong </v>
      </c>
      <c r="D169" s="161" t="str">
        <f>'PER TRIWULAN'!B164</f>
        <v>SD NEGERI 5 GODONG</v>
      </c>
      <c r="E169" s="136">
        <f>'PER TRIWULAN'!L164</f>
        <v>19720000</v>
      </c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36">
        <f t="shared" si="6"/>
        <v>0</v>
      </c>
      <c r="U169" s="134">
        <f t="shared" si="7"/>
        <v>19720000</v>
      </c>
      <c r="V169" s="168">
        <f t="shared" si="8"/>
        <v>0</v>
      </c>
    </row>
    <row r="170" spans="2:22" hidden="1">
      <c r="B170" s="185">
        <f>'PER TRIWULAN'!A165</f>
        <v>160</v>
      </c>
      <c r="C170" s="160" t="str">
        <f>'PER TRIWULAN'!I165</f>
        <v xml:space="preserve"> Godong </v>
      </c>
      <c r="D170" s="161" t="str">
        <f>'PER TRIWULAN'!B165</f>
        <v>SD NEGERI ANGGASWANGI</v>
      </c>
      <c r="E170" s="136">
        <f>'PER TRIWULAN'!L165</f>
        <v>25665000</v>
      </c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36">
        <f t="shared" si="6"/>
        <v>0</v>
      </c>
      <c r="U170" s="134">
        <f t="shared" si="7"/>
        <v>25665000</v>
      </c>
      <c r="V170" s="168">
        <f t="shared" si="8"/>
        <v>0</v>
      </c>
    </row>
    <row r="171" spans="2:22" hidden="1">
      <c r="B171" s="185">
        <f>'PER TRIWULAN'!A166</f>
        <v>161</v>
      </c>
      <c r="C171" s="160" t="str">
        <f>'PER TRIWULAN'!I166</f>
        <v xml:space="preserve"> Godong </v>
      </c>
      <c r="D171" s="161" t="str">
        <f>'PER TRIWULAN'!B166</f>
        <v>SD NEGERI BRINGIN</v>
      </c>
      <c r="E171" s="136">
        <f>'PER TRIWULAN'!L166</f>
        <v>31900000</v>
      </c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36">
        <f t="shared" si="6"/>
        <v>0</v>
      </c>
      <c r="U171" s="134">
        <f t="shared" si="7"/>
        <v>31900000</v>
      </c>
      <c r="V171" s="168">
        <f t="shared" si="8"/>
        <v>0</v>
      </c>
    </row>
    <row r="172" spans="2:22" hidden="1">
      <c r="B172" s="185">
        <f>'PER TRIWULAN'!A167</f>
        <v>162</v>
      </c>
      <c r="C172" s="160" t="str">
        <f>'PER TRIWULAN'!I167</f>
        <v xml:space="preserve"> Godong </v>
      </c>
      <c r="D172" s="161" t="str">
        <f>'PER TRIWULAN'!B167</f>
        <v>SD NEGERI GUCI</v>
      </c>
      <c r="E172" s="136">
        <f>'PER TRIWULAN'!L167</f>
        <v>33205000</v>
      </c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36">
        <f t="shared" si="6"/>
        <v>0</v>
      </c>
      <c r="U172" s="134">
        <f t="shared" si="7"/>
        <v>33205000</v>
      </c>
      <c r="V172" s="168">
        <f t="shared" si="8"/>
        <v>0</v>
      </c>
    </row>
    <row r="173" spans="2:22" hidden="1">
      <c r="B173" s="185">
        <f>'PER TRIWULAN'!A168</f>
        <v>163</v>
      </c>
      <c r="C173" s="160" t="str">
        <f>'PER TRIWULAN'!I168</f>
        <v xml:space="preserve"> Godong </v>
      </c>
      <c r="D173" s="161" t="str">
        <f>'PER TRIWULAN'!B168</f>
        <v>SD NEGERI GUNDI</v>
      </c>
      <c r="E173" s="136">
        <f>'PER TRIWULAN'!L168</f>
        <v>27840000</v>
      </c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36">
        <f t="shared" si="6"/>
        <v>0</v>
      </c>
      <c r="U173" s="134">
        <f t="shared" si="7"/>
        <v>27840000</v>
      </c>
      <c r="V173" s="168">
        <f t="shared" si="8"/>
        <v>0</v>
      </c>
    </row>
    <row r="174" spans="2:22" hidden="1">
      <c r="B174" s="185">
        <f>'PER TRIWULAN'!A169</f>
        <v>164</v>
      </c>
      <c r="C174" s="160" t="str">
        <f>'PER TRIWULAN'!I169</f>
        <v xml:space="preserve"> Godong </v>
      </c>
      <c r="D174" s="161" t="str">
        <f>'PER TRIWULAN'!B169</f>
        <v>SD NEGERI GUYANGAN</v>
      </c>
      <c r="E174" s="136">
        <f>'PER TRIWULAN'!L169</f>
        <v>26535000</v>
      </c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36">
        <f t="shared" si="6"/>
        <v>0</v>
      </c>
      <c r="U174" s="134">
        <f t="shared" si="7"/>
        <v>26535000</v>
      </c>
      <c r="V174" s="168">
        <f t="shared" si="8"/>
        <v>0</v>
      </c>
    </row>
    <row r="175" spans="2:22" hidden="1">
      <c r="B175" s="185">
        <f>'PER TRIWULAN'!A170</f>
        <v>165</v>
      </c>
      <c r="C175" s="160" t="str">
        <f>'PER TRIWULAN'!I170</f>
        <v xml:space="preserve"> Godong </v>
      </c>
      <c r="D175" s="161" t="str">
        <f>'PER TRIWULAN'!B170</f>
        <v>SD NEGERI JATILOR</v>
      </c>
      <c r="E175" s="136">
        <f>'PER TRIWULAN'!L170</f>
        <v>38715000</v>
      </c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36">
        <f t="shared" si="6"/>
        <v>0</v>
      </c>
      <c r="U175" s="134">
        <f t="shared" si="7"/>
        <v>38715000</v>
      </c>
      <c r="V175" s="168">
        <f t="shared" si="8"/>
        <v>0</v>
      </c>
    </row>
    <row r="176" spans="2:22" hidden="1">
      <c r="B176" s="185">
        <f>'PER TRIWULAN'!A171</f>
        <v>166</v>
      </c>
      <c r="C176" s="160" t="str">
        <f>'PER TRIWULAN'!I171</f>
        <v xml:space="preserve"> Godong </v>
      </c>
      <c r="D176" s="161" t="str">
        <f>'PER TRIWULAN'!B171</f>
        <v>SD NEGERI KETITANG</v>
      </c>
      <c r="E176" s="136">
        <f>'PER TRIWULAN'!L171</f>
        <v>27840000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36">
        <f t="shared" si="6"/>
        <v>0</v>
      </c>
      <c r="U176" s="134">
        <f t="shared" si="7"/>
        <v>27840000</v>
      </c>
      <c r="V176" s="168">
        <f t="shared" si="8"/>
        <v>0</v>
      </c>
    </row>
    <row r="177" spans="2:22" hidden="1">
      <c r="B177" s="185">
        <f>'PER TRIWULAN'!A172</f>
        <v>167</v>
      </c>
      <c r="C177" s="160" t="str">
        <f>'PER TRIWULAN'!I172</f>
        <v xml:space="preserve"> Godong </v>
      </c>
      <c r="D177" s="161" t="str">
        <f>'PER TRIWULAN'!B172</f>
        <v>SD NEGERI MANGGARWETAN</v>
      </c>
      <c r="E177" s="136">
        <f>'PER TRIWULAN'!L172</f>
        <v>21170000</v>
      </c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36">
        <f t="shared" si="6"/>
        <v>0</v>
      </c>
      <c r="U177" s="134">
        <f t="shared" si="7"/>
        <v>21170000</v>
      </c>
      <c r="V177" s="168">
        <f t="shared" si="8"/>
        <v>0</v>
      </c>
    </row>
    <row r="178" spans="2:22" hidden="1">
      <c r="B178" s="185">
        <f>'PER TRIWULAN'!A173</f>
        <v>168</v>
      </c>
      <c r="C178" s="160" t="str">
        <f>'PER TRIWULAN'!I173</f>
        <v xml:space="preserve"> Godong </v>
      </c>
      <c r="D178" s="161" t="str">
        <f>'PER TRIWULAN'!B173</f>
        <v>SD NEGERI RAJEK</v>
      </c>
      <c r="E178" s="136">
        <f>'PER TRIWULAN'!L173</f>
        <v>23925000</v>
      </c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36">
        <f t="shared" si="6"/>
        <v>0</v>
      </c>
      <c r="U178" s="134">
        <f t="shared" si="7"/>
        <v>23925000</v>
      </c>
      <c r="V178" s="168">
        <f t="shared" si="8"/>
        <v>0</v>
      </c>
    </row>
    <row r="179" spans="2:22" hidden="1">
      <c r="B179" s="185">
        <f>'PER TRIWULAN'!A174</f>
        <v>169</v>
      </c>
      <c r="C179" s="160" t="str">
        <f>'PER TRIWULAN'!I174</f>
        <v xml:space="preserve"> Godong </v>
      </c>
      <c r="D179" s="161" t="str">
        <f>'PER TRIWULAN'!B174</f>
        <v>SD NEGERI SUMBERAGUNG</v>
      </c>
      <c r="E179" s="136">
        <f>'PER TRIWULAN'!L174</f>
        <v>18705000</v>
      </c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36">
        <f t="shared" si="6"/>
        <v>0</v>
      </c>
      <c r="U179" s="134">
        <f t="shared" si="7"/>
        <v>18705000</v>
      </c>
      <c r="V179" s="168">
        <f t="shared" si="8"/>
        <v>0</v>
      </c>
    </row>
    <row r="180" spans="2:22" hidden="1">
      <c r="B180" s="185">
        <f>'PER TRIWULAN'!A175</f>
        <v>170</v>
      </c>
      <c r="C180" s="160" t="str">
        <f>'PER TRIWULAN'!I175</f>
        <v xml:space="preserve"> Godong </v>
      </c>
      <c r="D180" s="161" t="str">
        <f>'PER TRIWULAN'!B175</f>
        <v>SD NEGERI TINANDING</v>
      </c>
      <c r="E180" s="136">
        <f>'PER TRIWULAN'!L175</f>
        <v>17255000</v>
      </c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36">
        <f t="shared" si="6"/>
        <v>0</v>
      </c>
      <c r="U180" s="134">
        <f t="shared" si="7"/>
        <v>17255000</v>
      </c>
      <c r="V180" s="168">
        <f t="shared" si="8"/>
        <v>0</v>
      </c>
    </row>
    <row r="181" spans="2:22" hidden="1">
      <c r="B181" s="185">
        <f>'PER TRIWULAN'!A176</f>
        <v>171</v>
      </c>
      <c r="C181" s="160" t="str">
        <f>'PER TRIWULAN'!I176</f>
        <v xml:space="preserve"> Godong </v>
      </c>
      <c r="D181" s="161" t="str">
        <f>'PER TRIWULAN'!B176</f>
        <v>SD NEGERI TUNGU</v>
      </c>
      <c r="E181" s="136">
        <f>'PER TRIWULAN'!L176</f>
        <v>11600000</v>
      </c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36">
        <f t="shared" si="6"/>
        <v>0</v>
      </c>
      <c r="U181" s="134">
        <f t="shared" si="7"/>
        <v>11600000</v>
      </c>
      <c r="V181" s="168">
        <f t="shared" si="8"/>
        <v>0</v>
      </c>
    </row>
    <row r="182" spans="2:22" hidden="1">
      <c r="B182" s="185">
        <f>'PER TRIWULAN'!A177</f>
        <v>172</v>
      </c>
      <c r="C182" s="160" t="str">
        <f>'PER TRIWULAN'!I177</f>
        <v xml:space="preserve"> Godong </v>
      </c>
      <c r="D182" s="161" t="str">
        <f>'PER TRIWULAN'!B177</f>
        <v>SD NEGERI WANUTUNGGAL</v>
      </c>
      <c r="E182" s="136">
        <f>'PER TRIWULAN'!L177</f>
        <v>25375000</v>
      </c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36">
        <f t="shared" si="6"/>
        <v>0</v>
      </c>
      <c r="U182" s="134">
        <f t="shared" si="7"/>
        <v>25375000</v>
      </c>
      <c r="V182" s="168">
        <f t="shared" si="8"/>
        <v>0</v>
      </c>
    </row>
    <row r="183" spans="2:22" hidden="1">
      <c r="B183" s="185">
        <f>'PER TRIWULAN'!A178</f>
        <v>173</v>
      </c>
      <c r="C183" s="160" t="str">
        <f>'PER TRIWULAN'!I178</f>
        <v xml:space="preserve"> Godong </v>
      </c>
      <c r="D183" s="161" t="str">
        <f>'PER TRIWULAN'!B178</f>
        <v>SD NEGERI WERDOYO</v>
      </c>
      <c r="E183" s="136">
        <f>'PER TRIWULAN'!L178</f>
        <v>31900000</v>
      </c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36">
        <f t="shared" si="6"/>
        <v>0</v>
      </c>
      <c r="U183" s="134">
        <f t="shared" si="7"/>
        <v>31900000</v>
      </c>
      <c r="V183" s="168">
        <f t="shared" si="8"/>
        <v>0</v>
      </c>
    </row>
    <row r="184" spans="2:22" hidden="1">
      <c r="B184" s="185">
        <f>'PER TRIWULAN'!A179</f>
        <v>174</v>
      </c>
      <c r="C184" s="160" t="str">
        <f>'PER TRIWULAN'!I179</f>
        <v xml:space="preserve"> Grobogan </v>
      </c>
      <c r="D184" s="161" t="str">
        <f>'PER TRIWULAN'!B179</f>
        <v>SD NEGERI 1 GETASREJO</v>
      </c>
      <c r="E184" s="136">
        <f>'PER TRIWULAN'!L179</f>
        <v>36830000</v>
      </c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36">
        <f t="shared" si="6"/>
        <v>0</v>
      </c>
      <c r="U184" s="134">
        <f t="shared" si="7"/>
        <v>36830000</v>
      </c>
      <c r="V184" s="168">
        <f t="shared" si="8"/>
        <v>0</v>
      </c>
    </row>
    <row r="185" spans="2:22" hidden="1">
      <c r="B185" s="185">
        <f>'PER TRIWULAN'!A180</f>
        <v>175</v>
      </c>
      <c r="C185" s="160" t="str">
        <f>'PER TRIWULAN'!I180</f>
        <v xml:space="preserve"> Grobogan </v>
      </c>
      <c r="D185" s="161" t="str">
        <f>'PER TRIWULAN'!B180</f>
        <v>SD NEGERI 1 GROBOGAN</v>
      </c>
      <c r="E185" s="136">
        <f>'PER TRIWULAN'!L180</f>
        <v>33495000</v>
      </c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36">
        <f t="shared" si="6"/>
        <v>0</v>
      </c>
      <c r="U185" s="134">
        <f t="shared" si="7"/>
        <v>33495000</v>
      </c>
      <c r="V185" s="168">
        <f t="shared" si="8"/>
        <v>0</v>
      </c>
    </row>
    <row r="186" spans="2:22" hidden="1">
      <c r="B186" s="185">
        <f>'PER TRIWULAN'!A181</f>
        <v>176</v>
      </c>
      <c r="C186" s="160" t="str">
        <f>'PER TRIWULAN'!I181</f>
        <v xml:space="preserve"> Grobogan </v>
      </c>
      <c r="D186" s="161" t="str">
        <f>'PER TRIWULAN'!B181</f>
        <v>SD NEGERI 1 JATIPOHON</v>
      </c>
      <c r="E186" s="136">
        <f>'PER TRIWULAN'!L181</f>
        <v>42920000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36">
        <f t="shared" si="6"/>
        <v>0</v>
      </c>
      <c r="U186" s="134">
        <f t="shared" si="7"/>
        <v>42920000</v>
      </c>
      <c r="V186" s="168">
        <f t="shared" si="8"/>
        <v>0</v>
      </c>
    </row>
    <row r="187" spans="2:22" hidden="1">
      <c r="B187" s="185">
        <f>'PER TRIWULAN'!A182</f>
        <v>177</v>
      </c>
      <c r="C187" s="160" t="str">
        <f>'PER TRIWULAN'!I182</f>
        <v xml:space="preserve"> Grobogan </v>
      </c>
      <c r="D187" s="161" t="str">
        <f>'PER TRIWULAN'!B182</f>
        <v>SD NEGERI 1 KARANGREJO</v>
      </c>
      <c r="E187" s="136">
        <f>'PER TRIWULAN'!L182</f>
        <v>18995000</v>
      </c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36">
        <f t="shared" si="6"/>
        <v>0</v>
      </c>
      <c r="U187" s="134">
        <f t="shared" si="7"/>
        <v>18995000</v>
      </c>
      <c r="V187" s="168">
        <f t="shared" si="8"/>
        <v>0</v>
      </c>
    </row>
    <row r="188" spans="2:22" hidden="1">
      <c r="B188" s="185">
        <f>'PER TRIWULAN'!A183</f>
        <v>178</v>
      </c>
      <c r="C188" s="160" t="str">
        <f>'PER TRIWULAN'!I183</f>
        <v xml:space="preserve"> Grobogan </v>
      </c>
      <c r="D188" s="161" t="str">
        <f>'PER TRIWULAN'!B183</f>
        <v>SD NEGERI 1 LEBAK</v>
      </c>
      <c r="E188" s="136">
        <f>'PER TRIWULAN'!L183</f>
        <v>33785000</v>
      </c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36">
        <f t="shared" si="6"/>
        <v>0</v>
      </c>
      <c r="U188" s="134">
        <f t="shared" si="7"/>
        <v>33785000</v>
      </c>
      <c r="V188" s="168">
        <f t="shared" si="8"/>
        <v>0</v>
      </c>
    </row>
    <row r="189" spans="2:22" hidden="1">
      <c r="B189" s="185">
        <f>'PER TRIWULAN'!A184</f>
        <v>179</v>
      </c>
      <c r="C189" s="160" t="str">
        <f>'PER TRIWULAN'!I184</f>
        <v xml:space="preserve"> Grobogan </v>
      </c>
      <c r="D189" s="161" t="str">
        <f>'PER TRIWULAN'!B184</f>
        <v>SD NEGERI 1 LEBENGJUMUK</v>
      </c>
      <c r="E189" s="136">
        <f>'PER TRIWULAN'!L184</f>
        <v>23200000</v>
      </c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36">
        <f t="shared" si="6"/>
        <v>0</v>
      </c>
      <c r="U189" s="134">
        <f t="shared" si="7"/>
        <v>23200000</v>
      </c>
      <c r="V189" s="168">
        <f t="shared" si="8"/>
        <v>0</v>
      </c>
    </row>
    <row r="190" spans="2:22" hidden="1">
      <c r="B190" s="185">
        <f>'PER TRIWULAN'!A185</f>
        <v>180</v>
      </c>
      <c r="C190" s="160" t="str">
        <f>'PER TRIWULAN'!I185</f>
        <v xml:space="preserve"> Grobogan </v>
      </c>
      <c r="D190" s="161" t="str">
        <f>'PER TRIWULAN'!B185</f>
        <v>SD NEGERI 1 NGABENREJO</v>
      </c>
      <c r="E190" s="136">
        <f>'PER TRIWULAN'!L185</f>
        <v>14500000</v>
      </c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36">
        <f t="shared" si="6"/>
        <v>0</v>
      </c>
      <c r="U190" s="134">
        <f t="shared" si="7"/>
        <v>14500000</v>
      </c>
      <c r="V190" s="168">
        <f t="shared" si="8"/>
        <v>0</v>
      </c>
    </row>
    <row r="191" spans="2:22" hidden="1">
      <c r="B191" s="185">
        <f>'PER TRIWULAN'!A186</f>
        <v>181</v>
      </c>
      <c r="C191" s="160" t="str">
        <f>'PER TRIWULAN'!I186</f>
        <v xml:space="preserve"> Grobogan </v>
      </c>
      <c r="D191" s="161" t="str">
        <f>'PER TRIWULAN'!B186</f>
        <v>SD NEGERI 1 PUTATSARI</v>
      </c>
      <c r="E191" s="136">
        <f>'PER TRIWULAN'!L186</f>
        <v>27405000</v>
      </c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36">
        <f t="shared" si="6"/>
        <v>0</v>
      </c>
      <c r="U191" s="134">
        <f t="shared" si="7"/>
        <v>27405000</v>
      </c>
      <c r="V191" s="168">
        <f t="shared" si="8"/>
        <v>0</v>
      </c>
    </row>
    <row r="192" spans="2:22" hidden="1">
      <c r="B192" s="185">
        <f>'PER TRIWULAN'!A187</f>
        <v>182</v>
      </c>
      <c r="C192" s="160" t="str">
        <f>'PER TRIWULAN'!I187</f>
        <v xml:space="preserve"> Grobogan </v>
      </c>
      <c r="D192" s="161" t="str">
        <f>'PER TRIWULAN'!B187</f>
        <v>SD NEGERI 1 REJOSARI</v>
      </c>
      <c r="E192" s="136">
        <f>'PER TRIWULAN'!L187</f>
        <v>30305000</v>
      </c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36">
        <f t="shared" si="6"/>
        <v>0</v>
      </c>
      <c r="U192" s="134">
        <f t="shared" si="7"/>
        <v>30305000</v>
      </c>
      <c r="V192" s="168">
        <f t="shared" si="8"/>
        <v>0</v>
      </c>
    </row>
    <row r="193" spans="2:22" hidden="1">
      <c r="B193" s="185">
        <f>'PER TRIWULAN'!A188</f>
        <v>183</v>
      </c>
      <c r="C193" s="160" t="str">
        <f>'PER TRIWULAN'!I188</f>
        <v xml:space="preserve"> Grobogan </v>
      </c>
      <c r="D193" s="161" t="str">
        <f>'PER TRIWULAN'!B188</f>
        <v>SD NEGERI 1 SEDAYU</v>
      </c>
      <c r="E193" s="136">
        <f>'PER TRIWULAN'!L188</f>
        <v>20880000</v>
      </c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36">
        <f t="shared" si="6"/>
        <v>0</v>
      </c>
      <c r="U193" s="134">
        <f t="shared" si="7"/>
        <v>20880000</v>
      </c>
      <c r="V193" s="168">
        <f t="shared" si="8"/>
        <v>0</v>
      </c>
    </row>
    <row r="194" spans="2:22" hidden="1">
      <c r="B194" s="185">
        <f>'PER TRIWULAN'!A189</f>
        <v>184</v>
      </c>
      <c r="C194" s="160" t="str">
        <f>'PER TRIWULAN'!I189</f>
        <v xml:space="preserve"> Grobogan </v>
      </c>
      <c r="D194" s="161" t="str">
        <f>'PER TRIWULAN'!B189</f>
        <v>SD NEGERI 1 TANGGUNGHARJO</v>
      </c>
      <c r="E194" s="136">
        <f>'PER TRIWULAN'!L189</f>
        <v>16095000</v>
      </c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36">
        <f t="shared" si="6"/>
        <v>0</v>
      </c>
      <c r="U194" s="134">
        <f t="shared" si="7"/>
        <v>16095000</v>
      </c>
      <c r="V194" s="168">
        <f t="shared" si="8"/>
        <v>0</v>
      </c>
    </row>
    <row r="195" spans="2:22" hidden="1">
      <c r="B195" s="185">
        <f>'PER TRIWULAN'!A190</f>
        <v>185</v>
      </c>
      <c r="C195" s="160" t="str">
        <f>'PER TRIWULAN'!I190</f>
        <v xml:space="preserve"> Grobogan </v>
      </c>
      <c r="D195" s="161" t="str">
        <f>'PER TRIWULAN'!B190</f>
        <v>SD NEGERI 1 TEGUHAN</v>
      </c>
      <c r="E195" s="136">
        <f>'PER TRIWULAN'!L190</f>
        <v>19720000</v>
      </c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36">
        <f t="shared" si="6"/>
        <v>0</v>
      </c>
      <c r="U195" s="134">
        <f t="shared" si="7"/>
        <v>19720000</v>
      </c>
      <c r="V195" s="168">
        <f t="shared" si="8"/>
        <v>0</v>
      </c>
    </row>
    <row r="196" spans="2:22" hidden="1">
      <c r="B196" s="185">
        <f>'PER TRIWULAN'!A191</f>
        <v>186</v>
      </c>
      <c r="C196" s="160" t="str">
        <f>'PER TRIWULAN'!I191</f>
        <v xml:space="preserve"> Grobogan </v>
      </c>
      <c r="D196" s="161" t="str">
        <f>'PER TRIWULAN'!B191</f>
        <v>SD NEGERI 2 GROBOGAN</v>
      </c>
      <c r="E196" s="136">
        <f>'PER TRIWULAN'!L191</f>
        <v>23925000</v>
      </c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36">
        <f t="shared" si="6"/>
        <v>0</v>
      </c>
      <c r="U196" s="134">
        <f t="shared" si="7"/>
        <v>23925000</v>
      </c>
      <c r="V196" s="168">
        <f t="shared" si="8"/>
        <v>0</v>
      </c>
    </row>
    <row r="197" spans="2:22" hidden="1">
      <c r="B197" s="185">
        <f>'PER TRIWULAN'!A192</f>
        <v>187</v>
      </c>
      <c r="C197" s="160" t="str">
        <f>'PER TRIWULAN'!I192</f>
        <v xml:space="preserve"> Grobogan </v>
      </c>
      <c r="D197" s="161" t="str">
        <f>'PER TRIWULAN'!B192</f>
        <v>SD NEGERI 2 JATIPOHON</v>
      </c>
      <c r="E197" s="136">
        <f>'PER TRIWULAN'!L192</f>
        <v>23345000</v>
      </c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36">
        <f t="shared" si="6"/>
        <v>0</v>
      </c>
      <c r="U197" s="134">
        <f t="shared" si="7"/>
        <v>23345000</v>
      </c>
      <c r="V197" s="168">
        <f t="shared" si="8"/>
        <v>0</v>
      </c>
    </row>
    <row r="198" spans="2:22" hidden="1">
      <c r="B198" s="185">
        <f>'PER TRIWULAN'!A193</f>
        <v>188</v>
      </c>
      <c r="C198" s="160" t="str">
        <f>'PER TRIWULAN'!I193</f>
        <v xml:space="preserve"> Grobogan </v>
      </c>
      <c r="D198" s="161" t="str">
        <f>'PER TRIWULAN'!B193</f>
        <v>SD NEGERI 2 LEBAK</v>
      </c>
      <c r="E198" s="136">
        <f>'PER TRIWULAN'!L193</f>
        <v>23780000</v>
      </c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36">
        <f t="shared" si="6"/>
        <v>0</v>
      </c>
      <c r="U198" s="134">
        <f t="shared" si="7"/>
        <v>23780000</v>
      </c>
      <c r="V198" s="168">
        <f t="shared" si="8"/>
        <v>0</v>
      </c>
    </row>
    <row r="199" spans="2:22" hidden="1">
      <c r="B199" s="185">
        <f>'PER TRIWULAN'!A194</f>
        <v>189</v>
      </c>
      <c r="C199" s="160" t="str">
        <f>'PER TRIWULAN'!I194</f>
        <v xml:space="preserve"> Grobogan </v>
      </c>
      <c r="D199" s="161" t="str">
        <f>'PER TRIWULAN'!B194</f>
        <v>SD NEGERI 2 LEBENGJUMUK</v>
      </c>
      <c r="E199" s="136">
        <f>'PER TRIWULAN'!L194</f>
        <v>12180000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36">
        <f t="shared" si="6"/>
        <v>0</v>
      </c>
      <c r="U199" s="134">
        <f t="shared" si="7"/>
        <v>12180000</v>
      </c>
      <c r="V199" s="168">
        <f t="shared" si="8"/>
        <v>0</v>
      </c>
    </row>
    <row r="200" spans="2:22" hidden="1">
      <c r="B200" s="185">
        <f>'PER TRIWULAN'!A195</f>
        <v>190</v>
      </c>
      <c r="C200" s="160" t="str">
        <f>'PER TRIWULAN'!I195</f>
        <v xml:space="preserve"> Grobogan </v>
      </c>
      <c r="D200" s="161" t="str">
        <f>'PER TRIWULAN'!B195</f>
        <v>SD NEGERI 2 NGABENREJO</v>
      </c>
      <c r="E200" s="136">
        <f>'PER TRIWULAN'!L195</f>
        <v>20735000</v>
      </c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36">
        <f t="shared" si="6"/>
        <v>0</v>
      </c>
      <c r="U200" s="134">
        <f t="shared" si="7"/>
        <v>20735000</v>
      </c>
      <c r="V200" s="168">
        <f t="shared" si="8"/>
        <v>0</v>
      </c>
    </row>
    <row r="201" spans="2:22" hidden="1">
      <c r="B201" s="185">
        <f>'PER TRIWULAN'!A196</f>
        <v>191</v>
      </c>
      <c r="C201" s="160" t="str">
        <f>'PER TRIWULAN'!I196</f>
        <v xml:space="preserve"> Grobogan </v>
      </c>
      <c r="D201" s="161" t="str">
        <f>'PER TRIWULAN'!B196</f>
        <v>SD NEGERI 2 PUTATSARI</v>
      </c>
      <c r="E201" s="136">
        <f>'PER TRIWULAN'!L196</f>
        <v>23490000</v>
      </c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36">
        <f t="shared" si="6"/>
        <v>0</v>
      </c>
      <c r="U201" s="134">
        <f t="shared" si="7"/>
        <v>23490000</v>
      </c>
      <c r="V201" s="168">
        <f t="shared" si="8"/>
        <v>0</v>
      </c>
    </row>
    <row r="202" spans="2:22" hidden="1">
      <c r="B202" s="185">
        <f>'PER TRIWULAN'!A197</f>
        <v>192</v>
      </c>
      <c r="C202" s="160" t="str">
        <f>'PER TRIWULAN'!I197</f>
        <v xml:space="preserve"> Grobogan </v>
      </c>
      <c r="D202" s="161" t="str">
        <f>'PER TRIWULAN'!B197</f>
        <v>SD NEGERI 2 REJOSARI</v>
      </c>
      <c r="E202" s="136">
        <f>'PER TRIWULAN'!L197</f>
        <v>22910000</v>
      </c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36">
        <f t="shared" si="6"/>
        <v>0</v>
      </c>
      <c r="U202" s="134">
        <f t="shared" si="7"/>
        <v>22910000</v>
      </c>
      <c r="V202" s="168">
        <f t="shared" si="8"/>
        <v>0</v>
      </c>
    </row>
    <row r="203" spans="2:22" hidden="1">
      <c r="B203" s="185">
        <f>'PER TRIWULAN'!A198</f>
        <v>193</v>
      </c>
      <c r="C203" s="160" t="str">
        <f>'PER TRIWULAN'!I198</f>
        <v xml:space="preserve"> Grobogan </v>
      </c>
      <c r="D203" s="161" t="str">
        <f>'PER TRIWULAN'!B198</f>
        <v>SD NEGERI 2 SEDAYU</v>
      </c>
      <c r="E203" s="136">
        <f>'PER TRIWULAN'!L198</f>
        <v>20300000</v>
      </c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36">
        <f t="shared" si="6"/>
        <v>0</v>
      </c>
      <c r="U203" s="134">
        <f t="shared" si="7"/>
        <v>20300000</v>
      </c>
      <c r="V203" s="168">
        <f t="shared" si="8"/>
        <v>0</v>
      </c>
    </row>
    <row r="204" spans="2:22" hidden="1">
      <c r="B204" s="185">
        <f>'PER TRIWULAN'!A199</f>
        <v>194</v>
      </c>
      <c r="C204" s="160" t="str">
        <f>'PER TRIWULAN'!I199</f>
        <v xml:space="preserve"> Grobogan </v>
      </c>
      <c r="D204" s="161" t="str">
        <f>'PER TRIWULAN'!B199</f>
        <v>SD NEGERI 2 TANGGUNGHARJO</v>
      </c>
      <c r="E204" s="136">
        <f>'PER TRIWULAN'!L199</f>
        <v>37120000</v>
      </c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36">
        <f t="shared" ref="T204:T267" si="9">SUM(G204:S204)</f>
        <v>0</v>
      </c>
      <c r="U204" s="134">
        <f t="shared" ref="U204:U267" si="10">E204-F204</f>
        <v>37120000</v>
      </c>
      <c r="V204" s="168">
        <f t="shared" ref="V204:V267" si="11">F204-T204</f>
        <v>0</v>
      </c>
    </row>
    <row r="205" spans="2:22" hidden="1">
      <c r="B205" s="185">
        <f>'PER TRIWULAN'!A200</f>
        <v>195</v>
      </c>
      <c r="C205" s="160" t="str">
        <f>'PER TRIWULAN'!I200</f>
        <v xml:space="preserve"> Grobogan </v>
      </c>
      <c r="D205" s="161" t="str">
        <f>'PER TRIWULAN'!B200</f>
        <v>SD NEGERI 2 TEGUHAN</v>
      </c>
      <c r="E205" s="136">
        <f>'PER TRIWULAN'!L200</f>
        <v>29725000</v>
      </c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36">
        <f t="shared" si="9"/>
        <v>0</v>
      </c>
      <c r="U205" s="134">
        <f t="shared" si="10"/>
        <v>29725000</v>
      </c>
      <c r="V205" s="168">
        <f t="shared" si="11"/>
        <v>0</v>
      </c>
    </row>
    <row r="206" spans="2:22" hidden="1">
      <c r="B206" s="185">
        <f>'PER TRIWULAN'!A201</f>
        <v>196</v>
      </c>
      <c r="C206" s="160" t="str">
        <f>'PER TRIWULAN'!I201</f>
        <v xml:space="preserve"> Grobogan </v>
      </c>
      <c r="D206" s="161" t="str">
        <f>'PER TRIWULAN'!B201</f>
        <v>SD NEGERI 3 GETASREJO</v>
      </c>
      <c r="E206" s="136">
        <f>'PER TRIWULAN'!L201</f>
        <v>19865000</v>
      </c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36">
        <f t="shared" si="9"/>
        <v>0</v>
      </c>
      <c r="U206" s="134">
        <f t="shared" si="10"/>
        <v>19865000</v>
      </c>
      <c r="V206" s="168">
        <f t="shared" si="11"/>
        <v>0</v>
      </c>
    </row>
    <row r="207" spans="2:22" hidden="1">
      <c r="B207" s="185">
        <f>'PER TRIWULAN'!A202</f>
        <v>197</v>
      </c>
      <c r="C207" s="160" t="str">
        <f>'PER TRIWULAN'!I202</f>
        <v xml:space="preserve"> Grobogan </v>
      </c>
      <c r="D207" s="161" t="str">
        <f>'PER TRIWULAN'!B202</f>
        <v>SD NEGERI 3 GROBOGAN</v>
      </c>
      <c r="E207" s="136">
        <f>'PER TRIWULAN'!L202</f>
        <v>25665000</v>
      </c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36">
        <f t="shared" si="9"/>
        <v>0</v>
      </c>
      <c r="U207" s="134">
        <f t="shared" si="10"/>
        <v>25665000</v>
      </c>
      <c r="V207" s="168">
        <f t="shared" si="11"/>
        <v>0</v>
      </c>
    </row>
    <row r="208" spans="2:22" hidden="1">
      <c r="B208" s="185">
        <f>'PER TRIWULAN'!A203</f>
        <v>198</v>
      </c>
      <c r="C208" s="160" t="str">
        <f>'PER TRIWULAN'!I203</f>
        <v xml:space="preserve"> Grobogan </v>
      </c>
      <c r="D208" s="161" t="str">
        <f>'PER TRIWULAN'!B203</f>
        <v>SD NEGERI 3 JATIPOHON</v>
      </c>
      <c r="E208" s="136">
        <f>'PER TRIWULAN'!L203</f>
        <v>30595000</v>
      </c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36">
        <f t="shared" si="9"/>
        <v>0</v>
      </c>
      <c r="U208" s="134">
        <f t="shared" si="10"/>
        <v>30595000</v>
      </c>
      <c r="V208" s="168">
        <f t="shared" si="11"/>
        <v>0</v>
      </c>
    </row>
    <row r="209" spans="2:22" hidden="1">
      <c r="B209" s="185">
        <f>'PER TRIWULAN'!A204</f>
        <v>199</v>
      </c>
      <c r="C209" s="160" t="str">
        <f>'PER TRIWULAN'!I204</f>
        <v xml:space="preserve"> Grobogan </v>
      </c>
      <c r="D209" s="161" t="str">
        <f>'PER TRIWULAN'!B204</f>
        <v>SD NEGERI 3 KARANGREJO</v>
      </c>
      <c r="E209" s="136">
        <f>'PER TRIWULAN'!L204</f>
        <v>16530000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36">
        <f t="shared" si="9"/>
        <v>0</v>
      </c>
      <c r="U209" s="134">
        <f t="shared" si="10"/>
        <v>16530000</v>
      </c>
      <c r="V209" s="168">
        <f t="shared" si="11"/>
        <v>0</v>
      </c>
    </row>
    <row r="210" spans="2:22" hidden="1">
      <c r="B210" s="185">
        <f>'PER TRIWULAN'!A205</f>
        <v>200</v>
      </c>
      <c r="C210" s="160" t="str">
        <f>'PER TRIWULAN'!I205</f>
        <v xml:space="preserve"> Grobogan </v>
      </c>
      <c r="D210" s="161" t="str">
        <f>'PER TRIWULAN'!B205</f>
        <v>SD NEGERI 3 LEBAK</v>
      </c>
      <c r="E210" s="136">
        <f>'PER TRIWULAN'!L205</f>
        <v>30450000</v>
      </c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36">
        <f t="shared" si="9"/>
        <v>0</v>
      </c>
      <c r="U210" s="134">
        <f t="shared" si="10"/>
        <v>30450000</v>
      </c>
      <c r="V210" s="168">
        <f t="shared" si="11"/>
        <v>0</v>
      </c>
    </row>
    <row r="211" spans="2:22" hidden="1">
      <c r="B211" s="185">
        <f>'PER TRIWULAN'!A206</f>
        <v>201</v>
      </c>
      <c r="C211" s="160" t="str">
        <f>'PER TRIWULAN'!I206</f>
        <v xml:space="preserve"> Grobogan </v>
      </c>
      <c r="D211" s="161" t="str">
        <f>'PER TRIWULAN'!B206</f>
        <v>SD NEGERI 3 NGABENREJO</v>
      </c>
      <c r="E211" s="136">
        <f>'PER TRIWULAN'!L206</f>
        <v>20880000</v>
      </c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36">
        <f t="shared" si="9"/>
        <v>0</v>
      </c>
      <c r="U211" s="134">
        <f t="shared" si="10"/>
        <v>20880000</v>
      </c>
      <c r="V211" s="168">
        <f t="shared" si="11"/>
        <v>0</v>
      </c>
    </row>
    <row r="212" spans="2:22" hidden="1">
      <c r="B212" s="185">
        <f>'PER TRIWULAN'!A207</f>
        <v>202</v>
      </c>
      <c r="C212" s="160" t="str">
        <f>'PER TRIWULAN'!I207</f>
        <v xml:space="preserve"> Grobogan </v>
      </c>
      <c r="D212" s="161" t="str">
        <f>'PER TRIWULAN'!B207</f>
        <v>SD NEGERI 3 PUTATSARI</v>
      </c>
      <c r="E212" s="136">
        <f>'PER TRIWULAN'!L207</f>
        <v>26245000</v>
      </c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36">
        <f t="shared" si="9"/>
        <v>0</v>
      </c>
      <c r="U212" s="134">
        <f t="shared" si="10"/>
        <v>26245000</v>
      </c>
      <c r="V212" s="168">
        <f t="shared" si="11"/>
        <v>0</v>
      </c>
    </row>
    <row r="213" spans="2:22" hidden="1">
      <c r="B213" s="185">
        <f>'PER TRIWULAN'!A208</f>
        <v>203</v>
      </c>
      <c r="C213" s="160" t="str">
        <f>'PER TRIWULAN'!I208</f>
        <v xml:space="preserve"> Grobogan </v>
      </c>
      <c r="D213" s="161" t="str">
        <f>'PER TRIWULAN'!B208</f>
        <v>SD NEGERI 3 REJOSARI</v>
      </c>
      <c r="E213" s="136">
        <f>'PER TRIWULAN'!L208</f>
        <v>27405000</v>
      </c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36">
        <f t="shared" si="9"/>
        <v>0</v>
      </c>
      <c r="U213" s="134">
        <f t="shared" si="10"/>
        <v>27405000</v>
      </c>
      <c r="V213" s="168">
        <f t="shared" si="11"/>
        <v>0</v>
      </c>
    </row>
    <row r="214" spans="2:22" hidden="1">
      <c r="B214" s="185">
        <f>'PER TRIWULAN'!A209</f>
        <v>204</v>
      </c>
      <c r="C214" s="160" t="str">
        <f>'PER TRIWULAN'!I209</f>
        <v xml:space="preserve"> Grobogan </v>
      </c>
      <c r="D214" s="161" t="str">
        <f>'PER TRIWULAN'!B209</f>
        <v>SD NEGERI 3 SEDAYU</v>
      </c>
      <c r="E214" s="136">
        <f>'PER TRIWULAN'!L209</f>
        <v>17545000</v>
      </c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36">
        <f t="shared" si="9"/>
        <v>0</v>
      </c>
      <c r="U214" s="134">
        <f t="shared" si="10"/>
        <v>17545000</v>
      </c>
      <c r="V214" s="168">
        <f t="shared" si="11"/>
        <v>0</v>
      </c>
    </row>
    <row r="215" spans="2:22" hidden="1">
      <c r="B215" s="185">
        <f>'PER TRIWULAN'!A210</f>
        <v>205</v>
      </c>
      <c r="C215" s="160" t="str">
        <f>'PER TRIWULAN'!I210</f>
        <v xml:space="preserve"> Grobogan </v>
      </c>
      <c r="D215" s="161" t="str">
        <f>'PER TRIWULAN'!B210</f>
        <v>SD NEGERI 3 TANGGUNGHARJO</v>
      </c>
      <c r="E215" s="136">
        <f>'PER TRIWULAN'!L210</f>
        <v>28855000</v>
      </c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36">
        <f t="shared" si="9"/>
        <v>0</v>
      </c>
      <c r="U215" s="134">
        <f t="shared" si="10"/>
        <v>28855000</v>
      </c>
      <c r="V215" s="168">
        <f t="shared" si="11"/>
        <v>0</v>
      </c>
    </row>
    <row r="216" spans="2:22" hidden="1">
      <c r="B216" s="185">
        <f>'PER TRIWULAN'!A211</f>
        <v>206</v>
      </c>
      <c r="C216" s="160" t="str">
        <f>'PER TRIWULAN'!I211</f>
        <v xml:space="preserve"> Grobogan </v>
      </c>
      <c r="D216" s="161" t="str">
        <f>'PER TRIWULAN'!B211</f>
        <v>SD NEGERI 3 TEGUHAN</v>
      </c>
      <c r="E216" s="136">
        <f>'PER TRIWULAN'!L211</f>
        <v>31755000</v>
      </c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36">
        <f t="shared" si="9"/>
        <v>0</v>
      </c>
      <c r="U216" s="134">
        <f t="shared" si="10"/>
        <v>31755000</v>
      </c>
      <c r="V216" s="168">
        <f t="shared" si="11"/>
        <v>0</v>
      </c>
    </row>
    <row r="217" spans="2:22" hidden="1">
      <c r="B217" s="185">
        <f>'PER TRIWULAN'!A212</f>
        <v>207</v>
      </c>
      <c r="C217" s="160" t="str">
        <f>'PER TRIWULAN'!I212</f>
        <v xml:space="preserve"> Grobogan </v>
      </c>
      <c r="D217" s="161" t="str">
        <f>'PER TRIWULAN'!B212</f>
        <v>SD NEGERI 4 GROBOGAN</v>
      </c>
      <c r="E217" s="136">
        <f>'PER TRIWULAN'!L212</f>
        <v>22475000</v>
      </c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36">
        <f t="shared" si="9"/>
        <v>0</v>
      </c>
      <c r="U217" s="134">
        <f t="shared" si="10"/>
        <v>22475000</v>
      </c>
      <c r="V217" s="168">
        <f t="shared" si="11"/>
        <v>0</v>
      </c>
    </row>
    <row r="218" spans="2:22" hidden="1">
      <c r="B218" s="185">
        <f>'PER TRIWULAN'!A213</f>
        <v>208</v>
      </c>
      <c r="C218" s="160" t="str">
        <f>'PER TRIWULAN'!I213</f>
        <v xml:space="preserve"> Grobogan </v>
      </c>
      <c r="D218" s="161" t="str">
        <f>'PER TRIWULAN'!B213</f>
        <v>SD NEGERI 4 KARANGREJO</v>
      </c>
      <c r="E218" s="136">
        <f>'PER TRIWULAN'!L213</f>
        <v>28565000</v>
      </c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36">
        <f t="shared" si="9"/>
        <v>0</v>
      </c>
      <c r="U218" s="134">
        <f t="shared" si="10"/>
        <v>28565000</v>
      </c>
      <c r="V218" s="168">
        <f t="shared" si="11"/>
        <v>0</v>
      </c>
    </row>
    <row r="219" spans="2:22" hidden="1">
      <c r="B219" s="185">
        <f>'PER TRIWULAN'!A214</f>
        <v>209</v>
      </c>
      <c r="C219" s="160" t="str">
        <f>'PER TRIWULAN'!I214</f>
        <v xml:space="preserve"> Grobogan </v>
      </c>
      <c r="D219" s="161" t="str">
        <f>'PER TRIWULAN'!B214</f>
        <v>SD NEGERI 4 LEBAK</v>
      </c>
      <c r="E219" s="136">
        <f>'PER TRIWULAN'!L214</f>
        <v>16240000</v>
      </c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36">
        <f t="shared" si="9"/>
        <v>0</v>
      </c>
      <c r="U219" s="134">
        <f t="shared" si="10"/>
        <v>16240000</v>
      </c>
      <c r="V219" s="168">
        <f t="shared" si="11"/>
        <v>0</v>
      </c>
    </row>
    <row r="220" spans="2:22" hidden="1">
      <c r="B220" s="185">
        <f>'PER TRIWULAN'!A215</f>
        <v>210</v>
      </c>
      <c r="C220" s="160" t="str">
        <f>'PER TRIWULAN'!I215</f>
        <v xml:space="preserve"> Grobogan </v>
      </c>
      <c r="D220" s="161" t="str">
        <f>'PER TRIWULAN'!B215</f>
        <v>SD NEGERI 4 PUTATSARI</v>
      </c>
      <c r="E220" s="136">
        <f>'PER TRIWULAN'!L215</f>
        <v>19140000</v>
      </c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36">
        <f t="shared" si="9"/>
        <v>0</v>
      </c>
      <c r="U220" s="134">
        <f t="shared" si="10"/>
        <v>19140000</v>
      </c>
      <c r="V220" s="168">
        <f t="shared" si="11"/>
        <v>0</v>
      </c>
    </row>
    <row r="221" spans="2:22" hidden="1">
      <c r="B221" s="185">
        <f>'PER TRIWULAN'!A216</f>
        <v>211</v>
      </c>
      <c r="C221" s="160" t="str">
        <f>'PER TRIWULAN'!I216</f>
        <v xml:space="preserve"> Grobogan </v>
      </c>
      <c r="D221" s="161" t="str">
        <f>'PER TRIWULAN'!B216</f>
        <v>SD NEGERI 4 TANGGUNGHARJO</v>
      </c>
      <c r="E221" s="136">
        <f>'PER TRIWULAN'!L216</f>
        <v>22330000</v>
      </c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36">
        <f t="shared" si="9"/>
        <v>0</v>
      </c>
      <c r="U221" s="134">
        <f t="shared" si="10"/>
        <v>22330000</v>
      </c>
      <c r="V221" s="168">
        <f t="shared" si="11"/>
        <v>0</v>
      </c>
    </row>
    <row r="222" spans="2:22" hidden="1">
      <c r="B222" s="185">
        <f>'PER TRIWULAN'!A217</f>
        <v>212</v>
      </c>
      <c r="C222" s="160" t="str">
        <f>'PER TRIWULAN'!I217</f>
        <v xml:space="preserve"> Grobogan </v>
      </c>
      <c r="D222" s="161" t="str">
        <f>'PER TRIWULAN'!B217</f>
        <v>SD NEGERI 5 KARANGREJO</v>
      </c>
      <c r="E222" s="136">
        <f>'PER TRIWULAN'!L217</f>
        <v>14935000</v>
      </c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36">
        <f t="shared" si="9"/>
        <v>0</v>
      </c>
      <c r="U222" s="134">
        <f t="shared" si="10"/>
        <v>14935000</v>
      </c>
      <c r="V222" s="168">
        <f t="shared" si="11"/>
        <v>0</v>
      </c>
    </row>
    <row r="223" spans="2:22" hidden="1">
      <c r="B223" s="185">
        <f>'PER TRIWULAN'!A218</f>
        <v>213</v>
      </c>
      <c r="C223" s="160" t="str">
        <f>'PER TRIWULAN'!I218</f>
        <v xml:space="preserve"> Grobogan </v>
      </c>
      <c r="D223" s="161" t="str">
        <f>'PER TRIWULAN'!B218</f>
        <v>SD NEGERI 5 LEBAK</v>
      </c>
      <c r="E223" s="136">
        <f>'PER TRIWULAN'!L218</f>
        <v>31900000</v>
      </c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36">
        <f t="shared" si="9"/>
        <v>0</v>
      </c>
      <c r="U223" s="134">
        <f t="shared" si="10"/>
        <v>31900000</v>
      </c>
      <c r="V223" s="168">
        <f t="shared" si="11"/>
        <v>0</v>
      </c>
    </row>
    <row r="224" spans="2:22" hidden="1">
      <c r="B224" s="185">
        <f>'PER TRIWULAN'!A219</f>
        <v>214</v>
      </c>
      <c r="C224" s="160" t="str">
        <f>'PER TRIWULAN'!I219</f>
        <v xml:space="preserve"> Grobogan </v>
      </c>
      <c r="D224" s="161" t="str">
        <f>'PER TRIWULAN'!B219</f>
        <v>SD NEGERI 5 PUTATSARI</v>
      </c>
      <c r="E224" s="136">
        <f>'PER TRIWULAN'!L219</f>
        <v>38715000</v>
      </c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36">
        <f t="shared" si="9"/>
        <v>0</v>
      </c>
      <c r="U224" s="134">
        <f t="shared" si="10"/>
        <v>38715000</v>
      </c>
      <c r="V224" s="168">
        <f t="shared" si="11"/>
        <v>0</v>
      </c>
    </row>
    <row r="225" spans="2:22" hidden="1">
      <c r="B225" s="185">
        <f>'PER TRIWULAN'!A220</f>
        <v>215</v>
      </c>
      <c r="C225" s="160" t="str">
        <f>'PER TRIWULAN'!I220</f>
        <v xml:space="preserve"> Grobogan </v>
      </c>
      <c r="D225" s="161" t="str">
        <f>'PER TRIWULAN'!B220</f>
        <v>SD NEGERI 6 PUTATSARI</v>
      </c>
      <c r="E225" s="136">
        <f>'PER TRIWULAN'!L220</f>
        <v>25375000</v>
      </c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36">
        <f t="shared" si="9"/>
        <v>0</v>
      </c>
      <c r="U225" s="134">
        <f t="shared" si="10"/>
        <v>25375000</v>
      </c>
      <c r="V225" s="168">
        <f t="shared" si="11"/>
        <v>0</v>
      </c>
    </row>
    <row r="226" spans="2:22" hidden="1">
      <c r="B226" s="185">
        <f>'PER TRIWULAN'!A221</f>
        <v>216</v>
      </c>
      <c r="C226" s="160" t="str">
        <f>'PER TRIWULAN'!I221</f>
        <v xml:space="preserve"> Gubug </v>
      </c>
      <c r="D226" s="161" t="str">
        <f>'PER TRIWULAN'!B221</f>
        <v>SD NEGERI 4 KUWARON</v>
      </c>
      <c r="E226" s="136">
        <f>'PER TRIWULAN'!L221</f>
        <v>22185000</v>
      </c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36">
        <f t="shared" si="9"/>
        <v>0</v>
      </c>
      <c r="U226" s="134">
        <f t="shared" si="10"/>
        <v>22185000</v>
      </c>
      <c r="V226" s="168">
        <f t="shared" si="11"/>
        <v>0</v>
      </c>
    </row>
    <row r="227" spans="2:22" hidden="1">
      <c r="B227" s="185">
        <f>'PER TRIWULAN'!A222</f>
        <v>217</v>
      </c>
      <c r="C227" s="160" t="str">
        <f>'PER TRIWULAN'!I222</f>
        <v xml:space="preserve"> Gubug </v>
      </c>
      <c r="D227" s="161" t="str">
        <f>'PER TRIWULAN'!B222</f>
        <v>SD NEGERI 1 BATURAGUNG</v>
      </c>
      <c r="E227" s="136">
        <f>'PER TRIWULAN'!L222</f>
        <v>33060000</v>
      </c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36">
        <f t="shared" si="9"/>
        <v>0</v>
      </c>
      <c r="U227" s="134">
        <f t="shared" si="10"/>
        <v>33060000</v>
      </c>
      <c r="V227" s="168">
        <f t="shared" si="11"/>
        <v>0</v>
      </c>
    </row>
    <row r="228" spans="2:22" hidden="1">
      <c r="B228" s="185">
        <f>'PER TRIWULAN'!A223</f>
        <v>218</v>
      </c>
      <c r="C228" s="160" t="str">
        <f>'PER TRIWULAN'!I223</f>
        <v xml:space="preserve"> Gubug </v>
      </c>
      <c r="D228" s="161" t="str">
        <f>'PER TRIWULAN'!B223</f>
        <v>SD NEGERI 1 GINGGANGTANI</v>
      </c>
      <c r="E228" s="136">
        <f>'PER TRIWULAN'!L223</f>
        <v>14355000</v>
      </c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36">
        <f t="shared" si="9"/>
        <v>0</v>
      </c>
      <c r="U228" s="134">
        <f t="shared" si="10"/>
        <v>14355000</v>
      </c>
      <c r="V228" s="168">
        <f t="shared" si="11"/>
        <v>0</v>
      </c>
    </row>
    <row r="229" spans="2:22" hidden="1">
      <c r="B229" s="185">
        <f>'PER TRIWULAN'!A224</f>
        <v>219</v>
      </c>
      <c r="C229" s="160" t="str">
        <f>'PER TRIWULAN'!I224</f>
        <v xml:space="preserve"> Gubug </v>
      </c>
      <c r="D229" s="161" t="str">
        <f>'PER TRIWULAN'!B224</f>
        <v>SD NEGERI 1 GUBUG</v>
      </c>
      <c r="E229" s="136">
        <f>'PER TRIWULAN'!L224</f>
        <v>39295000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36">
        <f t="shared" si="9"/>
        <v>0</v>
      </c>
      <c r="U229" s="134">
        <f t="shared" si="10"/>
        <v>39295000</v>
      </c>
      <c r="V229" s="168">
        <f t="shared" si="11"/>
        <v>0</v>
      </c>
    </row>
    <row r="230" spans="2:22" hidden="1">
      <c r="B230" s="185">
        <f>'PER TRIWULAN'!A225</f>
        <v>220</v>
      </c>
      <c r="C230" s="160" t="str">
        <f>'PER TRIWULAN'!I225</f>
        <v xml:space="preserve"> Gubug </v>
      </c>
      <c r="D230" s="161" t="str">
        <f>'PER TRIWULAN'!B225</f>
        <v>SD NEGERI 1 JEKETRO</v>
      </c>
      <c r="E230" s="136">
        <f>'PER TRIWULAN'!L225</f>
        <v>29145000</v>
      </c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36">
        <f t="shared" si="9"/>
        <v>0</v>
      </c>
      <c r="U230" s="134">
        <f t="shared" si="10"/>
        <v>29145000</v>
      </c>
      <c r="V230" s="168">
        <f t="shared" si="11"/>
        <v>0</v>
      </c>
    </row>
    <row r="231" spans="2:22" hidden="1">
      <c r="B231" s="185">
        <f>'PER TRIWULAN'!A226</f>
        <v>221</v>
      </c>
      <c r="C231" s="160" t="str">
        <f>'PER TRIWULAN'!I226</f>
        <v xml:space="preserve"> Gubug </v>
      </c>
      <c r="D231" s="161" t="str">
        <f>'PER TRIWULAN'!B226</f>
        <v>SD NEGERI 1 KEMIRI</v>
      </c>
      <c r="E231" s="136">
        <f>'PER TRIWULAN'!L226</f>
        <v>14065000</v>
      </c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36">
        <f t="shared" si="9"/>
        <v>0</v>
      </c>
      <c r="U231" s="134">
        <f t="shared" si="10"/>
        <v>14065000</v>
      </c>
      <c r="V231" s="168">
        <f t="shared" si="11"/>
        <v>0</v>
      </c>
    </row>
    <row r="232" spans="2:22" hidden="1">
      <c r="B232" s="185">
        <f>'PER TRIWULAN'!A227</f>
        <v>222</v>
      </c>
      <c r="C232" s="160" t="str">
        <f>'PER TRIWULAN'!I227</f>
        <v xml:space="preserve"> Gubug </v>
      </c>
      <c r="D232" s="161" t="str">
        <f>'PER TRIWULAN'!B227</f>
        <v>SD NEGERI 1 KUNJENG</v>
      </c>
      <c r="E232" s="136">
        <f>'PER TRIWULAN'!L227</f>
        <v>31755000</v>
      </c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36">
        <f t="shared" si="9"/>
        <v>0</v>
      </c>
      <c r="U232" s="134">
        <f t="shared" si="10"/>
        <v>31755000</v>
      </c>
      <c r="V232" s="168">
        <f t="shared" si="11"/>
        <v>0</v>
      </c>
    </row>
    <row r="233" spans="2:22" hidden="1">
      <c r="B233" s="185">
        <f>'PER TRIWULAN'!A228</f>
        <v>223</v>
      </c>
      <c r="C233" s="160" t="str">
        <f>'PER TRIWULAN'!I228</f>
        <v xml:space="preserve"> Gubug </v>
      </c>
      <c r="D233" s="161" t="str">
        <f>'PER TRIWULAN'!B228</f>
        <v>SD NEGERI 1 KUWARON</v>
      </c>
      <c r="E233" s="136">
        <f>'PER TRIWULAN'!L228</f>
        <v>35815000</v>
      </c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36">
        <f t="shared" si="9"/>
        <v>0</v>
      </c>
      <c r="U233" s="134">
        <f t="shared" si="10"/>
        <v>35815000</v>
      </c>
      <c r="V233" s="168">
        <f t="shared" si="11"/>
        <v>0</v>
      </c>
    </row>
    <row r="234" spans="2:22" hidden="1">
      <c r="B234" s="185">
        <f>'PER TRIWULAN'!A229</f>
        <v>224</v>
      </c>
      <c r="C234" s="160" t="str">
        <f>'PER TRIWULAN'!I229</f>
        <v xml:space="preserve"> Gubug </v>
      </c>
      <c r="D234" s="161" t="str">
        <f>'PER TRIWULAN'!B229</f>
        <v>SD NEGERI 1 PENADARAN</v>
      </c>
      <c r="E234" s="136">
        <f>'PER TRIWULAN'!L229</f>
        <v>22620000</v>
      </c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36">
        <f t="shared" si="9"/>
        <v>0</v>
      </c>
      <c r="U234" s="134">
        <f t="shared" si="10"/>
        <v>22620000</v>
      </c>
      <c r="V234" s="168">
        <f t="shared" si="11"/>
        <v>0</v>
      </c>
    </row>
    <row r="235" spans="2:22" hidden="1">
      <c r="B235" s="185">
        <f>'PER TRIWULAN'!A230</f>
        <v>225</v>
      </c>
      <c r="C235" s="160" t="str">
        <f>'PER TRIWULAN'!I230</f>
        <v xml:space="preserve"> Gubug </v>
      </c>
      <c r="D235" s="161" t="str">
        <f>'PER TRIWULAN'!B230</f>
        <v>SD NEGERI 1 PRANTEN</v>
      </c>
      <c r="E235" s="136">
        <f>'PER TRIWULAN'!L230</f>
        <v>16530000</v>
      </c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36">
        <f t="shared" si="9"/>
        <v>0</v>
      </c>
      <c r="U235" s="134">
        <f t="shared" si="10"/>
        <v>16530000</v>
      </c>
      <c r="V235" s="168">
        <f t="shared" si="11"/>
        <v>0</v>
      </c>
    </row>
    <row r="236" spans="2:22" hidden="1">
      <c r="B236" s="185">
        <f>'PER TRIWULAN'!A231</f>
        <v>226</v>
      </c>
      <c r="C236" s="160" t="str">
        <f>'PER TRIWULAN'!I231</f>
        <v xml:space="preserve"> Gubug </v>
      </c>
      <c r="D236" s="161" t="str">
        <f>'PER TRIWULAN'!B231</f>
        <v>SD NEGERI 1 RINGINHARJO</v>
      </c>
      <c r="E236" s="136">
        <f>'PER TRIWULAN'!L231</f>
        <v>20155000</v>
      </c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36">
        <f t="shared" si="9"/>
        <v>0</v>
      </c>
      <c r="U236" s="134">
        <f t="shared" si="10"/>
        <v>20155000</v>
      </c>
      <c r="V236" s="168">
        <f t="shared" si="11"/>
        <v>0</v>
      </c>
    </row>
    <row r="237" spans="2:22" hidden="1">
      <c r="B237" s="185">
        <f>'PER TRIWULAN'!A232</f>
        <v>227</v>
      </c>
      <c r="C237" s="160" t="str">
        <f>'PER TRIWULAN'!I232</f>
        <v xml:space="preserve"> Gubug </v>
      </c>
      <c r="D237" s="161" t="str">
        <f>'PER TRIWULAN'!B232</f>
        <v>SD NEGERI 1 TAMBAKAN</v>
      </c>
      <c r="E237" s="136">
        <f>'PER TRIWULAN'!L232</f>
        <v>21460000</v>
      </c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36">
        <f t="shared" si="9"/>
        <v>0</v>
      </c>
      <c r="U237" s="134">
        <f t="shared" si="10"/>
        <v>21460000</v>
      </c>
      <c r="V237" s="168">
        <f t="shared" si="11"/>
        <v>0</v>
      </c>
    </row>
    <row r="238" spans="2:22" hidden="1">
      <c r="B238" s="185">
        <f>'PER TRIWULAN'!A233</f>
        <v>228</v>
      </c>
      <c r="C238" s="160" t="str">
        <f>'PER TRIWULAN'!I233</f>
        <v xml:space="preserve"> Gubug </v>
      </c>
      <c r="D238" s="161" t="str">
        <f>'PER TRIWULAN'!B233</f>
        <v>SD NEGERI 1 TLOGOMULYO</v>
      </c>
      <c r="E238" s="136">
        <f>'PER TRIWULAN'!L233</f>
        <v>25085000</v>
      </c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36">
        <f t="shared" si="9"/>
        <v>0</v>
      </c>
      <c r="U238" s="134">
        <f t="shared" si="10"/>
        <v>25085000</v>
      </c>
      <c r="V238" s="168">
        <f t="shared" si="11"/>
        <v>0</v>
      </c>
    </row>
    <row r="239" spans="2:22" hidden="1">
      <c r="B239" s="185">
        <f>'PER TRIWULAN'!A234</f>
        <v>229</v>
      </c>
      <c r="C239" s="160" t="str">
        <f>'PER TRIWULAN'!I234</f>
        <v xml:space="preserve"> Gubug </v>
      </c>
      <c r="D239" s="161" t="str">
        <f>'PER TRIWULAN'!B234</f>
        <v>SD NEGERI 2 BATURAGUNG</v>
      </c>
      <c r="E239" s="136">
        <f>'PER TRIWULAN'!L234</f>
        <v>31030000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36">
        <f t="shared" si="9"/>
        <v>0</v>
      </c>
      <c r="U239" s="134">
        <f t="shared" si="10"/>
        <v>31030000</v>
      </c>
      <c r="V239" s="168">
        <f t="shared" si="11"/>
        <v>0</v>
      </c>
    </row>
    <row r="240" spans="2:22" hidden="1">
      <c r="B240" s="185">
        <f>'PER TRIWULAN'!A235</f>
        <v>230</v>
      </c>
      <c r="C240" s="160" t="str">
        <f>'PER TRIWULAN'!I235</f>
        <v xml:space="preserve"> Gubug </v>
      </c>
      <c r="D240" s="161" t="str">
        <f>'PER TRIWULAN'!B235</f>
        <v>SD NEGERI 2 GINGGANGTANI</v>
      </c>
      <c r="E240" s="136">
        <f>'PER TRIWULAN'!L235</f>
        <v>19140000</v>
      </c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36">
        <f t="shared" si="9"/>
        <v>0</v>
      </c>
      <c r="U240" s="134">
        <f t="shared" si="10"/>
        <v>19140000</v>
      </c>
      <c r="V240" s="168">
        <f t="shared" si="11"/>
        <v>0</v>
      </c>
    </row>
    <row r="241" spans="2:22" hidden="1">
      <c r="B241" s="185">
        <f>'PER TRIWULAN'!A236</f>
        <v>231</v>
      </c>
      <c r="C241" s="160" t="str">
        <f>'PER TRIWULAN'!I236</f>
        <v xml:space="preserve"> Gubug </v>
      </c>
      <c r="D241" s="161" t="str">
        <f>'PER TRIWULAN'!B236</f>
        <v>SD NEGERI 2 GUBUG</v>
      </c>
      <c r="E241" s="136">
        <f>'PER TRIWULAN'!L236</f>
        <v>11455000</v>
      </c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36">
        <f t="shared" si="9"/>
        <v>0</v>
      </c>
      <c r="U241" s="134">
        <f t="shared" si="10"/>
        <v>11455000</v>
      </c>
      <c r="V241" s="168">
        <f t="shared" si="11"/>
        <v>0</v>
      </c>
    </row>
    <row r="242" spans="2:22" hidden="1">
      <c r="B242" s="185">
        <f>'PER TRIWULAN'!A237</f>
        <v>232</v>
      </c>
      <c r="C242" s="160" t="str">
        <f>'PER TRIWULAN'!I237</f>
        <v xml:space="preserve"> Gubug </v>
      </c>
      <c r="D242" s="161" t="str">
        <f>'PER TRIWULAN'!B237</f>
        <v>SD NEGERI 2 KEMIRI</v>
      </c>
      <c r="E242" s="136">
        <f>'PER TRIWULAN'!L237</f>
        <v>24215000</v>
      </c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36">
        <f t="shared" si="9"/>
        <v>0</v>
      </c>
      <c r="U242" s="134">
        <f t="shared" si="10"/>
        <v>24215000</v>
      </c>
      <c r="V242" s="168">
        <f t="shared" si="11"/>
        <v>0</v>
      </c>
    </row>
    <row r="243" spans="2:22" hidden="1">
      <c r="B243" s="185">
        <f>'PER TRIWULAN'!A238</f>
        <v>233</v>
      </c>
      <c r="C243" s="160" t="str">
        <f>'PER TRIWULAN'!I238</f>
        <v xml:space="preserve"> Gubug </v>
      </c>
      <c r="D243" s="161" t="str">
        <f>'PER TRIWULAN'!B238</f>
        <v>SD NEGERI 2 KUWARON</v>
      </c>
      <c r="E243" s="136">
        <f>'PER TRIWULAN'!L238</f>
        <v>28130000</v>
      </c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36">
        <f t="shared" si="9"/>
        <v>0</v>
      </c>
      <c r="U243" s="134">
        <f t="shared" si="10"/>
        <v>28130000</v>
      </c>
      <c r="V243" s="168">
        <f t="shared" si="11"/>
        <v>0</v>
      </c>
    </row>
    <row r="244" spans="2:22" hidden="1">
      <c r="B244" s="185">
        <f>'PER TRIWULAN'!A239</f>
        <v>234</v>
      </c>
      <c r="C244" s="160" t="str">
        <f>'PER TRIWULAN'!I239</f>
        <v xml:space="preserve"> Gubug </v>
      </c>
      <c r="D244" s="161" t="str">
        <f>'PER TRIWULAN'!B239</f>
        <v>SD NEGERI 2 MLILIR</v>
      </c>
      <c r="E244" s="136">
        <f>'PER TRIWULAN'!L239</f>
        <v>20445000</v>
      </c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36">
        <f t="shared" si="9"/>
        <v>0</v>
      </c>
      <c r="U244" s="134">
        <f t="shared" si="10"/>
        <v>20445000</v>
      </c>
      <c r="V244" s="168">
        <f t="shared" si="11"/>
        <v>0</v>
      </c>
    </row>
    <row r="245" spans="2:22" hidden="1">
      <c r="B245" s="185">
        <f>'PER TRIWULAN'!A240</f>
        <v>235</v>
      </c>
      <c r="C245" s="160" t="str">
        <f>'PER TRIWULAN'!I240</f>
        <v xml:space="preserve"> Gubug </v>
      </c>
      <c r="D245" s="161" t="str">
        <f>'PER TRIWULAN'!B240</f>
        <v>SD NEGERI 2 NGROTO</v>
      </c>
      <c r="E245" s="136">
        <f>'PER TRIWULAN'!L240</f>
        <v>23635000</v>
      </c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36">
        <f t="shared" si="9"/>
        <v>0</v>
      </c>
      <c r="U245" s="134">
        <f t="shared" si="10"/>
        <v>23635000</v>
      </c>
      <c r="V245" s="168">
        <f t="shared" si="11"/>
        <v>0</v>
      </c>
    </row>
    <row r="246" spans="2:22" hidden="1">
      <c r="B246" s="185">
        <f>'PER TRIWULAN'!A241</f>
        <v>236</v>
      </c>
      <c r="C246" s="160" t="str">
        <f>'PER TRIWULAN'!I241</f>
        <v xml:space="preserve"> Gubug </v>
      </c>
      <c r="D246" s="161" t="str">
        <f>'PER TRIWULAN'!B241</f>
        <v>SD NEGERI 2 PENADARAN</v>
      </c>
      <c r="E246" s="136">
        <f>'PER TRIWULAN'!L241</f>
        <v>20300000</v>
      </c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36">
        <f t="shared" si="9"/>
        <v>0</v>
      </c>
      <c r="U246" s="134">
        <f t="shared" si="10"/>
        <v>20300000</v>
      </c>
      <c r="V246" s="168">
        <f t="shared" si="11"/>
        <v>0</v>
      </c>
    </row>
    <row r="247" spans="2:22" hidden="1">
      <c r="B247" s="185">
        <f>'PER TRIWULAN'!A242</f>
        <v>237</v>
      </c>
      <c r="C247" s="160" t="str">
        <f>'PER TRIWULAN'!I242</f>
        <v xml:space="preserve"> Gubug </v>
      </c>
      <c r="D247" s="161" t="str">
        <f>'PER TRIWULAN'!B242</f>
        <v>SD NEGERI 2 PRANTEN</v>
      </c>
      <c r="E247" s="136">
        <f>'PER TRIWULAN'!L242</f>
        <v>11020000</v>
      </c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36">
        <f t="shared" si="9"/>
        <v>0</v>
      </c>
      <c r="U247" s="134">
        <f t="shared" si="10"/>
        <v>11020000</v>
      </c>
      <c r="V247" s="168">
        <f t="shared" si="11"/>
        <v>0</v>
      </c>
    </row>
    <row r="248" spans="2:22" hidden="1">
      <c r="B248" s="185">
        <f>'PER TRIWULAN'!A243</f>
        <v>238</v>
      </c>
      <c r="C248" s="160" t="str">
        <f>'PER TRIWULAN'!I243</f>
        <v xml:space="preserve"> Gubug </v>
      </c>
      <c r="D248" s="161" t="str">
        <f>'PER TRIWULAN'!B243</f>
        <v>SD NEGERI 2 ROWOSARI</v>
      </c>
      <c r="E248" s="136">
        <f>'PER TRIWULAN'!L243</f>
        <v>12470000</v>
      </c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36">
        <f t="shared" si="9"/>
        <v>0</v>
      </c>
      <c r="U248" s="134">
        <f t="shared" si="10"/>
        <v>12470000</v>
      </c>
      <c r="V248" s="168">
        <f t="shared" si="11"/>
        <v>0</v>
      </c>
    </row>
    <row r="249" spans="2:22" hidden="1">
      <c r="B249" s="185">
        <f>'PER TRIWULAN'!A244</f>
        <v>239</v>
      </c>
      <c r="C249" s="160" t="str">
        <f>'PER TRIWULAN'!I244</f>
        <v xml:space="preserve"> Gubug </v>
      </c>
      <c r="D249" s="161" t="str">
        <f>'PER TRIWULAN'!B244</f>
        <v>SD NEGERI 2 SABAN</v>
      </c>
      <c r="E249" s="136">
        <f>'PER TRIWULAN'!L244</f>
        <v>17545000</v>
      </c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36">
        <f t="shared" si="9"/>
        <v>0</v>
      </c>
      <c r="U249" s="134">
        <f t="shared" si="10"/>
        <v>17545000</v>
      </c>
      <c r="V249" s="168">
        <f t="shared" si="11"/>
        <v>0</v>
      </c>
    </row>
    <row r="250" spans="2:22" hidden="1">
      <c r="B250" s="185">
        <f>'PER TRIWULAN'!A245</f>
        <v>240</v>
      </c>
      <c r="C250" s="160" t="str">
        <f>'PER TRIWULAN'!I245</f>
        <v xml:space="preserve"> Gubug </v>
      </c>
      <c r="D250" s="161" t="str">
        <f>'PER TRIWULAN'!B245</f>
        <v>SD NEGERI 2 TAMBAKAN</v>
      </c>
      <c r="E250" s="136">
        <f>'PER TRIWULAN'!L245</f>
        <v>25520000</v>
      </c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36">
        <f t="shared" si="9"/>
        <v>0</v>
      </c>
      <c r="U250" s="134">
        <f t="shared" si="10"/>
        <v>25520000</v>
      </c>
      <c r="V250" s="168">
        <f t="shared" si="11"/>
        <v>0</v>
      </c>
    </row>
    <row r="251" spans="2:22" hidden="1">
      <c r="B251" s="185">
        <f>'PER TRIWULAN'!A246</f>
        <v>241</v>
      </c>
      <c r="C251" s="160" t="str">
        <f>'PER TRIWULAN'!I246</f>
        <v xml:space="preserve"> Gubug </v>
      </c>
      <c r="D251" s="161" t="str">
        <f>'PER TRIWULAN'!B246</f>
        <v>SD NEGERI 3 BATURAGUNG</v>
      </c>
      <c r="E251" s="136">
        <f>'PER TRIWULAN'!L246</f>
        <v>19140000</v>
      </c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36">
        <f t="shared" si="9"/>
        <v>0</v>
      </c>
      <c r="U251" s="134">
        <f t="shared" si="10"/>
        <v>19140000</v>
      </c>
      <c r="V251" s="168">
        <f t="shared" si="11"/>
        <v>0</v>
      </c>
    </row>
    <row r="252" spans="2:22" hidden="1">
      <c r="B252" s="185">
        <f>'PER TRIWULAN'!A247</f>
        <v>242</v>
      </c>
      <c r="C252" s="160" t="str">
        <f>'PER TRIWULAN'!I247</f>
        <v xml:space="preserve"> Gubug </v>
      </c>
      <c r="D252" s="161" t="str">
        <f>'PER TRIWULAN'!B247</f>
        <v>SD NEGERI 3 GINGGANGTANI</v>
      </c>
      <c r="E252" s="136">
        <f>'PER TRIWULAN'!L247</f>
        <v>27550000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36">
        <f t="shared" si="9"/>
        <v>0</v>
      </c>
      <c r="U252" s="134">
        <f t="shared" si="10"/>
        <v>27550000</v>
      </c>
      <c r="V252" s="168">
        <f t="shared" si="11"/>
        <v>0</v>
      </c>
    </row>
    <row r="253" spans="2:22" hidden="1">
      <c r="B253" s="185">
        <f>'PER TRIWULAN'!A248</f>
        <v>243</v>
      </c>
      <c r="C253" s="160" t="str">
        <f>'PER TRIWULAN'!I248</f>
        <v xml:space="preserve"> Gubug </v>
      </c>
      <c r="D253" s="161" t="str">
        <f>'PER TRIWULAN'!B248</f>
        <v>SD NEGERI 3 GUBUG</v>
      </c>
      <c r="E253" s="136">
        <f>'PER TRIWULAN'!L248</f>
        <v>28565000</v>
      </c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36">
        <f t="shared" si="9"/>
        <v>0</v>
      </c>
      <c r="U253" s="134">
        <f t="shared" si="10"/>
        <v>28565000</v>
      </c>
      <c r="V253" s="168">
        <f t="shared" si="11"/>
        <v>0</v>
      </c>
    </row>
    <row r="254" spans="2:22" hidden="1">
      <c r="B254" s="185">
        <f>'PER TRIWULAN'!A249</f>
        <v>244</v>
      </c>
      <c r="C254" s="160" t="str">
        <f>'PER TRIWULAN'!I249</f>
        <v xml:space="preserve"> Gubug </v>
      </c>
      <c r="D254" s="161" t="str">
        <f>'PER TRIWULAN'!B249</f>
        <v>SD NEGERI 3 KUWARON</v>
      </c>
      <c r="E254" s="136">
        <f>'PER TRIWULAN'!L249</f>
        <v>11745000</v>
      </c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36">
        <f t="shared" si="9"/>
        <v>0</v>
      </c>
      <c r="U254" s="134">
        <f t="shared" si="10"/>
        <v>11745000</v>
      </c>
      <c r="V254" s="168">
        <f t="shared" si="11"/>
        <v>0</v>
      </c>
    </row>
    <row r="255" spans="2:22" hidden="1">
      <c r="B255" s="185">
        <f>'PER TRIWULAN'!A250</f>
        <v>245</v>
      </c>
      <c r="C255" s="160" t="str">
        <f>'PER TRIWULAN'!I250</f>
        <v xml:space="preserve"> Gubug </v>
      </c>
      <c r="D255" s="161" t="str">
        <f>'PER TRIWULAN'!B250</f>
        <v>SD NEGERI 3 PENADARAN</v>
      </c>
      <c r="E255" s="136">
        <f>'PER TRIWULAN'!L250</f>
        <v>24795000</v>
      </c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36">
        <f t="shared" si="9"/>
        <v>0</v>
      </c>
      <c r="U255" s="134">
        <f t="shared" si="10"/>
        <v>24795000</v>
      </c>
      <c r="V255" s="168">
        <f t="shared" si="11"/>
        <v>0</v>
      </c>
    </row>
    <row r="256" spans="2:22" hidden="1">
      <c r="B256" s="185">
        <f>'PER TRIWULAN'!A251</f>
        <v>246</v>
      </c>
      <c r="C256" s="160" t="str">
        <f>'PER TRIWULAN'!I251</f>
        <v xml:space="preserve"> Gubug </v>
      </c>
      <c r="D256" s="161" t="str">
        <f>'PER TRIWULAN'!B251</f>
        <v>SD NEGERI 3 TLOGOMULYO</v>
      </c>
      <c r="E256" s="136">
        <f>'PER TRIWULAN'!L251</f>
        <v>26245000</v>
      </c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36">
        <f t="shared" si="9"/>
        <v>0</v>
      </c>
      <c r="U256" s="134">
        <f t="shared" si="10"/>
        <v>26245000</v>
      </c>
      <c r="V256" s="168">
        <f t="shared" si="11"/>
        <v>0</v>
      </c>
    </row>
    <row r="257" spans="2:22" hidden="1">
      <c r="B257" s="185">
        <f>'PER TRIWULAN'!A252</f>
        <v>247</v>
      </c>
      <c r="C257" s="160" t="str">
        <f>'PER TRIWULAN'!I252</f>
        <v xml:space="preserve"> Gubug </v>
      </c>
      <c r="D257" s="161" t="str">
        <f>'PER TRIWULAN'!B252</f>
        <v>SD NEGERI 5 GUBUG</v>
      </c>
      <c r="E257" s="136">
        <f>'PER TRIWULAN'!L252</f>
        <v>35090000</v>
      </c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36">
        <f t="shared" si="9"/>
        <v>0</v>
      </c>
      <c r="U257" s="134">
        <f t="shared" si="10"/>
        <v>35090000</v>
      </c>
      <c r="V257" s="168">
        <f t="shared" si="11"/>
        <v>0</v>
      </c>
    </row>
    <row r="258" spans="2:22" hidden="1">
      <c r="B258" s="185">
        <f>'PER TRIWULAN'!A253</f>
        <v>248</v>
      </c>
      <c r="C258" s="160" t="str">
        <f>'PER TRIWULAN'!I253</f>
        <v xml:space="preserve"> Gubug </v>
      </c>
      <c r="D258" s="161" t="str">
        <f>'PER TRIWULAN'!B253</f>
        <v>SD NEGERI GELAPAN</v>
      </c>
      <c r="E258" s="136">
        <f>'PER TRIWULAN'!L253</f>
        <v>22765000</v>
      </c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36">
        <f t="shared" si="9"/>
        <v>0</v>
      </c>
      <c r="U258" s="134">
        <f t="shared" si="10"/>
        <v>22765000</v>
      </c>
      <c r="V258" s="168">
        <f t="shared" si="11"/>
        <v>0</v>
      </c>
    </row>
    <row r="259" spans="2:22" hidden="1">
      <c r="B259" s="185">
        <f>'PER TRIWULAN'!A254</f>
        <v>249</v>
      </c>
      <c r="C259" s="160" t="str">
        <f>'PER TRIWULAN'!I254</f>
        <v xml:space="preserve"> Gubug </v>
      </c>
      <c r="D259" s="161" t="str">
        <f>'PER TRIWULAN'!B254</f>
        <v>SD NEGERI PAPANREJO</v>
      </c>
      <c r="E259" s="136">
        <f>'PER TRIWULAN'!L254</f>
        <v>27405000</v>
      </c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36">
        <f t="shared" si="9"/>
        <v>0</v>
      </c>
      <c r="U259" s="134">
        <f t="shared" si="10"/>
        <v>27405000</v>
      </c>
      <c r="V259" s="168">
        <f t="shared" si="11"/>
        <v>0</v>
      </c>
    </row>
    <row r="260" spans="2:22" hidden="1">
      <c r="B260" s="185">
        <f>'PER TRIWULAN'!A255</f>
        <v>250</v>
      </c>
      <c r="C260" s="160" t="str">
        <f>'PER TRIWULAN'!I255</f>
        <v xml:space="preserve"> Gubug </v>
      </c>
      <c r="D260" s="161" t="str">
        <f>'PER TRIWULAN'!B255</f>
        <v>SD NEGERI RINGINKIDUL</v>
      </c>
      <c r="E260" s="136">
        <f>'PER TRIWULAN'!L255</f>
        <v>34365000</v>
      </c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36">
        <f t="shared" si="9"/>
        <v>0</v>
      </c>
      <c r="U260" s="134">
        <f t="shared" si="10"/>
        <v>34365000</v>
      </c>
      <c r="V260" s="168">
        <f t="shared" si="11"/>
        <v>0</v>
      </c>
    </row>
    <row r="261" spans="2:22" hidden="1">
      <c r="B261" s="185">
        <f>'PER TRIWULAN'!A256</f>
        <v>251</v>
      </c>
      <c r="C261" s="160" t="str">
        <f>'PER TRIWULAN'!I256</f>
        <v xml:space="preserve"> Gubug </v>
      </c>
      <c r="D261" s="161" t="str">
        <f>'PER TRIWULAN'!B256</f>
        <v>SD NEGERI TRISARI</v>
      </c>
      <c r="E261" s="136">
        <f>'PER TRIWULAN'!L256</f>
        <v>16965000</v>
      </c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36">
        <f t="shared" si="9"/>
        <v>0</v>
      </c>
      <c r="U261" s="134">
        <f t="shared" si="10"/>
        <v>16965000</v>
      </c>
      <c r="V261" s="168">
        <f t="shared" si="11"/>
        <v>0</v>
      </c>
    </row>
    <row r="262" spans="2:22" hidden="1">
      <c r="B262" s="185">
        <f>'PER TRIWULAN'!A257</f>
        <v>252</v>
      </c>
      <c r="C262" s="160" t="str">
        <f>'PER TRIWULAN'!I257</f>
        <v xml:space="preserve"> Gubug </v>
      </c>
      <c r="D262" s="161" t="str">
        <f>'PER TRIWULAN'!B257</f>
        <v>SD NEGERI 4 GUBUG</v>
      </c>
      <c r="E262" s="136">
        <f>'PER TRIWULAN'!L257</f>
        <v>20010000</v>
      </c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36">
        <f t="shared" si="9"/>
        <v>0</v>
      </c>
      <c r="U262" s="134">
        <f t="shared" si="10"/>
        <v>20010000</v>
      </c>
      <c r="V262" s="168">
        <f t="shared" si="11"/>
        <v>0</v>
      </c>
    </row>
    <row r="263" spans="2:22" hidden="1">
      <c r="B263" s="185">
        <f>'PER TRIWULAN'!A258</f>
        <v>253</v>
      </c>
      <c r="C263" s="160" t="str">
        <f>'PER TRIWULAN'!I258</f>
        <v xml:space="preserve"> Gubug </v>
      </c>
      <c r="D263" s="161" t="str">
        <f>'PER TRIWULAN'!B258</f>
        <v>SD NEGERI 7 GUBUG</v>
      </c>
      <c r="E263" s="136">
        <f>'PER TRIWULAN'!L258</f>
        <v>34075000</v>
      </c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36">
        <f t="shared" si="9"/>
        <v>0</v>
      </c>
      <c r="U263" s="134">
        <f t="shared" si="10"/>
        <v>34075000</v>
      </c>
      <c r="V263" s="168">
        <f t="shared" si="11"/>
        <v>0</v>
      </c>
    </row>
    <row r="264" spans="2:22" hidden="1">
      <c r="B264" s="185">
        <f>'PER TRIWULAN'!A259</f>
        <v>254</v>
      </c>
      <c r="C264" s="160" t="str">
        <f>'PER TRIWULAN'!I259</f>
        <v xml:space="preserve"> Gubug </v>
      </c>
      <c r="D264" s="161" t="str">
        <f>'PER TRIWULAN'!B259</f>
        <v>SD NEGERI JATIPECARON</v>
      </c>
      <c r="E264" s="136">
        <f>'PER TRIWULAN'!L259</f>
        <v>34655000</v>
      </c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36">
        <f t="shared" si="9"/>
        <v>0</v>
      </c>
      <c r="U264" s="134">
        <f t="shared" si="10"/>
        <v>34655000</v>
      </c>
      <c r="V264" s="168">
        <f t="shared" si="11"/>
        <v>0</v>
      </c>
    </row>
    <row r="265" spans="2:22" hidden="1">
      <c r="B265" s="185">
        <f>'PER TRIWULAN'!A260</f>
        <v>255</v>
      </c>
      <c r="C265" s="160" t="str">
        <f>'PER TRIWULAN'!I260</f>
        <v xml:space="preserve"> Gubug </v>
      </c>
      <c r="D265" s="161" t="str">
        <f>'PER TRIWULAN'!B260</f>
        <v>SD NEGERI 2 TLOGOMULYO</v>
      </c>
      <c r="E265" s="136">
        <f>'PER TRIWULAN'!L260</f>
        <v>27260000</v>
      </c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36">
        <f t="shared" si="9"/>
        <v>0</v>
      </c>
      <c r="U265" s="134">
        <f t="shared" si="10"/>
        <v>27260000</v>
      </c>
      <c r="V265" s="168">
        <f t="shared" si="11"/>
        <v>0</v>
      </c>
    </row>
    <row r="266" spans="2:22" hidden="1">
      <c r="B266" s="185">
        <f>'PER TRIWULAN'!A261</f>
        <v>256</v>
      </c>
      <c r="C266" s="160" t="str">
        <f>'PER TRIWULAN'!I261</f>
        <v xml:space="preserve"> Gubug </v>
      </c>
      <c r="D266" s="161" t="str">
        <f>'PER TRIWULAN'!B261</f>
        <v>SD NEGERI 1 MLILIR</v>
      </c>
      <c r="E266" s="136">
        <f>'PER TRIWULAN'!L261</f>
        <v>17110000</v>
      </c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36">
        <f t="shared" si="9"/>
        <v>0</v>
      </c>
      <c r="U266" s="134">
        <f t="shared" si="10"/>
        <v>17110000</v>
      </c>
      <c r="V266" s="168">
        <f t="shared" si="11"/>
        <v>0</v>
      </c>
    </row>
    <row r="267" spans="2:22" hidden="1">
      <c r="B267" s="185">
        <f>'PER TRIWULAN'!A262</f>
        <v>257</v>
      </c>
      <c r="C267" s="160" t="str">
        <f>'PER TRIWULAN'!I262</f>
        <v xml:space="preserve"> Gubug </v>
      </c>
      <c r="D267" s="161" t="str">
        <f>'PER TRIWULAN'!B262</f>
        <v>SD NEGERI 3 MLILIR</v>
      </c>
      <c r="E267" s="136">
        <f>'PER TRIWULAN'!L262</f>
        <v>19575000</v>
      </c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36">
        <f t="shared" si="9"/>
        <v>0</v>
      </c>
      <c r="U267" s="134">
        <f t="shared" si="10"/>
        <v>19575000</v>
      </c>
      <c r="V267" s="168">
        <f t="shared" si="11"/>
        <v>0</v>
      </c>
    </row>
    <row r="268" spans="2:22" hidden="1">
      <c r="B268" s="185">
        <f>'PER TRIWULAN'!A263</f>
        <v>258</v>
      </c>
      <c r="C268" s="160" t="str">
        <f>'PER TRIWULAN'!I263</f>
        <v xml:space="preserve"> Gubug </v>
      </c>
      <c r="D268" s="161" t="str">
        <f>'PER TRIWULAN'!B263</f>
        <v>SD NEGERI 1 SABAN</v>
      </c>
      <c r="E268" s="136">
        <f>'PER TRIWULAN'!L263</f>
        <v>14500000</v>
      </c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36">
        <f t="shared" ref="T268:T331" si="12">SUM(G268:S268)</f>
        <v>0</v>
      </c>
      <c r="U268" s="134">
        <f t="shared" ref="U268:U331" si="13">E268-F268</f>
        <v>14500000</v>
      </c>
      <c r="V268" s="168">
        <f t="shared" ref="V268:V331" si="14">F268-T268</f>
        <v>0</v>
      </c>
    </row>
    <row r="269" spans="2:22" hidden="1">
      <c r="B269" s="185">
        <f>'PER TRIWULAN'!A264</f>
        <v>259</v>
      </c>
      <c r="C269" s="160" t="str">
        <f>'PER TRIWULAN'!I264</f>
        <v xml:space="preserve"> Gubug </v>
      </c>
      <c r="D269" s="161" t="str">
        <f>'PER TRIWULAN'!B264</f>
        <v>SD NEGERI 2 JEKETRO</v>
      </c>
      <c r="E269" s="136">
        <f>'PER TRIWULAN'!L264</f>
        <v>21025000</v>
      </c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36">
        <f t="shared" si="12"/>
        <v>0</v>
      </c>
      <c r="U269" s="134">
        <f t="shared" si="13"/>
        <v>21025000</v>
      </c>
      <c r="V269" s="168">
        <f t="shared" si="14"/>
        <v>0</v>
      </c>
    </row>
    <row r="270" spans="2:22" hidden="1">
      <c r="B270" s="185">
        <f>'PER TRIWULAN'!A265</f>
        <v>260</v>
      </c>
      <c r="C270" s="160" t="str">
        <f>'PER TRIWULAN'!I265</f>
        <v xml:space="preserve"> Gubug </v>
      </c>
      <c r="D270" s="161" t="str">
        <f>'PER TRIWULAN'!B265</f>
        <v>SD NEGERI 2 TRISARI</v>
      </c>
      <c r="E270" s="136">
        <f>'PER TRIWULAN'!L265</f>
        <v>26825000</v>
      </c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36">
        <f t="shared" si="12"/>
        <v>0</v>
      </c>
      <c r="U270" s="134">
        <f t="shared" si="13"/>
        <v>26825000</v>
      </c>
      <c r="V270" s="168">
        <f t="shared" si="14"/>
        <v>0</v>
      </c>
    </row>
    <row r="271" spans="2:22" hidden="1">
      <c r="B271" s="185">
        <f>'PER TRIWULAN'!A266</f>
        <v>261</v>
      </c>
      <c r="C271" s="160" t="str">
        <f>'PER TRIWULAN'!I266</f>
        <v xml:space="preserve"> Gubug </v>
      </c>
      <c r="D271" s="161" t="str">
        <f>'PER TRIWULAN'!B266</f>
        <v>SD NEGERI 1 ROWOSARI</v>
      </c>
      <c r="E271" s="136">
        <f>'PER TRIWULAN'!L266</f>
        <v>20590000</v>
      </c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36">
        <f t="shared" si="12"/>
        <v>0</v>
      </c>
      <c r="U271" s="134">
        <f t="shared" si="13"/>
        <v>20590000</v>
      </c>
      <c r="V271" s="168">
        <f t="shared" si="14"/>
        <v>0</v>
      </c>
    </row>
    <row r="272" spans="2:22" hidden="1">
      <c r="B272" s="185">
        <f>'PER TRIWULAN'!A267</f>
        <v>262</v>
      </c>
      <c r="C272" s="160" t="str">
        <f>'PER TRIWULAN'!I267</f>
        <v xml:space="preserve"> Gubug </v>
      </c>
      <c r="D272" s="161" t="str">
        <f>'PER TRIWULAN'!B267</f>
        <v>SD NEGERI 1 NGROTO</v>
      </c>
      <c r="E272" s="136">
        <f>'PER TRIWULAN'!L267</f>
        <v>28275000</v>
      </c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36">
        <f t="shared" si="12"/>
        <v>0</v>
      </c>
      <c r="U272" s="134">
        <f t="shared" si="13"/>
        <v>28275000</v>
      </c>
      <c r="V272" s="168">
        <f t="shared" si="14"/>
        <v>0</v>
      </c>
    </row>
    <row r="273" spans="2:22" hidden="1">
      <c r="B273" s="185">
        <f>'PER TRIWULAN'!A268</f>
        <v>263</v>
      </c>
      <c r="C273" s="160" t="str">
        <f>'PER TRIWULAN'!I268</f>
        <v xml:space="preserve"> Gubug </v>
      </c>
      <c r="D273" s="161" t="str">
        <f>'PER TRIWULAN'!B268</f>
        <v>SD NEGERI 3 NGROTO</v>
      </c>
      <c r="E273" s="136">
        <f>'PER TRIWULAN'!L268</f>
        <v>29870000</v>
      </c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36">
        <f t="shared" si="12"/>
        <v>0</v>
      </c>
      <c r="U273" s="134">
        <f t="shared" si="13"/>
        <v>29870000</v>
      </c>
      <c r="V273" s="168">
        <f t="shared" si="14"/>
        <v>0</v>
      </c>
    </row>
    <row r="274" spans="2:22" hidden="1">
      <c r="B274" s="185">
        <f>'PER TRIWULAN'!A269</f>
        <v>264</v>
      </c>
      <c r="C274" s="160" t="str">
        <f>'PER TRIWULAN'!I269</f>
        <v xml:space="preserve"> Karangrayung </v>
      </c>
      <c r="D274" s="161" t="str">
        <f>'PER TRIWULAN'!B269</f>
        <v>SD NEGERI 1 DEMPEL</v>
      </c>
      <c r="E274" s="136">
        <f>'PER TRIWULAN'!L269</f>
        <v>28855000</v>
      </c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36">
        <f t="shared" si="12"/>
        <v>0</v>
      </c>
      <c r="U274" s="134">
        <f t="shared" si="13"/>
        <v>28855000</v>
      </c>
      <c r="V274" s="168">
        <f t="shared" si="14"/>
        <v>0</v>
      </c>
    </row>
    <row r="275" spans="2:22" hidden="1">
      <c r="B275" s="185">
        <f>'PER TRIWULAN'!A270</f>
        <v>265</v>
      </c>
      <c r="C275" s="160" t="str">
        <f>'PER TRIWULAN'!I270</f>
        <v xml:space="preserve"> Karangrayung </v>
      </c>
      <c r="D275" s="161" t="str">
        <f>'PER TRIWULAN'!B270</f>
        <v>SD NEGERI 1 KARANGRAYUNG</v>
      </c>
      <c r="E275" s="136">
        <f>'PER TRIWULAN'!L270</f>
        <v>22185000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36">
        <f t="shared" si="12"/>
        <v>0</v>
      </c>
      <c r="U275" s="134">
        <f t="shared" si="13"/>
        <v>22185000</v>
      </c>
      <c r="V275" s="168">
        <f t="shared" si="14"/>
        <v>0</v>
      </c>
    </row>
    <row r="276" spans="2:22" hidden="1">
      <c r="B276" s="185">
        <f>'PER TRIWULAN'!A271</f>
        <v>266</v>
      </c>
      <c r="C276" s="160" t="str">
        <f>'PER TRIWULAN'!I271</f>
        <v xml:space="preserve"> Karangrayung </v>
      </c>
      <c r="D276" s="161" t="str">
        <f>'PER TRIWULAN'!B271</f>
        <v>SD NEGERI 1 KETRO</v>
      </c>
      <c r="E276" s="136">
        <f>'PER TRIWULAN'!L271</f>
        <v>21895000</v>
      </c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36">
        <f t="shared" si="12"/>
        <v>0</v>
      </c>
      <c r="U276" s="134">
        <f t="shared" si="13"/>
        <v>21895000</v>
      </c>
      <c r="V276" s="168">
        <f t="shared" si="14"/>
        <v>0</v>
      </c>
    </row>
    <row r="277" spans="2:22" hidden="1">
      <c r="B277" s="185">
        <f>'PER TRIWULAN'!A272</f>
        <v>267</v>
      </c>
      <c r="C277" s="160" t="str">
        <f>'PER TRIWULAN'!I272</f>
        <v xml:space="preserve"> Karangrayung </v>
      </c>
      <c r="D277" s="161" t="str">
        <f>'PER TRIWULAN'!B272</f>
        <v>SD NEGERI 1 MANGIN</v>
      </c>
      <c r="E277" s="136">
        <f>'PER TRIWULAN'!L272</f>
        <v>15950000</v>
      </c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36">
        <f t="shared" si="12"/>
        <v>0</v>
      </c>
      <c r="U277" s="134">
        <f t="shared" si="13"/>
        <v>15950000</v>
      </c>
      <c r="V277" s="168">
        <f t="shared" si="14"/>
        <v>0</v>
      </c>
    </row>
    <row r="278" spans="2:22" hidden="1">
      <c r="B278" s="185">
        <f>'PER TRIWULAN'!A273</f>
        <v>268</v>
      </c>
      <c r="C278" s="160" t="str">
        <f>'PER TRIWULAN'!I273</f>
        <v xml:space="preserve"> Karangrayung </v>
      </c>
      <c r="D278" s="161" t="str">
        <f>'PER TRIWULAN'!B273</f>
        <v>SD NEGERI 1 MOJOAGUNG</v>
      </c>
      <c r="E278" s="136">
        <f>'PER TRIWULAN'!L273</f>
        <v>26245000</v>
      </c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36">
        <f t="shared" si="12"/>
        <v>0</v>
      </c>
      <c r="U278" s="134">
        <f t="shared" si="13"/>
        <v>26245000</v>
      </c>
      <c r="V278" s="168">
        <f t="shared" si="14"/>
        <v>0</v>
      </c>
    </row>
    <row r="279" spans="2:22" hidden="1">
      <c r="B279" s="185">
        <f>'PER TRIWULAN'!A274</f>
        <v>269</v>
      </c>
      <c r="C279" s="160" t="str">
        <f>'PER TRIWULAN'!I274</f>
        <v xml:space="preserve"> Karangrayung </v>
      </c>
      <c r="D279" s="161" t="str">
        <f>'PER TRIWULAN'!B274</f>
        <v>SD NEGERI 1 PANGKALAN</v>
      </c>
      <c r="E279" s="136">
        <f>'PER TRIWULAN'!L274</f>
        <v>16095000</v>
      </c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36">
        <f t="shared" si="12"/>
        <v>0</v>
      </c>
      <c r="U279" s="134">
        <f t="shared" si="13"/>
        <v>16095000</v>
      </c>
      <c r="V279" s="168">
        <f t="shared" si="14"/>
        <v>0</v>
      </c>
    </row>
    <row r="280" spans="2:22" hidden="1">
      <c r="B280" s="185">
        <f>'PER TRIWULAN'!A275</f>
        <v>270</v>
      </c>
      <c r="C280" s="160" t="str">
        <f>'PER TRIWULAN'!I275</f>
        <v xml:space="preserve"> Karangrayung </v>
      </c>
      <c r="D280" s="161" t="str">
        <f>'PER TRIWULAN'!B275</f>
        <v>SD NEGERI 1 PUTATNGANTEN</v>
      </c>
      <c r="E280" s="136">
        <f>'PER TRIWULAN'!L275</f>
        <v>32335000</v>
      </c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36">
        <f t="shared" si="12"/>
        <v>0</v>
      </c>
      <c r="U280" s="134">
        <f t="shared" si="13"/>
        <v>32335000</v>
      </c>
      <c r="V280" s="168">
        <f t="shared" si="14"/>
        <v>0</v>
      </c>
    </row>
    <row r="281" spans="2:22" hidden="1">
      <c r="B281" s="185">
        <f>'PER TRIWULAN'!A276</f>
        <v>271</v>
      </c>
      <c r="C281" s="160" t="str">
        <f>'PER TRIWULAN'!I276</f>
        <v xml:space="preserve"> Karangrayung </v>
      </c>
      <c r="D281" s="161" t="str">
        <f>'PER TRIWULAN'!B276</f>
        <v>SD NEGERI 1 RAWOH</v>
      </c>
      <c r="E281" s="136">
        <f>'PER TRIWULAN'!L276</f>
        <v>22040000</v>
      </c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36">
        <f t="shared" si="12"/>
        <v>0</v>
      </c>
      <c r="U281" s="134">
        <f t="shared" si="13"/>
        <v>22040000</v>
      </c>
      <c r="V281" s="168">
        <f t="shared" si="14"/>
        <v>0</v>
      </c>
    </row>
    <row r="282" spans="2:22" hidden="1">
      <c r="B282" s="185">
        <f>'PER TRIWULAN'!A277</f>
        <v>272</v>
      </c>
      <c r="C282" s="160" t="str">
        <f>'PER TRIWULAN'!I277</f>
        <v xml:space="preserve"> Karangrayung </v>
      </c>
      <c r="D282" s="161" t="str">
        <f>'PER TRIWULAN'!B277</f>
        <v>SD NEGERI 1 SENDANGHARJO</v>
      </c>
      <c r="E282" s="136">
        <f>'PER TRIWULAN'!L277</f>
        <v>35525000</v>
      </c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36">
        <f t="shared" si="12"/>
        <v>0</v>
      </c>
      <c r="U282" s="134">
        <f t="shared" si="13"/>
        <v>35525000</v>
      </c>
      <c r="V282" s="168">
        <f t="shared" si="14"/>
        <v>0</v>
      </c>
    </row>
    <row r="283" spans="2:22" hidden="1">
      <c r="B283" s="185">
        <f>'PER TRIWULAN'!A278</f>
        <v>273</v>
      </c>
      <c r="C283" s="160" t="str">
        <f>'PER TRIWULAN'!I278</f>
        <v xml:space="preserve"> Karangrayung </v>
      </c>
      <c r="D283" s="161" t="str">
        <f>'PER TRIWULAN'!B278</f>
        <v>SD NEGERI 1 TEMUREJO</v>
      </c>
      <c r="E283" s="136">
        <f>'PER TRIWULAN'!L278</f>
        <v>25810000</v>
      </c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36">
        <f t="shared" si="12"/>
        <v>0</v>
      </c>
      <c r="U283" s="134">
        <f t="shared" si="13"/>
        <v>25810000</v>
      </c>
      <c r="V283" s="168">
        <f t="shared" si="14"/>
        <v>0</v>
      </c>
    </row>
    <row r="284" spans="2:22" hidden="1">
      <c r="B284" s="185">
        <f>'PER TRIWULAN'!A279</f>
        <v>274</v>
      </c>
      <c r="C284" s="160" t="str">
        <f>'PER TRIWULAN'!I279</f>
        <v xml:space="preserve"> Karangrayung </v>
      </c>
      <c r="D284" s="161" t="str">
        <f>'PER TRIWULAN'!B279</f>
        <v>SD NEGERI 1 TERMAS</v>
      </c>
      <c r="E284" s="136">
        <f>'PER TRIWULAN'!L279</f>
        <v>29000000</v>
      </c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36">
        <f t="shared" si="12"/>
        <v>0</v>
      </c>
      <c r="U284" s="134">
        <f t="shared" si="13"/>
        <v>29000000</v>
      </c>
      <c r="V284" s="168">
        <f t="shared" si="14"/>
        <v>0</v>
      </c>
    </row>
    <row r="285" spans="2:22" hidden="1">
      <c r="B285" s="185">
        <f>'PER TRIWULAN'!A280</f>
        <v>275</v>
      </c>
      <c r="C285" s="160" t="str">
        <f>'PER TRIWULAN'!I280</f>
        <v xml:space="preserve"> Karangrayung </v>
      </c>
      <c r="D285" s="161" t="str">
        <f>'PER TRIWULAN'!B280</f>
        <v>SD NEGERI 2 KARANGRAYUNG</v>
      </c>
      <c r="E285" s="136">
        <f>'PER TRIWULAN'!L280</f>
        <v>16675000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36">
        <f t="shared" si="12"/>
        <v>0</v>
      </c>
      <c r="U285" s="134">
        <f t="shared" si="13"/>
        <v>16675000</v>
      </c>
      <c r="V285" s="168">
        <f t="shared" si="14"/>
        <v>0</v>
      </c>
    </row>
    <row r="286" spans="2:22" hidden="1">
      <c r="B286" s="185">
        <f>'PER TRIWULAN'!A281</f>
        <v>276</v>
      </c>
      <c r="C286" s="160" t="str">
        <f>'PER TRIWULAN'!I281</f>
        <v xml:space="preserve"> Karangrayung </v>
      </c>
      <c r="D286" s="161" t="str">
        <f>'PER TRIWULAN'!B281</f>
        <v>SD NEGERI 2 KETRO</v>
      </c>
      <c r="E286" s="136">
        <f>'PER TRIWULAN'!L281</f>
        <v>27550000</v>
      </c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36">
        <f t="shared" si="12"/>
        <v>0</v>
      </c>
      <c r="U286" s="134">
        <f t="shared" si="13"/>
        <v>27550000</v>
      </c>
      <c r="V286" s="168">
        <f t="shared" si="14"/>
        <v>0</v>
      </c>
    </row>
    <row r="287" spans="2:22" hidden="1">
      <c r="B287" s="185">
        <f>'PER TRIWULAN'!A282</f>
        <v>277</v>
      </c>
      <c r="C287" s="160" t="str">
        <f>'PER TRIWULAN'!I282</f>
        <v xml:space="preserve"> Karangrayung </v>
      </c>
      <c r="D287" s="161" t="str">
        <f>'PER TRIWULAN'!B282</f>
        <v>SD NEGERI 2 MANGIN</v>
      </c>
      <c r="E287" s="136">
        <f>'PER TRIWULAN'!L282</f>
        <v>16385000</v>
      </c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36">
        <f t="shared" si="12"/>
        <v>0</v>
      </c>
      <c r="U287" s="134">
        <f t="shared" si="13"/>
        <v>16385000</v>
      </c>
      <c r="V287" s="168">
        <f t="shared" si="14"/>
        <v>0</v>
      </c>
    </row>
    <row r="288" spans="2:22" hidden="1">
      <c r="B288" s="185">
        <f>'PER TRIWULAN'!A283</f>
        <v>278</v>
      </c>
      <c r="C288" s="160" t="str">
        <f>'PER TRIWULAN'!I283</f>
        <v xml:space="preserve"> Karangrayung </v>
      </c>
      <c r="D288" s="161" t="str">
        <f>'PER TRIWULAN'!B283</f>
        <v>SD NEGERI 2 MOJOAGUNG</v>
      </c>
      <c r="E288" s="136">
        <f>'PER TRIWULAN'!L283</f>
        <v>16675000</v>
      </c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36">
        <f t="shared" si="12"/>
        <v>0</v>
      </c>
      <c r="U288" s="134">
        <f t="shared" si="13"/>
        <v>16675000</v>
      </c>
      <c r="V288" s="168">
        <f t="shared" si="14"/>
        <v>0</v>
      </c>
    </row>
    <row r="289" spans="2:22" hidden="1">
      <c r="B289" s="185">
        <f>'PER TRIWULAN'!A284</f>
        <v>279</v>
      </c>
      <c r="C289" s="160" t="str">
        <f>'PER TRIWULAN'!I284</f>
        <v xml:space="preserve"> Karangrayung </v>
      </c>
      <c r="D289" s="161" t="str">
        <f>'PER TRIWULAN'!B284</f>
        <v>SD NEGERI 2 PANGKALAN</v>
      </c>
      <c r="E289" s="136">
        <f>'PER TRIWULAN'!L284</f>
        <v>19720000</v>
      </c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36">
        <f t="shared" si="12"/>
        <v>0</v>
      </c>
      <c r="U289" s="134">
        <f t="shared" si="13"/>
        <v>19720000</v>
      </c>
      <c r="V289" s="168">
        <f t="shared" si="14"/>
        <v>0</v>
      </c>
    </row>
    <row r="290" spans="2:22" hidden="1">
      <c r="B290" s="185">
        <f>'PER TRIWULAN'!A285</f>
        <v>280</v>
      </c>
      <c r="C290" s="160" t="str">
        <f>'PER TRIWULAN'!I285</f>
        <v xml:space="preserve"> Karangrayung </v>
      </c>
      <c r="D290" s="161" t="str">
        <f>'PER TRIWULAN'!B285</f>
        <v>SD NEGERI 2 PUTATNGANTEN</v>
      </c>
      <c r="E290" s="136">
        <f>'PER TRIWULAN'!L285</f>
        <v>22185000</v>
      </c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36">
        <f t="shared" si="12"/>
        <v>0</v>
      </c>
      <c r="U290" s="134">
        <f t="shared" si="13"/>
        <v>22185000</v>
      </c>
      <c r="V290" s="168">
        <f t="shared" si="14"/>
        <v>0</v>
      </c>
    </row>
    <row r="291" spans="2:22" hidden="1">
      <c r="B291" s="185">
        <f>'PER TRIWULAN'!A286</f>
        <v>281</v>
      </c>
      <c r="C291" s="160" t="str">
        <f>'PER TRIWULAN'!I286</f>
        <v xml:space="preserve"> Karangrayung </v>
      </c>
      <c r="D291" s="161" t="str">
        <f>'PER TRIWULAN'!B286</f>
        <v>SD NEGERI 2 RAWOH</v>
      </c>
      <c r="E291" s="136">
        <f>'PER TRIWULAN'!L286</f>
        <v>22620000</v>
      </c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36">
        <f t="shared" si="12"/>
        <v>0</v>
      </c>
      <c r="U291" s="134">
        <f t="shared" si="13"/>
        <v>22620000</v>
      </c>
      <c r="V291" s="168">
        <f t="shared" si="14"/>
        <v>0</v>
      </c>
    </row>
    <row r="292" spans="2:22" hidden="1">
      <c r="B292" s="185">
        <f>'PER TRIWULAN'!A287</f>
        <v>282</v>
      </c>
      <c r="C292" s="160" t="str">
        <f>'PER TRIWULAN'!I287</f>
        <v xml:space="preserve"> Karangrayung </v>
      </c>
      <c r="D292" s="161" t="str">
        <f>'PER TRIWULAN'!B287</f>
        <v>SD NEGERI 2 SENDANGHARJO</v>
      </c>
      <c r="E292" s="136">
        <f>'PER TRIWULAN'!L287</f>
        <v>9280000</v>
      </c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36">
        <f t="shared" si="12"/>
        <v>0</v>
      </c>
      <c r="U292" s="134">
        <f t="shared" si="13"/>
        <v>9280000</v>
      </c>
      <c r="V292" s="168">
        <f t="shared" si="14"/>
        <v>0</v>
      </c>
    </row>
    <row r="293" spans="2:22" hidden="1">
      <c r="B293" s="185">
        <f>'PER TRIWULAN'!A288</f>
        <v>283</v>
      </c>
      <c r="C293" s="160" t="str">
        <f>'PER TRIWULAN'!I288</f>
        <v xml:space="preserve"> Karangrayung </v>
      </c>
      <c r="D293" s="161" t="str">
        <f>'PER TRIWULAN'!B288</f>
        <v>SD NEGERI 2 TEMUREJO</v>
      </c>
      <c r="E293" s="136">
        <f>'PER TRIWULAN'!L288</f>
        <v>26245000</v>
      </c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36">
        <f t="shared" si="12"/>
        <v>0</v>
      </c>
      <c r="U293" s="134">
        <f t="shared" si="13"/>
        <v>26245000</v>
      </c>
      <c r="V293" s="168">
        <f t="shared" si="14"/>
        <v>0</v>
      </c>
    </row>
    <row r="294" spans="2:22" hidden="1">
      <c r="B294" s="185">
        <f>'PER TRIWULAN'!A289</f>
        <v>284</v>
      </c>
      <c r="C294" s="160" t="str">
        <f>'PER TRIWULAN'!I289</f>
        <v xml:space="preserve"> Karangrayung </v>
      </c>
      <c r="D294" s="161" t="str">
        <f>'PER TRIWULAN'!B289</f>
        <v>SD NEGERI 2 TERMAS</v>
      </c>
      <c r="E294" s="136">
        <f>'PER TRIWULAN'!L289</f>
        <v>18415000</v>
      </c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36">
        <f t="shared" si="12"/>
        <v>0</v>
      </c>
      <c r="U294" s="134">
        <f t="shared" si="13"/>
        <v>18415000</v>
      </c>
      <c r="V294" s="168">
        <f t="shared" si="14"/>
        <v>0</v>
      </c>
    </row>
    <row r="295" spans="2:22" hidden="1">
      <c r="B295" s="185">
        <f>'PER TRIWULAN'!A290</f>
        <v>285</v>
      </c>
      <c r="C295" s="160" t="str">
        <f>'PER TRIWULAN'!I290</f>
        <v xml:space="preserve"> Karangrayung </v>
      </c>
      <c r="D295" s="161" t="str">
        <f>'PER TRIWULAN'!B290</f>
        <v>SD NEGERI 3 KARANGRAYUNG</v>
      </c>
      <c r="E295" s="136">
        <f>'PER TRIWULAN'!L290</f>
        <v>17690000</v>
      </c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36">
        <f t="shared" si="12"/>
        <v>0</v>
      </c>
      <c r="U295" s="134">
        <f t="shared" si="13"/>
        <v>17690000</v>
      </c>
      <c r="V295" s="168">
        <f t="shared" si="14"/>
        <v>0</v>
      </c>
    </row>
    <row r="296" spans="2:22" hidden="1">
      <c r="B296" s="185">
        <f>'PER TRIWULAN'!A291</f>
        <v>286</v>
      </c>
      <c r="C296" s="160" t="str">
        <f>'PER TRIWULAN'!I291</f>
        <v xml:space="preserve"> Karangrayung </v>
      </c>
      <c r="D296" s="161" t="str">
        <f>'PER TRIWULAN'!B291</f>
        <v>SD NEGERI 3 KETRO</v>
      </c>
      <c r="E296" s="136">
        <f>'PER TRIWULAN'!L291</f>
        <v>31900000</v>
      </c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36">
        <f t="shared" si="12"/>
        <v>0</v>
      </c>
      <c r="U296" s="134">
        <f t="shared" si="13"/>
        <v>31900000</v>
      </c>
      <c r="V296" s="168">
        <f t="shared" si="14"/>
        <v>0</v>
      </c>
    </row>
    <row r="297" spans="2:22" hidden="1">
      <c r="B297" s="185">
        <f>'PER TRIWULAN'!A292</f>
        <v>287</v>
      </c>
      <c r="C297" s="160" t="str">
        <f>'PER TRIWULAN'!I292</f>
        <v xml:space="preserve"> Karangrayung </v>
      </c>
      <c r="D297" s="161" t="str">
        <f>'PER TRIWULAN'!B292</f>
        <v>SD NEGERI 3 MANGIN</v>
      </c>
      <c r="E297" s="136">
        <f>'PER TRIWULAN'!L292</f>
        <v>35090000</v>
      </c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36">
        <f t="shared" si="12"/>
        <v>0</v>
      </c>
      <c r="U297" s="134">
        <f t="shared" si="13"/>
        <v>35090000</v>
      </c>
      <c r="V297" s="168">
        <f t="shared" si="14"/>
        <v>0</v>
      </c>
    </row>
    <row r="298" spans="2:22" hidden="1">
      <c r="B298" s="185">
        <f>'PER TRIWULAN'!A293</f>
        <v>288</v>
      </c>
      <c r="C298" s="160" t="str">
        <f>'PER TRIWULAN'!I293</f>
        <v xml:space="preserve"> Karangrayung </v>
      </c>
      <c r="D298" s="161" t="str">
        <f>'PER TRIWULAN'!B293</f>
        <v>SD NEGERI 3 MOJOAGUNG</v>
      </c>
      <c r="E298" s="136">
        <f>'PER TRIWULAN'!L293</f>
        <v>24795000</v>
      </c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36">
        <f t="shared" si="12"/>
        <v>0</v>
      </c>
      <c r="U298" s="134">
        <f t="shared" si="13"/>
        <v>24795000</v>
      </c>
      <c r="V298" s="168">
        <f t="shared" si="14"/>
        <v>0</v>
      </c>
    </row>
    <row r="299" spans="2:22" hidden="1">
      <c r="B299" s="185">
        <f>'PER TRIWULAN'!A294</f>
        <v>289</v>
      </c>
      <c r="C299" s="160" t="str">
        <f>'PER TRIWULAN'!I294</f>
        <v xml:space="preserve"> Karangrayung </v>
      </c>
      <c r="D299" s="161" t="str">
        <f>'PER TRIWULAN'!B294</f>
        <v>SD NEGERI 3 SENDANGHARJO</v>
      </c>
      <c r="E299" s="136">
        <f>'PER TRIWULAN'!L294</f>
        <v>29725000</v>
      </c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36">
        <f t="shared" si="12"/>
        <v>0</v>
      </c>
      <c r="U299" s="134">
        <f t="shared" si="13"/>
        <v>29725000</v>
      </c>
      <c r="V299" s="168">
        <f t="shared" si="14"/>
        <v>0</v>
      </c>
    </row>
    <row r="300" spans="2:22" hidden="1">
      <c r="B300" s="185">
        <f>'PER TRIWULAN'!A295</f>
        <v>290</v>
      </c>
      <c r="C300" s="160" t="str">
        <f>'PER TRIWULAN'!I295</f>
        <v xml:space="preserve"> Karangrayung </v>
      </c>
      <c r="D300" s="161" t="str">
        <f>'PER TRIWULAN'!B295</f>
        <v>SD NEGERI 4 KARANGRAYUNG</v>
      </c>
      <c r="E300" s="136">
        <f>'PER TRIWULAN'!L295</f>
        <v>31030000</v>
      </c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36">
        <f t="shared" si="12"/>
        <v>0</v>
      </c>
      <c r="U300" s="134">
        <f t="shared" si="13"/>
        <v>31030000</v>
      </c>
      <c r="V300" s="168">
        <f t="shared" si="14"/>
        <v>0</v>
      </c>
    </row>
    <row r="301" spans="2:22" hidden="1">
      <c r="B301" s="185">
        <f>'PER TRIWULAN'!A296</f>
        <v>291</v>
      </c>
      <c r="C301" s="160" t="str">
        <f>'PER TRIWULAN'!I296</f>
        <v xml:space="preserve"> Karangrayung </v>
      </c>
      <c r="D301" s="161" t="str">
        <f>'PER TRIWULAN'!B296</f>
        <v>SD NEGERI 4 KETRO</v>
      </c>
      <c r="E301" s="136">
        <f>'PER TRIWULAN'!L296</f>
        <v>25810000</v>
      </c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36">
        <f t="shared" si="12"/>
        <v>0</v>
      </c>
      <c r="U301" s="134">
        <f t="shared" si="13"/>
        <v>25810000</v>
      </c>
      <c r="V301" s="168">
        <f t="shared" si="14"/>
        <v>0</v>
      </c>
    </row>
    <row r="302" spans="2:22" hidden="1">
      <c r="B302" s="185">
        <f>'PER TRIWULAN'!A297</f>
        <v>292</v>
      </c>
      <c r="C302" s="160" t="str">
        <f>'PER TRIWULAN'!I297</f>
        <v xml:space="preserve"> Karangrayung </v>
      </c>
      <c r="D302" s="161" t="str">
        <f>'PER TRIWULAN'!B297</f>
        <v>SD NEGERI 4 MANGIN</v>
      </c>
      <c r="E302" s="136">
        <f>'PER TRIWULAN'!L297</f>
        <v>16965000</v>
      </c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36">
        <f t="shared" si="12"/>
        <v>0</v>
      </c>
      <c r="U302" s="134">
        <f t="shared" si="13"/>
        <v>16965000</v>
      </c>
      <c r="V302" s="168">
        <f t="shared" si="14"/>
        <v>0</v>
      </c>
    </row>
    <row r="303" spans="2:22" hidden="1">
      <c r="B303" s="185">
        <f>'PER TRIWULAN'!A298</f>
        <v>293</v>
      </c>
      <c r="C303" s="160" t="str">
        <f>'PER TRIWULAN'!I298</f>
        <v xml:space="preserve"> Karangrayung </v>
      </c>
      <c r="D303" s="161" t="str">
        <f>'PER TRIWULAN'!B298</f>
        <v>SD NEGERI 4 MOJOAGUNG</v>
      </c>
      <c r="E303" s="136">
        <f>'PER TRIWULAN'!L298</f>
        <v>31755000</v>
      </c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36">
        <f t="shared" si="12"/>
        <v>0</v>
      </c>
      <c r="U303" s="134">
        <f t="shared" si="13"/>
        <v>31755000</v>
      </c>
      <c r="V303" s="168">
        <f t="shared" si="14"/>
        <v>0</v>
      </c>
    </row>
    <row r="304" spans="2:22" hidden="1">
      <c r="B304" s="185">
        <f>'PER TRIWULAN'!A299</f>
        <v>294</v>
      </c>
      <c r="C304" s="160" t="str">
        <f>'PER TRIWULAN'!I299</f>
        <v xml:space="preserve"> Karangrayung </v>
      </c>
      <c r="D304" s="161" t="str">
        <f>'PER TRIWULAN'!B299</f>
        <v>SD NEGERI 4 SENDANGHARJO</v>
      </c>
      <c r="E304" s="136">
        <f>'PER TRIWULAN'!L299</f>
        <v>22910000</v>
      </c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36">
        <f t="shared" si="12"/>
        <v>0</v>
      </c>
      <c r="U304" s="134">
        <f t="shared" si="13"/>
        <v>22910000</v>
      </c>
      <c r="V304" s="168">
        <f t="shared" si="14"/>
        <v>0</v>
      </c>
    </row>
    <row r="305" spans="2:22" hidden="1">
      <c r="B305" s="185">
        <f>'PER TRIWULAN'!A300</f>
        <v>295</v>
      </c>
      <c r="C305" s="160" t="str">
        <f>'PER TRIWULAN'!I300</f>
        <v xml:space="preserve"> Karangrayung </v>
      </c>
      <c r="D305" s="161" t="str">
        <f>'PER TRIWULAN'!B300</f>
        <v>SD NEGERI 5 KARANGRAYUNG</v>
      </c>
      <c r="E305" s="136">
        <f>'PER TRIWULAN'!L300</f>
        <v>32480000</v>
      </c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36">
        <f t="shared" si="12"/>
        <v>0</v>
      </c>
      <c r="U305" s="134">
        <f t="shared" si="13"/>
        <v>32480000</v>
      </c>
      <c r="V305" s="168">
        <f t="shared" si="14"/>
        <v>0</v>
      </c>
    </row>
    <row r="306" spans="2:22" hidden="1">
      <c r="B306" s="185">
        <f>'PER TRIWULAN'!A301</f>
        <v>296</v>
      </c>
      <c r="C306" s="160" t="str">
        <f>'PER TRIWULAN'!I301</f>
        <v xml:space="preserve"> Karangrayung </v>
      </c>
      <c r="D306" s="161" t="str">
        <f>'PER TRIWULAN'!B301</f>
        <v>SD NEGERI 5 KETRO</v>
      </c>
      <c r="E306" s="136">
        <f>'PER TRIWULAN'!L301</f>
        <v>24360000</v>
      </c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36">
        <f t="shared" si="12"/>
        <v>0</v>
      </c>
      <c r="U306" s="134">
        <f t="shared" si="13"/>
        <v>24360000</v>
      </c>
      <c r="V306" s="168">
        <f t="shared" si="14"/>
        <v>0</v>
      </c>
    </row>
    <row r="307" spans="2:22" hidden="1">
      <c r="B307" s="185">
        <f>'PER TRIWULAN'!A302</f>
        <v>297</v>
      </c>
      <c r="C307" s="160" t="str">
        <f>'PER TRIWULAN'!I302</f>
        <v xml:space="preserve"> Karangrayung </v>
      </c>
      <c r="D307" s="161" t="str">
        <f>'PER TRIWULAN'!B302</f>
        <v>SD NEGERI 6 KARANGRAYUNG</v>
      </c>
      <c r="E307" s="136">
        <f>'PER TRIWULAN'!L302</f>
        <v>31465000</v>
      </c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36">
        <f t="shared" si="12"/>
        <v>0</v>
      </c>
      <c r="U307" s="134">
        <f t="shared" si="13"/>
        <v>31465000</v>
      </c>
      <c r="V307" s="168">
        <f t="shared" si="14"/>
        <v>0</v>
      </c>
    </row>
    <row r="308" spans="2:22" hidden="1">
      <c r="B308" s="185">
        <f>'PER TRIWULAN'!A303</f>
        <v>298</v>
      </c>
      <c r="C308" s="160" t="str">
        <f>'PER TRIWULAN'!I303</f>
        <v xml:space="preserve"> Karangrayung </v>
      </c>
      <c r="D308" s="161" t="str">
        <f>'PER TRIWULAN'!B303</f>
        <v>SD NEGERI 6 NAMPU</v>
      </c>
      <c r="E308" s="136">
        <f>'PER TRIWULAN'!L303</f>
        <v>20300000</v>
      </c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36">
        <f t="shared" si="12"/>
        <v>0</v>
      </c>
      <c r="U308" s="134">
        <f t="shared" si="13"/>
        <v>20300000</v>
      </c>
      <c r="V308" s="168">
        <f t="shared" si="14"/>
        <v>0</v>
      </c>
    </row>
    <row r="309" spans="2:22" hidden="1">
      <c r="B309" s="185">
        <f>'PER TRIWULAN'!A304</f>
        <v>299</v>
      </c>
      <c r="C309" s="160" t="str">
        <f>'PER TRIWULAN'!I304</f>
        <v xml:space="preserve"> Karangrayung </v>
      </c>
      <c r="D309" s="161" t="str">
        <f>'PER TRIWULAN'!B304</f>
        <v>SD NEGERI 7 KARANGRAYUNG</v>
      </c>
      <c r="E309" s="136">
        <f>'PER TRIWULAN'!L304</f>
        <v>21315000</v>
      </c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36">
        <f t="shared" si="12"/>
        <v>0</v>
      </c>
      <c r="U309" s="134">
        <f t="shared" si="13"/>
        <v>21315000</v>
      </c>
      <c r="V309" s="168">
        <f t="shared" si="14"/>
        <v>0</v>
      </c>
    </row>
    <row r="310" spans="2:22" hidden="1">
      <c r="B310" s="185">
        <f>'PER TRIWULAN'!A305</f>
        <v>300</v>
      </c>
      <c r="C310" s="160" t="str">
        <f>'PER TRIWULAN'!I305</f>
        <v xml:space="preserve"> Karangrayung </v>
      </c>
      <c r="D310" s="161" t="str">
        <f>'PER TRIWULAN'!B305</f>
        <v>SD NEGERI 1 CEKEL</v>
      </c>
      <c r="E310" s="136">
        <f>'PER TRIWULAN'!L305</f>
        <v>22620000</v>
      </c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36">
        <f t="shared" si="12"/>
        <v>0</v>
      </c>
      <c r="U310" s="134">
        <f t="shared" si="13"/>
        <v>22620000</v>
      </c>
      <c r="V310" s="168">
        <f t="shared" si="14"/>
        <v>0</v>
      </c>
    </row>
    <row r="311" spans="2:22" hidden="1">
      <c r="B311" s="185">
        <f>'PER TRIWULAN'!A306</f>
        <v>301</v>
      </c>
      <c r="C311" s="160" t="str">
        <f>'PER TRIWULAN'!I306</f>
        <v xml:space="preserve"> Karangrayung </v>
      </c>
      <c r="D311" s="161" t="str">
        <f>'PER TRIWULAN'!B306</f>
        <v>SD NEGERI 2 CEKEL</v>
      </c>
      <c r="E311" s="136">
        <f>'PER TRIWULAN'!L306</f>
        <v>17835000</v>
      </c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36">
        <f t="shared" si="12"/>
        <v>0</v>
      </c>
      <c r="U311" s="134">
        <f t="shared" si="13"/>
        <v>17835000</v>
      </c>
      <c r="V311" s="168">
        <f t="shared" si="14"/>
        <v>0</v>
      </c>
    </row>
    <row r="312" spans="2:22" hidden="1">
      <c r="B312" s="185">
        <f>'PER TRIWULAN'!A307</f>
        <v>302</v>
      </c>
      <c r="C312" s="160" t="str">
        <f>'PER TRIWULAN'!I307</f>
        <v xml:space="preserve"> Karangrayung </v>
      </c>
      <c r="D312" s="161" t="str">
        <f>'PER TRIWULAN'!B307</f>
        <v>SD NEGERI 1 GUNUNG TUMPENG</v>
      </c>
      <c r="E312" s="136">
        <f>'PER TRIWULAN'!L307</f>
        <v>22475000</v>
      </c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36">
        <f t="shared" si="12"/>
        <v>0</v>
      </c>
      <c r="U312" s="134">
        <f t="shared" si="13"/>
        <v>22475000</v>
      </c>
      <c r="V312" s="168">
        <f t="shared" si="14"/>
        <v>0</v>
      </c>
    </row>
    <row r="313" spans="2:22" hidden="1">
      <c r="B313" s="185">
        <f>'PER TRIWULAN'!A308</f>
        <v>303</v>
      </c>
      <c r="C313" s="160" t="str">
        <f>'PER TRIWULAN'!I308</f>
        <v xml:space="preserve"> Karangrayung </v>
      </c>
      <c r="D313" s="161" t="str">
        <f>'PER TRIWULAN'!B308</f>
        <v>SD NEGERI 2 GUNUNG TUMPENG</v>
      </c>
      <c r="E313" s="136">
        <f>'PER TRIWULAN'!L308</f>
        <v>17835000</v>
      </c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36">
        <f t="shared" si="12"/>
        <v>0</v>
      </c>
      <c r="U313" s="134">
        <f t="shared" si="13"/>
        <v>17835000</v>
      </c>
      <c r="V313" s="168">
        <f t="shared" si="14"/>
        <v>0</v>
      </c>
    </row>
    <row r="314" spans="2:22" hidden="1">
      <c r="B314" s="185">
        <f>'PER TRIWULAN'!A309</f>
        <v>304</v>
      </c>
      <c r="C314" s="160" t="str">
        <f>'PER TRIWULAN'!I309</f>
        <v xml:space="preserve"> Karangrayung </v>
      </c>
      <c r="D314" s="161" t="str">
        <f>'PER TRIWULAN'!B309</f>
        <v>SD NEGERI 3 GUNUNGTUNPENG</v>
      </c>
      <c r="E314" s="136">
        <f>'PER TRIWULAN'!L309</f>
        <v>13050000</v>
      </c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36">
        <f t="shared" si="12"/>
        <v>0</v>
      </c>
      <c r="U314" s="134">
        <f t="shared" si="13"/>
        <v>13050000</v>
      </c>
      <c r="V314" s="168">
        <f t="shared" si="14"/>
        <v>0</v>
      </c>
    </row>
    <row r="315" spans="2:22" hidden="1">
      <c r="B315" s="185">
        <f>'PER TRIWULAN'!A310</f>
        <v>305</v>
      </c>
      <c r="C315" s="160" t="str">
        <f>'PER TRIWULAN'!I310</f>
        <v xml:space="preserve"> Karangrayung </v>
      </c>
      <c r="D315" s="161" t="str">
        <f>'PER TRIWULAN'!B310</f>
        <v>SD NEGERI JETIS</v>
      </c>
      <c r="E315" s="136">
        <f>'PER TRIWULAN'!L310</f>
        <v>27985000</v>
      </c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36">
        <f t="shared" si="12"/>
        <v>0</v>
      </c>
      <c r="U315" s="134">
        <f t="shared" si="13"/>
        <v>27985000</v>
      </c>
      <c r="V315" s="168">
        <f t="shared" si="14"/>
        <v>0</v>
      </c>
    </row>
    <row r="316" spans="2:22" hidden="1">
      <c r="B316" s="185">
        <f>'PER TRIWULAN'!A311</f>
        <v>306</v>
      </c>
      <c r="C316" s="160" t="str">
        <f>'PER TRIWULAN'!I311</f>
        <v xml:space="preserve"> Karangrayung </v>
      </c>
      <c r="D316" s="161" t="str">
        <f>'PER TRIWULAN'!B311</f>
        <v>SD NEGERI 1 KARANGANYAR</v>
      </c>
      <c r="E316" s="136">
        <f>'PER TRIWULAN'!L311</f>
        <v>23780000</v>
      </c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36">
        <f t="shared" si="12"/>
        <v>0</v>
      </c>
      <c r="U316" s="134">
        <f t="shared" si="13"/>
        <v>23780000</v>
      </c>
      <c r="V316" s="168">
        <f t="shared" si="14"/>
        <v>0</v>
      </c>
    </row>
    <row r="317" spans="2:22" hidden="1">
      <c r="B317" s="185">
        <f>'PER TRIWULAN'!A312</f>
        <v>307</v>
      </c>
      <c r="C317" s="160" t="str">
        <f>'PER TRIWULAN'!I312</f>
        <v xml:space="preserve"> Karangrayung </v>
      </c>
      <c r="D317" s="161" t="str">
        <f>'PER TRIWULAN'!B312</f>
        <v>SD NEGERI 2 KARANGANYAR</v>
      </c>
      <c r="E317" s="136">
        <f>'PER TRIWULAN'!L312</f>
        <v>22330000</v>
      </c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36">
        <f t="shared" si="12"/>
        <v>0</v>
      </c>
      <c r="U317" s="134">
        <f t="shared" si="13"/>
        <v>22330000</v>
      </c>
      <c r="V317" s="168">
        <f t="shared" si="14"/>
        <v>0</v>
      </c>
    </row>
    <row r="318" spans="2:22" hidden="1">
      <c r="B318" s="185">
        <f>'PER TRIWULAN'!A313</f>
        <v>308</v>
      </c>
      <c r="C318" s="160" t="str">
        <f>'PER TRIWULAN'!I313</f>
        <v xml:space="preserve"> Karangrayung </v>
      </c>
      <c r="D318" s="161" t="str">
        <f>'PER TRIWULAN'!B313</f>
        <v>SD NEGERI 1 KARANGSONO</v>
      </c>
      <c r="E318" s="136">
        <f>'PER TRIWULAN'!L313</f>
        <v>20590000</v>
      </c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36">
        <f t="shared" si="12"/>
        <v>0</v>
      </c>
      <c r="U318" s="134">
        <f t="shared" si="13"/>
        <v>20590000</v>
      </c>
      <c r="V318" s="168">
        <f t="shared" si="14"/>
        <v>0</v>
      </c>
    </row>
    <row r="319" spans="2:22" hidden="1">
      <c r="B319" s="185">
        <f>'PER TRIWULAN'!A314</f>
        <v>309</v>
      </c>
      <c r="C319" s="160" t="str">
        <f>'PER TRIWULAN'!I314</f>
        <v xml:space="preserve"> Karangrayung </v>
      </c>
      <c r="D319" s="161" t="str">
        <f>'PER TRIWULAN'!B314</f>
        <v>SD NEGERI 2 KARANGSONO</v>
      </c>
      <c r="E319" s="136">
        <f>'PER TRIWULAN'!L314</f>
        <v>13340000</v>
      </c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36">
        <f t="shared" si="12"/>
        <v>0</v>
      </c>
      <c r="U319" s="134">
        <f t="shared" si="13"/>
        <v>13340000</v>
      </c>
      <c r="V319" s="168">
        <f t="shared" si="14"/>
        <v>0</v>
      </c>
    </row>
    <row r="320" spans="2:22" hidden="1">
      <c r="B320" s="185">
        <f>'PER TRIWULAN'!A315</f>
        <v>310</v>
      </c>
      <c r="C320" s="160" t="str">
        <f>'PER TRIWULAN'!I315</f>
        <v xml:space="preserve"> Karangrayung </v>
      </c>
      <c r="D320" s="161" t="str">
        <f>'PER TRIWULAN'!B315</f>
        <v>SD NEGERI 3 KARANGSONO</v>
      </c>
      <c r="E320" s="136">
        <f>'PER TRIWULAN'!L315</f>
        <v>29145000</v>
      </c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36">
        <f t="shared" si="12"/>
        <v>0</v>
      </c>
      <c r="U320" s="134">
        <f t="shared" si="13"/>
        <v>29145000</v>
      </c>
      <c r="V320" s="168">
        <f t="shared" si="14"/>
        <v>0</v>
      </c>
    </row>
    <row r="321" spans="2:22" hidden="1">
      <c r="B321" s="185">
        <f>'PER TRIWULAN'!A316</f>
        <v>311</v>
      </c>
      <c r="C321" s="160" t="str">
        <f>'PER TRIWULAN'!I316</f>
        <v xml:space="preserve"> Karangrayung </v>
      </c>
      <c r="D321" s="161" t="str">
        <f>'PER TRIWULAN'!B316</f>
        <v>SD NEGERI 4 KARANGSONO</v>
      </c>
      <c r="E321" s="136">
        <f>'PER TRIWULAN'!L316</f>
        <v>18125000</v>
      </c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36">
        <f t="shared" si="12"/>
        <v>0</v>
      </c>
      <c r="U321" s="134">
        <f t="shared" si="13"/>
        <v>18125000</v>
      </c>
      <c r="V321" s="168">
        <f t="shared" si="14"/>
        <v>0</v>
      </c>
    </row>
    <row r="322" spans="2:22" hidden="1">
      <c r="B322" s="185">
        <f>'PER TRIWULAN'!A317</f>
        <v>312</v>
      </c>
      <c r="C322" s="160" t="str">
        <f>'PER TRIWULAN'!I317</f>
        <v xml:space="preserve"> Karangrayung </v>
      </c>
      <c r="D322" s="161" t="str">
        <f>'PER TRIWULAN'!B317</f>
        <v>SD NEGERI LB MOJOAGUNG</v>
      </c>
      <c r="E322" s="136">
        <f>'PER TRIWULAN'!L317</f>
        <v>7830000</v>
      </c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36">
        <f t="shared" si="12"/>
        <v>0</v>
      </c>
      <c r="U322" s="134">
        <f t="shared" si="13"/>
        <v>7830000</v>
      </c>
      <c r="V322" s="168">
        <f t="shared" si="14"/>
        <v>0</v>
      </c>
    </row>
    <row r="323" spans="2:22" hidden="1">
      <c r="B323" s="185">
        <f>'PER TRIWULAN'!A318</f>
        <v>313</v>
      </c>
      <c r="C323" s="160" t="str">
        <f>'PER TRIWULAN'!I318</f>
        <v xml:space="preserve"> Karangrayung </v>
      </c>
      <c r="D323" s="161" t="str">
        <f>'PER TRIWULAN'!B318</f>
        <v>SD NEGERI 1 NAMPU</v>
      </c>
      <c r="E323" s="136">
        <f>'PER TRIWULAN'!L318</f>
        <v>20735000</v>
      </c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36">
        <f t="shared" si="12"/>
        <v>0</v>
      </c>
      <c r="U323" s="134">
        <f t="shared" si="13"/>
        <v>20735000</v>
      </c>
      <c r="V323" s="168">
        <f t="shared" si="14"/>
        <v>0</v>
      </c>
    </row>
    <row r="324" spans="2:22" hidden="1">
      <c r="B324" s="185">
        <f>'PER TRIWULAN'!A319</f>
        <v>314</v>
      </c>
      <c r="C324" s="160" t="str">
        <f>'PER TRIWULAN'!I319</f>
        <v xml:space="preserve"> Karangrayung </v>
      </c>
      <c r="D324" s="161" t="str">
        <f>'PER TRIWULAN'!B319</f>
        <v>SD NEGERI 3 NAMPU</v>
      </c>
      <c r="E324" s="136">
        <f>'PER TRIWULAN'!L319</f>
        <v>36685000</v>
      </c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36">
        <f t="shared" si="12"/>
        <v>0</v>
      </c>
      <c r="U324" s="134">
        <f t="shared" si="13"/>
        <v>36685000</v>
      </c>
      <c r="V324" s="168">
        <f t="shared" si="14"/>
        <v>0</v>
      </c>
    </row>
    <row r="325" spans="2:22" hidden="1">
      <c r="B325" s="185">
        <f>'PER TRIWULAN'!A320</f>
        <v>315</v>
      </c>
      <c r="C325" s="160" t="str">
        <f>'PER TRIWULAN'!I320</f>
        <v xml:space="preserve"> Karangrayung </v>
      </c>
      <c r="D325" s="161" t="str">
        <f>'PER TRIWULAN'!B320</f>
        <v>SD NEGERI 4 NAMPU</v>
      </c>
      <c r="E325" s="136">
        <f>'PER TRIWULAN'!L320</f>
        <v>9135000</v>
      </c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36">
        <f t="shared" si="12"/>
        <v>0</v>
      </c>
      <c r="U325" s="134">
        <f t="shared" si="13"/>
        <v>9135000</v>
      </c>
      <c r="V325" s="168">
        <f t="shared" si="14"/>
        <v>0</v>
      </c>
    </row>
    <row r="326" spans="2:22" hidden="1">
      <c r="B326" s="185">
        <f>'PER TRIWULAN'!A321</f>
        <v>316</v>
      </c>
      <c r="C326" s="160" t="str">
        <f>'PER TRIWULAN'!I321</f>
        <v xml:space="preserve"> Karangrayung </v>
      </c>
      <c r="D326" s="161" t="str">
        <f>'PER TRIWULAN'!B321</f>
        <v>SD NEGERI 5 NAMPU</v>
      </c>
      <c r="E326" s="136">
        <f>'PER TRIWULAN'!L321</f>
        <v>10875000</v>
      </c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36">
        <f t="shared" si="12"/>
        <v>0</v>
      </c>
      <c r="U326" s="134">
        <f t="shared" si="13"/>
        <v>10875000</v>
      </c>
      <c r="V326" s="168">
        <f t="shared" si="14"/>
        <v>0</v>
      </c>
    </row>
    <row r="327" spans="2:22" hidden="1">
      <c r="B327" s="185">
        <f>'PER TRIWULAN'!A322</f>
        <v>317</v>
      </c>
      <c r="C327" s="160" t="str">
        <f>'PER TRIWULAN'!I322</f>
        <v xml:space="preserve"> Karangrayung </v>
      </c>
      <c r="D327" s="161" t="str">
        <f>'PER TRIWULAN'!B322</f>
        <v>SD NEGERI 7 NAMPU</v>
      </c>
      <c r="E327" s="136">
        <f>'PER TRIWULAN'!L322</f>
        <v>13340000</v>
      </c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36">
        <f t="shared" si="12"/>
        <v>0</v>
      </c>
      <c r="U327" s="134">
        <f t="shared" si="13"/>
        <v>13340000</v>
      </c>
      <c r="V327" s="168">
        <f t="shared" si="14"/>
        <v>0</v>
      </c>
    </row>
    <row r="328" spans="2:22" hidden="1">
      <c r="B328" s="185">
        <f>'PER TRIWULAN'!A323</f>
        <v>318</v>
      </c>
      <c r="C328" s="160" t="str">
        <f>'PER TRIWULAN'!I323</f>
        <v xml:space="preserve"> Karangrayung </v>
      </c>
      <c r="D328" s="161" t="str">
        <f>'PER TRIWULAN'!B323</f>
        <v>SD NEGERI PARAKAN</v>
      </c>
      <c r="E328" s="136">
        <f>'PER TRIWULAN'!L323</f>
        <v>32770000</v>
      </c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36">
        <f t="shared" si="12"/>
        <v>0</v>
      </c>
      <c r="U328" s="134">
        <f t="shared" si="13"/>
        <v>32770000</v>
      </c>
      <c r="V328" s="168">
        <f t="shared" si="14"/>
        <v>0</v>
      </c>
    </row>
    <row r="329" spans="2:22" hidden="1">
      <c r="B329" s="185">
        <f>'PER TRIWULAN'!A324</f>
        <v>319</v>
      </c>
      <c r="C329" s="160" t="str">
        <f>'PER TRIWULAN'!I324</f>
        <v xml:space="preserve"> Karangrayung </v>
      </c>
      <c r="D329" s="161" t="str">
        <f>'PER TRIWULAN'!B324</f>
        <v>SD NEGERI 5 SENDANGHARJO</v>
      </c>
      <c r="E329" s="136">
        <f>'PER TRIWULAN'!L324</f>
        <v>13775000</v>
      </c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36">
        <f t="shared" si="12"/>
        <v>0</v>
      </c>
      <c r="U329" s="134">
        <f t="shared" si="13"/>
        <v>13775000</v>
      </c>
      <c r="V329" s="168">
        <f t="shared" si="14"/>
        <v>0</v>
      </c>
    </row>
    <row r="330" spans="2:22" hidden="1">
      <c r="B330" s="185">
        <f>'PER TRIWULAN'!A325</f>
        <v>320</v>
      </c>
      <c r="C330" s="160" t="str">
        <f>'PER TRIWULAN'!I325</f>
        <v xml:space="preserve"> Karangrayung </v>
      </c>
      <c r="D330" s="161" t="str">
        <f>'PER TRIWULAN'!B325</f>
        <v>SD NEGERI 1 TELAWAH</v>
      </c>
      <c r="E330" s="136">
        <f>'PER TRIWULAN'!L325</f>
        <v>18415000</v>
      </c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36">
        <f t="shared" si="12"/>
        <v>0</v>
      </c>
      <c r="U330" s="134">
        <f t="shared" si="13"/>
        <v>18415000</v>
      </c>
      <c r="V330" s="168">
        <f t="shared" si="14"/>
        <v>0</v>
      </c>
    </row>
    <row r="331" spans="2:22" hidden="1">
      <c r="B331" s="185">
        <f>'PER TRIWULAN'!A326</f>
        <v>321</v>
      </c>
      <c r="C331" s="160" t="str">
        <f>'PER TRIWULAN'!I326</f>
        <v xml:space="preserve"> Karangrayung </v>
      </c>
      <c r="D331" s="161" t="str">
        <f>'PER TRIWULAN'!B326</f>
        <v>SD NEGERI 2 TELAWAH</v>
      </c>
      <c r="E331" s="136">
        <f>'PER TRIWULAN'!L326</f>
        <v>23200000</v>
      </c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36">
        <f t="shared" si="12"/>
        <v>0</v>
      </c>
      <c r="U331" s="134">
        <f t="shared" si="13"/>
        <v>23200000</v>
      </c>
      <c r="V331" s="168">
        <f t="shared" si="14"/>
        <v>0</v>
      </c>
    </row>
    <row r="332" spans="2:22" hidden="1">
      <c r="B332" s="185">
        <f>'PER TRIWULAN'!A327</f>
        <v>322</v>
      </c>
      <c r="C332" s="160" t="str">
        <f>'PER TRIWULAN'!I327</f>
        <v xml:space="preserve"> Karangrayung </v>
      </c>
      <c r="D332" s="161" t="str">
        <f>'PER TRIWULAN'!B327</f>
        <v>SD NEGERI 3 TELAWAH</v>
      </c>
      <c r="E332" s="136">
        <f>'PER TRIWULAN'!L327</f>
        <v>12325000</v>
      </c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36">
        <f t="shared" ref="T332:T395" si="15">SUM(G332:S332)</f>
        <v>0</v>
      </c>
      <c r="U332" s="134">
        <f t="shared" ref="U332:U395" si="16">E332-F332</f>
        <v>12325000</v>
      </c>
      <c r="V332" s="168">
        <f t="shared" ref="V332:V395" si="17">F332-T332</f>
        <v>0</v>
      </c>
    </row>
    <row r="333" spans="2:22" hidden="1">
      <c r="B333" s="185">
        <f>'PER TRIWULAN'!A328</f>
        <v>323</v>
      </c>
      <c r="C333" s="160" t="str">
        <f>'PER TRIWULAN'!I328</f>
        <v xml:space="preserve"> Karangrayung </v>
      </c>
      <c r="D333" s="161" t="str">
        <f>'PER TRIWULAN'!B328</f>
        <v>SD NEGERI 2 Dempel</v>
      </c>
      <c r="E333" s="136">
        <f>'PER TRIWULAN'!L328</f>
        <v>30740000</v>
      </c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36">
        <f t="shared" si="15"/>
        <v>0</v>
      </c>
      <c r="U333" s="134">
        <f t="shared" si="16"/>
        <v>30740000</v>
      </c>
      <c r="V333" s="168">
        <f t="shared" si="17"/>
        <v>0</v>
      </c>
    </row>
    <row r="334" spans="2:22" hidden="1">
      <c r="B334" s="185">
        <f>'PER TRIWULAN'!A329</f>
        <v>324</v>
      </c>
      <c r="C334" s="160" t="str">
        <f>'PER TRIWULAN'!I329</f>
        <v xml:space="preserve"> Karangrayung </v>
      </c>
      <c r="D334" s="161" t="str">
        <f>'PER TRIWULAN'!B329</f>
        <v>SD NEGERI 3 Putatnganten</v>
      </c>
      <c r="E334" s="136">
        <f>'PER TRIWULAN'!L329</f>
        <v>38280000</v>
      </c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36">
        <f t="shared" si="15"/>
        <v>0</v>
      </c>
      <c r="U334" s="134">
        <f t="shared" si="16"/>
        <v>38280000</v>
      </c>
      <c r="V334" s="168">
        <f t="shared" si="17"/>
        <v>0</v>
      </c>
    </row>
    <row r="335" spans="2:22" hidden="1">
      <c r="B335" s="185">
        <f>'PER TRIWULAN'!A330</f>
        <v>325</v>
      </c>
      <c r="C335" s="160" t="str">
        <f>'PER TRIWULAN'!I330</f>
        <v xml:space="preserve"> Karangrayung </v>
      </c>
      <c r="D335" s="161" t="str">
        <f>'PER TRIWULAN'!B330</f>
        <v>SD NEGERI 6 Sendangharjo</v>
      </c>
      <c r="E335" s="136">
        <f>'PER TRIWULAN'!L330</f>
        <v>32915000</v>
      </c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36">
        <f t="shared" si="15"/>
        <v>0</v>
      </c>
      <c r="U335" s="134">
        <f t="shared" si="16"/>
        <v>32915000</v>
      </c>
      <c r="V335" s="168">
        <f t="shared" si="17"/>
        <v>0</v>
      </c>
    </row>
    <row r="336" spans="2:22" hidden="1">
      <c r="B336" s="185">
        <f>'PER TRIWULAN'!A331</f>
        <v>326</v>
      </c>
      <c r="C336" s="160" t="str">
        <f>'PER TRIWULAN'!I331</f>
        <v xml:space="preserve"> Karangrayung </v>
      </c>
      <c r="D336" s="161" t="str">
        <f>'PER TRIWULAN'!B331</f>
        <v>SD NEGERI 2 Nampu</v>
      </c>
      <c r="E336" s="136">
        <f>'PER TRIWULAN'!L331</f>
        <v>22475000</v>
      </c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36">
        <f t="shared" si="15"/>
        <v>0</v>
      </c>
      <c r="U336" s="134">
        <f t="shared" si="16"/>
        <v>22475000</v>
      </c>
      <c r="V336" s="168">
        <f t="shared" si="17"/>
        <v>0</v>
      </c>
    </row>
    <row r="337" spans="2:22" hidden="1">
      <c r="B337" s="185">
        <f>'PER TRIWULAN'!A332</f>
        <v>327</v>
      </c>
      <c r="C337" s="160" t="str">
        <f>'PER TRIWULAN'!I332</f>
        <v xml:space="preserve"> Kedungjati </v>
      </c>
      <c r="D337" s="161" t="str">
        <f>'PER TRIWULAN'!B332</f>
        <v>SD NEGERI 1 DERAS</v>
      </c>
      <c r="E337" s="136">
        <f>'PER TRIWULAN'!L332</f>
        <v>22475000</v>
      </c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36">
        <f t="shared" si="15"/>
        <v>0</v>
      </c>
      <c r="U337" s="134">
        <f t="shared" si="16"/>
        <v>22475000</v>
      </c>
      <c r="V337" s="168">
        <f t="shared" si="17"/>
        <v>0</v>
      </c>
    </row>
    <row r="338" spans="2:22" hidden="1">
      <c r="B338" s="185">
        <f>'PER TRIWULAN'!A333</f>
        <v>328</v>
      </c>
      <c r="C338" s="160" t="str">
        <f>'PER TRIWULAN'!I333</f>
        <v xml:space="preserve"> Kedungjati </v>
      </c>
      <c r="D338" s="161" t="str">
        <f>'PER TRIWULAN'!B333</f>
        <v>SD NEGERI 1 KALIMARO</v>
      </c>
      <c r="E338" s="136">
        <f>'PER TRIWULAN'!L333</f>
        <v>16820000</v>
      </c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36">
        <f t="shared" si="15"/>
        <v>0</v>
      </c>
      <c r="U338" s="134">
        <f t="shared" si="16"/>
        <v>16820000</v>
      </c>
      <c r="V338" s="168">
        <f t="shared" si="17"/>
        <v>0</v>
      </c>
    </row>
    <row r="339" spans="2:22" hidden="1">
      <c r="B339" s="185">
        <f>'PER TRIWULAN'!A334</f>
        <v>329</v>
      </c>
      <c r="C339" s="160" t="str">
        <f>'PER TRIWULAN'!I334</f>
        <v xml:space="preserve"> Kedungjati </v>
      </c>
      <c r="D339" s="161" t="str">
        <f>'PER TRIWULAN'!B334</f>
        <v>SD NEGERI 1 KARANGLANGU</v>
      </c>
      <c r="E339" s="136">
        <f>'PER TRIWULAN'!L334</f>
        <v>24215000</v>
      </c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36">
        <f t="shared" si="15"/>
        <v>0</v>
      </c>
      <c r="U339" s="134">
        <f t="shared" si="16"/>
        <v>24215000</v>
      </c>
      <c r="V339" s="168">
        <f t="shared" si="17"/>
        <v>0</v>
      </c>
    </row>
    <row r="340" spans="2:22" hidden="1">
      <c r="B340" s="185">
        <f>'PER TRIWULAN'!A335</f>
        <v>330</v>
      </c>
      <c r="C340" s="160" t="str">
        <f>'PER TRIWULAN'!I335</f>
        <v xml:space="preserve"> Kedungjati </v>
      </c>
      <c r="D340" s="161" t="str">
        <f>'PER TRIWULAN'!B335</f>
        <v>SD NEGERI 1 KEDUNGJATI</v>
      </c>
      <c r="E340" s="136">
        <f>'PER TRIWULAN'!L335</f>
        <v>28710000</v>
      </c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36">
        <f t="shared" si="15"/>
        <v>0</v>
      </c>
      <c r="U340" s="134">
        <f t="shared" si="16"/>
        <v>28710000</v>
      </c>
      <c r="V340" s="168">
        <f t="shared" si="17"/>
        <v>0</v>
      </c>
    </row>
    <row r="341" spans="2:22" hidden="1">
      <c r="B341" s="185">
        <f>'PER TRIWULAN'!A336</f>
        <v>331</v>
      </c>
      <c r="C341" s="160" t="str">
        <f>'PER TRIWULAN'!I336</f>
        <v xml:space="preserve"> Kedungjati </v>
      </c>
      <c r="D341" s="161" t="str">
        <f>'PER TRIWULAN'!B336</f>
        <v>SD NEGERI 1 KENTENGSARI</v>
      </c>
      <c r="E341" s="136">
        <f>'PER TRIWULAN'!L336</f>
        <v>12760000</v>
      </c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36">
        <f t="shared" si="15"/>
        <v>0</v>
      </c>
      <c r="U341" s="134">
        <f t="shared" si="16"/>
        <v>12760000</v>
      </c>
      <c r="V341" s="168">
        <f t="shared" si="17"/>
        <v>0</v>
      </c>
    </row>
    <row r="342" spans="2:22" hidden="1">
      <c r="B342" s="185">
        <f>'PER TRIWULAN'!A337</f>
        <v>332</v>
      </c>
      <c r="C342" s="160" t="str">
        <f>'PER TRIWULAN'!I337</f>
        <v xml:space="preserve"> Kedungjati </v>
      </c>
      <c r="D342" s="161" t="str">
        <f>'PER TRIWULAN'!B337</f>
        <v>SD NEGERI 1 NGOMBAK</v>
      </c>
      <c r="E342" s="136">
        <f>'PER TRIWULAN'!L337</f>
        <v>25955000</v>
      </c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36">
        <f t="shared" si="15"/>
        <v>0</v>
      </c>
      <c r="U342" s="134">
        <f t="shared" si="16"/>
        <v>25955000</v>
      </c>
      <c r="V342" s="168">
        <f t="shared" si="17"/>
        <v>0</v>
      </c>
    </row>
    <row r="343" spans="2:22" hidden="1">
      <c r="B343" s="185">
        <f>'PER TRIWULAN'!A338</f>
        <v>333</v>
      </c>
      <c r="C343" s="160" t="str">
        <f>'PER TRIWULAN'!I338</f>
        <v xml:space="preserve"> Kedungjati </v>
      </c>
      <c r="D343" s="161" t="str">
        <f>'PER TRIWULAN'!B338</f>
        <v>SD NEGERI 1 PADAS</v>
      </c>
      <c r="E343" s="136">
        <f>'PER TRIWULAN'!L338</f>
        <v>16095000</v>
      </c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36">
        <f t="shared" si="15"/>
        <v>0</v>
      </c>
      <c r="U343" s="134">
        <f t="shared" si="16"/>
        <v>16095000</v>
      </c>
      <c r="V343" s="168">
        <f t="shared" si="17"/>
        <v>0</v>
      </c>
    </row>
    <row r="344" spans="2:22" hidden="1">
      <c r="B344" s="185">
        <f>'PER TRIWULAN'!A339</f>
        <v>334</v>
      </c>
      <c r="C344" s="160" t="str">
        <f>'PER TRIWULAN'!I339</f>
        <v xml:space="preserve"> Kedungjati </v>
      </c>
      <c r="D344" s="161" t="str">
        <f>'PER TRIWULAN'!B339</f>
        <v>SD NEGERI 1 PANIMBO</v>
      </c>
      <c r="E344" s="136">
        <f>'PER TRIWULAN'!L339</f>
        <v>24070000</v>
      </c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36">
        <f t="shared" si="15"/>
        <v>0</v>
      </c>
      <c r="U344" s="134">
        <f t="shared" si="16"/>
        <v>24070000</v>
      </c>
      <c r="V344" s="168">
        <f t="shared" si="17"/>
        <v>0</v>
      </c>
    </row>
    <row r="345" spans="2:22" hidden="1">
      <c r="B345" s="185">
        <f>'PER TRIWULAN'!A340</f>
        <v>335</v>
      </c>
      <c r="C345" s="160" t="str">
        <f>'PER TRIWULAN'!I340</f>
        <v xml:space="preserve"> Kedungjati </v>
      </c>
      <c r="D345" s="161" t="str">
        <f>'PER TRIWULAN'!B340</f>
        <v>SD NEGERI 1 PRIGI</v>
      </c>
      <c r="E345" s="136">
        <f>'PER TRIWULAN'!L340</f>
        <v>14210000</v>
      </c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36">
        <f t="shared" si="15"/>
        <v>0</v>
      </c>
      <c r="U345" s="134">
        <f t="shared" si="16"/>
        <v>14210000</v>
      </c>
      <c r="V345" s="168">
        <f t="shared" si="17"/>
        <v>0</v>
      </c>
    </row>
    <row r="346" spans="2:22" hidden="1">
      <c r="B346" s="185">
        <f>'PER TRIWULAN'!A341</f>
        <v>336</v>
      </c>
      <c r="C346" s="160" t="str">
        <f>'PER TRIWULAN'!I341</f>
        <v xml:space="preserve"> Kedungjati </v>
      </c>
      <c r="D346" s="161" t="str">
        <f>'PER TRIWULAN'!B341</f>
        <v>SD NEGERI 1 WATES</v>
      </c>
      <c r="E346" s="136">
        <f>'PER TRIWULAN'!L341</f>
        <v>24650000</v>
      </c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36">
        <f t="shared" si="15"/>
        <v>0</v>
      </c>
      <c r="U346" s="134">
        <f t="shared" si="16"/>
        <v>24650000</v>
      </c>
      <c r="V346" s="168">
        <f t="shared" si="17"/>
        <v>0</v>
      </c>
    </row>
    <row r="347" spans="2:22" hidden="1">
      <c r="B347" s="185">
        <f>'PER TRIWULAN'!A342</f>
        <v>337</v>
      </c>
      <c r="C347" s="160" t="str">
        <f>'PER TRIWULAN'!I342</f>
        <v xml:space="preserve"> Kedungjati </v>
      </c>
      <c r="D347" s="161" t="str">
        <f>'PER TRIWULAN'!B342</f>
        <v>SD NEGERI 2 DERAS</v>
      </c>
      <c r="E347" s="136">
        <f>'PER TRIWULAN'!L342</f>
        <v>23345000</v>
      </c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36">
        <f t="shared" si="15"/>
        <v>0</v>
      </c>
      <c r="U347" s="134">
        <f t="shared" si="16"/>
        <v>23345000</v>
      </c>
      <c r="V347" s="168">
        <f t="shared" si="17"/>
        <v>0</v>
      </c>
    </row>
    <row r="348" spans="2:22" hidden="1">
      <c r="B348" s="185">
        <f>'PER TRIWULAN'!A343</f>
        <v>338</v>
      </c>
      <c r="C348" s="160" t="str">
        <f>'PER TRIWULAN'!I343</f>
        <v xml:space="preserve"> Kedungjati </v>
      </c>
      <c r="D348" s="161" t="str">
        <f>'PER TRIWULAN'!B343</f>
        <v>SD NEGERI 2 JUMO</v>
      </c>
      <c r="E348" s="136">
        <f>'PER TRIWULAN'!L343</f>
        <v>24070000</v>
      </c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36">
        <f t="shared" si="15"/>
        <v>0</v>
      </c>
      <c r="U348" s="134">
        <f t="shared" si="16"/>
        <v>24070000</v>
      </c>
      <c r="V348" s="168">
        <f t="shared" si="17"/>
        <v>0</v>
      </c>
    </row>
    <row r="349" spans="2:22" hidden="1">
      <c r="B349" s="185">
        <f>'PER TRIWULAN'!A344</f>
        <v>339</v>
      </c>
      <c r="C349" s="160" t="str">
        <f>'PER TRIWULAN'!I344</f>
        <v xml:space="preserve"> Kedungjati </v>
      </c>
      <c r="D349" s="161" t="str">
        <f>'PER TRIWULAN'!B344</f>
        <v>SD NEGERI 2 KALIMORO</v>
      </c>
      <c r="E349" s="136">
        <f>'PER TRIWULAN'!L344</f>
        <v>23635000</v>
      </c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36">
        <f t="shared" si="15"/>
        <v>0</v>
      </c>
      <c r="U349" s="134">
        <f t="shared" si="16"/>
        <v>23635000</v>
      </c>
      <c r="V349" s="168">
        <f t="shared" si="17"/>
        <v>0</v>
      </c>
    </row>
    <row r="350" spans="2:22" hidden="1">
      <c r="B350" s="185">
        <f>'PER TRIWULAN'!A345</f>
        <v>340</v>
      </c>
      <c r="C350" s="160" t="str">
        <f>'PER TRIWULAN'!I345</f>
        <v xml:space="preserve"> Kedungjati </v>
      </c>
      <c r="D350" s="161" t="str">
        <f>'PER TRIWULAN'!B345</f>
        <v>SD NEGERI 2 KARANGLANGU</v>
      </c>
      <c r="E350" s="136">
        <f>'PER TRIWULAN'!L345</f>
        <v>16385000</v>
      </c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36">
        <f t="shared" si="15"/>
        <v>0</v>
      </c>
      <c r="U350" s="134">
        <f t="shared" si="16"/>
        <v>16385000</v>
      </c>
      <c r="V350" s="168">
        <f t="shared" si="17"/>
        <v>0</v>
      </c>
    </row>
    <row r="351" spans="2:22" hidden="1">
      <c r="B351" s="185">
        <f>'PER TRIWULAN'!A346</f>
        <v>341</v>
      </c>
      <c r="C351" s="160" t="str">
        <f>'PER TRIWULAN'!I346</f>
        <v xml:space="preserve"> Kedungjati </v>
      </c>
      <c r="D351" s="161" t="str">
        <f>'PER TRIWULAN'!B346</f>
        <v>SD NEGERI 2 KEDUNGJATI</v>
      </c>
      <c r="E351" s="136">
        <f>'PER TRIWULAN'!L346</f>
        <v>32625000</v>
      </c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36">
        <f t="shared" si="15"/>
        <v>0</v>
      </c>
      <c r="U351" s="134">
        <f t="shared" si="16"/>
        <v>32625000</v>
      </c>
      <c r="V351" s="168">
        <f t="shared" si="17"/>
        <v>0</v>
      </c>
    </row>
    <row r="352" spans="2:22" hidden="1">
      <c r="B352" s="185">
        <f>'PER TRIWULAN'!A347</f>
        <v>342</v>
      </c>
      <c r="C352" s="160" t="str">
        <f>'PER TRIWULAN'!I347</f>
        <v xml:space="preserve"> Kedungjati </v>
      </c>
      <c r="D352" s="161" t="str">
        <f>'PER TRIWULAN'!B347</f>
        <v>SD NEGERI 2 NGOMBAK</v>
      </c>
      <c r="E352" s="136">
        <f>'PER TRIWULAN'!L347</f>
        <v>18270000</v>
      </c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36">
        <f t="shared" si="15"/>
        <v>0</v>
      </c>
      <c r="U352" s="134">
        <f t="shared" si="16"/>
        <v>18270000</v>
      </c>
      <c r="V352" s="168">
        <f t="shared" si="17"/>
        <v>0</v>
      </c>
    </row>
    <row r="353" spans="2:22" hidden="1">
      <c r="B353" s="185">
        <f>'PER TRIWULAN'!A348</f>
        <v>343</v>
      </c>
      <c r="C353" s="160" t="str">
        <f>'PER TRIWULAN'!I348</f>
        <v xml:space="preserve"> Kedungjati </v>
      </c>
      <c r="D353" s="161" t="str">
        <f>'PER TRIWULAN'!B348</f>
        <v>SD NEGERI 2 PADAS</v>
      </c>
      <c r="E353" s="136">
        <f>'PER TRIWULAN'!L348</f>
        <v>16240000</v>
      </c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36">
        <f t="shared" si="15"/>
        <v>0</v>
      </c>
      <c r="U353" s="134">
        <f t="shared" si="16"/>
        <v>16240000</v>
      </c>
      <c r="V353" s="168">
        <f t="shared" si="17"/>
        <v>0</v>
      </c>
    </row>
    <row r="354" spans="2:22" hidden="1">
      <c r="B354" s="185">
        <f>'PER TRIWULAN'!A349</f>
        <v>344</v>
      </c>
      <c r="C354" s="160" t="str">
        <f>'PER TRIWULAN'!I349</f>
        <v xml:space="preserve"> Kedungjati </v>
      </c>
      <c r="D354" s="161" t="str">
        <f>'PER TRIWULAN'!B349</f>
        <v>SD NEGERI 2 PANIMBO</v>
      </c>
      <c r="E354" s="136">
        <f>'PER TRIWULAN'!L349</f>
        <v>20590000</v>
      </c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36">
        <f t="shared" si="15"/>
        <v>0</v>
      </c>
      <c r="U354" s="134">
        <f t="shared" si="16"/>
        <v>20590000</v>
      </c>
      <c r="V354" s="168">
        <f t="shared" si="17"/>
        <v>0</v>
      </c>
    </row>
    <row r="355" spans="2:22" hidden="1">
      <c r="B355" s="185">
        <f>'PER TRIWULAN'!A350</f>
        <v>345</v>
      </c>
      <c r="C355" s="160" t="str">
        <f>'PER TRIWULAN'!I350</f>
        <v xml:space="preserve"> Kedungjati </v>
      </c>
      <c r="D355" s="161" t="str">
        <f>'PER TRIWULAN'!B350</f>
        <v>SD NEGERI 2 PRIGI</v>
      </c>
      <c r="E355" s="136">
        <f>'PER TRIWULAN'!L350</f>
        <v>5655000</v>
      </c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36">
        <f t="shared" si="15"/>
        <v>0</v>
      </c>
      <c r="U355" s="134">
        <f t="shared" si="16"/>
        <v>5655000</v>
      </c>
      <c r="V355" s="168">
        <f t="shared" si="17"/>
        <v>0</v>
      </c>
    </row>
    <row r="356" spans="2:22" hidden="1">
      <c r="B356" s="185">
        <f>'PER TRIWULAN'!A351</f>
        <v>346</v>
      </c>
      <c r="C356" s="160" t="str">
        <f>'PER TRIWULAN'!I351</f>
        <v xml:space="preserve"> Kedungjati </v>
      </c>
      <c r="D356" s="161" t="str">
        <f>'PER TRIWULAN'!B351</f>
        <v>SD NEGERI 2 WATES</v>
      </c>
      <c r="E356" s="136">
        <f>'PER TRIWULAN'!L351</f>
        <v>28275000</v>
      </c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36">
        <f t="shared" si="15"/>
        <v>0</v>
      </c>
      <c r="U356" s="134">
        <f t="shared" si="16"/>
        <v>28275000</v>
      </c>
      <c r="V356" s="168">
        <f t="shared" si="17"/>
        <v>0</v>
      </c>
    </row>
    <row r="357" spans="2:22" hidden="1">
      <c r="B357" s="185">
        <f>'PER TRIWULAN'!A352</f>
        <v>347</v>
      </c>
      <c r="C357" s="160" t="str">
        <f>'PER TRIWULAN'!I352</f>
        <v xml:space="preserve"> Kedungjati </v>
      </c>
      <c r="D357" s="161" t="str">
        <f>'PER TRIWULAN'!B352</f>
        <v>SD NEGERI 3 JUMO</v>
      </c>
      <c r="E357" s="136">
        <f>'PER TRIWULAN'!L352</f>
        <v>14645000</v>
      </c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36">
        <f t="shared" si="15"/>
        <v>0</v>
      </c>
      <c r="U357" s="134">
        <f t="shared" si="16"/>
        <v>14645000</v>
      </c>
      <c r="V357" s="168">
        <f t="shared" si="17"/>
        <v>0</v>
      </c>
    </row>
    <row r="358" spans="2:22" hidden="1">
      <c r="B358" s="185">
        <f>'PER TRIWULAN'!A353</f>
        <v>348</v>
      </c>
      <c r="C358" s="160" t="str">
        <f>'PER TRIWULAN'!I353</f>
        <v xml:space="preserve"> Kedungjati </v>
      </c>
      <c r="D358" s="161" t="str">
        <f>'PER TRIWULAN'!B353</f>
        <v>SD NEGERI 3 KALIMORO</v>
      </c>
      <c r="E358" s="136">
        <f>'PER TRIWULAN'!L353</f>
        <v>18705000</v>
      </c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36">
        <f t="shared" si="15"/>
        <v>0</v>
      </c>
      <c r="U358" s="134">
        <f t="shared" si="16"/>
        <v>18705000</v>
      </c>
      <c r="V358" s="168">
        <f t="shared" si="17"/>
        <v>0</v>
      </c>
    </row>
    <row r="359" spans="2:22" hidden="1">
      <c r="B359" s="185">
        <f>'PER TRIWULAN'!A354</f>
        <v>349</v>
      </c>
      <c r="C359" s="160" t="str">
        <f>'PER TRIWULAN'!I354</f>
        <v xml:space="preserve"> Kedungjati </v>
      </c>
      <c r="D359" s="161" t="str">
        <f>'PER TRIWULAN'!B354</f>
        <v>SD NEGERI 3 KARANGLANGU</v>
      </c>
      <c r="E359" s="136">
        <f>'PER TRIWULAN'!L354</f>
        <v>23635000</v>
      </c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36">
        <f t="shared" si="15"/>
        <v>0</v>
      </c>
      <c r="U359" s="134">
        <f t="shared" si="16"/>
        <v>23635000</v>
      </c>
      <c r="V359" s="168">
        <f t="shared" si="17"/>
        <v>0</v>
      </c>
    </row>
    <row r="360" spans="2:22" hidden="1">
      <c r="B360" s="185">
        <f>'PER TRIWULAN'!A355</f>
        <v>350</v>
      </c>
      <c r="C360" s="160" t="str">
        <f>'PER TRIWULAN'!I355</f>
        <v xml:space="preserve"> Kedungjati </v>
      </c>
      <c r="D360" s="161" t="str">
        <f>'PER TRIWULAN'!B355</f>
        <v>SD NEGERI 3 KEDUNGJATI</v>
      </c>
      <c r="E360" s="136">
        <f>'PER TRIWULAN'!L355</f>
        <v>15370000</v>
      </c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36">
        <f t="shared" si="15"/>
        <v>0</v>
      </c>
      <c r="U360" s="134">
        <f t="shared" si="16"/>
        <v>15370000</v>
      </c>
      <c r="V360" s="168">
        <f t="shared" si="17"/>
        <v>0</v>
      </c>
    </row>
    <row r="361" spans="2:22" hidden="1">
      <c r="B361" s="185">
        <f>'PER TRIWULAN'!A356</f>
        <v>351</v>
      </c>
      <c r="C361" s="160" t="str">
        <f>'PER TRIWULAN'!I356</f>
        <v xml:space="preserve"> Kedungjati </v>
      </c>
      <c r="D361" s="161" t="str">
        <f>'PER TRIWULAN'!B356</f>
        <v>SD NEGERI 3 KENTENGSARI</v>
      </c>
      <c r="E361" s="136">
        <f>'PER TRIWULAN'!L356</f>
        <v>11020000</v>
      </c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36">
        <f t="shared" si="15"/>
        <v>0</v>
      </c>
      <c r="U361" s="134">
        <f t="shared" si="16"/>
        <v>11020000</v>
      </c>
      <c r="V361" s="168">
        <f t="shared" si="17"/>
        <v>0</v>
      </c>
    </row>
    <row r="362" spans="2:22" hidden="1">
      <c r="B362" s="185">
        <f>'PER TRIWULAN'!A357</f>
        <v>352</v>
      </c>
      <c r="C362" s="160" t="str">
        <f>'PER TRIWULAN'!I357</f>
        <v xml:space="preserve"> Kedungjati </v>
      </c>
      <c r="D362" s="161" t="str">
        <f>'PER TRIWULAN'!B357</f>
        <v>SD NEGERI 3 PADAS</v>
      </c>
      <c r="E362" s="136">
        <f>'PER TRIWULAN'!L357</f>
        <v>3480000</v>
      </c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36">
        <f t="shared" si="15"/>
        <v>0</v>
      </c>
      <c r="U362" s="134">
        <f t="shared" si="16"/>
        <v>3480000</v>
      </c>
      <c r="V362" s="168">
        <f t="shared" si="17"/>
        <v>0</v>
      </c>
    </row>
    <row r="363" spans="2:22" hidden="1">
      <c r="B363" s="185">
        <f>'PER TRIWULAN'!A358</f>
        <v>353</v>
      </c>
      <c r="C363" s="160" t="str">
        <f>'PER TRIWULAN'!I358</f>
        <v xml:space="preserve"> Kedungjati </v>
      </c>
      <c r="D363" s="161" t="str">
        <f>'PER TRIWULAN'!B358</f>
        <v>SD NEGERI 3 PRIGI</v>
      </c>
      <c r="E363" s="136">
        <f>'PER TRIWULAN'!L358</f>
        <v>5800000</v>
      </c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36">
        <f t="shared" si="15"/>
        <v>0</v>
      </c>
      <c r="U363" s="134">
        <f t="shared" si="16"/>
        <v>5800000</v>
      </c>
      <c r="V363" s="168">
        <f t="shared" si="17"/>
        <v>0</v>
      </c>
    </row>
    <row r="364" spans="2:22" hidden="1">
      <c r="B364" s="185">
        <f>'PER TRIWULAN'!A359</f>
        <v>354</v>
      </c>
      <c r="C364" s="160" t="str">
        <f>'PER TRIWULAN'!I359</f>
        <v xml:space="preserve"> Kedungjati </v>
      </c>
      <c r="D364" s="161" t="str">
        <f>'PER TRIWULAN'!B359</f>
        <v>SD NEGERI 4 PADAS</v>
      </c>
      <c r="E364" s="136">
        <f>'PER TRIWULAN'!L359</f>
        <v>14790000</v>
      </c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36">
        <f t="shared" si="15"/>
        <v>0</v>
      </c>
      <c r="U364" s="134">
        <f t="shared" si="16"/>
        <v>14790000</v>
      </c>
      <c r="V364" s="168">
        <f t="shared" si="17"/>
        <v>0</v>
      </c>
    </row>
    <row r="365" spans="2:22" hidden="1">
      <c r="B365" s="185">
        <f>'PER TRIWULAN'!A360</f>
        <v>355</v>
      </c>
      <c r="C365" s="160" t="str">
        <f>'PER TRIWULAN'!I360</f>
        <v xml:space="preserve"> Kedungjati </v>
      </c>
      <c r="D365" s="161" t="str">
        <f>'PER TRIWULAN'!B360</f>
        <v>SD NEGERI 5 KEDUNGJATI</v>
      </c>
      <c r="E365" s="136">
        <f>'PER TRIWULAN'!L360</f>
        <v>12905000</v>
      </c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36">
        <f t="shared" si="15"/>
        <v>0</v>
      </c>
      <c r="U365" s="134">
        <f t="shared" si="16"/>
        <v>12905000</v>
      </c>
      <c r="V365" s="168">
        <f t="shared" si="17"/>
        <v>0</v>
      </c>
    </row>
    <row r="366" spans="2:22" hidden="1">
      <c r="B366" s="185">
        <f>'PER TRIWULAN'!A361</f>
        <v>356</v>
      </c>
      <c r="C366" s="160" t="str">
        <f>'PER TRIWULAN'!I361</f>
        <v xml:space="preserve"> Kedungjati </v>
      </c>
      <c r="D366" s="161" t="str">
        <f>'PER TRIWULAN'!B361</f>
        <v>SD NEGERI KLITIKAN</v>
      </c>
      <c r="E366" s="136">
        <f>'PER TRIWULAN'!L361</f>
        <v>11310000</v>
      </c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36">
        <f t="shared" si="15"/>
        <v>0</v>
      </c>
      <c r="U366" s="134">
        <f t="shared" si="16"/>
        <v>11310000</v>
      </c>
      <c r="V366" s="168">
        <f t="shared" si="17"/>
        <v>0</v>
      </c>
    </row>
    <row r="367" spans="2:22" hidden="1">
      <c r="B367" s="185">
        <f>'PER TRIWULAN'!A362</f>
        <v>357</v>
      </c>
      <c r="C367" s="160" t="str">
        <f>'PER TRIWULAN'!I362</f>
        <v xml:space="preserve"> Kedungjati </v>
      </c>
      <c r="D367" s="161" t="str">
        <f>'PER TRIWULAN'!B362</f>
        <v>SD NEGERI 1 JUMO</v>
      </c>
      <c r="E367" s="136">
        <f>'PER TRIWULAN'!L362</f>
        <v>29580000</v>
      </c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36">
        <f t="shared" si="15"/>
        <v>0</v>
      </c>
      <c r="U367" s="134">
        <f t="shared" si="16"/>
        <v>29580000</v>
      </c>
      <c r="V367" s="168">
        <f t="shared" si="17"/>
        <v>0</v>
      </c>
    </row>
    <row r="368" spans="2:22" hidden="1">
      <c r="B368" s="185">
        <f>'PER TRIWULAN'!A363</f>
        <v>358</v>
      </c>
      <c r="C368" s="160" t="str">
        <f>'PER TRIWULAN'!I363</f>
        <v xml:space="preserve"> Klambu </v>
      </c>
      <c r="D368" s="161" t="str">
        <f>'PER TRIWULAN'!B363</f>
        <v>SD NEGERI 1 KLAMBU</v>
      </c>
      <c r="E368" s="136">
        <f>'PER TRIWULAN'!L363</f>
        <v>34220000</v>
      </c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36">
        <f t="shared" si="15"/>
        <v>0</v>
      </c>
      <c r="U368" s="134">
        <f t="shared" si="16"/>
        <v>34220000</v>
      </c>
      <c r="V368" s="168">
        <f t="shared" si="17"/>
        <v>0</v>
      </c>
    </row>
    <row r="369" spans="2:22" hidden="1">
      <c r="B369" s="185">
        <f>'PER TRIWULAN'!A364</f>
        <v>359</v>
      </c>
      <c r="C369" s="160" t="str">
        <f>'PER TRIWULAN'!I364</f>
        <v xml:space="preserve"> Klambu </v>
      </c>
      <c r="D369" s="161" t="str">
        <f>'PER TRIWULAN'!B364</f>
        <v>SD NEGERI 1 MENAWAN</v>
      </c>
      <c r="E369" s="136">
        <f>'PER TRIWULAN'!L364</f>
        <v>19285000</v>
      </c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36">
        <f t="shared" si="15"/>
        <v>0</v>
      </c>
      <c r="U369" s="134">
        <f t="shared" si="16"/>
        <v>19285000</v>
      </c>
      <c r="V369" s="168">
        <f t="shared" si="17"/>
        <v>0</v>
      </c>
    </row>
    <row r="370" spans="2:22" hidden="1">
      <c r="B370" s="185">
        <f>'PER TRIWULAN'!A365</f>
        <v>360</v>
      </c>
      <c r="C370" s="160" t="str">
        <f>'PER TRIWULAN'!I365</f>
        <v xml:space="preserve"> Klambu </v>
      </c>
      <c r="D370" s="161" t="str">
        <f>'PER TRIWULAN'!B365</f>
        <v>SD NEGERI 1 PENGANTEN</v>
      </c>
      <c r="E370" s="136">
        <f>'PER TRIWULAN'!L365</f>
        <v>23200000</v>
      </c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36">
        <f t="shared" si="15"/>
        <v>0</v>
      </c>
      <c r="U370" s="134">
        <f t="shared" si="16"/>
        <v>23200000</v>
      </c>
      <c r="V370" s="168">
        <f t="shared" si="17"/>
        <v>0</v>
      </c>
    </row>
    <row r="371" spans="2:22" hidden="1">
      <c r="B371" s="185">
        <f>'PER TRIWULAN'!A366</f>
        <v>361</v>
      </c>
      <c r="C371" s="160" t="str">
        <f>'PER TRIWULAN'!I366</f>
        <v xml:space="preserve"> Klambu </v>
      </c>
      <c r="D371" s="161" t="str">
        <f>'PER TRIWULAN'!B366</f>
        <v>SD NEGERI 1 TARUMAN</v>
      </c>
      <c r="E371" s="136">
        <f>'PER TRIWULAN'!L366</f>
        <v>17400000</v>
      </c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36">
        <f t="shared" si="15"/>
        <v>0</v>
      </c>
      <c r="U371" s="134">
        <f t="shared" si="16"/>
        <v>17400000</v>
      </c>
      <c r="V371" s="168">
        <f t="shared" si="17"/>
        <v>0</v>
      </c>
    </row>
    <row r="372" spans="2:22" hidden="1">
      <c r="B372" s="185">
        <f>'PER TRIWULAN'!A367</f>
        <v>362</v>
      </c>
      <c r="C372" s="160" t="str">
        <f>'PER TRIWULAN'!I367</f>
        <v xml:space="preserve"> Klambu </v>
      </c>
      <c r="D372" s="161" t="str">
        <f>'PER TRIWULAN'!B367</f>
        <v>SD NEGERI 1 TERKESI</v>
      </c>
      <c r="E372" s="136">
        <f>'PER TRIWULAN'!L367</f>
        <v>21025000</v>
      </c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36">
        <f t="shared" si="15"/>
        <v>0</v>
      </c>
      <c r="U372" s="134">
        <f t="shared" si="16"/>
        <v>21025000</v>
      </c>
      <c r="V372" s="168">
        <f t="shared" si="17"/>
        <v>0</v>
      </c>
    </row>
    <row r="373" spans="2:22" hidden="1">
      <c r="B373" s="185">
        <f>'PER TRIWULAN'!A368</f>
        <v>363</v>
      </c>
      <c r="C373" s="160" t="str">
        <f>'PER TRIWULAN'!I368</f>
        <v xml:space="preserve"> Klambu </v>
      </c>
      <c r="D373" s="161" t="str">
        <f>'PER TRIWULAN'!B368</f>
        <v>SD NEGERI 2 KANDANGREJO</v>
      </c>
      <c r="E373" s="136">
        <f>'PER TRIWULAN'!L368</f>
        <v>16385000</v>
      </c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36">
        <f t="shared" si="15"/>
        <v>0</v>
      </c>
      <c r="U373" s="134">
        <f t="shared" si="16"/>
        <v>16385000</v>
      </c>
      <c r="V373" s="168">
        <f t="shared" si="17"/>
        <v>0</v>
      </c>
    </row>
    <row r="374" spans="2:22" hidden="1">
      <c r="B374" s="185">
        <f>'PER TRIWULAN'!A369</f>
        <v>364</v>
      </c>
      <c r="C374" s="160" t="str">
        <f>'PER TRIWULAN'!I369</f>
        <v xml:space="preserve"> Klambu </v>
      </c>
      <c r="D374" s="161" t="str">
        <f>'PER TRIWULAN'!B369</f>
        <v>SD NEGERI 2 KLAMBU</v>
      </c>
      <c r="E374" s="136">
        <f>'PER TRIWULAN'!L369</f>
        <v>26970000</v>
      </c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36">
        <f t="shared" si="15"/>
        <v>0</v>
      </c>
      <c r="U374" s="134">
        <f t="shared" si="16"/>
        <v>26970000</v>
      </c>
      <c r="V374" s="168">
        <f t="shared" si="17"/>
        <v>0</v>
      </c>
    </row>
    <row r="375" spans="2:22" hidden="1">
      <c r="B375" s="185">
        <f>'PER TRIWULAN'!A370</f>
        <v>365</v>
      </c>
      <c r="C375" s="160" t="str">
        <f>'PER TRIWULAN'!I370</f>
        <v xml:space="preserve"> Klambu </v>
      </c>
      <c r="D375" s="161" t="str">
        <f>'PER TRIWULAN'!B370</f>
        <v>SD NEGERI 2 MENAWAN</v>
      </c>
      <c r="E375" s="136">
        <f>'PER TRIWULAN'!L370</f>
        <v>24795000</v>
      </c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36">
        <f t="shared" si="15"/>
        <v>0</v>
      </c>
      <c r="U375" s="134">
        <f t="shared" si="16"/>
        <v>24795000</v>
      </c>
      <c r="V375" s="168">
        <f t="shared" si="17"/>
        <v>0</v>
      </c>
    </row>
    <row r="376" spans="2:22" hidden="1">
      <c r="B376" s="185">
        <f>'PER TRIWULAN'!A371</f>
        <v>366</v>
      </c>
      <c r="C376" s="160" t="str">
        <f>'PER TRIWULAN'!I371</f>
        <v xml:space="preserve"> Klambu </v>
      </c>
      <c r="D376" s="161" t="str">
        <f>'PER TRIWULAN'!B371</f>
        <v>SD NEGERI 2 PENGANTEN</v>
      </c>
      <c r="E376" s="136">
        <f>'PER TRIWULAN'!L371</f>
        <v>15805000</v>
      </c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36">
        <f t="shared" si="15"/>
        <v>0</v>
      </c>
      <c r="U376" s="134">
        <f t="shared" si="16"/>
        <v>15805000</v>
      </c>
      <c r="V376" s="168">
        <f t="shared" si="17"/>
        <v>0</v>
      </c>
    </row>
    <row r="377" spans="2:22" hidden="1">
      <c r="B377" s="185">
        <f>'PER TRIWULAN'!A372</f>
        <v>367</v>
      </c>
      <c r="C377" s="160" t="str">
        <f>'PER TRIWULAN'!I372</f>
        <v xml:space="preserve"> Klambu </v>
      </c>
      <c r="D377" s="161" t="str">
        <f>'PER TRIWULAN'!B372</f>
        <v>SD NEGERI 2 SELOJARI</v>
      </c>
      <c r="E377" s="136">
        <f>'PER TRIWULAN'!L372</f>
        <v>15950000</v>
      </c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36">
        <f t="shared" si="15"/>
        <v>0</v>
      </c>
      <c r="U377" s="134">
        <f t="shared" si="16"/>
        <v>15950000</v>
      </c>
      <c r="V377" s="168">
        <f t="shared" si="17"/>
        <v>0</v>
      </c>
    </row>
    <row r="378" spans="2:22" hidden="1">
      <c r="B378" s="185">
        <f>'PER TRIWULAN'!A373</f>
        <v>368</v>
      </c>
      <c r="C378" s="160" t="str">
        <f>'PER TRIWULAN'!I373</f>
        <v xml:space="preserve"> Klambu </v>
      </c>
      <c r="D378" s="161" t="str">
        <f>'PER TRIWULAN'!B373</f>
        <v>SD NEGERI 2 TARUMAN</v>
      </c>
      <c r="E378" s="136">
        <f>'PER TRIWULAN'!L373</f>
        <v>16240000</v>
      </c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36">
        <f t="shared" si="15"/>
        <v>0</v>
      </c>
      <c r="U378" s="134">
        <f t="shared" si="16"/>
        <v>16240000</v>
      </c>
      <c r="V378" s="168">
        <f t="shared" si="17"/>
        <v>0</v>
      </c>
    </row>
    <row r="379" spans="2:22" hidden="1">
      <c r="B379" s="185">
        <f>'PER TRIWULAN'!A374</f>
        <v>369</v>
      </c>
      <c r="C379" s="160" t="str">
        <f>'PER TRIWULAN'!I374</f>
        <v xml:space="preserve"> Klambu </v>
      </c>
      <c r="D379" s="161" t="str">
        <f>'PER TRIWULAN'!B374</f>
        <v>SD NEGERI 3 KANDANGREJO</v>
      </c>
      <c r="E379" s="136">
        <f>'PER TRIWULAN'!L374</f>
        <v>17400000</v>
      </c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36">
        <f t="shared" si="15"/>
        <v>0</v>
      </c>
      <c r="U379" s="134">
        <f t="shared" si="16"/>
        <v>17400000</v>
      </c>
      <c r="V379" s="168">
        <f t="shared" si="17"/>
        <v>0</v>
      </c>
    </row>
    <row r="380" spans="2:22" hidden="1">
      <c r="B380" s="185">
        <f>'PER TRIWULAN'!A375</f>
        <v>370</v>
      </c>
      <c r="C380" s="160" t="str">
        <f>'PER TRIWULAN'!I375</f>
        <v xml:space="preserve"> Klambu </v>
      </c>
      <c r="D380" s="161" t="str">
        <f>'PER TRIWULAN'!B375</f>
        <v>SD NEGERI 3 KLAMBU</v>
      </c>
      <c r="E380" s="136">
        <f>'PER TRIWULAN'!L375</f>
        <v>15225000</v>
      </c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36">
        <f t="shared" si="15"/>
        <v>0</v>
      </c>
      <c r="U380" s="134">
        <f t="shared" si="16"/>
        <v>15225000</v>
      </c>
      <c r="V380" s="168">
        <f t="shared" si="17"/>
        <v>0</v>
      </c>
    </row>
    <row r="381" spans="2:22" hidden="1">
      <c r="B381" s="185">
        <f>'PER TRIWULAN'!A376</f>
        <v>371</v>
      </c>
      <c r="C381" s="160" t="str">
        <f>'PER TRIWULAN'!I376</f>
        <v xml:space="preserve"> Klambu </v>
      </c>
      <c r="D381" s="161" t="str">
        <f>'PER TRIWULAN'!B376</f>
        <v>SD NEGERI 3 PENGANTEN</v>
      </c>
      <c r="E381" s="136">
        <f>'PER TRIWULAN'!L376</f>
        <v>23490000</v>
      </c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36">
        <f t="shared" si="15"/>
        <v>0</v>
      </c>
      <c r="U381" s="134">
        <f t="shared" si="16"/>
        <v>23490000</v>
      </c>
      <c r="V381" s="168">
        <f t="shared" si="17"/>
        <v>0</v>
      </c>
    </row>
    <row r="382" spans="2:22" hidden="1">
      <c r="B382" s="185">
        <f>'PER TRIWULAN'!A377</f>
        <v>372</v>
      </c>
      <c r="C382" s="160" t="str">
        <f>'PER TRIWULAN'!I377</f>
        <v xml:space="preserve"> Klambu </v>
      </c>
      <c r="D382" s="161" t="str">
        <f>'PER TRIWULAN'!B377</f>
        <v>SD NEGERI 3 TARUMAN</v>
      </c>
      <c r="E382" s="136">
        <f>'PER TRIWULAN'!L377</f>
        <v>16530000</v>
      </c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36">
        <f t="shared" si="15"/>
        <v>0</v>
      </c>
      <c r="U382" s="134">
        <f t="shared" si="16"/>
        <v>16530000</v>
      </c>
      <c r="V382" s="168">
        <f t="shared" si="17"/>
        <v>0</v>
      </c>
    </row>
    <row r="383" spans="2:22" hidden="1">
      <c r="B383" s="185">
        <f>'PER TRIWULAN'!A378</f>
        <v>373</v>
      </c>
      <c r="C383" s="160" t="str">
        <f>'PER TRIWULAN'!I378</f>
        <v xml:space="preserve"> Klambu </v>
      </c>
      <c r="D383" s="161" t="str">
        <f>'PER TRIWULAN'!B378</f>
        <v>SD NEGERI 3 TERKESI</v>
      </c>
      <c r="E383" s="136">
        <f>'PER TRIWULAN'!L378</f>
        <v>28275000</v>
      </c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36">
        <f t="shared" si="15"/>
        <v>0</v>
      </c>
      <c r="U383" s="134">
        <f t="shared" si="16"/>
        <v>28275000</v>
      </c>
      <c r="V383" s="168">
        <f t="shared" si="17"/>
        <v>0</v>
      </c>
    </row>
    <row r="384" spans="2:22" hidden="1">
      <c r="B384" s="185">
        <f>'PER TRIWULAN'!A379</f>
        <v>374</v>
      </c>
      <c r="C384" s="160" t="str">
        <f>'PER TRIWULAN'!I379</f>
        <v xml:space="preserve"> Klambu </v>
      </c>
      <c r="D384" s="161" t="str">
        <f>'PER TRIWULAN'!B379</f>
        <v>SD NEGERI 4 KLAMBU</v>
      </c>
      <c r="E384" s="136">
        <f>'PER TRIWULAN'!L379</f>
        <v>20300000</v>
      </c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36">
        <f t="shared" si="15"/>
        <v>0</v>
      </c>
      <c r="U384" s="134">
        <f t="shared" si="16"/>
        <v>20300000</v>
      </c>
      <c r="V384" s="168">
        <f t="shared" si="17"/>
        <v>0</v>
      </c>
    </row>
    <row r="385" spans="2:22" hidden="1">
      <c r="B385" s="185">
        <f>'PER TRIWULAN'!A380</f>
        <v>375</v>
      </c>
      <c r="C385" s="160" t="str">
        <f>'PER TRIWULAN'!I380</f>
        <v xml:space="preserve"> Klambu </v>
      </c>
      <c r="D385" s="161" t="str">
        <f>'PER TRIWULAN'!B380</f>
        <v>SD NEGERI 4 TARUMAN</v>
      </c>
      <c r="E385" s="136">
        <f>'PER TRIWULAN'!L380</f>
        <v>14935000</v>
      </c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36">
        <f t="shared" si="15"/>
        <v>0</v>
      </c>
      <c r="U385" s="134">
        <f t="shared" si="16"/>
        <v>14935000</v>
      </c>
      <c r="V385" s="168">
        <f t="shared" si="17"/>
        <v>0</v>
      </c>
    </row>
    <row r="386" spans="2:22" hidden="1">
      <c r="B386" s="185">
        <f>'PER TRIWULAN'!A381</f>
        <v>376</v>
      </c>
      <c r="C386" s="160" t="str">
        <f>'PER TRIWULAN'!I381</f>
        <v xml:space="preserve"> Klambu </v>
      </c>
      <c r="D386" s="161" t="str">
        <f>'PER TRIWULAN'!B381</f>
        <v>SD NEGERI WANDANKEMIRI</v>
      </c>
      <c r="E386" s="136">
        <f>'PER TRIWULAN'!L381</f>
        <v>35960000</v>
      </c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36">
        <f t="shared" si="15"/>
        <v>0</v>
      </c>
      <c r="U386" s="134">
        <f t="shared" si="16"/>
        <v>35960000</v>
      </c>
      <c r="V386" s="168">
        <f t="shared" si="17"/>
        <v>0</v>
      </c>
    </row>
    <row r="387" spans="2:22" hidden="1">
      <c r="B387" s="185">
        <f>'PER TRIWULAN'!A382</f>
        <v>377</v>
      </c>
      <c r="C387" s="160" t="str">
        <f>'PER TRIWULAN'!I382</f>
        <v xml:space="preserve"> Klambu </v>
      </c>
      <c r="D387" s="161" t="str">
        <f>'PER TRIWULAN'!B382</f>
        <v>SD NEGERI 1 SELOJARI</v>
      </c>
      <c r="E387" s="136">
        <f>'PER TRIWULAN'!L382</f>
        <v>19430000</v>
      </c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36">
        <f t="shared" si="15"/>
        <v>0</v>
      </c>
      <c r="U387" s="134">
        <f t="shared" si="16"/>
        <v>19430000</v>
      </c>
      <c r="V387" s="168">
        <f t="shared" si="17"/>
        <v>0</v>
      </c>
    </row>
    <row r="388" spans="2:22" hidden="1">
      <c r="B388" s="185">
        <f>'PER TRIWULAN'!A383</f>
        <v>378</v>
      </c>
      <c r="C388" s="160" t="str">
        <f>'PER TRIWULAN'!I383</f>
        <v xml:space="preserve"> Klambu </v>
      </c>
      <c r="D388" s="161" t="str">
        <f>'PER TRIWULAN'!B383</f>
        <v>SD NEGERI 1 KANDANGREJO</v>
      </c>
      <c r="E388" s="136">
        <f>'PER TRIWULAN'!L383</f>
        <v>17690000</v>
      </c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36">
        <f t="shared" si="15"/>
        <v>0</v>
      </c>
      <c r="U388" s="134">
        <f t="shared" si="16"/>
        <v>17690000</v>
      </c>
      <c r="V388" s="168">
        <f t="shared" si="17"/>
        <v>0</v>
      </c>
    </row>
    <row r="389" spans="2:22" hidden="1">
      <c r="B389" s="185">
        <f>'PER TRIWULAN'!A384</f>
        <v>379</v>
      </c>
      <c r="C389" s="160" t="str">
        <f>'PER TRIWULAN'!I384</f>
        <v xml:space="preserve"> Klambu </v>
      </c>
      <c r="D389" s="161" t="str">
        <f>'PER TRIWULAN'!B384</f>
        <v>SD NEGERI 4 KANDANGREJO</v>
      </c>
      <c r="E389" s="136">
        <f>'PER TRIWULAN'!L384</f>
        <v>16675000</v>
      </c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36">
        <f t="shared" si="15"/>
        <v>0</v>
      </c>
      <c r="U389" s="134">
        <f t="shared" si="16"/>
        <v>16675000</v>
      </c>
      <c r="V389" s="168">
        <f t="shared" si="17"/>
        <v>0</v>
      </c>
    </row>
    <row r="390" spans="2:22" hidden="1">
      <c r="B390" s="185">
        <f>'PER TRIWULAN'!A385</f>
        <v>380</v>
      </c>
      <c r="C390" s="160" t="str">
        <f>'PER TRIWULAN'!I385</f>
        <v xml:space="preserve"> Klambu </v>
      </c>
      <c r="D390" s="161" t="str">
        <f>'PER TRIWULAN'!B385</f>
        <v>SD NEGERI 3 MENAWAN</v>
      </c>
      <c r="E390" s="136">
        <f>'PER TRIWULAN'!L385</f>
        <v>23780000</v>
      </c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36">
        <f t="shared" si="15"/>
        <v>0</v>
      </c>
      <c r="U390" s="134">
        <f t="shared" si="16"/>
        <v>23780000</v>
      </c>
      <c r="V390" s="168">
        <f t="shared" si="17"/>
        <v>0</v>
      </c>
    </row>
    <row r="391" spans="2:22" hidden="1">
      <c r="B391" s="185">
        <f>'PER TRIWULAN'!A386</f>
        <v>381</v>
      </c>
      <c r="C391" s="160" t="str">
        <f>'PER TRIWULAN'!I386</f>
        <v xml:space="preserve"> Klambu </v>
      </c>
      <c r="D391" s="161" t="str">
        <f>'PER TRIWULAN'!B386</f>
        <v>SD NEGERI 2 TERKESI</v>
      </c>
      <c r="E391" s="136">
        <f>'PER TRIWULAN'!L386</f>
        <v>36250000</v>
      </c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36">
        <f t="shared" si="15"/>
        <v>0</v>
      </c>
      <c r="U391" s="134">
        <f t="shared" si="16"/>
        <v>36250000</v>
      </c>
      <c r="V391" s="168">
        <f t="shared" si="17"/>
        <v>0</v>
      </c>
    </row>
    <row r="392" spans="2:22" hidden="1">
      <c r="B392" s="185">
        <f>'PER TRIWULAN'!A387</f>
        <v>382</v>
      </c>
      <c r="C392" s="160" t="str">
        <f>'PER TRIWULAN'!I387</f>
        <v xml:space="preserve"> Klambu </v>
      </c>
      <c r="D392" s="161" t="str">
        <f>'PER TRIWULAN'!B387</f>
        <v>SD NEGERI 1 JENENGAN</v>
      </c>
      <c r="E392" s="136">
        <f>'PER TRIWULAN'!L387</f>
        <v>25810000</v>
      </c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36">
        <f t="shared" si="15"/>
        <v>0</v>
      </c>
      <c r="U392" s="134">
        <f t="shared" si="16"/>
        <v>25810000</v>
      </c>
      <c r="V392" s="168">
        <f t="shared" si="17"/>
        <v>0</v>
      </c>
    </row>
    <row r="393" spans="2:22" hidden="1">
      <c r="B393" s="185">
        <f>'PER TRIWULAN'!A388</f>
        <v>383</v>
      </c>
      <c r="C393" s="160" t="str">
        <f>'PER TRIWULAN'!I388</f>
        <v xml:space="preserve"> Klambu </v>
      </c>
      <c r="D393" s="161" t="str">
        <f>'PER TRIWULAN'!B388</f>
        <v>SD NEGERI 2 JENENGAN</v>
      </c>
      <c r="E393" s="136">
        <f>'PER TRIWULAN'!L388</f>
        <v>15660000</v>
      </c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36">
        <f t="shared" si="15"/>
        <v>0</v>
      </c>
      <c r="U393" s="134">
        <f t="shared" si="16"/>
        <v>15660000</v>
      </c>
      <c r="V393" s="168">
        <f t="shared" si="17"/>
        <v>0</v>
      </c>
    </row>
    <row r="394" spans="2:22" hidden="1">
      <c r="B394" s="185">
        <f>'PER TRIWULAN'!A389</f>
        <v>384</v>
      </c>
      <c r="C394" s="160" t="str">
        <f>'PER TRIWULAN'!I389</f>
        <v xml:space="preserve"> Kradenan </v>
      </c>
      <c r="D394" s="161" t="str">
        <f>'PER TRIWULAN'!B389</f>
        <v>SD NEGERI 1 BAGO</v>
      </c>
      <c r="E394" s="136">
        <f>'PER TRIWULAN'!L389</f>
        <v>31175000</v>
      </c>
      <c r="F394" s="146"/>
      <c r="G394" s="146">
        <v>2863250</v>
      </c>
      <c r="H394" s="146"/>
      <c r="I394" s="146">
        <v>6533000</v>
      </c>
      <c r="J394" s="146">
        <v>5962000</v>
      </c>
      <c r="K394" s="146">
        <v>3844750</v>
      </c>
      <c r="L394" s="146"/>
      <c r="M394" s="146">
        <v>2070000</v>
      </c>
      <c r="N394" s="146">
        <v>4050000</v>
      </c>
      <c r="O394" s="146">
        <v>4816000</v>
      </c>
      <c r="P394" s="146"/>
      <c r="Q394" s="146">
        <v>1036000</v>
      </c>
      <c r="R394" s="146"/>
      <c r="S394" s="146"/>
      <c r="T394" s="136">
        <f t="shared" si="15"/>
        <v>31175000</v>
      </c>
      <c r="U394" s="134">
        <f t="shared" si="16"/>
        <v>31175000</v>
      </c>
      <c r="V394" s="168">
        <f t="shared" si="17"/>
        <v>-31175000</v>
      </c>
    </row>
    <row r="395" spans="2:22" hidden="1">
      <c r="B395" s="185">
        <f>'PER TRIWULAN'!A390</f>
        <v>385</v>
      </c>
      <c r="C395" s="160" t="str">
        <f>'PER TRIWULAN'!I390</f>
        <v xml:space="preserve"> Kradenan </v>
      </c>
      <c r="D395" s="161" t="str">
        <f>'PER TRIWULAN'!B390</f>
        <v>SD NEGERI 1 BANJARDOWO</v>
      </c>
      <c r="E395" s="136">
        <f>'PER TRIWULAN'!L390</f>
        <v>39005000</v>
      </c>
      <c r="F395" s="146"/>
      <c r="G395" s="146">
        <v>1734253</v>
      </c>
      <c r="H395" s="146"/>
      <c r="I395" s="146">
        <v>2807000</v>
      </c>
      <c r="J395" s="146">
        <v>3586000</v>
      </c>
      <c r="K395" s="146">
        <v>4294250</v>
      </c>
      <c r="L395" s="146">
        <v>1984997</v>
      </c>
      <c r="M395" s="146">
        <v>10466000</v>
      </c>
      <c r="N395" s="146">
        <v>13022500</v>
      </c>
      <c r="O395" s="146">
        <v>1110000</v>
      </c>
      <c r="P395" s="146"/>
      <c r="Q395" s="146"/>
      <c r="R395" s="146"/>
      <c r="S395" s="146"/>
      <c r="T395" s="136">
        <f t="shared" si="15"/>
        <v>39005000</v>
      </c>
      <c r="U395" s="134">
        <f t="shared" si="16"/>
        <v>39005000</v>
      </c>
      <c r="V395" s="168">
        <f t="shared" si="17"/>
        <v>-39005000</v>
      </c>
    </row>
    <row r="396" spans="2:22" hidden="1">
      <c r="B396" s="185">
        <f>'PER TRIWULAN'!A391</f>
        <v>386</v>
      </c>
      <c r="C396" s="160" t="str">
        <f>'PER TRIWULAN'!I391</f>
        <v xml:space="preserve"> Kradenan </v>
      </c>
      <c r="D396" s="161" t="str">
        <f>'PER TRIWULAN'!B391</f>
        <v>SD NEGERI 1 BANJARSARI</v>
      </c>
      <c r="E396" s="136">
        <f>'PER TRIWULAN'!L391</f>
        <v>27550000</v>
      </c>
      <c r="F396" s="146"/>
      <c r="G396" s="146">
        <v>0</v>
      </c>
      <c r="H396" s="146">
        <v>0</v>
      </c>
      <c r="I396" s="146">
        <v>11240050</v>
      </c>
      <c r="J396" s="146">
        <v>2736100</v>
      </c>
      <c r="K396" s="146">
        <v>3472850</v>
      </c>
      <c r="L396" s="146">
        <v>411730</v>
      </c>
      <c r="M396" s="146">
        <v>254500</v>
      </c>
      <c r="N396" s="146">
        <v>5125000</v>
      </c>
      <c r="O396" s="146">
        <v>2170000</v>
      </c>
      <c r="P396" s="146">
        <v>780000</v>
      </c>
      <c r="Q396" s="146">
        <v>1359770</v>
      </c>
      <c r="R396" s="146">
        <v>0</v>
      </c>
      <c r="S396" s="146">
        <v>0</v>
      </c>
      <c r="T396" s="136">
        <f t="shared" ref="T396:T459" si="18">SUM(G396:S396)</f>
        <v>27550000</v>
      </c>
      <c r="U396" s="134">
        <f t="shared" ref="U396:U459" si="19">E396-F396</f>
        <v>27550000</v>
      </c>
      <c r="V396" s="168">
        <f t="shared" ref="V396:V459" si="20">F396-T396</f>
        <v>-27550000</v>
      </c>
    </row>
    <row r="397" spans="2:22" hidden="1">
      <c r="B397" s="185">
        <f>'PER TRIWULAN'!A392</f>
        <v>387</v>
      </c>
      <c r="C397" s="160" t="str">
        <f>'PER TRIWULAN'!I392</f>
        <v xml:space="preserve"> Kradenan </v>
      </c>
      <c r="D397" s="161" t="str">
        <f>'PER TRIWULAN'!B392</f>
        <v>SD NEGERI 1 GRABAGAN</v>
      </c>
      <c r="E397" s="136">
        <f>'PER TRIWULAN'!L392</f>
        <v>23345000</v>
      </c>
      <c r="F397" s="146"/>
      <c r="G397" s="146">
        <v>3894800</v>
      </c>
      <c r="H397" s="146">
        <v>0</v>
      </c>
      <c r="I397" s="146">
        <v>2802900</v>
      </c>
      <c r="J397" s="146">
        <v>1044000</v>
      </c>
      <c r="K397" s="146">
        <v>1889689</v>
      </c>
      <c r="L397" s="146">
        <v>373611</v>
      </c>
      <c r="M397" s="146">
        <v>350000</v>
      </c>
      <c r="N397" s="146">
        <v>6300000</v>
      </c>
      <c r="O397" s="146">
        <v>3520000</v>
      </c>
      <c r="P397" s="146">
        <v>0</v>
      </c>
      <c r="Q397" s="146">
        <v>970000</v>
      </c>
      <c r="R397" s="146">
        <v>610000</v>
      </c>
      <c r="S397" s="146">
        <v>1590000</v>
      </c>
      <c r="T397" s="136">
        <f t="shared" si="18"/>
        <v>23345000</v>
      </c>
      <c r="U397" s="134">
        <f t="shared" si="19"/>
        <v>23345000</v>
      </c>
      <c r="V397" s="168">
        <f t="shared" si="20"/>
        <v>-23345000</v>
      </c>
    </row>
    <row r="398" spans="2:22" hidden="1">
      <c r="B398" s="185">
        <f>'PER TRIWULAN'!A393</f>
        <v>388</v>
      </c>
      <c r="C398" s="160" t="str">
        <f>'PER TRIWULAN'!I393</f>
        <v xml:space="preserve"> Kradenan </v>
      </c>
      <c r="D398" s="161" t="str">
        <f>'PER TRIWULAN'!B393</f>
        <v>SD NEGERI 1 KALISARI</v>
      </c>
      <c r="E398" s="136">
        <f>'PER TRIWULAN'!L393</f>
        <v>24070000</v>
      </c>
      <c r="F398" s="146"/>
      <c r="G398" s="146"/>
      <c r="H398" s="146"/>
      <c r="I398" s="146">
        <v>4300400</v>
      </c>
      <c r="J398" s="146">
        <v>2041800</v>
      </c>
      <c r="K398" s="146">
        <v>6212200</v>
      </c>
      <c r="L398" s="146">
        <v>68600</v>
      </c>
      <c r="M398" s="146">
        <v>4369000</v>
      </c>
      <c r="N398" s="146">
        <v>4950000</v>
      </c>
      <c r="O398" s="146">
        <v>1100000</v>
      </c>
      <c r="P398" s="146"/>
      <c r="Q398" s="146">
        <v>1028000</v>
      </c>
      <c r="R398" s="146"/>
      <c r="S398" s="146"/>
      <c r="T398" s="136">
        <f t="shared" si="18"/>
        <v>24070000</v>
      </c>
      <c r="U398" s="134">
        <f t="shared" si="19"/>
        <v>24070000</v>
      </c>
      <c r="V398" s="168">
        <f t="shared" si="20"/>
        <v>-24070000</v>
      </c>
    </row>
    <row r="399" spans="2:22" hidden="1">
      <c r="B399" s="185">
        <f>'PER TRIWULAN'!A394</f>
        <v>389</v>
      </c>
      <c r="C399" s="160" t="str">
        <f>'PER TRIWULAN'!I394</f>
        <v xml:space="preserve"> Kradenan </v>
      </c>
      <c r="D399" s="161" t="str">
        <f>'PER TRIWULAN'!B394</f>
        <v>SD NEGERI 1 KRADENAN</v>
      </c>
      <c r="E399" s="136">
        <f>'PER TRIWULAN'!L394</f>
        <v>34655000</v>
      </c>
      <c r="F399" s="146"/>
      <c r="G399" s="146"/>
      <c r="H399" s="146"/>
      <c r="I399" s="146">
        <v>2614100</v>
      </c>
      <c r="J399" s="146">
        <v>10062000</v>
      </c>
      <c r="K399" s="146">
        <v>9494756</v>
      </c>
      <c r="L399" s="146">
        <v>526744</v>
      </c>
      <c r="M399" s="146">
        <v>2613000</v>
      </c>
      <c r="N399" s="146">
        <v>6085000</v>
      </c>
      <c r="O399" s="146">
        <v>2303400</v>
      </c>
      <c r="P399" s="146">
        <v>440000</v>
      </c>
      <c r="Q399" s="146">
        <v>100000</v>
      </c>
      <c r="R399" s="146"/>
      <c r="S399" s="146">
        <v>416000</v>
      </c>
      <c r="T399" s="136">
        <f t="shared" si="18"/>
        <v>34655000</v>
      </c>
      <c r="U399" s="134">
        <f t="shared" si="19"/>
        <v>34655000</v>
      </c>
      <c r="V399" s="168">
        <f t="shared" si="20"/>
        <v>-34655000</v>
      </c>
    </row>
    <row r="400" spans="2:22" hidden="1">
      <c r="B400" s="185">
        <f>'PER TRIWULAN'!A395</f>
        <v>390</v>
      </c>
      <c r="C400" s="160" t="str">
        <f>'PER TRIWULAN'!I395</f>
        <v xml:space="preserve"> Kradenan </v>
      </c>
      <c r="D400" s="161" t="str">
        <f>'PER TRIWULAN'!B395</f>
        <v>SD NEGERI 1 KUWU</v>
      </c>
      <c r="E400" s="136">
        <f>'PER TRIWULAN'!L395</f>
        <v>31610000</v>
      </c>
      <c r="F400" s="146"/>
      <c r="G400" s="146">
        <v>0</v>
      </c>
      <c r="H400" s="146">
        <v>0</v>
      </c>
      <c r="I400" s="146">
        <v>4235000</v>
      </c>
      <c r="J400" s="146">
        <v>2023500</v>
      </c>
      <c r="K400" s="146">
        <v>4178000</v>
      </c>
      <c r="L400" s="146">
        <v>814500</v>
      </c>
      <c r="M400" s="146">
        <v>8726500</v>
      </c>
      <c r="N400" s="146">
        <v>4950000</v>
      </c>
      <c r="O400" s="146">
        <v>4591500</v>
      </c>
      <c r="P400" s="146">
        <v>0</v>
      </c>
      <c r="Q400" s="146">
        <v>750000</v>
      </c>
      <c r="R400" s="146">
        <v>200000</v>
      </c>
      <c r="S400" s="146">
        <v>1141000</v>
      </c>
      <c r="T400" s="136">
        <f t="shared" si="18"/>
        <v>31610000</v>
      </c>
      <c r="U400" s="134">
        <f t="shared" si="19"/>
        <v>31610000</v>
      </c>
      <c r="V400" s="168">
        <f t="shared" si="20"/>
        <v>-31610000</v>
      </c>
    </row>
    <row r="401" spans="2:22" hidden="1">
      <c r="B401" s="185">
        <f>'PER TRIWULAN'!A396</f>
        <v>391</v>
      </c>
      <c r="C401" s="160" t="str">
        <f>'PER TRIWULAN'!I396</f>
        <v xml:space="preserve"> Kradenan </v>
      </c>
      <c r="D401" s="161" t="str">
        <f>'PER TRIWULAN'!B396</f>
        <v>SD NEGERI 1 PAKIS</v>
      </c>
      <c r="E401" s="136">
        <f>'PER TRIWULAN'!L396</f>
        <v>30740000</v>
      </c>
      <c r="F401" s="146"/>
      <c r="G401" s="146" t="s">
        <v>1906</v>
      </c>
      <c r="H401" s="146" t="s">
        <v>1906</v>
      </c>
      <c r="I401" s="146">
        <v>8137800</v>
      </c>
      <c r="J401" s="146">
        <v>3030000</v>
      </c>
      <c r="K401" s="146">
        <v>6458600</v>
      </c>
      <c r="L401" s="146">
        <v>345300</v>
      </c>
      <c r="M401" s="146">
        <v>381500</v>
      </c>
      <c r="N401" s="146">
        <v>5299000</v>
      </c>
      <c r="O401" s="146">
        <v>5062800</v>
      </c>
      <c r="P401" s="146" t="s">
        <v>1906</v>
      </c>
      <c r="Q401" s="146">
        <v>1050000</v>
      </c>
      <c r="R401" s="146">
        <v>975000</v>
      </c>
      <c r="S401" s="146" t="s">
        <v>1906</v>
      </c>
      <c r="T401" s="136">
        <f t="shared" si="18"/>
        <v>30740000</v>
      </c>
      <c r="U401" s="134">
        <f t="shared" si="19"/>
        <v>30740000</v>
      </c>
      <c r="V401" s="168">
        <f t="shared" si="20"/>
        <v>-30740000</v>
      </c>
    </row>
    <row r="402" spans="2:22" hidden="1">
      <c r="B402" s="185">
        <f>'PER TRIWULAN'!A397</f>
        <v>392</v>
      </c>
      <c r="C402" s="160" t="str">
        <f>'PER TRIWULAN'!I397</f>
        <v xml:space="preserve"> Kradenan </v>
      </c>
      <c r="D402" s="161" t="str">
        <f>'PER TRIWULAN'!B397</f>
        <v>SD NEGERI 1 SAMBONG BANGI</v>
      </c>
      <c r="E402" s="136">
        <f>'PER TRIWULAN'!L397</f>
        <v>19865000</v>
      </c>
      <c r="F402" s="146"/>
      <c r="G402" s="146"/>
      <c r="H402" s="146"/>
      <c r="I402" s="146">
        <v>5491000</v>
      </c>
      <c r="J402" s="146">
        <v>2466000</v>
      </c>
      <c r="K402" s="146">
        <v>2433837</v>
      </c>
      <c r="L402" s="146">
        <v>145463</v>
      </c>
      <c r="M402" s="146"/>
      <c r="N402" s="146">
        <v>4800000</v>
      </c>
      <c r="O402" s="146">
        <v>1848700</v>
      </c>
      <c r="P402" s="146"/>
      <c r="Q402" s="146">
        <v>880000</v>
      </c>
      <c r="R402" s="146"/>
      <c r="S402" s="146">
        <v>1800000</v>
      </c>
      <c r="T402" s="136">
        <f t="shared" si="18"/>
        <v>19865000</v>
      </c>
      <c r="U402" s="134">
        <f t="shared" si="19"/>
        <v>19865000</v>
      </c>
      <c r="V402" s="168">
        <f t="shared" si="20"/>
        <v>-19865000</v>
      </c>
    </row>
    <row r="403" spans="2:22" hidden="1">
      <c r="B403" s="185">
        <f>'PER TRIWULAN'!A398</f>
        <v>393</v>
      </c>
      <c r="C403" s="160" t="str">
        <f>'PER TRIWULAN'!I398</f>
        <v xml:space="preserve"> Kradenan </v>
      </c>
      <c r="D403" s="161" t="str">
        <f>'PER TRIWULAN'!B398</f>
        <v>SD NEGERI 1 SIMO</v>
      </c>
      <c r="E403" s="136">
        <f>'PER TRIWULAN'!L398</f>
        <v>28130000</v>
      </c>
      <c r="F403" s="146"/>
      <c r="G403" s="146">
        <v>1224000</v>
      </c>
      <c r="H403" s="146">
        <v>0</v>
      </c>
      <c r="I403" s="146">
        <v>4755200</v>
      </c>
      <c r="J403" s="146">
        <v>1886100</v>
      </c>
      <c r="K403" s="146">
        <v>3589400</v>
      </c>
      <c r="L403" s="146">
        <v>110000</v>
      </c>
      <c r="M403" s="146">
        <v>2068000</v>
      </c>
      <c r="N403" s="146">
        <v>5670000</v>
      </c>
      <c r="O403" s="146">
        <v>3741800</v>
      </c>
      <c r="P403" s="146">
        <v>0</v>
      </c>
      <c r="Q403" s="146">
        <v>1250000</v>
      </c>
      <c r="R403" s="146">
        <v>1900000</v>
      </c>
      <c r="S403" s="146">
        <v>1935500</v>
      </c>
      <c r="T403" s="136">
        <f t="shared" si="18"/>
        <v>28130000</v>
      </c>
      <c r="U403" s="134">
        <f t="shared" si="19"/>
        <v>28130000</v>
      </c>
      <c r="V403" s="168">
        <f t="shared" si="20"/>
        <v>-28130000</v>
      </c>
    </row>
    <row r="404" spans="2:22" hidden="1">
      <c r="B404" s="185">
        <f>'PER TRIWULAN'!A399</f>
        <v>394</v>
      </c>
      <c r="C404" s="160" t="str">
        <f>'PER TRIWULAN'!I399</f>
        <v xml:space="preserve"> Kradenan </v>
      </c>
      <c r="D404" s="161" t="str">
        <f>'PER TRIWULAN'!B399</f>
        <v>SD NEGERI 1 TANJUNGSARI</v>
      </c>
      <c r="E404" s="136">
        <f>'PER TRIWULAN'!L399</f>
        <v>27985000</v>
      </c>
      <c r="F404" s="146"/>
      <c r="G404" s="146"/>
      <c r="H404" s="146"/>
      <c r="I404" s="146">
        <v>3719000</v>
      </c>
      <c r="J404" s="146">
        <v>2508600</v>
      </c>
      <c r="K404" s="146">
        <v>6719500</v>
      </c>
      <c r="L404" s="146">
        <v>387100</v>
      </c>
      <c r="M404" s="146">
        <v>3744000</v>
      </c>
      <c r="N404" s="146">
        <v>5250000</v>
      </c>
      <c r="O404" s="146">
        <v>4181800</v>
      </c>
      <c r="P404" s="146"/>
      <c r="Q404" s="146">
        <v>950000</v>
      </c>
      <c r="R404" s="146"/>
      <c r="S404" s="146">
        <v>525000</v>
      </c>
      <c r="T404" s="136">
        <f t="shared" si="18"/>
        <v>27985000</v>
      </c>
      <c r="U404" s="134">
        <f t="shared" si="19"/>
        <v>27985000</v>
      </c>
      <c r="V404" s="168">
        <f t="shared" si="20"/>
        <v>-27985000</v>
      </c>
    </row>
    <row r="405" spans="2:22" hidden="1">
      <c r="B405" s="185">
        <f>'PER TRIWULAN'!A400</f>
        <v>395</v>
      </c>
      <c r="C405" s="160" t="str">
        <f>'PER TRIWULAN'!I400</f>
        <v xml:space="preserve"> Kradenan </v>
      </c>
      <c r="D405" s="161" t="str">
        <f>'PER TRIWULAN'!B400</f>
        <v>SD NEGERI 2 BAGO</v>
      </c>
      <c r="E405" s="136">
        <f>'PER TRIWULAN'!L400</f>
        <v>25810000</v>
      </c>
      <c r="F405" s="146"/>
      <c r="G405" s="146">
        <v>1287000</v>
      </c>
      <c r="H405" s="146">
        <v>0</v>
      </c>
      <c r="I405" s="146">
        <v>880000</v>
      </c>
      <c r="J405" s="146">
        <v>6085900</v>
      </c>
      <c r="K405" s="146">
        <v>1244600</v>
      </c>
      <c r="L405" s="146">
        <v>40000</v>
      </c>
      <c r="M405" s="146">
        <v>250000</v>
      </c>
      <c r="N405" s="146">
        <v>4050000</v>
      </c>
      <c r="O405" s="146">
        <v>6953500</v>
      </c>
      <c r="P405" s="146">
        <v>0</v>
      </c>
      <c r="Q405" s="146">
        <v>622000</v>
      </c>
      <c r="R405" s="146">
        <v>312000</v>
      </c>
      <c r="S405" s="146">
        <v>4085000</v>
      </c>
      <c r="T405" s="136">
        <f t="shared" si="18"/>
        <v>25810000</v>
      </c>
      <c r="U405" s="134">
        <f t="shared" si="19"/>
        <v>25810000</v>
      </c>
      <c r="V405" s="168">
        <f t="shared" si="20"/>
        <v>-25810000</v>
      </c>
    </row>
    <row r="406" spans="2:22" hidden="1">
      <c r="B406" s="185">
        <f>'PER TRIWULAN'!A401</f>
        <v>396</v>
      </c>
      <c r="C406" s="160" t="str">
        <f>'PER TRIWULAN'!I401</f>
        <v xml:space="preserve"> Kradenan </v>
      </c>
      <c r="D406" s="161" t="str">
        <f>'PER TRIWULAN'!B401</f>
        <v>SD NEGERI 2 BANJARSARI</v>
      </c>
      <c r="E406" s="136">
        <f>'PER TRIWULAN'!L401</f>
        <v>33785000</v>
      </c>
      <c r="F406" s="146"/>
      <c r="G406" s="146">
        <v>5680000</v>
      </c>
      <c r="H406" s="146">
        <v>0</v>
      </c>
      <c r="I406" s="146">
        <v>2396000</v>
      </c>
      <c r="J406" s="146">
        <v>2336200</v>
      </c>
      <c r="K406" s="146">
        <v>3868200</v>
      </c>
      <c r="L406" s="146">
        <v>762400</v>
      </c>
      <c r="M406" s="146">
        <v>1200000</v>
      </c>
      <c r="N406" s="146">
        <v>6750000</v>
      </c>
      <c r="O406" s="146">
        <v>2960000</v>
      </c>
      <c r="P406" s="146">
        <v>0</v>
      </c>
      <c r="Q406" s="146">
        <v>750000</v>
      </c>
      <c r="R406" s="146">
        <v>0</v>
      </c>
      <c r="S406" s="146">
        <v>7082200</v>
      </c>
      <c r="T406" s="136">
        <f t="shared" si="18"/>
        <v>33785000</v>
      </c>
      <c r="U406" s="134">
        <f t="shared" si="19"/>
        <v>33785000</v>
      </c>
      <c r="V406" s="168">
        <f t="shared" si="20"/>
        <v>-33785000</v>
      </c>
    </row>
    <row r="407" spans="2:22" hidden="1">
      <c r="B407" s="185">
        <f>'PER TRIWULAN'!A402</f>
        <v>397</v>
      </c>
      <c r="C407" s="160" t="str">
        <f>'PER TRIWULAN'!I402</f>
        <v xml:space="preserve"> Kradenan </v>
      </c>
      <c r="D407" s="161" t="str">
        <f>'PER TRIWULAN'!B402</f>
        <v>SD NEGERI 2 CREWEK</v>
      </c>
      <c r="E407" s="136">
        <f>'PER TRIWULAN'!L402</f>
        <v>20445000</v>
      </c>
      <c r="F407" s="146"/>
      <c r="G407" s="146">
        <v>3799000</v>
      </c>
      <c r="H407" s="146"/>
      <c r="I407" s="146">
        <v>3626500</v>
      </c>
      <c r="J407" s="146">
        <v>792000</v>
      </c>
      <c r="K407" s="146">
        <v>1844500</v>
      </c>
      <c r="L407" s="146">
        <v>50000</v>
      </c>
      <c r="M407" s="146"/>
      <c r="N407" s="146">
        <v>4800000</v>
      </c>
      <c r="O407" s="146">
        <v>3690000</v>
      </c>
      <c r="P407" s="146"/>
      <c r="Q407" s="146">
        <v>900000</v>
      </c>
      <c r="R407" s="146"/>
      <c r="S407" s="146">
        <v>943000</v>
      </c>
      <c r="T407" s="136">
        <f t="shared" si="18"/>
        <v>20445000</v>
      </c>
      <c r="U407" s="134">
        <f t="shared" si="19"/>
        <v>20445000</v>
      </c>
      <c r="V407" s="168">
        <f t="shared" si="20"/>
        <v>-20445000</v>
      </c>
    </row>
    <row r="408" spans="2:22" hidden="1">
      <c r="B408" s="185">
        <f>'PER TRIWULAN'!A403</f>
        <v>398</v>
      </c>
      <c r="C408" s="160" t="str">
        <f>'PER TRIWULAN'!I403</f>
        <v xml:space="preserve"> Kradenan </v>
      </c>
      <c r="D408" s="161" t="str">
        <f>'PER TRIWULAN'!B403</f>
        <v>SD NEGERI 2 GRABAGAN</v>
      </c>
      <c r="E408" s="136">
        <f>'PER TRIWULAN'!L403</f>
        <v>19140000</v>
      </c>
      <c r="F408" s="146"/>
      <c r="G408" s="146">
        <v>45000</v>
      </c>
      <c r="H408" s="146"/>
      <c r="I408" s="146">
        <v>2302300</v>
      </c>
      <c r="J408" s="146">
        <v>1509500</v>
      </c>
      <c r="K408" s="146">
        <v>1634412</v>
      </c>
      <c r="L408" s="146">
        <v>248788</v>
      </c>
      <c r="M408" s="146">
        <v>240000</v>
      </c>
      <c r="N408" s="146">
        <v>4950000</v>
      </c>
      <c r="O408" s="146">
        <v>3490000</v>
      </c>
      <c r="P408" s="146"/>
      <c r="Q408" s="146">
        <v>450000</v>
      </c>
      <c r="R408" s="146"/>
      <c r="S408" s="146">
        <v>4270000</v>
      </c>
      <c r="T408" s="136">
        <f t="shared" si="18"/>
        <v>19140000</v>
      </c>
      <c r="U408" s="134">
        <f t="shared" si="19"/>
        <v>19140000</v>
      </c>
      <c r="V408" s="168">
        <f t="shared" si="20"/>
        <v>-19140000</v>
      </c>
    </row>
    <row r="409" spans="2:22" hidden="1">
      <c r="B409" s="185">
        <f>'PER TRIWULAN'!A404</f>
        <v>399</v>
      </c>
      <c r="C409" s="160" t="str">
        <f>'PER TRIWULAN'!I404</f>
        <v xml:space="preserve"> Kradenan </v>
      </c>
      <c r="D409" s="161" t="str">
        <f>'PER TRIWULAN'!B404</f>
        <v>SD NEGERI 2 KALISARI</v>
      </c>
      <c r="E409" s="136">
        <f>'PER TRIWULAN'!L404</f>
        <v>19720000</v>
      </c>
      <c r="F409" s="146"/>
      <c r="G409" s="146">
        <v>1136000</v>
      </c>
      <c r="H409" s="146" t="s">
        <v>1952</v>
      </c>
      <c r="I409" s="146">
        <v>4193300</v>
      </c>
      <c r="J409" s="146">
        <v>1580600</v>
      </c>
      <c r="K409" s="146">
        <v>3229100</v>
      </c>
      <c r="L409" s="146">
        <v>231000</v>
      </c>
      <c r="M409" s="146"/>
      <c r="N409" s="146">
        <v>3750000</v>
      </c>
      <c r="O409" s="146">
        <v>1150000</v>
      </c>
      <c r="P409" s="146" t="s">
        <v>1952</v>
      </c>
      <c r="Q409" s="146">
        <v>450000</v>
      </c>
      <c r="R409" s="146">
        <v>4000000</v>
      </c>
      <c r="S409" s="146" t="s">
        <v>1952</v>
      </c>
      <c r="T409" s="136">
        <f t="shared" si="18"/>
        <v>19720000</v>
      </c>
      <c r="U409" s="134">
        <f t="shared" si="19"/>
        <v>19720000</v>
      </c>
      <c r="V409" s="168">
        <f t="shared" si="20"/>
        <v>-19720000</v>
      </c>
    </row>
    <row r="410" spans="2:22" hidden="1">
      <c r="B410" s="185">
        <f>'PER TRIWULAN'!A405</f>
        <v>400</v>
      </c>
      <c r="C410" s="160" t="str">
        <f>'PER TRIWULAN'!I405</f>
        <v xml:space="preserve"> Kradenan </v>
      </c>
      <c r="D410" s="161" t="str">
        <f>'PER TRIWULAN'!B405</f>
        <v>SD NEGERI 2 KRADENAN</v>
      </c>
      <c r="E410" s="136">
        <f>'PER TRIWULAN'!L405</f>
        <v>27115000</v>
      </c>
      <c r="F410" s="146"/>
      <c r="G410" s="146">
        <v>0</v>
      </c>
      <c r="H410" s="146">
        <v>304000</v>
      </c>
      <c r="I410" s="146">
        <v>6987000</v>
      </c>
      <c r="J410" s="146">
        <v>1398000</v>
      </c>
      <c r="K410" s="146">
        <v>3761000</v>
      </c>
      <c r="L410" s="146">
        <v>358613</v>
      </c>
      <c r="M410" s="146">
        <v>1910000</v>
      </c>
      <c r="N410" s="146">
        <v>4300000</v>
      </c>
      <c r="O410" s="146">
        <v>2203700</v>
      </c>
      <c r="P410" s="146">
        <v>0</v>
      </c>
      <c r="Q410" s="146">
        <v>992687</v>
      </c>
      <c r="R410" s="146">
        <v>295000</v>
      </c>
      <c r="S410" s="146">
        <v>4605000</v>
      </c>
      <c r="T410" s="136">
        <f t="shared" si="18"/>
        <v>27115000</v>
      </c>
      <c r="U410" s="134">
        <f t="shared" si="19"/>
        <v>27115000</v>
      </c>
      <c r="V410" s="168">
        <f t="shared" si="20"/>
        <v>-27115000</v>
      </c>
    </row>
    <row r="411" spans="2:22" hidden="1">
      <c r="B411" s="185">
        <f>'PER TRIWULAN'!A406</f>
        <v>401</v>
      </c>
      <c r="C411" s="160" t="str">
        <f>'PER TRIWULAN'!I406</f>
        <v xml:space="preserve"> Kradenan </v>
      </c>
      <c r="D411" s="161" t="str">
        <f>'PER TRIWULAN'!B406</f>
        <v>SD NEGERI 2 PAKIS</v>
      </c>
      <c r="E411" s="136">
        <f>'PER TRIWULAN'!L406</f>
        <v>28565000</v>
      </c>
      <c r="F411" s="146"/>
      <c r="G411" s="146">
        <v>2019000</v>
      </c>
      <c r="H411" s="146">
        <v>0</v>
      </c>
      <c r="I411" s="146">
        <v>4628000</v>
      </c>
      <c r="J411" s="146">
        <v>4304000</v>
      </c>
      <c r="K411" s="146">
        <v>6585000</v>
      </c>
      <c r="L411" s="146">
        <v>529000</v>
      </c>
      <c r="M411" s="146">
        <v>0</v>
      </c>
      <c r="N411" s="146">
        <v>6000000</v>
      </c>
      <c r="O411" s="146">
        <v>4310000</v>
      </c>
      <c r="P411" s="146">
        <v>0</v>
      </c>
      <c r="Q411" s="146">
        <v>0</v>
      </c>
      <c r="R411" s="146">
        <v>190000</v>
      </c>
      <c r="S411" s="146">
        <v>0</v>
      </c>
      <c r="T411" s="136">
        <f t="shared" si="18"/>
        <v>28565000</v>
      </c>
      <c r="U411" s="134">
        <f t="shared" si="19"/>
        <v>28565000</v>
      </c>
      <c r="V411" s="168">
        <f t="shared" si="20"/>
        <v>-28565000</v>
      </c>
    </row>
    <row r="412" spans="2:22" hidden="1">
      <c r="B412" s="185">
        <f>'PER TRIWULAN'!A407</f>
        <v>402</v>
      </c>
      <c r="C412" s="160" t="str">
        <f>'PER TRIWULAN'!I407</f>
        <v xml:space="preserve"> Kradenan </v>
      </c>
      <c r="D412" s="161" t="str">
        <f>'PER TRIWULAN'!B407</f>
        <v>SD NEGERI 2 SAMBONGBANGI</v>
      </c>
      <c r="E412" s="136">
        <f>'PER TRIWULAN'!L407</f>
        <v>29725000</v>
      </c>
      <c r="F412" s="146"/>
      <c r="G412" s="146">
        <v>2450400</v>
      </c>
      <c r="H412" s="146">
        <v>2912000</v>
      </c>
      <c r="I412" s="146">
        <v>1080000</v>
      </c>
      <c r="J412" s="146">
        <v>6135900</v>
      </c>
      <c r="K412" s="146">
        <v>10426500</v>
      </c>
      <c r="L412" s="146">
        <v>0</v>
      </c>
      <c r="M412" s="146">
        <v>0</v>
      </c>
      <c r="N412" s="146">
        <v>6720200</v>
      </c>
      <c r="O412" s="146">
        <v>0</v>
      </c>
      <c r="P412" s="146">
        <v>0</v>
      </c>
      <c r="Q412" s="146">
        <v>0</v>
      </c>
      <c r="R412" s="146">
        <v>0</v>
      </c>
      <c r="S412" s="146">
        <v>0</v>
      </c>
      <c r="T412" s="136">
        <f t="shared" si="18"/>
        <v>29725000</v>
      </c>
      <c r="U412" s="134">
        <f t="shared" si="19"/>
        <v>29725000</v>
      </c>
      <c r="V412" s="168">
        <f t="shared" si="20"/>
        <v>-29725000</v>
      </c>
    </row>
    <row r="413" spans="2:22" hidden="1">
      <c r="B413" s="185">
        <f>'PER TRIWULAN'!A408</f>
        <v>403</v>
      </c>
      <c r="C413" s="160" t="str">
        <f>'PER TRIWULAN'!I408</f>
        <v xml:space="preserve"> Kradenan </v>
      </c>
      <c r="D413" s="161" t="str">
        <f>'PER TRIWULAN'!B408</f>
        <v>SD NEGERI 2 SENGON WETAN</v>
      </c>
      <c r="E413" s="136">
        <f>'PER TRIWULAN'!L408</f>
        <v>21025000</v>
      </c>
      <c r="F413" s="146"/>
      <c r="G413" s="146" t="s">
        <v>1906</v>
      </c>
      <c r="H413" s="146" t="s">
        <v>1906</v>
      </c>
      <c r="I413" s="146" t="s">
        <v>1906</v>
      </c>
      <c r="J413" s="146">
        <v>3332000</v>
      </c>
      <c r="K413" s="146">
        <v>9193623</v>
      </c>
      <c r="L413" s="146">
        <v>67561</v>
      </c>
      <c r="M413" s="146">
        <v>2254000</v>
      </c>
      <c r="N413" s="146">
        <v>2700000</v>
      </c>
      <c r="O413" s="146">
        <v>3029700</v>
      </c>
      <c r="P413" s="146" t="s">
        <v>1906</v>
      </c>
      <c r="Q413" s="146">
        <v>448116</v>
      </c>
      <c r="R413" s="146" t="s">
        <v>1906</v>
      </c>
      <c r="S413" s="146" t="s">
        <v>1906</v>
      </c>
      <c r="T413" s="136">
        <f t="shared" si="18"/>
        <v>21025000</v>
      </c>
      <c r="U413" s="134">
        <f t="shared" si="19"/>
        <v>21025000</v>
      </c>
      <c r="V413" s="168">
        <f t="shared" si="20"/>
        <v>-21025000</v>
      </c>
    </row>
    <row r="414" spans="2:22" hidden="1">
      <c r="B414" s="185">
        <f>'PER TRIWULAN'!A409</f>
        <v>404</v>
      </c>
      <c r="C414" s="160" t="str">
        <f>'PER TRIWULAN'!I409</f>
        <v xml:space="preserve"> Kradenan </v>
      </c>
      <c r="D414" s="161" t="str">
        <f>'PER TRIWULAN'!B409</f>
        <v>SD NEGERI 2 TANJUNGSARI</v>
      </c>
      <c r="E414" s="136">
        <f>'PER TRIWULAN'!L409</f>
        <v>25520000</v>
      </c>
      <c r="F414" s="146"/>
      <c r="G414" s="146" t="s">
        <v>1906</v>
      </c>
      <c r="H414" s="146">
        <v>3850000</v>
      </c>
      <c r="I414" s="146">
        <v>3750000</v>
      </c>
      <c r="J414" s="146">
        <v>1370000</v>
      </c>
      <c r="K414" s="146">
        <v>5500000</v>
      </c>
      <c r="L414" s="146">
        <v>1450000</v>
      </c>
      <c r="M414" s="146">
        <v>1750000</v>
      </c>
      <c r="N414" s="146">
        <v>4800000</v>
      </c>
      <c r="O414" s="146">
        <v>650000</v>
      </c>
      <c r="P414" s="146" t="s">
        <v>1906</v>
      </c>
      <c r="Q414" s="146">
        <v>900000</v>
      </c>
      <c r="R414" s="146">
        <v>1500000</v>
      </c>
      <c r="S414" s="146" t="s">
        <v>1906</v>
      </c>
      <c r="T414" s="136">
        <f t="shared" si="18"/>
        <v>25520000</v>
      </c>
      <c r="U414" s="134">
        <f t="shared" si="19"/>
        <v>25520000</v>
      </c>
      <c r="V414" s="168">
        <f t="shared" si="20"/>
        <v>-25520000</v>
      </c>
    </row>
    <row r="415" spans="2:22" hidden="1">
      <c r="B415" s="185">
        <f>'PER TRIWULAN'!A410</f>
        <v>405</v>
      </c>
      <c r="C415" s="160" t="str">
        <f>'PER TRIWULAN'!I410</f>
        <v xml:space="preserve"> Kradenan </v>
      </c>
      <c r="D415" s="161" t="str">
        <f>'PER TRIWULAN'!B410</f>
        <v>SD NEGERI 3 BANJARDOWO</v>
      </c>
      <c r="E415" s="136">
        <f>'PER TRIWULAN'!L410</f>
        <v>25810000</v>
      </c>
      <c r="F415" s="146"/>
      <c r="G415" s="146">
        <v>2398039</v>
      </c>
      <c r="H415" s="146"/>
      <c r="I415" s="146">
        <v>2783200</v>
      </c>
      <c r="J415" s="146">
        <v>1607800</v>
      </c>
      <c r="K415" s="146">
        <v>1631021</v>
      </c>
      <c r="L415" s="146">
        <v>372290</v>
      </c>
      <c r="M415" s="146">
        <v>6801750</v>
      </c>
      <c r="N415" s="146">
        <v>5850000</v>
      </c>
      <c r="O415" s="146">
        <v>1050000</v>
      </c>
      <c r="P415" s="146"/>
      <c r="Q415" s="146">
        <v>600000</v>
      </c>
      <c r="R415" s="146">
        <v>250000</v>
      </c>
      <c r="S415" s="146">
        <v>2465900</v>
      </c>
      <c r="T415" s="136">
        <f t="shared" si="18"/>
        <v>25810000</v>
      </c>
      <c r="U415" s="134">
        <f t="shared" si="19"/>
        <v>25810000</v>
      </c>
      <c r="V415" s="168">
        <f t="shared" si="20"/>
        <v>-25810000</v>
      </c>
    </row>
    <row r="416" spans="2:22" hidden="1">
      <c r="B416" s="185">
        <f>'PER TRIWULAN'!A411</f>
        <v>406</v>
      </c>
      <c r="C416" s="160" t="str">
        <f>'PER TRIWULAN'!I411</f>
        <v xml:space="preserve"> Kradenan </v>
      </c>
      <c r="D416" s="161" t="str">
        <f>'PER TRIWULAN'!B411</f>
        <v>SD NEGERI 3 BANJARSARI</v>
      </c>
      <c r="E416" s="136">
        <f>'PER TRIWULAN'!L411</f>
        <v>26390000</v>
      </c>
      <c r="F416" s="146"/>
      <c r="G416" s="146">
        <v>4540000</v>
      </c>
      <c r="H416" s="146">
        <v>0</v>
      </c>
      <c r="I416" s="146">
        <v>1491900</v>
      </c>
      <c r="J416" s="146">
        <v>4696500</v>
      </c>
      <c r="K416" s="146">
        <v>2264900</v>
      </c>
      <c r="L416" s="146">
        <v>1147500</v>
      </c>
      <c r="M416" s="146">
        <v>410000</v>
      </c>
      <c r="N416" s="146">
        <v>3500000</v>
      </c>
      <c r="O416" s="146">
        <v>4981200</v>
      </c>
      <c r="P416" s="146">
        <v>1597500</v>
      </c>
      <c r="Q416" s="146">
        <v>1760500</v>
      </c>
      <c r="R416" s="146">
        <v>0</v>
      </c>
      <c r="S416" s="146">
        <v>0</v>
      </c>
      <c r="T416" s="136">
        <f t="shared" si="18"/>
        <v>26390000</v>
      </c>
      <c r="U416" s="134">
        <f t="shared" si="19"/>
        <v>26390000</v>
      </c>
      <c r="V416" s="168">
        <f t="shared" si="20"/>
        <v>-26390000</v>
      </c>
    </row>
    <row r="417" spans="2:22" hidden="1">
      <c r="B417" s="185">
        <f>'PER TRIWULAN'!A412</f>
        <v>407</v>
      </c>
      <c r="C417" s="160" t="str">
        <f>'PER TRIWULAN'!I412</f>
        <v xml:space="preserve"> Kradenan </v>
      </c>
      <c r="D417" s="161" t="str">
        <f>'PER TRIWULAN'!B412</f>
        <v>SD NEGERI 3 CREWEK</v>
      </c>
      <c r="E417" s="136">
        <f>'PER TRIWULAN'!L412</f>
        <v>13340000</v>
      </c>
      <c r="F417" s="146"/>
      <c r="G417" s="146">
        <v>0</v>
      </c>
      <c r="H417" s="146">
        <v>0</v>
      </c>
      <c r="I417" s="146">
        <v>2543900</v>
      </c>
      <c r="J417" s="146">
        <v>1794388</v>
      </c>
      <c r="K417" s="146">
        <v>1865000</v>
      </c>
      <c r="L417" s="146">
        <v>111912</v>
      </c>
      <c r="M417" s="146">
        <v>355000</v>
      </c>
      <c r="N417" s="146">
        <v>2625000</v>
      </c>
      <c r="O417" s="146">
        <v>3044800</v>
      </c>
      <c r="P417" s="146">
        <v>0</v>
      </c>
      <c r="Q417" s="146">
        <v>450000</v>
      </c>
      <c r="R417" s="146">
        <v>550000</v>
      </c>
      <c r="S417" s="146">
        <v>0</v>
      </c>
      <c r="T417" s="136">
        <f t="shared" si="18"/>
        <v>13340000</v>
      </c>
      <c r="U417" s="134">
        <f t="shared" si="19"/>
        <v>13340000</v>
      </c>
      <c r="V417" s="168">
        <f t="shared" si="20"/>
        <v>-13340000</v>
      </c>
    </row>
    <row r="418" spans="2:22" hidden="1">
      <c r="B418" s="185">
        <f>'PER TRIWULAN'!A413</f>
        <v>408</v>
      </c>
      <c r="C418" s="160" t="str">
        <f>'PER TRIWULAN'!I413</f>
        <v xml:space="preserve"> Kradenan </v>
      </c>
      <c r="D418" s="161" t="str">
        <f>'PER TRIWULAN'!B413</f>
        <v>SD NEGERI 3 GRABAGAN</v>
      </c>
      <c r="E418" s="136">
        <f>'PER TRIWULAN'!L413</f>
        <v>20010000</v>
      </c>
      <c r="F418" s="146"/>
      <c r="G418" s="146">
        <v>45000</v>
      </c>
      <c r="H418" s="146">
        <v>0</v>
      </c>
      <c r="I418" s="146">
        <v>3372500</v>
      </c>
      <c r="J418" s="146">
        <v>2264000</v>
      </c>
      <c r="K418" s="146">
        <v>2334800</v>
      </c>
      <c r="L418" s="146">
        <v>235500</v>
      </c>
      <c r="M418" s="146">
        <v>1637500</v>
      </c>
      <c r="N418" s="146">
        <v>4425000</v>
      </c>
      <c r="O418" s="146">
        <v>3314000</v>
      </c>
      <c r="P418" s="146">
        <v>440000</v>
      </c>
      <c r="Q418" s="146">
        <v>1506700</v>
      </c>
      <c r="R418" s="146">
        <v>180000</v>
      </c>
      <c r="S418" s="146">
        <v>255000</v>
      </c>
      <c r="T418" s="136">
        <f t="shared" si="18"/>
        <v>20010000</v>
      </c>
      <c r="U418" s="134">
        <f t="shared" si="19"/>
        <v>20010000</v>
      </c>
      <c r="V418" s="168">
        <f t="shared" si="20"/>
        <v>-20010000</v>
      </c>
    </row>
    <row r="419" spans="2:22" hidden="1">
      <c r="B419" s="185">
        <f>'PER TRIWULAN'!A414</f>
        <v>409</v>
      </c>
      <c r="C419" s="160" t="str">
        <f>'PER TRIWULAN'!I414</f>
        <v xml:space="preserve"> Kradenan </v>
      </c>
      <c r="D419" s="161" t="str">
        <f>'PER TRIWULAN'!B414</f>
        <v>SD NEGERI 3 KALISARI</v>
      </c>
      <c r="E419" s="136">
        <f>'PER TRIWULAN'!L414</f>
        <v>29580000</v>
      </c>
      <c r="F419" s="146"/>
      <c r="G419" s="146">
        <v>6107000</v>
      </c>
      <c r="H419" s="146">
        <v>0</v>
      </c>
      <c r="I419" s="146">
        <v>3457800</v>
      </c>
      <c r="J419" s="146">
        <v>1368000</v>
      </c>
      <c r="K419" s="146">
        <v>5468498</v>
      </c>
      <c r="L419" s="146">
        <v>23702</v>
      </c>
      <c r="M419" s="146">
        <v>20000</v>
      </c>
      <c r="N419" s="146">
        <v>6000000</v>
      </c>
      <c r="O419" s="146">
        <v>1235000</v>
      </c>
      <c r="P419" s="146">
        <v>0</v>
      </c>
      <c r="Q419" s="146">
        <v>750000</v>
      </c>
      <c r="R419" s="146">
        <v>150000</v>
      </c>
      <c r="S419" s="146">
        <v>5000000</v>
      </c>
      <c r="T419" s="136">
        <f t="shared" si="18"/>
        <v>29580000</v>
      </c>
      <c r="U419" s="134">
        <f t="shared" si="19"/>
        <v>29580000</v>
      </c>
      <c r="V419" s="168">
        <f t="shared" si="20"/>
        <v>-29580000</v>
      </c>
    </row>
    <row r="420" spans="2:22" hidden="1">
      <c r="B420" s="185">
        <f>'PER TRIWULAN'!A415</f>
        <v>410</v>
      </c>
      <c r="C420" s="160" t="str">
        <f>'PER TRIWULAN'!I415</f>
        <v xml:space="preserve"> Kradenan </v>
      </c>
      <c r="D420" s="161" t="str">
        <f>'PER TRIWULAN'!B415</f>
        <v>SD NEGERI 3 KRADENAN</v>
      </c>
      <c r="E420" s="136">
        <f>'PER TRIWULAN'!L415</f>
        <v>31755000</v>
      </c>
      <c r="F420" s="146"/>
      <c r="G420" s="146">
        <v>864000</v>
      </c>
      <c r="H420" s="146">
        <v>0</v>
      </c>
      <c r="I420" s="146">
        <v>5492100</v>
      </c>
      <c r="J420" s="146">
        <v>4453600</v>
      </c>
      <c r="K420" s="146">
        <v>4584449</v>
      </c>
      <c r="L420" s="146">
        <v>523851</v>
      </c>
      <c r="M420" s="146">
        <v>2018000</v>
      </c>
      <c r="N420" s="146">
        <v>6400000</v>
      </c>
      <c r="O420" s="146">
        <v>3056000</v>
      </c>
      <c r="P420" s="146">
        <v>0</v>
      </c>
      <c r="Q420" s="146">
        <v>650000</v>
      </c>
      <c r="R420" s="146">
        <v>110000</v>
      </c>
      <c r="S420" s="146">
        <v>3603000</v>
      </c>
      <c r="T420" s="136">
        <f t="shared" si="18"/>
        <v>31755000</v>
      </c>
      <c r="U420" s="134">
        <f t="shared" si="19"/>
        <v>31755000</v>
      </c>
      <c r="V420" s="168">
        <f t="shared" si="20"/>
        <v>-31755000</v>
      </c>
    </row>
    <row r="421" spans="2:22" hidden="1">
      <c r="B421" s="185">
        <f>'PER TRIWULAN'!A416</f>
        <v>411</v>
      </c>
      <c r="C421" s="160" t="str">
        <f>'PER TRIWULAN'!I416</f>
        <v xml:space="preserve"> Kradenan </v>
      </c>
      <c r="D421" s="161" t="str">
        <f>'PER TRIWULAN'!B416</f>
        <v>SD NEGERI 3 KUWU</v>
      </c>
      <c r="E421" s="136">
        <f>'PER TRIWULAN'!L416</f>
        <v>32190000</v>
      </c>
      <c r="F421" s="146"/>
      <c r="G421" s="146">
        <v>5534000</v>
      </c>
      <c r="H421" s="146">
        <v>0</v>
      </c>
      <c r="I421" s="146">
        <v>7781000</v>
      </c>
      <c r="J421" s="146">
        <v>1854000</v>
      </c>
      <c r="K421" s="146">
        <v>5196500</v>
      </c>
      <c r="L421" s="146">
        <v>262000</v>
      </c>
      <c r="M421" s="146">
        <v>37500</v>
      </c>
      <c r="N421" s="146">
        <v>5850000</v>
      </c>
      <c r="O421" s="146">
        <v>3275000</v>
      </c>
      <c r="P421" s="146">
        <v>0</v>
      </c>
      <c r="Q421" s="146">
        <v>1550000</v>
      </c>
      <c r="R421" s="146">
        <v>850000</v>
      </c>
      <c r="S421" s="146">
        <v>0</v>
      </c>
      <c r="T421" s="136">
        <f t="shared" si="18"/>
        <v>32190000</v>
      </c>
      <c r="U421" s="134">
        <f t="shared" si="19"/>
        <v>32190000</v>
      </c>
      <c r="V421" s="168">
        <f t="shared" si="20"/>
        <v>-32190000</v>
      </c>
    </row>
    <row r="422" spans="2:22" hidden="1">
      <c r="B422" s="185">
        <f>'PER TRIWULAN'!A417</f>
        <v>412</v>
      </c>
      <c r="C422" s="160" t="str">
        <f>'PER TRIWULAN'!I417</f>
        <v xml:space="preserve"> Kradenan </v>
      </c>
      <c r="D422" s="161" t="str">
        <f>'PER TRIWULAN'!B417</f>
        <v>SD NEGERI 3 PAKIS</v>
      </c>
      <c r="E422" s="136">
        <f>'PER TRIWULAN'!L417</f>
        <v>41760000</v>
      </c>
      <c r="F422" s="146"/>
      <c r="G422" s="146">
        <v>3663000</v>
      </c>
      <c r="H422" s="146"/>
      <c r="I422" s="146">
        <v>11002700</v>
      </c>
      <c r="J422" s="146">
        <v>5521700</v>
      </c>
      <c r="K422" s="146">
        <v>3057000</v>
      </c>
      <c r="L422" s="146">
        <v>466500</v>
      </c>
      <c r="M422" s="146"/>
      <c r="N422" s="146">
        <v>7650000</v>
      </c>
      <c r="O422" s="146">
        <v>5805000</v>
      </c>
      <c r="P422" s="146"/>
      <c r="Q422" s="146">
        <v>750000</v>
      </c>
      <c r="R422" s="146"/>
      <c r="S422" s="146">
        <v>3844100</v>
      </c>
      <c r="T422" s="136">
        <f t="shared" si="18"/>
        <v>41760000</v>
      </c>
      <c r="U422" s="134">
        <f t="shared" si="19"/>
        <v>41760000</v>
      </c>
      <c r="V422" s="168">
        <f t="shared" si="20"/>
        <v>-41760000</v>
      </c>
    </row>
    <row r="423" spans="2:22" hidden="1">
      <c r="B423" s="185">
        <f>'PER TRIWULAN'!A418</f>
        <v>413</v>
      </c>
      <c r="C423" s="160" t="str">
        <f>'PER TRIWULAN'!I418</f>
        <v xml:space="preserve"> Kradenan </v>
      </c>
      <c r="D423" s="161" t="str">
        <f>'PER TRIWULAN'!B418</f>
        <v>SD NEGERI 3 SAMBONGBANGI</v>
      </c>
      <c r="E423" s="136">
        <f>'PER TRIWULAN'!L418</f>
        <v>17400000</v>
      </c>
      <c r="F423" s="146"/>
      <c r="G423" s="146"/>
      <c r="H423" s="146">
        <v>0</v>
      </c>
      <c r="I423" s="146">
        <v>4470000</v>
      </c>
      <c r="J423" s="146">
        <v>4334000</v>
      </c>
      <c r="K423" s="146">
        <v>2479000</v>
      </c>
      <c r="L423" s="146">
        <v>90000</v>
      </c>
      <c r="M423" s="146">
        <v>0</v>
      </c>
      <c r="N423" s="146">
        <v>3075000</v>
      </c>
      <c r="O423" s="146">
        <v>1532000</v>
      </c>
      <c r="P423" s="146">
        <v>0</v>
      </c>
      <c r="Q423" s="146">
        <v>1420000</v>
      </c>
      <c r="R423" s="146">
        <v>0</v>
      </c>
      <c r="S423" s="146">
        <v>0</v>
      </c>
      <c r="T423" s="136">
        <f t="shared" si="18"/>
        <v>17400000</v>
      </c>
      <c r="U423" s="134">
        <f t="shared" si="19"/>
        <v>17400000</v>
      </c>
      <c r="V423" s="168">
        <f t="shared" si="20"/>
        <v>-17400000</v>
      </c>
    </row>
    <row r="424" spans="2:22" hidden="1">
      <c r="B424" s="185">
        <f>'PER TRIWULAN'!A419</f>
        <v>414</v>
      </c>
      <c r="C424" s="160" t="str">
        <f>'PER TRIWULAN'!I419</f>
        <v xml:space="preserve"> Kradenan </v>
      </c>
      <c r="D424" s="161" t="str">
        <f>'PER TRIWULAN'!B419</f>
        <v>SD NEGERI 3 SIMO</v>
      </c>
      <c r="E424" s="136">
        <f>'PER TRIWULAN'!L419</f>
        <v>24505000</v>
      </c>
      <c r="F424" s="146"/>
      <c r="G424" s="146">
        <v>4490000</v>
      </c>
      <c r="H424" s="146"/>
      <c r="I424" s="146">
        <v>3142100</v>
      </c>
      <c r="J424" s="146">
        <v>4673200</v>
      </c>
      <c r="K424" s="146">
        <v>1985150</v>
      </c>
      <c r="L424" s="146">
        <v>395000</v>
      </c>
      <c r="M424" s="146"/>
      <c r="N424" s="146">
        <v>5850000</v>
      </c>
      <c r="O424" s="146">
        <v>1600800</v>
      </c>
      <c r="P424" s="146">
        <v>600000</v>
      </c>
      <c r="Q424" s="146">
        <v>536000</v>
      </c>
      <c r="R424" s="146"/>
      <c r="S424" s="146">
        <v>1232750</v>
      </c>
      <c r="T424" s="136">
        <f t="shared" si="18"/>
        <v>24505000</v>
      </c>
      <c r="U424" s="134">
        <f t="shared" si="19"/>
        <v>24505000</v>
      </c>
      <c r="V424" s="168">
        <f t="shared" si="20"/>
        <v>-24505000</v>
      </c>
    </row>
    <row r="425" spans="2:22" hidden="1">
      <c r="B425" s="185">
        <f>'PER TRIWULAN'!A420</f>
        <v>415</v>
      </c>
      <c r="C425" s="160" t="str">
        <f>'PER TRIWULAN'!I420</f>
        <v xml:space="preserve"> Kradenan </v>
      </c>
      <c r="D425" s="161" t="str">
        <f>'PER TRIWULAN'!B420</f>
        <v>SD NEGERI 4 KALISARI</v>
      </c>
      <c r="E425" s="136">
        <f>'PER TRIWULAN'!L420</f>
        <v>24215000</v>
      </c>
      <c r="F425" s="146"/>
      <c r="G425" s="146">
        <v>25000</v>
      </c>
      <c r="H425" s="146">
        <v>0</v>
      </c>
      <c r="I425" s="146">
        <v>4126000</v>
      </c>
      <c r="J425" s="146">
        <v>2317600</v>
      </c>
      <c r="K425" s="146">
        <v>4871700</v>
      </c>
      <c r="L425" s="146">
        <v>923200</v>
      </c>
      <c r="M425" s="146">
        <v>1410250</v>
      </c>
      <c r="N425" s="146">
        <v>3000000</v>
      </c>
      <c r="O425" s="146">
        <v>1417400</v>
      </c>
      <c r="P425" s="146">
        <v>0</v>
      </c>
      <c r="Q425" s="146">
        <v>573850</v>
      </c>
      <c r="R425" s="146">
        <v>0</v>
      </c>
      <c r="S425" s="146">
        <v>5550000</v>
      </c>
      <c r="T425" s="136">
        <f t="shared" si="18"/>
        <v>24215000</v>
      </c>
      <c r="U425" s="134">
        <f t="shared" si="19"/>
        <v>24215000</v>
      </c>
      <c r="V425" s="168">
        <f t="shared" si="20"/>
        <v>-24215000</v>
      </c>
    </row>
    <row r="426" spans="2:22" hidden="1">
      <c r="B426" s="185">
        <f>'PER TRIWULAN'!A421</f>
        <v>416</v>
      </c>
      <c r="C426" s="160" t="str">
        <f>'PER TRIWULAN'!I421</f>
        <v xml:space="preserve"> Kradenan </v>
      </c>
      <c r="D426" s="161" t="str">
        <f>'PER TRIWULAN'!B421</f>
        <v>SD NEGERI 4 KRADENAN</v>
      </c>
      <c r="E426" s="136">
        <f>'PER TRIWULAN'!L421</f>
        <v>26390000</v>
      </c>
      <c r="F426" s="146"/>
      <c r="G426" s="146"/>
      <c r="H426" s="146"/>
      <c r="I426" s="146">
        <v>7500100</v>
      </c>
      <c r="J426" s="146">
        <v>1122500</v>
      </c>
      <c r="K426" s="146">
        <v>5816615</v>
      </c>
      <c r="L426" s="146">
        <v>670185</v>
      </c>
      <c r="M426" s="146">
        <v>4722700</v>
      </c>
      <c r="N426" s="146">
        <v>4575000</v>
      </c>
      <c r="O426" s="146">
        <v>1982900</v>
      </c>
      <c r="P426" s="146"/>
      <c r="Q426" s="146"/>
      <c r="R426" s="146"/>
      <c r="S426" s="146"/>
      <c r="T426" s="136">
        <f t="shared" si="18"/>
        <v>26390000</v>
      </c>
      <c r="U426" s="134">
        <f t="shared" si="19"/>
        <v>26390000</v>
      </c>
      <c r="V426" s="168">
        <f t="shared" si="20"/>
        <v>-26390000</v>
      </c>
    </row>
    <row r="427" spans="2:22" hidden="1">
      <c r="B427" s="185">
        <f>'PER TRIWULAN'!A422</f>
        <v>417</v>
      </c>
      <c r="C427" s="160" t="str">
        <f>'PER TRIWULAN'!I422</f>
        <v xml:space="preserve"> Kradenan </v>
      </c>
      <c r="D427" s="161" t="str">
        <f>'PER TRIWULAN'!B422</f>
        <v>SD NEGERI 4 PAKIS</v>
      </c>
      <c r="E427" s="136">
        <f>'PER TRIWULAN'!L422</f>
        <v>17110000</v>
      </c>
      <c r="F427" s="146"/>
      <c r="G427" s="146">
        <v>2660000</v>
      </c>
      <c r="H427" s="146">
        <v>0</v>
      </c>
      <c r="I427" s="146">
        <v>2763918</v>
      </c>
      <c r="J427" s="146">
        <v>1401000</v>
      </c>
      <c r="K427" s="146">
        <v>3831400</v>
      </c>
      <c r="L427" s="146">
        <v>28682</v>
      </c>
      <c r="M427" s="146">
        <v>0</v>
      </c>
      <c r="N427" s="146">
        <v>3900000</v>
      </c>
      <c r="O427" s="146">
        <v>1580000</v>
      </c>
      <c r="P427" s="146">
        <v>0</v>
      </c>
      <c r="Q427" s="146">
        <v>700000</v>
      </c>
      <c r="R427" s="146">
        <v>125000</v>
      </c>
      <c r="S427" s="146">
        <v>120000</v>
      </c>
      <c r="T427" s="136">
        <f t="shared" si="18"/>
        <v>17110000</v>
      </c>
      <c r="U427" s="134">
        <f t="shared" si="19"/>
        <v>17110000</v>
      </c>
      <c r="V427" s="168">
        <f t="shared" si="20"/>
        <v>-17110000</v>
      </c>
    </row>
    <row r="428" spans="2:22" hidden="1">
      <c r="B428" s="185">
        <f>'PER TRIWULAN'!A423</f>
        <v>418</v>
      </c>
      <c r="C428" s="160" t="str">
        <f>'PER TRIWULAN'!I423</f>
        <v xml:space="preserve"> Kradenan </v>
      </c>
      <c r="D428" s="161" t="str">
        <f>'PER TRIWULAN'!B423</f>
        <v>SD NEGERI 4 REJOSARI</v>
      </c>
      <c r="E428" s="136">
        <f>'PER TRIWULAN'!L423</f>
        <v>17400000</v>
      </c>
      <c r="F428" s="146"/>
      <c r="G428" s="146">
        <v>478800</v>
      </c>
      <c r="H428" s="146"/>
      <c r="I428" s="146">
        <v>2454000</v>
      </c>
      <c r="J428" s="146">
        <v>100000</v>
      </c>
      <c r="K428" s="146">
        <v>6723200</v>
      </c>
      <c r="L428" s="146">
        <v>191000</v>
      </c>
      <c r="M428" s="146">
        <v>263000</v>
      </c>
      <c r="N428" s="146">
        <v>4155000</v>
      </c>
      <c r="O428" s="146">
        <v>2070000</v>
      </c>
      <c r="P428" s="146"/>
      <c r="Q428" s="146">
        <v>400000</v>
      </c>
      <c r="R428" s="146">
        <v>565000</v>
      </c>
      <c r="S428" s="146"/>
      <c r="T428" s="136">
        <f t="shared" si="18"/>
        <v>17400000</v>
      </c>
      <c r="U428" s="134">
        <f t="shared" si="19"/>
        <v>17400000</v>
      </c>
      <c r="V428" s="168">
        <f t="shared" si="20"/>
        <v>-17400000</v>
      </c>
    </row>
    <row r="429" spans="2:22" hidden="1">
      <c r="B429" s="185">
        <f>'PER TRIWULAN'!A424</f>
        <v>419</v>
      </c>
      <c r="C429" s="160" t="str">
        <f>'PER TRIWULAN'!I424</f>
        <v xml:space="preserve"> Kradenan </v>
      </c>
      <c r="D429" s="161" t="str">
        <f>'PER TRIWULAN'!B424</f>
        <v>SD NEGERI 4 SAMBONGBANGI</v>
      </c>
      <c r="E429" s="136">
        <f>'PER TRIWULAN'!L424</f>
        <v>14935000</v>
      </c>
      <c r="F429" s="146"/>
      <c r="G429" s="146">
        <v>0</v>
      </c>
      <c r="H429" s="146">
        <v>0</v>
      </c>
      <c r="I429" s="146">
        <v>3499500</v>
      </c>
      <c r="J429" s="146">
        <v>1781600</v>
      </c>
      <c r="K429" s="146">
        <v>2961200</v>
      </c>
      <c r="L429" s="146">
        <v>243000</v>
      </c>
      <c r="M429" s="146">
        <v>0</v>
      </c>
      <c r="N429" s="146">
        <v>2700000</v>
      </c>
      <c r="O429" s="146">
        <v>2842200</v>
      </c>
      <c r="P429" s="146">
        <v>0</v>
      </c>
      <c r="Q429" s="146">
        <v>600000</v>
      </c>
      <c r="R429" s="146">
        <v>307500</v>
      </c>
      <c r="S429" s="146">
        <v>0</v>
      </c>
      <c r="T429" s="136">
        <f t="shared" si="18"/>
        <v>14935000</v>
      </c>
      <c r="U429" s="134">
        <f t="shared" si="19"/>
        <v>14935000</v>
      </c>
      <c r="V429" s="168">
        <f t="shared" si="20"/>
        <v>-14935000</v>
      </c>
    </row>
    <row r="430" spans="2:22" hidden="1">
      <c r="B430" s="185">
        <f>'PER TRIWULAN'!A425</f>
        <v>420</v>
      </c>
      <c r="C430" s="160" t="str">
        <f>'PER TRIWULAN'!I425</f>
        <v xml:space="preserve"> Kradenan </v>
      </c>
      <c r="D430" s="161" t="str">
        <f>'PER TRIWULAN'!B425</f>
        <v>SD NEGERI 5 BANJARDOWO</v>
      </c>
      <c r="E430" s="136">
        <f>'PER TRIWULAN'!L425</f>
        <v>10585000</v>
      </c>
      <c r="F430" s="146"/>
      <c r="G430" s="146">
        <v>608000</v>
      </c>
      <c r="H430" s="146">
        <v>0</v>
      </c>
      <c r="I430" s="146">
        <v>3215960</v>
      </c>
      <c r="J430" s="146">
        <v>1303200</v>
      </c>
      <c r="K430" s="146">
        <v>1231647</v>
      </c>
      <c r="L430" s="146">
        <v>87793</v>
      </c>
      <c r="M430" s="146">
        <v>0</v>
      </c>
      <c r="N430" s="146">
        <v>250000</v>
      </c>
      <c r="O430" s="146">
        <v>3743400</v>
      </c>
      <c r="P430" s="146">
        <v>0</v>
      </c>
      <c r="Q430" s="146">
        <v>0</v>
      </c>
      <c r="R430" s="146">
        <v>0</v>
      </c>
      <c r="S430" s="146">
        <v>0</v>
      </c>
      <c r="T430" s="136">
        <f t="shared" si="18"/>
        <v>10440000</v>
      </c>
      <c r="U430" s="134">
        <f t="shared" si="19"/>
        <v>10585000</v>
      </c>
      <c r="V430" s="168">
        <f t="shared" si="20"/>
        <v>-10440000</v>
      </c>
    </row>
    <row r="431" spans="2:22" hidden="1">
      <c r="B431" s="185">
        <f>'PER TRIWULAN'!A426</f>
        <v>421</v>
      </c>
      <c r="C431" s="160" t="str">
        <f>'PER TRIWULAN'!I426</f>
        <v xml:space="preserve"> Kradenan </v>
      </c>
      <c r="D431" s="161" t="str">
        <f>'PER TRIWULAN'!B426</f>
        <v>SD NEGERI 2 KUWU</v>
      </c>
      <c r="E431" s="136">
        <f>'PER TRIWULAN'!L426</f>
        <v>22475000</v>
      </c>
      <c r="F431" s="146"/>
      <c r="G431" s="146">
        <v>0</v>
      </c>
      <c r="H431" s="146">
        <v>0</v>
      </c>
      <c r="I431" s="146">
        <v>5944000</v>
      </c>
      <c r="J431" s="146">
        <v>3762000</v>
      </c>
      <c r="K431" s="146">
        <v>1036500</v>
      </c>
      <c r="L431" s="146">
        <v>708444</v>
      </c>
      <c r="M431" s="146">
        <v>2680000</v>
      </c>
      <c r="N431" s="146">
        <v>3000000</v>
      </c>
      <c r="O431" s="146">
        <v>3836056</v>
      </c>
      <c r="P431" s="146">
        <v>0</v>
      </c>
      <c r="Q431" s="146">
        <v>0</v>
      </c>
      <c r="R431" s="146">
        <v>0</v>
      </c>
      <c r="S431" s="146">
        <v>1508000</v>
      </c>
      <c r="T431" s="136">
        <f t="shared" si="18"/>
        <v>22475000</v>
      </c>
      <c r="U431" s="134">
        <f t="shared" si="19"/>
        <v>22475000</v>
      </c>
      <c r="V431" s="168">
        <f t="shared" si="20"/>
        <v>-22475000</v>
      </c>
    </row>
    <row r="432" spans="2:22" hidden="1">
      <c r="B432" s="185">
        <f>'PER TRIWULAN'!A427</f>
        <v>422</v>
      </c>
      <c r="C432" s="160" t="str">
        <f>'PER TRIWULAN'!I427</f>
        <v xml:space="preserve"> Kradenan </v>
      </c>
      <c r="D432" s="161" t="str">
        <f>'PER TRIWULAN'!B427</f>
        <v>SD NEGERI 1 CREWEK</v>
      </c>
      <c r="E432" s="136">
        <f>'PER TRIWULAN'!L427</f>
        <v>24360000</v>
      </c>
      <c r="F432" s="146"/>
      <c r="G432" s="146">
        <v>6175000</v>
      </c>
      <c r="H432" s="146"/>
      <c r="I432" s="146">
        <v>3985000</v>
      </c>
      <c r="J432" s="146">
        <v>1044000</v>
      </c>
      <c r="K432" s="146">
        <v>2705700</v>
      </c>
      <c r="L432" s="146">
        <v>300300</v>
      </c>
      <c r="M432" s="146"/>
      <c r="N432" s="146">
        <v>5850000</v>
      </c>
      <c r="O432" s="146">
        <v>3870000</v>
      </c>
      <c r="P432" s="146"/>
      <c r="Q432" s="146">
        <v>430000</v>
      </c>
      <c r="R432" s="146"/>
      <c r="S432" s="146"/>
      <c r="T432" s="136">
        <f t="shared" si="18"/>
        <v>24360000</v>
      </c>
      <c r="U432" s="134">
        <f t="shared" si="19"/>
        <v>24360000</v>
      </c>
      <c r="V432" s="168">
        <f t="shared" si="20"/>
        <v>-24360000</v>
      </c>
    </row>
    <row r="433" spans="2:22" hidden="1">
      <c r="B433" s="185">
        <f>'PER TRIWULAN'!A428</f>
        <v>423</v>
      </c>
      <c r="C433" s="160" t="str">
        <f>'PER TRIWULAN'!I428</f>
        <v xml:space="preserve"> Kradenan </v>
      </c>
      <c r="D433" s="161" t="str">
        <f>'PER TRIWULAN'!B428</f>
        <v>SD NEGERI 2 BANJARDOWO</v>
      </c>
      <c r="E433" s="136">
        <f>'PER TRIWULAN'!L428</f>
        <v>33785000</v>
      </c>
      <c r="F433" s="146"/>
      <c r="G433" s="146">
        <v>5476000</v>
      </c>
      <c r="H433" s="146">
        <v>0</v>
      </c>
      <c r="I433" s="146">
        <v>9030500</v>
      </c>
      <c r="J433" s="146">
        <v>5951100</v>
      </c>
      <c r="K433" s="146">
        <v>3872275</v>
      </c>
      <c r="L433" s="146">
        <v>795125</v>
      </c>
      <c r="M433" s="146">
        <v>0</v>
      </c>
      <c r="N433" s="146">
        <v>5925000</v>
      </c>
      <c r="O433" s="146">
        <v>900000</v>
      </c>
      <c r="P433" s="146">
        <v>0</v>
      </c>
      <c r="Q433" s="146">
        <v>645000</v>
      </c>
      <c r="R433" s="146">
        <v>0</v>
      </c>
      <c r="S433" s="146">
        <v>1190000</v>
      </c>
      <c r="T433" s="136">
        <f t="shared" si="18"/>
        <v>33785000</v>
      </c>
      <c r="U433" s="134">
        <f t="shared" si="19"/>
        <v>33785000</v>
      </c>
      <c r="V433" s="168">
        <f t="shared" si="20"/>
        <v>-33785000</v>
      </c>
    </row>
    <row r="434" spans="2:22" hidden="1">
      <c r="B434" s="185">
        <f>'PER TRIWULAN'!A429</f>
        <v>424</v>
      </c>
      <c r="C434" s="160" t="str">
        <f>'PER TRIWULAN'!I429</f>
        <v xml:space="preserve"> Kradenan </v>
      </c>
      <c r="D434" s="161" t="str">
        <f>'PER TRIWULAN'!B429</f>
        <v>SD NEGERI 2 SIMO</v>
      </c>
      <c r="E434" s="136">
        <f>'PER TRIWULAN'!L429</f>
        <v>26390000</v>
      </c>
      <c r="F434" s="146"/>
      <c r="G434" s="146">
        <v>3843000</v>
      </c>
      <c r="H434" s="146">
        <v>0</v>
      </c>
      <c r="I434" s="146">
        <v>8561400</v>
      </c>
      <c r="J434" s="146">
        <v>2441000</v>
      </c>
      <c r="K434" s="146">
        <v>3504600</v>
      </c>
      <c r="L434" s="146">
        <v>0</v>
      </c>
      <c r="M434" s="146">
        <v>0</v>
      </c>
      <c r="N434" s="146">
        <v>4550000</v>
      </c>
      <c r="O434" s="146">
        <v>3290000</v>
      </c>
      <c r="P434" s="146">
        <v>0</v>
      </c>
      <c r="Q434" s="146">
        <v>200000</v>
      </c>
      <c r="R434" s="146"/>
      <c r="S434" s="146"/>
      <c r="T434" s="136">
        <f t="shared" si="18"/>
        <v>26390000</v>
      </c>
      <c r="U434" s="134">
        <f t="shared" si="19"/>
        <v>26390000</v>
      </c>
      <c r="V434" s="168">
        <f t="shared" si="20"/>
        <v>-26390000</v>
      </c>
    </row>
    <row r="435" spans="2:22" hidden="1">
      <c r="B435" s="185">
        <f>'PER TRIWULAN'!A430</f>
        <v>425</v>
      </c>
      <c r="C435" s="160" t="str">
        <f>'PER TRIWULAN'!I430</f>
        <v xml:space="preserve"> Kradenan </v>
      </c>
      <c r="D435" s="161" t="str">
        <f>'PER TRIWULAN'!B430</f>
        <v>SD NEGERI 1 REJOSARI</v>
      </c>
      <c r="E435" s="136">
        <f>'PER TRIWULAN'!L430</f>
        <v>30740000</v>
      </c>
      <c r="F435" s="146"/>
      <c r="G435" s="146">
        <v>52000</v>
      </c>
      <c r="H435" s="146" t="s">
        <v>1906</v>
      </c>
      <c r="I435" s="146">
        <v>1130000</v>
      </c>
      <c r="J435" s="146">
        <v>5603600</v>
      </c>
      <c r="K435" s="146">
        <v>15005732</v>
      </c>
      <c r="L435" s="146">
        <v>39668</v>
      </c>
      <c r="M435" s="146">
        <v>420000</v>
      </c>
      <c r="N435" s="146">
        <v>4500000</v>
      </c>
      <c r="O435" s="146">
        <v>2804000</v>
      </c>
      <c r="P435" s="146" t="s">
        <v>1906</v>
      </c>
      <c r="Q435" s="146">
        <v>750000</v>
      </c>
      <c r="R435" s="146" t="s">
        <v>1906</v>
      </c>
      <c r="S435" s="146" t="s">
        <v>1906</v>
      </c>
      <c r="T435" s="136">
        <f t="shared" si="18"/>
        <v>30305000</v>
      </c>
      <c r="U435" s="134">
        <f t="shared" si="19"/>
        <v>30740000</v>
      </c>
      <c r="V435" s="168">
        <f t="shared" si="20"/>
        <v>-30305000</v>
      </c>
    </row>
    <row r="436" spans="2:22" hidden="1">
      <c r="B436" s="185">
        <f>'PER TRIWULAN'!A431</f>
        <v>426</v>
      </c>
      <c r="C436" s="160" t="str">
        <f>'PER TRIWULAN'!I431</f>
        <v xml:space="preserve"> Kradenan </v>
      </c>
      <c r="D436" s="161" t="str">
        <f>'PER TRIWULAN'!B431</f>
        <v>SD NEGERI 2 REJOSARI</v>
      </c>
      <c r="E436" s="136">
        <f>'PER TRIWULAN'!L431</f>
        <v>23055000</v>
      </c>
      <c r="F436" s="146"/>
      <c r="G436" s="146">
        <v>52000</v>
      </c>
      <c r="H436" s="146">
        <v>0</v>
      </c>
      <c r="I436" s="146">
        <v>1101900</v>
      </c>
      <c r="J436" s="146">
        <v>2838000</v>
      </c>
      <c r="K436" s="146">
        <v>605000</v>
      </c>
      <c r="L436" s="146">
        <v>84000</v>
      </c>
      <c r="M436" s="146">
        <v>2518500</v>
      </c>
      <c r="N436" s="146">
        <v>6150000</v>
      </c>
      <c r="O436" s="146">
        <v>3550000</v>
      </c>
      <c r="P436" s="146">
        <v>0</v>
      </c>
      <c r="Q436" s="146">
        <v>700000</v>
      </c>
      <c r="R436" s="146">
        <v>0</v>
      </c>
      <c r="S436" s="146">
        <v>5455600</v>
      </c>
      <c r="T436" s="136">
        <f t="shared" si="18"/>
        <v>23055000</v>
      </c>
      <c r="U436" s="134">
        <f t="shared" si="19"/>
        <v>23055000</v>
      </c>
      <c r="V436" s="168">
        <f t="shared" si="20"/>
        <v>-23055000</v>
      </c>
    </row>
    <row r="437" spans="2:22" hidden="1">
      <c r="B437" s="185">
        <f>'PER TRIWULAN'!A432</f>
        <v>427</v>
      </c>
      <c r="C437" s="160" t="str">
        <f>'PER TRIWULAN'!I432</f>
        <v xml:space="preserve"> Kradenan </v>
      </c>
      <c r="D437" s="161" t="str">
        <f>'PER TRIWULAN'!B432</f>
        <v>SD NEGERI3 REJOSARI</v>
      </c>
      <c r="E437" s="136">
        <f>'PER TRIWULAN'!L432</f>
        <v>24360000</v>
      </c>
      <c r="F437" s="146"/>
      <c r="G437" s="146">
        <v>879150</v>
      </c>
      <c r="H437" s="146"/>
      <c r="I437" s="146">
        <v>3317850</v>
      </c>
      <c r="J437" s="146">
        <v>4216000</v>
      </c>
      <c r="K437" s="146">
        <v>1333000</v>
      </c>
      <c r="L437" s="146">
        <v>60000</v>
      </c>
      <c r="M437" s="146">
        <v>3724000</v>
      </c>
      <c r="N437" s="146">
        <v>6000000</v>
      </c>
      <c r="O437" s="146">
        <v>3330000</v>
      </c>
      <c r="P437" s="146"/>
      <c r="Q437" s="146">
        <v>750000</v>
      </c>
      <c r="R437" s="146"/>
      <c r="S437" s="146">
        <v>750000</v>
      </c>
      <c r="T437" s="136">
        <f t="shared" si="18"/>
        <v>24360000</v>
      </c>
      <c r="U437" s="134">
        <f t="shared" si="19"/>
        <v>24360000</v>
      </c>
      <c r="V437" s="168">
        <f t="shared" si="20"/>
        <v>-24360000</v>
      </c>
    </row>
    <row r="438" spans="2:22" hidden="1">
      <c r="B438" s="185">
        <f>'PER TRIWULAN'!A433</f>
        <v>428</v>
      </c>
      <c r="C438" s="160" t="str">
        <f>'PER TRIWULAN'!I433</f>
        <v xml:space="preserve"> Kradenan </v>
      </c>
      <c r="D438" s="161" t="str">
        <f>'PER TRIWULAN'!B433</f>
        <v>SD NEGERI 3 SENGONWETAN</v>
      </c>
      <c r="E438" s="136">
        <f>'PER TRIWULAN'!L433</f>
        <v>29145000</v>
      </c>
      <c r="F438" s="146"/>
      <c r="G438" s="146"/>
      <c r="H438" s="146"/>
      <c r="I438" s="146">
        <v>5285000</v>
      </c>
      <c r="J438" s="146">
        <v>2953500</v>
      </c>
      <c r="K438" s="146">
        <v>8741900</v>
      </c>
      <c r="L438" s="146">
        <v>113000</v>
      </c>
      <c r="M438" s="146">
        <v>1890000</v>
      </c>
      <c r="N438" s="146">
        <v>6450000</v>
      </c>
      <c r="O438" s="146">
        <v>2196600</v>
      </c>
      <c r="P438" s="146">
        <v>915000</v>
      </c>
      <c r="Q438" s="146">
        <v>600000</v>
      </c>
      <c r="R438" s="146"/>
      <c r="S438" s="146"/>
      <c r="T438" s="136">
        <f t="shared" si="18"/>
        <v>29145000</v>
      </c>
      <c r="U438" s="134">
        <f t="shared" si="19"/>
        <v>29145000</v>
      </c>
      <c r="V438" s="168">
        <f t="shared" si="20"/>
        <v>-29145000</v>
      </c>
    </row>
    <row r="439" spans="2:22" hidden="1">
      <c r="B439" s="185">
        <f>'PER TRIWULAN'!A434</f>
        <v>429</v>
      </c>
      <c r="C439" s="160" t="str">
        <f>'PER TRIWULAN'!I434</f>
        <v xml:space="preserve"> Ngaringan </v>
      </c>
      <c r="D439" s="161" t="str">
        <f>'PER TRIWULAN'!B434</f>
        <v>SD NEGERI 2 SUMBERAGUNG</v>
      </c>
      <c r="E439" s="136">
        <f>'PER TRIWULAN'!L434</f>
        <v>20735000</v>
      </c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36">
        <f t="shared" si="18"/>
        <v>0</v>
      </c>
      <c r="U439" s="134">
        <f t="shared" si="19"/>
        <v>20735000</v>
      </c>
      <c r="V439" s="168">
        <f t="shared" si="20"/>
        <v>0</v>
      </c>
    </row>
    <row r="440" spans="2:22" hidden="1">
      <c r="B440" s="185">
        <f>'PER TRIWULAN'!A435</f>
        <v>430</v>
      </c>
      <c r="C440" s="160" t="str">
        <f>'PER TRIWULAN'!I435</f>
        <v xml:space="preserve"> Ngaringan </v>
      </c>
      <c r="D440" s="161" t="str">
        <f>'PER TRIWULAN'!B435</f>
        <v>SD NEGERI 2 TRUWOLU</v>
      </c>
      <c r="E440" s="136">
        <f>'PER TRIWULAN'!L435</f>
        <v>27840000</v>
      </c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36">
        <f t="shared" si="18"/>
        <v>0</v>
      </c>
      <c r="U440" s="134">
        <f t="shared" si="19"/>
        <v>27840000</v>
      </c>
      <c r="V440" s="168">
        <f t="shared" si="20"/>
        <v>0</v>
      </c>
    </row>
    <row r="441" spans="2:22" hidden="1">
      <c r="B441" s="185">
        <f>'PER TRIWULAN'!A436</f>
        <v>431</v>
      </c>
      <c r="C441" s="160" t="str">
        <f>'PER TRIWULAN'!I436</f>
        <v xml:space="preserve"> Ngaringan </v>
      </c>
      <c r="D441" s="161" t="str">
        <f>'PER TRIWULAN'!B436</f>
        <v>SD NEGERI 1 BANDUNGSARI</v>
      </c>
      <c r="E441" s="136">
        <f>'PER TRIWULAN'!L436</f>
        <v>19865000</v>
      </c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36">
        <f t="shared" si="18"/>
        <v>0</v>
      </c>
      <c r="U441" s="134">
        <f t="shared" si="19"/>
        <v>19865000</v>
      </c>
      <c r="V441" s="168">
        <f t="shared" si="20"/>
        <v>0</v>
      </c>
    </row>
    <row r="442" spans="2:22" hidden="1">
      <c r="B442" s="185">
        <f>'PER TRIWULAN'!A437</f>
        <v>432</v>
      </c>
      <c r="C442" s="160" t="str">
        <f>'PER TRIWULAN'!I437</f>
        <v xml:space="preserve"> Ngaringan </v>
      </c>
      <c r="D442" s="161" t="str">
        <f>'PER TRIWULAN'!B437</f>
        <v>SD NEGERI 1 BELOR</v>
      </c>
      <c r="E442" s="136">
        <f>'PER TRIWULAN'!L437</f>
        <v>22765000</v>
      </c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36">
        <f t="shared" si="18"/>
        <v>0</v>
      </c>
      <c r="U442" s="134">
        <f t="shared" si="19"/>
        <v>22765000</v>
      </c>
      <c r="V442" s="168">
        <f t="shared" si="20"/>
        <v>0</v>
      </c>
    </row>
    <row r="443" spans="2:22" hidden="1">
      <c r="B443" s="185">
        <f>'PER TRIWULAN'!A438</f>
        <v>433</v>
      </c>
      <c r="C443" s="160" t="str">
        <f>'PER TRIWULAN'!I438</f>
        <v xml:space="preserve"> Ngaringan </v>
      </c>
      <c r="D443" s="161" t="str">
        <f>'PER TRIWULAN'!B438</f>
        <v>SD NEGERI 1 KALANGLUNDO</v>
      </c>
      <c r="E443" s="136">
        <f>'PER TRIWULAN'!L438</f>
        <v>21170000</v>
      </c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36">
        <f t="shared" si="18"/>
        <v>0</v>
      </c>
      <c r="U443" s="134">
        <f t="shared" si="19"/>
        <v>21170000</v>
      </c>
      <c r="V443" s="168">
        <f t="shared" si="20"/>
        <v>0</v>
      </c>
    </row>
    <row r="444" spans="2:22" hidden="1">
      <c r="B444" s="185">
        <f>'PER TRIWULAN'!A439</f>
        <v>434</v>
      </c>
      <c r="C444" s="160" t="str">
        <f>'PER TRIWULAN'!I439</f>
        <v xml:space="preserve"> Ngaringan </v>
      </c>
      <c r="D444" s="161" t="str">
        <f>'PER TRIWULAN'!B439</f>
        <v>SD NEGERI 1 NGARAP-ARAP</v>
      </c>
      <c r="E444" s="136">
        <f>'PER TRIWULAN'!L439</f>
        <v>27405000</v>
      </c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36">
        <f t="shared" si="18"/>
        <v>0</v>
      </c>
      <c r="U444" s="134">
        <f t="shared" si="19"/>
        <v>27405000</v>
      </c>
      <c r="V444" s="168">
        <f t="shared" si="20"/>
        <v>0</v>
      </c>
    </row>
    <row r="445" spans="2:22" hidden="1">
      <c r="B445" s="185">
        <f>'PER TRIWULAN'!A440</f>
        <v>435</v>
      </c>
      <c r="C445" s="160" t="str">
        <f>'PER TRIWULAN'!I440</f>
        <v xml:space="preserve"> Ngaringan </v>
      </c>
      <c r="D445" s="161" t="str">
        <f>'PER TRIWULAN'!B440</f>
        <v>SD NEGERI 1 NGARINGAN</v>
      </c>
      <c r="E445" s="136">
        <f>'PER TRIWULAN'!L440</f>
        <v>33495000</v>
      </c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36">
        <f t="shared" si="18"/>
        <v>0</v>
      </c>
      <c r="U445" s="134">
        <f t="shared" si="19"/>
        <v>33495000</v>
      </c>
      <c r="V445" s="168">
        <f t="shared" si="20"/>
        <v>0</v>
      </c>
    </row>
    <row r="446" spans="2:22" hidden="1">
      <c r="B446" s="185">
        <f>'PER TRIWULAN'!A441</f>
        <v>436</v>
      </c>
      <c r="C446" s="160" t="str">
        <f>'PER TRIWULAN'!I441</f>
        <v xml:space="preserve"> Ngaringan </v>
      </c>
      <c r="D446" s="161" t="str">
        <f>'PER TRIWULAN'!B441</f>
        <v>SD NEGERI 1 SARIREJO</v>
      </c>
      <c r="E446" s="136">
        <f>'PER TRIWULAN'!L441</f>
        <v>25520000</v>
      </c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36">
        <f t="shared" si="18"/>
        <v>0</v>
      </c>
      <c r="U446" s="134">
        <f t="shared" si="19"/>
        <v>25520000</v>
      </c>
      <c r="V446" s="168">
        <f t="shared" si="20"/>
        <v>0</v>
      </c>
    </row>
    <row r="447" spans="2:22" hidden="1">
      <c r="B447" s="185">
        <f>'PER TRIWULAN'!A442</f>
        <v>437</v>
      </c>
      <c r="C447" s="160" t="str">
        <f>'PER TRIWULAN'!I442</f>
        <v xml:space="preserve"> Ngaringan </v>
      </c>
      <c r="D447" s="161" t="str">
        <f>'PER TRIWULAN'!B442</f>
        <v>SD NEGERI 1 SENDANGREJO</v>
      </c>
      <c r="E447" s="136">
        <f>'PER TRIWULAN'!L442</f>
        <v>38570000</v>
      </c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36">
        <f t="shared" si="18"/>
        <v>0</v>
      </c>
      <c r="U447" s="134">
        <f t="shared" si="19"/>
        <v>38570000</v>
      </c>
      <c r="V447" s="168">
        <f t="shared" si="20"/>
        <v>0</v>
      </c>
    </row>
    <row r="448" spans="2:22" hidden="1">
      <c r="B448" s="185">
        <f>'PER TRIWULAN'!A443</f>
        <v>438</v>
      </c>
      <c r="C448" s="160" t="str">
        <f>'PER TRIWULAN'!I443</f>
        <v xml:space="preserve"> Ngaringan </v>
      </c>
      <c r="D448" s="161" t="str">
        <f>'PER TRIWULAN'!B443</f>
        <v>SD NEGERI 1 SUMBERAGUNG</v>
      </c>
      <c r="E448" s="136">
        <f>'PER TRIWULAN'!L443</f>
        <v>30160000</v>
      </c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36">
        <f t="shared" si="18"/>
        <v>0</v>
      </c>
      <c r="U448" s="134">
        <f t="shared" si="19"/>
        <v>30160000</v>
      </c>
      <c r="V448" s="168">
        <f t="shared" si="20"/>
        <v>0</v>
      </c>
    </row>
    <row r="449" spans="2:22" hidden="1">
      <c r="B449" s="185">
        <f>'PER TRIWULAN'!A444</f>
        <v>439</v>
      </c>
      <c r="C449" s="160" t="str">
        <f>'PER TRIWULAN'!I444</f>
        <v xml:space="preserve"> Ngaringan </v>
      </c>
      <c r="D449" s="161" t="str">
        <f>'PER TRIWULAN'!B444</f>
        <v>SD NEGERI 1 TANJUNGHARJO</v>
      </c>
      <c r="E449" s="136">
        <f>'PER TRIWULAN'!L444</f>
        <v>16675000</v>
      </c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36">
        <f t="shared" si="18"/>
        <v>0</v>
      </c>
      <c r="U449" s="134">
        <f t="shared" si="19"/>
        <v>16675000</v>
      </c>
      <c r="V449" s="168">
        <f t="shared" si="20"/>
        <v>0</v>
      </c>
    </row>
    <row r="450" spans="2:22" hidden="1">
      <c r="B450" s="185">
        <f>'PER TRIWULAN'!A445</f>
        <v>440</v>
      </c>
      <c r="C450" s="160" t="str">
        <f>'PER TRIWULAN'!I445</f>
        <v xml:space="preserve"> Ngaringan </v>
      </c>
      <c r="D450" s="161" t="str">
        <f>'PER TRIWULAN'!B445</f>
        <v>SD NEGERI 1 TRUWOLU</v>
      </c>
      <c r="E450" s="136">
        <f>'PER TRIWULAN'!L445</f>
        <v>40890000</v>
      </c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36">
        <f t="shared" si="18"/>
        <v>0</v>
      </c>
      <c r="U450" s="134">
        <f t="shared" si="19"/>
        <v>40890000</v>
      </c>
      <c r="V450" s="168">
        <f t="shared" si="20"/>
        <v>0</v>
      </c>
    </row>
    <row r="451" spans="2:22" hidden="1">
      <c r="B451" s="185">
        <f>'PER TRIWULAN'!A446</f>
        <v>441</v>
      </c>
      <c r="C451" s="160" t="str">
        <f>'PER TRIWULAN'!I446</f>
        <v xml:space="preserve"> Ngaringan </v>
      </c>
      <c r="D451" s="161" t="str">
        <f>'PER TRIWULAN'!B446</f>
        <v>SD NEGERI 2 BELOR</v>
      </c>
      <c r="E451" s="136">
        <f>'PER TRIWULAN'!L446</f>
        <v>31900000</v>
      </c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36">
        <f t="shared" si="18"/>
        <v>0</v>
      </c>
      <c r="U451" s="134">
        <f t="shared" si="19"/>
        <v>31900000</v>
      </c>
      <c r="V451" s="168">
        <f t="shared" si="20"/>
        <v>0</v>
      </c>
    </row>
    <row r="452" spans="2:22" hidden="1">
      <c r="B452" s="185">
        <f>'PER TRIWULAN'!A447</f>
        <v>442</v>
      </c>
      <c r="C452" s="160" t="str">
        <f>'PER TRIWULAN'!I447</f>
        <v xml:space="preserve"> Ngaringan </v>
      </c>
      <c r="D452" s="161" t="str">
        <f>'PER TRIWULAN'!B447</f>
        <v>SD NEGERI 2 KALANGDOSARI</v>
      </c>
      <c r="E452" s="136">
        <f>'PER TRIWULAN'!L447</f>
        <v>22620000</v>
      </c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36">
        <f t="shared" si="18"/>
        <v>0</v>
      </c>
      <c r="U452" s="134">
        <f t="shared" si="19"/>
        <v>22620000</v>
      </c>
      <c r="V452" s="168">
        <f t="shared" si="20"/>
        <v>0</v>
      </c>
    </row>
    <row r="453" spans="2:22" hidden="1">
      <c r="B453" s="185">
        <f>'PER TRIWULAN'!A448</f>
        <v>443</v>
      </c>
      <c r="C453" s="160" t="str">
        <f>'PER TRIWULAN'!I448</f>
        <v xml:space="preserve"> Ngaringan </v>
      </c>
      <c r="D453" s="161" t="str">
        <f>'PER TRIWULAN'!B448</f>
        <v>SD NEGERI 2 KALANGLUNDO</v>
      </c>
      <c r="E453" s="136">
        <f>'PER TRIWULAN'!L448</f>
        <v>13775000</v>
      </c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36">
        <f t="shared" si="18"/>
        <v>0</v>
      </c>
      <c r="U453" s="134">
        <f t="shared" si="19"/>
        <v>13775000</v>
      </c>
      <c r="V453" s="168">
        <f t="shared" si="20"/>
        <v>0</v>
      </c>
    </row>
    <row r="454" spans="2:22" hidden="1">
      <c r="B454" s="185">
        <f>'PER TRIWULAN'!A449</f>
        <v>444</v>
      </c>
      <c r="C454" s="160" t="str">
        <f>'PER TRIWULAN'!I449</f>
        <v xml:space="preserve"> Ngaringan </v>
      </c>
      <c r="D454" s="161" t="str">
        <f>'PER TRIWULAN'!B449</f>
        <v>SD NEGERI 2 NGARAP ARAP</v>
      </c>
      <c r="E454" s="136">
        <f>'PER TRIWULAN'!L449</f>
        <v>33350000</v>
      </c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36">
        <f t="shared" si="18"/>
        <v>0</v>
      </c>
      <c r="U454" s="134">
        <f t="shared" si="19"/>
        <v>33350000</v>
      </c>
      <c r="V454" s="168">
        <f t="shared" si="20"/>
        <v>0</v>
      </c>
    </row>
    <row r="455" spans="2:22" hidden="1">
      <c r="B455" s="185">
        <f>'PER TRIWULAN'!A450</f>
        <v>445</v>
      </c>
      <c r="C455" s="160" t="str">
        <f>'PER TRIWULAN'!I450</f>
        <v xml:space="preserve"> Ngaringan </v>
      </c>
      <c r="D455" s="161" t="str">
        <f>'PER TRIWULAN'!B450</f>
        <v>SD NEGERI 2 NGARINGAN</v>
      </c>
      <c r="E455" s="136">
        <f>'PER TRIWULAN'!L450</f>
        <v>25520000</v>
      </c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36">
        <f t="shared" si="18"/>
        <v>0</v>
      </c>
      <c r="U455" s="134">
        <f t="shared" si="19"/>
        <v>25520000</v>
      </c>
      <c r="V455" s="168">
        <f t="shared" si="20"/>
        <v>0</v>
      </c>
    </row>
    <row r="456" spans="2:22" hidden="1">
      <c r="B456" s="185">
        <f>'PER TRIWULAN'!A451</f>
        <v>446</v>
      </c>
      <c r="C456" s="160" t="str">
        <f>'PER TRIWULAN'!I451</f>
        <v xml:space="preserve"> Ngaringan </v>
      </c>
      <c r="D456" s="161" t="str">
        <f>'PER TRIWULAN'!B451</f>
        <v>SD NEGERI 2 SARIREJO</v>
      </c>
      <c r="E456" s="136">
        <f>'PER TRIWULAN'!L451</f>
        <v>29290000</v>
      </c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36">
        <f t="shared" si="18"/>
        <v>0</v>
      </c>
      <c r="U456" s="134">
        <f t="shared" si="19"/>
        <v>29290000</v>
      </c>
      <c r="V456" s="168">
        <f t="shared" si="20"/>
        <v>0</v>
      </c>
    </row>
    <row r="457" spans="2:22" hidden="1">
      <c r="B457" s="185">
        <f>'PER TRIWULAN'!A452</f>
        <v>447</v>
      </c>
      <c r="C457" s="160" t="str">
        <f>'PER TRIWULAN'!I452</f>
        <v xml:space="preserve"> Ngaringan </v>
      </c>
      <c r="D457" s="161" t="str">
        <f>'PER TRIWULAN'!B452</f>
        <v>SD NEGERI 2 TANJUNGHARJO</v>
      </c>
      <c r="E457" s="136">
        <f>'PER TRIWULAN'!L452</f>
        <v>40890000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36">
        <f t="shared" si="18"/>
        <v>0</v>
      </c>
      <c r="U457" s="134">
        <f t="shared" si="19"/>
        <v>40890000</v>
      </c>
      <c r="V457" s="168">
        <f t="shared" si="20"/>
        <v>0</v>
      </c>
    </row>
    <row r="458" spans="2:22" hidden="1">
      <c r="B458" s="185">
        <f>'PER TRIWULAN'!A453</f>
        <v>448</v>
      </c>
      <c r="C458" s="160" t="str">
        <f>'PER TRIWULAN'!I453</f>
        <v xml:space="preserve"> Ngaringan </v>
      </c>
      <c r="D458" s="161" t="str">
        <f>'PER TRIWULAN'!B453</f>
        <v>SD NEGERI 3 BANDUNGSARI</v>
      </c>
      <c r="E458" s="136">
        <f>'PER TRIWULAN'!L453</f>
        <v>41470000</v>
      </c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36">
        <f t="shared" si="18"/>
        <v>0</v>
      </c>
      <c r="U458" s="134">
        <f t="shared" si="19"/>
        <v>41470000</v>
      </c>
      <c r="V458" s="168">
        <f t="shared" si="20"/>
        <v>0</v>
      </c>
    </row>
    <row r="459" spans="2:22" hidden="1">
      <c r="B459" s="185">
        <f>'PER TRIWULAN'!A454</f>
        <v>449</v>
      </c>
      <c r="C459" s="160" t="str">
        <f>'PER TRIWULAN'!I454</f>
        <v xml:space="preserve"> Ngaringan </v>
      </c>
      <c r="D459" s="161" t="str">
        <f>'PER TRIWULAN'!B454</f>
        <v>SD NEGERI 3 BELOR</v>
      </c>
      <c r="E459" s="136">
        <f>'PER TRIWULAN'!L454</f>
        <v>23780000</v>
      </c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36">
        <f t="shared" si="18"/>
        <v>0</v>
      </c>
      <c r="U459" s="134">
        <f t="shared" si="19"/>
        <v>23780000</v>
      </c>
      <c r="V459" s="168">
        <f t="shared" si="20"/>
        <v>0</v>
      </c>
    </row>
    <row r="460" spans="2:22" hidden="1">
      <c r="B460" s="185">
        <f>'PER TRIWULAN'!A455</f>
        <v>450</v>
      </c>
      <c r="C460" s="160" t="str">
        <f>'PER TRIWULAN'!I455</f>
        <v xml:space="preserve"> Ngaringan </v>
      </c>
      <c r="D460" s="161" t="str">
        <f>'PER TRIWULAN'!B455</f>
        <v>SD NEGERI 3 KALANG LUNDO</v>
      </c>
      <c r="E460" s="136">
        <f>'PER TRIWULAN'!L455</f>
        <v>29435000</v>
      </c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36">
        <f t="shared" ref="T460:T523" si="21">SUM(G460:S460)</f>
        <v>0</v>
      </c>
      <c r="U460" s="134">
        <f t="shared" ref="U460:U523" si="22">E460-F460</f>
        <v>29435000</v>
      </c>
      <c r="V460" s="168">
        <f t="shared" ref="V460:V523" si="23">F460-T460</f>
        <v>0</v>
      </c>
    </row>
    <row r="461" spans="2:22" hidden="1">
      <c r="B461" s="185">
        <f>'PER TRIWULAN'!A456</f>
        <v>451</v>
      </c>
      <c r="C461" s="160" t="str">
        <f>'PER TRIWULAN'!I456</f>
        <v xml:space="preserve"> Ngaringan </v>
      </c>
      <c r="D461" s="161" t="str">
        <f>'PER TRIWULAN'!B456</f>
        <v>SD NEGERI 3 KALANGDOSARI</v>
      </c>
      <c r="E461" s="136">
        <f>'PER TRIWULAN'!L456</f>
        <v>19865000</v>
      </c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36">
        <f t="shared" si="21"/>
        <v>0</v>
      </c>
      <c r="U461" s="134">
        <f t="shared" si="22"/>
        <v>19865000</v>
      </c>
      <c r="V461" s="168">
        <f t="shared" si="23"/>
        <v>0</v>
      </c>
    </row>
    <row r="462" spans="2:22" hidden="1">
      <c r="B462" s="185">
        <f>'PER TRIWULAN'!A457</f>
        <v>452</v>
      </c>
      <c r="C462" s="160" t="str">
        <f>'PER TRIWULAN'!I457</f>
        <v xml:space="preserve"> Ngaringan </v>
      </c>
      <c r="D462" s="161" t="str">
        <f>'PER TRIWULAN'!B457</f>
        <v>SD NEGERI 3 NGARAP-ARAP</v>
      </c>
      <c r="E462" s="136">
        <f>'PER TRIWULAN'!L457</f>
        <v>12760000</v>
      </c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36">
        <f t="shared" si="21"/>
        <v>0</v>
      </c>
      <c r="U462" s="134">
        <f t="shared" si="22"/>
        <v>12760000</v>
      </c>
      <c r="V462" s="168">
        <f t="shared" si="23"/>
        <v>0</v>
      </c>
    </row>
    <row r="463" spans="2:22" hidden="1">
      <c r="B463" s="185">
        <f>'PER TRIWULAN'!A458</f>
        <v>453</v>
      </c>
      <c r="C463" s="160" t="str">
        <f>'PER TRIWULAN'!I458</f>
        <v xml:space="preserve"> Ngaringan </v>
      </c>
      <c r="D463" s="161" t="str">
        <f>'PER TRIWULAN'!B458</f>
        <v>SD NEGERI 3 NGARINGAN</v>
      </c>
      <c r="E463" s="136">
        <f>'PER TRIWULAN'!L458</f>
        <v>22185000</v>
      </c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36">
        <f t="shared" si="21"/>
        <v>0</v>
      </c>
      <c r="U463" s="134">
        <f t="shared" si="22"/>
        <v>22185000</v>
      </c>
      <c r="V463" s="168">
        <f t="shared" si="23"/>
        <v>0</v>
      </c>
    </row>
    <row r="464" spans="2:22" hidden="1">
      <c r="B464" s="185">
        <f>'PER TRIWULAN'!A459</f>
        <v>454</v>
      </c>
      <c r="C464" s="160" t="str">
        <f>'PER TRIWULAN'!I459</f>
        <v xml:space="preserve"> Ngaringan </v>
      </c>
      <c r="D464" s="161" t="str">
        <f>'PER TRIWULAN'!B459</f>
        <v>SD NEGERI 3 TANJUNGHARJO</v>
      </c>
      <c r="E464" s="136">
        <f>'PER TRIWULAN'!L459</f>
        <v>20590000</v>
      </c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36">
        <f t="shared" si="21"/>
        <v>0</v>
      </c>
      <c r="U464" s="134">
        <f t="shared" si="22"/>
        <v>20590000</v>
      </c>
      <c r="V464" s="168">
        <f t="shared" si="23"/>
        <v>0</v>
      </c>
    </row>
    <row r="465" spans="2:22" hidden="1">
      <c r="B465" s="185">
        <f>'PER TRIWULAN'!A460</f>
        <v>455</v>
      </c>
      <c r="C465" s="160" t="str">
        <f>'PER TRIWULAN'!I460</f>
        <v xml:space="preserve"> Ngaringan </v>
      </c>
      <c r="D465" s="161" t="str">
        <f>'PER TRIWULAN'!B460</f>
        <v>SD NEGERI 4 BANDUNGSARI</v>
      </c>
      <c r="E465" s="136">
        <f>'PER TRIWULAN'!L460</f>
        <v>41470000</v>
      </c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36">
        <f t="shared" si="21"/>
        <v>0</v>
      </c>
      <c r="U465" s="134">
        <f t="shared" si="22"/>
        <v>41470000</v>
      </c>
      <c r="V465" s="168">
        <f t="shared" si="23"/>
        <v>0</v>
      </c>
    </row>
    <row r="466" spans="2:22" hidden="1">
      <c r="B466" s="185">
        <f>'PER TRIWULAN'!A461</f>
        <v>456</v>
      </c>
      <c r="C466" s="160" t="str">
        <f>'PER TRIWULAN'!I461</f>
        <v xml:space="preserve"> Ngaringan </v>
      </c>
      <c r="D466" s="161" t="str">
        <f>'PER TRIWULAN'!B461</f>
        <v>SD NEGERI 4 KALANGLUNDO</v>
      </c>
      <c r="E466" s="136">
        <f>'PER TRIWULAN'!L461</f>
        <v>18560000</v>
      </c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36">
        <f t="shared" si="21"/>
        <v>0</v>
      </c>
      <c r="U466" s="134">
        <f t="shared" si="22"/>
        <v>18560000</v>
      </c>
      <c r="V466" s="168">
        <f t="shared" si="23"/>
        <v>0</v>
      </c>
    </row>
    <row r="467" spans="2:22" hidden="1">
      <c r="B467" s="185">
        <f>'PER TRIWULAN'!A462</f>
        <v>457</v>
      </c>
      <c r="C467" s="160" t="str">
        <f>'PER TRIWULAN'!I462</f>
        <v xml:space="preserve"> Ngaringan </v>
      </c>
      <c r="D467" s="161" t="str">
        <f>'PER TRIWULAN'!B462</f>
        <v>SD NEGERI 4 SUMBERAGUNG</v>
      </c>
      <c r="E467" s="136">
        <f>'PER TRIWULAN'!L462</f>
        <v>31755000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36">
        <f t="shared" si="21"/>
        <v>0</v>
      </c>
      <c r="U467" s="134">
        <f t="shared" si="22"/>
        <v>31755000</v>
      </c>
      <c r="V467" s="168">
        <f t="shared" si="23"/>
        <v>0</v>
      </c>
    </row>
    <row r="468" spans="2:22" hidden="1">
      <c r="B468" s="185">
        <f>'PER TRIWULAN'!A463</f>
        <v>458</v>
      </c>
      <c r="C468" s="160" t="str">
        <f>'PER TRIWULAN'!I463</f>
        <v xml:space="preserve"> Ngaringan </v>
      </c>
      <c r="D468" s="161" t="str">
        <f>'PER TRIWULAN'!B463</f>
        <v>SD NEGERI 5 SUMBERAGUNG</v>
      </c>
      <c r="E468" s="136">
        <f>'PER TRIWULAN'!L463</f>
        <v>15805000</v>
      </c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36">
        <f t="shared" si="21"/>
        <v>0</v>
      </c>
      <c r="U468" s="134">
        <f t="shared" si="22"/>
        <v>15805000</v>
      </c>
      <c r="V468" s="168">
        <f t="shared" si="23"/>
        <v>0</v>
      </c>
    </row>
    <row r="469" spans="2:22" hidden="1">
      <c r="B469" s="185">
        <f>'PER TRIWULAN'!A464</f>
        <v>459</v>
      </c>
      <c r="C469" s="160" t="str">
        <f>'PER TRIWULAN'!I464</f>
        <v xml:space="preserve"> Ngaringan </v>
      </c>
      <c r="D469" s="161" t="str">
        <f>'PER TRIWULAN'!B464</f>
        <v>SD NEGERI 1 KALANGDOSARI</v>
      </c>
      <c r="E469" s="136">
        <f>'PER TRIWULAN'!L464</f>
        <v>26390000</v>
      </c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36">
        <f t="shared" si="21"/>
        <v>0</v>
      </c>
      <c r="U469" s="134">
        <f t="shared" si="22"/>
        <v>26390000</v>
      </c>
      <c r="V469" s="168">
        <f t="shared" si="23"/>
        <v>0</v>
      </c>
    </row>
    <row r="470" spans="2:22" hidden="1">
      <c r="B470" s="185">
        <f>'PER TRIWULAN'!A465</f>
        <v>460</v>
      </c>
      <c r="C470" s="160" t="str">
        <f>'PER TRIWULAN'!I465</f>
        <v xml:space="preserve"> Ngaringan </v>
      </c>
      <c r="D470" s="161" t="str">
        <f>'PER TRIWULAN'!B465</f>
        <v>SD NEGERI 3 TRUWOLU</v>
      </c>
      <c r="E470" s="136">
        <f>'PER TRIWULAN'!L465</f>
        <v>22910000</v>
      </c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36">
        <f t="shared" si="21"/>
        <v>0</v>
      </c>
      <c r="U470" s="134">
        <f t="shared" si="22"/>
        <v>22910000</v>
      </c>
      <c r="V470" s="168">
        <f t="shared" si="23"/>
        <v>0</v>
      </c>
    </row>
    <row r="471" spans="2:22" hidden="1">
      <c r="B471" s="185">
        <f>'PER TRIWULAN'!A466</f>
        <v>461</v>
      </c>
      <c r="C471" s="160" t="str">
        <f>'PER TRIWULAN'!I466</f>
        <v xml:space="preserve"> Ngaringan </v>
      </c>
      <c r="D471" s="161" t="str">
        <f>'PER TRIWULAN'!B466</f>
        <v>SD NEGERI 4 TRUWOLU</v>
      </c>
      <c r="E471" s="136">
        <f>'PER TRIWULAN'!L466</f>
        <v>26390000</v>
      </c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36">
        <f t="shared" si="21"/>
        <v>0</v>
      </c>
      <c r="U471" s="134">
        <f t="shared" si="22"/>
        <v>26390000</v>
      </c>
      <c r="V471" s="168">
        <f t="shared" si="23"/>
        <v>0</v>
      </c>
    </row>
    <row r="472" spans="2:22" hidden="1">
      <c r="B472" s="185">
        <f>'PER TRIWULAN'!A467</f>
        <v>462</v>
      </c>
      <c r="C472" s="160" t="str">
        <f>'PER TRIWULAN'!I467</f>
        <v xml:space="preserve"> Ngaringan </v>
      </c>
      <c r="D472" s="161" t="str">
        <f>'PER TRIWULAN'!B467</f>
        <v>SD NEGERI 1 PENDEM</v>
      </c>
      <c r="E472" s="136">
        <f>'PER TRIWULAN'!L467</f>
        <v>26680000</v>
      </c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36">
        <f t="shared" si="21"/>
        <v>0</v>
      </c>
      <c r="U472" s="134">
        <f t="shared" si="22"/>
        <v>26680000</v>
      </c>
      <c r="V472" s="168">
        <f t="shared" si="23"/>
        <v>0</v>
      </c>
    </row>
    <row r="473" spans="2:22" hidden="1">
      <c r="B473" s="185">
        <f>'PER TRIWULAN'!A468</f>
        <v>463</v>
      </c>
      <c r="C473" s="160" t="str">
        <f>'PER TRIWULAN'!I468</f>
        <v xml:space="preserve"> Ngaringan </v>
      </c>
      <c r="D473" s="161" t="str">
        <f>'PER TRIWULAN'!B468</f>
        <v>SD NEGERI 2 PENDEM</v>
      </c>
      <c r="E473" s="136">
        <f>'PER TRIWULAN'!L468</f>
        <v>39440000</v>
      </c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36">
        <f t="shared" si="21"/>
        <v>0</v>
      </c>
      <c r="U473" s="134">
        <f t="shared" si="22"/>
        <v>39440000</v>
      </c>
      <c r="V473" s="168">
        <f t="shared" si="23"/>
        <v>0</v>
      </c>
    </row>
    <row r="474" spans="2:22" hidden="1">
      <c r="B474" s="185">
        <f>'PER TRIWULAN'!A469</f>
        <v>464</v>
      </c>
      <c r="C474" s="160" t="str">
        <f>'PER TRIWULAN'!I469</f>
        <v xml:space="preserve"> Ngaringan </v>
      </c>
      <c r="D474" s="161" t="str">
        <f>'PER TRIWULAN'!B469</f>
        <v>SD NEGERI2 BANDUNGSARI</v>
      </c>
      <c r="E474" s="136">
        <f>'PER TRIWULAN'!L469</f>
        <v>34800000</v>
      </c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36">
        <f t="shared" si="21"/>
        <v>0</v>
      </c>
      <c r="U474" s="134">
        <f t="shared" si="22"/>
        <v>34800000</v>
      </c>
      <c r="V474" s="168">
        <f t="shared" si="23"/>
        <v>0</v>
      </c>
    </row>
    <row r="475" spans="2:22" hidden="1">
      <c r="B475" s="185">
        <f>'PER TRIWULAN'!A470</f>
        <v>465</v>
      </c>
      <c r="C475" s="160" t="str">
        <f>'PER TRIWULAN'!I470</f>
        <v xml:space="preserve"> Ngaringan </v>
      </c>
      <c r="D475" s="161" t="str">
        <f>'PER TRIWULAN'!B470</f>
        <v>SD NEGERI 3 SUMBERAGUNG</v>
      </c>
      <c r="E475" s="136">
        <f>'PER TRIWULAN'!L470</f>
        <v>14065000</v>
      </c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36">
        <f t="shared" si="21"/>
        <v>0</v>
      </c>
      <c r="U475" s="134">
        <f t="shared" si="22"/>
        <v>14065000</v>
      </c>
      <c r="V475" s="168">
        <f t="shared" si="23"/>
        <v>0</v>
      </c>
    </row>
    <row r="476" spans="2:22" hidden="1">
      <c r="B476" s="185">
        <f>'PER TRIWULAN'!A471</f>
        <v>466</v>
      </c>
      <c r="C476" s="160" t="str">
        <f>'PER TRIWULAN'!I471</f>
        <v xml:space="preserve"> Ngaringan </v>
      </c>
      <c r="D476" s="161" t="str">
        <f>'PER TRIWULAN'!B471</f>
        <v>SD NEGERI 2 SENDANGREJO</v>
      </c>
      <c r="E476" s="136">
        <f>'PER TRIWULAN'!L471</f>
        <v>27550000</v>
      </c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36">
        <f t="shared" si="21"/>
        <v>0</v>
      </c>
      <c r="U476" s="134">
        <f t="shared" si="22"/>
        <v>27550000</v>
      </c>
      <c r="V476" s="168">
        <f t="shared" si="23"/>
        <v>0</v>
      </c>
    </row>
    <row r="477" spans="2:22">
      <c r="B477" s="185">
        <f>'PER TRIWULAN'!A472</f>
        <v>467</v>
      </c>
      <c r="C477" s="160" t="str">
        <f>'PER TRIWULAN'!I472</f>
        <v xml:space="preserve"> Penawangan </v>
      </c>
      <c r="D477" s="161" t="str">
        <f>'PER TRIWULAN'!B472</f>
        <v>SD NEGERI 1 BOLOGARANG</v>
      </c>
      <c r="E477" s="136">
        <f>'PER TRIWULAN'!L472</f>
        <v>29870000</v>
      </c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36">
        <f t="shared" si="21"/>
        <v>0</v>
      </c>
      <c r="U477" s="134">
        <f t="shared" si="22"/>
        <v>29870000</v>
      </c>
      <c r="V477" s="168">
        <f t="shared" si="23"/>
        <v>0</v>
      </c>
    </row>
    <row r="478" spans="2:22">
      <c r="B478" s="185">
        <f>'PER TRIWULAN'!A473</f>
        <v>468</v>
      </c>
      <c r="C478" s="160" t="str">
        <f>'PER TRIWULAN'!I473</f>
        <v xml:space="preserve"> Penawangan </v>
      </c>
      <c r="D478" s="161" t="str">
        <f>'PER TRIWULAN'!B473</f>
        <v>SD NEGERI 1 CURUT</v>
      </c>
      <c r="E478" s="136">
        <f>'PER TRIWULAN'!L473</f>
        <v>20010000</v>
      </c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36">
        <f t="shared" si="21"/>
        <v>0</v>
      </c>
      <c r="U478" s="134">
        <f t="shared" si="22"/>
        <v>20010000</v>
      </c>
      <c r="V478" s="168">
        <f t="shared" si="23"/>
        <v>0</v>
      </c>
    </row>
    <row r="479" spans="2:22">
      <c r="B479" s="185">
        <f>'PER TRIWULAN'!A474</f>
        <v>469</v>
      </c>
      <c r="C479" s="160" t="str">
        <f>'PER TRIWULAN'!I474</f>
        <v xml:space="preserve"> Penawangan </v>
      </c>
      <c r="D479" s="161" t="str">
        <f>'PER TRIWULAN'!B474</f>
        <v>SD NEGERI 1 JIPANG</v>
      </c>
      <c r="E479" s="136">
        <f>'PER TRIWULAN'!L474</f>
        <v>10440000</v>
      </c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36">
        <f t="shared" si="21"/>
        <v>0</v>
      </c>
      <c r="U479" s="134">
        <f t="shared" si="22"/>
        <v>10440000</v>
      </c>
      <c r="V479" s="168">
        <f t="shared" si="23"/>
        <v>0</v>
      </c>
    </row>
    <row r="480" spans="2:22">
      <c r="B480" s="185">
        <f>'PER TRIWULAN'!A475</f>
        <v>470</v>
      </c>
      <c r="C480" s="160" t="str">
        <f>'PER TRIWULAN'!I475</f>
        <v xml:space="preserve"> Penawangan </v>
      </c>
      <c r="D480" s="161" t="str">
        <f>'PER TRIWULAN'!B475</f>
        <v>SD NEGERI 1 KARANGWADER</v>
      </c>
      <c r="E480" s="136">
        <f>'PER TRIWULAN'!L475</f>
        <v>25810000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36">
        <f t="shared" si="21"/>
        <v>0</v>
      </c>
      <c r="U480" s="134">
        <f t="shared" si="22"/>
        <v>25810000</v>
      </c>
      <c r="V480" s="168">
        <f t="shared" si="23"/>
        <v>0</v>
      </c>
    </row>
    <row r="481" spans="2:22">
      <c r="B481" s="185">
        <f>'PER TRIWULAN'!A476</f>
        <v>471</v>
      </c>
      <c r="C481" s="160" t="str">
        <f>'PER TRIWULAN'!I476</f>
        <v xml:space="preserve"> Penawangan </v>
      </c>
      <c r="D481" s="161" t="str">
        <f>'PER TRIWULAN'!B476</f>
        <v>SD NEGERI 1 KLUWAN</v>
      </c>
      <c r="E481" s="136">
        <f>'PER TRIWULAN'!L476</f>
        <v>20445000</v>
      </c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36">
        <f t="shared" si="21"/>
        <v>0</v>
      </c>
      <c r="U481" s="134">
        <f t="shared" si="22"/>
        <v>20445000</v>
      </c>
      <c r="V481" s="168">
        <f t="shared" si="23"/>
        <v>0</v>
      </c>
    </row>
    <row r="482" spans="2:22">
      <c r="B482" s="185">
        <f>'PER TRIWULAN'!A477</f>
        <v>472</v>
      </c>
      <c r="C482" s="160" t="str">
        <f>'PER TRIWULAN'!I477</f>
        <v xml:space="preserve"> Penawangan </v>
      </c>
      <c r="D482" s="161" t="str">
        <f>'PER TRIWULAN'!B477</f>
        <v>SD NEGERI 1 KRAMAT</v>
      </c>
      <c r="E482" s="136">
        <f>'PER TRIWULAN'!L477</f>
        <v>20590000</v>
      </c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36">
        <f t="shared" si="21"/>
        <v>0</v>
      </c>
      <c r="U482" s="134">
        <f t="shared" si="22"/>
        <v>20590000</v>
      </c>
      <c r="V482" s="168">
        <f t="shared" si="23"/>
        <v>0</v>
      </c>
    </row>
    <row r="483" spans="2:22">
      <c r="B483" s="185">
        <f>'PER TRIWULAN'!A478</f>
        <v>473</v>
      </c>
      <c r="C483" s="160" t="str">
        <f>'PER TRIWULAN'!I478</f>
        <v xml:space="preserve"> Penawangan </v>
      </c>
      <c r="D483" s="161" t="str">
        <f>'PER TRIWULAN'!B478</f>
        <v>SD NEGERI 1 LAJER</v>
      </c>
      <c r="E483" s="136">
        <f>'PER TRIWULAN'!L478</f>
        <v>30160000</v>
      </c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36">
        <f t="shared" si="21"/>
        <v>0</v>
      </c>
      <c r="U483" s="134">
        <f t="shared" si="22"/>
        <v>30160000</v>
      </c>
      <c r="V483" s="168">
        <f t="shared" si="23"/>
        <v>0</v>
      </c>
    </row>
    <row r="484" spans="2:22">
      <c r="B484" s="185">
        <f>'PER TRIWULAN'!A479</f>
        <v>474</v>
      </c>
      <c r="C484" s="160" t="str">
        <f>'PER TRIWULAN'!I479</f>
        <v xml:space="preserve"> Penawangan </v>
      </c>
      <c r="D484" s="161" t="str">
        <f>'PER TRIWULAN'!B479</f>
        <v>SD NEGERI 1 LEYANGAN</v>
      </c>
      <c r="E484" s="136">
        <f>'PER TRIWULAN'!L479</f>
        <v>21315000</v>
      </c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36">
        <f t="shared" si="21"/>
        <v>0</v>
      </c>
      <c r="U484" s="134">
        <f t="shared" si="22"/>
        <v>21315000</v>
      </c>
      <c r="V484" s="168">
        <f t="shared" si="23"/>
        <v>0</v>
      </c>
    </row>
    <row r="485" spans="2:22">
      <c r="B485" s="185">
        <f>'PER TRIWULAN'!A480</f>
        <v>475</v>
      </c>
      <c r="C485" s="160" t="str">
        <f>'PER TRIWULAN'!I480</f>
        <v xml:space="preserve"> Penawangan </v>
      </c>
      <c r="D485" s="161" t="str">
        <f>'PER TRIWULAN'!B480</f>
        <v>SD NEGERI 1 NGELUK</v>
      </c>
      <c r="E485" s="136">
        <f>'PER TRIWULAN'!L480</f>
        <v>20880000</v>
      </c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36">
        <f t="shared" si="21"/>
        <v>0</v>
      </c>
      <c r="U485" s="134">
        <f t="shared" si="22"/>
        <v>20880000</v>
      </c>
      <c r="V485" s="168">
        <f t="shared" si="23"/>
        <v>0</v>
      </c>
    </row>
    <row r="486" spans="2:22">
      <c r="B486" s="185">
        <f>'PER TRIWULAN'!A481</f>
        <v>476</v>
      </c>
      <c r="C486" s="160" t="str">
        <f>'PER TRIWULAN'!I481</f>
        <v xml:space="preserve"> Penawangan </v>
      </c>
      <c r="D486" s="161" t="str">
        <f>'PER TRIWULAN'!B481</f>
        <v>SD NEGERI 1 PENAWANGAN</v>
      </c>
      <c r="E486" s="136">
        <f>'PER TRIWULAN'!L481</f>
        <v>25665000</v>
      </c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36">
        <f t="shared" si="21"/>
        <v>0</v>
      </c>
      <c r="U486" s="134">
        <f t="shared" si="22"/>
        <v>25665000</v>
      </c>
      <c r="V486" s="168">
        <f t="shared" si="23"/>
        <v>0</v>
      </c>
    </row>
    <row r="487" spans="2:22">
      <c r="B487" s="185">
        <f>'PER TRIWULAN'!A482</f>
        <v>477</v>
      </c>
      <c r="C487" s="160" t="str">
        <f>'PER TRIWULAN'!I482</f>
        <v xml:space="preserve"> Penawangan </v>
      </c>
      <c r="D487" s="161" t="str">
        <f>'PER TRIWULAN'!B482</f>
        <v>SD NEGERI 1 PENGKOL</v>
      </c>
      <c r="E487" s="136">
        <f>'PER TRIWULAN'!L482</f>
        <v>26970000</v>
      </c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36">
        <f t="shared" si="21"/>
        <v>0</v>
      </c>
      <c r="U487" s="134">
        <f t="shared" si="22"/>
        <v>26970000</v>
      </c>
      <c r="V487" s="168">
        <f t="shared" si="23"/>
        <v>0</v>
      </c>
    </row>
    <row r="488" spans="2:22">
      <c r="B488" s="185">
        <f>'PER TRIWULAN'!A483</f>
        <v>478</v>
      </c>
      <c r="C488" s="160" t="str">
        <f>'PER TRIWULAN'!I483</f>
        <v xml:space="preserve"> Penawangan </v>
      </c>
      <c r="D488" s="161" t="str">
        <f>'PER TRIWULAN'!B483</f>
        <v>SD NEGERI 1 PULUTAN</v>
      </c>
      <c r="E488" s="136">
        <f>'PER TRIWULAN'!L483</f>
        <v>27840000</v>
      </c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36">
        <f t="shared" si="21"/>
        <v>0</v>
      </c>
      <c r="U488" s="134">
        <f t="shared" si="22"/>
        <v>27840000</v>
      </c>
      <c r="V488" s="168">
        <f t="shared" si="23"/>
        <v>0</v>
      </c>
    </row>
    <row r="489" spans="2:22">
      <c r="B489" s="185">
        <f>'PER TRIWULAN'!A484</f>
        <v>479</v>
      </c>
      <c r="C489" s="160" t="str">
        <f>'PER TRIWULAN'!I484</f>
        <v xml:space="preserve"> Penawangan </v>
      </c>
      <c r="D489" s="161" t="str">
        <f>'PER TRIWULAN'!B484</f>
        <v>SD NEGERI 1 SEDADI</v>
      </c>
      <c r="E489" s="136">
        <f>'PER TRIWULAN'!L484</f>
        <v>23055000</v>
      </c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36">
        <f t="shared" si="21"/>
        <v>0</v>
      </c>
      <c r="U489" s="134">
        <f t="shared" si="22"/>
        <v>23055000</v>
      </c>
      <c r="V489" s="168">
        <f t="shared" si="23"/>
        <v>0</v>
      </c>
    </row>
    <row r="490" spans="2:22">
      <c r="B490" s="185">
        <f>'PER TRIWULAN'!A485</f>
        <v>480</v>
      </c>
      <c r="C490" s="160" t="str">
        <f>'PER TRIWULAN'!I485</f>
        <v xml:space="preserve"> Penawangan </v>
      </c>
      <c r="D490" s="161" t="str">
        <f>'PER TRIWULAN'!B485</f>
        <v>SD NEGERI 1 TOKO</v>
      </c>
      <c r="E490" s="136">
        <f>'PER TRIWULAN'!L485</f>
        <v>27695000</v>
      </c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36">
        <f t="shared" si="21"/>
        <v>0</v>
      </c>
      <c r="U490" s="134">
        <f t="shared" si="22"/>
        <v>27695000</v>
      </c>
      <c r="V490" s="168">
        <f t="shared" si="23"/>
        <v>0</v>
      </c>
    </row>
    <row r="491" spans="2:22">
      <c r="B491" s="185">
        <f>'PER TRIWULAN'!A486</f>
        <v>481</v>
      </c>
      <c r="C491" s="160" t="str">
        <f>'PER TRIWULAN'!I486</f>
        <v xml:space="preserve"> Penawangan </v>
      </c>
      <c r="D491" s="161" t="str">
        <f>'PER TRIWULAN'!B486</f>
        <v>SD NEGERI 1 WOLO</v>
      </c>
      <c r="E491" s="136">
        <f>'PER TRIWULAN'!L486</f>
        <v>29870000</v>
      </c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36">
        <f t="shared" si="21"/>
        <v>0</v>
      </c>
      <c r="U491" s="134">
        <f t="shared" si="22"/>
        <v>29870000</v>
      </c>
      <c r="V491" s="168">
        <f t="shared" si="23"/>
        <v>0</v>
      </c>
    </row>
    <row r="492" spans="2:22">
      <c r="B492" s="185">
        <f>'PER TRIWULAN'!A487</f>
        <v>482</v>
      </c>
      <c r="C492" s="160" t="str">
        <f>'PER TRIWULAN'!I487</f>
        <v xml:space="preserve"> Penawangan </v>
      </c>
      <c r="D492" s="161" t="str">
        <f>'PER TRIWULAN'!B487</f>
        <v>SD NEGERI 2 BOLOGARANG</v>
      </c>
      <c r="E492" s="136">
        <f>'PER TRIWULAN'!L487</f>
        <v>21605000</v>
      </c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36">
        <f t="shared" si="21"/>
        <v>0</v>
      </c>
      <c r="U492" s="134">
        <f t="shared" si="22"/>
        <v>21605000</v>
      </c>
      <c r="V492" s="168">
        <f t="shared" si="23"/>
        <v>0</v>
      </c>
    </row>
    <row r="493" spans="2:22">
      <c r="B493" s="185">
        <f>'PER TRIWULAN'!A488</f>
        <v>483</v>
      </c>
      <c r="C493" s="160" t="str">
        <f>'PER TRIWULAN'!I488</f>
        <v xml:space="preserve"> Penawangan </v>
      </c>
      <c r="D493" s="161" t="str">
        <f>'PER TRIWULAN'!B488</f>
        <v>SD NEGERI 2 JIPANG</v>
      </c>
      <c r="E493" s="136">
        <f>'PER TRIWULAN'!L488</f>
        <v>24650000</v>
      </c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36">
        <f t="shared" si="21"/>
        <v>0</v>
      </c>
      <c r="U493" s="134">
        <f t="shared" si="22"/>
        <v>24650000</v>
      </c>
      <c r="V493" s="168">
        <f t="shared" si="23"/>
        <v>0</v>
      </c>
    </row>
    <row r="494" spans="2:22">
      <c r="B494" s="185">
        <f>'PER TRIWULAN'!A489</f>
        <v>484</v>
      </c>
      <c r="C494" s="160" t="str">
        <f>'PER TRIWULAN'!I489</f>
        <v xml:space="preserve"> Penawangan </v>
      </c>
      <c r="D494" s="161" t="str">
        <f>'PER TRIWULAN'!B489</f>
        <v>SD NEGERI 2 KARANGWADER</v>
      </c>
      <c r="E494" s="136">
        <f>'PER TRIWULAN'!L489</f>
        <v>26680000</v>
      </c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36">
        <f t="shared" si="21"/>
        <v>0</v>
      </c>
      <c r="U494" s="134">
        <f t="shared" si="22"/>
        <v>26680000</v>
      </c>
      <c r="V494" s="168">
        <f t="shared" si="23"/>
        <v>0</v>
      </c>
    </row>
    <row r="495" spans="2:22">
      <c r="B495" s="185">
        <f>'PER TRIWULAN'!A490</f>
        <v>485</v>
      </c>
      <c r="C495" s="160" t="str">
        <f>'PER TRIWULAN'!I490</f>
        <v xml:space="preserve"> Penawangan </v>
      </c>
      <c r="D495" s="161" t="str">
        <f>'PER TRIWULAN'!B490</f>
        <v>SD NEGERI 2 KLUWAN</v>
      </c>
      <c r="E495" s="136">
        <f>'PER TRIWULAN'!L490</f>
        <v>25520000</v>
      </c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36">
        <f t="shared" si="21"/>
        <v>0</v>
      </c>
      <c r="U495" s="134">
        <f t="shared" si="22"/>
        <v>25520000</v>
      </c>
      <c r="V495" s="168">
        <f t="shared" si="23"/>
        <v>0</v>
      </c>
    </row>
    <row r="496" spans="2:22">
      <c r="B496" s="185">
        <f>'PER TRIWULAN'!A491</f>
        <v>486</v>
      </c>
      <c r="C496" s="160" t="str">
        <f>'PER TRIWULAN'!I491</f>
        <v xml:space="preserve"> Penawangan </v>
      </c>
      <c r="D496" s="161" t="str">
        <f>'PER TRIWULAN'!B491</f>
        <v>SD NEGERI 2 KRAMAT</v>
      </c>
      <c r="E496" s="136">
        <f>'PER TRIWULAN'!L491</f>
        <v>22330000</v>
      </c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36">
        <f t="shared" si="21"/>
        <v>0</v>
      </c>
      <c r="U496" s="134">
        <f t="shared" si="22"/>
        <v>22330000</v>
      </c>
      <c r="V496" s="168">
        <f t="shared" si="23"/>
        <v>0</v>
      </c>
    </row>
    <row r="497" spans="2:22">
      <c r="B497" s="185">
        <f>'PER TRIWULAN'!A492</f>
        <v>487</v>
      </c>
      <c r="C497" s="160" t="str">
        <f>'PER TRIWULAN'!I492</f>
        <v xml:space="preserve"> Penawangan </v>
      </c>
      <c r="D497" s="161" t="str">
        <f>'PER TRIWULAN'!B492</f>
        <v>SD NEGERI 2 LAJER</v>
      </c>
      <c r="E497" s="136">
        <f>'PER TRIWULAN'!L492</f>
        <v>26390000</v>
      </c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36">
        <f t="shared" si="21"/>
        <v>0</v>
      </c>
      <c r="U497" s="134">
        <f t="shared" si="22"/>
        <v>26390000</v>
      </c>
      <c r="V497" s="168">
        <f t="shared" si="23"/>
        <v>0</v>
      </c>
    </row>
    <row r="498" spans="2:22">
      <c r="B498" s="185">
        <f>'PER TRIWULAN'!A493</f>
        <v>488</v>
      </c>
      <c r="C498" s="160" t="str">
        <f>'PER TRIWULAN'!I493</f>
        <v xml:space="preserve"> Penawangan </v>
      </c>
      <c r="D498" s="161" t="str">
        <f>'PER TRIWULAN'!B493</f>
        <v>SD NEGERI 2 LEYANGAN</v>
      </c>
      <c r="E498" s="136">
        <f>'PER TRIWULAN'!L493</f>
        <v>20880000</v>
      </c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36">
        <f t="shared" si="21"/>
        <v>0</v>
      </c>
      <c r="U498" s="134">
        <f t="shared" si="22"/>
        <v>20880000</v>
      </c>
      <c r="V498" s="168">
        <f t="shared" si="23"/>
        <v>0</v>
      </c>
    </row>
    <row r="499" spans="2:22">
      <c r="B499" s="185">
        <f>'PER TRIWULAN'!A494</f>
        <v>489</v>
      </c>
      <c r="C499" s="160" t="str">
        <f>'PER TRIWULAN'!I494</f>
        <v xml:space="preserve"> Penawangan </v>
      </c>
      <c r="D499" s="161" t="str">
        <f>'PER TRIWULAN'!B494</f>
        <v>SD NEGERI 2 NGELUK</v>
      </c>
      <c r="E499" s="136">
        <f>'PER TRIWULAN'!L494</f>
        <v>17690000</v>
      </c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36">
        <f t="shared" si="21"/>
        <v>0</v>
      </c>
      <c r="U499" s="134">
        <f t="shared" si="22"/>
        <v>17690000</v>
      </c>
      <c r="V499" s="168">
        <f t="shared" si="23"/>
        <v>0</v>
      </c>
    </row>
    <row r="500" spans="2:22">
      <c r="B500" s="185">
        <f>'PER TRIWULAN'!A495</f>
        <v>490</v>
      </c>
      <c r="C500" s="160" t="str">
        <f>'PER TRIWULAN'!I495</f>
        <v xml:space="preserve"> Penawangan </v>
      </c>
      <c r="D500" s="161" t="str">
        <f>'PER TRIWULAN'!B495</f>
        <v>SD NEGERI 2 PENAWANGAN</v>
      </c>
      <c r="E500" s="136">
        <f>'PER TRIWULAN'!L495</f>
        <v>23055000</v>
      </c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36">
        <f t="shared" si="21"/>
        <v>0</v>
      </c>
      <c r="U500" s="134">
        <f t="shared" si="22"/>
        <v>23055000</v>
      </c>
      <c r="V500" s="168">
        <f t="shared" si="23"/>
        <v>0</v>
      </c>
    </row>
    <row r="501" spans="2:22">
      <c r="B501" s="185">
        <f>'PER TRIWULAN'!A496</f>
        <v>491</v>
      </c>
      <c r="C501" s="160" t="str">
        <f>'PER TRIWULAN'!I496</f>
        <v xml:space="preserve"> Penawangan </v>
      </c>
      <c r="D501" s="161" t="str">
        <f>'PER TRIWULAN'!B496</f>
        <v>SD NEGERI 2 PENGKOL</v>
      </c>
      <c r="E501" s="136">
        <f>'PER TRIWULAN'!L496</f>
        <v>25230000</v>
      </c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36">
        <f t="shared" si="21"/>
        <v>0</v>
      </c>
      <c r="U501" s="134">
        <f t="shared" si="22"/>
        <v>25230000</v>
      </c>
      <c r="V501" s="168">
        <f t="shared" si="23"/>
        <v>0</v>
      </c>
    </row>
    <row r="502" spans="2:22">
      <c r="B502" s="185">
        <f>'PER TRIWULAN'!A497</f>
        <v>492</v>
      </c>
      <c r="C502" s="160" t="str">
        <f>'PER TRIWULAN'!I497</f>
        <v xml:space="preserve"> Penawangan </v>
      </c>
      <c r="D502" s="161" t="str">
        <f>'PER TRIWULAN'!B497</f>
        <v>SD NEGERI 2 PULUTAN</v>
      </c>
      <c r="E502" s="136">
        <f>'PER TRIWULAN'!L497</f>
        <v>17400000</v>
      </c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36">
        <f t="shared" si="21"/>
        <v>0</v>
      </c>
      <c r="U502" s="134">
        <f t="shared" si="22"/>
        <v>17400000</v>
      </c>
      <c r="V502" s="168">
        <f t="shared" si="23"/>
        <v>0</v>
      </c>
    </row>
    <row r="503" spans="2:22">
      <c r="B503" s="185">
        <f>'PER TRIWULAN'!A498</f>
        <v>493</v>
      </c>
      <c r="C503" s="160" t="str">
        <f>'PER TRIWULAN'!I498</f>
        <v xml:space="preserve"> Penawangan </v>
      </c>
      <c r="D503" s="161" t="str">
        <f>'PER TRIWULAN'!B498</f>
        <v>SD NEGERI 2 SEDADI</v>
      </c>
      <c r="E503" s="136">
        <f>'PER TRIWULAN'!L498</f>
        <v>24360000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36">
        <f t="shared" si="21"/>
        <v>0</v>
      </c>
      <c r="U503" s="134">
        <f t="shared" si="22"/>
        <v>24360000</v>
      </c>
      <c r="V503" s="168">
        <f t="shared" si="23"/>
        <v>0</v>
      </c>
    </row>
    <row r="504" spans="2:22">
      <c r="B504" s="185">
        <f>'PER TRIWULAN'!A499</f>
        <v>494</v>
      </c>
      <c r="C504" s="160" t="str">
        <f>'PER TRIWULAN'!I499</f>
        <v xml:space="preserve"> Penawangan </v>
      </c>
      <c r="D504" s="161" t="str">
        <f>'PER TRIWULAN'!B499</f>
        <v>SD NEGERI 2 WOLO</v>
      </c>
      <c r="E504" s="136">
        <f>'PER TRIWULAN'!L499</f>
        <v>18850000</v>
      </c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36">
        <f t="shared" si="21"/>
        <v>0</v>
      </c>
      <c r="U504" s="134">
        <f t="shared" si="22"/>
        <v>18850000</v>
      </c>
      <c r="V504" s="168">
        <f t="shared" si="23"/>
        <v>0</v>
      </c>
    </row>
    <row r="505" spans="2:22">
      <c r="B505" s="185">
        <f>'PER TRIWULAN'!A500</f>
        <v>495</v>
      </c>
      <c r="C505" s="160" t="str">
        <f>'PER TRIWULAN'!I500</f>
        <v xml:space="preserve"> Penawangan </v>
      </c>
      <c r="D505" s="161" t="str">
        <f>'PER TRIWULAN'!B500</f>
        <v>SD NEGERI 3 LAJER</v>
      </c>
      <c r="E505" s="136">
        <f>'PER TRIWULAN'!L500</f>
        <v>47850000</v>
      </c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36">
        <f t="shared" si="21"/>
        <v>0</v>
      </c>
      <c r="U505" s="134">
        <f t="shared" si="22"/>
        <v>47850000</v>
      </c>
      <c r="V505" s="168">
        <f t="shared" si="23"/>
        <v>0</v>
      </c>
    </row>
    <row r="506" spans="2:22">
      <c r="B506" s="185">
        <f>'PER TRIWULAN'!A501</f>
        <v>496</v>
      </c>
      <c r="C506" s="160" t="str">
        <f>'PER TRIWULAN'!I501</f>
        <v xml:space="preserve"> Penawangan </v>
      </c>
      <c r="D506" s="161" t="str">
        <f>'PER TRIWULAN'!B501</f>
        <v>SD NEGERI 3 PENGKOL</v>
      </c>
      <c r="E506" s="136">
        <f>'PER TRIWULAN'!L501</f>
        <v>16530000</v>
      </c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36">
        <f t="shared" si="21"/>
        <v>0</v>
      </c>
      <c r="U506" s="134">
        <f t="shared" si="22"/>
        <v>16530000</v>
      </c>
      <c r="V506" s="168">
        <f t="shared" si="23"/>
        <v>0</v>
      </c>
    </row>
    <row r="507" spans="2:22">
      <c r="B507" s="185">
        <f>'PER TRIWULAN'!A502</f>
        <v>497</v>
      </c>
      <c r="C507" s="160" t="str">
        <f>'PER TRIWULAN'!I502</f>
        <v xml:space="preserve"> Penawangan </v>
      </c>
      <c r="D507" s="161" t="str">
        <f>'PER TRIWULAN'!B502</f>
        <v>SD NEGERI 3 SEDADI</v>
      </c>
      <c r="E507" s="136">
        <f>'PER TRIWULAN'!L502</f>
        <v>19430000</v>
      </c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36">
        <f t="shared" si="21"/>
        <v>0</v>
      </c>
      <c r="U507" s="134">
        <f t="shared" si="22"/>
        <v>19430000</v>
      </c>
      <c r="V507" s="168">
        <f t="shared" si="23"/>
        <v>0</v>
      </c>
    </row>
    <row r="508" spans="2:22">
      <c r="B508" s="185">
        <f>'PER TRIWULAN'!A503</f>
        <v>498</v>
      </c>
      <c r="C508" s="160" t="str">
        <f>'PER TRIWULAN'!I503</f>
        <v xml:space="preserve"> Penawangan </v>
      </c>
      <c r="D508" s="161" t="str">
        <f>'PER TRIWULAN'!B503</f>
        <v>SD NEGERI 4 LAJER</v>
      </c>
      <c r="E508" s="136">
        <f>'PER TRIWULAN'!L503</f>
        <v>4350000</v>
      </c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36">
        <f t="shared" si="21"/>
        <v>0</v>
      </c>
      <c r="U508" s="134">
        <f t="shared" si="22"/>
        <v>4350000</v>
      </c>
      <c r="V508" s="168">
        <f t="shared" si="23"/>
        <v>0</v>
      </c>
    </row>
    <row r="509" spans="2:22">
      <c r="B509" s="185">
        <f>'PER TRIWULAN'!A504</f>
        <v>499</v>
      </c>
      <c r="C509" s="160" t="str">
        <f>'PER TRIWULAN'!I504</f>
        <v xml:space="preserve"> Penawangan </v>
      </c>
      <c r="D509" s="161" t="str">
        <f>'PER TRIWULAN'!B504</f>
        <v>SD NEGERI KARANGPAING</v>
      </c>
      <c r="E509" s="136">
        <f>'PER TRIWULAN'!L504</f>
        <v>16965000</v>
      </c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36">
        <f t="shared" si="21"/>
        <v>0</v>
      </c>
      <c r="U509" s="134">
        <f t="shared" si="22"/>
        <v>16965000</v>
      </c>
      <c r="V509" s="168">
        <f t="shared" si="23"/>
        <v>0</v>
      </c>
    </row>
    <row r="510" spans="2:22">
      <c r="B510" s="185">
        <f>'PER TRIWULAN'!A505</f>
        <v>500</v>
      </c>
      <c r="C510" s="160" t="str">
        <f>'PER TRIWULAN'!I505</f>
        <v xml:space="preserve"> Penawangan </v>
      </c>
      <c r="D510" s="161" t="str">
        <f>'PER TRIWULAN'!B505</f>
        <v>SD NEGERI TUNGGU</v>
      </c>
      <c r="E510" s="136">
        <f>'PER TRIWULAN'!L505</f>
        <v>23345000</v>
      </c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36">
        <f t="shared" si="21"/>
        <v>0</v>
      </c>
      <c r="U510" s="134">
        <f t="shared" si="22"/>
        <v>23345000</v>
      </c>
      <c r="V510" s="168">
        <f t="shared" si="23"/>
        <v>0</v>
      </c>
    </row>
    <row r="511" spans="2:22">
      <c r="B511" s="185">
        <f>'PER TRIWULAN'!A506</f>
        <v>501</v>
      </c>
      <c r="C511" s="160" t="str">
        <f>'PER TRIWULAN'!I506</f>
        <v xml:space="preserve"> Penawangan </v>
      </c>
      <c r="D511" s="161" t="str">
        <f>'PER TRIWULAN'!B506</f>
        <v>SD NEGERI WATUPAWON</v>
      </c>
      <c r="E511" s="136">
        <f>'PER TRIWULAN'!L506</f>
        <v>25085000</v>
      </c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36">
        <f t="shared" si="21"/>
        <v>0</v>
      </c>
      <c r="U511" s="134">
        <f t="shared" si="22"/>
        <v>25085000</v>
      </c>
      <c r="V511" s="168">
        <f t="shared" si="23"/>
        <v>0</v>
      </c>
    </row>
    <row r="512" spans="2:22">
      <c r="B512" s="185">
        <f>'PER TRIWULAN'!A507</f>
        <v>502</v>
      </c>
      <c r="C512" s="160" t="str">
        <f>'PER TRIWULAN'!I507</f>
        <v xml:space="preserve"> Penawangan </v>
      </c>
      <c r="D512" s="161" t="str">
        <f>'PER TRIWULAN'!B507</f>
        <v>SD NEGERI WEDORO</v>
      </c>
      <c r="E512" s="136">
        <f>'PER TRIWULAN'!L507</f>
        <v>26825000</v>
      </c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36">
        <f t="shared" si="21"/>
        <v>0</v>
      </c>
      <c r="U512" s="134">
        <f t="shared" si="22"/>
        <v>26825000</v>
      </c>
      <c r="V512" s="168">
        <f t="shared" si="23"/>
        <v>0</v>
      </c>
    </row>
    <row r="513" spans="2:22">
      <c r="B513" s="185">
        <f>'PER TRIWULAN'!A508</f>
        <v>503</v>
      </c>
      <c r="C513" s="160" t="str">
        <f>'PER TRIWULAN'!I508</f>
        <v xml:space="preserve"> Penawangan </v>
      </c>
      <c r="D513" s="161" t="str">
        <f>'PER TRIWULAN'!B508</f>
        <v>SD NEGERI WINONG</v>
      </c>
      <c r="E513" s="136">
        <f>'PER TRIWULAN'!L508</f>
        <v>28565000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36">
        <f t="shared" si="21"/>
        <v>0</v>
      </c>
      <c r="U513" s="134">
        <f t="shared" si="22"/>
        <v>28565000</v>
      </c>
      <c r="V513" s="168">
        <f t="shared" si="23"/>
        <v>0</v>
      </c>
    </row>
    <row r="514" spans="2:22" hidden="1">
      <c r="B514" s="185">
        <f>'PER TRIWULAN'!A509</f>
        <v>504</v>
      </c>
      <c r="C514" s="160" t="str">
        <f>'PER TRIWULAN'!I509</f>
        <v xml:space="preserve"> Pulokulon </v>
      </c>
      <c r="D514" s="161" t="str">
        <f>'PER TRIWULAN'!B509</f>
        <v>SD NEGERI 1 JAMBON</v>
      </c>
      <c r="E514" s="136">
        <f>'PER TRIWULAN'!L509</f>
        <v>31175000</v>
      </c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36">
        <f t="shared" si="21"/>
        <v>0</v>
      </c>
      <c r="U514" s="134">
        <f t="shared" si="22"/>
        <v>31175000</v>
      </c>
      <c r="V514" s="168">
        <f t="shared" si="23"/>
        <v>0</v>
      </c>
    </row>
    <row r="515" spans="2:22" hidden="1">
      <c r="B515" s="185">
        <f>'PER TRIWULAN'!A510</f>
        <v>505</v>
      </c>
      <c r="C515" s="160" t="str">
        <f>'PER TRIWULAN'!I510</f>
        <v xml:space="preserve"> Pulokulon </v>
      </c>
      <c r="D515" s="161" t="str">
        <f>'PER TRIWULAN'!B510</f>
        <v>SD NEGERI 1 JATIHARJO</v>
      </c>
      <c r="E515" s="136">
        <f>'PER TRIWULAN'!L510</f>
        <v>50460000</v>
      </c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36">
        <f t="shared" si="21"/>
        <v>0</v>
      </c>
      <c r="U515" s="134">
        <f t="shared" si="22"/>
        <v>50460000</v>
      </c>
      <c r="V515" s="168">
        <f t="shared" si="23"/>
        <v>0</v>
      </c>
    </row>
    <row r="516" spans="2:22" hidden="1">
      <c r="B516" s="185">
        <f>'PER TRIWULAN'!A511</f>
        <v>506</v>
      </c>
      <c r="C516" s="160" t="str">
        <f>'PER TRIWULAN'!I511</f>
        <v xml:space="preserve"> Pulokulon </v>
      </c>
      <c r="D516" s="161" t="str">
        <f>'PER TRIWULAN'!B511</f>
        <v>SD NEGERI 1 JETAKSARI</v>
      </c>
      <c r="E516" s="136">
        <f>'PER TRIWULAN'!L511</f>
        <v>23345000</v>
      </c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36">
        <f t="shared" si="21"/>
        <v>0</v>
      </c>
      <c r="U516" s="134">
        <f t="shared" si="22"/>
        <v>23345000</v>
      </c>
      <c r="V516" s="168">
        <f t="shared" si="23"/>
        <v>0</v>
      </c>
    </row>
    <row r="517" spans="2:22" hidden="1">
      <c r="B517" s="185">
        <f>'PER TRIWULAN'!A512</f>
        <v>507</v>
      </c>
      <c r="C517" s="160" t="str">
        <f>'PER TRIWULAN'!I512</f>
        <v xml:space="preserve"> Pulokulon </v>
      </c>
      <c r="D517" s="161" t="str">
        <f>'PER TRIWULAN'!B512</f>
        <v>SD NEGERI 1 KARANGHARJO</v>
      </c>
      <c r="E517" s="136">
        <f>'PER TRIWULAN'!L512</f>
        <v>22910000</v>
      </c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36">
        <f t="shared" si="21"/>
        <v>0</v>
      </c>
      <c r="U517" s="134">
        <f t="shared" si="22"/>
        <v>22910000</v>
      </c>
      <c r="V517" s="168">
        <f t="shared" si="23"/>
        <v>0</v>
      </c>
    </row>
    <row r="518" spans="2:22" hidden="1">
      <c r="B518" s="185">
        <f>'PER TRIWULAN'!A513</f>
        <v>508</v>
      </c>
      <c r="C518" s="160" t="str">
        <f>'PER TRIWULAN'!I513</f>
        <v xml:space="preserve"> Pulokulon </v>
      </c>
      <c r="D518" s="161" t="str">
        <f>'PER TRIWULAN'!B513</f>
        <v>SD NEGERI 1 MLOWO KARANGTALUN</v>
      </c>
      <c r="E518" s="136">
        <f>'PER TRIWULAN'!L513</f>
        <v>23345000</v>
      </c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36">
        <f t="shared" si="21"/>
        <v>0</v>
      </c>
      <c r="U518" s="134">
        <f t="shared" si="22"/>
        <v>23345000</v>
      </c>
      <c r="V518" s="168">
        <f t="shared" si="23"/>
        <v>0</v>
      </c>
    </row>
    <row r="519" spans="2:22" hidden="1">
      <c r="B519" s="185">
        <f>'PER TRIWULAN'!A514</f>
        <v>509</v>
      </c>
      <c r="C519" s="160" t="str">
        <f>'PER TRIWULAN'!I514</f>
        <v xml:space="preserve"> Pulokulon </v>
      </c>
      <c r="D519" s="161" t="str">
        <f>'PER TRIWULAN'!B514</f>
        <v>SD NEGERI 1 PANUNGGALAN</v>
      </c>
      <c r="E519" s="136">
        <f>'PER TRIWULAN'!L514</f>
        <v>49880000</v>
      </c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36">
        <f t="shared" si="21"/>
        <v>0</v>
      </c>
      <c r="U519" s="134">
        <f t="shared" si="22"/>
        <v>49880000</v>
      </c>
      <c r="V519" s="168">
        <f t="shared" si="23"/>
        <v>0</v>
      </c>
    </row>
    <row r="520" spans="2:22" hidden="1">
      <c r="B520" s="185">
        <f>'PER TRIWULAN'!A515</f>
        <v>510</v>
      </c>
      <c r="C520" s="160" t="str">
        <f>'PER TRIWULAN'!I515</f>
        <v xml:space="preserve"> Pulokulon </v>
      </c>
      <c r="D520" s="161" t="str">
        <f>'PER TRIWULAN'!B515</f>
        <v>SD NEGERI 1 POJOK</v>
      </c>
      <c r="E520" s="136">
        <f>'PER TRIWULAN'!L515</f>
        <v>31610000</v>
      </c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36">
        <f t="shared" si="21"/>
        <v>0</v>
      </c>
      <c r="U520" s="134">
        <f t="shared" si="22"/>
        <v>31610000</v>
      </c>
      <c r="V520" s="168">
        <f t="shared" si="23"/>
        <v>0</v>
      </c>
    </row>
    <row r="521" spans="2:22" hidden="1">
      <c r="B521" s="185">
        <f>'PER TRIWULAN'!A516</f>
        <v>511</v>
      </c>
      <c r="C521" s="160" t="str">
        <f>'PER TRIWULAN'!I516</f>
        <v xml:space="preserve"> Pulokulon </v>
      </c>
      <c r="D521" s="161" t="str">
        <f>'PER TRIWULAN'!B516</f>
        <v>SD NEGERI 1 RANDUREJO</v>
      </c>
      <c r="E521" s="136">
        <f>'PER TRIWULAN'!L516</f>
        <v>38715000</v>
      </c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36">
        <f t="shared" si="21"/>
        <v>0</v>
      </c>
      <c r="U521" s="134">
        <f t="shared" si="22"/>
        <v>38715000</v>
      </c>
      <c r="V521" s="168">
        <f t="shared" si="23"/>
        <v>0</v>
      </c>
    </row>
    <row r="522" spans="2:22" hidden="1">
      <c r="B522" s="185">
        <f>'PER TRIWULAN'!A517</f>
        <v>512</v>
      </c>
      <c r="C522" s="160" t="str">
        <f>'PER TRIWULAN'!I517</f>
        <v xml:space="preserve"> Pulokulon </v>
      </c>
      <c r="D522" s="161" t="str">
        <f>'PER TRIWULAN'!B517</f>
        <v>SD NEGERI 1 TUKO</v>
      </c>
      <c r="E522" s="136">
        <f>'PER TRIWULAN'!L517</f>
        <v>30160000</v>
      </c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36">
        <f t="shared" si="21"/>
        <v>0</v>
      </c>
      <c r="U522" s="134">
        <f t="shared" si="22"/>
        <v>30160000</v>
      </c>
      <c r="V522" s="168">
        <f t="shared" si="23"/>
        <v>0</v>
      </c>
    </row>
    <row r="523" spans="2:22" hidden="1">
      <c r="B523" s="185">
        <f>'PER TRIWULAN'!A518</f>
        <v>513</v>
      </c>
      <c r="C523" s="160" t="str">
        <f>'PER TRIWULAN'!I518</f>
        <v xml:space="preserve"> Pulokulon </v>
      </c>
      <c r="D523" s="161" t="str">
        <f>'PER TRIWULAN'!B518</f>
        <v>SD NEGERI 2 JAMBON</v>
      </c>
      <c r="E523" s="136">
        <f>'PER TRIWULAN'!L518</f>
        <v>22040000</v>
      </c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36">
        <f t="shared" si="21"/>
        <v>0</v>
      </c>
      <c r="U523" s="134">
        <f t="shared" si="22"/>
        <v>22040000</v>
      </c>
      <c r="V523" s="168">
        <f t="shared" si="23"/>
        <v>0</v>
      </c>
    </row>
    <row r="524" spans="2:22" hidden="1">
      <c r="B524" s="185">
        <f>'PER TRIWULAN'!A519</f>
        <v>514</v>
      </c>
      <c r="C524" s="160" t="str">
        <f>'PER TRIWULAN'!I519</f>
        <v xml:space="preserve"> Pulokulon </v>
      </c>
      <c r="D524" s="161" t="str">
        <f>'PER TRIWULAN'!B519</f>
        <v>SD NEGERI 2 JATI HARJO</v>
      </c>
      <c r="E524" s="136">
        <f>'PER TRIWULAN'!L519</f>
        <v>18705000</v>
      </c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36">
        <f t="shared" ref="T524:T587" si="24">SUM(G524:S524)</f>
        <v>0</v>
      </c>
      <c r="U524" s="134">
        <f t="shared" ref="U524:U587" si="25">E524-F524</f>
        <v>18705000</v>
      </c>
      <c r="V524" s="168">
        <f t="shared" ref="V524:V587" si="26">F524-T524</f>
        <v>0</v>
      </c>
    </row>
    <row r="525" spans="2:22" hidden="1">
      <c r="B525" s="185">
        <f>'PER TRIWULAN'!A520</f>
        <v>515</v>
      </c>
      <c r="C525" s="160" t="str">
        <f>'PER TRIWULAN'!I520</f>
        <v xml:space="preserve"> Pulokulon </v>
      </c>
      <c r="D525" s="161" t="str">
        <f>'PER TRIWULAN'!B520</f>
        <v>SD NEGERI 2 KARANGHARJO</v>
      </c>
      <c r="E525" s="136">
        <f>'PER TRIWULAN'!L520</f>
        <v>28420000</v>
      </c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36">
        <f t="shared" si="24"/>
        <v>0</v>
      </c>
      <c r="U525" s="134">
        <f t="shared" si="25"/>
        <v>28420000</v>
      </c>
      <c r="V525" s="168">
        <f t="shared" si="26"/>
        <v>0</v>
      </c>
    </row>
    <row r="526" spans="2:22" hidden="1">
      <c r="B526" s="185">
        <f>'PER TRIWULAN'!A521</f>
        <v>516</v>
      </c>
      <c r="C526" s="160" t="str">
        <f>'PER TRIWULAN'!I521</f>
        <v xml:space="preserve"> Pulokulon </v>
      </c>
      <c r="D526" s="161" t="str">
        <f>'PER TRIWULAN'!B521</f>
        <v>SD NEGERI 2 MLOWO KARANGTALUN</v>
      </c>
      <c r="E526" s="136">
        <f>'PER TRIWULAN'!L521</f>
        <v>17835000</v>
      </c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36">
        <f t="shared" si="24"/>
        <v>0</v>
      </c>
      <c r="U526" s="134">
        <f t="shared" si="25"/>
        <v>17835000</v>
      </c>
      <c r="V526" s="168">
        <f t="shared" si="26"/>
        <v>0</v>
      </c>
    </row>
    <row r="527" spans="2:22" hidden="1">
      <c r="B527" s="185">
        <f>'PER TRIWULAN'!A522</f>
        <v>517</v>
      </c>
      <c r="C527" s="160" t="str">
        <f>'PER TRIWULAN'!I522</f>
        <v xml:space="preserve"> Pulokulon </v>
      </c>
      <c r="D527" s="161" t="str">
        <f>'PER TRIWULAN'!B522</f>
        <v>SD NEGERI 2 PANUNGGALAN</v>
      </c>
      <c r="E527" s="136">
        <f>'PER TRIWULAN'!L522</f>
        <v>26970000</v>
      </c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36">
        <f t="shared" si="24"/>
        <v>0</v>
      </c>
      <c r="U527" s="134">
        <f t="shared" si="25"/>
        <v>26970000</v>
      </c>
      <c r="V527" s="168">
        <f t="shared" si="26"/>
        <v>0</v>
      </c>
    </row>
    <row r="528" spans="2:22" hidden="1">
      <c r="B528" s="185">
        <f>'PER TRIWULAN'!A523</f>
        <v>518</v>
      </c>
      <c r="C528" s="160" t="str">
        <f>'PER TRIWULAN'!I523</f>
        <v xml:space="preserve"> Pulokulon </v>
      </c>
      <c r="D528" s="161" t="str">
        <f>'PER TRIWULAN'!B523</f>
        <v>SD NEGERI 2 PULOKULON</v>
      </c>
      <c r="E528" s="136">
        <f>'PER TRIWULAN'!L523</f>
        <v>30160000</v>
      </c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36">
        <f t="shared" si="24"/>
        <v>0</v>
      </c>
      <c r="U528" s="134">
        <f t="shared" si="25"/>
        <v>30160000</v>
      </c>
      <c r="V528" s="168">
        <f t="shared" si="26"/>
        <v>0</v>
      </c>
    </row>
    <row r="529" spans="2:22" hidden="1">
      <c r="B529" s="185">
        <f>'PER TRIWULAN'!A524</f>
        <v>519</v>
      </c>
      <c r="C529" s="160" t="str">
        <f>'PER TRIWULAN'!I524</f>
        <v xml:space="preserve"> Pulokulon </v>
      </c>
      <c r="D529" s="161" t="str">
        <f>'PER TRIWULAN'!B524</f>
        <v>SD NEGERI 2 RANDUREJO</v>
      </c>
      <c r="E529" s="136">
        <f>'PER TRIWULAN'!L524</f>
        <v>16965000</v>
      </c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36">
        <f t="shared" si="24"/>
        <v>0</v>
      </c>
      <c r="U529" s="134">
        <f t="shared" si="25"/>
        <v>16965000</v>
      </c>
      <c r="V529" s="168">
        <f t="shared" si="26"/>
        <v>0</v>
      </c>
    </row>
    <row r="530" spans="2:22" hidden="1">
      <c r="B530" s="185">
        <f>'PER TRIWULAN'!A525</f>
        <v>520</v>
      </c>
      <c r="C530" s="160" t="str">
        <f>'PER TRIWULAN'!I525</f>
        <v xml:space="preserve"> Pulokulon </v>
      </c>
      <c r="D530" s="161" t="str">
        <f>'PER TRIWULAN'!B525</f>
        <v>SD NEGERI 2 SIDOREJO</v>
      </c>
      <c r="E530" s="136">
        <f>'PER TRIWULAN'!L525</f>
        <v>31030000</v>
      </c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36">
        <f t="shared" si="24"/>
        <v>0</v>
      </c>
      <c r="U530" s="134">
        <f t="shared" si="25"/>
        <v>31030000</v>
      </c>
      <c r="V530" s="168">
        <f t="shared" si="26"/>
        <v>0</v>
      </c>
    </row>
    <row r="531" spans="2:22" hidden="1">
      <c r="B531" s="185">
        <f>'PER TRIWULAN'!A526</f>
        <v>521</v>
      </c>
      <c r="C531" s="160" t="str">
        <f>'PER TRIWULAN'!I526</f>
        <v xml:space="preserve"> Pulokulon </v>
      </c>
      <c r="D531" s="161" t="str">
        <f>'PER TRIWULAN'!B526</f>
        <v>SD NEGERI 2 TUKO</v>
      </c>
      <c r="E531" s="136">
        <f>'PER TRIWULAN'!L526</f>
        <v>31610000</v>
      </c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36">
        <f t="shared" si="24"/>
        <v>0</v>
      </c>
      <c r="U531" s="134">
        <f t="shared" si="25"/>
        <v>31610000</v>
      </c>
      <c r="V531" s="168">
        <f t="shared" si="26"/>
        <v>0</v>
      </c>
    </row>
    <row r="532" spans="2:22" hidden="1">
      <c r="B532" s="185">
        <f>'PER TRIWULAN'!A527</f>
        <v>522</v>
      </c>
      <c r="C532" s="160" t="str">
        <f>'PER TRIWULAN'!I527</f>
        <v xml:space="preserve"> Pulokulon </v>
      </c>
      <c r="D532" s="161" t="str">
        <f>'PER TRIWULAN'!B527</f>
        <v>SD NEGERI 3 JATIHARJO</v>
      </c>
      <c r="E532" s="136">
        <f>'PER TRIWULAN'!L527</f>
        <v>22330000</v>
      </c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36">
        <f t="shared" si="24"/>
        <v>0</v>
      </c>
      <c r="U532" s="134">
        <f t="shared" si="25"/>
        <v>22330000</v>
      </c>
      <c r="V532" s="168">
        <f t="shared" si="26"/>
        <v>0</v>
      </c>
    </row>
    <row r="533" spans="2:22" hidden="1">
      <c r="B533" s="185">
        <f>'PER TRIWULAN'!A528</f>
        <v>523</v>
      </c>
      <c r="C533" s="160" t="str">
        <f>'PER TRIWULAN'!I528</f>
        <v xml:space="preserve"> Pulokulon </v>
      </c>
      <c r="D533" s="161" t="str">
        <f>'PER TRIWULAN'!B528</f>
        <v>SD NEGERI 3 JETAKSARI</v>
      </c>
      <c r="E533" s="136">
        <f>'PER TRIWULAN'!L528</f>
        <v>8265000</v>
      </c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36">
        <f t="shared" si="24"/>
        <v>0</v>
      </c>
      <c r="U533" s="134">
        <f t="shared" si="25"/>
        <v>8265000</v>
      </c>
      <c r="V533" s="168">
        <f t="shared" si="26"/>
        <v>0</v>
      </c>
    </row>
    <row r="534" spans="2:22" hidden="1">
      <c r="B534" s="185">
        <f>'PER TRIWULAN'!A529</f>
        <v>524</v>
      </c>
      <c r="C534" s="160" t="str">
        <f>'PER TRIWULAN'!I529</f>
        <v xml:space="preserve"> Pulokulon </v>
      </c>
      <c r="D534" s="161" t="str">
        <f>'PER TRIWULAN'!B529</f>
        <v>SD NEGERI 3 KARANG HARJO</v>
      </c>
      <c r="E534" s="136">
        <f>'PER TRIWULAN'!L529</f>
        <v>23780000</v>
      </c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36">
        <f t="shared" si="24"/>
        <v>0</v>
      </c>
      <c r="U534" s="134">
        <f t="shared" si="25"/>
        <v>23780000</v>
      </c>
      <c r="V534" s="168">
        <f t="shared" si="26"/>
        <v>0</v>
      </c>
    </row>
    <row r="535" spans="2:22" hidden="1">
      <c r="B535" s="185">
        <f>'PER TRIWULAN'!A530</f>
        <v>525</v>
      </c>
      <c r="C535" s="160" t="str">
        <f>'PER TRIWULAN'!I530</f>
        <v xml:space="preserve"> Pulokulon </v>
      </c>
      <c r="D535" s="161" t="str">
        <f>'PER TRIWULAN'!B530</f>
        <v>SD NEGERI 3 MANGUNREJO</v>
      </c>
      <c r="E535" s="136">
        <f>'PER TRIWULAN'!L530</f>
        <v>19575000</v>
      </c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36">
        <f t="shared" si="24"/>
        <v>0</v>
      </c>
      <c r="U535" s="134">
        <f t="shared" si="25"/>
        <v>19575000</v>
      </c>
      <c r="V535" s="168">
        <f t="shared" si="26"/>
        <v>0</v>
      </c>
    </row>
    <row r="536" spans="2:22" hidden="1">
      <c r="B536" s="185">
        <f>'PER TRIWULAN'!A531</f>
        <v>526</v>
      </c>
      <c r="C536" s="160" t="str">
        <f>'PER TRIWULAN'!I531</f>
        <v xml:space="preserve"> Pulokulon </v>
      </c>
      <c r="D536" s="161" t="str">
        <f>'PER TRIWULAN'!B531</f>
        <v>SD NEGERI 3 PANUNGGALAN</v>
      </c>
      <c r="E536" s="136">
        <f>'PER TRIWULAN'!L531</f>
        <v>20735000</v>
      </c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36">
        <f t="shared" si="24"/>
        <v>0</v>
      </c>
      <c r="U536" s="134">
        <f t="shared" si="25"/>
        <v>20735000</v>
      </c>
      <c r="V536" s="168">
        <f t="shared" si="26"/>
        <v>0</v>
      </c>
    </row>
    <row r="537" spans="2:22" hidden="1">
      <c r="B537" s="185">
        <f>'PER TRIWULAN'!A532</f>
        <v>527</v>
      </c>
      <c r="C537" s="160" t="str">
        <f>'PER TRIWULAN'!I532</f>
        <v xml:space="preserve"> Pulokulon </v>
      </c>
      <c r="D537" s="161" t="str">
        <f>'PER TRIWULAN'!B532</f>
        <v>SD NEGERI 3 PULO KULON</v>
      </c>
      <c r="E537" s="136">
        <f>'PER TRIWULAN'!L532</f>
        <v>39005000</v>
      </c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36">
        <f t="shared" si="24"/>
        <v>0</v>
      </c>
      <c r="U537" s="134">
        <f t="shared" si="25"/>
        <v>39005000</v>
      </c>
      <c r="V537" s="168">
        <f t="shared" si="26"/>
        <v>0</v>
      </c>
    </row>
    <row r="538" spans="2:22" hidden="1">
      <c r="B538" s="185">
        <f>'PER TRIWULAN'!A533</f>
        <v>528</v>
      </c>
      <c r="C538" s="160" t="str">
        <f>'PER TRIWULAN'!I533</f>
        <v xml:space="preserve"> Pulokulon </v>
      </c>
      <c r="D538" s="161" t="str">
        <f>'PER TRIWULAN'!B533</f>
        <v>SD NEGERI 3 RANDUREJO</v>
      </c>
      <c r="E538" s="136">
        <f>'PER TRIWULAN'!L533</f>
        <v>13775000</v>
      </c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36">
        <f t="shared" si="24"/>
        <v>0</v>
      </c>
      <c r="U538" s="134">
        <f t="shared" si="25"/>
        <v>13775000</v>
      </c>
      <c r="V538" s="168">
        <f t="shared" si="26"/>
        <v>0</v>
      </c>
    </row>
    <row r="539" spans="2:22" hidden="1">
      <c r="B539" s="185">
        <f>'PER TRIWULAN'!A534</f>
        <v>529</v>
      </c>
      <c r="C539" s="160" t="str">
        <f>'PER TRIWULAN'!I534</f>
        <v xml:space="preserve"> Pulokulon </v>
      </c>
      <c r="D539" s="161" t="str">
        <f>'PER TRIWULAN'!B534</f>
        <v>SD NEGERI 3 SIDOREJO</v>
      </c>
      <c r="E539" s="136">
        <f>'PER TRIWULAN'!L534</f>
        <v>17835000</v>
      </c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36">
        <f t="shared" si="24"/>
        <v>0</v>
      </c>
      <c r="U539" s="134">
        <f t="shared" si="25"/>
        <v>17835000</v>
      </c>
      <c r="V539" s="168">
        <f t="shared" si="26"/>
        <v>0</v>
      </c>
    </row>
    <row r="540" spans="2:22" hidden="1">
      <c r="B540" s="185">
        <f>'PER TRIWULAN'!A535</f>
        <v>530</v>
      </c>
      <c r="C540" s="160" t="str">
        <f>'PER TRIWULAN'!I535</f>
        <v xml:space="preserve"> Pulokulon </v>
      </c>
      <c r="D540" s="161" t="str">
        <f>'PER TRIWULAN'!B535</f>
        <v>SD NEGERI 3 TUKO</v>
      </c>
      <c r="E540" s="136">
        <f>'PER TRIWULAN'!L535</f>
        <v>25375000</v>
      </c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36">
        <f t="shared" si="24"/>
        <v>0</v>
      </c>
      <c r="U540" s="134">
        <f t="shared" si="25"/>
        <v>25375000</v>
      </c>
      <c r="V540" s="168">
        <f t="shared" si="26"/>
        <v>0</v>
      </c>
    </row>
    <row r="541" spans="2:22" hidden="1">
      <c r="B541" s="185">
        <f>'PER TRIWULAN'!A536</f>
        <v>531</v>
      </c>
      <c r="C541" s="160" t="str">
        <f>'PER TRIWULAN'!I536</f>
        <v xml:space="preserve"> Pulokulon </v>
      </c>
      <c r="D541" s="161" t="str">
        <f>'PER TRIWULAN'!B536</f>
        <v>SD NEGERI 4 JAMBON</v>
      </c>
      <c r="E541" s="136">
        <f>'PER TRIWULAN'!L536</f>
        <v>21895000</v>
      </c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36">
        <f t="shared" si="24"/>
        <v>0</v>
      </c>
      <c r="U541" s="134">
        <f t="shared" si="25"/>
        <v>21895000</v>
      </c>
      <c r="V541" s="168">
        <f t="shared" si="26"/>
        <v>0</v>
      </c>
    </row>
    <row r="542" spans="2:22" hidden="1">
      <c r="B542" s="185">
        <f>'PER TRIWULAN'!A537</f>
        <v>532</v>
      </c>
      <c r="C542" s="160" t="str">
        <f>'PER TRIWULAN'!I537</f>
        <v xml:space="preserve"> Pulokulon </v>
      </c>
      <c r="D542" s="161" t="str">
        <f>'PER TRIWULAN'!B537</f>
        <v>SD NEGERI 4 JATIHARJO</v>
      </c>
      <c r="E542" s="136">
        <f>'PER TRIWULAN'!L537</f>
        <v>15515000</v>
      </c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36">
        <f t="shared" si="24"/>
        <v>0</v>
      </c>
      <c r="U542" s="134">
        <f t="shared" si="25"/>
        <v>15515000</v>
      </c>
      <c r="V542" s="168">
        <f t="shared" si="26"/>
        <v>0</v>
      </c>
    </row>
    <row r="543" spans="2:22" hidden="1">
      <c r="B543" s="185">
        <f>'PER TRIWULAN'!A538</f>
        <v>533</v>
      </c>
      <c r="C543" s="160" t="str">
        <f>'PER TRIWULAN'!I538</f>
        <v xml:space="preserve"> Pulokulon </v>
      </c>
      <c r="D543" s="161" t="str">
        <f>'PER TRIWULAN'!B538</f>
        <v>SD NEGERI 4 KARANG HARJO</v>
      </c>
      <c r="E543" s="136">
        <f>'PER TRIWULAN'!L538</f>
        <v>27695000</v>
      </c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36">
        <f t="shared" si="24"/>
        <v>0</v>
      </c>
      <c r="U543" s="134">
        <f t="shared" si="25"/>
        <v>27695000</v>
      </c>
      <c r="V543" s="168">
        <f t="shared" si="26"/>
        <v>0</v>
      </c>
    </row>
    <row r="544" spans="2:22" hidden="1">
      <c r="B544" s="185">
        <f>'PER TRIWULAN'!A539</f>
        <v>534</v>
      </c>
      <c r="C544" s="160" t="str">
        <f>'PER TRIWULAN'!I539</f>
        <v xml:space="preserve"> Pulokulon </v>
      </c>
      <c r="D544" s="161" t="str">
        <f>'PER TRIWULAN'!B539</f>
        <v>SD NEGERI 4 MANGUN REJO</v>
      </c>
      <c r="E544" s="136">
        <f>'PER TRIWULAN'!L539</f>
        <v>17110000</v>
      </c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36">
        <f t="shared" si="24"/>
        <v>0</v>
      </c>
      <c r="U544" s="134">
        <f t="shared" si="25"/>
        <v>17110000</v>
      </c>
      <c r="V544" s="168">
        <f t="shared" si="26"/>
        <v>0</v>
      </c>
    </row>
    <row r="545" spans="2:22" hidden="1">
      <c r="B545" s="185">
        <f>'PER TRIWULAN'!A540</f>
        <v>535</v>
      </c>
      <c r="C545" s="160" t="str">
        <f>'PER TRIWULAN'!I540</f>
        <v xml:space="preserve"> Pulokulon </v>
      </c>
      <c r="D545" s="161" t="str">
        <f>'PER TRIWULAN'!B540</f>
        <v>SD NEGERI 4 MLOWO KARANGTALUN</v>
      </c>
      <c r="E545" s="136">
        <f>'PER TRIWULAN'!L540</f>
        <v>11745000</v>
      </c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36">
        <f t="shared" si="24"/>
        <v>0</v>
      </c>
      <c r="U545" s="134">
        <f t="shared" si="25"/>
        <v>11745000</v>
      </c>
      <c r="V545" s="168">
        <f t="shared" si="26"/>
        <v>0</v>
      </c>
    </row>
    <row r="546" spans="2:22" hidden="1">
      <c r="B546" s="185">
        <f>'PER TRIWULAN'!A541</f>
        <v>536</v>
      </c>
      <c r="C546" s="160" t="str">
        <f>'PER TRIWULAN'!I541</f>
        <v xml:space="preserve"> Pulokulon </v>
      </c>
      <c r="D546" s="161" t="str">
        <f>'PER TRIWULAN'!B541</f>
        <v>SD NEGERI 4 PANUNGGALAN</v>
      </c>
      <c r="E546" s="136">
        <f>'PER TRIWULAN'!L541</f>
        <v>22330000</v>
      </c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36">
        <f t="shared" si="24"/>
        <v>0</v>
      </c>
      <c r="U546" s="134">
        <f t="shared" si="25"/>
        <v>22330000</v>
      </c>
      <c r="V546" s="168">
        <f t="shared" si="26"/>
        <v>0</v>
      </c>
    </row>
    <row r="547" spans="2:22" hidden="1">
      <c r="B547" s="185">
        <f>'PER TRIWULAN'!A542</f>
        <v>537</v>
      </c>
      <c r="C547" s="160" t="str">
        <f>'PER TRIWULAN'!I542</f>
        <v xml:space="preserve"> Pulokulon </v>
      </c>
      <c r="D547" s="161" t="str">
        <f>'PER TRIWULAN'!B542</f>
        <v>SD NEGERI 4 PULOKULON</v>
      </c>
      <c r="E547" s="136">
        <f>'PER TRIWULAN'!L542</f>
        <v>38135000</v>
      </c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36">
        <f t="shared" si="24"/>
        <v>0</v>
      </c>
      <c r="U547" s="134">
        <f t="shared" si="25"/>
        <v>38135000</v>
      </c>
      <c r="V547" s="168">
        <f t="shared" si="26"/>
        <v>0</v>
      </c>
    </row>
    <row r="548" spans="2:22" hidden="1">
      <c r="B548" s="185">
        <f>'PER TRIWULAN'!A543</f>
        <v>538</v>
      </c>
      <c r="C548" s="160" t="str">
        <f>'PER TRIWULAN'!I543</f>
        <v xml:space="preserve"> Pulokulon </v>
      </c>
      <c r="D548" s="161" t="str">
        <f>'PER TRIWULAN'!B543</f>
        <v>SD NEGERI 4 RANDUREJO</v>
      </c>
      <c r="E548" s="136">
        <f>'PER TRIWULAN'!L543</f>
        <v>16095000</v>
      </c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36">
        <f t="shared" si="24"/>
        <v>0</v>
      </c>
      <c r="U548" s="134">
        <f t="shared" si="25"/>
        <v>16095000</v>
      </c>
      <c r="V548" s="168">
        <f t="shared" si="26"/>
        <v>0</v>
      </c>
    </row>
    <row r="549" spans="2:22" hidden="1">
      <c r="B549" s="185">
        <f>'PER TRIWULAN'!A544</f>
        <v>539</v>
      </c>
      <c r="C549" s="160" t="str">
        <f>'PER TRIWULAN'!I544</f>
        <v xml:space="preserve"> Pulokulon </v>
      </c>
      <c r="D549" s="161" t="str">
        <f>'PER TRIWULAN'!B544</f>
        <v>SD NEGERI 4 SEMBUNG HARJO</v>
      </c>
      <c r="E549" s="136">
        <f>'PER TRIWULAN'!L544</f>
        <v>37700000</v>
      </c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36">
        <f t="shared" si="24"/>
        <v>0</v>
      </c>
      <c r="U549" s="134">
        <f t="shared" si="25"/>
        <v>37700000</v>
      </c>
      <c r="V549" s="168">
        <f t="shared" si="26"/>
        <v>0</v>
      </c>
    </row>
    <row r="550" spans="2:22" hidden="1">
      <c r="B550" s="185">
        <f>'PER TRIWULAN'!A545</f>
        <v>540</v>
      </c>
      <c r="C550" s="160" t="str">
        <f>'PER TRIWULAN'!I545</f>
        <v xml:space="preserve"> Pulokulon </v>
      </c>
      <c r="D550" s="161" t="str">
        <f>'PER TRIWULAN'!B545</f>
        <v>SD NEGERI 4 SIDOREJO</v>
      </c>
      <c r="E550" s="136">
        <f>'PER TRIWULAN'!L545</f>
        <v>19430000</v>
      </c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36">
        <f t="shared" si="24"/>
        <v>0</v>
      </c>
      <c r="U550" s="134">
        <f t="shared" si="25"/>
        <v>19430000</v>
      </c>
      <c r="V550" s="168">
        <f t="shared" si="26"/>
        <v>0</v>
      </c>
    </row>
    <row r="551" spans="2:22" hidden="1">
      <c r="B551" s="185">
        <f>'PER TRIWULAN'!A546</f>
        <v>541</v>
      </c>
      <c r="C551" s="160" t="str">
        <f>'PER TRIWULAN'!I546</f>
        <v xml:space="preserve"> Pulokulon </v>
      </c>
      <c r="D551" s="161" t="str">
        <f>'PER TRIWULAN'!B546</f>
        <v>SD NEGERI 4 TUKO</v>
      </c>
      <c r="E551" s="136">
        <f>'PER TRIWULAN'!L546</f>
        <v>21460000</v>
      </c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36">
        <f t="shared" si="24"/>
        <v>0</v>
      </c>
      <c r="U551" s="134">
        <f t="shared" si="25"/>
        <v>21460000</v>
      </c>
      <c r="V551" s="168">
        <f t="shared" si="26"/>
        <v>0</v>
      </c>
    </row>
    <row r="552" spans="2:22" hidden="1">
      <c r="B552" s="185">
        <f>'PER TRIWULAN'!A547</f>
        <v>542</v>
      </c>
      <c r="C552" s="160" t="str">
        <f>'PER TRIWULAN'!I547</f>
        <v xml:space="preserve"> Pulokulon </v>
      </c>
      <c r="D552" s="161" t="str">
        <f>'PER TRIWULAN'!B547</f>
        <v>SD NEGERI 5 PANUNGGALAN</v>
      </c>
      <c r="E552" s="136">
        <f>'PER TRIWULAN'!L547</f>
        <v>17255000</v>
      </c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36">
        <f t="shared" si="24"/>
        <v>0</v>
      </c>
      <c r="U552" s="134">
        <f t="shared" si="25"/>
        <v>17255000</v>
      </c>
      <c r="V552" s="168">
        <f t="shared" si="26"/>
        <v>0</v>
      </c>
    </row>
    <row r="553" spans="2:22" hidden="1">
      <c r="B553" s="185">
        <f>'PER TRIWULAN'!A548</f>
        <v>543</v>
      </c>
      <c r="C553" s="160" t="str">
        <f>'PER TRIWULAN'!I548</f>
        <v xml:space="preserve"> Pulokulon </v>
      </c>
      <c r="D553" s="161" t="str">
        <f>'PER TRIWULAN'!B548</f>
        <v>SD NEGERI 5 POJOK</v>
      </c>
      <c r="E553" s="136">
        <f>'PER TRIWULAN'!L548</f>
        <v>23055000</v>
      </c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36">
        <f t="shared" si="24"/>
        <v>0</v>
      </c>
      <c r="U553" s="134">
        <f t="shared" si="25"/>
        <v>23055000</v>
      </c>
      <c r="V553" s="168">
        <f t="shared" si="26"/>
        <v>0</v>
      </c>
    </row>
    <row r="554" spans="2:22" hidden="1">
      <c r="B554" s="185">
        <f>'PER TRIWULAN'!A549</f>
        <v>544</v>
      </c>
      <c r="C554" s="160" t="str">
        <f>'PER TRIWULAN'!I549</f>
        <v xml:space="preserve"> Pulokulon </v>
      </c>
      <c r="D554" s="161" t="str">
        <f>'PER TRIWULAN'!B549</f>
        <v>SD NEGERI 5 PULOKULON</v>
      </c>
      <c r="E554" s="136">
        <f>'PER TRIWULAN'!L549</f>
        <v>35380000</v>
      </c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36">
        <f t="shared" si="24"/>
        <v>0</v>
      </c>
      <c r="U554" s="134">
        <f t="shared" si="25"/>
        <v>35380000</v>
      </c>
      <c r="V554" s="168">
        <f t="shared" si="26"/>
        <v>0</v>
      </c>
    </row>
    <row r="555" spans="2:22" hidden="1">
      <c r="B555" s="185">
        <f>'PER TRIWULAN'!A550</f>
        <v>545</v>
      </c>
      <c r="C555" s="160" t="str">
        <f>'PER TRIWULAN'!I550</f>
        <v xml:space="preserve"> Pulokulon </v>
      </c>
      <c r="D555" s="161" t="str">
        <f>'PER TRIWULAN'!B550</f>
        <v>SD NEGERI 5 SEMBUNGHARJO</v>
      </c>
      <c r="E555" s="136">
        <f>'PER TRIWULAN'!L550</f>
        <v>19720000</v>
      </c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36">
        <f t="shared" si="24"/>
        <v>0</v>
      </c>
      <c r="U555" s="134">
        <f t="shared" si="25"/>
        <v>19720000</v>
      </c>
      <c r="V555" s="168">
        <f t="shared" si="26"/>
        <v>0</v>
      </c>
    </row>
    <row r="556" spans="2:22" hidden="1">
      <c r="B556" s="185">
        <f>'PER TRIWULAN'!A551</f>
        <v>546</v>
      </c>
      <c r="C556" s="160" t="str">
        <f>'PER TRIWULAN'!I551</f>
        <v xml:space="preserve"> Pulokulon </v>
      </c>
      <c r="D556" s="161" t="str">
        <f>'PER TRIWULAN'!B551</f>
        <v>SD NEGERI KECIL KARANGHARJO</v>
      </c>
      <c r="E556" s="136">
        <f>'PER TRIWULAN'!L551</f>
        <v>10150000</v>
      </c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36">
        <f t="shared" si="24"/>
        <v>0</v>
      </c>
      <c r="U556" s="134">
        <f t="shared" si="25"/>
        <v>10150000</v>
      </c>
      <c r="V556" s="168">
        <f t="shared" si="26"/>
        <v>0</v>
      </c>
    </row>
    <row r="557" spans="2:22" hidden="1">
      <c r="B557" s="185">
        <f>'PER TRIWULAN'!A552</f>
        <v>547</v>
      </c>
      <c r="C557" s="160" t="str">
        <f>'PER TRIWULAN'!I552</f>
        <v xml:space="preserve"> Pulokulon </v>
      </c>
      <c r="D557" s="161" t="str">
        <f>'PER TRIWULAN'!B552</f>
        <v>SD NEGERI KECIL POJOK</v>
      </c>
      <c r="E557" s="136">
        <f>'PER TRIWULAN'!L552</f>
        <v>6235000</v>
      </c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36">
        <f t="shared" si="24"/>
        <v>0</v>
      </c>
      <c r="U557" s="134">
        <f t="shared" si="25"/>
        <v>6235000</v>
      </c>
      <c r="V557" s="168">
        <f t="shared" si="26"/>
        <v>0</v>
      </c>
    </row>
    <row r="558" spans="2:22" hidden="1">
      <c r="B558" s="185">
        <f>'PER TRIWULAN'!A553</f>
        <v>548</v>
      </c>
      <c r="C558" s="160" t="str">
        <f>'PER TRIWULAN'!I553</f>
        <v xml:space="preserve"> Pulokulon </v>
      </c>
      <c r="D558" s="161" t="str">
        <f>'PER TRIWULAN'!B553</f>
        <v>SD NEGERI KECIL TUKO</v>
      </c>
      <c r="E558" s="136">
        <f>'PER TRIWULAN'!L553</f>
        <v>7250000</v>
      </c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36">
        <f t="shared" si="24"/>
        <v>0</v>
      </c>
      <c r="U558" s="134">
        <f t="shared" si="25"/>
        <v>7250000</v>
      </c>
      <c r="V558" s="168">
        <f t="shared" si="26"/>
        <v>0</v>
      </c>
    </row>
    <row r="559" spans="2:22" hidden="1">
      <c r="B559" s="185">
        <f>'PER TRIWULAN'!A554</f>
        <v>549</v>
      </c>
      <c r="C559" s="160" t="str">
        <f>'PER TRIWULAN'!I554</f>
        <v xml:space="preserve"> Pulokulon </v>
      </c>
      <c r="D559" s="161" t="str">
        <f>'PER TRIWULAN'!B554</f>
        <v>SD NEGERI 5 TUKO</v>
      </c>
      <c r="E559" s="136">
        <f>'PER TRIWULAN'!L554</f>
        <v>29290000</v>
      </c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36">
        <f t="shared" si="24"/>
        <v>0</v>
      </c>
      <c r="U559" s="134">
        <f t="shared" si="25"/>
        <v>29290000</v>
      </c>
      <c r="V559" s="168">
        <f t="shared" si="26"/>
        <v>0</v>
      </c>
    </row>
    <row r="560" spans="2:22" hidden="1">
      <c r="B560" s="185">
        <f>'PER TRIWULAN'!A555</f>
        <v>550</v>
      </c>
      <c r="C560" s="160" t="str">
        <f>'PER TRIWULAN'!I555</f>
        <v xml:space="preserve"> Pulokulon </v>
      </c>
      <c r="D560" s="161" t="str">
        <f>'PER TRIWULAN'!B555</f>
        <v>SD NEGERI 1 MANGUNREJO</v>
      </c>
      <c r="E560" s="136">
        <f>'PER TRIWULAN'!L555</f>
        <v>24070000</v>
      </c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36">
        <f t="shared" si="24"/>
        <v>0</v>
      </c>
      <c r="U560" s="134">
        <f t="shared" si="25"/>
        <v>24070000</v>
      </c>
      <c r="V560" s="168">
        <f t="shared" si="26"/>
        <v>0</v>
      </c>
    </row>
    <row r="561" spans="2:22" hidden="1">
      <c r="B561" s="185">
        <f>'PER TRIWULAN'!A556</f>
        <v>551</v>
      </c>
      <c r="C561" s="160" t="str">
        <f>'PER TRIWULAN'!I556</f>
        <v xml:space="preserve"> Pulokulon </v>
      </c>
      <c r="D561" s="161" t="str">
        <f>'PER TRIWULAN'!B556</f>
        <v>SD NEGERI 2 MANGUNREJO</v>
      </c>
      <c r="E561" s="136">
        <f>'PER TRIWULAN'!L556</f>
        <v>20445000</v>
      </c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36">
        <f t="shared" si="24"/>
        <v>0</v>
      </c>
      <c r="U561" s="134">
        <f t="shared" si="25"/>
        <v>20445000</v>
      </c>
      <c r="V561" s="168">
        <f t="shared" si="26"/>
        <v>0</v>
      </c>
    </row>
    <row r="562" spans="2:22" hidden="1">
      <c r="B562" s="185">
        <f>'PER TRIWULAN'!A557</f>
        <v>552</v>
      </c>
      <c r="C562" s="160" t="str">
        <f>'PER TRIWULAN'!I557</f>
        <v xml:space="preserve"> Pulokulon </v>
      </c>
      <c r="D562" s="161" t="str">
        <f>'PER TRIWULAN'!B557</f>
        <v>SD NEGERI 2 JETAKSARI</v>
      </c>
      <c r="E562" s="136">
        <f>'PER TRIWULAN'!L557</f>
        <v>27115000</v>
      </c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36">
        <f t="shared" si="24"/>
        <v>0</v>
      </c>
      <c r="U562" s="134">
        <f t="shared" si="25"/>
        <v>27115000</v>
      </c>
      <c r="V562" s="168">
        <f t="shared" si="26"/>
        <v>0</v>
      </c>
    </row>
    <row r="563" spans="2:22" hidden="1">
      <c r="B563" s="185">
        <f>'PER TRIWULAN'!A558</f>
        <v>553</v>
      </c>
      <c r="C563" s="160" t="str">
        <f>'PER TRIWULAN'!I558</f>
        <v xml:space="preserve"> Pulokulon </v>
      </c>
      <c r="D563" s="161" t="str">
        <f>'PER TRIWULAN'!B558</f>
        <v>SD NEGERI 1 PULOKULON</v>
      </c>
      <c r="E563" s="136">
        <f>'PER TRIWULAN'!L558</f>
        <v>21315000</v>
      </c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36">
        <f t="shared" si="24"/>
        <v>0</v>
      </c>
      <c r="U563" s="134">
        <f t="shared" si="25"/>
        <v>21315000</v>
      </c>
      <c r="V563" s="168">
        <f t="shared" si="26"/>
        <v>0</v>
      </c>
    </row>
    <row r="564" spans="2:22" hidden="1">
      <c r="B564" s="185">
        <f>'PER TRIWULAN'!A559</f>
        <v>554</v>
      </c>
      <c r="C564" s="160" t="str">
        <f>'PER TRIWULAN'!I559</f>
        <v xml:space="preserve"> Pulokulon </v>
      </c>
      <c r="D564" s="161" t="str">
        <f>'PER TRIWULAN'!B559</f>
        <v>SD NEGERI 1 SEMBUNGHARJO</v>
      </c>
      <c r="E564" s="136">
        <f>'PER TRIWULAN'!L559</f>
        <v>35380000</v>
      </c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36">
        <f t="shared" si="24"/>
        <v>0</v>
      </c>
      <c r="U564" s="134">
        <f t="shared" si="25"/>
        <v>35380000</v>
      </c>
      <c r="V564" s="168">
        <f t="shared" si="26"/>
        <v>0</v>
      </c>
    </row>
    <row r="565" spans="2:22" hidden="1">
      <c r="B565" s="185">
        <f>'PER TRIWULAN'!A560</f>
        <v>555</v>
      </c>
      <c r="C565" s="160" t="str">
        <f>'PER TRIWULAN'!I560</f>
        <v xml:space="preserve"> Pulokulon </v>
      </c>
      <c r="D565" s="161" t="str">
        <f>'PER TRIWULAN'!B560</f>
        <v>SD NEGERI 2 SEMBUNGHARJO</v>
      </c>
      <c r="E565" s="136">
        <f>'PER TRIWULAN'!L560</f>
        <v>34800000</v>
      </c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36">
        <f t="shared" si="24"/>
        <v>0</v>
      </c>
      <c r="U565" s="134">
        <f t="shared" si="25"/>
        <v>34800000</v>
      </c>
      <c r="V565" s="168">
        <f t="shared" si="26"/>
        <v>0</v>
      </c>
    </row>
    <row r="566" spans="2:22" hidden="1">
      <c r="B566" s="185">
        <f>'PER TRIWULAN'!A561</f>
        <v>556</v>
      </c>
      <c r="C566" s="160" t="str">
        <f>'PER TRIWULAN'!I561</f>
        <v xml:space="preserve"> Pulokulon </v>
      </c>
      <c r="D566" s="161" t="str">
        <f>'PER TRIWULAN'!B561</f>
        <v>SD NEGERI 3 SEMBUNGHARJO</v>
      </c>
      <c r="E566" s="136">
        <f>'PER TRIWULAN'!L561</f>
        <v>25810000</v>
      </c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36">
        <f t="shared" si="24"/>
        <v>0</v>
      </c>
      <c r="U566" s="134">
        <f t="shared" si="25"/>
        <v>25810000</v>
      </c>
      <c r="V566" s="168">
        <f t="shared" si="26"/>
        <v>0</v>
      </c>
    </row>
    <row r="567" spans="2:22" hidden="1">
      <c r="B567" s="185">
        <f>'PER TRIWULAN'!A562</f>
        <v>557</v>
      </c>
      <c r="C567" s="160" t="str">
        <f>'PER TRIWULAN'!I562</f>
        <v xml:space="preserve"> Pulokulon </v>
      </c>
      <c r="D567" s="161" t="str">
        <f>'PER TRIWULAN'!B562</f>
        <v>SD NEGERI 3 JAMBON</v>
      </c>
      <c r="E567" s="136">
        <f>'PER TRIWULAN'!L562</f>
        <v>21460000</v>
      </c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36">
        <f t="shared" si="24"/>
        <v>0</v>
      </c>
      <c r="U567" s="134">
        <f t="shared" si="25"/>
        <v>21460000</v>
      </c>
      <c r="V567" s="168">
        <f t="shared" si="26"/>
        <v>0</v>
      </c>
    </row>
    <row r="568" spans="2:22" hidden="1">
      <c r="B568" s="185">
        <f>'PER TRIWULAN'!A563</f>
        <v>558</v>
      </c>
      <c r="C568" s="160" t="str">
        <f>'PER TRIWULAN'!I563</f>
        <v xml:space="preserve"> Pulokulon </v>
      </c>
      <c r="D568" s="161" t="str">
        <f>'PER TRIWULAN'!B563</f>
        <v>SD NEGERI 3 POJOK</v>
      </c>
      <c r="E568" s="136">
        <f>'PER TRIWULAN'!L563</f>
        <v>12180000</v>
      </c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36">
        <f t="shared" si="24"/>
        <v>0</v>
      </c>
      <c r="U568" s="134">
        <f t="shared" si="25"/>
        <v>12180000</v>
      </c>
      <c r="V568" s="168">
        <f t="shared" si="26"/>
        <v>0</v>
      </c>
    </row>
    <row r="569" spans="2:22" hidden="1">
      <c r="B569" s="185">
        <f>'PER TRIWULAN'!A564</f>
        <v>559</v>
      </c>
      <c r="C569" s="160" t="str">
        <f>'PER TRIWULAN'!I564</f>
        <v xml:space="preserve"> Pulokulon </v>
      </c>
      <c r="D569" s="161" t="str">
        <f>'PER TRIWULAN'!B564</f>
        <v>SD NEGERI 4 POJOK</v>
      </c>
      <c r="E569" s="136">
        <f>'PER TRIWULAN'!L564</f>
        <v>23925000</v>
      </c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36">
        <f t="shared" si="24"/>
        <v>0</v>
      </c>
      <c r="U569" s="134">
        <f t="shared" si="25"/>
        <v>23925000</v>
      </c>
      <c r="V569" s="168">
        <f t="shared" si="26"/>
        <v>0</v>
      </c>
    </row>
    <row r="570" spans="2:22" hidden="1">
      <c r="B570" s="185">
        <f>'PER TRIWULAN'!A565</f>
        <v>560</v>
      </c>
      <c r="C570" s="160" t="str">
        <f>'PER TRIWULAN'!I565</f>
        <v xml:space="preserve"> Pulokulon </v>
      </c>
      <c r="D570" s="161" t="str">
        <f>'PER TRIWULAN'!B565</f>
        <v>SD NEGERI 1 SIDOREJO</v>
      </c>
      <c r="E570" s="136">
        <f>'PER TRIWULAN'!L565</f>
        <v>30740000</v>
      </c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36">
        <f t="shared" si="24"/>
        <v>0</v>
      </c>
      <c r="U570" s="134">
        <f t="shared" si="25"/>
        <v>30740000</v>
      </c>
      <c r="V570" s="168">
        <f t="shared" si="26"/>
        <v>0</v>
      </c>
    </row>
    <row r="571" spans="2:22" hidden="1">
      <c r="B571" s="185">
        <f>'PER TRIWULAN'!A566</f>
        <v>561</v>
      </c>
      <c r="C571" s="160" t="str">
        <f>'PER TRIWULAN'!I566</f>
        <v xml:space="preserve"> Pulokulon </v>
      </c>
      <c r="D571" s="161" t="str">
        <f>'PER TRIWULAN'!B566</f>
        <v>SD NEGERI 5 SIDOREJO</v>
      </c>
      <c r="E571" s="136">
        <f>'PER TRIWULAN'!L566</f>
        <v>18560000</v>
      </c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36">
        <f t="shared" si="24"/>
        <v>0</v>
      </c>
      <c r="U571" s="134">
        <f t="shared" si="25"/>
        <v>18560000</v>
      </c>
      <c r="V571" s="168">
        <f t="shared" si="26"/>
        <v>0</v>
      </c>
    </row>
    <row r="572" spans="2:22" hidden="1">
      <c r="B572" s="185">
        <f>'PER TRIWULAN'!A567</f>
        <v>562</v>
      </c>
      <c r="C572" s="160" t="str">
        <f>'PER TRIWULAN'!I567</f>
        <v xml:space="preserve"> Pulokulon </v>
      </c>
      <c r="D572" s="161" t="str">
        <f>'PER TRIWULAN'!B567</f>
        <v>SD NEGERI 3 MLOWO KARANGTALUN</v>
      </c>
      <c r="E572" s="136">
        <f>'PER TRIWULAN'!L567</f>
        <v>18850000</v>
      </c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36">
        <f t="shared" si="24"/>
        <v>0</v>
      </c>
      <c r="U572" s="134">
        <f t="shared" si="25"/>
        <v>18850000</v>
      </c>
      <c r="V572" s="168">
        <f t="shared" si="26"/>
        <v>0</v>
      </c>
    </row>
    <row r="573" spans="2:22" hidden="1">
      <c r="B573" s="185">
        <f>'PER TRIWULAN'!A568</f>
        <v>563</v>
      </c>
      <c r="C573" s="160" t="str">
        <f>'PER TRIWULAN'!I568</f>
        <v xml:space="preserve"> Purwodadi </v>
      </c>
      <c r="D573" s="161" t="str">
        <f>'PER TRIWULAN'!B568</f>
        <v>SD NEGERI 1 CANDISARI</v>
      </c>
      <c r="E573" s="136">
        <f>'PER TRIWULAN'!L568</f>
        <v>25230000</v>
      </c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36">
        <f t="shared" si="24"/>
        <v>0</v>
      </c>
      <c r="U573" s="134">
        <f t="shared" si="25"/>
        <v>25230000</v>
      </c>
      <c r="V573" s="168">
        <f t="shared" si="26"/>
        <v>0</v>
      </c>
    </row>
    <row r="574" spans="2:22" hidden="1">
      <c r="B574" s="185">
        <f>'PER TRIWULAN'!A569</f>
        <v>564</v>
      </c>
      <c r="C574" s="160" t="str">
        <f>'PER TRIWULAN'!I569</f>
        <v xml:space="preserve"> Purwodadi </v>
      </c>
      <c r="D574" s="161" t="str">
        <f>'PER TRIWULAN'!B569</f>
        <v>SD NEGERI 1 CINGKRONG</v>
      </c>
      <c r="E574" s="136">
        <f>'PER TRIWULAN'!L569</f>
        <v>21170000</v>
      </c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36">
        <f t="shared" si="24"/>
        <v>0</v>
      </c>
      <c r="U574" s="134">
        <f t="shared" si="25"/>
        <v>21170000</v>
      </c>
      <c r="V574" s="168">
        <f t="shared" si="26"/>
        <v>0</v>
      </c>
    </row>
    <row r="575" spans="2:22" hidden="1">
      <c r="B575" s="185">
        <f>'PER TRIWULAN'!A570</f>
        <v>565</v>
      </c>
      <c r="C575" s="160" t="str">
        <f>'PER TRIWULAN'!I570</f>
        <v xml:space="preserve"> Purwodadi </v>
      </c>
      <c r="D575" s="161" t="str">
        <f>'PER TRIWULAN'!B570</f>
        <v>SD NEGERI 1 DANYANG</v>
      </c>
      <c r="E575" s="136">
        <f>'PER TRIWULAN'!L570</f>
        <v>27260000</v>
      </c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36">
        <f t="shared" si="24"/>
        <v>0</v>
      </c>
      <c r="U575" s="134">
        <f t="shared" si="25"/>
        <v>27260000</v>
      </c>
      <c r="V575" s="168">
        <f t="shared" si="26"/>
        <v>0</v>
      </c>
    </row>
    <row r="576" spans="2:22" hidden="1">
      <c r="B576" s="185">
        <f>'PER TRIWULAN'!A571</f>
        <v>566</v>
      </c>
      <c r="C576" s="160" t="str">
        <f>'PER TRIWULAN'!I571</f>
        <v xml:space="preserve"> Purwodadi </v>
      </c>
      <c r="D576" s="161" t="str">
        <f>'PER TRIWULAN'!B571</f>
        <v>SD NEGERI 1 GENUKSURAN</v>
      </c>
      <c r="E576" s="136">
        <f>'PER TRIWULAN'!L571</f>
        <v>34365000</v>
      </c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36">
        <f t="shared" si="24"/>
        <v>0</v>
      </c>
      <c r="U576" s="134">
        <f t="shared" si="25"/>
        <v>34365000</v>
      </c>
      <c r="V576" s="168">
        <f t="shared" si="26"/>
        <v>0</v>
      </c>
    </row>
    <row r="577" spans="2:22" hidden="1">
      <c r="B577" s="185">
        <f>'PER TRIWULAN'!A572</f>
        <v>567</v>
      </c>
      <c r="C577" s="160" t="str">
        <f>'PER TRIWULAN'!I572</f>
        <v xml:space="preserve"> Purwodadi </v>
      </c>
      <c r="D577" s="161" t="str">
        <f>'PER TRIWULAN'!B572</f>
        <v>SD NEGERI 1 KALONGAN</v>
      </c>
      <c r="E577" s="136">
        <f>'PER TRIWULAN'!L572</f>
        <v>29725000</v>
      </c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36">
        <f t="shared" si="24"/>
        <v>0</v>
      </c>
      <c r="U577" s="134">
        <f t="shared" si="25"/>
        <v>29725000</v>
      </c>
      <c r="V577" s="168">
        <f t="shared" si="26"/>
        <v>0</v>
      </c>
    </row>
    <row r="578" spans="2:22" hidden="1">
      <c r="B578" s="185">
        <f>'PER TRIWULAN'!A573</f>
        <v>568</v>
      </c>
      <c r="C578" s="160" t="str">
        <f>'PER TRIWULAN'!I573</f>
        <v xml:space="preserve"> Purwodadi </v>
      </c>
      <c r="D578" s="161" t="str">
        <f>'PER TRIWULAN'!B573</f>
        <v>SD NEGERI 1 KANDANGAN</v>
      </c>
      <c r="E578" s="136">
        <f>'PER TRIWULAN'!L573</f>
        <v>27985000</v>
      </c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36">
        <f t="shared" si="24"/>
        <v>0</v>
      </c>
      <c r="U578" s="134">
        <f t="shared" si="25"/>
        <v>27985000</v>
      </c>
      <c r="V578" s="168">
        <f t="shared" si="26"/>
        <v>0</v>
      </c>
    </row>
    <row r="579" spans="2:22" hidden="1">
      <c r="B579" s="185">
        <f>'PER TRIWULAN'!A574</f>
        <v>569</v>
      </c>
      <c r="C579" s="160" t="str">
        <f>'PER TRIWULAN'!I574</f>
        <v xml:space="preserve"> Purwodadi </v>
      </c>
      <c r="D579" s="161" t="str">
        <f>'PER TRIWULAN'!B574</f>
        <v>SD NEGERI 1 KEDUNGREJO</v>
      </c>
      <c r="E579" s="136">
        <f>'PER TRIWULAN'!L574</f>
        <v>33060000</v>
      </c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36">
        <f t="shared" si="24"/>
        <v>0</v>
      </c>
      <c r="U579" s="134">
        <f t="shared" si="25"/>
        <v>33060000</v>
      </c>
      <c r="V579" s="168">
        <f t="shared" si="26"/>
        <v>0</v>
      </c>
    </row>
    <row r="580" spans="2:22" hidden="1">
      <c r="B580" s="185">
        <f>'PER TRIWULAN'!A575</f>
        <v>570</v>
      </c>
      <c r="C580" s="160" t="str">
        <f>'PER TRIWULAN'!I575</f>
        <v xml:space="preserve"> Purwodadi </v>
      </c>
      <c r="D580" s="161" t="str">
        <f>'PER TRIWULAN'!B575</f>
        <v>SD NEGERI 1 KURIPAN</v>
      </c>
      <c r="E580" s="136">
        <f>'PER TRIWULAN'!L575</f>
        <v>33640000</v>
      </c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36">
        <f t="shared" si="24"/>
        <v>0</v>
      </c>
      <c r="U580" s="134">
        <f t="shared" si="25"/>
        <v>33640000</v>
      </c>
      <c r="V580" s="168">
        <f t="shared" si="26"/>
        <v>0</v>
      </c>
    </row>
    <row r="581" spans="2:22" hidden="1">
      <c r="B581" s="185">
        <f>'PER TRIWULAN'!A576</f>
        <v>571</v>
      </c>
      <c r="C581" s="160" t="str">
        <f>'PER TRIWULAN'!I576</f>
        <v xml:space="preserve"> Purwodadi </v>
      </c>
      <c r="D581" s="161" t="str">
        <f>'PER TRIWULAN'!B576</f>
        <v>SD NEGERI 1 NAMBUHAN</v>
      </c>
      <c r="E581" s="136">
        <f>'PER TRIWULAN'!L576</f>
        <v>40165000</v>
      </c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36">
        <f t="shared" si="24"/>
        <v>0</v>
      </c>
      <c r="U581" s="134">
        <f t="shared" si="25"/>
        <v>40165000</v>
      </c>
      <c r="V581" s="168">
        <f t="shared" si="26"/>
        <v>0</v>
      </c>
    </row>
    <row r="582" spans="2:22" hidden="1">
      <c r="B582" s="185">
        <f>'PER TRIWULAN'!A577</f>
        <v>572</v>
      </c>
      <c r="C582" s="160" t="str">
        <f>'PER TRIWULAN'!I577</f>
        <v xml:space="preserve"> Purwodadi </v>
      </c>
      <c r="D582" s="161" t="str">
        <f>'PER TRIWULAN'!B577</f>
        <v>SD NEGERI 1 NGEMBAK</v>
      </c>
      <c r="E582" s="136">
        <f>'PER TRIWULAN'!L577</f>
        <v>25230000</v>
      </c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36">
        <f t="shared" si="24"/>
        <v>0</v>
      </c>
      <c r="U582" s="134">
        <f t="shared" si="25"/>
        <v>25230000</v>
      </c>
      <c r="V582" s="168">
        <f t="shared" si="26"/>
        <v>0</v>
      </c>
    </row>
    <row r="583" spans="2:22" hidden="1">
      <c r="B583" s="185">
        <f>'PER TRIWULAN'!A578</f>
        <v>573</v>
      </c>
      <c r="C583" s="160" t="str">
        <f>'PER TRIWULAN'!I578</f>
        <v xml:space="preserve"> Purwodadi </v>
      </c>
      <c r="D583" s="161" t="str">
        <f>'PER TRIWULAN'!B578</f>
        <v>SD NEGERI 1 NGLOBAR</v>
      </c>
      <c r="E583" s="136">
        <f>'PER TRIWULAN'!L578</f>
        <v>18995000</v>
      </c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36">
        <f t="shared" si="24"/>
        <v>0</v>
      </c>
      <c r="U583" s="134">
        <f t="shared" si="25"/>
        <v>18995000</v>
      </c>
      <c r="V583" s="168">
        <f t="shared" si="26"/>
        <v>0</v>
      </c>
    </row>
    <row r="584" spans="2:22" hidden="1">
      <c r="B584" s="185">
        <f>'PER TRIWULAN'!A579</f>
        <v>574</v>
      </c>
      <c r="C584" s="160" t="str">
        <f>'PER TRIWULAN'!I579</f>
        <v xml:space="preserve"> Purwodadi </v>
      </c>
      <c r="D584" s="161" t="str">
        <f>'PER TRIWULAN'!B579</f>
        <v>SD NEGERI 1 NGRAJI</v>
      </c>
      <c r="E584" s="136">
        <f>'PER TRIWULAN'!L579</f>
        <v>22620000</v>
      </c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36">
        <f t="shared" si="24"/>
        <v>0</v>
      </c>
      <c r="U584" s="134">
        <f t="shared" si="25"/>
        <v>22620000</v>
      </c>
      <c r="V584" s="168">
        <f t="shared" si="26"/>
        <v>0</v>
      </c>
    </row>
    <row r="585" spans="2:22" hidden="1">
      <c r="B585" s="185">
        <f>'PER TRIWULAN'!A580</f>
        <v>575</v>
      </c>
      <c r="C585" s="160" t="str">
        <f>'PER TRIWULAN'!I580</f>
        <v xml:space="preserve"> Purwodadi </v>
      </c>
      <c r="D585" s="161" t="str">
        <f>'PER TRIWULAN'!B580</f>
        <v>SD NEGERI 1 PULOREJO</v>
      </c>
      <c r="E585" s="136">
        <f>'PER TRIWULAN'!L580</f>
        <v>26245000</v>
      </c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36">
        <f t="shared" si="24"/>
        <v>0</v>
      </c>
      <c r="U585" s="134">
        <f t="shared" si="25"/>
        <v>26245000</v>
      </c>
      <c r="V585" s="168">
        <f t="shared" si="26"/>
        <v>0</v>
      </c>
    </row>
    <row r="586" spans="2:22" hidden="1">
      <c r="B586" s="185">
        <f>'PER TRIWULAN'!A581</f>
        <v>576</v>
      </c>
      <c r="C586" s="160" t="str">
        <f>'PER TRIWULAN'!I581</f>
        <v xml:space="preserve"> Purwodadi </v>
      </c>
      <c r="D586" s="161" t="str">
        <f>'PER TRIWULAN'!B581</f>
        <v>SD NEGERI 1 PURWODADI</v>
      </c>
      <c r="E586" s="136">
        <f>'PER TRIWULAN'!L581</f>
        <v>51330000</v>
      </c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36">
        <f t="shared" si="24"/>
        <v>0</v>
      </c>
      <c r="U586" s="134">
        <f t="shared" si="25"/>
        <v>51330000</v>
      </c>
      <c r="V586" s="168">
        <f t="shared" si="26"/>
        <v>0</v>
      </c>
    </row>
    <row r="587" spans="2:22" hidden="1">
      <c r="B587" s="185">
        <f>'PER TRIWULAN'!A582</f>
        <v>577</v>
      </c>
      <c r="C587" s="160" t="str">
        <f>'PER TRIWULAN'!I582</f>
        <v xml:space="preserve"> Purwodadi </v>
      </c>
      <c r="D587" s="161" t="str">
        <f>'PER TRIWULAN'!B582</f>
        <v>SD NEGERI 1 PUTAT</v>
      </c>
      <c r="E587" s="136">
        <f>'PER TRIWULAN'!L582</f>
        <v>19575000</v>
      </c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36">
        <f t="shared" si="24"/>
        <v>0</v>
      </c>
      <c r="U587" s="134">
        <f t="shared" si="25"/>
        <v>19575000</v>
      </c>
      <c r="V587" s="168">
        <f t="shared" si="26"/>
        <v>0</v>
      </c>
    </row>
    <row r="588" spans="2:22" hidden="1">
      <c r="B588" s="185">
        <f>'PER TRIWULAN'!A583</f>
        <v>578</v>
      </c>
      <c r="C588" s="160" t="str">
        <f>'PER TRIWULAN'!I583</f>
        <v xml:space="preserve"> Purwodadi </v>
      </c>
      <c r="D588" s="161" t="str">
        <f>'PER TRIWULAN'!B583</f>
        <v>SD NEGERI 1 WARUKARANGANYAR</v>
      </c>
      <c r="E588" s="136">
        <f>'PER TRIWULAN'!L583</f>
        <v>24070000</v>
      </c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36">
        <f t="shared" ref="T588:T651" si="27">SUM(G588:S588)</f>
        <v>0</v>
      </c>
      <c r="U588" s="134">
        <f t="shared" ref="U588:U651" si="28">E588-F588</f>
        <v>24070000</v>
      </c>
      <c r="V588" s="168">
        <f t="shared" ref="V588:V651" si="29">F588-T588</f>
        <v>0</v>
      </c>
    </row>
    <row r="589" spans="2:22" hidden="1">
      <c r="B589" s="185">
        <f>'PER TRIWULAN'!A584</f>
        <v>579</v>
      </c>
      <c r="C589" s="160" t="str">
        <f>'PER TRIWULAN'!I584</f>
        <v xml:space="preserve"> Purwodadi </v>
      </c>
      <c r="D589" s="161" t="str">
        <f>'PER TRIWULAN'!B584</f>
        <v>SD NEGERI 10 PURWODADI</v>
      </c>
      <c r="E589" s="136">
        <f>'PER TRIWULAN'!L584</f>
        <v>33350000</v>
      </c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36">
        <f t="shared" si="27"/>
        <v>0</v>
      </c>
      <c r="U589" s="134">
        <f t="shared" si="28"/>
        <v>33350000</v>
      </c>
      <c r="V589" s="168">
        <f t="shared" si="29"/>
        <v>0</v>
      </c>
    </row>
    <row r="590" spans="2:22" hidden="1">
      <c r="B590" s="185">
        <f>'PER TRIWULAN'!A585</f>
        <v>580</v>
      </c>
      <c r="C590" s="160" t="str">
        <f>'PER TRIWULAN'!I585</f>
        <v xml:space="preserve"> Purwodadi </v>
      </c>
      <c r="D590" s="161" t="str">
        <f>'PER TRIWULAN'!B585</f>
        <v>SD NEGERI 11 PURWODADI</v>
      </c>
      <c r="E590" s="136">
        <f>'PER TRIWULAN'!L585</f>
        <v>19575000</v>
      </c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36">
        <f t="shared" si="27"/>
        <v>0</v>
      </c>
      <c r="U590" s="134">
        <f t="shared" si="28"/>
        <v>19575000</v>
      </c>
      <c r="V590" s="168">
        <f t="shared" si="29"/>
        <v>0</v>
      </c>
    </row>
    <row r="591" spans="2:22" hidden="1">
      <c r="B591" s="185">
        <f>'PER TRIWULAN'!A586</f>
        <v>581</v>
      </c>
      <c r="C591" s="160" t="str">
        <f>'PER TRIWULAN'!I586</f>
        <v xml:space="preserve"> Purwodadi </v>
      </c>
      <c r="D591" s="161" t="str">
        <f>'PER TRIWULAN'!B586</f>
        <v>SD NEGERI 12 PURWODADI</v>
      </c>
      <c r="E591" s="136">
        <f>'PER TRIWULAN'!L586</f>
        <v>95120000</v>
      </c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36">
        <f t="shared" si="27"/>
        <v>0</v>
      </c>
      <c r="U591" s="134">
        <f t="shared" si="28"/>
        <v>95120000</v>
      </c>
      <c r="V591" s="168">
        <f t="shared" si="29"/>
        <v>0</v>
      </c>
    </row>
    <row r="592" spans="2:22" hidden="1">
      <c r="B592" s="185">
        <f>'PER TRIWULAN'!A587</f>
        <v>582</v>
      </c>
      <c r="C592" s="160" t="str">
        <f>'PER TRIWULAN'!I587</f>
        <v xml:space="preserve"> Purwodadi </v>
      </c>
      <c r="D592" s="161" t="str">
        <f>'PER TRIWULAN'!B587</f>
        <v>SD NEGERI 13 PURWODADI</v>
      </c>
      <c r="E592" s="136">
        <f>'PER TRIWULAN'!L587</f>
        <v>7395000</v>
      </c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36">
        <f t="shared" si="27"/>
        <v>0</v>
      </c>
      <c r="U592" s="134">
        <f t="shared" si="28"/>
        <v>7395000</v>
      </c>
      <c r="V592" s="168">
        <f t="shared" si="29"/>
        <v>0</v>
      </c>
    </row>
    <row r="593" spans="2:22" hidden="1">
      <c r="B593" s="185">
        <f>'PER TRIWULAN'!A588</f>
        <v>583</v>
      </c>
      <c r="C593" s="160" t="str">
        <f>'PER TRIWULAN'!I588</f>
        <v xml:space="preserve"> Purwodadi </v>
      </c>
      <c r="D593" s="161" t="str">
        <f>'PER TRIWULAN'!B588</f>
        <v>SD NEGERI 14 PURWODADI</v>
      </c>
      <c r="E593" s="136">
        <f>'PER TRIWULAN'!L588</f>
        <v>25810000</v>
      </c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36">
        <f t="shared" si="27"/>
        <v>0</v>
      </c>
      <c r="U593" s="134">
        <f t="shared" si="28"/>
        <v>25810000</v>
      </c>
      <c r="V593" s="168">
        <f t="shared" si="29"/>
        <v>0</v>
      </c>
    </row>
    <row r="594" spans="2:22" hidden="1">
      <c r="B594" s="185">
        <f>'PER TRIWULAN'!A589</f>
        <v>584</v>
      </c>
      <c r="C594" s="160" t="str">
        <f>'PER TRIWULAN'!I589</f>
        <v xml:space="preserve"> Purwodadi </v>
      </c>
      <c r="D594" s="161" t="str">
        <f>'PER TRIWULAN'!B589</f>
        <v>SD NEGERI 16 PURWODADI</v>
      </c>
      <c r="E594" s="136">
        <f>'PER TRIWULAN'!L589</f>
        <v>47850000</v>
      </c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36">
        <f t="shared" si="27"/>
        <v>0</v>
      </c>
      <c r="U594" s="134">
        <f t="shared" si="28"/>
        <v>47850000</v>
      </c>
      <c r="V594" s="168">
        <f t="shared" si="29"/>
        <v>0</v>
      </c>
    </row>
    <row r="595" spans="2:22" hidden="1">
      <c r="B595" s="185">
        <f>'PER TRIWULAN'!A590</f>
        <v>585</v>
      </c>
      <c r="C595" s="160" t="str">
        <f>'PER TRIWULAN'!I590</f>
        <v xml:space="preserve"> Purwodadi </v>
      </c>
      <c r="D595" s="161" t="str">
        <f>'PER TRIWULAN'!B590</f>
        <v>SD NEGERI 2 CANDISARI</v>
      </c>
      <c r="E595" s="136">
        <f>'PER TRIWULAN'!L590</f>
        <v>15660000</v>
      </c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36">
        <f t="shared" si="27"/>
        <v>0</v>
      </c>
      <c r="U595" s="134">
        <f t="shared" si="28"/>
        <v>15660000</v>
      </c>
      <c r="V595" s="168">
        <f t="shared" si="29"/>
        <v>0</v>
      </c>
    </row>
    <row r="596" spans="2:22" hidden="1">
      <c r="B596" s="185">
        <f>'PER TRIWULAN'!A591</f>
        <v>586</v>
      </c>
      <c r="C596" s="160" t="str">
        <f>'PER TRIWULAN'!I591</f>
        <v xml:space="preserve"> Purwodadi </v>
      </c>
      <c r="D596" s="161" t="str">
        <f>'PER TRIWULAN'!B591</f>
        <v>SD NEGERI 2 CINGKRONG</v>
      </c>
      <c r="E596" s="136">
        <f>'PER TRIWULAN'!L591</f>
        <v>13485000</v>
      </c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36">
        <f t="shared" si="27"/>
        <v>0</v>
      </c>
      <c r="U596" s="134">
        <f t="shared" si="28"/>
        <v>13485000</v>
      </c>
      <c r="V596" s="168">
        <f t="shared" si="29"/>
        <v>0</v>
      </c>
    </row>
    <row r="597" spans="2:22" hidden="1">
      <c r="B597" s="185">
        <f>'PER TRIWULAN'!A592</f>
        <v>587</v>
      </c>
      <c r="C597" s="160" t="str">
        <f>'PER TRIWULAN'!I592</f>
        <v xml:space="preserve"> Purwodadi </v>
      </c>
      <c r="D597" s="161" t="str">
        <f>'PER TRIWULAN'!B592</f>
        <v>SD NEGERI 2 DANYANG</v>
      </c>
      <c r="E597" s="136">
        <f>'PER TRIWULAN'!L592</f>
        <v>44805000</v>
      </c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36">
        <f t="shared" si="27"/>
        <v>0</v>
      </c>
      <c r="U597" s="134">
        <f t="shared" si="28"/>
        <v>44805000</v>
      </c>
      <c r="V597" s="168">
        <f t="shared" si="29"/>
        <v>0</v>
      </c>
    </row>
    <row r="598" spans="2:22" hidden="1">
      <c r="B598" s="185">
        <f>'PER TRIWULAN'!A593</f>
        <v>588</v>
      </c>
      <c r="C598" s="160" t="str">
        <f>'PER TRIWULAN'!I593</f>
        <v xml:space="preserve"> Purwodadi </v>
      </c>
      <c r="D598" s="161" t="str">
        <f>'PER TRIWULAN'!B593</f>
        <v>SD NEGERI 2 GENUKSURAN</v>
      </c>
      <c r="E598" s="136">
        <f>'PER TRIWULAN'!L593</f>
        <v>26825000</v>
      </c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36">
        <f t="shared" si="27"/>
        <v>0</v>
      </c>
      <c r="U598" s="134">
        <f t="shared" si="28"/>
        <v>26825000</v>
      </c>
      <c r="V598" s="168">
        <f t="shared" si="29"/>
        <v>0</v>
      </c>
    </row>
    <row r="599" spans="2:22" hidden="1">
      <c r="B599" s="185">
        <f>'PER TRIWULAN'!A594</f>
        <v>589</v>
      </c>
      <c r="C599" s="160" t="str">
        <f>'PER TRIWULAN'!I594</f>
        <v xml:space="preserve"> Purwodadi </v>
      </c>
      <c r="D599" s="161" t="str">
        <f>'PER TRIWULAN'!B594</f>
        <v>SD NEGERI 2 KALONGAN</v>
      </c>
      <c r="E599" s="136">
        <f>'PER TRIWULAN'!L594</f>
        <v>26245000</v>
      </c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36">
        <f t="shared" si="27"/>
        <v>0</v>
      </c>
      <c r="U599" s="134">
        <f t="shared" si="28"/>
        <v>26245000</v>
      </c>
      <c r="V599" s="168">
        <f t="shared" si="29"/>
        <v>0</v>
      </c>
    </row>
    <row r="600" spans="2:22" hidden="1">
      <c r="B600" s="185">
        <f>'PER TRIWULAN'!A595</f>
        <v>590</v>
      </c>
      <c r="C600" s="160" t="str">
        <f>'PER TRIWULAN'!I595</f>
        <v xml:space="preserve"> Purwodadi </v>
      </c>
      <c r="D600" s="161" t="str">
        <f>'PER TRIWULAN'!B595</f>
        <v>SD NEGERI 2 KANDANGAN</v>
      </c>
      <c r="E600" s="136">
        <f>'PER TRIWULAN'!L595</f>
        <v>27115000</v>
      </c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36">
        <f t="shared" si="27"/>
        <v>0</v>
      </c>
      <c r="U600" s="134">
        <f t="shared" si="28"/>
        <v>27115000</v>
      </c>
      <c r="V600" s="168">
        <f t="shared" si="29"/>
        <v>0</v>
      </c>
    </row>
    <row r="601" spans="2:22" hidden="1">
      <c r="B601" s="185">
        <f>'PER TRIWULAN'!A596</f>
        <v>591</v>
      </c>
      <c r="C601" s="160" t="str">
        <f>'PER TRIWULAN'!I596</f>
        <v xml:space="preserve"> Purwodadi </v>
      </c>
      <c r="D601" s="161" t="str">
        <f>'PER TRIWULAN'!B596</f>
        <v>SD NEGERI 2 KEDUNGREJO</v>
      </c>
      <c r="E601" s="136">
        <f>'PER TRIWULAN'!L596</f>
        <v>29435000</v>
      </c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36">
        <f t="shared" si="27"/>
        <v>0</v>
      </c>
      <c r="U601" s="134">
        <f t="shared" si="28"/>
        <v>29435000</v>
      </c>
      <c r="V601" s="168">
        <f t="shared" si="29"/>
        <v>0</v>
      </c>
    </row>
    <row r="602" spans="2:22" hidden="1">
      <c r="B602" s="185">
        <f>'PER TRIWULAN'!A597</f>
        <v>592</v>
      </c>
      <c r="C602" s="160" t="str">
        <f>'PER TRIWULAN'!I597</f>
        <v xml:space="preserve"> Purwodadi </v>
      </c>
      <c r="D602" s="161" t="str">
        <f>'PER TRIWULAN'!B597</f>
        <v>SD NEGERI 2 KURIPAN</v>
      </c>
      <c r="E602" s="136">
        <f>'PER TRIWULAN'!L597</f>
        <v>25810000</v>
      </c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36">
        <f t="shared" si="27"/>
        <v>0</v>
      </c>
      <c r="U602" s="134">
        <f t="shared" si="28"/>
        <v>25810000</v>
      </c>
      <c r="V602" s="168">
        <f t="shared" si="29"/>
        <v>0</v>
      </c>
    </row>
    <row r="603" spans="2:22" hidden="1">
      <c r="B603" s="185">
        <f>'PER TRIWULAN'!A598</f>
        <v>593</v>
      </c>
      <c r="C603" s="160" t="str">
        <f>'PER TRIWULAN'!I598</f>
        <v xml:space="preserve"> Purwodadi </v>
      </c>
      <c r="D603" s="161" t="str">
        <f>'PER TRIWULAN'!B598</f>
        <v>SD NEGERI 2 NAMBUHAN</v>
      </c>
      <c r="E603" s="136">
        <f>'PER TRIWULAN'!L598</f>
        <v>31465000</v>
      </c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36">
        <f t="shared" si="27"/>
        <v>0</v>
      </c>
      <c r="U603" s="134">
        <f t="shared" si="28"/>
        <v>31465000</v>
      </c>
      <c r="V603" s="168">
        <f t="shared" si="29"/>
        <v>0</v>
      </c>
    </row>
    <row r="604" spans="2:22" hidden="1">
      <c r="B604" s="185">
        <f>'PER TRIWULAN'!A599</f>
        <v>594</v>
      </c>
      <c r="C604" s="160" t="str">
        <f>'PER TRIWULAN'!I599</f>
        <v xml:space="preserve"> Purwodadi </v>
      </c>
      <c r="D604" s="161" t="str">
        <f>'PER TRIWULAN'!B599</f>
        <v>SD NEGERI 2 NGEMBAK</v>
      </c>
      <c r="E604" s="136">
        <f>'PER TRIWULAN'!L599</f>
        <v>30015000</v>
      </c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36">
        <f t="shared" si="27"/>
        <v>0</v>
      </c>
      <c r="U604" s="134">
        <f t="shared" si="28"/>
        <v>30015000</v>
      </c>
      <c r="V604" s="168">
        <f t="shared" si="29"/>
        <v>0</v>
      </c>
    </row>
    <row r="605" spans="2:22" hidden="1">
      <c r="B605" s="185">
        <f>'PER TRIWULAN'!A600</f>
        <v>595</v>
      </c>
      <c r="C605" s="160" t="str">
        <f>'PER TRIWULAN'!I600</f>
        <v xml:space="preserve"> Purwodadi </v>
      </c>
      <c r="D605" s="161" t="str">
        <f>'PER TRIWULAN'!B600</f>
        <v>SD NEGERI 2 NGLOBAR</v>
      </c>
      <c r="E605" s="136">
        <f>'PER TRIWULAN'!L600</f>
        <v>15950000</v>
      </c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36">
        <f t="shared" si="27"/>
        <v>0</v>
      </c>
      <c r="U605" s="134">
        <f t="shared" si="28"/>
        <v>15950000</v>
      </c>
      <c r="V605" s="168">
        <f t="shared" si="29"/>
        <v>0</v>
      </c>
    </row>
    <row r="606" spans="2:22" hidden="1">
      <c r="B606" s="185">
        <f>'PER TRIWULAN'!A601</f>
        <v>596</v>
      </c>
      <c r="C606" s="160" t="str">
        <f>'PER TRIWULAN'!I601</f>
        <v xml:space="preserve"> Purwodadi </v>
      </c>
      <c r="D606" s="161" t="str">
        <f>'PER TRIWULAN'!B601</f>
        <v>SD NEGERI 2 NGRAJI</v>
      </c>
      <c r="E606" s="136">
        <f>'PER TRIWULAN'!L601</f>
        <v>22765000</v>
      </c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36">
        <f t="shared" si="27"/>
        <v>0</v>
      </c>
      <c r="U606" s="134">
        <f t="shared" si="28"/>
        <v>22765000</v>
      </c>
      <c r="V606" s="168">
        <f t="shared" si="29"/>
        <v>0</v>
      </c>
    </row>
    <row r="607" spans="2:22" hidden="1">
      <c r="B607" s="185">
        <f>'PER TRIWULAN'!A602</f>
        <v>597</v>
      </c>
      <c r="C607" s="160" t="str">
        <f>'PER TRIWULAN'!I602</f>
        <v xml:space="preserve"> Purwodadi </v>
      </c>
      <c r="D607" s="161" t="str">
        <f>'PER TRIWULAN'!B602</f>
        <v>SD NEGERI 2 PULOREJO</v>
      </c>
      <c r="E607" s="136">
        <f>'PER TRIWULAN'!L602</f>
        <v>23635000</v>
      </c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36">
        <f t="shared" si="27"/>
        <v>0</v>
      </c>
      <c r="U607" s="134">
        <f t="shared" si="28"/>
        <v>23635000</v>
      </c>
      <c r="V607" s="168">
        <f t="shared" si="29"/>
        <v>0</v>
      </c>
    </row>
    <row r="608" spans="2:22" hidden="1">
      <c r="B608" s="185">
        <f>'PER TRIWULAN'!A603</f>
        <v>598</v>
      </c>
      <c r="C608" s="160" t="str">
        <f>'PER TRIWULAN'!I603</f>
        <v xml:space="preserve"> Purwodadi </v>
      </c>
      <c r="D608" s="161" t="str">
        <f>'PER TRIWULAN'!B603</f>
        <v>SD NEGERI 2 PURWODADI</v>
      </c>
      <c r="E608" s="136">
        <f>'PER TRIWULAN'!L603</f>
        <v>41760000</v>
      </c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36">
        <f t="shared" si="27"/>
        <v>0</v>
      </c>
      <c r="U608" s="134">
        <f t="shared" si="28"/>
        <v>41760000</v>
      </c>
      <c r="V608" s="168">
        <f t="shared" si="29"/>
        <v>0</v>
      </c>
    </row>
    <row r="609" spans="2:22" hidden="1">
      <c r="B609" s="185">
        <f>'PER TRIWULAN'!A604</f>
        <v>599</v>
      </c>
      <c r="C609" s="160" t="str">
        <f>'PER TRIWULAN'!I604</f>
        <v xml:space="preserve"> Purwodadi </v>
      </c>
      <c r="D609" s="161" t="str">
        <f>'PER TRIWULAN'!B604</f>
        <v>SD NEGERI 2 PUTAT</v>
      </c>
      <c r="E609" s="136">
        <f>'PER TRIWULAN'!L604</f>
        <v>10440000</v>
      </c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36">
        <f t="shared" si="27"/>
        <v>0</v>
      </c>
      <c r="U609" s="134">
        <f t="shared" si="28"/>
        <v>10440000</v>
      </c>
      <c r="V609" s="168">
        <f t="shared" si="29"/>
        <v>0</v>
      </c>
    </row>
    <row r="610" spans="2:22" hidden="1">
      <c r="B610" s="185">
        <f>'PER TRIWULAN'!A605</f>
        <v>600</v>
      </c>
      <c r="C610" s="160" t="str">
        <f>'PER TRIWULAN'!I605</f>
        <v xml:space="preserve"> Purwodadi </v>
      </c>
      <c r="D610" s="161" t="str">
        <f>'PER TRIWULAN'!B605</f>
        <v>SD NEGERI 2 WARUKARANGANYAR</v>
      </c>
      <c r="E610" s="136">
        <f>'PER TRIWULAN'!L605</f>
        <v>27985000</v>
      </c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36">
        <f t="shared" si="27"/>
        <v>0</v>
      </c>
      <c r="U610" s="134">
        <f t="shared" si="28"/>
        <v>27985000</v>
      </c>
      <c r="V610" s="168">
        <f t="shared" si="29"/>
        <v>0</v>
      </c>
    </row>
    <row r="611" spans="2:22" hidden="1">
      <c r="B611" s="185">
        <f>'PER TRIWULAN'!A606</f>
        <v>601</v>
      </c>
      <c r="C611" s="160" t="str">
        <f>'PER TRIWULAN'!I606</f>
        <v xml:space="preserve"> Purwodadi </v>
      </c>
      <c r="D611" s="161" t="str">
        <f>'PER TRIWULAN'!B606</f>
        <v>SD NEGERI 3 CANDISARI</v>
      </c>
      <c r="E611" s="136">
        <f>'PER TRIWULAN'!L606</f>
        <v>19285000</v>
      </c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36">
        <f t="shared" si="27"/>
        <v>0</v>
      </c>
      <c r="U611" s="134">
        <f t="shared" si="28"/>
        <v>19285000</v>
      </c>
      <c r="V611" s="168">
        <f t="shared" si="29"/>
        <v>0</v>
      </c>
    </row>
    <row r="612" spans="2:22" hidden="1">
      <c r="B612" s="185">
        <f>'PER TRIWULAN'!A607</f>
        <v>602</v>
      </c>
      <c r="C612" s="160" t="str">
        <f>'PER TRIWULAN'!I607</f>
        <v xml:space="preserve"> Purwodadi </v>
      </c>
      <c r="D612" s="161" t="str">
        <f>'PER TRIWULAN'!B607</f>
        <v>SD NEGERI 3 CINGKRONG</v>
      </c>
      <c r="E612" s="136">
        <f>'PER TRIWULAN'!L607</f>
        <v>25375000</v>
      </c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36">
        <f t="shared" si="27"/>
        <v>0</v>
      </c>
      <c r="U612" s="134">
        <f t="shared" si="28"/>
        <v>25375000</v>
      </c>
      <c r="V612" s="168">
        <f t="shared" si="29"/>
        <v>0</v>
      </c>
    </row>
    <row r="613" spans="2:22" hidden="1">
      <c r="B613" s="185">
        <f>'PER TRIWULAN'!A608</f>
        <v>603</v>
      </c>
      <c r="C613" s="160" t="str">
        <f>'PER TRIWULAN'!I608</f>
        <v xml:space="preserve"> Purwodadi </v>
      </c>
      <c r="D613" s="161" t="str">
        <f>'PER TRIWULAN'!B608</f>
        <v>SD NEGERI 3 DANYANG</v>
      </c>
      <c r="E613" s="136">
        <f>'PER TRIWULAN'!L608</f>
        <v>14645000</v>
      </c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36">
        <f t="shared" si="27"/>
        <v>0</v>
      </c>
      <c r="U613" s="134">
        <f t="shared" si="28"/>
        <v>14645000</v>
      </c>
      <c r="V613" s="168">
        <f t="shared" si="29"/>
        <v>0</v>
      </c>
    </row>
    <row r="614" spans="2:22" hidden="1">
      <c r="B614" s="185">
        <f>'PER TRIWULAN'!A609</f>
        <v>604</v>
      </c>
      <c r="C614" s="160" t="str">
        <f>'PER TRIWULAN'!I609</f>
        <v xml:space="preserve"> Purwodadi </v>
      </c>
      <c r="D614" s="161" t="str">
        <f>'PER TRIWULAN'!B609</f>
        <v>SD NEGERI 3 GENUKSURAN</v>
      </c>
      <c r="E614" s="136">
        <f>'PER TRIWULAN'!L609</f>
        <v>6235000</v>
      </c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36">
        <f t="shared" si="27"/>
        <v>0</v>
      </c>
      <c r="U614" s="134">
        <f t="shared" si="28"/>
        <v>6235000</v>
      </c>
      <c r="V614" s="168">
        <f t="shared" si="29"/>
        <v>0</v>
      </c>
    </row>
    <row r="615" spans="2:22" hidden="1">
      <c r="B615" s="185">
        <f>'PER TRIWULAN'!A610</f>
        <v>605</v>
      </c>
      <c r="C615" s="160" t="str">
        <f>'PER TRIWULAN'!I610</f>
        <v xml:space="preserve"> Purwodadi </v>
      </c>
      <c r="D615" s="161" t="str">
        <f>'PER TRIWULAN'!B610</f>
        <v>SD NEGERI 3 KALONGAN</v>
      </c>
      <c r="E615" s="136">
        <f>'PER TRIWULAN'!L610</f>
        <v>14790000</v>
      </c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36">
        <f t="shared" si="27"/>
        <v>0</v>
      </c>
      <c r="U615" s="134">
        <f t="shared" si="28"/>
        <v>14790000</v>
      </c>
      <c r="V615" s="168">
        <f t="shared" si="29"/>
        <v>0</v>
      </c>
    </row>
    <row r="616" spans="2:22" hidden="1">
      <c r="B616" s="185">
        <f>'PER TRIWULAN'!A611</f>
        <v>606</v>
      </c>
      <c r="C616" s="160" t="str">
        <f>'PER TRIWULAN'!I611</f>
        <v xml:space="preserve"> Purwodadi </v>
      </c>
      <c r="D616" s="161" t="str">
        <f>'PER TRIWULAN'!B611</f>
        <v>SD NEGERI 3 KANDANGAN</v>
      </c>
      <c r="E616" s="136">
        <f>'PER TRIWULAN'!L611</f>
        <v>24940000</v>
      </c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36">
        <f t="shared" si="27"/>
        <v>0</v>
      </c>
      <c r="U616" s="134">
        <f t="shared" si="28"/>
        <v>24940000</v>
      </c>
      <c r="V616" s="168">
        <f t="shared" si="29"/>
        <v>0</v>
      </c>
    </row>
    <row r="617" spans="2:22" hidden="1">
      <c r="B617" s="185">
        <f>'PER TRIWULAN'!A612</f>
        <v>607</v>
      </c>
      <c r="C617" s="160" t="str">
        <f>'PER TRIWULAN'!I612</f>
        <v xml:space="preserve"> Purwodadi </v>
      </c>
      <c r="D617" s="161" t="str">
        <f>'PER TRIWULAN'!B612</f>
        <v>SD NEGERI 3 KEDUNGREJO</v>
      </c>
      <c r="E617" s="136">
        <f>'PER TRIWULAN'!L612</f>
        <v>13195000</v>
      </c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36">
        <f t="shared" si="27"/>
        <v>0</v>
      </c>
      <c r="U617" s="134">
        <f t="shared" si="28"/>
        <v>13195000</v>
      </c>
      <c r="V617" s="168">
        <f t="shared" si="29"/>
        <v>0</v>
      </c>
    </row>
    <row r="618" spans="2:22" hidden="1">
      <c r="B618" s="185">
        <f>'PER TRIWULAN'!A613</f>
        <v>608</v>
      </c>
      <c r="C618" s="160" t="str">
        <f>'PER TRIWULAN'!I613</f>
        <v xml:space="preserve"> Purwodadi </v>
      </c>
      <c r="D618" s="161" t="str">
        <f>'PER TRIWULAN'!B613</f>
        <v>SD NEGERI 3 KURIPAN</v>
      </c>
      <c r="E618" s="136">
        <f>'PER TRIWULAN'!L613</f>
        <v>30885000</v>
      </c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36">
        <f t="shared" si="27"/>
        <v>0</v>
      </c>
      <c r="U618" s="134">
        <f t="shared" si="28"/>
        <v>30885000</v>
      </c>
      <c r="V618" s="168">
        <f t="shared" si="29"/>
        <v>0</v>
      </c>
    </row>
    <row r="619" spans="2:22" hidden="1">
      <c r="B619" s="185">
        <f>'PER TRIWULAN'!A614</f>
        <v>609</v>
      </c>
      <c r="C619" s="160" t="str">
        <f>'PER TRIWULAN'!I614</f>
        <v xml:space="preserve"> Purwodadi </v>
      </c>
      <c r="D619" s="161" t="str">
        <f>'PER TRIWULAN'!B614</f>
        <v>SD NEGERI 3 NAMBUHAN</v>
      </c>
      <c r="E619" s="136">
        <f>'PER TRIWULAN'!L614</f>
        <v>24650000</v>
      </c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36">
        <f t="shared" si="27"/>
        <v>0</v>
      </c>
      <c r="U619" s="134">
        <f t="shared" si="28"/>
        <v>24650000</v>
      </c>
      <c r="V619" s="168">
        <f t="shared" si="29"/>
        <v>0</v>
      </c>
    </row>
    <row r="620" spans="2:22" hidden="1">
      <c r="B620" s="185">
        <f>'PER TRIWULAN'!A615</f>
        <v>610</v>
      </c>
      <c r="C620" s="160" t="str">
        <f>'PER TRIWULAN'!I615</f>
        <v xml:space="preserve"> Purwodadi </v>
      </c>
      <c r="D620" s="161" t="str">
        <f>'PER TRIWULAN'!B615</f>
        <v>SD NEGERI 3 NGEMBAK</v>
      </c>
      <c r="E620" s="136">
        <f>'PER TRIWULAN'!L615</f>
        <v>13195000</v>
      </c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36">
        <f t="shared" si="27"/>
        <v>0</v>
      </c>
      <c r="U620" s="134">
        <f t="shared" si="28"/>
        <v>13195000</v>
      </c>
      <c r="V620" s="168">
        <f t="shared" si="29"/>
        <v>0</v>
      </c>
    </row>
    <row r="621" spans="2:22" hidden="1">
      <c r="B621" s="185">
        <f>'PER TRIWULAN'!A616</f>
        <v>611</v>
      </c>
      <c r="C621" s="160" t="str">
        <f>'PER TRIWULAN'!I616</f>
        <v xml:space="preserve"> Purwodadi </v>
      </c>
      <c r="D621" s="161" t="str">
        <f>'PER TRIWULAN'!B616</f>
        <v>SD NEGERI 3 NGLOBAR</v>
      </c>
      <c r="E621" s="136">
        <f>'PER TRIWULAN'!L616</f>
        <v>25665000</v>
      </c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36">
        <f t="shared" si="27"/>
        <v>0</v>
      </c>
      <c r="U621" s="134">
        <f t="shared" si="28"/>
        <v>25665000</v>
      </c>
      <c r="V621" s="168">
        <f t="shared" si="29"/>
        <v>0</v>
      </c>
    </row>
    <row r="622" spans="2:22" hidden="1">
      <c r="B622" s="185">
        <f>'PER TRIWULAN'!A617</f>
        <v>612</v>
      </c>
      <c r="C622" s="160" t="str">
        <f>'PER TRIWULAN'!I617</f>
        <v xml:space="preserve"> Purwodadi </v>
      </c>
      <c r="D622" s="161" t="str">
        <f>'PER TRIWULAN'!B617</f>
        <v>SD NEGERI 3 NGRAJI</v>
      </c>
      <c r="E622" s="136">
        <f>'PER TRIWULAN'!L617</f>
        <v>36975000</v>
      </c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36">
        <f t="shared" si="27"/>
        <v>0</v>
      </c>
      <c r="U622" s="134">
        <f t="shared" si="28"/>
        <v>36975000</v>
      </c>
      <c r="V622" s="168">
        <f t="shared" si="29"/>
        <v>0</v>
      </c>
    </row>
    <row r="623" spans="2:22" hidden="1">
      <c r="B623" s="185">
        <f>'PER TRIWULAN'!A618</f>
        <v>613</v>
      </c>
      <c r="C623" s="160" t="str">
        <f>'PER TRIWULAN'!I618</f>
        <v xml:space="preserve"> Purwodadi </v>
      </c>
      <c r="D623" s="161" t="str">
        <f>'PER TRIWULAN'!B618</f>
        <v>SD NEGERI 3 PURWODADI</v>
      </c>
      <c r="E623" s="136">
        <f>'PER TRIWULAN'!L618</f>
        <v>49155000</v>
      </c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36">
        <f t="shared" si="27"/>
        <v>0</v>
      </c>
      <c r="U623" s="134">
        <f t="shared" si="28"/>
        <v>49155000</v>
      </c>
      <c r="V623" s="168">
        <f t="shared" si="29"/>
        <v>0</v>
      </c>
    </row>
    <row r="624" spans="2:22" hidden="1">
      <c r="B624" s="185">
        <f>'PER TRIWULAN'!A619</f>
        <v>614</v>
      </c>
      <c r="C624" s="160" t="str">
        <f>'PER TRIWULAN'!I619</f>
        <v xml:space="preserve"> Purwodadi </v>
      </c>
      <c r="D624" s="161" t="str">
        <f>'PER TRIWULAN'!B619</f>
        <v>SD NEGERI 3 PUTAT</v>
      </c>
      <c r="E624" s="136">
        <f>'PER TRIWULAN'!L619</f>
        <v>20010000</v>
      </c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36">
        <f t="shared" si="27"/>
        <v>0</v>
      </c>
      <c r="U624" s="134">
        <f t="shared" si="28"/>
        <v>20010000</v>
      </c>
      <c r="V624" s="168">
        <f t="shared" si="29"/>
        <v>0</v>
      </c>
    </row>
    <row r="625" spans="2:22" hidden="1">
      <c r="B625" s="185">
        <f>'PER TRIWULAN'!A620</f>
        <v>615</v>
      </c>
      <c r="C625" s="160" t="str">
        <f>'PER TRIWULAN'!I620</f>
        <v xml:space="preserve"> Purwodadi </v>
      </c>
      <c r="D625" s="161" t="str">
        <f>'PER TRIWULAN'!B620</f>
        <v>SD NEGERI 4 CINGKRONG</v>
      </c>
      <c r="E625" s="136">
        <f>'PER TRIWULAN'!L620</f>
        <v>23055000</v>
      </c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36">
        <f t="shared" si="27"/>
        <v>0</v>
      </c>
      <c r="U625" s="134">
        <f t="shared" si="28"/>
        <v>23055000</v>
      </c>
      <c r="V625" s="168">
        <f t="shared" si="29"/>
        <v>0</v>
      </c>
    </row>
    <row r="626" spans="2:22" hidden="1">
      <c r="B626" s="185">
        <f>'PER TRIWULAN'!A621</f>
        <v>616</v>
      </c>
      <c r="C626" s="160" t="str">
        <f>'PER TRIWULAN'!I621</f>
        <v xml:space="preserve"> Purwodadi </v>
      </c>
      <c r="D626" s="161" t="str">
        <f>'PER TRIWULAN'!B621</f>
        <v>SD NEGERI 4 KURIPAN</v>
      </c>
      <c r="E626" s="136">
        <f>'PER TRIWULAN'!L621</f>
        <v>26245000</v>
      </c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36">
        <f t="shared" si="27"/>
        <v>0</v>
      </c>
      <c r="U626" s="134">
        <f t="shared" si="28"/>
        <v>26245000</v>
      </c>
      <c r="V626" s="168">
        <f t="shared" si="29"/>
        <v>0</v>
      </c>
    </row>
    <row r="627" spans="2:22" hidden="1">
      <c r="B627" s="185">
        <f>'PER TRIWULAN'!A622</f>
        <v>617</v>
      </c>
      <c r="C627" s="160" t="str">
        <f>'PER TRIWULAN'!I622</f>
        <v xml:space="preserve"> Purwodadi </v>
      </c>
      <c r="D627" s="161" t="str">
        <f>'PER TRIWULAN'!B622</f>
        <v>SD NEGERI 4 NAMBUHAN</v>
      </c>
      <c r="E627" s="136">
        <f>'PER TRIWULAN'!L622</f>
        <v>15080000</v>
      </c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36">
        <f t="shared" si="27"/>
        <v>0</v>
      </c>
      <c r="U627" s="134">
        <f t="shared" si="28"/>
        <v>15080000</v>
      </c>
      <c r="V627" s="168">
        <f t="shared" si="29"/>
        <v>0</v>
      </c>
    </row>
    <row r="628" spans="2:22" hidden="1">
      <c r="B628" s="185">
        <f>'PER TRIWULAN'!A623</f>
        <v>618</v>
      </c>
      <c r="C628" s="160" t="str">
        <f>'PER TRIWULAN'!I623</f>
        <v xml:space="preserve"> Purwodadi </v>
      </c>
      <c r="D628" s="161" t="str">
        <f>'PER TRIWULAN'!B623</f>
        <v>SD NEGERI 4 NGEMBAK</v>
      </c>
      <c r="E628" s="136">
        <f>'PER TRIWULAN'!L623</f>
        <v>19720000</v>
      </c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36">
        <f t="shared" si="27"/>
        <v>0</v>
      </c>
      <c r="U628" s="134">
        <f t="shared" si="28"/>
        <v>19720000</v>
      </c>
      <c r="V628" s="168">
        <f t="shared" si="29"/>
        <v>0</v>
      </c>
    </row>
    <row r="629" spans="2:22" hidden="1">
      <c r="B629" s="185">
        <f>'PER TRIWULAN'!A624</f>
        <v>619</v>
      </c>
      <c r="C629" s="160" t="str">
        <f>'PER TRIWULAN'!I624</f>
        <v xml:space="preserve"> Purwodadi </v>
      </c>
      <c r="D629" s="161" t="str">
        <f>'PER TRIWULAN'!B624</f>
        <v>SD NEGERI 4 NGRAJI</v>
      </c>
      <c r="E629" s="136">
        <f>'PER TRIWULAN'!L624</f>
        <v>27985000</v>
      </c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36">
        <f t="shared" si="27"/>
        <v>0</v>
      </c>
      <c r="U629" s="134">
        <f t="shared" si="28"/>
        <v>27985000</v>
      </c>
      <c r="V629" s="168">
        <f t="shared" si="29"/>
        <v>0</v>
      </c>
    </row>
    <row r="630" spans="2:22" hidden="1">
      <c r="B630" s="185">
        <f>'PER TRIWULAN'!A625</f>
        <v>620</v>
      </c>
      <c r="C630" s="160" t="str">
        <f>'PER TRIWULAN'!I625</f>
        <v xml:space="preserve"> Purwodadi </v>
      </c>
      <c r="D630" s="161" t="str">
        <f>'PER TRIWULAN'!B625</f>
        <v>SD NEGERI 4 PURWODADI</v>
      </c>
      <c r="E630" s="136">
        <f>'PER TRIWULAN'!L625</f>
        <v>89175000</v>
      </c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36">
        <f t="shared" si="27"/>
        <v>0</v>
      </c>
      <c r="U630" s="134">
        <f t="shared" si="28"/>
        <v>89175000</v>
      </c>
      <c r="V630" s="168">
        <f t="shared" si="29"/>
        <v>0</v>
      </c>
    </row>
    <row r="631" spans="2:22" hidden="1">
      <c r="B631" s="185">
        <f>'PER TRIWULAN'!A626</f>
        <v>621</v>
      </c>
      <c r="C631" s="160" t="str">
        <f>'PER TRIWULAN'!I626</f>
        <v xml:space="preserve"> Purwodadi </v>
      </c>
      <c r="D631" s="161" t="str">
        <f>'PER TRIWULAN'!B626</f>
        <v>SD NEGERI 5 KURIPAN</v>
      </c>
      <c r="E631" s="136">
        <f>'PER TRIWULAN'!L626</f>
        <v>16385000</v>
      </c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36">
        <f t="shared" si="27"/>
        <v>0</v>
      </c>
      <c r="U631" s="134">
        <f t="shared" si="28"/>
        <v>16385000</v>
      </c>
      <c r="V631" s="168">
        <f t="shared" si="29"/>
        <v>0</v>
      </c>
    </row>
    <row r="632" spans="2:22" hidden="1">
      <c r="B632" s="185">
        <f>'PER TRIWULAN'!A627</f>
        <v>622</v>
      </c>
      <c r="C632" s="160" t="str">
        <f>'PER TRIWULAN'!I627</f>
        <v xml:space="preserve"> Purwodadi </v>
      </c>
      <c r="D632" s="161" t="str">
        <f>'PER TRIWULAN'!B627</f>
        <v>SD NEGERI 5 NGRAJI</v>
      </c>
      <c r="E632" s="136">
        <f>'PER TRIWULAN'!L627</f>
        <v>25375000</v>
      </c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36">
        <f t="shared" si="27"/>
        <v>0</v>
      </c>
      <c r="U632" s="134">
        <f t="shared" si="28"/>
        <v>25375000</v>
      </c>
      <c r="V632" s="168">
        <f t="shared" si="29"/>
        <v>0</v>
      </c>
    </row>
    <row r="633" spans="2:22" hidden="1">
      <c r="B633" s="185">
        <f>'PER TRIWULAN'!A628</f>
        <v>623</v>
      </c>
      <c r="C633" s="160" t="str">
        <f>'PER TRIWULAN'!I628</f>
        <v xml:space="preserve"> Purwodadi </v>
      </c>
      <c r="D633" s="161" t="str">
        <f>'PER TRIWULAN'!B628</f>
        <v>SD NEGERI 5 PURWODADI</v>
      </c>
      <c r="E633" s="136">
        <f>'PER TRIWULAN'!L628</f>
        <v>17980000</v>
      </c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36">
        <f t="shared" si="27"/>
        <v>0</v>
      </c>
      <c r="U633" s="134">
        <f t="shared" si="28"/>
        <v>17980000</v>
      </c>
      <c r="V633" s="168">
        <f t="shared" si="29"/>
        <v>0</v>
      </c>
    </row>
    <row r="634" spans="2:22" hidden="1">
      <c r="B634" s="185">
        <f>'PER TRIWULAN'!A629</f>
        <v>624</v>
      </c>
      <c r="C634" s="160" t="str">
        <f>'PER TRIWULAN'!I629</f>
        <v xml:space="preserve"> Purwodadi </v>
      </c>
      <c r="D634" s="161" t="str">
        <f>'PER TRIWULAN'!B629</f>
        <v>SD NEGERI 6 KURIPAN</v>
      </c>
      <c r="E634" s="136">
        <f>'PER TRIWULAN'!L629</f>
        <v>17690000</v>
      </c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36">
        <f t="shared" si="27"/>
        <v>0</v>
      </c>
      <c r="U634" s="134">
        <f t="shared" si="28"/>
        <v>17690000</v>
      </c>
      <c r="V634" s="168">
        <f t="shared" si="29"/>
        <v>0</v>
      </c>
    </row>
    <row r="635" spans="2:22" hidden="1">
      <c r="B635" s="185">
        <f>'PER TRIWULAN'!A630</f>
        <v>625</v>
      </c>
      <c r="C635" s="160" t="str">
        <f>'PER TRIWULAN'!I630</f>
        <v xml:space="preserve"> Purwodadi </v>
      </c>
      <c r="D635" s="161" t="str">
        <f>'PER TRIWULAN'!B630</f>
        <v>SD NEGERI 6 PURWODADI</v>
      </c>
      <c r="E635" s="136">
        <f>'PER TRIWULAN'!L630</f>
        <v>36975000</v>
      </c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36">
        <f t="shared" si="27"/>
        <v>0</v>
      </c>
      <c r="U635" s="134">
        <f t="shared" si="28"/>
        <v>36975000</v>
      </c>
      <c r="V635" s="168">
        <f t="shared" si="29"/>
        <v>0</v>
      </c>
    </row>
    <row r="636" spans="2:22" hidden="1">
      <c r="B636" s="185">
        <f>'PER TRIWULAN'!A631</f>
        <v>626</v>
      </c>
      <c r="C636" s="160" t="str">
        <f>'PER TRIWULAN'!I631</f>
        <v xml:space="preserve"> Purwodadi </v>
      </c>
      <c r="D636" s="161" t="str">
        <f>'PER TRIWULAN'!B631</f>
        <v>SD NEGERI 7 KURIPAN</v>
      </c>
      <c r="E636" s="136">
        <f>'PER TRIWULAN'!L631</f>
        <v>24795000</v>
      </c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36">
        <f t="shared" si="27"/>
        <v>0</v>
      </c>
      <c r="U636" s="134">
        <f t="shared" si="28"/>
        <v>24795000</v>
      </c>
      <c r="V636" s="168">
        <f t="shared" si="29"/>
        <v>0</v>
      </c>
    </row>
    <row r="637" spans="2:22" hidden="1">
      <c r="B637" s="185">
        <f>'PER TRIWULAN'!A632</f>
        <v>627</v>
      </c>
      <c r="C637" s="160" t="str">
        <f>'PER TRIWULAN'!I632</f>
        <v xml:space="preserve"> Purwodadi </v>
      </c>
      <c r="D637" s="161" t="str">
        <f>'PER TRIWULAN'!B632</f>
        <v>SD NEGERI 8 PURWODADI</v>
      </c>
      <c r="E637" s="136">
        <f>'PER TRIWULAN'!L632</f>
        <v>29870000</v>
      </c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36">
        <f t="shared" si="27"/>
        <v>0</v>
      </c>
      <c r="U637" s="134">
        <f t="shared" si="28"/>
        <v>29870000</v>
      </c>
      <c r="V637" s="168">
        <f t="shared" si="29"/>
        <v>0</v>
      </c>
    </row>
    <row r="638" spans="2:22" hidden="1">
      <c r="B638" s="185">
        <f>'PER TRIWULAN'!A633</f>
        <v>628</v>
      </c>
      <c r="C638" s="160" t="str">
        <f>'PER TRIWULAN'!I633</f>
        <v xml:space="preserve"> Purwodadi </v>
      </c>
      <c r="D638" s="161" t="str">
        <f>'PER TRIWULAN'!B633</f>
        <v>SD NEGERI 9 PURWODADI</v>
      </c>
      <c r="E638" s="136">
        <f>'PER TRIWULAN'!L633</f>
        <v>46110000</v>
      </c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36">
        <f t="shared" si="27"/>
        <v>0</v>
      </c>
      <c r="U638" s="134">
        <f t="shared" si="28"/>
        <v>46110000</v>
      </c>
      <c r="V638" s="168">
        <f t="shared" si="29"/>
        <v>0</v>
      </c>
    </row>
    <row r="639" spans="2:22" hidden="1">
      <c r="B639" s="185">
        <f>'PER TRIWULAN'!A634</f>
        <v>629</v>
      </c>
      <c r="C639" s="160" t="str">
        <f>'PER TRIWULAN'!I634</f>
        <v xml:space="preserve"> Purwodadi </v>
      </c>
      <c r="D639" s="161" t="str">
        <f>'PER TRIWULAN'!B634</f>
        <v>SD NEGERI 1 KARANGANYAR</v>
      </c>
      <c r="E639" s="136">
        <f>'PER TRIWULAN'!L634</f>
        <v>16530000</v>
      </c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36">
        <f t="shared" si="27"/>
        <v>0</v>
      </c>
      <c r="U639" s="134">
        <f t="shared" si="28"/>
        <v>16530000</v>
      </c>
      <c r="V639" s="168">
        <f t="shared" si="29"/>
        <v>0</v>
      </c>
    </row>
    <row r="640" spans="2:22" hidden="1">
      <c r="B640" s="185">
        <f>'PER TRIWULAN'!A635</f>
        <v>630</v>
      </c>
      <c r="C640" s="160" t="str">
        <f>'PER TRIWULAN'!I635</f>
        <v xml:space="preserve"> Purwodadi </v>
      </c>
      <c r="D640" s="161" t="str">
        <f>'PER TRIWULAN'!B635</f>
        <v>SD NEGERI 2 KARANGANYAR</v>
      </c>
      <c r="E640" s="136">
        <f>'PER TRIWULAN'!L635</f>
        <v>18125000</v>
      </c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36">
        <f t="shared" si="27"/>
        <v>0</v>
      </c>
      <c r="U640" s="134">
        <f t="shared" si="28"/>
        <v>18125000</v>
      </c>
      <c r="V640" s="168">
        <f t="shared" si="29"/>
        <v>0</v>
      </c>
    </row>
    <row r="641" spans="2:22" hidden="1">
      <c r="B641" s="185">
        <f>'PER TRIWULAN'!A636</f>
        <v>631</v>
      </c>
      <c r="C641" s="160" t="str">
        <f>'PER TRIWULAN'!I636</f>
        <v xml:space="preserve"> Purwodadi </v>
      </c>
      <c r="D641" s="161" t="str">
        <f>'PER TRIWULAN'!B636</f>
        <v>SD NEGERI 3 KARANGNAYAR</v>
      </c>
      <c r="E641" s="136">
        <f>'PER TRIWULAN'!L636</f>
        <v>23200000</v>
      </c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36">
        <f t="shared" si="27"/>
        <v>0</v>
      </c>
      <c r="U641" s="134">
        <f t="shared" si="28"/>
        <v>23200000</v>
      </c>
      <c r="V641" s="168">
        <f t="shared" si="29"/>
        <v>0</v>
      </c>
    </row>
    <row r="642" spans="2:22" hidden="1">
      <c r="B642" s="185">
        <f>'PER TRIWULAN'!A637</f>
        <v>632</v>
      </c>
      <c r="C642" s="160" t="str">
        <f>'PER TRIWULAN'!I637</f>
        <v xml:space="preserve"> Purwodadi </v>
      </c>
      <c r="D642" s="161" t="str">
        <f>'PER TRIWULAN'!B637</f>
        <v>SD ISLAMIC CENTER KURIPAN PURWODADI</v>
      </c>
      <c r="E642" s="136">
        <f>'PER TRIWULAN'!L637</f>
        <v>26680000</v>
      </c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36">
        <f t="shared" si="27"/>
        <v>0</v>
      </c>
      <c r="U642" s="134">
        <f t="shared" si="28"/>
        <v>26680000</v>
      </c>
      <c r="V642" s="168">
        <f t="shared" si="29"/>
        <v>0</v>
      </c>
    </row>
    <row r="643" spans="2:22" hidden="1">
      <c r="B643" s="185">
        <f>'PER TRIWULAN'!A638</f>
        <v>633</v>
      </c>
      <c r="C643" s="160" t="str">
        <f>'PER TRIWULAN'!I638</f>
        <v xml:space="preserve"> Purwodadi </v>
      </c>
      <c r="D643" s="161" t="str">
        <f>'PER TRIWULAN'!B638</f>
        <v>SLB C. DANYANG</v>
      </c>
      <c r="E643" s="136">
        <f>'PER TRIWULAN'!L638</f>
        <v>8555000</v>
      </c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36">
        <f t="shared" si="27"/>
        <v>0</v>
      </c>
      <c r="U643" s="134">
        <f t="shared" si="28"/>
        <v>8555000</v>
      </c>
      <c r="V643" s="168">
        <f t="shared" si="29"/>
        <v>0</v>
      </c>
    </row>
    <row r="644" spans="2:22" hidden="1">
      <c r="B644" s="185">
        <f>'PER TRIWULAN'!A639</f>
        <v>634</v>
      </c>
      <c r="C644" s="160" t="str">
        <f>'PER TRIWULAN'!I639</f>
        <v xml:space="preserve"> Tanggungharjo </v>
      </c>
      <c r="D644" s="161" t="str">
        <f>'PER TRIWULAN'!B639</f>
        <v>SD NEGERI 1 KAPUNG</v>
      </c>
      <c r="E644" s="136">
        <f>'PER TRIWULAN'!L639</f>
        <v>21895000</v>
      </c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36">
        <f t="shared" si="27"/>
        <v>0</v>
      </c>
      <c r="U644" s="134">
        <f t="shared" si="28"/>
        <v>21895000</v>
      </c>
      <c r="V644" s="168">
        <f t="shared" si="29"/>
        <v>0</v>
      </c>
    </row>
    <row r="645" spans="2:22" hidden="1">
      <c r="B645" s="185">
        <f>'PER TRIWULAN'!A640</f>
        <v>635</v>
      </c>
      <c r="C645" s="160" t="str">
        <f>'PER TRIWULAN'!I640</f>
        <v xml:space="preserve"> Tanggungharjo </v>
      </c>
      <c r="D645" s="161" t="str">
        <f>'PER TRIWULAN'!B640</f>
        <v>SD NEGERI 1 SUGIHMANIK</v>
      </c>
      <c r="E645" s="136">
        <f>'PER TRIWULAN'!L640</f>
        <v>22910000</v>
      </c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36">
        <f t="shared" si="27"/>
        <v>0</v>
      </c>
      <c r="U645" s="134">
        <f t="shared" si="28"/>
        <v>22910000</v>
      </c>
      <c r="V645" s="168">
        <f t="shared" si="29"/>
        <v>0</v>
      </c>
    </row>
    <row r="646" spans="2:22" hidden="1">
      <c r="B646" s="185">
        <f>'PER TRIWULAN'!A641</f>
        <v>636</v>
      </c>
      <c r="C646" s="160" t="str">
        <f>'PER TRIWULAN'!I641</f>
        <v xml:space="preserve"> Tanggungharjo </v>
      </c>
      <c r="D646" s="161" t="str">
        <f>'PER TRIWULAN'!B641</f>
        <v>SD NEGERI 1 TANGGUNG</v>
      </c>
      <c r="E646" s="136">
        <f>'PER TRIWULAN'!L641</f>
        <v>36975000</v>
      </c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36">
        <f t="shared" si="27"/>
        <v>0</v>
      </c>
      <c r="U646" s="134">
        <f t="shared" si="28"/>
        <v>36975000</v>
      </c>
      <c r="V646" s="168">
        <f t="shared" si="29"/>
        <v>0</v>
      </c>
    </row>
    <row r="647" spans="2:22" hidden="1">
      <c r="B647" s="185">
        <f>'PER TRIWULAN'!A642</f>
        <v>637</v>
      </c>
      <c r="C647" s="160" t="str">
        <f>'PER TRIWULAN'!I642</f>
        <v xml:space="preserve"> Tanggungharjo </v>
      </c>
      <c r="D647" s="161" t="str">
        <f>'PER TRIWULAN'!B642</f>
        <v>SD NEGERI 2 KAPUNG</v>
      </c>
      <c r="E647" s="136">
        <f>'PER TRIWULAN'!L642</f>
        <v>18850000</v>
      </c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36">
        <f t="shared" si="27"/>
        <v>0</v>
      </c>
      <c r="U647" s="134">
        <f t="shared" si="28"/>
        <v>18850000</v>
      </c>
      <c r="V647" s="168">
        <f t="shared" si="29"/>
        <v>0</v>
      </c>
    </row>
    <row r="648" spans="2:22" hidden="1">
      <c r="B648" s="185">
        <f>'PER TRIWULAN'!A643</f>
        <v>638</v>
      </c>
      <c r="C648" s="160" t="str">
        <f>'PER TRIWULAN'!I643</f>
        <v xml:space="preserve"> Tanggungharjo </v>
      </c>
      <c r="D648" s="161" t="str">
        <f>'PER TRIWULAN'!B643</f>
        <v>SD NEGERI 3 MRISI</v>
      </c>
      <c r="E648" s="136">
        <f>'PER TRIWULAN'!L643</f>
        <v>21170000</v>
      </c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36">
        <f t="shared" si="27"/>
        <v>0</v>
      </c>
      <c r="U648" s="134">
        <f t="shared" si="28"/>
        <v>21170000</v>
      </c>
      <c r="V648" s="168">
        <f t="shared" si="29"/>
        <v>0</v>
      </c>
    </row>
    <row r="649" spans="2:22" hidden="1">
      <c r="B649" s="185">
        <f>'PER TRIWULAN'!A644</f>
        <v>639</v>
      </c>
      <c r="C649" s="160" t="str">
        <f>'PER TRIWULAN'!I644</f>
        <v xml:space="preserve"> Tanggungharjo </v>
      </c>
      <c r="D649" s="161" t="str">
        <f>'PER TRIWULAN'!B644</f>
        <v>SD NEGERI 4 RINGINPITU</v>
      </c>
      <c r="E649" s="136">
        <f>'PER TRIWULAN'!L644</f>
        <v>14500000</v>
      </c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36">
        <f t="shared" si="27"/>
        <v>0</v>
      </c>
      <c r="U649" s="134">
        <f t="shared" si="28"/>
        <v>14500000</v>
      </c>
      <c r="V649" s="168">
        <f t="shared" si="29"/>
        <v>0</v>
      </c>
    </row>
    <row r="650" spans="2:22" hidden="1">
      <c r="B650" s="185">
        <f>'PER TRIWULAN'!A645</f>
        <v>640</v>
      </c>
      <c r="C650" s="160" t="str">
        <f>'PER TRIWULAN'!I645</f>
        <v xml:space="preserve"> Tanggungharjo </v>
      </c>
      <c r="D650" s="161" t="str">
        <f>'PER TRIWULAN'!B645</f>
        <v>SD NEGERI 4 TANGGUNG</v>
      </c>
      <c r="E650" s="136">
        <f>'PER TRIWULAN'!L645</f>
        <v>12470000</v>
      </c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36">
        <f t="shared" si="27"/>
        <v>0</v>
      </c>
      <c r="U650" s="134">
        <f t="shared" si="28"/>
        <v>12470000</v>
      </c>
      <c r="V650" s="168">
        <f t="shared" si="29"/>
        <v>0</v>
      </c>
    </row>
    <row r="651" spans="2:22" hidden="1">
      <c r="B651" s="185">
        <f>'PER TRIWULAN'!A646</f>
        <v>641</v>
      </c>
      <c r="C651" s="160" t="str">
        <f>'PER TRIWULAN'!I646</f>
        <v xml:space="preserve"> Tanggungharjo </v>
      </c>
      <c r="D651" s="161" t="str">
        <f>'PER TRIWULAN'!B646</f>
        <v>SD NEGERI 5 TANGGUNG</v>
      </c>
      <c r="E651" s="136">
        <f>'PER TRIWULAN'!L646</f>
        <v>16965000</v>
      </c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36">
        <f t="shared" si="27"/>
        <v>0</v>
      </c>
      <c r="U651" s="134">
        <f t="shared" si="28"/>
        <v>16965000</v>
      </c>
      <c r="V651" s="168">
        <f t="shared" si="29"/>
        <v>0</v>
      </c>
    </row>
    <row r="652" spans="2:22" hidden="1">
      <c r="B652" s="185">
        <f>'PER TRIWULAN'!A647</f>
        <v>642</v>
      </c>
      <c r="C652" s="160" t="str">
        <f>'PER TRIWULAN'!I647</f>
        <v xml:space="preserve"> Tanggungharjo </v>
      </c>
      <c r="D652" s="161" t="str">
        <f>'PER TRIWULAN'!B647</f>
        <v>SD NEGERI 2 TANGGUNG</v>
      </c>
      <c r="E652" s="136">
        <f>'PER TRIWULAN'!L647</f>
        <v>21025000</v>
      </c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36">
        <f t="shared" ref="T652:T715" si="30">SUM(G652:S652)</f>
        <v>0</v>
      </c>
      <c r="U652" s="134">
        <f t="shared" ref="U652:U715" si="31">E652-F652</f>
        <v>21025000</v>
      </c>
      <c r="V652" s="168">
        <f t="shared" ref="V652:V715" si="32">F652-T652</f>
        <v>0</v>
      </c>
    </row>
    <row r="653" spans="2:22" hidden="1">
      <c r="B653" s="185">
        <f>'PER TRIWULAN'!A648</f>
        <v>643</v>
      </c>
      <c r="C653" s="160" t="str">
        <f>'PER TRIWULAN'!I648</f>
        <v xml:space="preserve"> Tanggungharjo </v>
      </c>
      <c r="D653" s="161" t="str">
        <f>'PER TRIWULAN'!B648</f>
        <v>SD NEGERI 3 TANGGUNG</v>
      </c>
      <c r="E653" s="136">
        <f>'PER TRIWULAN'!L648</f>
        <v>19575000</v>
      </c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36">
        <f t="shared" si="30"/>
        <v>0</v>
      </c>
      <c r="U653" s="134">
        <f t="shared" si="31"/>
        <v>19575000</v>
      </c>
      <c r="V653" s="168">
        <f t="shared" si="32"/>
        <v>0</v>
      </c>
    </row>
    <row r="654" spans="2:22" hidden="1">
      <c r="B654" s="185">
        <f>'PER TRIWULAN'!A649</f>
        <v>644</v>
      </c>
      <c r="C654" s="160" t="str">
        <f>'PER TRIWULAN'!I649</f>
        <v xml:space="preserve"> Tanggungharjo </v>
      </c>
      <c r="D654" s="161" t="str">
        <f>'PER TRIWULAN'!B649</f>
        <v>SD NEGERI 1 BRABO</v>
      </c>
      <c r="E654" s="136">
        <f>'PER TRIWULAN'!L649</f>
        <v>19865000</v>
      </c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36">
        <f t="shared" si="30"/>
        <v>0</v>
      </c>
      <c r="U654" s="134">
        <f t="shared" si="31"/>
        <v>19865000</v>
      </c>
      <c r="V654" s="168">
        <f t="shared" si="32"/>
        <v>0</v>
      </c>
    </row>
    <row r="655" spans="2:22" hidden="1">
      <c r="B655" s="185">
        <f>'PER TRIWULAN'!A650</f>
        <v>645</v>
      </c>
      <c r="C655" s="160" t="str">
        <f>'PER TRIWULAN'!I650</f>
        <v xml:space="preserve"> Tanggungharjo </v>
      </c>
      <c r="D655" s="161" t="str">
        <f>'PER TRIWULAN'!B650</f>
        <v>SD NEGERI 2 BRABO</v>
      </c>
      <c r="E655" s="136">
        <f>'PER TRIWULAN'!L650</f>
        <v>45820000</v>
      </c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36">
        <f t="shared" si="30"/>
        <v>0</v>
      </c>
      <c r="U655" s="134">
        <f t="shared" si="31"/>
        <v>45820000</v>
      </c>
      <c r="V655" s="168">
        <f t="shared" si="32"/>
        <v>0</v>
      </c>
    </row>
    <row r="656" spans="2:22" hidden="1">
      <c r="B656" s="185">
        <f>'PER TRIWULAN'!A651</f>
        <v>646</v>
      </c>
      <c r="C656" s="160" t="str">
        <f>'PER TRIWULAN'!I651</f>
        <v xml:space="preserve"> Tanggungharjo </v>
      </c>
      <c r="D656" s="161" t="str">
        <f>'PER TRIWULAN'!B651</f>
        <v>SD NEGERI 3 BRABO</v>
      </c>
      <c r="E656" s="136">
        <f>'PER TRIWULAN'!L651</f>
        <v>25955000</v>
      </c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36">
        <f t="shared" si="30"/>
        <v>0</v>
      </c>
      <c r="U656" s="134">
        <f t="shared" si="31"/>
        <v>25955000</v>
      </c>
      <c r="V656" s="168">
        <f t="shared" si="32"/>
        <v>0</v>
      </c>
    </row>
    <row r="657" spans="2:22" hidden="1">
      <c r="B657" s="185">
        <f>'PER TRIWULAN'!A652</f>
        <v>647</v>
      </c>
      <c r="C657" s="160" t="str">
        <f>'PER TRIWULAN'!I652</f>
        <v xml:space="preserve"> Tanggungharjo </v>
      </c>
      <c r="D657" s="161" t="str">
        <f>'PER TRIWULAN'!B652</f>
        <v>SD NEGERI 1 PADANG</v>
      </c>
      <c r="E657" s="136">
        <f>'PER TRIWULAN'!L652</f>
        <v>29725000</v>
      </c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36">
        <f t="shared" si="30"/>
        <v>0</v>
      </c>
      <c r="U657" s="134">
        <f t="shared" si="31"/>
        <v>29725000</v>
      </c>
      <c r="V657" s="168">
        <f t="shared" si="32"/>
        <v>0</v>
      </c>
    </row>
    <row r="658" spans="2:22" hidden="1">
      <c r="B658" s="185">
        <f>'PER TRIWULAN'!A653</f>
        <v>648</v>
      </c>
      <c r="C658" s="160" t="str">
        <f>'PER TRIWULAN'!I653</f>
        <v xml:space="preserve"> Tanggungharjo </v>
      </c>
      <c r="D658" s="161" t="str">
        <f>'PER TRIWULAN'!B653</f>
        <v>SD NEGERI 2 PADANG</v>
      </c>
      <c r="E658" s="136">
        <f>'PER TRIWULAN'!L653</f>
        <v>12615000</v>
      </c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36">
        <f t="shared" si="30"/>
        <v>0</v>
      </c>
      <c r="U658" s="134">
        <f t="shared" si="31"/>
        <v>12615000</v>
      </c>
      <c r="V658" s="168">
        <f t="shared" si="32"/>
        <v>0</v>
      </c>
    </row>
    <row r="659" spans="2:22" hidden="1">
      <c r="B659" s="185">
        <f>'PER TRIWULAN'!A654</f>
        <v>649</v>
      </c>
      <c r="C659" s="160" t="str">
        <f>'PER TRIWULAN'!I654</f>
        <v xml:space="preserve"> Tanggungharjo </v>
      </c>
      <c r="D659" s="161" t="str">
        <f>'PER TRIWULAN'!B654</f>
        <v>SD NEGERI 1 RINGINPITU</v>
      </c>
      <c r="E659" s="136">
        <f>'PER TRIWULAN'!L654</f>
        <v>15225000</v>
      </c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36">
        <f t="shared" si="30"/>
        <v>0</v>
      </c>
      <c r="U659" s="134">
        <f t="shared" si="31"/>
        <v>15225000</v>
      </c>
      <c r="V659" s="168">
        <f t="shared" si="32"/>
        <v>0</v>
      </c>
    </row>
    <row r="660" spans="2:22" hidden="1">
      <c r="B660" s="185">
        <f>'PER TRIWULAN'!A655</f>
        <v>650</v>
      </c>
      <c r="C660" s="160" t="str">
        <f>'PER TRIWULAN'!I655</f>
        <v xml:space="preserve"> Tanggungharjo </v>
      </c>
      <c r="D660" s="161" t="str">
        <f>'PER TRIWULAN'!B655</f>
        <v>SD NEGERI 3 RINGINPITU</v>
      </c>
      <c r="E660" s="136">
        <f>'PER TRIWULAN'!L655</f>
        <v>33930000</v>
      </c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36">
        <f t="shared" si="30"/>
        <v>0</v>
      </c>
      <c r="U660" s="134">
        <f t="shared" si="31"/>
        <v>33930000</v>
      </c>
      <c r="V660" s="168">
        <f t="shared" si="32"/>
        <v>0</v>
      </c>
    </row>
    <row r="661" spans="2:22" hidden="1">
      <c r="B661" s="185">
        <f>'PER TRIWULAN'!A656</f>
        <v>651</v>
      </c>
      <c r="C661" s="160" t="str">
        <f>'PER TRIWULAN'!I656</f>
        <v xml:space="preserve"> Tanggungharjo </v>
      </c>
      <c r="D661" s="161" t="str">
        <f>'PER TRIWULAN'!B656</f>
        <v>SD NEGERI 2 SUGIHMANIK</v>
      </c>
      <c r="E661" s="136">
        <f>'PER TRIWULAN'!L656</f>
        <v>32480000</v>
      </c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36">
        <f t="shared" si="30"/>
        <v>0</v>
      </c>
      <c r="U661" s="134">
        <f t="shared" si="31"/>
        <v>32480000</v>
      </c>
      <c r="V661" s="168">
        <f t="shared" si="32"/>
        <v>0</v>
      </c>
    </row>
    <row r="662" spans="2:22" hidden="1">
      <c r="B662" s="185">
        <f>'PER TRIWULAN'!A657</f>
        <v>652</v>
      </c>
      <c r="C662" s="160" t="str">
        <f>'PER TRIWULAN'!I657</f>
        <v xml:space="preserve"> Tanggungharjo </v>
      </c>
      <c r="D662" s="161" t="str">
        <f>'PER TRIWULAN'!B657</f>
        <v>SD NEGERI 4 SUGIHMANIK</v>
      </c>
      <c r="E662" s="136">
        <f>'PER TRIWULAN'!L657</f>
        <v>33930000</v>
      </c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36">
        <f t="shared" si="30"/>
        <v>0</v>
      </c>
      <c r="U662" s="134">
        <f t="shared" si="31"/>
        <v>33930000</v>
      </c>
      <c r="V662" s="168">
        <f t="shared" si="32"/>
        <v>0</v>
      </c>
    </row>
    <row r="663" spans="2:22" hidden="1">
      <c r="B663" s="185">
        <f>'PER TRIWULAN'!A658</f>
        <v>653</v>
      </c>
      <c r="C663" s="160" t="str">
        <f>'PER TRIWULAN'!I658</f>
        <v xml:space="preserve"> Tanggungharjo </v>
      </c>
      <c r="D663" s="161" t="str">
        <f>'PER TRIWULAN'!B658</f>
        <v>SD NEGERI 1 KALIWENANG</v>
      </c>
      <c r="E663" s="136">
        <f>'PER TRIWULAN'!L658</f>
        <v>14935000</v>
      </c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36">
        <f t="shared" si="30"/>
        <v>0</v>
      </c>
      <c r="U663" s="134">
        <f t="shared" si="31"/>
        <v>14935000</v>
      </c>
      <c r="V663" s="168">
        <f t="shared" si="32"/>
        <v>0</v>
      </c>
    </row>
    <row r="664" spans="2:22" hidden="1">
      <c r="B664" s="185">
        <f>'PER TRIWULAN'!A659</f>
        <v>654</v>
      </c>
      <c r="C664" s="160" t="str">
        <f>'PER TRIWULAN'!I659</f>
        <v xml:space="preserve"> Tanggungharjo </v>
      </c>
      <c r="D664" s="161" t="str">
        <f>'PER TRIWULAN'!B659</f>
        <v>SD NEGERI 2 KALIWENANG</v>
      </c>
      <c r="E664" s="136">
        <f>'PER TRIWULAN'!L659</f>
        <v>18125000</v>
      </c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36">
        <f t="shared" si="30"/>
        <v>0</v>
      </c>
      <c r="U664" s="134">
        <f t="shared" si="31"/>
        <v>18125000</v>
      </c>
      <c r="V664" s="168">
        <f t="shared" si="32"/>
        <v>0</v>
      </c>
    </row>
    <row r="665" spans="2:22" hidden="1">
      <c r="B665" s="185">
        <f>'PER TRIWULAN'!A660</f>
        <v>655</v>
      </c>
      <c r="C665" s="160" t="str">
        <f>'PER TRIWULAN'!I660</f>
        <v xml:space="preserve"> Tanggungharjo </v>
      </c>
      <c r="D665" s="161" t="str">
        <f>'PER TRIWULAN'!B660</f>
        <v>SD NEGERI 1 MRISI</v>
      </c>
      <c r="E665" s="136">
        <f>'PER TRIWULAN'!L660</f>
        <v>18850000</v>
      </c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36">
        <f t="shared" si="30"/>
        <v>0</v>
      </c>
      <c r="U665" s="134">
        <f t="shared" si="31"/>
        <v>18850000</v>
      </c>
      <c r="V665" s="168">
        <f t="shared" si="32"/>
        <v>0</v>
      </c>
    </row>
    <row r="666" spans="2:22" hidden="1">
      <c r="B666" s="185">
        <f>'PER TRIWULAN'!A661</f>
        <v>656</v>
      </c>
      <c r="C666" s="160" t="str">
        <f>'PER TRIWULAN'!I661</f>
        <v xml:space="preserve"> Tanggungharjo </v>
      </c>
      <c r="D666" s="161" t="str">
        <f>'PER TRIWULAN'!B661</f>
        <v>SD NEGERI 2 MRISI</v>
      </c>
      <c r="E666" s="136">
        <f>'PER TRIWULAN'!L661</f>
        <v>30740000</v>
      </c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36">
        <f t="shared" si="30"/>
        <v>0</v>
      </c>
      <c r="U666" s="134">
        <f t="shared" si="31"/>
        <v>30740000</v>
      </c>
      <c r="V666" s="168">
        <f t="shared" si="32"/>
        <v>0</v>
      </c>
    </row>
    <row r="667" spans="2:22" hidden="1">
      <c r="B667" s="185">
        <f>'PER TRIWULAN'!A662</f>
        <v>657</v>
      </c>
      <c r="C667" s="160" t="str">
        <f>'PER TRIWULAN'!I662</f>
        <v xml:space="preserve"> Tanggungharjo </v>
      </c>
      <c r="D667" s="161" t="str">
        <f>'PER TRIWULAN'!B662</f>
        <v>SD NEGERI 1 NGAMBAKREJO</v>
      </c>
      <c r="E667" s="136">
        <f>'PER TRIWULAN'!L662</f>
        <v>20590000</v>
      </c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36">
        <f t="shared" si="30"/>
        <v>0</v>
      </c>
      <c r="U667" s="134">
        <f t="shared" si="31"/>
        <v>20590000</v>
      </c>
      <c r="V667" s="168">
        <f t="shared" si="32"/>
        <v>0</v>
      </c>
    </row>
    <row r="668" spans="2:22" hidden="1">
      <c r="B668" s="185">
        <f>'PER TRIWULAN'!A663</f>
        <v>658</v>
      </c>
      <c r="C668" s="160" t="str">
        <f>'PER TRIWULAN'!I663</f>
        <v xml:space="preserve"> Tanggungharjo </v>
      </c>
      <c r="D668" s="161" t="str">
        <f>'PER TRIWULAN'!B663</f>
        <v>SD NEGERI 2 NGAMBAKREJO</v>
      </c>
      <c r="E668" s="136">
        <f>'PER TRIWULAN'!L663</f>
        <v>25230000</v>
      </c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36">
        <f t="shared" si="30"/>
        <v>0</v>
      </c>
      <c r="U668" s="134">
        <f t="shared" si="31"/>
        <v>25230000</v>
      </c>
      <c r="V668" s="168">
        <f t="shared" si="32"/>
        <v>0</v>
      </c>
    </row>
    <row r="669" spans="2:22" hidden="1">
      <c r="B669" s="185">
        <f>'PER TRIWULAN'!A664</f>
        <v>659</v>
      </c>
      <c r="C669" s="160" t="str">
        <f>'PER TRIWULAN'!I664</f>
        <v xml:space="preserve"> Tanggungharjo </v>
      </c>
      <c r="D669" s="161" t="str">
        <f>'PER TRIWULAN'!B664</f>
        <v>SD NEGERI 3 NGAMBAKREJO</v>
      </c>
      <c r="E669" s="136">
        <f>'PER TRIWULAN'!L664</f>
        <v>16675000</v>
      </c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36">
        <f t="shared" si="30"/>
        <v>0</v>
      </c>
      <c r="U669" s="134">
        <f t="shared" si="31"/>
        <v>16675000</v>
      </c>
      <c r="V669" s="168">
        <f t="shared" si="32"/>
        <v>0</v>
      </c>
    </row>
    <row r="670" spans="2:22" hidden="1">
      <c r="B670" s="185">
        <f>'PER TRIWULAN'!A665</f>
        <v>660</v>
      </c>
      <c r="C670" s="160" t="str">
        <f>'PER TRIWULAN'!I665</f>
        <v xml:space="preserve"> Tanggungharjo </v>
      </c>
      <c r="D670" s="161" t="str">
        <f>'PER TRIWULAN'!B665</f>
        <v>SD KRISTEN KALICERET</v>
      </c>
      <c r="E670" s="136">
        <f>'PER TRIWULAN'!L665</f>
        <v>6670000</v>
      </c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36">
        <f t="shared" si="30"/>
        <v>0</v>
      </c>
      <c r="U670" s="134">
        <f t="shared" si="31"/>
        <v>6670000</v>
      </c>
      <c r="V670" s="168">
        <f t="shared" si="32"/>
        <v>0</v>
      </c>
    </row>
    <row r="671" spans="2:22" hidden="1">
      <c r="B671" s="185">
        <f>'PER TRIWULAN'!A666</f>
        <v>661</v>
      </c>
      <c r="C671" s="160" t="str">
        <f>'PER TRIWULAN'!I666</f>
        <v xml:space="preserve"> Tawangharjo </v>
      </c>
      <c r="D671" s="161" t="str">
        <f>'PER TRIWULAN'!B666</f>
        <v>SD NEGERI 1 GODAN</v>
      </c>
      <c r="E671" s="136">
        <f>'PER TRIWULAN'!L666</f>
        <v>24795000</v>
      </c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36">
        <f t="shared" si="30"/>
        <v>0</v>
      </c>
      <c r="U671" s="134">
        <f t="shared" si="31"/>
        <v>24795000</v>
      </c>
      <c r="V671" s="168">
        <f t="shared" si="32"/>
        <v>0</v>
      </c>
    </row>
    <row r="672" spans="2:22" hidden="1">
      <c r="B672" s="185">
        <f>'PER TRIWULAN'!A667</f>
        <v>662</v>
      </c>
      <c r="C672" s="160" t="str">
        <f>'PER TRIWULAN'!I667</f>
        <v xml:space="preserve"> Tawangharjo </v>
      </c>
      <c r="D672" s="161" t="str">
        <f>'PER TRIWULAN'!B667</f>
        <v>SD NEGERI 1 JONO</v>
      </c>
      <c r="E672" s="136">
        <f>'PER TRIWULAN'!L667</f>
        <v>19575000</v>
      </c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36">
        <f t="shared" si="30"/>
        <v>0</v>
      </c>
      <c r="U672" s="134">
        <f t="shared" si="31"/>
        <v>19575000</v>
      </c>
      <c r="V672" s="168">
        <f t="shared" si="32"/>
        <v>0</v>
      </c>
    </row>
    <row r="673" spans="2:22" hidden="1">
      <c r="B673" s="185">
        <f>'PER TRIWULAN'!A668</f>
        <v>663</v>
      </c>
      <c r="C673" s="160" t="str">
        <f>'PER TRIWULAN'!I668</f>
        <v xml:space="preserve"> Tawangharjo </v>
      </c>
      <c r="D673" s="161" t="str">
        <f>'PER TRIWULAN'!B668</f>
        <v>SD NEGERI 1 KEMADOH BATUR</v>
      </c>
      <c r="E673" s="136">
        <f>'PER TRIWULAN'!L668</f>
        <v>18995000</v>
      </c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36">
        <f t="shared" si="30"/>
        <v>0</v>
      </c>
      <c r="U673" s="134">
        <f t="shared" si="31"/>
        <v>18995000</v>
      </c>
      <c r="V673" s="168">
        <f t="shared" si="32"/>
        <v>0</v>
      </c>
    </row>
    <row r="674" spans="2:22" hidden="1">
      <c r="B674" s="185">
        <f>'PER TRIWULAN'!A669</f>
        <v>664</v>
      </c>
      <c r="C674" s="160" t="str">
        <f>'PER TRIWULAN'!I669</f>
        <v xml:space="preserve"> Tawangharjo </v>
      </c>
      <c r="D674" s="161" t="str">
        <f>'PER TRIWULAN'!B669</f>
        <v>SD NEGERI 1 MAYAHAN</v>
      </c>
      <c r="E674" s="136">
        <f>'PER TRIWULAN'!L669</f>
        <v>22040000</v>
      </c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36">
        <f t="shared" si="30"/>
        <v>0</v>
      </c>
      <c r="U674" s="134">
        <f t="shared" si="31"/>
        <v>22040000</v>
      </c>
      <c r="V674" s="168">
        <f t="shared" si="32"/>
        <v>0</v>
      </c>
    </row>
    <row r="675" spans="2:22" hidden="1">
      <c r="B675" s="185">
        <f>'PER TRIWULAN'!A670</f>
        <v>665</v>
      </c>
      <c r="C675" s="160" t="str">
        <f>'PER TRIWULAN'!I670</f>
        <v xml:space="preserve"> Tawangharjo </v>
      </c>
      <c r="D675" s="161" t="str">
        <f>'PER TRIWULAN'!B670</f>
        <v>SD NEGERI 1 PULONGRAMBE</v>
      </c>
      <c r="E675" s="136">
        <f>'PER TRIWULAN'!L670</f>
        <v>14790000</v>
      </c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36">
        <f t="shared" si="30"/>
        <v>0</v>
      </c>
      <c r="U675" s="134">
        <f t="shared" si="31"/>
        <v>14790000</v>
      </c>
      <c r="V675" s="168">
        <f t="shared" si="32"/>
        <v>0</v>
      </c>
    </row>
    <row r="676" spans="2:22" hidden="1">
      <c r="B676" s="185">
        <f>'PER TRIWULAN'!A671</f>
        <v>666</v>
      </c>
      <c r="C676" s="160" t="str">
        <f>'PER TRIWULAN'!I671</f>
        <v xml:space="preserve"> Tawangharjo </v>
      </c>
      <c r="D676" s="161" t="str">
        <f>'PER TRIWULAN'!B671</f>
        <v>SD NEGERI 1 SELO</v>
      </c>
      <c r="E676" s="136">
        <f>'PER TRIWULAN'!L671</f>
        <v>21170000</v>
      </c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36">
        <f t="shared" si="30"/>
        <v>0</v>
      </c>
      <c r="U676" s="134">
        <f t="shared" si="31"/>
        <v>21170000</v>
      </c>
      <c r="V676" s="168">
        <f t="shared" si="32"/>
        <v>0</v>
      </c>
    </row>
    <row r="677" spans="2:22" hidden="1">
      <c r="B677" s="185">
        <f>'PER TRIWULAN'!A672</f>
        <v>667</v>
      </c>
      <c r="C677" s="160" t="str">
        <f>'PER TRIWULAN'!I672</f>
        <v xml:space="preserve"> Tawangharjo </v>
      </c>
      <c r="D677" s="161" t="str">
        <f>'PER TRIWULAN'!B672</f>
        <v>SD NEGERI 1 TARUB</v>
      </c>
      <c r="E677" s="136">
        <f>'PER TRIWULAN'!L672</f>
        <v>33205000</v>
      </c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36">
        <f t="shared" si="30"/>
        <v>0</v>
      </c>
      <c r="U677" s="134">
        <f t="shared" si="31"/>
        <v>33205000</v>
      </c>
      <c r="V677" s="168">
        <f t="shared" si="32"/>
        <v>0</v>
      </c>
    </row>
    <row r="678" spans="2:22" hidden="1">
      <c r="B678" s="185">
        <f>'PER TRIWULAN'!A673</f>
        <v>668</v>
      </c>
      <c r="C678" s="160" t="str">
        <f>'PER TRIWULAN'!I673</f>
        <v xml:space="preserve"> Tawangharjo </v>
      </c>
      <c r="D678" s="161" t="str">
        <f>'PER TRIWULAN'!B673</f>
        <v>SD NEGERI 1 TAWANGHARJO</v>
      </c>
      <c r="E678" s="136">
        <f>'PER TRIWULAN'!L673</f>
        <v>30885000</v>
      </c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36">
        <f t="shared" si="30"/>
        <v>0</v>
      </c>
      <c r="U678" s="134">
        <f t="shared" si="31"/>
        <v>30885000</v>
      </c>
      <c r="V678" s="168">
        <f t="shared" si="32"/>
        <v>0</v>
      </c>
    </row>
    <row r="679" spans="2:22" hidden="1">
      <c r="B679" s="185">
        <f>'PER TRIWULAN'!A674</f>
        <v>669</v>
      </c>
      <c r="C679" s="160" t="str">
        <f>'PER TRIWULAN'!I674</f>
        <v xml:space="preserve"> Tawangharjo </v>
      </c>
      <c r="D679" s="161" t="str">
        <f>'PER TRIWULAN'!B674</f>
        <v>SD NEGERI 1PLOSOREJO</v>
      </c>
      <c r="E679" s="136">
        <f>'PER TRIWULAN'!L674</f>
        <v>36250000</v>
      </c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36">
        <f t="shared" si="30"/>
        <v>0</v>
      </c>
      <c r="U679" s="134">
        <f t="shared" si="31"/>
        <v>36250000</v>
      </c>
      <c r="V679" s="168">
        <f t="shared" si="32"/>
        <v>0</v>
      </c>
    </row>
    <row r="680" spans="2:22" hidden="1">
      <c r="B680" s="185">
        <f>'PER TRIWULAN'!A675</f>
        <v>670</v>
      </c>
      <c r="C680" s="160" t="str">
        <f>'PER TRIWULAN'!I675</f>
        <v xml:space="preserve"> Tawangharjo </v>
      </c>
      <c r="D680" s="161" t="str">
        <f>'PER TRIWULAN'!B675</f>
        <v>SD NEGERI 2 GODAN</v>
      </c>
      <c r="E680" s="136">
        <f>'PER TRIWULAN'!L675</f>
        <v>23635000</v>
      </c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36">
        <f t="shared" si="30"/>
        <v>0</v>
      </c>
      <c r="U680" s="134">
        <f t="shared" si="31"/>
        <v>23635000</v>
      </c>
      <c r="V680" s="168">
        <f t="shared" si="32"/>
        <v>0</v>
      </c>
    </row>
    <row r="681" spans="2:22" hidden="1">
      <c r="B681" s="185">
        <f>'PER TRIWULAN'!A676</f>
        <v>671</v>
      </c>
      <c r="C681" s="160" t="str">
        <f>'PER TRIWULAN'!I676</f>
        <v xml:space="preserve"> Tawangharjo </v>
      </c>
      <c r="D681" s="161" t="str">
        <f>'PER TRIWULAN'!B676</f>
        <v>SD NEGERI 2 JONO</v>
      </c>
      <c r="E681" s="136">
        <f>'PER TRIWULAN'!L676</f>
        <v>20300000</v>
      </c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36">
        <f t="shared" si="30"/>
        <v>0</v>
      </c>
      <c r="U681" s="134">
        <f t="shared" si="31"/>
        <v>20300000</v>
      </c>
      <c r="V681" s="168">
        <f t="shared" si="32"/>
        <v>0</v>
      </c>
    </row>
    <row r="682" spans="2:22" hidden="1">
      <c r="B682" s="185">
        <f>'PER TRIWULAN'!A677</f>
        <v>672</v>
      </c>
      <c r="C682" s="160" t="str">
        <f>'PER TRIWULAN'!I677</f>
        <v xml:space="preserve"> Tawangharjo </v>
      </c>
      <c r="D682" s="161" t="str">
        <f>'PER TRIWULAN'!B677</f>
        <v>SD NEGERI 2 MAYAHAN</v>
      </c>
      <c r="E682" s="136">
        <f>'PER TRIWULAN'!L677</f>
        <v>39875000</v>
      </c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36">
        <f t="shared" si="30"/>
        <v>0</v>
      </c>
      <c r="U682" s="134">
        <f t="shared" si="31"/>
        <v>39875000</v>
      </c>
      <c r="V682" s="168">
        <f t="shared" si="32"/>
        <v>0</v>
      </c>
    </row>
    <row r="683" spans="2:22" hidden="1">
      <c r="B683" s="185">
        <f>'PER TRIWULAN'!A678</f>
        <v>673</v>
      </c>
      <c r="C683" s="160" t="str">
        <f>'PER TRIWULAN'!I678</f>
        <v xml:space="preserve"> Tawangharjo </v>
      </c>
      <c r="D683" s="161" t="str">
        <f>'PER TRIWULAN'!B678</f>
        <v>SD NEGERI 2 PLOSOREJO</v>
      </c>
      <c r="E683" s="136">
        <f>'PER TRIWULAN'!L678</f>
        <v>30450000</v>
      </c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36">
        <f t="shared" si="30"/>
        <v>0</v>
      </c>
      <c r="U683" s="134">
        <f t="shared" si="31"/>
        <v>30450000</v>
      </c>
      <c r="V683" s="168">
        <f t="shared" si="32"/>
        <v>0</v>
      </c>
    </row>
    <row r="684" spans="2:22" hidden="1">
      <c r="B684" s="185">
        <f>'PER TRIWULAN'!A679</f>
        <v>674</v>
      </c>
      <c r="C684" s="160" t="str">
        <f>'PER TRIWULAN'!I679</f>
        <v xml:space="preserve"> Tawangharjo </v>
      </c>
      <c r="D684" s="161" t="str">
        <f>'PER TRIWULAN'!B679</f>
        <v>SD NEGERI 2 POJOK</v>
      </c>
      <c r="E684" s="136">
        <f>'PER TRIWULAN'!L679</f>
        <v>13195000</v>
      </c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36">
        <f t="shared" si="30"/>
        <v>0</v>
      </c>
      <c r="U684" s="134">
        <f t="shared" si="31"/>
        <v>13195000</v>
      </c>
      <c r="V684" s="168">
        <f t="shared" si="32"/>
        <v>0</v>
      </c>
    </row>
    <row r="685" spans="2:22" hidden="1">
      <c r="B685" s="185">
        <f>'PER TRIWULAN'!A680</f>
        <v>675</v>
      </c>
      <c r="C685" s="160" t="str">
        <f>'PER TRIWULAN'!I680</f>
        <v xml:space="preserve"> Tawangharjo </v>
      </c>
      <c r="D685" s="161" t="str">
        <f>'PER TRIWULAN'!B680</f>
        <v>SD NEGERI 2 SELO</v>
      </c>
      <c r="E685" s="136">
        <f>'PER TRIWULAN'!L680</f>
        <v>17835000</v>
      </c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36">
        <f t="shared" si="30"/>
        <v>0</v>
      </c>
      <c r="U685" s="134">
        <f t="shared" si="31"/>
        <v>17835000</v>
      </c>
      <c r="V685" s="168">
        <f t="shared" si="32"/>
        <v>0</v>
      </c>
    </row>
    <row r="686" spans="2:22" hidden="1">
      <c r="B686" s="185">
        <f>'PER TRIWULAN'!A681</f>
        <v>676</v>
      </c>
      <c r="C686" s="160" t="str">
        <f>'PER TRIWULAN'!I681</f>
        <v xml:space="preserve"> Tawangharjo </v>
      </c>
      <c r="D686" s="161" t="str">
        <f>'PER TRIWULAN'!B681</f>
        <v>SD NEGERI 3 JONO</v>
      </c>
      <c r="E686" s="136">
        <f>'PER TRIWULAN'!L681</f>
        <v>7830000</v>
      </c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36">
        <f t="shared" si="30"/>
        <v>0</v>
      </c>
      <c r="U686" s="134">
        <f t="shared" si="31"/>
        <v>7830000</v>
      </c>
      <c r="V686" s="168">
        <f t="shared" si="32"/>
        <v>0</v>
      </c>
    </row>
    <row r="687" spans="2:22" hidden="1">
      <c r="B687" s="185">
        <f>'PER TRIWULAN'!A682</f>
        <v>677</v>
      </c>
      <c r="C687" s="160" t="str">
        <f>'PER TRIWULAN'!I682</f>
        <v xml:space="preserve"> Tawangharjo </v>
      </c>
      <c r="D687" s="161" t="str">
        <f>'PER TRIWULAN'!B682</f>
        <v>SD NEGERI 3 KEMADOHBATUR</v>
      </c>
      <c r="E687" s="136">
        <f>'PER TRIWULAN'!L682</f>
        <v>16530000</v>
      </c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36">
        <f t="shared" si="30"/>
        <v>0</v>
      </c>
      <c r="U687" s="134">
        <f t="shared" si="31"/>
        <v>16530000</v>
      </c>
      <c r="V687" s="168">
        <f t="shared" si="32"/>
        <v>0</v>
      </c>
    </row>
    <row r="688" spans="2:22" hidden="1">
      <c r="B688" s="185">
        <f>'PER TRIWULAN'!A683</f>
        <v>678</v>
      </c>
      <c r="C688" s="160" t="str">
        <f>'PER TRIWULAN'!I683</f>
        <v xml:space="preserve"> Tawangharjo </v>
      </c>
      <c r="D688" s="161" t="str">
        <f>'PER TRIWULAN'!B683</f>
        <v>SD NEGERI 3 MAYAHAN</v>
      </c>
      <c r="E688" s="136">
        <f>'PER TRIWULAN'!L683</f>
        <v>20010000</v>
      </c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36">
        <f t="shared" si="30"/>
        <v>0</v>
      </c>
      <c r="U688" s="134">
        <f t="shared" si="31"/>
        <v>20010000</v>
      </c>
      <c r="V688" s="168">
        <f t="shared" si="32"/>
        <v>0</v>
      </c>
    </row>
    <row r="689" spans="2:22" hidden="1">
      <c r="B689" s="185">
        <f>'PER TRIWULAN'!A684</f>
        <v>679</v>
      </c>
      <c r="C689" s="160" t="str">
        <f>'PER TRIWULAN'!I684</f>
        <v xml:space="preserve"> Tawangharjo </v>
      </c>
      <c r="D689" s="161" t="str">
        <f>'PER TRIWULAN'!B684</f>
        <v>SD NEGERI 3 PLOSOREJO</v>
      </c>
      <c r="E689" s="136">
        <f>'PER TRIWULAN'!L684</f>
        <v>31320000</v>
      </c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36">
        <f t="shared" si="30"/>
        <v>0</v>
      </c>
      <c r="U689" s="134">
        <f t="shared" si="31"/>
        <v>31320000</v>
      </c>
      <c r="V689" s="168">
        <f t="shared" si="32"/>
        <v>0</v>
      </c>
    </row>
    <row r="690" spans="2:22" hidden="1">
      <c r="B690" s="185">
        <f>'PER TRIWULAN'!A685</f>
        <v>680</v>
      </c>
      <c r="C690" s="160" t="str">
        <f>'PER TRIWULAN'!I685</f>
        <v xml:space="preserve"> Tawangharjo </v>
      </c>
      <c r="D690" s="161" t="str">
        <f>'PER TRIWULAN'!B685</f>
        <v>SD NEGERI 3 POJOK</v>
      </c>
      <c r="E690" s="136">
        <f>'PER TRIWULAN'!L685</f>
        <v>17400000</v>
      </c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36">
        <f t="shared" si="30"/>
        <v>0</v>
      </c>
      <c r="U690" s="134">
        <f t="shared" si="31"/>
        <v>17400000</v>
      </c>
      <c r="V690" s="168">
        <f t="shared" si="32"/>
        <v>0</v>
      </c>
    </row>
    <row r="691" spans="2:22" hidden="1">
      <c r="B691" s="185">
        <f>'PER TRIWULAN'!A686</f>
        <v>681</v>
      </c>
      <c r="C691" s="160" t="str">
        <f>'PER TRIWULAN'!I686</f>
        <v xml:space="preserve"> Tawangharjo </v>
      </c>
      <c r="D691" s="161" t="str">
        <f>'PER TRIWULAN'!B686</f>
        <v>SD NEGERI 3 SELO</v>
      </c>
      <c r="E691" s="136">
        <f>'PER TRIWULAN'!L686</f>
        <v>31900000</v>
      </c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36">
        <f t="shared" si="30"/>
        <v>0</v>
      </c>
      <c r="U691" s="134">
        <f t="shared" si="31"/>
        <v>31900000</v>
      </c>
      <c r="V691" s="168">
        <f t="shared" si="32"/>
        <v>0</v>
      </c>
    </row>
    <row r="692" spans="2:22" hidden="1">
      <c r="B692" s="185">
        <f>'PER TRIWULAN'!A687</f>
        <v>682</v>
      </c>
      <c r="C692" s="160" t="str">
        <f>'PER TRIWULAN'!I687</f>
        <v xml:space="preserve"> Tawangharjo </v>
      </c>
      <c r="D692" s="161" t="str">
        <f>'PER TRIWULAN'!B687</f>
        <v>SD NEGERI 3 TARUB</v>
      </c>
      <c r="E692" s="136">
        <f>'PER TRIWULAN'!L687</f>
        <v>32045000</v>
      </c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36">
        <f t="shared" si="30"/>
        <v>0</v>
      </c>
      <c r="U692" s="134" t="s">
        <v>1905</v>
      </c>
      <c r="V692" s="168">
        <f t="shared" si="32"/>
        <v>0</v>
      </c>
    </row>
    <row r="693" spans="2:22" hidden="1">
      <c r="B693" s="185">
        <f>'PER TRIWULAN'!A688</f>
        <v>683</v>
      </c>
      <c r="C693" s="160" t="str">
        <f>'PER TRIWULAN'!I688</f>
        <v xml:space="preserve"> Tawangharjo </v>
      </c>
      <c r="D693" s="161" t="str">
        <f>'PER TRIWULAN'!B688</f>
        <v>SD NEGERI 3 TAWANGHARJO</v>
      </c>
      <c r="E693" s="136">
        <f>'PER TRIWULAN'!L688</f>
        <v>28565000</v>
      </c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36">
        <f t="shared" si="30"/>
        <v>0</v>
      </c>
      <c r="U693" s="134">
        <f t="shared" si="31"/>
        <v>28565000</v>
      </c>
      <c r="V693" s="168">
        <f t="shared" si="32"/>
        <v>0</v>
      </c>
    </row>
    <row r="694" spans="2:22" hidden="1">
      <c r="B694" s="185">
        <f>'PER TRIWULAN'!A689</f>
        <v>684</v>
      </c>
      <c r="C694" s="160" t="str">
        <f>'PER TRIWULAN'!I689</f>
        <v xml:space="preserve"> Tawangharjo </v>
      </c>
      <c r="D694" s="161" t="str">
        <f>'PER TRIWULAN'!B689</f>
        <v>SD NEGERI 4 JONO</v>
      </c>
      <c r="E694" s="136">
        <f>'PER TRIWULAN'!L689</f>
        <v>22475000</v>
      </c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36">
        <f t="shared" si="30"/>
        <v>0</v>
      </c>
      <c r="U694" s="134">
        <f t="shared" si="31"/>
        <v>22475000</v>
      </c>
      <c r="V694" s="168">
        <f t="shared" si="32"/>
        <v>0</v>
      </c>
    </row>
    <row r="695" spans="2:22" hidden="1">
      <c r="B695" s="185">
        <f>'PER TRIWULAN'!A690</f>
        <v>685</v>
      </c>
      <c r="C695" s="160" t="str">
        <f>'PER TRIWULAN'!I690</f>
        <v xml:space="preserve"> Tawangharjo </v>
      </c>
      <c r="D695" s="161" t="str">
        <f>'PER TRIWULAN'!B690</f>
        <v>SD NEGERI 4 SELO</v>
      </c>
      <c r="E695" s="136">
        <f>'PER TRIWULAN'!L690</f>
        <v>7395000</v>
      </c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36">
        <f t="shared" si="30"/>
        <v>0</v>
      </c>
      <c r="U695" s="134">
        <f t="shared" si="31"/>
        <v>7395000</v>
      </c>
      <c r="V695" s="168">
        <f t="shared" si="32"/>
        <v>0</v>
      </c>
    </row>
    <row r="696" spans="2:22" hidden="1">
      <c r="B696" s="185">
        <f>'PER TRIWULAN'!A691</f>
        <v>686</v>
      </c>
      <c r="C696" s="160" t="str">
        <f>'PER TRIWULAN'!I691</f>
        <v xml:space="preserve"> Tawangharjo </v>
      </c>
      <c r="D696" s="161" t="str">
        <f>'PER TRIWULAN'!B691</f>
        <v>SD NEGERI 2 TARUB</v>
      </c>
      <c r="E696" s="136">
        <f>'PER TRIWULAN'!L691</f>
        <v>34945000</v>
      </c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36">
        <f t="shared" si="30"/>
        <v>0</v>
      </c>
      <c r="U696" s="134">
        <f t="shared" si="31"/>
        <v>34945000</v>
      </c>
      <c r="V696" s="168">
        <f t="shared" si="32"/>
        <v>0</v>
      </c>
    </row>
    <row r="697" spans="2:22" hidden="1">
      <c r="B697" s="185">
        <f>'PER TRIWULAN'!A692</f>
        <v>687</v>
      </c>
      <c r="C697" s="160" t="str">
        <f>'PER TRIWULAN'!I692</f>
        <v xml:space="preserve"> Tawangharjo </v>
      </c>
      <c r="D697" s="161" t="str">
        <f>'PER TRIWULAN'!B692</f>
        <v>SD NEGERI 3 GODAN</v>
      </c>
      <c r="E697" s="136">
        <f>'PER TRIWULAN'!L692</f>
        <v>21605000</v>
      </c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36">
        <f t="shared" si="30"/>
        <v>0</v>
      </c>
      <c r="U697" s="134">
        <f t="shared" si="31"/>
        <v>21605000</v>
      </c>
      <c r="V697" s="168">
        <f t="shared" si="32"/>
        <v>0</v>
      </c>
    </row>
    <row r="698" spans="2:22" hidden="1">
      <c r="B698" s="185">
        <f>'PER TRIWULAN'!A693</f>
        <v>688</v>
      </c>
      <c r="C698" s="160" t="str">
        <f>'PER TRIWULAN'!I693</f>
        <v xml:space="preserve"> Tawangharjo </v>
      </c>
      <c r="D698" s="161" t="str">
        <f>'PER TRIWULAN'!B693</f>
        <v>SD NEGERI 4 GODAN</v>
      </c>
      <c r="E698" s="136">
        <f>'PER TRIWULAN'!L693</f>
        <v>20880000</v>
      </c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36">
        <f t="shared" si="30"/>
        <v>0</v>
      </c>
      <c r="U698" s="134">
        <f t="shared" si="31"/>
        <v>20880000</v>
      </c>
      <c r="V698" s="168">
        <f t="shared" si="32"/>
        <v>0</v>
      </c>
    </row>
    <row r="699" spans="2:22" hidden="1">
      <c r="B699" s="185">
        <f>'PER TRIWULAN'!A694</f>
        <v>689</v>
      </c>
      <c r="C699" s="160" t="str">
        <f>'PER TRIWULAN'!I694</f>
        <v xml:space="preserve"> Tawangharjo </v>
      </c>
      <c r="D699" s="161" t="str">
        <f>'PER TRIWULAN'!B694</f>
        <v>SD NEGERI 2 KEMADOHBATUR</v>
      </c>
      <c r="E699" s="136">
        <f>'PER TRIWULAN'!L694</f>
        <v>27115000</v>
      </c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36">
        <f t="shared" si="30"/>
        <v>0</v>
      </c>
      <c r="U699" s="134">
        <f t="shared" si="31"/>
        <v>27115000</v>
      </c>
      <c r="V699" s="168">
        <f t="shared" si="32"/>
        <v>0</v>
      </c>
    </row>
    <row r="700" spans="2:22" hidden="1">
      <c r="B700" s="185">
        <f>'PER TRIWULAN'!A695</f>
        <v>690</v>
      </c>
      <c r="C700" s="160" t="str">
        <f>'PER TRIWULAN'!I695</f>
        <v xml:space="preserve"> Tawangharjo </v>
      </c>
      <c r="D700" s="161" t="str">
        <f>'PER TRIWULAN'!B695</f>
        <v>SD NEGERI 1 POJOK</v>
      </c>
      <c r="E700" s="136">
        <f>'PER TRIWULAN'!L695</f>
        <v>19285000</v>
      </c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36">
        <f t="shared" si="30"/>
        <v>0</v>
      </c>
      <c r="U700" s="134">
        <f t="shared" si="31"/>
        <v>19285000</v>
      </c>
      <c r="V700" s="168">
        <f t="shared" si="32"/>
        <v>0</v>
      </c>
    </row>
    <row r="701" spans="2:22" hidden="1">
      <c r="B701" s="185">
        <f>'PER TRIWULAN'!A696</f>
        <v>691</v>
      </c>
      <c r="C701" s="160" t="str">
        <f>'PER TRIWULAN'!I696</f>
        <v xml:space="preserve"> Tawangharjo </v>
      </c>
      <c r="D701" s="161" t="str">
        <f>'PER TRIWULAN'!B696</f>
        <v>SD NEGERI 2 PULONGRAMBE</v>
      </c>
      <c r="E701" s="136">
        <f>'PER TRIWULAN'!L696</f>
        <v>21750000</v>
      </c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36">
        <f t="shared" si="30"/>
        <v>0</v>
      </c>
      <c r="U701" s="134">
        <f t="shared" si="31"/>
        <v>21750000</v>
      </c>
      <c r="V701" s="168">
        <f t="shared" si="32"/>
        <v>0</v>
      </c>
    </row>
    <row r="702" spans="2:22" hidden="1">
      <c r="B702" s="185">
        <f>'PER TRIWULAN'!A697</f>
        <v>692</v>
      </c>
      <c r="C702" s="160" t="str">
        <f>'PER TRIWULAN'!I697</f>
        <v xml:space="preserve"> Tegowanu </v>
      </c>
      <c r="D702" s="161" t="str">
        <f>'PER TRIWULAN'!B697</f>
        <v>SD NEGERI 1 CANGKRING</v>
      </c>
      <c r="E702" s="136">
        <f>'PER TRIWULAN'!L697</f>
        <v>33350000</v>
      </c>
      <c r="F702" s="146">
        <v>33350000</v>
      </c>
      <c r="G702" s="146">
        <v>1719500</v>
      </c>
      <c r="H702" s="146"/>
      <c r="I702" s="146">
        <v>4715000</v>
      </c>
      <c r="J702" s="146">
        <v>6207600</v>
      </c>
      <c r="K702" s="146">
        <v>5343100</v>
      </c>
      <c r="L702" s="146">
        <v>2354500</v>
      </c>
      <c r="M702" s="146">
        <v>3249500</v>
      </c>
      <c r="N702" s="146">
        <v>3450000</v>
      </c>
      <c r="O702" s="146">
        <v>1605000</v>
      </c>
      <c r="P702" s="146"/>
      <c r="Q702" s="146">
        <v>675000</v>
      </c>
      <c r="R702" s="146"/>
      <c r="S702" s="146">
        <v>2200000</v>
      </c>
      <c r="T702" s="136">
        <f t="shared" si="30"/>
        <v>31519200</v>
      </c>
      <c r="U702" s="134">
        <f t="shared" si="31"/>
        <v>0</v>
      </c>
      <c r="V702" s="168">
        <f t="shared" si="32"/>
        <v>1830800</v>
      </c>
    </row>
    <row r="703" spans="2:22" hidden="1">
      <c r="B703" s="185">
        <f>'PER TRIWULAN'!A698</f>
        <v>693</v>
      </c>
      <c r="C703" s="160" t="str">
        <f>'PER TRIWULAN'!I698</f>
        <v xml:space="preserve"> Tegowanu </v>
      </c>
      <c r="D703" s="161" t="str">
        <f>'PER TRIWULAN'!B698</f>
        <v>SD NEGERI 1 KEBONAGUNG</v>
      </c>
      <c r="E703" s="136">
        <f>'PER TRIWULAN'!L698</f>
        <v>21605000</v>
      </c>
      <c r="F703" s="146">
        <v>21605000</v>
      </c>
      <c r="G703" s="146">
        <v>4119500</v>
      </c>
      <c r="H703" s="146"/>
      <c r="I703" s="146">
        <v>4500000</v>
      </c>
      <c r="J703" s="146">
        <v>1780000</v>
      </c>
      <c r="K703" s="146">
        <v>3250000</v>
      </c>
      <c r="L703" s="146">
        <v>700000</v>
      </c>
      <c r="M703" s="146">
        <v>1250000</v>
      </c>
      <c r="N703" s="146">
        <v>2550000</v>
      </c>
      <c r="O703" s="146">
        <v>987500</v>
      </c>
      <c r="P703" s="146"/>
      <c r="Q703" s="146">
        <v>1312500</v>
      </c>
      <c r="R703" s="146"/>
      <c r="S703" s="146">
        <v>1550000</v>
      </c>
      <c r="T703" s="136">
        <f t="shared" si="30"/>
        <v>21999500</v>
      </c>
      <c r="U703" s="134">
        <f t="shared" si="31"/>
        <v>0</v>
      </c>
      <c r="V703" s="168">
        <f t="shared" si="32"/>
        <v>-394500</v>
      </c>
    </row>
    <row r="704" spans="2:22" hidden="1">
      <c r="B704" s="185">
        <f>'PER TRIWULAN'!A699</f>
        <v>694</v>
      </c>
      <c r="C704" s="160" t="str">
        <f>'PER TRIWULAN'!I699</f>
        <v xml:space="preserve"> Tegowanu </v>
      </c>
      <c r="D704" s="161" t="str">
        <f>'PER TRIWULAN'!B699</f>
        <v>SD NEGERI 1 KEDUNGWUNGU</v>
      </c>
      <c r="E704" s="136">
        <f>'PER TRIWULAN'!L699</f>
        <v>25375000</v>
      </c>
      <c r="F704" s="146">
        <v>25375000</v>
      </c>
      <c r="G704" s="146"/>
      <c r="H704" s="146"/>
      <c r="I704" s="146">
        <v>3786250</v>
      </c>
      <c r="J704" s="146">
        <v>4284200</v>
      </c>
      <c r="K704" s="146">
        <v>6633400</v>
      </c>
      <c r="L704" s="146">
        <v>989954</v>
      </c>
      <c r="M704" s="146">
        <v>6245500</v>
      </c>
      <c r="N704" s="146">
        <v>1650000</v>
      </c>
      <c r="O704" s="146">
        <v>635100</v>
      </c>
      <c r="P704" s="146"/>
      <c r="Q704" s="146">
        <v>425000</v>
      </c>
      <c r="R704" s="146"/>
      <c r="S704" s="146"/>
      <c r="T704" s="136">
        <f t="shared" si="30"/>
        <v>24649404</v>
      </c>
      <c r="U704" s="134">
        <f t="shared" si="31"/>
        <v>0</v>
      </c>
      <c r="V704" s="168">
        <f t="shared" si="32"/>
        <v>725596</v>
      </c>
    </row>
    <row r="705" spans="2:22" hidden="1">
      <c r="B705" s="185">
        <f>'PER TRIWULAN'!A700</f>
        <v>695</v>
      </c>
      <c r="C705" s="160" t="str">
        <f>'PER TRIWULAN'!I700</f>
        <v xml:space="preserve"> Tegowanu </v>
      </c>
      <c r="D705" s="161" t="str">
        <f>'PER TRIWULAN'!B700</f>
        <v>SD NEGERI 1 KEJAWAN</v>
      </c>
      <c r="E705" s="136">
        <f>'PER TRIWULAN'!L700</f>
        <v>26825000</v>
      </c>
      <c r="F705" s="146">
        <v>26825000</v>
      </c>
      <c r="G705" s="146"/>
      <c r="H705" s="146"/>
      <c r="I705" s="146">
        <v>6276200</v>
      </c>
      <c r="J705" s="146">
        <v>2670000</v>
      </c>
      <c r="K705" s="146">
        <v>5019000</v>
      </c>
      <c r="L705" s="146">
        <v>1688800</v>
      </c>
      <c r="M705" s="146">
        <v>2790000</v>
      </c>
      <c r="N705" s="146">
        <v>4500000</v>
      </c>
      <c r="O705" s="146">
        <v>1471000</v>
      </c>
      <c r="P705" s="146">
        <v>200000</v>
      </c>
      <c r="Q705" s="146">
        <v>1350000</v>
      </c>
      <c r="R705" s="146">
        <v>860000</v>
      </c>
      <c r="S705" s="146"/>
      <c r="T705" s="136">
        <f t="shared" si="30"/>
        <v>26825000</v>
      </c>
      <c r="U705" s="134">
        <f t="shared" si="31"/>
        <v>0</v>
      </c>
      <c r="V705" s="168">
        <f t="shared" si="32"/>
        <v>0</v>
      </c>
    </row>
    <row r="706" spans="2:22" hidden="1">
      <c r="B706" s="185">
        <f>'PER TRIWULAN'!A701</f>
        <v>696</v>
      </c>
      <c r="C706" s="160" t="str">
        <f>'PER TRIWULAN'!I701</f>
        <v xml:space="preserve"> Tegowanu </v>
      </c>
      <c r="D706" s="161" t="str">
        <f>'PER TRIWULAN'!B701</f>
        <v>SD NEGERI 1 MANGUNSARI</v>
      </c>
      <c r="E706" s="136">
        <f>'PER TRIWULAN'!L701</f>
        <v>16530000</v>
      </c>
      <c r="F706" s="146">
        <v>16530000</v>
      </c>
      <c r="G706" s="146"/>
      <c r="H706" s="146"/>
      <c r="I706" s="146"/>
      <c r="J706" s="146">
        <v>3422400</v>
      </c>
      <c r="K706" s="146">
        <v>2396600</v>
      </c>
      <c r="L706" s="146">
        <v>419900</v>
      </c>
      <c r="M706" s="146">
        <v>332000</v>
      </c>
      <c r="N706" s="146">
        <v>3000000</v>
      </c>
      <c r="O706" s="146">
        <v>595000</v>
      </c>
      <c r="P706" s="146"/>
      <c r="Q706" s="146">
        <v>240000</v>
      </c>
      <c r="R706" s="146"/>
      <c r="S706" s="146">
        <v>6192449</v>
      </c>
      <c r="T706" s="136">
        <f t="shared" si="30"/>
        <v>16598349</v>
      </c>
      <c r="U706" s="134">
        <f t="shared" si="31"/>
        <v>0</v>
      </c>
      <c r="V706" s="168">
        <f t="shared" si="32"/>
        <v>-68349</v>
      </c>
    </row>
    <row r="707" spans="2:22" hidden="1">
      <c r="B707" s="185">
        <f>'PER TRIWULAN'!A702</f>
        <v>697</v>
      </c>
      <c r="C707" s="160" t="str">
        <f>'PER TRIWULAN'!I702</f>
        <v xml:space="preserve"> Tegowanu </v>
      </c>
      <c r="D707" s="161" t="str">
        <f>'PER TRIWULAN'!B702</f>
        <v>SD NEGERI 1 MEDANI</v>
      </c>
      <c r="E707" s="136">
        <f>'PER TRIWULAN'!L702</f>
        <v>27405000</v>
      </c>
      <c r="F707" s="146">
        <v>27405000</v>
      </c>
      <c r="G707" s="146">
        <v>66500</v>
      </c>
      <c r="H707" s="146">
        <v>433000</v>
      </c>
      <c r="I707" s="146">
        <v>9443600</v>
      </c>
      <c r="J707" s="146">
        <v>4957200</v>
      </c>
      <c r="K707" s="146">
        <v>3044100</v>
      </c>
      <c r="L707" s="146">
        <v>146100</v>
      </c>
      <c r="M707" s="146"/>
      <c r="N707" s="146">
        <v>3900000</v>
      </c>
      <c r="O707" s="146">
        <v>2035500</v>
      </c>
      <c r="P707" s="146"/>
      <c r="Q707" s="146">
        <v>1800000</v>
      </c>
      <c r="R707" s="146"/>
      <c r="S707" s="146">
        <v>1574000</v>
      </c>
      <c r="T707" s="136">
        <f t="shared" si="30"/>
        <v>27400000</v>
      </c>
      <c r="U707" s="134">
        <f t="shared" si="31"/>
        <v>0</v>
      </c>
      <c r="V707" s="168">
        <f t="shared" si="32"/>
        <v>5000</v>
      </c>
    </row>
    <row r="708" spans="2:22" hidden="1">
      <c r="B708" s="185">
        <f>'PER TRIWULAN'!A703</f>
        <v>698</v>
      </c>
      <c r="C708" s="160" t="str">
        <f>'PER TRIWULAN'!I703</f>
        <v xml:space="preserve"> Tegowanu </v>
      </c>
      <c r="D708" s="161" t="str">
        <f>'PER TRIWULAN'!B703</f>
        <v>SD NEGERI 1 SUKOREJO</v>
      </c>
      <c r="E708" s="136">
        <f>'PER TRIWULAN'!L703</f>
        <v>22910000</v>
      </c>
      <c r="F708" s="146">
        <v>22910000</v>
      </c>
      <c r="G708" s="146">
        <v>25000</v>
      </c>
      <c r="H708" s="146"/>
      <c r="I708" s="146">
        <v>975000</v>
      </c>
      <c r="J708" s="146">
        <v>1819400</v>
      </c>
      <c r="K708" s="146">
        <v>2150200</v>
      </c>
      <c r="L708" s="146"/>
      <c r="M708" s="146">
        <v>4311000</v>
      </c>
      <c r="N708" s="146">
        <v>4500000</v>
      </c>
      <c r="O708" s="146">
        <v>284400</v>
      </c>
      <c r="P708" s="146"/>
      <c r="Q708" s="146">
        <v>1400000</v>
      </c>
      <c r="R708" s="146">
        <v>550000</v>
      </c>
      <c r="S708" s="146">
        <v>6852900</v>
      </c>
      <c r="T708" s="136">
        <f t="shared" si="30"/>
        <v>22867900</v>
      </c>
      <c r="U708" s="134">
        <f t="shared" si="31"/>
        <v>0</v>
      </c>
      <c r="V708" s="168">
        <f t="shared" si="32"/>
        <v>42100</v>
      </c>
    </row>
    <row r="709" spans="2:22" hidden="1">
      <c r="B709" s="185">
        <f>'PER TRIWULAN'!A704</f>
        <v>699</v>
      </c>
      <c r="C709" s="160" t="str">
        <f>'PER TRIWULAN'!I704</f>
        <v xml:space="preserve"> Tegowanu </v>
      </c>
      <c r="D709" s="161" t="str">
        <f>'PER TRIWULAN'!B704</f>
        <v>SD NEGERI 1 TAJEMSARI</v>
      </c>
      <c r="E709" s="136">
        <f>'PER TRIWULAN'!L704</f>
        <v>26245000</v>
      </c>
      <c r="F709" s="146">
        <v>26245000</v>
      </c>
      <c r="G709" s="146">
        <v>2083250</v>
      </c>
      <c r="H709" s="146"/>
      <c r="I709" s="146">
        <v>6871000</v>
      </c>
      <c r="J709" s="146">
        <v>1488600</v>
      </c>
      <c r="K709" s="146">
        <v>2796700</v>
      </c>
      <c r="L709" s="146">
        <v>410666</v>
      </c>
      <c r="M709" s="146">
        <v>3991000</v>
      </c>
      <c r="N709" s="146">
        <v>6000000</v>
      </c>
      <c r="O709" s="146">
        <v>1524000</v>
      </c>
      <c r="P709" s="146"/>
      <c r="Q709" s="146"/>
      <c r="R709" s="146"/>
      <c r="S709" s="146">
        <v>930000</v>
      </c>
      <c r="T709" s="136">
        <f t="shared" si="30"/>
        <v>26095216</v>
      </c>
      <c r="U709" s="134">
        <f t="shared" si="31"/>
        <v>0</v>
      </c>
      <c r="V709" s="168">
        <f t="shared" si="32"/>
        <v>149784</v>
      </c>
    </row>
    <row r="710" spans="2:22" hidden="1">
      <c r="B710" s="185">
        <f>'PER TRIWULAN'!A705</f>
        <v>700</v>
      </c>
      <c r="C710" s="160" t="str">
        <f>'PER TRIWULAN'!I705</f>
        <v xml:space="preserve"> Tegowanu </v>
      </c>
      <c r="D710" s="161" t="str">
        <f>'PER TRIWULAN'!B705</f>
        <v>SD NEGERI 1 TEGOWANUKULON</v>
      </c>
      <c r="E710" s="136">
        <f>'PER TRIWULAN'!L705</f>
        <v>24505000</v>
      </c>
      <c r="F710" s="146">
        <v>24505000</v>
      </c>
      <c r="G710" s="146"/>
      <c r="H710" s="146">
        <v>190000</v>
      </c>
      <c r="I710" s="146">
        <v>3399500</v>
      </c>
      <c r="J710" s="146">
        <v>2813000</v>
      </c>
      <c r="K710" s="146">
        <v>2034000</v>
      </c>
      <c r="L710" s="146">
        <v>841500</v>
      </c>
      <c r="M710" s="146">
        <v>750000</v>
      </c>
      <c r="N710" s="146">
        <v>2750000</v>
      </c>
      <c r="O710" s="146">
        <v>3297000</v>
      </c>
      <c r="P710" s="146">
        <v>340000</v>
      </c>
      <c r="Q710" s="146">
        <v>300000</v>
      </c>
      <c r="R710" s="146"/>
      <c r="S710" s="146">
        <v>7790000</v>
      </c>
      <c r="T710" s="136">
        <f t="shared" si="30"/>
        <v>24505000</v>
      </c>
      <c r="U710" s="134">
        <f t="shared" si="31"/>
        <v>0</v>
      </c>
      <c r="V710" s="168">
        <f t="shared" si="32"/>
        <v>0</v>
      </c>
    </row>
    <row r="711" spans="2:22" hidden="1">
      <c r="B711" s="185">
        <f>'PER TRIWULAN'!A706</f>
        <v>701</v>
      </c>
      <c r="C711" s="160" t="str">
        <f>'PER TRIWULAN'!I706</f>
        <v xml:space="preserve"> Tegowanu </v>
      </c>
      <c r="D711" s="161" t="str">
        <f>'PER TRIWULAN'!B706</f>
        <v>SD NEGERI 2 KARANGPASAR</v>
      </c>
      <c r="E711" s="136">
        <f>'PER TRIWULAN'!L706</f>
        <v>27695000</v>
      </c>
      <c r="F711" s="146">
        <v>27695000</v>
      </c>
      <c r="G711" s="146">
        <v>859500</v>
      </c>
      <c r="H711" s="146"/>
      <c r="I711" s="146">
        <v>4663500</v>
      </c>
      <c r="J711" s="146">
        <v>2351450</v>
      </c>
      <c r="K711" s="146">
        <v>1846300</v>
      </c>
      <c r="L711" s="146">
        <v>345200</v>
      </c>
      <c r="M711" s="146">
        <v>11983000</v>
      </c>
      <c r="N711" s="146">
        <v>4950000</v>
      </c>
      <c r="O711" s="146">
        <v>598000</v>
      </c>
      <c r="P711" s="146"/>
      <c r="Q711" s="146">
        <v>98050</v>
      </c>
      <c r="R711" s="146"/>
      <c r="S711" s="146"/>
      <c r="T711" s="136">
        <f t="shared" si="30"/>
        <v>27695000</v>
      </c>
      <c r="U711" s="134">
        <f t="shared" si="31"/>
        <v>0</v>
      </c>
      <c r="V711" s="168">
        <f t="shared" si="32"/>
        <v>0</v>
      </c>
    </row>
    <row r="712" spans="2:22" hidden="1">
      <c r="B712" s="185">
        <f>'PER TRIWULAN'!A707</f>
        <v>702</v>
      </c>
      <c r="C712" s="160" t="str">
        <f>'PER TRIWULAN'!I707</f>
        <v xml:space="preserve"> Tegowanu </v>
      </c>
      <c r="D712" s="161" t="str">
        <f>'PER TRIWULAN'!B707</f>
        <v>SD NEGERI 2 SUKOREJO</v>
      </c>
      <c r="E712" s="136">
        <f>'PER TRIWULAN'!L707</f>
        <v>18560000</v>
      </c>
      <c r="F712" s="146">
        <v>18560000</v>
      </c>
      <c r="G712" s="146">
        <v>40000</v>
      </c>
      <c r="H712" s="146"/>
      <c r="I712" s="146">
        <v>3624900</v>
      </c>
      <c r="J712" s="146">
        <v>2189600</v>
      </c>
      <c r="K712" s="146">
        <v>2730650</v>
      </c>
      <c r="L712" s="146">
        <v>427340</v>
      </c>
      <c r="M712" s="146">
        <v>6082000</v>
      </c>
      <c r="N712" s="146">
        <v>1000000</v>
      </c>
      <c r="O712" s="146">
        <v>1136100</v>
      </c>
      <c r="P712" s="146"/>
      <c r="Q712" s="146">
        <v>886800</v>
      </c>
      <c r="R712" s="146">
        <v>480000</v>
      </c>
      <c r="S712" s="146"/>
      <c r="T712" s="136">
        <f t="shared" si="30"/>
        <v>18597390</v>
      </c>
      <c r="U712" s="134">
        <f t="shared" si="31"/>
        <v>0</v>
      </c>
      <c r="V712" s="168">
        <f t="shared" si="32"/>
        <v>-37390</v>
      </c>
    </row>
    <row r="713" spans="2:22" hidden="1">
      <c r="B713" s="185">
        <f>'PER TRIWULAN'!A708</f>
        <v>703</v>
      </c>
      <c r="C713" s="160" t="str">
        <f>'PER TRIWULAN'!I708</f>
        <v xml:space="preserve"> Tegowanu </v>
      </c>
      <c r="D713" s="161" t="str">
        <f>'PER TRIWULAN'!B708</f>
        <v>SD NEGERI 2 TAJEMSARI</v>
      </c>
      <c r="E713" s="136">
        <f>'PER TRIWULAN'!L708</f>
        <v>16530000</v>
      </c>
      <c r="F713" s="146">
        <v>16530000</v>
      </c>
      <c r="G713" s="146">
        <v>349000</v>
      </c>
      <c r="H713" s="146"/>
      <c r="I713" s="146">
        <v>4332900</v>
      </c>
      <c r="J713" s="146">
        <v>1122000</v>
      </c>
      <c r="K713" s="146">
        <v>3442350</v>
      </c>
      <c r="L713" s="146">
        <v>303350</v>
      </c>
      <c r="M713" s="146">
        <v>2175200</v>
      </c>
      <c r="N713" s="146">
        <v>2250000</v>
      </c>
      <c r="O713" s="146">
        <v>1605200</v>
      </c>
      <c r="P713" s="146"/>
      <c r="Q713" s="146">
        <v>950000</v>
      </c>
      <c r="R713" s="146"/>
      <c r="S713" s="146"/>
      <c r="T713" s="136">
        <f t="shared" si="30"/>
        <v>16530000</v>
      </c>
      <c r="U713" s="134">
        <f t="shared" si="31"/>
        <v>0</v>
      </c>
      <c r="V713" s="168">
        <f t="shared" si="32"/>
        <v>0</v>
      </c>
    </row>
    <row r="714" spans="2:22" hidden="1">
      <c r="B714" s="185">
        <f>'PER TRIWULAN'!A709</f>
        <v>704</v>
      </c>
      <c r="C714" s="160" t="str">
        <f>'PER TRIWULAN'!I709</f>
        <v xml:space="preserve"> Tegowanu </v>
      </c>
      <c r="D714" s="161" t="str">
        <f>'PER TRIWULAN'!B709</f>
        <v>SD NEGERI 2 TEGOWANUWETAN</v>
      </c>
      <c r="E714" s="136">
        <f>'PER TRIWULAN'!L709</f>
        <v>21315000</v>
      </c>
      <c r="F714" s="146">
        <v>21315000</v>
      </c>
      <c r="G714" s="146">
        <v>4292400</v>
      </c>
      <c r="H714" s="146"/>
      <c r="I714" s="146">
        <v>5141100</v>
      </c>
      <c r="J714" s="146">
        <v>225000</v>
      </c>
      <c r="K714" s="146">
        <v>4666150</v>
      </c>
      <c r="L714" s="146">
        <v>466708</v>
      </c>
      <c r="M714" s="146"/>
      <c r="N714" s="146">
        <v>5520000</v>
      </c>
      <c r="O714" s="146">
        <v>250000</v>
      </c>
      <c r="P714" s="146">
        <v>637500</v>
      </c>
      <c r="Q714" s="146"/>
      <c r="R714" s="146"/>
      <c r="S714" s="146"/>
      <c r="T714" s="136">
        <f t="shared" si="30"/>
        <v>21198858</v>
      </c>
      <c r="U714" s="134">
        <f t="shared" si="31"/>
        <v>0</v>
      </c>
      <c r="V714" s="168">
        <f t="shared" si="32"/>
        <v>116142</v>
      </c>
    </row>
    <row r="715" spans="2:22" hidden="1">
      <c r="B715" s="185">
        <f>'PER TRIWULAN'!A710</f>
        <v>705</v>
      </c>
      <c r="C715" s="160" t="str">
        <f>'PER TRIWULAN'!I710</f>
        <v xml:space="preserve"> Tegowanu </v>
      </c>
      <c r="D715" s="161" t="str">
        <f>'PER TRIWULAN'!B710</f>
        <v>SD NEGERI 2 TEGOWANUKULON</v>
      </c>
      <c r="E715" s="136">
        <f>'PER TRIWULAN'!L710</f>
        <v>21895000</v>
      </c>
      <c r="F715" s="146">
        <v>21895000</v>
      </c>
      <c r="G715" s="146"/>
      <c r="H715" s="146"/>
      <c r="I715" s="146">
        <v>8577500</v>
      </c>
      <c r="J715" s="146">
        <v>2150000</v>
      </c>
      <c r="K715" s="146">
        <v>3925000</v>
      </c>
      <c r="L715" s="146">
        <v>262500</v>
      </c>
      <c r="M715" s="146">
        <v>1500000</v>
      </c>
      <c r="N715" s="146">
        <v>2400000</v>
      </c>
      <c r="O715" s="146">
        <v>1575000</v>
      </c>
      <c r="P715" s="146"/>
      <c r="Q715" s="146">
        <v>350000</v>
      </c>
      <c r="R715" s="146"/>
      <c r="S715" s="146">
        <v>1155000</v>
      </c>
      <c r="T715" s="136">
        <f t="shared" si="30"/>
        <v>21895000</v>
      </c>
      <c r="U715" s="134">
        <f t="shared" si="31"/>
        <v>0</v>
      </c>
      <c r="V715" s="168">
        <f t="shared" si="32"/>
        <v>0</v>
      </c>
    </row>
    <row r="716" spans="2:22" hidden="1">
      <c r="B716" s="185">
        <f>'PER TRIWULAN'!A711</f>
        <v>706</v>
      </c>
      <c r="C716" s="160" t="str">
        <f>'PER TRIWULAN'!I711</f>
        <v xml:space="preserve"> Tegowanu </v>
      </c>
      <c r="D716" s="161" t="str">
        <f>'PER TRIWULAN'!B711</f>
        <v>SD NEGERI 2 TLOGOREJO</v>
      </c>
      <c r="E716" s="136">
        <f>'PER TRIWULAN'!L711</f>
        <v>15805000</v>
      </c>
      <c r="F716" s="146">
        <v>15805000</v>
      </c>
      <c r="G716" s="146">
        <v>299500</v>
      </c>
      <c r="H716" s="146"/>
      <c r="I716" s="146">
        <v>2860300</v>
      </c>
      <c r="J716" s="146">
        <v>2883000</v>
      </c>
      <c r="K716" s="146">
        <v>3345300</v>
      </c>
      <c r="L716" s="146">
        <v>795000</v>
      </c>
      <c r="M716" s="146">
        <v>1135300</v>
      </c>
      <c r="N716" s="146">
        <v>2175000</v>
      </c>
      <c r="O716" s="146">
        <v>1326600</v>
      </c>
      <c r="P716" s="146"/>
      <c r="Q716" s="146">
        <v>700000</v>
      </c>
      <c r="R716" s="146">
        <v>285000</v>
      </c>
      <c r="S716" s="146"/>
      <c r="T716" s="136">
        <f t="shared" ref="T716:T779" si="33">SUM(G716:S716)</f>
        <v>15805000</v>
      </c>
      <c r="U716" s="134">
        <f t="shared" ref="U716:U779" si="34">E716-F716</f>
        <v>0</v>
      </c>
      <c r="V716" s="168">
        <f t="shared" ref="V716:V779" si="35">F716-T716</f>
        <v>0</v>
      </c>
    </row>
    <row r="717" spans="2:22" hidden="1">
      <c r="B717" s="185">
        <f>'PER TRIWULAN'!A712</f>
        <v>707</v>
      </c>
      <c r="C717" s="160" t="str">
        <f>'PER TRIWULAN'!I712</f>
        <v xml:space="preserve"> Tegowanu </v>
      </c>
      <c r="D717" s="161" t="str">
        <f>'PER TRIWULAN'!B712</f>
        <v>SD NEGERI 2 TUNJUNGHARJO</v>
      </c>
      <c r="E717" s="136">
        <f>'PER TRIWULAN'!L712</f>
        <v>37410000</v>
      </c>
      <c r="F717" s="146">
        <v>37410000</v>
      </c>
      <c r="G717" s="146">
        <v>1907500</v>
      </c>
      <c r="H717" s="146"/>
      <c r="I717" s="146">
        <v>4455600</v>
      </c>
      <c r="J717" s="146">
        <v>6686600</v>
      </c>
      <c r="K717" s="146">
        <v>1027600</v>
      </c>
      <c r="L717" s="146">
        <v>2009950</v>
      </c>
      <c r="M717" s="146">
        <v>15096000</v>
      </c>
      <c r="N717" s="146">
        <v>3450000</v>
      </c>
      <c r="O717" s="146">
        <v>988600</v>
      </c>
      <c r="P717" s="146"/>
      <c r="Q717" s="146">
        <v>500000</v>
      </c>
      <c r="R717" s="146">
        <v>200000</v>
      </c>
      <c r="S717" s="146">
        <v>905000</v>
      </c>
      <c r="T717" s="136">
        <f t="shared" si="33"/>
        <v>37226850</v>
      </c>
      <c r="U717" s="134">
        <f t="shared" si="34"/>
        <v>0</v>
      </c>
      <c r="V717" s="168">
        <f t="shared" si="35"/>
        <v>183150</v>
      </c>
    </row>
    <row r="718" spans="2:22" hidden="1">
      <c r="B718" s="185">
        <f>'PER TRIWULAN'!A713</f>
        <v>708</v>
      </c>
      <c r="C718" s="160" t="str">
        <f>'PER TRIWULAN'!I713</f>
        <v xml:space="preserve"> Tegowanu </v>
      </c>
      <c r="D718" s="161" t="str">
        <f>'PER TRIWULAN'!B713</f>
        <v>SD NEGERI 3 KEBONAGUNG</v>
      </c>
      <c r="E718" s="136">
        <f>'PER TRIWULAN'!L713</f>
        <v>23345000</v>
      </c>
      <c r="F718" s="146">
        <v>23345000</v>
      </c>
      <c r="G718" s="146">
        <v>42000</v>
      </c>
      <c r="H718" s="146">
        <v>291500</v>
      </c>
      <c r="I718" s="146">
        <v>1371300</v>
      </c>
      <c r="J718" s="146">
        <v>1270000</v>
      </c>
      <c r="K718" s="146">
        <v>4211725</v>
      </c>
      <c r="L718" s="146">
        <v>295000</v>
      </c>
      <c r="M718" s="146">
        <v>9084000</v>
      </c>
      <c r="N718" s="146">
        <v>4650000</v>
      </c>
      <c r="O718" s="146">
        <v>1054800</v>
      </c>
      <c r="P718" s="146"/>
      <c r="Q718" s="146">
        <v>1020000</v>
      </c>
      <c r="R718" s="146"/>
      <c r="S718" s="146"/>
      <c r="T718" s="136">
        <f t="shared" si="33"/>
        <v>23290325</v>
      </c>
      <c r="U718" s="134">
        <f t="shared" si="34"/>
        <v>0</v>
      </c>
      <c r="V718" s="168">
        <f t="shared" si="35"/>
        <v>54675</v>
      </c>
    </row>
    <row r="719" spans="2:22" hidden="1">
      <c r="B719" s="185">
        <f>'PER TRIWULAN'!A714</f>
        <v>709</v>
      </c>
      <c r="C719" s="160" t="str">
        <f>'PER TRIWULAN'!I714</f>
        <v xml:space="preserve"> Tegowanu </v>
      </c>
      <c r="D719" s="161" t="str">
        <f>'PER TRIWULAN'!B714</f>
        <v>SD NEGERI 3 TEGOWANUWETAN</v>
      </c>
      <c r="E719" s="136">
        <f>'PER TRIWULAN'!L714</f>
        <v>29870000</v>
      </c>
      <c r="F719" s="146">
        <v>29870000</v>
      </c>
      <c r="G719" s="146"/>
      <c r="H719" s="146"/>
      <c r="I719" s="146"/>
      <c r="J719" s="146"/>
      <c r="K719" s="146">
        <v>15125025</v>
      </c>
      <c r="L719" s="146">
        <v>170458</v>
      </c>
      <c r="M719" s="146">
        <v>5906500</v>
      </c>
      <c r="N719" s="146">
        <v>5875000</v>
      </c>
      <c r="O719" s="146">
        <v>1590000</v>
      </c>
      <c r="P719" s="146"/>
      <c r="Q719" s="146"/>
      <c r="R719" s="146">
        <v>1885000</v>
      </c>
      <c r="S719" s="146"/>
      <c r="T719" s="136">
        <f t="shared" si="33"/>
        <v>30551983</v>
      </c>
      <c r="U719" s="134">
        <f t="shared" si="34"/>
        <v>0</v>
      </c>
      <c r="V719" s="168">
        <f t="shared" si="35"/>
        <v>-681983</v>
      </c>
    </row>
    <row r="720" spans="2:22" hidden="1">
      <c r="B720" s="185">
        <f>'PER TRIWULAN'!A715</f>
        <v>710</v>
      </c>
      <c r="C720" s="160" t="str">
        <f>'PER TRIWULAN'!I715</f>
        <v xml:space="preserve"> Tegowanu </v>
      </c>
      <c r="D720" s="161" t="str">
        <f>'PER TRIWULAN'!B715</f>
        <v>SD NEGERI 3 TEGOWANUKULON</v>
      </c>
      <c r="E720" s="136">
        <f>'PER TRIWULAN'!L715</f>
        <v>22620000</v>
      </c>
      <c r="F720" s="146">
        <v>22620000</v>
      </c>
      <c r="G720" s="146">
        <v>1380000</v>
      </c>
      <c r="H720" s="146"/>
      <c r="I720" s="146">
        <v>2093000</v>
      </c>
      <c r="J720" s="146">
        <v>3352500</v>
      </c>
      <c r="K720" s="146">
        <v>1628030</v>
      </c>
      <c r="L720" s="146">
        <v>7461100</v>
      </c>
      <c r="M720" s="146">
        <v>1125000</v>
      </c>
      <c r="N720" s="146">
        <v>3461370</v>
      </c>
      <c r="O720" s="146">
        <v>1719000</v>
      </c>
      <c r="P720" s="146"/>
      <c r="Q720" s="146">
        <v>400000</v>
      </c>
      <c r="R720" s="146"/>
      <c r="S720" s="146"/>
      <c r="T720" s="136">
        <f t="shared" si="33"/>
        <v>22620000</v>
      </c>
      <c r="U720" s="134">
        <f t="shared" si="34"/>
        <v>0</v>
      </c>
      <c r="V720" s="168">
        <f t="shared" si="35"/>
        <v>0</v>
      </c>
    </row>
    <row r="721" spans="2:22" hidden="1">
      <c r="B721" s="185">
        <f>'PER TRIWULAN'!A716</f>
        <v>711</v>
      </c>
      <c r="C721" s="160" t="str">
        <f>'PER TRIWULAN'!I716</f>
        <v xml:space="preserve"> Tegowanu </v>
      </c>
      <c r="D721" s="161" t="str">
        <f>'PER TRIWULAN'!B716</f>
        <v>SD NEGERI 3 TLOGOREJO</v>
      </c>
      <c r="E721" s="136">
        <f>'PER TRIWULAN'!L716</f>
        <v>27405000</v>
      </c>
      <c r="F721" s="146">
        <v>27405000</v>
      </c>
      <c r="G721" s="146">
        <v>45000</v>
      </c>
      <c r="H721" s="146"/>
      <c r="I721" s="146">
        <v>4649400</v>
      </c>
      <c r="J721" s="146">
        <v>9862500</v>
      </c>
      <c r="K721" s="146">
        <v>2882000</v>
      </c>
      <c r="L721" s="146">
        <v>555600</v>
      </c>
      <c r="M721" s="146"/>
      <c r="N721" s="146">
        <v>2600000</v>
      </c>
      <c r="O721" s="146">
        <v>3155200</v>
      </c>
      <c r="P721" s="146"/>
      <c r="Q721" s="146">
        <v>1100000</v>
      </c>
      <c r="R721" s="146">
        <v>1819900</v>
      </c>
      <c r="S721" s="146"/>
      <c r="T721" s="136">
        <f t="shared" si="33"/>
        <v>26669600</v>
      </c>
      <c r="U721" s="134">
        <f t="shared" si="34"/>
        <v>0</v>
      </c>
      <c r="V721" s="168">
        <f t="shared" si="35"/>
        <v>735400</v>
      </c>
    </row>
    <row r="722" spans="2:22" hidden="1">
      <c r="B722" s="185">
        <f>'PER TRIWULAN'!A717</f>
        <v>712</v>
      </c>
      <c r="C722" s="160" t="str">
        <f>'PER TRIWULAN'!I717</f>
        <v xml:space="preserve"> Tegowanu </v>
      </c>
      <c r="D722" s="161" t="str">
        <f>'PER TRIWULAN'!B717</f>
        <v>SD NEGERI GEBANGAN</v>
      </c>
      <c r="E722" s="136">
        <f>'PER TRIWULAN'!L717</f>
        <v>14935000</v>
      </c>
      <c r="F722" s="146">
        <v>14935000</v>
      </c>
      <c r="G722" s="146"/>
      <c r="H722" s="146"/>
      <c r="I722" s="146">
        <v>825300</v>
      </c>
      <c r="J722" s="146">
        <v>1453750</v>
      </c>
      <c r="K722" s="146">
        <v>3703050</v>
      </c>
      <c r="L722" s="146">
        <v>64500</v>
      </c>
      <c r="M722" s="146">
        <v>4800000</v>
      </c>
      <c r="N722" s="146">
        <v>2400000</v>
      </c>
      <c r="O722" s="146">
        <v>278400</v>
      </c>
      <c r="P722" s="146"/>
      <c r="Q722" s="146"/>
      <c r="R722" s="146"/>
      <c r="S722" s="146">
        <v>1410000</v>
      </c>
      <c r="T722" s="136">
        <f t="shared" si="33"/>
        <v>14935000</v>
      </c>
      <c r="U722" s="134">
        <f t="shared" si="34"/>
        <v>0</v>
      </c>
      <c r="V722" s="168">
        <f t="shared" si="35"/>
        <v>0</v>
      </c>
    </row>
    <row r="723" spans="2:22" hidden="1">
      <c r="B723" s="185">
        <f>'PER TRIWULAN'!A718</f>
        <v>713</v>
      </c>
      <c r="C723" s="160" t="str">
        <f>'PER TRIWULAN'!I718</f>
        <v xml:space="preserve"> Tegowanu </v>
      </c>
      <c r="D723" s="161" t="str">
        <f>'PER TRIWULAN'!B718</f>
        <v>SD NEGERI I TEGOWANUWETAN</v>
      </c>
      <c r="E723" s="136">
        <f>'PER TRIWULAN'!L718</f>
        <v>24070000</v>
      </c>
      <c r="F723" s="146">
        <v>24070000</v>
      </c>
      <c r="G723" s="146"/>
      <c r="H723" s="146">
        <v>190000</v>
      </c>
      <c r="I723" s="146">
        <v>3399500</v>
      </c>
      <c r="J723" s="146">
        <v>2378000</v>
      </c>
      <c r="K723" s="146">
        <v>2034000</v>
      </c>
      <c r="L723" s="146">
        <v>841500</v>
      </c>
      <c r="M723" s="146">
        <v>750000</v>
      </c>
      <c r="N723" s="146">
        <v>2750000</v>
      </c>
      <c r="O723" s="146">
        <v>3297000</v>
      </c>
      <c r="P723" s="146">
        <v>340000</v>
      </c>
      <c r="Q723" s="146">
        <v>300000</v>
      </c>
      <c r="R723" s="146"/>
      <c r="S723" s="146">
        <v>7790000</v>
      </c>
      <c r="T723" s="136">
        <f t="shared" si="33"/>
        <v>24070000</v>
      </c>
      <c r="U723" s="134">
        <f t="shared" si="34"/>
        <v>0</v>
      </c>
      <c r="V723" s="168">
        <f t="shared" si="35"/>
        <v>0</v>
      </c>
    </row>
    <row r="724" spans="2:22" hidden="1">
      <c r="B724" s="185">
        <f>'PER TRIWULAN'!A719</f>
        <v>714</v>
      </c>
      <c r="C724" s="160" t="str">
        <f>'PER TRIWULAN'!I719</f>
        <v xml:space="preserve"> Tegowanu </v>
      </c>
      <c r="D724" s="161" t="str">
        <f>'PER TRIWULAN'!B719</f>
        <v>SD NEGERI TANJUNGHARJO</v>
      </c>
      <c r="E724" s="136">
        <f>'PER TRIWULAN'!L719</f>
        <v>37700000</v>
      </c>
      <c r="F724" s="146">
        <v>37700000</v>
      </c>
      <c r="G724" s="146">
        <v>450000</v>
      </c>
      <c r="H724" s="146"/>
      <c r="I724" s="146">
        <v>13271000</v>
      </c>
      <c r="J724" s="146">
        <v>5902200</v>
      </c>
      <c r="K724" s="146">
        <v>4469550</v>
      </c>
      <c r="L724" s="146">
        <v>968000</v>
      </c>
      <c r="M724" s="146">
        <v>6104750</v>
      </c>
      <c r="N724" s="146">
        <v>5700000</v>
      </c>
      <c r="O724" s="146">
        <v>414500</v>
      </c>
      <c r="P724" s="146"/>
      <c r="Q724" s="146">
        <v>420000</v>
      </c>
      <c r="R724" s="146"/>
      <c r="S724" s="146"/>
      <c r="T724" s="136">
        <f t="shared" si="33"/>
        <v>37700000</v>
      </c>
      <c r="U724" s="134">
        <f t="shared" si="34"/>
        <v>0</v>
      </c>
      <c r="V724" s="168">
        <f t="shared" si="35"/>
        <v>0</v>
      </c>
    </row>
    <row r="725" spans="2:22" hidden="1">
      <c r="B725" s="185">
        <f>'PER TRIWULAN'!A720</f>
        <v>715</v>
      </c>
      <c r="C725" s="160" t="str">
        <f>'PER TRIWULAN'!I720</f>
        <v xml:space="preserve"> Tegowanu </v>
      </c>
      <c r="D725" s="161" t="str">
        <f>'PER TRIWULAN'!B720</f>
        <v>SD NEGERI 1 TLOGOREJO</v>
      </c>
      <c r="E725" s="136">
        <f>'PER TRIWULAN'!L720</f>
        <v>24505000</v>
      </c>
      <c r="F725" s="146">
        <v>24505000</v>
      </c>
      <c r="G725" s="146"/>
      <c r="H725" s="146"/>
      <c r="I725" s="146">
        <v>3280200</v>
      </c>
      <c r="J725" s="146">
        <v>3872800</v>
      </c>
      <c r="K725" s="146">
        <v>4936925</v>
      </c>
      <c r="L725" s="146">
        <v>1851900</v>
      </c>
      <c r="M725" s="146">
        <v>2494000</v>
      </c>
      <c r="N725" s="146">
        <v>1800000</v>
      </c>
      <c r="O725" s="146">
        <v>2354200</v>
      </c>
      <c r="P725" s="146"/>
      <c r="Q725" s="146">
        <v>1070000</v>
      </c>
      <c r="R725" s="146"/>
      <c r="S725" s="146">
        <v>1797000</v>
      </c>
      <c r="T725" s="136">
        <f t="shared" si="33"/>
        <v>23457025</v>
      </c>
      <c r="U725" s="134">
        <f t="shared" si="34"/>
        <v>0</v>
      </c>
      <c r="V725" s="168">
        <f t="shared" si="35"/>
        <v>1047975</v>
      </c>
    </row>
    <row r="726" spans="2:22" hidden="1">
      <c r="B726" s="185">
        <f>'PER TRIWULAN'!A721</f>
        <v>716</v>
      </c>
      <c r="C726" s="160" t="str">
        <f>'PER TRIWULAN'!I721</f>
        <v xml:space="preserve"> Tegowanu </v>
      </c>
      <c r="D726" s="161" t="str">
        <f>'PER TRIWULAN'!B721</f>
        <v>SD NEGERI 2 KEBONAGUNG</v>
      </c>
      <c r="E726" s="136">
        <f>'PER TRIWULAN'!L721</f>
        <v>21170000</v>
      </c>
      <c r="F726" s="146">
        <v>21170000</v>
      </c>
      <c r="G726" s="146">
        <v>3163000</v>
      </c>
      <c r="H726" s="146">
        <v>30000</v>
      </c>
      <c r="I726" s="146">
        <v>2988000</v>
      </c>
      <c r="J726" s="146">
        <v>3052600</v>
      </c>
      <c r="K726" s="146">
        <v>5002000</v>
      </c>
      <c r="L726" s="146">
        <v>364300</v>
      </c>
      <c r="M726" s="146">
        <v>83000</v>
      </c>
      <c r="N726" s="146">
        <v>3000000</v>
      </c>
      <c r="O726" s="146">
        <v>2092200</v>
      </c>
      <c r="P726" s="146">
        <v>50000</v>
      </c>
      <c r="Q726" s="146">
        <v>1314000</v>
      </c>
      <c r="R726" s="146"/>
      <c r="S726" s="146">
        <v>30000</v>
      </c>
      <c r="T726" s="136">
        <f t="shared" si="33"/>
        <v>21169100</v>
      </c>
      <c r="U726" s="134">
        <f t="shared" si="34"/>
        <v>0</v>
      </c>
      <c r="V726" s="168">
        <f t="shared" si="35"/>
        <v>900</v>
      </c>
    </row>
    <row r="727" spans="2:22" hidden="1">
      <c r="B727" s="185">
        <f>'PER TRIWULAN'!A722</f>
        <v>717</v>
      </c>
      <c r="C727" s="160" t="str">
        <f>'PER TRIWULAN'!I722</f>
        <v xml:space="preserve"> Tegowanu </v>
      </c>
      <c r="D727" s="161" t="str">
        <f>'PER TRIWULAN'!B722</f>
        <v>SD NEGERI TANGGIREJO</v>
      </c>
      <c r="E727" s="136">
        <f>'PER TRIWULAN'!L722</f>
        <v>21315000</v>
      </c>
      <c r="F727" s="146">
        <v>21315000</v>
      </c>
      <c r="G727" s="146">
        <v>64500</v>
      </c>
      <c r="H727" s="146">
        <v>165000</v>
      </c>
      <c r="I727" s="146">
        <v>2055000</v>
      </c>
      <c r="J727" s="146">
        <v>2555000</v>
      </c>
      <c r="K727" s="146">
        <v>2449840</v>
      </c>
      <c r="L727" s="146">
        <v>203068</v>
      </c>
      <c r="M727" s="146">
        <v>1955500</v>
      </c>
      <c r="N727" s="146">
        <v>4050000</v>
      </c>
      <c r="O727" s="146">
        <v>1429600</v>
      </c>
      <c r="P727" s="146"/>
      <c r="Q727" s="146">
        <v>775000</v>
      </c>
      <c r="R727" s="146">
        <v>5199000</v>
      </c>
      <c r="S727" s="146"/>
      <c r="T727" s="136">
        <f t="shared" si="33"/>
        <v>20901508</v>
      </c>
      <c r="U727" s="134">
        <f t="shared" si="34"/>
        <v>0</v>
      </c>
      <c r="V727" s="168">
        <f t="shared" si="35"/>
        <v>413492</v>
      </c>
    </row>
    <row r="728" spans="2:22" hidden="1">
      <c r="B728" s="185">
        <f>'PER TRIWULAN'!A723</f>
        <v>718</v>
      </c>
      <c r="C728" s="160" t="str">
        <f>'PER TRIWULAN'!I723</f>
        <v xml:space="preserve"> Tegowanu </v>
      </c>
      <c r="D728" s="161" t="str">
        <f>'PER TRIWULAN'!B723</f>
        <v>SD NEGERI 1 KARANGPASAR</v>
      </c>
      <c r="E728" s="136">
        <f>'PER TRIWULAN'!L723</f>
        <v>5365000</v>
      </c>
      <c r="F728" s="146">
        <v>5365000</v>
      </c>
      <c r="G728" s="146">
        <v>619500</v>
      </c>
      <c r="H728" s="146"/>
      <c r="I728" s="146">
        <v>308000</v>
      </c>
      <c r="J728" s="146">
        <v>863500</v>
      </c>
      <c r="K728" s="146">
        <v>976500</v>
      </c>
      <c r="L728" s="146"/>
      <c r="M728" s="146">
        <v>1502500</v>
      </c>
      <c r="N728" s="146">
        <v>900000</v>
      </c>
      <c r="O728" s="146">
        <v>120000</v>
      </c>
      <c r="P728" s="146"/>
      <c r="Q728" s="146">
        <v>75000</v>
      </c>
      <c r="R728" s="146"/>
      <c r="S728" s="146"/>
      <c r="T728" s="136">
        <f t="shared" si="33"/>
        <v>5365000</v>
      </c>
      <c r="U728" s="134">
        <f t="shared" si="34"/>
        <v>0</v>
      </c>
      <c r="V728" s="168">
        <f t="shared" si="35"/>
        <v>0</v>
      </c>
    </row>
    <row r="729" spans="2:22" hidden="1">
      <c r="B729" s="185">
        <f>'PER TRIWULAN'!A724</f>
        <v>719</v>
      </c>
      <c r="C729" s="160" t="str">
        <f>'PER TRIWULAN'!I724</f>
        <v xml:space="preserve"> Tegowanu </v>
      </c>
      <c r="D729" s="161" t="str">
        <f>'PER TRIWULAN'!B724</f>
        <v>SD NEGERI 2 MANGUNSARI</v>
      </c>
      <c r="E729" s="136">
        <f>'PER TRIWULAN'!L724</f>
        <v>16530000</v>
      </c>
      <c r="F729" s="146">
        <v>16530000</v>
      </c>
      <c r="G729" s="146"/>
      <c r="H729" s="146"/>
      <c r="I729" s="146">
        <v>1720000</v>
      </c>
      <c r="J729" s="146">
        <v>2333625</v>
      </c>
      <c r="K729" s="146">
        <v>1771300</v>
      </c>
      <c r="L729" s="146">
        <v>620350</v>
      </c>
      <c r="M729" s="146">
        <v>634500</v>
      </c>
      <c r="N729" s="146">
        <v>2850000</v>
      </c>
      <c r="O729" s="146">
        <v>95000</v>
      </c>
      <c r="P729" s="146"/>
      <c r="Q729" s="146">
        <v>240000</v>
      </c>
      <c r="R729" s="146"/>
      <c r="S729" s="146">
        <v>5284575</v>
      </c>
      <c r="T729" s="136">
        <f t="shared" si="33"/>
        <v>15549350</v>
      </c>
      <c r="U729" s="134">
        <f t="shared" si="34"/>
        <v>0</v>
      </c>
      <c r="V729" s="168">
        <f t="shared" si="35"/>
        <v>980650</v>
      </c>
    </row>
    <row r="730" spans="2:22" hidden="1">
      <c r="B730" s="185">
        <f>'PER TRIWULAN'!A725</f>
        <v>720</v>
      </c>
      <c r="C730" s="160" t="str">
        <f>'PER TRIWULAN'!I725</f>
        <v xml:space="preserve"> Tegowanu </v>
      </c>
      <c r="D730" s="161" t="str">
        <f>'PER TRIWULAN'!B725</f>
        <v>SD NEGERI 3 KEDUNGWUNGU</v>
      </c>
      <c r="E730" s="136">
        <f>'PER TRIWULAN'!L725</f>
        <v>18270000</v>
      </c>
      <c r="F730" s="146">
        <v>18270000</v>
      </c>
      <c r="G730" s="146">
        <v>64500</v>
      </c>
      <c r="H730" s="146"/>
      <c r="I730" s="146">
        <v>3809700</v>
      </c>
      <c r="J730" s="146">
        <v>2235250</v>
      </c>
      <c r="K730" s="146">
        <v>2914368</v>
      </c>
      <c r="L730" s="146">
        <v>793182</v>
      </c>
      <c r="M730" s="146">
        <v>2237000</v>
      </c>
      <c r="N730" s="146">
        <v>2100000</v>
      </c>
      <c r="O730" s="146">
        <v>1089500</v>
      </c>
      <c r="P730" s="146"/>
      <c r="Q730" s="146">
        <v>961500</v>
      </c>
      <c r="R730" s="146"/>
      <c r="S730" s="146">
        <v>2065000</v>
      </c>
      <c r="T730" s="136">
        <f t="shared" si="33"/>
        <v>18270000</v>
      </c>
      <c r="U730" s="134">
        <f t="shared" si="34"/>
        <v>0</v>
      </c>
      <c r="V730" s="168">
        <f t="shared" si="35"/>
        <v>0</v>
      </c>
    </row>
    <row r="731" spans="2:22" hidden="1">
      <c r="B731" s="185">
        <f>'PER TRIWULAN'!A726</f>
        <v>721</v>
      </c>
      <c r="C731" s="160" t="str">
        <f>'PER TRIWULAN'!I726</f>
        <v xml:space="preserve"> Tegowanu </v>
      </c>
      <c r="D731" s="161" t="str">
        <f>'PER TRIWULAN'!B726</f>
        <v>SD NEGERI 1 PEPE</v>
      </c>
      <c r="E731" s="136">
        <f>'PER TRIWULAN'!L726</f>
        <v>27405000</v>
      </c>
      <c r="F731" s="146">
        <v>27405000</v>
      </c>
      <c r="G731" s="146"/>
      <c r="H731" s="146"/>
      <c r="I731" s="146">
        <v>5389900</v>
      </c>
      <c r="J731" s="146">
        <v>3423500</v>
      </c>
      <c r="K731" s="146">
        <v>6670900</v>
      </c>
      <c r="L731" s="146"/>
      <c r="M731" s="146">
        <v>5365700</v>
      </c>
      <c r="N731" s="146">
        <v>3150000</v>
      </c>
      <c r="O731" s="146">
        <v>3000000</v>
      </c>
      <c r="P731" s="146"/>
      <c r="Q731" s="146"/>
      <c r="R731" s="146"/>
      <c r="S731" s="146"/>
      <c r="T731" s="136">
        <f t="shared" si="33"/>
        <v>27000000</v>
      </c>
      <c r="U731" s="134">
        <f t="shared" si="34"/>
        <v>0</v>
      </c>
      <c r="V731" s="168">
        <f t="shared" si="35"/>
        <v>405000</v>
      </c>
    </row>
    <row r="732" spans="2:22" hidden="1">
      <c r="B732" s="185">
        <f>'PER TRIWULAN'!A727</f>
        <v>722</v>
      </c>
      <c r="C732" s="160" t="str">
        <f>'PER TRIWULAN'!I727</f>
        <v xml:space="preserve"> Tegowanu </v>
      </c>
      <c r="D732" s="161" t="str">
        <f>'PER TRIWULAN'!B727</f>
        <v>SD NEGERI 2 PEPE</v>
      </c>
      <c r="E732" s="136">
        <f>'PER TRIWULAN'!L727</f>
        <v>25520000</v>
      </c>
      <c r="F732" s="146">
        <v>25520000</v>
      </c>
      <c r="G732" s="146">
        <v>1291500</v>
      </c>
      <c r="H732" s="146"/>
      <c r="I732" s="146">
        <v>957000</v>
      </c>
      <c r="J732" s="146">
        <v>4670800</v>
      </c>
      <c r="K732" s="146">
        <v>8308600</v>
      </c>
      <c r="L732" s="146">
        <v>120000</v>
      </c>
      <c r="M732" s="146">
        <v>3623500</v>
      </c>
      <c r="N732" s="146">
        <v>3650000</v>
      </c>
      <c r="O732" s="146">
        <v>1780600</v>
      </c>
      <c r="P732" s="146"/>
      <c r="Q732" s="146"/>
      <c r="R732" s="146">
        <v>800000</v>
      </c>
      <c r="S732" s="146">
        <v>318000</v>
      </c>
      <c r="T732" s="136">
        <f t="shared" si="33"/>
        <v>25520000</v>
      </c>
      <c r="U732" s="134">
        <f t="shared" si="34"/>
        <v>0</v>
      </c>
      <c r="V732" s="168">
        <f t="shared" si="35"/>
        <v>0</v>
      </c>
    </row>
    <row r="733" spans="2:22" hidden="1">
      <c r="B733" s="185">
        <f>'PER TRIWULAN'!A728</f>
        <v>723</v>
      </c>
      <c r="C733" s="160" t="str">
        <f>'PER TRIWULAN'!I728</f>
        <v xml:space="preserve"> Tegowanu </v>
      </c>
      <c r="D733" s="161" t="str">
        <f>'PER TRIWULAN'!B728</f>
        <v>SD NEGERI CURUG</v>
      </c>
      <c r="E733" s="136">
        <f>'PER TRIWULAN'!L728</f>
        <v>38135000</v>
      </c>
      <c r="F733" s="146">
        <v>38135000</v>
      </c>
      <c r="G733" s="146">
        <v>350000</v>
      </c>
      <c r="H733" s="146"/>
      <c r="I733" s="146">
        <v>11669600</v>
      </c>
      <c r="J733" s="146">
        <v>4677500</v>
      </c>
      <c r="K733" s="146">
        <v>5685100</v>
      </c>
      <c r="L733" s="146">
        <v>3482200</v>
      </c>
      <c r="M733" s="146">
        <v>3826000</v>
      </c>
      <c r="N733" s="146">
        <v>4350000</v>
      </c>
      <c r="O733" s="146">
        <v>2102800</v>
      </c>
      <c r="P733" s="146"/>
      <c r="Q733" s="146">
        <v>593000</v>
      </c>
      <c r="R733" s="146"/>
      <c r="S733" s="146">
        <v>1398000</v>
      </c>
      <c r="T733" s="136">
        <f t="shared" si="33"/>
        <v>38134200</v>
      </c>
      <c r="U733" s="134">
        <f t="shared" si="34"/>
        <v>0</v>
      </c>
      <c r="V733" s="168">
        <f t="shared" si="35"/>
        <v>800</v>
      </c>
    </row>
    <row r="734" spans="2:22" hidden="1">
      <c r="B734" s="185">
        <f>'PER TRIWULAN'!A729</f>
        <v>724</v>
      </c>
      <c r="C734" s="160" t="str">
        <f>'PER TRIWULAN'!I729</f>
        <v xml:space="preserve"> Tegowanu </v>
      </c>
      <c r="D734" s="161" t="str">
        <f>'PER TRIWULAN'!B729</f>
        <v>SD NEGERI 1 GAJI</v>
      </c>
      <c r="E734" s="136">
        <f>'PER TRIWULAN'!L729</f>
        <v>30740000</v>
      </c>
      <c r="F734" s="146">
        <v>30740000</v>
      </c>
      <c r="G734" s="146">
        <v>3383500</v>
      </c>
      <c r="H734" s="146"/>
      <c r="I734" s="146">
        <v>3590800</v>
      </c>
      <c r="J734" s="146">
        <v>5725300</v>
      </c>
      <c r="K734" s="146">
        <v>954000</v>
      </c>
      <c r="L734" s="146">
        <v>440950</v>
      </c>
      <c r="M734" s="146">
        <v>6771000</v>
      </c>
      <c r="N734" s="146">
        <v>800000</v>
      </c>
      <c r="O734" s="146"/>
      <c r="P734" s="146">
        <v>0</v>
      </c>
      <c r="Q734" s="146">
        <v>540000</v>
      </c>
      <c r="R734" s="146">
        <v>150000</v>
      </c>
      <c r="S734" s="146">
        <v>2883000</v>
      </c>
      <c r="T734" s="136">
        <f t="shared" si="33"/>
        <v>25238550</v>
      </c>
      <c r="U734" s="134">
        <f t="shared" si="34"/>
        <v>0</v>
      </c>
      <c r="V734" s="168">
        <f t="shared" si="35"/>
        <v>5501450</v>
      </c>
    </row>
    <row r="735" spans="2:22" hidden="1">
      <c r="B735" s="185">
        <f>'PER TRIWULAN'!A730</f>
        <v>725</v>
      </c>
      <c r="C735" s="160" t="str">
        <f>'PER TRIWULAN'!I730</f>
        <v xml:space="preserve"> Toroh </v>
      </c>
      <c r="D735" s="161" t="str">
        <f>'PER TRIWULAN'!B730</f>
        <v>SD NEGERI 2 TUNGGAK</v>
      </c>
      <c r="E735" s="136">
        <f>'PER TRIWULAN'!L730</f>
        <v>12325000</v>
      </c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36">
        <f t="shared" si="33"/>
        <v>0</v>
      </c>
      <c r="U735" s="134">
        <f t="shared" si="34"/>
        <v>12325000</v>
      </c>
      <c r="V735" s="168">
        <f t="shared" si="35"/>
        <v>0</v>
      </c>
    </row>
    <row r="736" spans="2:22" hidden="1">
      <c r="B736" s="185">
        <f>'PER TRIWULAN'!A731</f>
        <v>726</v>
      </c>
      <c r="C736" s="160" t="str">
        <f>'PER TRIWULAN'!I731</f>
        <v xml:space="preserve"> Toroh </v>
      </c>
      <c r="D736" s="161" t="str">
        <f>'PER TRIWULAN'!B731</f>
        <v>SD NEGERI 1 SUGIHAN</v>
      </c>
      <c r="E736" s="136">
        <f>'PER TRIWULAN'!L731</f>
        <v>27115000</v>
      </c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36">
        <f t="shared" si="33"/>
        <v>0</v>
      </c>
      <c r="U736" s="134">
        <f t="shared" si="34"/>
        <v>27115000</v>
      </c>
      <c r="V736" s="168">
        <f t="shared" si="35"/>
        <v>0</v>
      </c>
    </row>
    <row r="737" spans="2:22" hidden="1">
      <c r="B737" s="185">
        <f>'PER TRIWULAN'!A732</f>
        <v>727</v>
      </c>
      <c r="C737" s="160" t="str">
        <f>'PER TRIWULAN'!I732</f>
        <v xml:space="preserve"> Toroh </v>
      </c>
      <c r="D737" s="161" t="str">
        <f>'PER TRIWULAN'!B732</f>
        <v>SD NEGERI 1 BANDUNGHARJO</v>
      </c>
      <c r="E737" s="136">
        <f>'PER TRIWULAN'!L732</f>
        <v>20590000</v>
      </c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36">
        <f t="shared" si="33"/>
        <v>0</v>
      </c>
      <c r="U737" s="134">
        <f t="shared" si="34"/>
        <v>20590000</v>
      </c>
      <c r="V737" s="168">
        <f t="shared" si="35"/>
        <v>0</v>
      </c>
    </row>
    <row r="738" spans="2:22" hidden="1">
      <c r="B738" s="185">
        <f>'PER TRIWULAN'!A733</f>
        <v>728</v>
      </c>
      <c r="C738" s="160" t="str">
        <f>'PER TRIWULAN'!I733</f>
        <v xml:space="preserve"> Toroh </v>
      </c>
      <c r="D738" s="161" t="str">
        <f>'PER TRIWULAN'!B733</f>
        <v>SD NEGERI 1 BOLOH</v>
      </c>
      <c r="E738" s="136">
        <f>'PER TRIWULAN'!L733</f>
        <v>30305000</v>
      </c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36">
        <f t="shared" si="33"/>
        <v>0</v>
      </c>
      <c r="U738" s="134">
        <f t="shared" si="34"/>
        <v>30305000</v>
      </c>
      <c r="V738" s="168">
        <f t="shared" si="35"/>
        <v>0</v>
      </c>
    </row>
    <row r="739" spans="2:22" hidden="1">
      <c r="B739" s="185">
        <f>'PER TRIWULAN'!A734</f>
        <v>729</v>
      </c>
      <c r="C739" s="160" t="str">
        <f>'PER TRIWULAN'!I734</f>
        <v xml:space="preserve"> Toroh </v>
      </c>
      <c r="D739" s="161" t="str">
        <f>'PER TRIWULAN'!B734</f>
        <v>SD NEGERI 1 DEPOK</v>
      </c>
      <c r="E739" s="136">
        <f>'PER TRIWULAN'!L734</f>
        <v>27115000</v>
      </c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36">
        <f t="shared" si="33"/>
        <v>0</v>
      </c>
      <c r="U739" s="134">
        <f t="shared" si="34"/>
        <v>27115000</v>
      </c>
      <c r="V739" s="168">
        <f t="shared" si="35"/>
        <v>0</v>
      </c>
    </row>
    <row r="740" spans="2:22" hidden="1">
      <c r="B740" s="185">
        <f>'PER TRIWULAN'!A735</f>
        <v>730</v>
      </c>
      <c r="C740" s="160" t="str">
        <f>'PER TRIWULAN'!I735</f>
        <v xml:space="preserve"> Toroh </v>
      </c>
      <c r="D740" s="161" t="str">
        <f>'PER TRIWULAN'!B735</f>
        <v>SD NEGERI 1 DIMORO</v>
      </c>
      <c r="E740" s="136">
        <f>'PER TRIWULAN'!L735</f>
        <v>26680000</v>
      </c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36">
        <f t="shared" si="33"/>
        <v>0</v>
      </c>
      <c r="U740" s="134">
        <f t="shared" si="34"/>
        <v>26680000</v>
      </c>
      <c r="V740" s="168">
        <f t="shared" si="35"/>
        <v>0</v>
      </c>
    </row>
    <row r="741" spans="2:22" hidden="1">
      <c r="B741" s="185">
        <f>'PER TRIWULAN'!A736</f>
        <v>731</v>
      </c>
      <c r="C741" s="160" t="str">
        <f>'PER TRIWULAN'!I736</f>
        <v xml:space="preserve"> Toroh </v>
      </c>
      <c r="D741" s="161" t="str">
        <f>'PER TRIWULAN'!B736</f>
        <v>SD NEGERI 1 GENENGADAL</v>
      </c>
      <c r="E741" s="136">
        <f>'PER TRIWULAN'!L736</f>
        <v>31320000</v>
      </c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36">
        <f t="shared" si="33"/>
        <v>0</v>
      </c>
      <c r="U741" s="134">
        <f t="shared" si="34"/>
        <v>31320000</v>
      </c>
      <c r="V741" s="168">
        <f t="shared" si="35"/>
        <v>0</v>
      </c>
    </row>
    <row r="742" spans="2:22" hidden="1">
      <c r="B742" s="185">
        <f>'PER TRIWULAN'!A737</f>
        <v>732</v>
      </c>
      <c r="C742" s="160" t="str">
        <f>'PER TRIWULAN'!I737</f>
        <v xml:space="preserve"> Toroh </v>
      </c>
      <c r="D742" s="161" t="str">
        <f>'PER TRIWULAN'!B737</f>
        <v>SD NEGERI 1 GENENGSARI</v>
      </c>
      <c r="E742" s="136">
        <f>'PER TRIWULAN'!L737</f>
        <v>19140000</v>
      </c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36">
        <f t="shared" si="33"/>
        <v>0</v>
      </c>
      <c r="U742" s="134">
        <f t="shared" si="34"/>
        <v>19140000</v>
      </c>
      <c r="V742" s="168">
        <f t="shared" si="35"/>
        <v>0</v>
      </c>
    </row>
    <row r="743" spans="2:22" hidden="1">
      <c r="B743" s="185">
        <f>'PER TRIWULAN'!A738</f>
        <v>733</v>
      </c>
      <c r="C743" s="160" t="str">
        <f>'PER TRIWULAN'!I738</f>
        <v xml:space="preserve"> Toroh </v>
      </c>
      <c r="D743" s="161" t="str">
        <f>'PER TRIWULAN'!B738</f>
        <v>SD NEGERI 1 KATONG</v>
      </c>
      <c r="E743" s="136">
        <f>'PER TRIWULAN'!L738</f>
        <v>21460000</v>
      </c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36">
        <f t="shared" si="33"/>
        <v>0</v>
      </c>
      <c r="U743" s="134">
        <f t="shared" si="34"/>
        <v>21460000</v>
      </c>
      <c r="V743" s="168">
        <f t="shared" si="35"/>
        <v>0</v>
      </c>
    </row>
    <row r="744" spans="2:22" hidden="1">
      <c r="B744" s="185">
        <f>'PER TRIWULAN'!A739</f>
        <v>734</v>
      </c>
      <c r="C744" s="160" t="str">
        <f>'PER TRIWULAN'!I739</f>
        <v xml:space="preserve"> Toroh </v>
      </c>
      <c r="D744" s="161" t="str">
        <f>'PER TRIWULAN'!B739</f>
        <v>SD NEGERI 1 KENTENG</v>
      </c>
      <c r="E744" s="136">
        <f>'PER TRIWULAN'!L739</f>
        <v>22475000</v>
      </c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36">
        <f t="shared" si="33"/>
        <v>0</v>
      </c>
      <c r="U744" s="134">
        <f t="shared" si="34"/>
        <v>22475000</v>
      </c>
      <c r="V744" s="168">
        <f t="shared" si="35"/>
        <v>0</v>
      </c>
    </row>
    <row r="745" spans="2:22" hidden="1">
      <c r="B745" s="185">
        <f>'PER TRIWULAN'!A740</f>
        <v>735</v>
      </c>
      <c r="C745" s="160" t="str">
        <f>'PER TRIWULAN'!I740</f>
        <v xml:space="preserve"> Toroh </v>
      </c>
      <c r="D745" s="161" t="str">
        <f>'PER TRIWULAN'!B740</f>
        <v>SD NEGERI 1 NGRANDAH</v>
      </c>
      <c r="E745" s="136">
        <f>'PER TRIWULAN'!L740</f>
        <v>27115000</v>
      </c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36">
        <f t="shared" si="33"/>
        <v>0</v>
      </c>
      <c r="U745" s="134">
        <f t="shared" si="34"/>
        <v>27115000</v>
      </c>
      <c r="V745" s="168">
        <f t="shared" si="35"/>
        <v>0</v>
      </c>
    </row>
    <row r="746" spans="2:22" hidden="1">
      <c r="B746" s="185">
        <f>'PER TRIWULAN'!A741</f>
        <v>736</v>
      </c>
      <c r="C746" s="160" t="str">
        <f>'PER TRIWULAN'!I741</f>
        <v xml:space="preserve"> Toroh </v>
      </c>
      <c r="D746" s="161" t="str">
        <f>'PER TRIWULAN'!B741</f>
        <v>SD NEGERI 1 PILANGPAYUNG</v>
      </c>
      <c r="E746" s="136">
        <f>'PER TRIWULAN'!L741</f>
        <v>16385000</v>
      </c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36">
        <f t="shared" si="33"/>
        <v>0</v>
      </c>
      <c r="U746" s="134">
        <f t="shared" si="34"/>
        <v>16385000</v>
      </c>
      <c r="V746" s="168">
        <f t="shared" si="35"/>
        <v>0</v>
      </c>
    </row>
    <row r="747" spans="2:22" hidden="1">
      <c r="B747" s="185">
        <f>'PER TRIWULAN'!A742</f>
        <v>737</v>
      </c>
      <c r="C747" s="160" t="str">
        <f>'PER TRIWULAN'!I742</f>
        <v xml:space="preserve"> Toroh </v>
      </c>
      <c r="D747" s="161" t="str">
        <f>'PER TRIWULAN'!B742</f>
        <v>SD NEGERI 1 PLOSOHARJO</v>
      </c>
      <c r="E747" s="136">
        <f>'PER TRIWULAN'!L742</f>
        <v>23490000</v>
      </c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36">
        <f t="shared" si="33"/>
        <v>0</v>
      </c>
      <c r="U747" s="134">
        <f t="shared" si="34"/>
        <v>23490000</v>
      </c>
      <c r="V747" s="168">
        <f t="shared" si="35"/>
        <v>0</v>
      </c>
    </row>
    <row r="748" spans="2:22" hidden="1">
      <c r="B748" s="185">
        <f>'PER TRIWULAN'!A743</f>
        <v>738</v>
      </c>
      <c r="C748" s="160" t="str">
        <f>'PER TRIWULAN'!I743</f>
        <v xml:space="preserve"> Toroh </v>
      </c>
      <c r="D748" s="161" t="str">
        <f>'PER TRIWULAN'!B743</f>
        <v>SD NEGERI 1 SINDUREJO</v>
      </c>
      <c r="E748" s="136">
        <f>'PER TRIWULAN'!L743</f>
        <v>34510000</v>
      </c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36">
        <f t="shared" si="33"/>
        <v>0</v>
      </c>
      <c r="U748" s="134">
        <f t="shared" si="34"/>
        <v>34510000</v>
      </c>
      <c r="V748" s="168">
        <f t="shared" si="35"/>
        <v>0</v>
      </c>
    </row>
    <row r="749" spans="2:22" hidden="1">
      <c r="B749" s="185">
        <f>'PER TRIWULAN'!A744</f>
        <v>739</v>
      </c>
      <c r="C749" s="160" t="str">
        <f>'PER TRIWULAN'!I744</f>
        <v xml:space="preserve"> Toroh </v>
      </c>
      <c r="D749" s="161" t="str">
        <f>'PER TRIWULAN'!B744</f>
        <v>SD NEGERI 1 TAMBIREJO</v>
      </c>
      <c r="E749" s="136">
        <f>'PER TRIWULAN'!L744</f>
        <v>16385000</v>
      </c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36">
        <f t="shared" si="33"/>
        <v>0</v>
      </c>
      <c r="U749" s="134">
        <f t="shared" si="34"/>
        <v>16385000</v>
      </c>
      <c r="V749" s="168">
        <f t="shared" si="35"/>
        <v>0</v>
      </c>
    </row>
    <row r="750" spans="2:22" hidden="1">
      <c r="B750" s="185">
        <f>'PER TRIWULAN'!A745</f>
        <v>740</v>
      </c>
      <c r="C750" s="160" t="str">
        <f>'PER TRIWULAN'!I745</f>
        <v xml:space="preserve"> Toroh </v>
      </c>
      <c r="D750" s="161" t="str">
        <f>'PER TRIWULAN'!B745</f>
        <v>SD NEGERI 1 TUNGGAK</v>
      </c>
      <c r="E750" s="136">
        <f>'PER TRIWULAN'!L745</f>
        <v>24070000</v>
      </c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36">
        <f t="shared" si="33"/>
        <v>0</v>
      </c>
      <c r="U750" s="134">
        <f t="shared" si="34"/>
        <v>24070000</v>
      </c>
      <c r="V750" s="168">
        <f t="shared" si="35"/>
        <v>0</v>
      </c>
    </row>
    <row r="751" spans="2:22" hidden="1">
      <c r="B751" s="185">
        <f>'PER TRIWULAN'!A746</f>
        <v>741</v>
      </c>
      <c r="C751" s="160" t="str">
        <f>'PER TRIWULAN'!I746</f>
        <v xml:space="preserve"> Toroh </v>
      </c>
      <c r="D751" s="161" t="str">
        <f>'PER TRIWULAN'!B746</f>
        <v>SD NEGERI 2 BANDUNGHARJO</v>
      </c>
      <c r="E751" s="136">
        <f>'PER TRIWULAN'!L746</f>
        <v>19720000</v>
      </c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36">
        <f t="shared" si="33"/>
        <v>0</v>
      </c>
      <c r="U751" s="134">
        <f t="shared" si="34"/>
        <v>19720000</v>
      </c>
      <c r="V751" s="168">
        <f t="shared" si="35"/>
        <v>0</v>
      </c>
    </row>
    <row r="752" spans="2:22" hidden="1">
      <c r="B752" s="185">
        <f>'PER TRIWULAN'!A747</f>
        <v>742</v>
      </c>
      <c r="C752" s="160" t="str">
        <f>'PER TRIWULAN'!I747</f>
        <v xml:space="preserve"> Toroh </v>
      </c>
      <c r="D752" s="161" t="str">
        <f>'PER TRIWULAN'!B747</f>
        <v>SD NEGERI 2 BOLOH</v>
      </c>
      <c r="E752" s="136">
        <f>'PER TRIWULAN'!L747</f>
        <v>37700000</v>
      </c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36">
        <f t="shared" si="33"/>
        <v>0</v>
      </c>
      <c r="U752" s="134">
        <f t="shared" si="34"/>
        <v>37700000</v>
      </c>
      <c r="V752" s="168">
        <f t="shared" si="35"/>
        <v>0</v>
      </c>
    </row>
    <row r="753" spans="2:22" hidden="1">
      <c r="B753" s="185">
        <f>'PER TRIWULAN'!A748</f>
        <v>743</v>
      </c>
      <c r="C753" s="160" t="str">
        <f>'PER TRIWULAN'!I748</f>
        <v xml:space="preserve"> Toroh </v>
      </c>
      <c r="D753" s="161" t="str">
        <f>'PER TRIWULAN'!B748</f>
        <v>SD NEGERI 2 GENENGADAL</v>
      </c>
      <c r="E753" s="136">
        <f>'PER TRIWULAN'!L748</f>
        <v>15660000</v>
      </c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36">
        <f t="shared" si="33"/>
        <v>0</v>
      </c>
      <c r="U753" s="134">
        <f t="shared" si="34"/>
        <v>15660000</v>
      </c>
      <c r="V753" s="168">
        <f t="shared" si="35"/>
        <v>0</v>
      </c>
    </row>
    <row r="754" spans="2:22" hidden="1">
      <c r="B754" s="185">
        <f>'PER TRIWULAN'!A749</f>
        <v>744</v>
      </c>
      <c r="C754" s="160" t="str">
        <f>'PER TRIWULAN'!I749</f>
        <v xml:space="preserve"> Toroh </v>
      </c>
      <c r="D754" s="161" t="str">
        <f>'PER TRIWULAN'!B749</f>
        <v>SD NEGERI 2 GENENGSARI</v>
      </c>
      <c r="E754" s="136">
        <f>'PER TRIWULAN'!L749</f>
        <v>19720000</v>
      </c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36">
        <f t="shared" si="33"/>
        <v>0</v>
      </c>
      <c r="U754" s="134">
        <f t="shared" si="34"/>
        <v>19720000</v>
      </c>
      <c r="V754" s="168">
        <f t="shared" si="35"/>
        <v>0</v>
      </c>
    </row>
    <row r="755" spans="2:22" hidden="1">
      <c r="B755" s="185">
        <f>'PER TRIWULAN'!A750</f>
        <v>745</v>
      </c>
      <c r="C755" s="160" t="str">
        <f>'PER TRIWULAN'!I750</f>
        <v xml:space="preserve"> Toroh </v>
      </c>
      <c r="D755" s="161" t="str">
        <f>'PER TRIWULAN'!B750</f>
        <v>SD NEGERI 2 KATONG</v>
      </c>
      <c r="E755" s="136">
        <f>'PER TRIWULAN'!L750</f>
        <v>31465000</v>
      </c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36">
        <f t="shared" si="33"/>
        <v>0</v>
      </c>
      <c r="U755" s="134">
        <f t="shared" si="34"/>
        <v>31465000</v>
      </c>
      <c r="V755" s="168">
        <f t="shared" si="35"/>
        <v>0</v>
      </c>
    </row>
    <row r="756" spans="2:22" hidden="1">
      <c r="B756" s="185">
        <f>'PER TRIWULAN'!A751</f>
        <v>746</v>
      </c>
      <c r="C756" s="160" t="str">
        <f>'PER TRIWULAN'!I751</f>
        <v xml:space="preserve"> Toroh </v>
      </c>
      <c r="D756" s="161" t="str">
        <f>'PER TRIWULAN'!B751</f>
        <v>SD NEGERI 2 KENTENG</v>
      </c>
      <c r="E756" s="136">
        <f>'PER TRIWULAN'!L751</f>
        <v>28275000</v>
      </c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36">
        <f t="shared" si="33"/>
        <v>0</v>
      </c>
      <c r="U756" s="134">
        <f t="shared" si="34"/>
        <v>28275000</v>
      </c>
      <c r="V756" s="168">
        <f t="shared" si="35"/>
        <v>0</v>
      </c>
    </row>
    <row r="757" spans="2:22" hidden="1">
      <c r="B757" s="185">
        <f>'PER TRIWULAN'!A752</f>
        <v>747</v>
      </c>
      <c r="C757" s="160" t="str">
        <f>'PER TRIWULAN'!I752</f>
        <v xml:space="preserve"> Toroh </v>
      </c>
      <c r="D757" s="161" t="str">
        <f>'PER TRIWULAN'!B752</f>
        <v>SD NEGERI 2 NGRANDAH</v>
      </c>
      <c r="E757" s="136">
        <f>'PER TRIWULAN'!L752</f>
        <v>26245000</v>
      </c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36">
        <f t="shared" si="33"/>
        <v>0</v>
      </c>
      <c r="U757" s="134">
        <f t="shared" si="34"/>
        <v>26245000</v>
      </c>
      <c r="V757" s="168">
        <f t="shared" si="35"/>
        <v>0</v>
      </c>
    </row>
    <row r="758" spans="2:22" hidden="1">
      <c r="B758" s="185">
        <f>'PER TRIWULAN'!A753</f>
        <v>748</v>
      </c>
      <c r="C758" s="160" t="str">
        <f>'PER TRIWULAN'!I753</f>
        <v xml:space="preserve"> Toroh </v>
      </c>
      <c r="D758" s="161" t="str">
        <f>'PER TRIWULAN'!B753</f>
        <v>SD NEGERI 2 PLOSOHARJO</v>
      </c>
      <c r="E758" s="136">
        <f>'PER TRIWULAN'!L753</f>
        <v>23345000</v>
      </c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36">
        <f t="shared" si="33"/>
        <v>0</v>
      </c>
      <c r="U758" s="134">
        <f t="shared" si="34"/>
        <v>23345000</v>
      </c>
      <c r="V758" s="168">
        <f t="shared" si="35"/>
        <v>0</v>
      </c>
    </row>
    <row r="759" spans="2:22" hidden="1">
      <c r="B759" s="185">
        <f>'PER TRIWULAN'!A754</f>
        <v>749</v>
      </c>
      <c r="C759" s="160" t="str">
        <f>'PER TRIWULAN'!I754</f>
        <v xml:space="preserve"> Toroh </v>
      </c>
      <c r="D759" s="161" t="str">
        <f>'PER TRIWULAN'!B754</f>
        <v>SD NEGERI 2 SINDUREJO</v>
      </c>
      <c r="E759" s="136">
        <f>'PER TRIWULAN'!L754</f>
        <v>21750000</v>
      </c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36">
        <f t="shared" si="33"/>
        <v>0</v>
      </c>
      <c r="U759" s="134">
        <f t="shared" si="34"/>
        <v>21750000</v>
      </c>
      <c r="V759" s="168">
        <f t="shared" si="35"/>
        <v>0</v>
      </c>
    </row>
    <row r="760" spans="2:22" hidden="1">
      <c r="B760" s="185">
        <f>'PER TRIWULAN'!A755</f>
        <v>750</v>
      </c>
      <c r="C760" s="160" t="str">
        <f>'PER TRIWULAN'!I755</f>
        <v xml:space="preserve"> Toroh </v>
      </c>
      <c r="D760" s="161" t="str">
        <f>'PER TRIWULAN'!B755</f>
        <v>SD NEGERI 2 TAMBIREJO</v>
      </c>
      <c r="E760" s="136">
        <f>'PER TRIWULAN'!L755</f>
        <v>17110000</v>
      </c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36">
        <f t="shared" si="33"/>
        <v>0</v>
      </c>
      <c r="U760" s="134">
        <f t="shared" si="34"/>
        <v>17110000</v>
      </c>
      <c r="V760" s="168">
        <f t="shared" si="35"/>
        <v>0</v>
      </c>
    </row>
    <row r="761" spans="2:22" hidden="1">
      <c r="B761" s="185">
        <f>'PER TRIWULAN'!A756</f>
        <v>751</v>
      </c>
      <c r="C761" s="160" t="str">
        <f>'PER TRIWULAN'!I756</f>
        <v xml:space="preserve"> Toroh </v>
      </c>
      <c r="D761" s="161" t="str">
        <f>'PER TRIWULAN'!B756</f>
        <v>SD NEGERI 3 BANDUNGHARJO</v>
      </c>
      <c r="E761" s="136">
        <f>'PER TRIWULAN'!L756</f>
        <v>29725000</v>
      </c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36">
        <f t="shared" si="33"/>
        <v>0</v>
      </c>
      <c r="U761" s="134">
        <f t="shared" si="34"/>
        <v>29725000</v>
      </c>
      <c r="V761" s="168">
        <f t="shared" si="35"/>
        <v>0</v>
      </c>
    </row>
    <row r="762" spans="2:22" hidden="1">
      <c r="B762" s="185">
        <f>'PER TRIWULAN'!A757</f>
        <v>752</v>
      </c>
      <c r="C762" s="160" t="str">
        <f>'PER TRIWULAN'!I757</f>
        <v xml:space="preserve"> Toroh </v>
      </c>
      <c r="D762" s="161" t="str">
        <f>'PER TRIWULAN'!B757</f>
        <v>SD NEGERI 3 BOLOH</v>
      </c>
      <c r="E762" s="136">
        <f>'PER TRIWULAN'!L757</f>
        <v>24795000</v>
      </c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36">
        <f t="shared" si="33"/>
        <v>0</v>
      </c>
      <c r="U762" s="134">
        <f t="shared" si="34"/>
        <v>24795000</v>
      </c>
      <c r="V762" s="168">
        <f t="shared" si="35"/>
        <v>0</v>
      </c>
    </row>
    <row r="763" spans="2:22" hidden="1">
      <c r="B763" s="185">
        <f>'PER TRIWULAN'!A758</f>
        <v>753</v>
      </c>
      <c r="C763" s="160" t="str">
        <f>'PER TRIWULAN'!I758</f>
        <v xml:space="preserve"> Toroh </v>
      </c>
      <c r="D763" s="161" t="str">
        <f>'PER TRIWULAN'!B758</f>
        <v>SD NEGERI 3 DEPOK</v>
      </c>
      <c r="E763" s="136">
        <f>'PER TRIWULAN'!L758</f>
        <v>22620000</v>
      </c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36">
        <f t="shared" si="33"/>
        <v>0</v>
      </c>
      <c r="U763" s="134">
        <f t="shared" si="34"/>
        <v>22620000</v>
      </c>
      <c r="V763" s="168">
        <f t="shared" si="35"/>
        <v>0</v>
      </c>
    </row>
    <row r="764" spans="2:22" hidden="1">
      <c r="B764" s="185">
        <f>'PER TRIWULAN'!A759</f>
        <v>754</v>
      </c>
      <c r="C764" s="160" t="str">
        <f>'PER TRIWULAN'!I759</f>
        <v xml:space="preserve"> Toroh </v>
      </c>
      <c r="D764" s="161" t="str">
        <f>'PER TRIWULAN'!B759</f>
        <v>SD NEGERI 3 DIMORO</v>
      </c>
      <c r="E764" s="136">
        <f>'PER TRIWULAN'!L759</f>
        <v>25955000</v>
      </c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36">
        <f t="shared" si="33"/>
        <v>0</v>
      </c>
      <c r="U764" s="134">
        <f t="shared" si="34"/>
        <v>25955000</v>
      </c>
      <c r="V764" s="168">
        <f t="shared" si="35"/>
        <v>0</v>
      </c>
    </row>
    <row r="765" spans="2:22" hidden="1">
      <c r="B765" s="185">
        <f>'PER TRIWULAN'!A760</f>
        <v>755</v>
      </c>
      <c r="C765" s="160" t="str">
        <f>'PER TRIWULAN'!I760</f>
        <v xml:space="preserve"> Toroh </v>
      </c>
      <c r="D765" s="161" t="str">
        <f>'PER TRIWULAN'!B760</f>
        <v>SD NEGERI 3 GENENGADAL</v>
      </c>
      <c r="E765" s="136">
        <f>'PER TRIWULAN'!L760</f>
        <v>15515000</v>
      </c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36">
        <f t="shared" si="33"/>
        <v>0</v>
      </c>
      <c r="U765" s="134">
        <f t="shared" si="34"/>
        <v>15515000</v>
      </c>
      <c r="V765" s="168">
        <f t="shared" si="35"/>
        <v>0</v>
      </c>
    </row>
    <row r="766" spans="2:22" hidden="1">
      <c r="B766" s="185">
        <f>'PER TRIWULAN'!A761</f>
        <v>756</v>
      </c>
      <c r="C766" s="160" t="str">
        <f>'PER TRIWULAN'!I761</f>
        <v xml:space="preserve"> Toroh </v>
      </c>
      <c r="D766" s="161" t="str">
        <f>'PER TRIWULAN'!B761</f>
        <v>SD NEGERI 3 GENENGSARI</v>
      </c>
      <c r="E766" s="136">
        <f>'PER TRIWULAN'!L761</f>
        <v>13775000</v>
      </c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36">
        <f t="shared" si="33"/>
        <v>0</v>
      </c>
      <c r="U766" s="134">
        <f t="shared" si="34"/>
        <v>13775000</v>
      </c>
      <c r="V766" s="168">
        <f t="shared" si="35"/>
        <v>0</v>
      </c>
    </row>
    <row r="767" spans="2:22" hidden="1">
      <c r="B767" s="185">
        <f>'PER TRIWULAN'!A762</f>
        <v>757</v>
      </c>
      <c r="C767" s="160" t="str">
        <f>'PER TRIWULAN'!I762</f>
        <v xml:space="preserve"> Toroh </v>
      </c>
      <c r="D767" s="161" t="str">
        <f>'PER TRIWULAN'!B762</f>
        <v>SD NEGERI 3 KENTENG</v>
      </c>
      <c r="E767" s="136">
        <f>'PER TRIWULAN'!L762</f>
        <v>25955000</v>
      </c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36">
        <f t="shared" si="33"/>
        <v>0</v>
      </c>
      <c r="U767" s="134">
        <f t="shared" si="34"/>
        <v>25955000</v>
      </c>
      <c r="V767" s="168">
        <f t="shared" si="35"/>
        <v>0</v>
      </c>
    </row>
    <row r="768" spans="2:22" hidden="1">
      <c r="B768" s="185">
        <f>'PER TRIWULAN'!A763</f>
        <v>758</v>
      </c>
      <c r="C768" s="160" t="str">
        <f>'PER TRIWULAN'!I763</f>
        <v xml:space="preserve"> Toroh </v>
      </c>
      <c r="D768" s="161" t="str">
        <f>'PER TRIWULAN'!B763</f>
        <v>SD NEGERI 3 KRANGGANHARJO</v>
      </c>
      <c r="E768" s="136">
        <f>'PER TRIWULAN'!L763</f>
        <v>15225000</v>
      </c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36">
        <f t="shared" si="33"/>
        <v>0</v>
      </c>
      <c r="U768" s="134">
        <f t="shared" si="34"/>
        <v>15225000</v>
      </c>
      <c r="V768" s="168">
        <f t="shared" si="35"/>
        <v>0</v>
      </c>
    </row>
    <row r="769" spans="2:22" hidden="1">
      <c r="B769" s="185">
        <f>'PER TRIWULAN'!A764</f>
        <v>759</v>
      </c>
      <c r="C769" s="160" t="str">
        <f>'PER TRIWULAN'!I764</f>
        <v xml:space="preserve"> Toroh </v>
      </c>
      <c r="D769" s="161" t="str">
        <f>'PER TRIWULAN'!B764</f>
        <v>SD NEGERI 3 NGRANDAH</v>
      </c>
      <c r="E769" s="136">
        <f>'PER TRIWULAN'!L764</f>
        <v>26825000</v>
      </c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36">
        <f t="shared" si="33"/>
        <v>0</v>
      </c>
      <c r="U769" s="134">
        <f t="shared" si="34"/>
        <v>26825000</v>
      </c>
      <c r="V769" s="168">
        <f t="shared" si="35"/>
        <v>0</v>
      </c>
    </row>
    <row r="770" spans="2:22" hidden="1">
      <c r="B770" s="185">
        <f>'PER TRIWULAN'!A765</f>
        <v>760</v>
      </c>
      <c r="C770" s="160" t="str">
        <f>'PER TRIWULAN'!I765</f>
        <v xml:space="preserve"> Toroh </v>
      </c>
      <c r="D770" s="161" t="str">
        <f>'PER TRIWULAN'!B765</f>
        <v>SD NEGERI 3 PILANGPAYUNG</v>
      </c>
      <c r="E770" s="136">
        <f>'PER TRIWULAN'!L765</f>
        <v>22185000</v>
      </c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36">
        <f t="shared" si="33"/>
        <v>0</v>
      </c>
      <c r="U770" s="134">
        <f t="shared" si="34"/>
        <v>22185000</v>
      </c>
      <c r="V770" s="168">
        <f t="shared" si="35"/>
        <v>0</v>
      </c>
    </row>
    <row r="771" spans="2:22" hidden="1">
      <c r="B771" s="185">
        <f>'PER TRIWULAN'!A766</f>
        <v>761</v>
      </c>
      <c r="C771" s="160" t="str">
        <f>'PER TRIWULAN'!I766</f>
        <v xml:space="preserve"> Toroh </v>
      </c>
      <c r="D771" s="161" t="str">
        <f>'PER TRIWULAN'!B766</f>
        <v>SD NEGERI 3 PLOSOHARJO</v>
      </c>
      <c r="E771" s="136">
        <f>'PER TRIWULAN'!L766</f>
        <v>27260000</v>
      </c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36">
        <f t="shared" si="33"/>
        <v>0</v>
      </c>
      <c r="U771" s="134">
        <f t="shared" si="34"/>
        <v>27260000</v>
      </c>
      <c r="V771" s="168">
        <f t="shared" si="35"/>
        <v>0</v>
      </c>
    </row>
    <row r="772" spans="2:22" hidden="1">
      <c r="B772" s="185">
        <f>'PER TRIWULAN'!A767</f>
        <v>762</v>
      </c>
      <c r="C772" s="160" t="str">
        <f>'PER TRIWULAN'!I767</f>
        <v xml:space="preserve"> Toroh </v>
      </c>
      <c r="D772" s="161" t="str">
        <f>'PER TRIWULAN'!B767</f>
        <v>SD NEGERI 3 SINDUREJO</v>
      </c>
      <c r="E772" s="136">
        <f>'PER TRIWULAN'!L767</f>
        <v>24650000</v>
      </c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36">
        <f t="shared" si="33"/>
        <v>0</v>
      </c>
      <c r="U772" s="134">
        <f t="shared" si="34"/>
        <v>24650000</v>
      </c>
      <c r="V772" s="168">
        <f t="shared" si="35"/>
        <v>0</v>
      </c>
    </row>
    <row r="773" spans="2:22" hidden="1">
      <c r="B773" s="185">
        <f>'PER TRIWULAN'!A768</f>
        <v>763</v>
      </c>
      <c r="C773" s="160" t="str">
        <f>'PER TRIWULAN'!I768</f>
        <v xml:space="preserve"> Toroh </v>
      </c>
      <c r="D773" s="161" t="str">
        <f>'PER TRIWULAN'!B768</f>
        <v>SD NEGERI 3 TUNGGAK</v>
      </c>
      <c r="E773" s="136">
        <f>'PER TRIWULAN'!L768</f>
        <v>27695000</v>
      </c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36">
        <f t="shared" si="33"/>
        <v>0</v>
      </c>
      <c r="U773" s="134">
        <f t="shared" si="34"/>
        <v>27695000</v>
      </c>
      <c r="V773" s="168">
        <f t="shared" si="35"/>
        <v>0</v>
      </c>
    </row>
    <row r="774" spans="2:22" hidden="1">
      <c r="B774" s="185">
        <f>'PER TRIWULAN'!A769</f>
        <v>764</v>
      </c>
      <c r="C774" s="160" t="str">
        <f>'PER TRIWULAN'!I769</f>
        <v xml:space="preserve"> Toroh </v>
      </c>
      <c r="D774" s="161" t="str">
        <f>'PER TRIWULAN'!B769</f>
        <v>SD NEGERI 4 BANDUNGHARJO</v>
      </c>
      <c r="E774" s="136">
        <f>'PER TRIWULAN'!L769</f>
        <v>18995000</v>
      </c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36">
        <f t="shared" si="33"/>
        <v>0</v>
      </c>
      <c r="U774" s="134">
        <f t="shared" si="34"/>
        <v>18995000</v>
      </c>
      <c r="V774" s="168">
        <f t="shared" si="35"/>
        <v>0</v>
      </c>
    </row>
    <row r="775" spans="2:22" hidden="1">
      <c r="B775" s="185">
        <f>'PER TRIWULAN'!A770</f>
        <v>765</v>
      </c>
      <c r="C775" s="160" t="str">
        <f>'PER TRIWULAN'!I770</f>
        <v xml:space="preserve"> Toroh </v>
      </c>
      <c r="D775" s="161" t="str">
        <f>'PER TRIWULAN'!B770</f>
        <v>SD NEGERI 4 DEPOK</v>
      </c>
      <c r="E775" s="136">
        <f>'PER TRIWULAN'!L770</f>
        <v>19285000</v>
      </c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36">
        <f t="shared" si="33"/>
        <v>0</v>
      </c>
      <c r="U775" s="134">
        <f t="shared" si="34"/>
        <v>19285000</v>
      </c>
      <c r="V775" s="168">
        <f t="shared" si="35"/>
        <v>0</v>
      </c>
    </row>
    <row r="776" spans="2:22" hidden="1">
      <c r="B776" s="185">
        <f>'PER TRIWULAN'!A771</f>
        <v>766</v>
      </c>
      <c r="C776" s="160" t="str">
        <f>'PER TRIWULAN'!I771</f>
        <v xml:space="preserve"> Toroh </v>
      </c>
      <c r="D776" s="161" t="str">
        <f>'PER TRIWULAN'!B771</f>
        <v>SD NEGERI 4 GENENGADAL</v>
      </c>
      <c r="E776" s="136">
        <f>'PER TRIWULAN'!L771</f>
        <v>20880000</v>
      </c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36">
        <f t="shared" si="33"/>
        <v>0</v>
      </c>
      <c r="U776" s="134">
        <f t="shared" si="34"/>
        <v>20880000</v>
      </c>
      <c r="V776" s="168">
        <f t="shared" si="35"/>
        <v>0</v>
      </c>
    </row>
    <row r="777" spans="2:22" hidden="1">
      <c r="B777" s="185">
        <f>'PER TRIWULAN'!A772</f>
        <v>767</v>
      </c>
      <c r="C777" s="160" t="str">
        <f>'PER TRIWULAN'!I772</f>
        <v xml:space="preserve"> Toroh </v>
      </c>
      <c r="D777" s="161" t="str">
        <f>'PER TRIWULAN'!B772</f>
        <v>SD NEGERI 4 KENTENG</v>
      </c>
      <c r="E777" s="136">
        <f>'PER TRIWULAN'!L772</f>
        <v>17545000</v>
      </c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36">
        <f t="shared" si="33"/>
        <v>0</v>
      </c>
      <c r="U777" s="134">
        <f t="shared" si="34"/>
        <v>17545000</v>
      </c>
      <c r="V777" s="168">
        <f t="shared" si="35"/>
        <v>0</v>
      </c>
    </row>
    <row r="778" spans="2:22" hidden="1">
      <c r="B778" s="185">
        <f>'PER TRIWULAN'!A773</f>
        <v>768</v>
      </c>
      <c r="C778" s="160" t="str">
        <f>'PER TRIWULAN'!I773</f>
        <v xml:space="preserve"> Toroh </v>
      </c>
      <c r="D778" s="161" t="str">
        <f>'PER TRIWULAN'!B773</f>
        <v>SD NEGERI 4 PILANGPAYUNG</v>
      </c>
      <c r="E778" s="136">
        <f>'PER TRIWULAN'!L773</f>
        <v>7395000</v>
      </c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36">
        <f t="shared" si="33"/>
        <v>0</v>
      </c>
      <c r="U778" s="134">
        <f t="shared" si="34"/>
        <v>7395000</v>
      </c>
      <c r="V778" s="168">
        <f t="shared" si="35"/>
        <v>0</v>
      </c>
    </row>
    <row r="779" spans="2:22" hidden="1">
      <c r="B779" s="185">
        <f>'PER TRIWULAN'!A774</f>
        <v>769</v>
      </c>
      <c r="C779" s="160" t="str">
        <f>'PER TRIWULAN'!I774</f>
        <v xml:space="preserve"> Toroh </v>
      </c>
      <c r="D779" s="161" t="str">
        <f>'PER TRIWULAN'!B774</f>
        <v>SD NEGERI 4 SINDUREJO</v>
      </c>
      <c r="E779" s="136">
        <f>'PER TRIWULAN'!L774</f>
        <v>19720000</v>
      </c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36">
        <f t="shared" si="33"/>
        <v>0</v>
      </c>
      <c r="U779" s="134">
        <f t="shared" si="34"/>
        <v>19720000</v>
      </c>
      <c r="V779" s="168">
        <f t="shared" si="35"/>
        <v>0</v>
      </c>
    </row>
    <row r="780" spans="2:22" hidden="1">
      <c r="B780" s="185">
        <f>'PER TRIWULAN'!A775</f>
        <v>770</v>
      </c>
      <c r="C780" s="160" t="str">
        <f>'PER TRIWULAN'!I775</f>
        <v xml:space="preserve"> Toroh </v>
      </c>
      <c r="D780" s="161" t="str">
        <f>'PER TRIWULAN'!B775</f>
        <v>SD NEGERI 4 TAMBIREJO</v>
      </c>
      <c r="E780" s="136">
        <f>'PER TRIWULAN'!L775</f>
        <v>43935000</v>
      </c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36">
        <f t="shared" ref="T780:T843" si="36">SUM(G780:S780)</f>
        <v>0</v>
      </c>
      <c r="U780" s="134">
        <f t="shared" ref="U780:U843" si="37">E780-F780</f>
        <v>43935000</v>
      </c>
      <c r="V780" s="168">
        <f t="shared" ref="V780:V843" si="38">F780-T780</f>
        <v>0</v>
      </c>
    </row>
    <row r="781" spans="2:22" hidden="1">
      <c r="B781" s="185">
        <f>'PER TRIWULAN'!A776</f>
        <v>771</v>
      </c>
      <c r="C781" s="160" t="str">
        <f>'PER TRIWULAN'!I776</f>
        <v xml:space="preserve"> Toroh </v>
      </c>
      <c r="D781" s="161" t="str">
        <f>'PER TRIWULAN'!B776</f>
        <v>SD NEGERI 4 TUNGGAK</v>
      </c>
      <c r="E781" s="136">
        <f>'PER TRIWULAN'!L776</f>
        <v>32480000</v>
      </c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36">
        <f t="shared" si="36"/>
        <v>0</v>
      </c>
      <c r="U781" s="134">
        <f t="shared" si="37"/>
        <v>32480000</v>
      </c>
      <c r="V781" s="168">
        <f t="shared" si="38"/>
        <v>0</v>
      </c>
    </row>
    <row r="782" spans="2:22" hidden="1">
      <c r="B782" s="185">
        <f>'PER TRIWULAN'!A777</f>
        <v>772</v>
      </c>
      <c r="C782" s="160" t="str">
        <f>'PER TRIWULAN'!I777</f>
        <v xml:space="preserve"> Toroh </v>
      </c>
      <c r="D782" s="161" t="str">
        <f>'PER TRIWULAN'!B777</f>
        <v>SD NEGERI 5 DEPOK</v>
      </c>
      <c r="E782" s="136">
        <f>'PER TRIWULAN'!L777</f>
        <v>27695000</v>
      </c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36">
        <f t="shared" si="36"/>
        <v>0</v>
      </c>
      <c r="U782" s="134">
        <f t="shared" si="37"/>
        <v>27695000</v>
      </c>
      <c r="V782" s="168">
        <f t="shared" si="38"/>
        <v>0</v>
      </c>
    </row>
    <row r="783" spans="2:22" hidden="1">
      <c r="B783" s="185">
        <f>'PER TRIWULAN'!A778</f>
        <v>773</v>
      </c>
      <c r="C783" s="160" t="str">
        <f>'PER TRIWULAN'!I778</f>
        <v xml:space="preserve"> Toroh </v>
      </c>
      <c r="D783" s="161" t="str">
        <f>'PER TRIWULAN'!B778</f>
        <v>SD NEGERI 5 DIMORO</v>
      </c>
      <c r="E783" s="136">
        <f>'PER TRIWULAN'!L778</f>
        <v>22910000</v>
      </c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36">
        <f t="shared" si="36"/>
        <v>0</v>
      </c>
      <c r="U783" s="134">
        <f t="shared" si="37"/>
        <v>22910000</v>
      </c>
      <c r="V783" s="168">
        <f t="shared" si="38"/>
        <v>0</v>
      </c>
    </row>
    <row r="784" spans="2:22" hidden="1">
      <c r="B784" s="185">
        <f>'PER TRIWULAN'!A779</f>
        <v>774</v>
      </c>
      <c r="C784" s="160" t="str">
        <f>'PER TRIWULAN'!I779</f>
        <v xml:space="preserve"> Toroh </v>
      </c>
      <c r="D784" s="161" t="str">
        <f>'PER TRIWULAN'!B779</f>
        <v>SD NEGERI 5 SINDUREJO</v>
      </c>
      <c r="E784" s="136">
        <f>'PER TRIWULAN'!L779</f>
        <v>17545000</v>
      </c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36">
        <f t="shared" si="36"/>
        <v>0</v>
      </c>
      <c r="U784" s="134">
        <f t="shared" si="37"/>
        <v>17545000</v>
      </c>
      <c r="V784" s="168">
        <f t="shared" si="38"/>
        <v>0</v>
      </c>
    </row>
    <row r="785" spans="2:22" hidden="1">
      <c r="B785" s="185">
        <f>'PER TRIWULAN'!A780</f>
        <v>775</v>
      </c>
      <c r="C785" s="160" t="str">
        <f>'PER TRIWULAN'!I780</f>
        <v xml:space="preserve"> Toroh </v>
      </c>
      <c r="D785" s="161" t="str">
        <f>'PER TRIWULAN'!B780</f>
        <v>SD NEGERI 5 TAMBIREJO</v>
      </c>
      <c r="E785" s="136">
        <f>'PER TRIWULAN'!L780</f>
        <v>24795000</v>
      </c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36">
        <f t="shared" si="36"/>
        <v>0</v>
      </c>
      <c r="U785" s="134">
        <f t="shared" si="37"/>
        <v>24795000</v>
      </c>
      <c r="V785" s="168">
        <f t="shared" si="38"/>
        <v>0</v>
      </c>
    </row>
    <row r="786" spans="2:22" hidden="1">
      <c r="B786" s="185">
        <f>'PER TRIWULAN'!A781</f>
        <v>776</v>
      </c>
      <c r="C786" s="160" t="str">
        <f>'PER TRIWULAN'!I781</f>
        <v xml:space="preserve"> Toroh </v>
      </c>
      <c r="D786" s="161" t="str">
        <f>'PER TRIWULAN'!B781</f>
        <v>SD NEGERI 6 DEPOK</v>
      </c>
      <c r="E786" s="136">
        <f>'PER TRIWULAN'!L781</f>
        <v>16675000</v>
      </c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36">
        <f t="shared" si="36"/>
        <v>0</v>
      </c>
      <c r="U786" s="134">
        <f t="shared" si="37"/>
        <v>16675000</v>
      </c>
      <c r="V786" s="168">
        <f t="shared" si="38"/>
        <v>0</v>
      </c>
    </row>
    <row r="787" spans="2:22" hidden="1">
      <c r="B787" s="185">
        <f>'PER TRIWULAN'!A782</f>
        <v>777</v>
      </c>
      <c r="C787" s="160" t="str">
        <f>'PER TRIWULAN'!I782</f>
        <v xml:space="preserve"> Toroh </v>
      </c>
      <c r="D787" s="161" t="str">
        <f>'PER TRIWULAN'!B782</f>
        <v>SD NEGERI 6 SINDUREJO</v>
      </c>
      <c r="E787" s="136">
        <f>'PER TRIWULAN'!L782</f>
        <v>18705000</v>
      </c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36">
        <f t="shared" si="36"/>
        <v>0</v>
      </c>
      <c r="U787" s="134">
        <f t="shared" si="37"/>
        <v>18705000</v>
      </c>
      <c r="V787" s="168">
        <f t="shared" si="38"/>
        <v>0</v>
      </c>
    </row>
    <row r="788" spans="2:22" hidden="1">
      <c r="B788" s="185">
        <f>'PER TRIWULAN'!A783</f>
        <v>778</v>
      </c>
      <c r="C788" s="160" t="str">
        <f>'PER TRIWULAN'!I783</f>
        <v xml:space="preserve"> Toroh </v>
      </c>
      <c r="D788" s="161" t="str">
        <f>'PER TRIWULAN'!B783</f>
        <v>SD NEGERI 7 DEPOK</v>
      </c>
      <c r="E788" s="136">
        <f>'PER TRIWULAN'!L783</f>
        <v>14790000</v>
      </c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36">
        <f t="shared" si="36"/>
        <v>0</v>
      </c>
      <c r="U788" s="134">
        <f t="shared" si="37"/>
        <v>14790000</v>
      </c>
      <c r="V788" s="168">
        <f t="shared" si="38"/>
        <v>0</v>
      </c>
    </row>
    <row r="789" spans="2:22" hidden="1">
      <c r="B789" s="185">
        <f>'PER TRIWULAN'!A784</f>
        <v>779</v>
      </c>
      <c r="C789" s="160" t="str">
        <f>'PER TRIWULAN'!I784</f>
        <v xml:space="preserve"> Toroh </v>
      </c>
      <c r="D789" s="161" t="str">
        <f>'PER TRIWULAN'!B784</f>
        <v>SD NEGERI 1 KRANGGANHARJO</v>
      </c>
      <c r="E789" s="136">
        <f>'PER TRIWULAN'!L784</f>
        <v>22475000</v>
      </c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36">
        <f t="shared" si="36"/>
        <v>0</v>
      </c>
      <c r="U789" s="134">
        <f t="shared" si="37"/>
        <v>22475000</v>
      </c>
      <c r="V789" s="168">
        <f t="shared" si="38"/>
        <v>0</v>
      </c>
    </row>
    <row r="790" spans="2:22" hidden="1">
      <c r="B790" s="185">
        <f>'PER TRIWULAN'!A785</f>
        <v>780</v>
      </c>
      <c r="C790" s="160" t="str">
        <f>'PER TRIWULAN'!I785</f>
        <v xml:space="preserve"> Toroh </v>
      </c>
      <c r="D790" s="161" t="str">
        <f>'PER TRIWULAN'!B785</f>
        <v>SD NEGERI 2 DEPOK</v>
      </c>
      <c r="E790" s="136">
        <f>'PER TRIWULAN'!L785</f>
        <v>33785000</v>
      </c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36">
        <f t="shared" si="36"/>
        <v>0</v>
      </c>
      <c r="U790" s="134">
        <f t="shared" si="37"/>
        <v>33785000</v>
      </c>
      <c r="V790" s="168">
        <f t="shared" si="38"/>
        <v>0</v>
      </c>
    </row>
    <row r="791" spans="2:22" hidden="1">
      <c r="B791" s="185">
        <f>'PER TRIWULAN'!A786</f>
        <v>781</v>
      </c>
      <c r="C791" s="160" t="str">
        <f>'PER TRIWULAN'!I786</f>
        <v xml:space="preserve"> Toroh </v>
      </c>
      <c r="D791" s="161" t="str">
        <f>'PER TRIWULAN'!B786</f>
        <v>SD NEGERI 3 TAMBIREJO</v>
      </c>
      <c r="E791" s="136">
        <f>'PER TRIWULAN'!L786</f>
        <v>21025000</v>
      </c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36">
        <f t="shared" si="36"/>
        <v>0</v>
      </c>
      <c r="U791" s="134">
        <f t="shared" si="37"/>
        <v>21025000</v>
      </c>
      <c r="V791" s="168">
        <f t="shared" si="38"/>
        <v>0</v>
      </c>
    </row>
    <row r="792" spans="2:22" hidden="1">
      <c r="B792" s="185">
        <f>'PER TRIWULAN'!A787</f>
        <v>782</v>
      </c>
      <c r="C792" s="160" t="str">
        <f>'PER TRIWULAN'!I787</f>
        <v xml:space="preserve"> Toroh </v>
      </c>
      <c r="D792" s="161" t="str">
        <f>'PER TRIWULAN'!B787</f>
        <v>SD NEGERI 4 BOLOH</v>
      </c>
      <c r="E792" s="136">
        <f>'PER TRIWULAN'!L787</f>
        <v>29870000</v>
      </c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36">
        <f t="shared" si="36"/>
        <v>0</v>
      </c>
      <c r="U792" s="134">
        <f t="shared" si="37"/>
        <v>29870000</v>
      </c>
      <c r="V792" s="168">
        <f t="shared" si="38"/>
        <v>0</v>
      </c>
    </row>
    <row r="793" spans="2:22" hidden="1">
      <c r="B793" s="185">
        <f>'PER TRIWULAN'!A788</f>
        <v>783</v>
      </c>
      <c r="C793" s="160" t="str">
        <f>'PER TRIWULAN'!I788</f>
        <v xml:space="preserve"> Toroh </v>
      </c>
      <c r="D793" s="161" t="str">
        <f>'PER TRIWULAN'!B788</f>
        <v>SD NEGERI 2 DIMORO</v>
      </c>
      <c r="E793" s="136">
        <f>'PER TRIWULAN'!L788</f>
        <v>21170000</v>
      </c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36">
        <f t="shared" si="36"/>
        <v>0</v>
      </c>
      <c r="U793" s="134">
        <f t="shared" si="37"/>
        <v>21170000</v>
      </c>
      <c r="V793" s="168">
        <f t="shared" si="38"/>
        <v>0</v>
      </c>
    </row>
    <row r="794" spans="2:22" hidden="1">
      <c r="B794" s="185">
        <f>'PER TRIWULAN'!A789</f>
        <v>784</v>
      </c>
      <c r="C794" s="160" t="str">
        <f>'PER TRIWULAN'!I789</f>
        <v xml:space="preserve"> Toroh </v>
      </c>
      <c r="D794" s="161" t="str">
        <f>'PER TRIWULAN'!B789</f>
        <v>SD NEGERI 4 DIMORO</v>
      </c>
      <c r="E794" s="136">
        <f>'PER TRIWULAN'!L789</f>
        <v>11455000</v>
      </c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36">
        <f t="shared" si="36"/>
        <v>0</v>
      </c>
      <c r="U794" s="134">
        <f t="shared" si="37"/>
        <v>11455000</v>
      </c>
      <c r="V794" s="168">
        <f t="shared" si="38"/>
        <v>0</v>
      </c>
    </row>
    <row r="795" spans="2:22" hidden="1">
      <c r="B795" s="185">
        <f>'PER TRIWULAN'!A790</f>
        <v>785</v>
      </c>
      <c r="C795" s="160" t="str">
        <f>'PER TRIWULAN'!I790</f>
        <v xml:space="preserve"> Toroh </v>
      </c>
      <c r="D795" s="161" t="str">
        <f>'PER TRIWULAN'!B790</f>
        <v>SD NEGERI 2 PILANGPAYUNG</v>
      </c>
      <c r="E795" s="136">
        <f>'PER TRIWULAN'!L790</f>
        <v>22040000</v>
      </c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36">
        <f t="shared" si="36"/>
        <v>0</v>
      </c>
      <c r="U795" s="134">
        <f t="shared" si="37"/>
        <v>22040000</v>
      </c>
      <c r="V795" s="168">
        <f t="shared" si="38"/>
        <v>0</v>
      </c>
    </row>
    <row r="796" spans="2:22" hidden="1">
      <c r="B796" s="185">
        <f>'PER TRIWULAN'!A791</f>
        <v>786</v>
      </c>
      <c r="C796" s="160" t="str">
        <f>'PER TRIWULAN'!I791</f>
        <v xml:space="preserve"> Toroh </v>
      </c>
      <c r="D796" s="161" t="str">
        <f>'PER TRIWULAN'!B791</f>
        <v>SD NEGERI 2 SUGIHAN</v>
      </c>
      <c r="E796" s="136">
        <f>'PER TRIWULAN'!L791</f>
        <v>19430000</v>
      </c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36">
        <f t="shared" si="36"/>
        <v>0</v>
      </c>
      <c r="U796" s="134">
        <f t="shared" si="37"/>
        <v>19430000</v>
      </c>
      <c r="V796" s="168">
        <f t="shared" si="38"/>
        <v>0</v>
      </c>
    </row>
    <row r="797" spans="2:22" hidden="1">
      <c r="B797" s="185">
        <f>'PER TRIWULAN'!A792</f>
        <v>787</v>
      </c>
      <c r="C797" s="160" t="str">
        <f>'PER TRIWULAN'!I792</f>
        <v xml:space="preserve"> Toroh </v>
      </c>
      <c r="D797" s="161" t="str">
        <f>'PER TRIWULAN'!B792</f>
        <v>SD NEGERI 3 SUGIHAN</v>
      </c>
      <c r="E797" s="136">
        <f>'PER TRIWULAN'!L792</f>
        <v>25085000</v>
      </c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36">
        <f t="shared" si="36"/>
        <v>0</v>
      </c>
      <c r="U797" s="134">
        <f t="shared" si="37"/>
        <v>25085000</v>
      </c>
      <c r="V797" s="168">
        <f t="shared" si="38"/>
        <v>0</v>
      </c>
    </row>
    <row r="798" spans="2:22" hidden="1">
      <c r="B798" s="185">
        <f>'PER TRIWULAN'!A793</f>
        <v>788</v>
      </c>
      <c r="C798" s="160" t="str">
        <f>'PER TRIWULAN'!I793</f>
        <v xml:space="preserve"> Toroh </v>
      </c>
      <c r="D798" s="161" t="str">
        <f>'PER TRIWULAN'!B793</f>
        <v>SD NEGERI 4 SUGIHAN</v>
      </c>
      <c r="E798" s="136">
        <f>'PER TRIWULAN'!L793</f>
        <v>21460000</v>
      </c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36">
        <f t="shared" si="36"/>
        <v>0</v>
      </c>
      <c r="U798" s="134">
        <f t="shared" si="37"/>
        <v>21460000</v>
      </c>
      <c r="V798" s="168">
        <f t="shared" si="38"/>
        <v>0</v>
      </c>
    </row>
    <row r="799" spans="2:22" hidden="1">
      <c r="B799" s="185">
        <f>'PER TRIWULAN'!A794</f>
        <v>789</v>
      </c>
      <c r="C799" s="160" t="str">
        <f>'PER TRIWULAN'!I794</f>
        <v xml:space="preserve"> Toroh </v>
      </c>
      <c r="D799" s="161" t="str">
        <f>'PER TRIWULAN'!B794</f>
        <v>SD NEGERI 2 KRANGGANHARJO</v>
      </c>
      <c r="E799" s="136">
        <f>'PER TRIWULAN'!L794</f>
        <v>28710000</v>
      </c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36">
        <f t="shared" si="36"/>
        <v>0</v>
      </c>
      <c r="U799" s="134">
        <f t="shared" si="37"/>
        <v>28710000</v>
      </c>
      <c r="V799" s="168">
        <f t="shared" si="38"/>
        <v>0</v>
      </c>
    </row>
    <row r="800" spans="2:22" hidden="1">
      <c r="B800" s="185">
        <f>'PER TRIWULAN'!A795</f>
        <v>790</v>
      </c>
      <c r="C800" s="160" t="str">
        <f>'PER TRIWULAN'!I795</f>
        <v xml:space="preserve"> Wirosari </v>
      </c>
      <c r="D800" s="161" t="str">
        <f>'PER TRIWULAN'!B795</f>
        <v>SD NEGERI 3 TAMBAKSELO</v>
      </c>
      <c r="E800" s="136">
        <f>'PER TRIWULAN'!L795</f>
        <v>19865000</v>
      </c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36">
        <f t="shared" si="36"/>
        <v>0</v>
      </c>
      <c r="U800" s="134">
        <f t="shared" si="37"/>
        <v>19865000</v>
      </c>
      <c r="V800" s="168">
        <f t="shared" si="38"/>
        <v>0</v>
      </c>
    </row>
    <row r="801" spans="2:22" hidden="1">
      <c r="B801" s="185">
        <f>'PER TRIWULAN'!A796</f>
        <v>791</v>
      </c>
      <c r="C801" s="160" t="str">
        <f>'PER TRIWULAN'!I796</f>
        <v xml:space="preserve"> Wirosari </v>
      </c>
      <c r="D801" s="161" t="str">
        <f>'PER TRIWULAN'!B796</f>
        <v>SD NEGERI 1 DOKORO</v>
      </c>
      <c r="E801" s="136">
        <f>'PER TRIWULAN'!L796</f>
        <v>26245000</v>
      </c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36">
        <f t="shared" si="36"/>
        <v>0</v>
      </c>
      <c r="U801" s="134">
        <f t="shared" si="37"/>
        <v>26245000</v>
      </c>
      <c r="V801" s="168">
        <f t="shared" si="38"/>
        <v>0</v>
      </c>
    </row>
    <row r="802" spans="2:22" hidden="1">
      <c r="B802" s="185">
        <f>'PER TRIWULAN'!A797</f>
        <v>792</v>
      </c>
      <c r="C802" s="160" t="str">
        <f>'PER TRIWULAN'!I797</f>
        <v xml:space="preserve"> Wirosari </v>
      </c>
      <c r="D802" s="161" t="str">
        <f>'PER TRIWULAN'!B797</f>
        <v>SD NEGERI 1 GEDANGAN</v>
      </c>
      <c r="E802" s="136">
        <f>'PER TRIWULAN'!L797</f>
        <v>17835000</v>
      </c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36">
        <f t="shared" si="36"/>
        <v>0</v>
      </c>
      <c r="U802" s="134">
        <f t="shared" si="37"/>
        <v>17835000</v>
      </c>
      <c r="V802" s="168">
        <f t="shared" si="38"/>
        <v>0</v>
      </c>
    </row>
    <row r="803" spans="2:22" hidden="1">
      <c r="B803" s="185">
        <f>'PER TRIWULAN'!A798</f>
        <v>793</v>
      </c>
      <c r="C803" s="160" t="str">
        <f>'PER TRIWULAN'!I798</f>
        <v xml:space="preserve"> Wirosari </v>
      </c>
      <c r="D803" s="161" t="str">
        <f>'PER TRIWULAN'!B798</f>
        <v>SD NEGERI 1 KALIREJO</v>
      </c>
      <c r="E803" s="136">
        <f>'PER TRIWULAN'!L798</f>
        <v>20300000</v>
      </c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36">
        <f t="shared" si="36"/>
        <v>0</v>
      </c>
      <c r="U803" s="134">
        <f t="shared" si="37"/>
        <v>20300000</v>
      </c>
      <c r="V803" s="168">
        <f t="shared" si="38"/>
        <v>0</v>
      </c>
    </row>
    <row r="804" spans="2:22" hidden="1">
      <c r="B804" s="185">
        <f>'PER TRIWULAN'!A799</f>
        <v>794</v>
      </c>
      <c r="C804" s="160" t="str">
        <f>'PER TRIWULAN'!I799</f>
        <v xml:space="preserve"> Wirosari </v>
      </c>
      <c r="D804" s="161" t="str">
        <f>'PER TRIWULAN'!B799</f>
        <v>SD NEGERI 1 KARANGASEM</v>
      </c>
      <c r="E804" s="136">
        <f>'PER TRIWULAN'!L799</f>
        <v>24940000</v>
      </c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36">
        <f t="shared" si="36"/>
        <v>0</v>
      </c>
      <c r="U804" s="134">
        <f t="shared" si="37"/>
        <v>24940000</v>
      </c>
      <c r="V804" s="168">
        <f t="shared" si="38"/>
        <v>0</v>
      </c>
    </row>
    <row r="805" spans="2:22" hidden="1">
      <c r="B805" s="185">
        <f>'PER TRIWULAN'!A800</f>
        <v>795</v>
      </c>
      <c r="C805" s="160" t="str">
        <f>'PER TRIWULAN'!I800</f>
        <v xml:space="preserve"> Wirosari </v>
      </c>
      <c r="D805" s="161" t="str">
        <f>'PER TRIWULAN'!B800</f>
        <v>SD NEGERI 1 KROPAK</v>
      </c>
      <c r="E805" s="136">
        <f>'PER TRIWULAN'!L800</f>
        <v>29580000</v>
      </c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36">
        <f t="shared" si="36"/>
        <v>0</v>
      </c>
      <c r="U805" s="134">
        <f t="shared" si="37"/>
        <v>29580000</v>
      </c>
      <c r="V805" s="168">
        <f t="shared" si="38"/>
        <v>0</v>
      </c>
    </row>
    <row r="806" spans="2:22" hidden="1">
      <c r="B806" s="185">
        <f>'PER TRIWULAN'!A801</f>
        <v>796</v>
      </c>
      <c r="C806" s="160" t="str">
        <f>'PER TRIWULAN'!I801</f>
        <v xml:space="preserve"> Wirosari </v>
      </c>
      <c r="D806" s="161" t="str">
        <f>'PER TRIWULAN'!B801</f>
        <v>SD NEGERI 1 MOJOREBO</v>
      </c>
      <c r="E806" s="136">
        <f>'PER TRIWULAN'!L801</f>
        <v>20010000</v>
      </c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36">
        <f t="shared" si="36"/>
        <v>0</v>
      </c>
      <c r="U806" s="134">
        <f t="shared" si="37"/>
        <v>20010000</v>
      </c>
      <c r="V806" s="168">
        <f t="shared" si="38"/>
        <v>0</v>
      </c>
    </row>
    <row r="807" spans="2:22" hidden="1">
      <c r="B807" s="185">
        <f>'PER TRIWULAN'!A802</f>
        <v>797</v>
      </c>
      <c r="C807" s="160" t="str">
        <f>'PER TRIWULAN'!I802</f>
        <v xml:space="preserve"> Wirosari </v>
      </c>
      <c r="D807" s="161" t="str">
        <f>'PER TRIWULAN'!B802</f>
        <v>SD NEGERI 1 SAMBIREJO</v>
      </c>
      <c r="E807" s="136">
        <f>'PER TRIWULAN'!L802</f>
        <v>19285000</v>
      </c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36">
        <f t="shared" si="36"/>
        <v>0</v>
      </c>
      <c r="U807" s="134">
        <f t="shared" si="37"/>
        <v>19285000</v>
      </c>
      <c r="V807" s="168">
        <f t="shared" si="38"/>
        <v>0</v>
      </c>
    </row>
    <row r="808" spans="2:22" hidden="1">
      <c r="B808" s="185">
        <f>'PER TRIWULAN'!A803</f>
        <v>798</v>
      </c>
      <c r="C808" s="160" t="str">
        <f>'PER TRIWULAN'!I803</f>
        <v xml:space="preserve"> Wirosari </v>
      </c>
      <c r="D808" s="161" t="str">
        <f>'PER TRIWULAN'!B803</f>
        <v>SD NEGERI 1 TAMBAKSELO</v>
      </c>
      <c r="E808" s="136">
        <f>'PER TRIWULAN'!L803</f>
        <v>20590000</v>
      </c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36">
        <f t="shared" si="36"/>
        <v>0</v>
      </c>
      <c r="U808" s="134">
        <f t="shared" si="37"/>
        <v>20590000</v>
      </c>
      <c r="V808" s="168">
        <f t="shared" si="38"/>
        <v>0</v>
      </c>
    </row>
    <row r="809" spans="2:22" hidden="1">
      <c r="B809" s="185">
        <f>'PER TRIWULAN'!A804</f>
        <v>799</v>
      </c>
      <c r="C809" s="160" t="str">
        <f>'PER TRIWULAN'!I804</f>
        <v xml:space="preserve"> Wirosari </v>
      </c>
      <c r="D809" s="161" t="str">
        <f>'PER TRIWULAN'!B804</f>
        <v>SD NEGERI 1 TANJUNGREJO</v>
      </c>
      <c r="E809" s="136">
        <f>'PER TRIWULAN'!L804</f>
        <v>27985000</v>
      </c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36">
        <f t="shared" si="36"/>
        <v>0</v>
      </c>
      <c r="U809" s="134">
        <f t="shared" si="37"/>
        <v>27985000</v>
      </c>
      <c r="V809" s="168">
        <f t="shared" si="38"/>
        <v>0</v>
      </c>
    </row>
    <row r="810" spans="2:22" hidden="1">
      <c r="B810" s="185">
        <f>'PER TRIWULAN'!A805</f>
        <v>800</v>
      </c>
      <c r="C810" s="160" t="str">
        <f>'PER TRIWULAN'!I805</f>
        <v xml:space="preserve"> Wirosari </v>
      </c>
      <c r="D810" s="161" t="str">
        <f>'PER TRIWULAN'!B805</f>
        <v>SD NEGERI 1 TEGALREO</v>
      </c>
      <c r="E810" s="136">
        <f>'PER TRIWULAN'!L805</f>
        <v>41035000</v>
      </c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36">
        <f t="shared" si="36"/>
        <v>0</v>
      </c>
      <c r="U810" s="134">
        <f t="shared" si="37"/>
        <v>41035000</v>
      </c>
      <c r="V810" s="168">
        <f t="shared" si="38"/>
        <v>0</v>
      </c>
    </row>
    <row r="811" spans="2:22" hidden="1">
      <c r="B811" s="185">
        <f>'PER TRIWULAN'!A806</f>
        <v>801</v>
      </c>
      <c r="C811" s="160" t="str">
        <f>'PER TRIWULAN'!I806</f>
        <v xml:space="preserve"> Wirosari </v>
      </c>
      <c r="D811" s="161" t="str">
        <f>'PER TRIWULAN'!B806</f>
        <v>SD NEGERI 10 WIROSARI</v>
      </c>
      <c r="E811" s="136">
        <f>'PER TRIWULAN'!L806</f>
        <v>12760000</v>
      </c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36">
        <f t="shared" si="36"/>
        <v>0</v>
      </c>
      <c r="U811" s="134">
        <f t="shared" si="37"/>
        <v>12760000</v>
      </c>
      <c r="V811" s="168">
        <f t="shared" si="38"/>
        <v>0</v>
      </c>
    </row>
    <row r="812" spans="2:22" hidden="1">
      <c r="B812" s="185">
        <f>'PER TRIWULAN'!A807</f>
        <v>802</v>
      </c>
      <c r="C812" s="160" t="str">
        <f>'PER TRIWULAN'!I807</f>
        <v xml:space="preserve"> Wirosari </v>
      </c>
      <c r="D812" s="161" t="str">
        <f>'PER TRIWULAN'!B807</f>
        <v>SD NEGERI 1DAPURNO</v>
      </c>
      <c r="E812" s="136">
        <f>'PER TRIWULAN'!L807</f>
        <v>32915000</v>
      </c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36">
        <f t="shared" si="36"/>
        <v>0</v>
      </c>
      <c r="U812" s="134">
        <f t="shared" si="37"/>
        <v>32915000</v>
      </c>
      <c r="V812" s="168">
        <f t="shared" si="38"/>
        <v>0</v>
      </c>
    </row>
    <row r="813" spans="2:22" hidden="1">
      <c r="B813" s="185">
        <f>'PER TRIWULAN'!A808</f>
        <v>803</v>
      </c>
      <c r="C813" s="160" t="str">
        <f>'PER TRIWULAN'!I808</f>
        <v xml:space="preserve"> Wirosari </v>
      </c>
      <c r="D813" s="161" t="str">
        <f>'PER TRIWULAN'!B808</f>
        <v>SD NEGERI 2 DAPURNO</v>
      </c>
      <c r="E813" s="136">
        <f>'PER TRIWULAN'!L808</f>
        <v>17110000</v>
      </c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36">
        <f t="shared" si="36"/>
        <v>0</v>
      </c>
      <c r="U813" s="134">
        <f t="shared" si="37"/>
        <v>17110000</v>
      </c>
      <c r="V813" s="168">
        <f t="shared" si="38"/>
        <v>0</v>
      </c>
    </row>
    <row r="814" spans="2:22" hidden="1">
      <c r="B814" s="185">
        <f>'PER TRIWULAN'!A809</f>
        <v>804</v>
      </c>
      <c r="C814" s="160" t="str">
        <f>'PER TRIWULAN'!I809</f>
        <v xml:space="preserve"> Wirosari </v>
      </c>
      <c r="D814" s="161" t="str">
        <f>'PER TRIWULAN'!B809</f>
        <v>SD NEGERI 2 DOKORO</v>
      </c>
      <c r="E814" s="136">
        <f>'PER TRIWULAN'!L809</f>
        <v>30740000</v>
      </c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36">
        <f t="shared" si="36"/>
        <v>0</v>
      </c>
      <c r="U814" s="134">
        <f t="shared" si="37"/>
        <v>30740000</v>
      </c>
      <c r="V814" s="168">
        <f t="shared" si="38"/>
        <v>0</v>
      </c>
    </row>
    <row r="815" spans="2:22" hidden="1">
      <c r="B815" s="185">
        <f>'PER TRIWULAN'!A810</f>
        <v>805</v>
      </c>
      <c r="C815" s="160" t="str">
        <f>'PER TRIWULAN'!I810</f>
        <v xml:space="preserve"> Wirosari </v>
      </c>
      <c r="D815" s="161" t="str">
        <f>'PER TRIWULAN'!B810</f>
        <v>SD NEGERI 2 KALIREJO</v>
      </c>
      <c r="E815" s="136">
        <f>'PER TRIWULAN'!L810</f>
        <v>30160000</v>
      </c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36">
        <f t="shared" si="36"/>
        <v>0</v>
      </c>
      <c r="U815" s="134">
        <f t="shared" si="37"/>
        <v>30160000</v>
      </c>
      <c r="V815" s="168">
        <f t="shared" si="38"/>
        <v>0</v>
      </c>
    </row>
    <row r="816" spans="2:22" hidden="1">
      <c r="B816" s="185">
        <f>'PER TRIWULAN'!A811</f>
        <v>806</v>
      </c>
      <c r="C816" s="160" t="str">
        <f>'PER TRIWULAN'!I811</f>
        <v xml:space="preserve"> Wirosari </v>
      </c>
      <c r="D816" s="161" t="str">
        <f>'PER TRIWULAN'!B811</f>
        <v>SD NEGERI 2 KARANGASEM</v>
      </c>
      <c r="E816" s="136">
        <f>'PER TRIWULAN'!L811</f>
        <v>38860000</v>
      </c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36">
        <f t="shared" si="36"/>
        <v>0</v>
      </c>
      <c r="U816" s="134">
        <f t="shared" si="37"/>
        <v>38860000</v>
      </c>
      <c r="V816" s="168">
        <f t="shared" si="38"/>
        <v>0</v>
      </c>
    </row>
    <row r="817" spans="2:22" hidden="1">
      <c r="B817" s="185">
        <f>'PER TRIWULAN'!A812</f>
        <v>807</v>
      </c>
      <c r="C817" s="160" t="str">
        <f>'PER TRIWULAN'!I812</f>
        <v xml:space="preserve"> Wirosari </v>
      </c>
      <c r="D817" s="161" t="str">
        <f>'PER TRIWULAN'!B812</f>
        <v>SD NEGERI 2 KROPAK</v>
      </c>
      <c r="E817" s="136">
        <f>'PER TRIWULAN'!L812</f>
        <v>31755000</v>
      </c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36">
        <f t="shared" si="36"/>
        <v>0</v>
      </c>
      <c r="U817" s="134">
        <f t="shared" si="37"/>
        <v>31755000</v>
      </c>
      <c r="V817" s="168">
        <f t="shared" si="38"/>
        <v>0</v>
      </c>
    </row>
    <row r="818" spans="2:22" hidden="1">
      <c r="B818" s="185">
        <f>'PER TRIWULAN'!A813</f>
        <v>808</v>
      </c>
      <c r="C818" s="160" t="str">
        <f>'PER TRIWULAN'!I813</f>
        <v xml:space="preserve"> Wirosari </v>
      </c>
      <c r="D818" s="161" t="str">
        <f>'PER TRIWULAN'!B813</f>
        <v>SD NEGERI 2 MOJOREBO</v>
      </c>
      <c r="E818" s="136">
        <f>'PER TRIWULAN'!L813</f>
        <v>33060000</v>
      </c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36">
        <f t="shared" si="36"/>
        <v>0</v>
      </c>
      <c r="U818" s="134">
        <f t="shared" si="37"/>
        <v>33060000</v>
      </c>
      <c r="V818" s="168">
        <f t="shared" si="38"/>
        <v>0</v>
      </c>
    </row>
    <row r="819" spans="2:22" hidden="1">
      <c r="B819" s="185">
        <f>'PER TRIWULAN'!A814</f>
        <v>809</v>
      </c>
      <c r="C819" s="160" t="str">
        <f>'PER TRIWULAN'!I814</f>
        <v xml:space="preserve"> Wirosari </v>
      </c>
      <c r="D819" s="161" t="str">
        <f>'PER TRIWULAN'!B814</f>
        <v>SD NEGERI 2 TAMBAKREJO</v>
      </c>
      <c r="E819" s="136">
        <f>'PER TRIWULAN'!L814</f>
        <v>25085000</v>
      </c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36">
        <f t="shared" si="36"/>
        <v>0</v>
      </c>
      <c r="U819" s="134">
        <f t="shared" si="37"/>
        <v>25085000</v>
      </c>
      <c r="V819" s="168">
        <f t="shared" si="38"/>
        <v>0</v>
      </c>
    </row>
    <row r="820" spans="2:22" hidden="1">
      <c r="B820" s="185">
        <f>'PER TRIWULAN'!A815</f>
        <v>810</v>
      </c>
      <c r="C820" s="160" t="str">
        <f>'PER TRIWULAN'!I815</f>
        <v xml:space="preserve"> Wirosari </v>
      </c>
      <c r="D820" s="161" t="str">
        <f>'PER TRIWULAN'!B815</f>
        <v>SD NEGERI 2 TAMBAKSELO</v>
      </c>
      <c r="E820" s="136">
        <f>'PER TRIWULAN'!L815</f>
        <v>25520000</v>
      </c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36">
        <f t="shared" si="36"/>
        <v>0</v>
      </c>
      <c r="U820" s="134">
        <f t="shared" si="37"/>
        <v>25520000</v>
      </c>
      <c r="V820" s="168">
        <f t="shared" si="38"/>
        <v>0</v>
      </c>
    </row>
    <row r="821" spans="2:22" hidden="1">
      <c r="B821" s="185">
        <f>'PER TRIWULAN'!A816</f>
        <v>811</v>
      </c>
      <c r="C821" s="160" t="str">
        <f>'PER TRIWULAN'!I816</f>
        <v xml:space="preserve"> Wirosari </v>
      </c>
      <c r="D821" s="161" t="str">
        <f>'PER TRIWULAN'!B816</f>
        <v>SD NEGERI 2 TANJUNGREJO</v>
      </c>
      <c r="E821" s="136">
        <f>'PER TRIWULAN'!L816</f>
        <v>38135000</v>
      </c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36">
        <f t="shared" si="36"/>
        <v>0</v>
      </c>
      <c r="U821" s="134">
        <f t="shared" si="37"/>
        <v>38135000</v>
      </c>
      <c r="V821" s="168">
        <f t="shared" si="38"/>
        <v>0</v>
      </c>
    </row>
    <row r="822" spans="2:22" hidden="1">
      <c r="B822" s="185">
        <f>'PER TRIWULAN'!A817</f>
        <v>812</v>
      </c>
      <c r="C822" s="160" t="str">
        <f>'PER TRIWULAN'!I817</f>
        <v xml:space="preserve"> Wirosari </v>
      </c>
      <c r="D822" s="161" t="str">
        <f>'PER TRIWULAN'!B817</f>
        <v>SD NEGERI 2 TEGALREJO</v>
      </c>
      <c r="E822" s="136">
        <f>'PER TRIWULAN'!L817</f>
        <v>17835000</v>
      </c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36">
        <f t="shared" si="36"/>
        <v>0</v>
      </c>
      <c r="U822" s="134">
        <f t="shared" si="37"/>
        <v>17835000</v>
      </c>
      <c r="V822" s="168">
        <f t="shared" si="38"/>
        <v>0</v>
      </c>
    </row>
    <row r="823" spans="2:22" hidden="1">
      <c r="B823" s="185">
        <f>'PER TRIWULAN'!A818</f>
        <v>813</v>
      </c>
      <c r="C823" s="160" t="str">
        <f>'PER TRIWULAN'!I818</f>
        <v xml:space="preserve"> Wirosari </v>
      </c>
      <c r="D823" s="161" t="str">
        <f>'PER TRIWULAN'!B818</f>
        <v>SD NEGERI 2GEDANGAN</v>
      </c>
      <c r="E823" s="136">
        <f>'PER TRIWULAN'!L818</f>
        <v>20880000</v>
      </c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36">
        <f t="shared" si="36"/>
        <v>0</v>
      </c>
      <c r="U823" s="134">
        <f t="shared" si="37"/>
        <v>20880000</v>
      </c>
      <c r="V823" s="168">
        <f t="shared" si="38"/>
        <v>0</v>
      </c>
    </row>
    <row r="824" spans="2:22" hidden="1">
      <c r="B824" s="185">
        <f>'PER TRIWULAN'!A819</f>
        <v>814</v>
      </c>
      <c r="C824" s="160" t="str">
        <f>'PER TRIWULAN'!I819</f>
        <v xml:space="preserve"> Wirosari </v>
      </c>
      <c r="D824" s="161" t="str">
        <f>'PER TRIWULAN'!B819</f>
        <v>SD NEGERI 3 DOKORO</v>
      </c>
      <c r="E824" s="136">
        <f>'PER TRIWULAN'!L819</f>
        <v>29000000</v>
      </c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36">
        <f t="shared" si="36"/>
        <v>0</v>
      </c>
      <c r="U824" s="134">
        <f t="shared" si="37"/>
        <v>29000000</v>
      </c>
      <c r="V824" s="168">
        <f t="shared" si="38"/>
        <v>0</v>
      </c>
    </row>
    <row r="825" spans="2:22" hidden="1">
      <c r="B825" s="185">
        <f>'PER TRIWULAN'!A820</f>
        <v>815</v>
      </c>
      <c r="C825" s="160" t="str">
        <f>'PER TRIWULAN'!I820</f>
        <v xml:space="preserve"> Wirosari </v>
      </c>
      <c r="D825" s="161" t="str">
        <f>'PER TRIWULAN'!B820</f>
        <v>SD NEGERI 3 GEDANGAN</v>
      </c>
      <c r="E825" s="136">
        <f>'PER TRIWULAN'!L820</f>
        <v>26825000</v>
      </c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36">
        <f t="shared" si="36"/>
        <v>0</v>
      </c>
      <c r="U825" s="134">
        <f t="shared" si="37"/>
        <v>26825000</v>
      </c>
      <c r="V825" s="168">
        <f t="shared" si="38"/>
        <v>0</v>
      </c>
    </row>
    <row r="826" spans="2:22" hidden="1">
      <c r="B826" s="185">
        <f>'PER TRIWULAN'!A821</f>
        <v>816</v>
      </c>
      <c r="C826" s="160" t="str">
        <f>'PER TRIWULAN'!I821</f>
        <v xml:space="preserve"> Wirosari </v>
      </c>
      <c r="D826" s="161" t="str">
        <f>'PER TRIWULAN'!B821</f>
        <v>SD NEGERI 3 KALIREJO</v>
      </c>
      <c r="E826" s="136">
        <f>'PER TRIWULAN'!L821</f>
        <v>23925000</v>
      </c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36">
        <f t="shared" si="36"/>
        <v>0</v>
      </c>
      <c r="U826" s="134">
        <f t="shared" si="37"/>
        <v>23925000</v>
      </c>
      <c r="V826" s="168">
        <f t="shared" si="38"/>
        <v>0</v>
      </c>
    </row>
    <row r="827" spans="2:22" hidden="1">
      <c r="B827" s="185">
        <f>'PER TRIWULAN'!A822</f>
        <v>817</v>
      </c>
      <c r="C827" s="160" t="str">
        <f>'PER TRIWULAN'!I822</f>
        <v xml:space="preserve"> Wirosari </v>
      </c>
      <c r="D827" s="161" t="str">
        <f>'PER TRIWULAN'!B822</f>
        <v>SD NEGERI 3 KARANGASEM</v>
      </c>
      <c r="E827" s="136">
        <f>'PER TRIWULAN'!L822</f>
        <v>43210000</v>
      </c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36">
        <f t="shared" si="36"/>
        <v>0</v>
      </c>
      <c r="U827" s="134">
        <f t="shared" si="37"/>
        <v>43210000</v>
      </c>
      <c r="V827" s="168">
        <f t="shared" si="38"/>
        <v>0</v>
      </c>
    </row>
    <row r="828" spans="2:22" hidden="1">
      <c r="B828" s="185">
        <f>'PER TRIWULAN'!A823</f>
        <v>818</v>
      </c>
      <c r="C828" s="160" t="str">
        <f>'PER TRIWULAN'!I823</f>
        <v xml:space="preserve"> Wirosari </v>
      </c>
      <c r="D828" s="161" t="str">
        <f>'PER TRIWULAN'!B823</f>
        <v>SD NEGERI 3 MOJOREBO</v>
      </c>
      <c r="E828" s="136">
        <f>'PER TRIWULAN'!L823</f>
        <v>24215000</v>
      </c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36">
        <f t="shared" si="36"/>
        <v>0</v>
      </c>
      <c r="U828" s="134">
        <f t="shared" si="37"/>
        <v>24215000</v>
      </c>
      <c r="V828" s="168">
        <f t="shared" si="38"/>
        <v>0</v>
      </c>
    </row>
    <row r="829" spans="2:22" hidden="1">
      <c r="B829" s="185">
        <f>'PER TRIWULAN'!A824</f>
        <v>819</v>
      </c>
      <c r="C829" s="160" t="str">
        <f>'PER TRIWULAN'!I824</f>
        <v xml:space="preserve"> Wirosari </v>
      </c>
      <c r="D829" s="161" t="str">
        <f>'PER TRIWULAN'!B824</f>
        <v>SD NEGERI 3 SAMBIREJO</v>
      </c>
      <c r="E829" s="136">
        <f>'PER TRIWULAN'!L824</f>
        <v>21460000</v>
      </c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36">
        <f t="shared" si="36"/>
        <v>0</v>
      </c>
      <c r="U829" s="134">
        <f t="shared" si="37"/>
        <v>21460000</v>
      </c>
      <c r="V829" s="168">
        <f t="shared" si="38"/>
        <v>0</v>
      </c>
    </row>
    <row r="830" spans="2:22" hidden="1">
      <c r="B830" s="185">
        <f>'PER TRIWULAN'!A825</f>
        <v>820</v>
      </c>
      <c r="C830" s="160" t="str">
        <f>'PER TRIWULAN'!I825</f>
        <v xml:space="preserve"> Wirosari </v>
      </c>
      <c r="D830" s="161" t="str">
        <f>'PER TRIWULAN'!B825</f>
        <v>SD NEGERI 3 TEGALREJO</v>
      </c>
      <c r="E830" s="136">
        <f>'PER TRIWULAN'!L825</f>
        <v>29725000</v>
      </c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36">
        <f t="shared" si="36"/>
        <v>0</v>
      </c>
      <c r="U830" s="134">
        <f t="shared" si="37"/>
        <v>29725000</v>
      </c>
      <c r="V830" s="168">
        <f t="shared" si="38"/>
        <v>0</v>
      </c>
    </row>
    <row r="831" spans="2:22" hidden="1">
      <c r="B831" s="185">
        <f>'PER TRIWULAN'!A826</f>
        <v>821</v>
      </c>
      <c r="C831" s="160" t="str">
        <f>'PER TRIWULAN'!I826</f>
        <v xml:space="preserve"> Wirosari </v>
      </c>
      <c r="D831" s="161" t="str">
        <f>'PER TRIWULAN'!B826</f>
        <v>SD NEGERI 3 WIROSARI</v>
      </c>
      <c r="E831" s="136">
        <f>'PER TRIWULAN'!L826</f>
        <v>26535000</v>
      </c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36">
        <f t="shared" si="36"/>
        <v>0</v>
      </c>
      <c r="U831" s="134">
        <f t="shared" si="37"/>
        <v>26535000</v>
      </c>
      <c r="V831" s="168">
        <f t="shared" si="38"/>
        <v>0</v>
      </c>
    </row>
    <row r="832" spans="2:22" hidden="1">
      <c r="B832" s="185">
        <f>'PER TRIWULAN'!A827</f>
        <v>822</v>
      </c>
      <c r="C832" s="160" t="str">
        <f>'PER TRIWULAN'!I827</f>
        <v xml:space="preserve"> Wirosari </v>
      </c>
      <c r="D832" s="161" t="str">
        <f>'PER TRIWULAN'!B827</f>
        <v>SD NEGERI 4 KARANGASEM</v>
      </c>
      <c r="E832" s="136">
        <f>'PER TRIWULAN'!L827</f>
        <v>24650000</v>
      </c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36">
        <f t="shared" si="36"/>
        <v>0</v>
      </c>
      <c r="U832" s="134">
        <f t="shared" si="37"/>
        <v>24650000</v>
      </c>
      <c r="V832" s="168">
        <f t="shared" si="38"/>
        <v>0</v>
      </c>
    </row>
    <row r="833" spans="2:22" hidden="1">
      <c r="B833" s="185">
        <f>'PER TRIWULAN'!A828</f>
        <v>823</v>
      </c>
      <c r="C833" s="160" t="str">
        <f>'PER TRIWULAN'!I828</f>
        <v xml:space="preserve"> Wirosari </v>
      </c>
      <c r="D833" s="161" t="str">
        <f>'PER TRIWULAN'!B828</f>
        <v>SD NEGERI 4 SAMBIREJO</v>
      </c>
      <c r="E833" s="136">
        <f>'PER TRIWULAN'!L828</f>
        <v>23055000</v>
      </c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36">
        <f t="shared" si="36"/>
        <v>0</v>
      </c>
      <c r="U833" s="134">
        <f t="shared" si="37"/>
        <v>23055000</v>
      </c>
      <c r="V833" s="168">
        <f t="shared" si="38"/>
        <v>0</v>
      </c>
    </row>
    <row r="834" spans="2:22" hidden="1">
      <c r="B834" s="185">
        <f>'PER TRIWULAN'!A829</f>
        <v>824</v>
      </c>
      <c r="C834" s="160" t="str">
        <f>'PER TRIWULAN'!I829</f>
        <v xml:space="preserve"> Wirosari </v>
      </c>
      <c r="D834" s="161" t="str">
        <f>'PER TRIWULAN'!B829</f>
        <v>SD NEGERI 4 TAMBAKREJO</v>
      </c>
      <c r="E834" s="136">
        <f>'PER TRIWULAN'!L829</f>
        <v>24650000</v>
      </c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36">
        <f t="shared" si="36"/>
        <v>0</v>
      </c>
      <c r="U834" s="134">
        <f t="shared" si="37"/>
        <v>24650000</v>
      </c>
      <c r="V834" s="168">
        <f t="shared" si="38"/>
        <v>0</v>
      </c>
    </row>
    <row r="835" spans="2:22" hidden="1">
      <c r="B835" s="185">
        <f>'PER TRIWULAN'!A830</f>
        <v>825</v>
      </c>
      <c r="C835" s="160" t="str">
        <f>'PER TRIWULAN'!I830</f>
        <v xml:space="preserve"> Wirosari </v>
      </c>
      <c r="D835" s="161" t="str">
        <f>'PER TRIWULAN'!B830</f>
        <v>SD NEGERI 4 WIROSARI</v>
      </c>
      <c r="E835" s="136">
        <f>'PER TRIWULAN'!L830</f>
        <v>16385000</v>
      </c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36">
        <f t="shared" si="36"/>
        <v>0</v>
      </c>
      <c r="U835" s="134">
        <f t="shared" si="37"/>
        <v>16385000</v>
      </c>
      <c r="V835" s="168">
        <f t="shared" si="38"/>
        <v>0</v>
      </c>
    </row>
    <row r="836" spans="2:22" hidden="1">
      <c r="B836" s="185">
        <f>'PER TRIWULAN'!A831</f>
        <v>826</v>
      </c>
      <c r="C836" s="160" t="str">
        <f>'PER TRIWULAN'!I831</f>
        <v xml:space="preserve"> Wirosari </v>
      </c>
      <c r="D836" s="161" t="str">
        <f>'PER TRIWULAN'!B831</f>
        <v>SD NEGERI 5 TEGALREJO</v>
      </c>
      <c r="E836" s="136">
        <f>'PER TRIWULAN'!L831</f>
        <v>18415000</v>
      </c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36">
        <f t="shared" si="36"/>
        <v>0</v>
      </c>
      <c r="U836" s="134">
        <f t="shared" si="37"/>
        <v>18415000</v>
      </c>
      <c r="V836" s="168">
        <f t="shared" si="38"/>
        <v>0</v>
      </c>
    </row>
    <row r="837" spans="2:22" hidden="1">
      <c r="B837" s="185">
        <f>'PER TRIWULAN'!A832</f>
        <v>827</v>
      </c>
      <c r="C837" s="160" t="str">
        <f>'PER TRIWULAN'!I832</f>
        <v xml:space="preserve"> Wirosari </v>
      </c>
      <c r="D837" s="161" t="str">
        <f>'PER TRIWULAN'!B832</f>
        <v>SD NEGERI 6 TEGALREJO</v>
      </c>
      <c r="E837" s="136">
        <f>'PER TRIWULAN'!L832</f>
        <v>7395000</v>
      </c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36">
        <f t="shared" si="36"/>
        <v>0</v>
      </c>
      <c r="U837" s="134">
        <f t="shared" si="37"/>
        <v>7395000</v>
      </c>
      <c r="V837" s="168">
        <f t="shared" si="38"/>
        <v>0</v>
      </c>
    </row>
    <row r="838" spans="2:22" hidden="1">
      <c r="B838" s="185">
        <f>'PER TRIWULAN'!A833</f>
        <v>828</v>
      </c>
      <c r="C838" s="160" t="str">
        <f>'PER TRIWULAN'!I833</f>
        <v xml:space="preserve"> Wirosari </v>
      </c>
      <c r="D838" s="161" t="str">
        <f>'PER TRIWULAN'!B833</f>
        <v>SD NEGERI 6 WIROSARI</v>
      </c>
      <c r="E838" s="136">
        <f>'PER TRIWULAN'!L833</f>
        <v>37990000</v>
      </c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36">
        <f t="shared" si="36"/>
        <v>0</v>
      </c>
      <c r="U838" s="134">
        <f t="shared" si="37"/>
        <v>37990000</v>
      </c>
      <c r="V838" s="168">
        <f t="shared" si="38"/>
        <v>0</v>
      </c>
    </row>
    <row r="839" spans="2:22" hidden="1">
      <c r="B839" s="185">
        <f>'PER TRIWULAN'!A834</f>
        <v>829</v>
      </c>
      <c r="C839" s="160" t="str">
        <f>'PER TRIWULAN'!I834</f>
        <v xml:space="preserve"> Wirosari </v>
      </c>
      <c r="D839" s="161" t="str">
        <f>'PER TRIWULAN'!B834</f>
        <v>SD NEGERI 7 WIROSARI</v>
      </c>
      <c r="E839" s="136">
        <f>'PER TRIWULAN'!L834</f>
        <v>25375000</v>
      </c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36">
        <f t="shared" si="36"/>
        <v>0</v>
      </c>
      <c r="U839" s="134">
        <f t="shared" si="37"/>
        <v>25375000</v>
      </c>
      <c r="V839" s="168">
        <f t="shared" si="38"/>
        <v>0</v>
      </c>
    </row>
    <row r="840" spans="2:22" hidden="1">
      <c r="B840" s="185">
        <f>'PER TRIWULAN'!A835</f>
        <v>830</v>
      </c>
      <c r="C840" s="160" t="str">
        <f>'PER TRIWULAN'!I835</f>
        <v xml:space="preserve"> Wirosari </v>
      </c>
      <c r="D840" s="161" t="str">
        <f>'PER TRIWULAN'!B835</f>
        <v>SD NEGERI KECIL KARANGASEM</v>
      </c>
      <c r="E840" s="136">
        <f>'PER TRIWULAN'!L835</f>
        <v>4785000</v>
      </c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36">
        <f t="shared" si="36"/>
        <v>0</v>
      </c>
      <c r="U840" s="134">
        <f t="shared" si="37"/>
        <v>4785000</v>
      </c>
      <c r="V840" s="168">
        <f t="shared" si="38"/>
        <v>0</v>
      </c>
    </row>
    <row r="841" spans="2:22" hidden="1">
      <c r="B841" s="185">
        <f>'PER TRIWULAN'!A836</f>
        <v>831</v>
      </c>
      <c r="C841" s="160" t="str">
        <f>'PER TRIWULAN'!I836</f>
        <v xml:space="preserve"> Wirosari </v>
      </c>
      <c r="D841" s="161" t="str">
        <f>'PER TRIWULAN'!B836</f>
        <v>SD NEGERI 1 WIROSARI</v>
      </c>
      <c r="E841" s="136">
        <f>'PER TRIWULAN'!L836</f>
        <v>38425000</v>
      </c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36">
        <f t="shared" si="36"/>
        <v>0</v>
      </c>
      <c r="U841" s="134">
        <f t="shared" si="37"/>
        <v>38425000</v>
      </c>
      <c r="V841" s="168">
        <f t="shared" si="38"/>
        <v>0</v>
      </c>
    </row>
    <row r="842" spans="2:22" hidden="1">
      <c r="B842" s="185">
        <f>'PER TRIWULAN'!A837</f>
        <v>832</v>
      </c>
      <c r="C842" s="160" t="str">
        <f>'PER TRIWULAN'!I837</f>
        <v xml:space="preserve"> Wirosari </v>
      </c>
      <c r="D842" s="161" t="str">
        <f>'PER TRIWULAN'!B837</f>
        <v>SD NEGERI 2 WIROSARI</v>
      </c>
      <c r="E842" s="136">
        <f>'PER TRIWULAN'!L837</f>
        <v>37410000</v>
      </c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36">
        <f t="shared" si="36"/>
        <v>0</v>
      </c>
      <c r="U842" s="134">
        <f t="shared" si="37"/>
        <v>37410000</v>
      </c>
      <c r="V842" s="168">
        <f t="shared" si="38"/>
        <v>0</v>
      </c>
    </row>
    <row r="843" spans="2:22" hidden="1">
      <c r="B843" s="185">
        <f>'PER TRIWULAN'!A838</f>
        <v>833</v>
      </c>
      <c r="C843" s="160" t="str">
        <f>'PER TRIWULAN'!I838</f>
        <v xml:space="preserve"> Wirosari </v>
      </c>
      <c r="D843" s="161" t="str">
        <f>'PER TRIWULAN'!B838</f>
        <v>SD NEGERI 8 WIROSARI</v>
      </c>
      <c r="E843" s="136">
        <f>'PER TRIWULAN'!L838</f>
        <v>30160000</v>
      </c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36">
        <f t="shared" si="36"/>
        <v>0</v>
      </c>
      <c r="U843" s="134">
        <f t="shared" si="37"/>
        <v>30160000</v>
      </c>
      <c r="V843" s="168">
        <f t="shared" si="38"/>
        <v>0</v>
      </c>
    </row>
    <row r="844" spans="2:22" hidden="1">
      <c r="B844" s="185">
        <f>'PER TRIWULAN'!A839</f>
        <v>834</v>
      </c>
      <c r="C844" s="160" t="str">
        <f>'PER TRIWULAN'!I839</f>
        <v xml:space="preserve"> Wirosari </v>
      </c>
      <c r="D844" s="161" t="str">
        <f>'PER TRIWULAN'!B839</f>
        <v>SD NEGERI 1 TAMBAKREJO</v>
      </c>
      <c r="E844" s="136">
        <f>'PER TRIWULAN'!L839</f>
        <v>24650000</v>
      </c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36">
        <f t="shared" ref="T844:T861" si="39">SUM(G844:S844)</f>
        <v>0</v>
      </c>
      <c r="U844" s="134">
        <f t="shared" ref="U844:U861" si="40">E844-F844</f>
        <v>24650000</v>
      </c>
      <c r="V844" s="168">
        <f t="shared" ref="V844:V862" si="41">F844-T844</f>
        <v>0</v>
      </c>
    </row>
    <row r="845" spans="2:22" hidden="1">
      <c r="B845" s="185">
        <f>'PER TRIWULAN'!A840</f>
        <v>835</v>
      </c>
      <c r="C845" s="160" t="str">
        <f>'PER TRIWULAN'!I840</f>
        <v xml:space="preserve"> Wirosari </v>
      </c>
      <c r="D845" s="161" t="str">
        <f>'PER TRIWULAN'!B840</f>
        <v>SD NEGERI 3 TAMBAKREJO</v>
      </c>
      <c r="E845" s="136">
        <f>'PER TRIWULAN'!L840</f>
        <v>24360000</v>
      </c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36">
        <f t="shared" si="39"/>
        <v>0</v>
      </c>
      <c r="U845" s="134">
        <f t="shared" si="40"/>
        <v>24360000</v>
      </c>
      <c r="V845" s="168">
        <f t="shared" si="41"/>
        <v>0</v>
      </c>
    </row>
    <row r="846" spans="2:22" hidden="1">
      <c r="B846" s="185">
        <f>'PER TRIWULAN'!A841</f>
        <v>836</v>
      </c>
      <c r="C846" s="160" t="str">
        <f>'PER TRIWULAN'!I841</f>
        <v xml:space="preserve"> Wirosari </v>
      </c>
      <c r="D846" s="161" t="str">
        <f>'PER TRIWULAN'!B841</f>
        <v>SD NEGERI 3 TANJUNGREJO</v>
      </c>
      <c r="E846" s="136">
        <f>'PER TRIWULAN'!L841</f>
        <v>20155000</v>
      </c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36">
        <f t="shared" si="39"/>
        <v>0</v>
      </c>
      <c r="U846" s="134">
        <f t="shared" si="40"/>
        <v>20155000</v>
      </c>
      <c r="V846" s="168">
        <f t="shared" si="41"/>
        <v>0</v>
      </c>
    </row>
    <row r="847" spans="2:22" hidden="1">
      <c r="B847" s="185">
        <f>'PER TRIWULAN'!A842</f>
        <v>837</v>
      </c>
      <c r="C847" s="160" t="str">
        <f>'PER TRIWULAN'!I842</f>
        <v xml:space="preserve"> Wirosari </v>
      </c>
      <c r="D847" s="161" t="str">
        <f>'PER TRIWULAN'!B842</f>
        <v>SD NEGERI 2 SAMBIREJO</v>
      </c>
      <c r="E847" s="136">
        <f>'PER TRIWULAN'!L842</f>
        <v>22330000</v>
      </c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36">
        <f t="shared" si="39"/>
        <v>0</v>
      </c>
      <c r="U847" s="134">
        <f t="shared" si="40"/>
        <v>22330000</v>
      </c>
      <c r="V847" s="168">
        <f t="shared" si="41"/>
        <v>0</v>
      </c>
    </row>
    <row r="848" spans="2:22" hidden="1">
      <c r="B848" s="185">
        <f>'PER TRIWULAN'!A843</f>
        <v>838</v>
      </c>
      <c r="C848" s="160" t="str">
        <f>'PER TRIWULAN'!I843</f>
        <v xml:space="preserve"> Gabus </v>
      </c>
      <c r="D848" s="161" t="str">
        <f>'PER TRIWULAN'!B843</f>
        <v>SDIT DARUT TAUHID GABUS</v>
      </c>
      <c r="E848" s="136">
        <f>'PER TRIWULAN'!L843</f>
        <v>6090000</v>
      </c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36">
        <f t="shared" si="39"/>
        <v>0</v>
      </c>
      <c r="U848" s="134">
        <f t="shared" si="40"/>
        <v>6090000</v>
      </c>
      <c r="V848" s="168">
        <f t="shared" si="41"/>
        <v>0</v>
      </c>
    </row>
    <row r="849" spans="2:30" hidden="1">
      <c r="B849" s="185">
        <f>'PER TRIWULAN'!A844</f>
        <v>839</v>
      </c>
      <c r="C849" s="160" t="str">
        <f>'PER TRIWULAN'!I844</f>
        <v xml:space="preserve"> Godong </v>
      </c>
      <c r="D849" s="161" t="str">
        <f>'PER TRIWULAN'!B844</f>
        <v>SD YATPI  Godong</v>
      </c>
      <c r="E849" s="136">
        <f>'PER TRIWULAN'!L844</f>
        <v>14645000</v>
      </c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36">
        <f t="shared" si="39"/>
        <v>0</v>
      </c>
      <c r="U849" s="134">
        <f t="shared" si="40"/>
        <v>14645000</v>
      </c>
      <c r="V849" s="168">
        <f t="shared" si="41"/>
        <v>0</v>
      </c>
    </row>
    <row r="850" spans="2:30" hidden="1">
      <c r="B850" s="185">
        <f>'PER TRIWULAN'!A845</f>
        <v>840</v>
      </c>
      <c r="C850" s="160" t="str">
        <f>'PER TRIWULAN'!I845</f>
        <v xml:space="preserve"> Godong </v>
      </c>
      <c r="D850" s="161" t="str">
        <f>'PER TRIWULAN'!B845</f>
        <v>SD Satu Atap Terpadu Tumbuh Kembang</v>
      </c>
      <c r="E850" s="136">
        <f>'PER TRIWULAN'!L845</f>
        <v>3190000</v>
      </c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36">
        <f t="shared" si="39"/>
        <v>0</v>
      </c>
      <c r="U850" s="134">
        <f t="shared" si="40"/>
        <v>3190000</v>
      </c>
      <c r="V850" s="168">
        <f t="shared" si="41"/>
        <v>0</v>
      </c>
    </row>
    <row r="851" spans="2:30" hidden="1">
      <c r="B851" s="185">
        <f>'PER TRIWULAN'!A846</f>
        <v>841</v>
      </c>
      <c r="C851" s="160" t="str">
        <f>'PER TRIWULAN'!I846</f>
        <v xml:space="preserve"> Gubug </v>
      </c>
      <c r="D851" s="161" t="str">
        <f>'PER TRIWULAN'!B846</f>
        <v>SDIT Al Firdaus Gubug</v>
      </c>
      <c r="E851" s="136">
        <f>'PER TRIWULAN'!L846</f>
        <v>18560000</v>
      </c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36">
        <f t="shared" si="39"/>
        <v>0</v>
      </c>
      <c r="U851" s="134">
        <f t="shared" si="40"/>
        <v>18560000</v>
      </c>
      <c r="V851" s="168">
        <f t="shared" si="41"/>
        <v>0</v>
      </c>
    </row>
    <row r="852" spans="2:30" hidden="1">
      <c r="B852" s="185">
        <f>'PER TRIWULAN'!A847</f>
        <v>842</v>
      </c>
      <c r="C852" s="160" t="str">
        <f>'PER TRIWULAN'!I847</f>
        <v xml:space="preserve"> Kradenan </v>
      </c>
      <c r="D852" s="161" t="str">
        <f>'PER TRIWULAN'!B847</f>
        <v>SD ISLAM KRADENAN</v>
      </c>
      <c r="E852" s="136">
        <f>'PER TRIWULAN'!L847</f>
        <v>21460000</v>
      </c>
      <c r="F852" s="146"/>
      <c r="G852" s="146">
        <v>0</v>
      </c>
      <c r="H852" s="146">
        <v>0</v>
      </c>
      <c r="I852" s="146">
        <v>968000</v>
      </c>
      <c r="J852" s="146">
        <v>4540200</v>
      </c>
      <c r="K852" s="146">
        <v>2607000</v>
      </c>
      <c r="L852" s="146">
        <v>320000</v>
      </c>
      <c r="M852" s="146">
        <v>0</v>
      </c>
      <c r="N852" s="146">
        <v>11550000</v>
      </c>
      <c r="O852" s="146">
        <v>1474800</v>
      </c>
      <c r="P852" s="146">
        <v>0</v>
      </c>
      <c r="Q852" s="146">
        <v>0</v>
      </c>
      <c r="R852" s="146">
        <v>0</v>
      </c>
      <c r="S852" s="146">
        <v>0</v>
      </c>
      <c r="T852" s="136">
        <f t="shared" si="39"/>
        <v>21460000</v>
      </c>
      <c r="U852" s="134">
        <f t="shared" si="40"/>
        <v>21460000</v>
      </c>
      <c r="V852" s="168">
        <f t="shared" si="41"/>
        <v>-21460000</v>
      </c>
    </row>
    <row r="853" spans="2:30" ht="13.5" thickBot="1">
      <c r="B853" s="185">
        <f>'PER TRIWULAN'!A848</f>
        <v>843</v>
      </c>
      <c r="C853" s="160" t="str">
        <f>'PER TRIWULAN'!I848</f>
        <v xml:space="preserve"> Penawangan </v>
      </c>
      <c r="D853" s="161" t="str">
        <f>'PER TRIWULAN'!B848</f>
        <v>SD KRISTEN</v>
      </c>
      <c r="E853" s="136">
        <f>'PER TRIWULAN'!L848</f>
        <v>12035000</v>
      </c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36"/>
      <c r="U853" s="134">
        <f t="shared" si="40"/>
        <v>12035000</v>
      </c>
      <c r="V853" s="168"/>
    </row>
    <row r="854" spans="2:30" ht="13.5" hidden="1" thickBot="1">
      <c r="B854" s="185">
        <f>'PER TRIWULAN'!A849</f>
        <v>844</v>
      </c>
      <c r="C854" s="160" t="str">
        <f>'PER TRIWULAN'!I849</f>
        <v xml:space="preserve"> Pulokulon </v>
      </c>
      <c r="D854" s="161" t="str">
        <f>'PER TRIWULAN'!B849</f>
        <v>SD Islam As Shomadhany Jetaksari</v>
      </c>
      <c r="E854" s="136">
        <f>'PER TRIWULAN'!L849</f>
        <v>7395000</v>
      </c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36">
        <f t="shared" si="39"/>
        <v>0</v>
      </c>
      <c r="U854" s="134">
        <f t="shared" si="40"/>
        <v>7395000</v>
      </c>
      <c r="V854" s="168">
        <f t="shared" si="41"/>
        <v>0</v>
      </c>
    </row>
    <row r="855" spans="2:30" ht="13.5" hidden="1" thickBot="1">
      <c r="B855" s="185">
        <f>'PER TRIWULAN'!A850</f>
        <v>845</v>
      </c>
      <c r="C855" s="160" t="str">
        <f>'PER TRIWULAN'!I850</f>
        <v xml:space="preserve"> Purwodadi </v>
      </c>
      <c r="D855" s="161" t="str">
        <f>'PER TRIWULAN'!B850</f>
        <v>SD INTEGRAL LUQMAN AL HAKIM</v>
      </c>
      <c r="E855" s="136">
        <f>'PER TRIWULAN'!L850</f>
        <v>43500000</v>
      </c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36">
        <f t="shared" si="39"/>
        <v>0</v>
      </c>
      <c r="U855" s="134">
        <f t="shared" si="40"/>
        <v>43500000</v>
      </c>
      <c r="V855" s="168">
        <f t="shared" si="41"/>
        <v>0</v>
      </c>
    </row>
    <row r="856" spans="2:30" ht="13.5" hidden="1" thickBot="1">
      <c r="B856" s="185">
        <f>'PER TRIWULAN'!A851</f>
        <v>846</v>
      </c>
      <c r="C856" s="160" t="str">
        <f>'PER TRIWULAN'!I851</f>
        <v xml:space="preserve"> Purwodadi </v>
      </c>
      <c r="D856" s="161" t="str">
        <f>'PER TRIWULAN'!B851</f>
        <v>SD ISLAM TERPADU AL FIRDAUS</v>
      </c>
      <c r="E856" s="136">
        <f>'PER TRIWULAN'!L851</f>
        <v>40600000</v>
      </c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36">
        <f t="shared" si="39"/>
        <v>0</v>
      </c>
      <c r="U856" s="134">
        <f t="shared" si="40"/>
        <v>40600000</v>
      </c>
      <c r="V856" s="168">
        <f t="shared" si="41"/>
        <v>0</v>
      </c>
    </row>
    <row r="857" spans="2:30" ht="13.5" hidden="1" thickBot="1">
      <c r="B857" s="185">
        <f>'PER TRIWULAN'!A852</f>
        <v>847</v>
      </c>
      <c r="C857" s="160" t="str">
        <f>'PER TRIWULAN'!I852</f>
        <v xml:space="preserve"> Purwodadi </v>
      </c>
      <c r="D857" s="161" t="str">
        <f>'PER TRIWULAN'!B852</f>
        <v>SD KRISTEN 1 PURWODADI</v>
      </c>
      <c r="E857" s="136">
        <f>'PER TRIWULAN'!L852</f>
        <v>22330000</v>
      </c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36">
        <f t="shared" si="39"/>
        <v>0</v>
      </c>
      <c r="U857" s="134">
        <f t="shared" si="40"/>
        <v>22330000</v>
      </c>
      <c r="V857" s="168">
        <f t="shared" si="41"/>
        <v>0</v>
      </c>
    </row>
    <row r="858" spans="2:30" ht="13.5" hidden="1" thickBot="1">
      <c r="B858" s="185">
        <f>'PER TRIWULAN'!A853</f>
        <v>848</v>
      </c>
      <c r="C858" s="160" t="str">
        <f>'PER TRIWULAN'!I853</f>
        <v xml:space="preserve"> Purwodadi </v>
      </c>
      <c r="D858" s="161" t="str">
        <f>'PER TRIWULAN'!B853</f>
        <v>SD KRISTEN 2 PURWODADI</v>
      </c>
      <c r="E858" s="136">
        <f>'PER TRIWULAN'!L853</f>
        <v>12035000</v>
      </c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36">
        <f t="shared" si="39"/>
        <v>0</v>
      </c>
      <c r="U858" s="134">
        <f t="shared" si="40"/>
        <v>12035000</v>
      </c>
      <c r="V858" s="168">
        <f t="shared" si="41"/>
        <v>0</v>
      </c>
    </row>
    <row r="859" spans="2:30" ht="13.5" hidden="1" thickBot="1">
      <c r="B859" s="185">
        <f>'PER TRIWULAN'!A854</f>
        <v>849</v>
      </c>
      <c r="C859" s="160" t="str">
        <f>'PER TRIWULAN'!I854</f>
        <v xml:space="preserve"> Purwodadi </v>
      </c>
      <c r="D859" s="161" t="str">
        <f>'PER TRIWULAN'!B854</f>
        <v>SLB B YPLB DANYANG PURWODADI</v>
      </c>
      <c r="E859" s="136">
        <f>'PER TRIWULAN'!L854</f>
        <v>7685000</v>
      </c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36">
        <f t="shared" si="39"/>
        <v>0</v>
      </c>
      <c r="U859" s="134">
        <f t="shared" si="40"/>
        <v>7685000</v>
      </c>
      <c r="V859" s="168">
        <f t="shared" si="41"/>
        <v>0</v>
      </c>
    </row>
    <row r="860" spans="2:30" ht="13.5" hidden="1" thickBot="1">
      <c r="B860" s="185">
        <f>'PER TRIWULAN'!A855</f>
        <v>850</v>
      </c>
      <c r="C860" s="160" t="str">
        <f>'PER TRIWULAN'!I855</f>
        <v xml:space="preserve"> Wirosari </v>
      </c>
      <c r="D860" s="161" t="str">
        <f>'PER TRIWULAN'!B855</f>
        <v>SD Islam Terpadu Muhamadiyah</v>
      </c>
      <c r="E860" s="136">
        <f>'PER TRIWULAN'!L855</f>
        <v>17110000</v>
      </c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36">
        <f t="shared" si="39"/>
        <v>0</v>
      </c>
      <c r="U860" s="134">
        <f t="shared" si="40"/>
        <v>17110000</v>
      </c>
      <c r="V860" s="168">
        <f t="shared" si="41"/>
        <v>0</v>
      </c>
    </row>
    <row r="861" spans="2:30" ht="13.5" hidden="1" thickBot="1">
      <c r="B861" s="185">
        <f>'PER TRIWULAN'!A856</f>
        <v>851</v>
      </c>
      <c r="C861" s="160" t="str">
        <f>'PER TRIWULAN'!I856</f>
        <v xml:space="preserve"> Purwodadi </v>
      </c>
      <c r="D861" s="161" t="str">
        <f>'PER TRIWULAN'!B856</f>
        <v xml:space="preserve"> SD Bilingual Muhammadiyah 1 Purwodadi </v>
      </c>
      <c r="E861" s="136">
        <f>'PER TRIWULAN'!L856</f>
        <v>0</v>
      </c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36">
        <f t="shared" si="39"/>
        <v>0</v>
      </c>
      <c r="U861" s="134">
        <f t="shared" si="40"/>
        <v>0</v>
      </c>
      <c r="V861" s="168">
        <f t="shared" si="41"/>
        <v>0</v>
      </c>
    </row>
    <row r="862" spans="2:30" ht="13.5" hidden="1" thickBot="1">
      <c r="B862" s="186"/>
      <c r="C862" s="187"/>
      <c r="D862" s="188"/>
      <c r="E862" s="137">
        <f>'PER TRIWULAN'!C1018</f>
        <v>0</v>
      </c>
      <c r="F862" s="137">
        <f>'PER TRIWULAN'!D1018</f>
        <v>0</v>
      </c>
      <c r="G862" s="189"/>
      <c r="H862" s="189"/>
      <c r="I862" s="189"/>
      <c r="J862" s="189"/>
      <c r="K862" s="189"/>
      <c r="L862" s="189"/>
      <c r="M862" s="189"/>
      <c r="N862" s="189"/>
      <c r="O862" s="189"/>
      <c r="P862" s="189"/>
      <c r="Q862" s="189"/>
      <c r="R862" s="189"/>
      <c r="S862" s="189"/>
      <c r="T862" s="189"/>
      <c r="U862" s="134">
        <f t="shared" ref="U862" si="42">E862-T862</f>
        <v>0</v>
      </c>
      <c r="V862" s="168">
        <f t="shared" si="41"/>
        <v>0</v>
      </c>
    </row>
    <row r="863" spans="2:30" ht="15" customHeight="1" thickBot="1">
      <c r="B863" s="319" t="str">
        <f>'PER TRIWULAN'!A1019</f>
        <v>JUMLAH</v>
      </c>
      <c r="C863" s="320"/>
      <c r="D863" s="321"/>
      <c r="E863" s="138">
        <f t="shared" ref="E863:V863" si="43">SUBTOTAL(9,E11:E861)</f>
        <v>876235000</v>
      </c>
      <c r="F863" s="138">
        <f t="shared" si="43"/>
        <v>0</v>
      </c>
      <c r="G863" s="138">
        <f t="shared" si="43"/>
        <v>0</v>
      </c>
      <c r="H863" s="138">
        <f t="shared" si="43"/>
        <v>0</v>
      </c>
      <c r="I863" s="138">
        <f t="shared" si="43"/>
        <v>0</v>
      </c>
      <c r="J863" s="138">
        <f t="shared" si="43"/>
        <v>0</v>
      </c>
      <c r="K863" s="138">
        <f t="shared" si="43"/>
        <v>0</v>
      </c>
      <c r="L863" s="138">
        <f t="shared" si="43"/>
        <v>0</v>
      </c>
      <c r="M863" s="138">
        <f t="shared" si="43"/>
        <v>0</v>
      </c>
      <c r="N863" s="138">
        <f t="shared" si="43"/>
        <v>0</v>
      </c>
      <c r="O863" s="138">
        <f t="shared" si="43"/>
        <v>0</v>
      </c>
      <c r="P863" s="138">
        <f t="shared" si="43"/>
        <v>0</v>
      </c>
      <c r="Q863" s="138">
        <f t="shared" si="43"/>
        <v>0</v>
      </c>
      <c r="R863" s="138">
        <f t="shared" si="43"/>
        <v>0</v>
      </c>
      <c r="S863" s="138">
        <f t="shared" si="43"/>
        <v>0</v>
      </c>
      <c r="T863" s="138">
        <f t="shared" si="43"/>
        <v>0</v>
      </c>
      <c r="U863" s="138">
        <f t="shared" si="43"/>
        <v>876235000</v>
      </c>
      <c r="V863" s="138">
        <f t="shared" si="43"/>
        <v>0</v>
      </c>
    </row>
    <row r="864" spans="2:30" s="134" customFormat="1" ht="13.5" thickTop="1">
      <c r="B864" s="190"/>
      <c r="C864" s="191"/>
      <c r="D864" s="177"/>
      <c r="V864" s="177"/>
      <c r="W864" s="177"/>
      <c r="X864" s="177"/>
      <c r="Y864" s="177"/>
      <c r="Z864" s="177"/>
      <c r="AA864" s="177"/>
      <c r="AB864" s="177"/>
      <c r="AC864" s="177"/>
      <c r="AD864" s="177"/>
    </row>
    <row r="865" spans="2:30" s="134" customFormat="1" ht="16.5">
      <c r="B865" s="178"/>
      <c r="C865" s="179"/>
      <c r="D865" s="176"/>
      <c r="G865" s="192"/>
      <c r="I865" s="192"/>
      <c r="J865" s="192"/>
      <c r="K865" s="192"/>
      <c r="L865" s="192"/>
      <c r="M865" s="192"/>
      <c r="N865" s="192"/>
      <c r="O865" s="192"/>
      <c r="P865" s="192"/>
      <c r="Q865" s="192"/>
      <c r="R865" s="192"/>
      <c r="S865" s="175"/>
      <c r="V865" s="177"/>
      <c r="W865" s="177"/>
      <c r="X865" s="177"/>
      <c r="Y865" s="177"/>
      <c r="Z865" s="177"/>
      <c r="AA865" s="177"/>
      <c r="AB865" s="177"/>
      <c r="AC865" s="177"/>
      <c r="AD865" s="177"/>
    </row>
    <row r="866" spans="2:30" s="134" customFormat="1" ht="16.5">
      <c r="B866" s="178"/>
      <c r="C866" s="179"/>
      <c r="D866" s="176"/>
      <c r="G866" s="192"/>
      <c r="I866" s="192"/>
      <c r="J866" s="192"/>
      <c r="K866" s="192"/>
      <c r="L866" s="192"/>
      <c r="M866" s="192"/>
      <c r="N866" s="192"/>
      <c r="O866" s="192"/>
      <c r="P866" s="192"/>
      <c r="Q866" s="192"/>
      <c r="R866" s="175" t="s">
        <v>1863</v>
      </c>
      <c r="S866" s="175"/>
      <c r="V866" s="177"/>
      <c r="W866" s="177"/>
      <c r="X866" s="177"/>
      <c r="Y866" s="177"/>
      <c r="Z866" s="177"/>
      <c r="AA866" s="177"/>
      <c r="AB866" s="177"/>
      <c r="AC866" s="177"/>
      <c r="AD866" s="177"/>
    </row>
    <row r="867" spans="2:30" s="134" customFormat="1" ht="16.5">
      <c r="B867" s="178"/>
      <c r="C867" s="179"/>
      <c r="D867" s="176"/>
      <c r="G867" s="192"/>
      <c r="I867" s="192"/>
      <c r="J867" s="192"/>
      <c r="K867" s="192"/>
      <c r="L867" s="192"/>
      <c r="M867" s="192"/>
      <c r="N867" s="192"/>
      <c r="O867" s="192"/>
      <c r="P867" s="192"/>
      <c r="Q867" s="192"/>
      <c r="R867" s="175" t="s">
        <v>1864</v>
      </c>
      <c r="S867" s="175"/>
      <c r="T867" s="192"/>
      <c r="V867" s="177"/>
      <c r="W867" s="177"/>
      <c r="X867" s="177"/>
      <c r="Y867" s="177"/>
      <c r="Z867" s="177"/>
      <c r="AA867" s="177"/>
      <c r="AB867" s="177"/>
      <c r="AC867" s="177"/>
      <c r="AD867" s="177"/>
    </row>
    <row r="868" spans="2:30" s="134" customFormat="1" ht="16.5">
      <c r="B868" s="178"/>
      <c r="C868" s="179"/>
      <c r="D868" s="176"/>
      <c r="G868" s="192"/>
      <c r="I868" s="192"/>
      <c r="J868" s="192"/>
      <c r="K868" s="192"/>
      <c r="L868" s="192"/>
      <c r="M868" s="192"/>
      <c r="N868" s="192"/>
      <c r="O868" s="192"/>
      <c r="P868" s="192"/>
      <c r="Q868" s="192"/>
      <c r="R868" s="175"/>
      <c r="S868" s="175"/>
      <c r="T868" s="192"/>
      <c r="V868" s="177"/>
      <c r="W868" s="177"/>
      <c r="X868" s="177"/>
      <c r="Y868" s="177"/>
      <c r="Z868" s="177"/>
      <c r="AA868" s="177"/>
      <c r="AB868" s="177"/>
      <c r="AC868" s="177"/>
      <c r="AD868" s="177"/>
    </row>
    <row r="869" spans="2:30" s="134" customFormat="1" ht="16.5">
      <c r="B869" s="178"/>
      <c r="C869" s="179"/>
      <c r="D869" s="176"/>
      <c r="G869" s="192"/>
      <c r="I869" s="192"/>
      <c r="J869" s="192"/>
      <c r="K869" s="192"/>
      <c r="L869" s="192"/>
      <c r="M869" s="192"/>
      <c r="N869" s="192"/>
      <c r="O869" s="192"/>
      <c r="P869" s="192"/>
      <c r="Q869" s="192"/>
      <c r="R869" s="175"/>
      <c r="S869" s="175"/>
      <c r="T869" s="192"/>
      <c r="V869" s="177"/>
      <c r="W869" s="177"/>
      <c r="X869" s="177"/>
      <c r="Y869" s="177"/>
      <c r="Z869" s="177"/>
      <c r="AA869" s="177"/>
      <c r="AB869" s="177"/>
      <c r="AC869" s="177"/>
      <c r="AD869" s="177"/>
    </row>
    <row r="870" spans="2:30" s="134" customFormat="1" ht="16.5">
      <c r="B870" s="178"/>
      <c r="C870" s="179"/>
      <c r="D870" s="176"/>
      <c r="G870" s="192"/>
      <c r="I870" s="192"/>
      <c r="J870" s="192"/>
      <c r="K870" s="192"/>
      <c r="L870" s="192"/>
      <c r="M870" s="192"/>
      <c r="N870" s="192"/>
      <c r="O870" s="192"/>
      <c r="P870" s="192"/>
      <c r="Q870" s="192"/>
      <c r="R870" s="175"/>
      <c r="S870" s="175"/>
      <c r="T870" s="192"/>
      <c r="V870" s="177"/>
      <c r="W870" s="177"/>
      <c r="X870" s="177"/>
      <c r="Y870" s="177"/>
      <c r="Z870" s="177"/>
      <c r="AA870" s="177"/>
      <c r="AB870" s="177"/>
      <c r="AC870" s="177"/>
      <c r="AD870" s="177"/>
    </row>
    <row r="871" spans="2:30" s="134" customFormat="1" ht="16.5">
      <c r="B871" s="178"/>
      <c r="C871" s="179"/>
      <c r="D871" s="176"/>
      <c r="G871" s="192"/>
      <c r="I871" s="192"/>
      <c r="J871" s="192"/>
      <c r="K871" s="192"/>
      <c r="L871" s="192"/>
      <c r="M871" s="192"/>
      <c r="N871" s="192"/>
      <c r="O871" s="192"/>
      <c r="P871" s="192"/>
      <c r="Q871" s="192"/>
      <c r="R871" s="175" t="s">
        <v>1852</v>
      </c>
      <c r="S871" s="175"/>
      <c r="V871" s="177"/>
      <c r="W871" s="177"/>
      <c r="X871" s="177"/>
      <c r="Y871" s="177"/>
      <c r="Z871" s="177"/>
      <c r="AA871" s="177"/>
      <c r="AB871" s="177"/>
      <c r="AC871" s="177"/>
      <c r="AD871" s="177"/>
    </row>
    <row r="872" spans="2:30" s="134" customFormat="1" ht="16.5">
      <c r="B872" s="178"/>
      <c r="C872" s="179"/>
      <c r="D872" s="176"/>
      <c r="G872" s="192"/>
      <c r="I872" s="192"/>
      <c r="J872" s="192"/>
      <c r="K872" s="192"/>
      <c r="L872" s="192"/>
      <c r="M872" s="192"/>
      <c r="N872" s="192"/>
      <c r="O872" s="192"/>
      <c r="P872" s="192"/>
      <c r="Q872" s="192"/>
      <c r="R872" s="175" t="s">
        <v>1853</v>
      </c>
      <c r="S872" s="175"/>
      <c r="V872" s="177"/>
      <c r="W872" s="177"/>
      <c r="X872" s="177"/>
      <c r="Y872" s="177"/>
      <c r="Z872" s="177"/>
      <c r="AA872" s="177"/>
      <c r="AB872" s="177"/>
      <c r="AC872" s="177"/>
      <c r="AD872" s="177"/>
    </row>
    <row r="873" spans="2:30" s="134" customFormat="1" ht="15.75">
      <c r="B873" s="178"/>
      <c r="C873" s="179"/>
      <c r="D873" s="193"/>
      <c r="V873" s="177"/>
      <c r="W873" s="177"/>
      <c r="X873" s="177"/>
      <c r="Y873" s="177"/>
      <c r="Z873" s="177"/>
      <c r="AA873" s="177"/>
      <c r="AB873" s="177"/>
      <c r="AC873" s="177"/>
      <c r="AD873" s="177"/>
    </row>
  </sheetData>
  <autoFilter ref="B10:V862">
    <filterColumn colId="1">
      <filters>
        <filter val="Penawangan"/>
      </filters>
    </filterColumn>
  </autoFilter>
  <mergeCells count="29">
    <mergeCell ref="B863:D863"/>
    <mergeCell ref="N7:N9"/>
    <mergeCell ref="O7:O9"/>
    <mergeCell ref="P7:P9"/>
    <mergeCell ref="Q7:Q9"/>
    <mergeCell ref="U6:U9"/>
    <mergeCell ref="V6:V9"/>
    <mergeCell ref="G7:G9"/>
    <mergeCell ref="H7:H9"/>
    <mergeCell ref="I7:I9"/>
    <mergeCell ref="J7:J9"/>
    <mergeCell ref="K7:K9"/>
    <mergeCell ref="T7:T9"/>
    <mergeCell ref="R7:R9"/>
    <mergeCell ref="S7:S9"/>
    <mergeCell ref="B4:Q4"/>
    <mergeCell ref="B6:B9"/>
    <mergeCell ref="C6:C9"/>
    <mergeCell ref="D6:D9"/>
    <mergeCell ref="E6:E9"/>
    <mergeCell ref="F6:F9"/>
    <mergeCell ref="G6:T6"/>
    <mergeCell ref="L7:L9"/>
    <mergeCell ref="M7:M9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120" orientation="landscape" r:id="rId1"/>
  <headerFooter>
    <oddFooter>&amp;A&amp;RPage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>
    <tabColor rgb="FF00B050"/>
  </sheetPr>
  <dimension ref="B1:V873"/>
  <sheetViews>
    <sheetView zoomScaleSheetLayoutView="100" workbookViewId="0">
      <selection activeCell="L435" sqref="L435"/>
    </sheetView>
  </sheetViews>
  <sheetFormatPr defaultRowHeight="12.75"/>
  <cols>
    <col min="1" max="1" width="2.85546875" style="25" customWidth="1"/>
    <col min="2" max="2" width="4.5703125" style="51" customWidth="1"/>
    <col min="3" max="3" width="10" style="53" customWidth="1"/>
    <col min="4" max="4" width="28.85546875" style="25" customWidth="1"/>
    <col min="5" max="6" width="13.42578125" style="59" hidden="1" customWidth="1"/>
    <col min="7" max="7" width="14.42578125" style="59" customWidth="1"/>
    <col min="8" max="8" width="11.28515625" style="59" customWidth="1"/>
    <col min="9" max="9" width="13" style="59" customWidth="1"/>
    <col min="10" max="10" width="11.42578125" style="59" customWidth="1"/>
    <col min="11" max="11" width="12.85546875" style="59" customWidth="1"/>
    <col min="12" max="12" width="13.42578125" style="59" customWidth="1"/>
    <col min="13" max="13" width="11.42578125" style="59" customWidth="1"/>
    <col min="14" max="14" width="16.42578125" style="59" customWidth="1"/>
    <col min="15" max="15" width="13.140625" style="59" customWidth="1"/>
    <col min="16" max="16" width="11.28515625" style="59" customWidth="1"/>
    <col min="17" max="17" width="10.5703125" style="59" customWidth="1"/>
    <col min="18" max="18" width="11.28515625" style="59" customWidth="1"/>
    <col min="19" max="19" width="16.7109375" style="59" customWidth="1"/>
    <col min="20" max="20" width="15.140625" style="59" customWidth="1"/>
    <col min="21" max="21" width="0.28515625" style="59" customWidth="1"/>
    <col min="22" max="22" width="11.140625" style="25" hidden="1" customWidth="1"/>
    <col min="23" max="248" width="9.140625" style="25"/>
    <col min="249" max="249" width="2.85546875" style="25" customWidth="1"/>
    <col min="250" max="250" width="6.42578125" style="25" customWidth="1"/>
    <col min="251" max="251" width="22.140625" style="25" customWidth="1"/>
    <col min="252" max="252" width="15" style="25" customWidth="1"/>
    <col min="253" max="253" width="11.28515625" style="25" customWidth="1"/>
    <col min="254" max="254" width="13" style="25" customWidth="1"/>
    <col min="255" max="255" width="8.7109375" style="25" customWidth="1"/>
    <col min="256" max="256" width="10.140625" style="25" customWidth="1"/>
    <col min="257" max="257" width="10.28515625" style="25" customWidth="1"/>
    <col min="258" max="258" width="8.7109375" style="25" customWidth="1"/>
    <col min="259" max="259" width="24" style="25" customWidth="1"/>
    <col min="260" max="260" width="13.140625" style="25" customWidth="1"/>
    <col min="261" max="261" width="11.28515625" style="25" customWidth="1"/>
    <col min="262" max="262" width="10.5703125" style="25" customWidth="1"/>
    <col min="263" max="263" width="10.140625" style="25" customWidth="1"/>
    <col min="264" max="264" width="16.7109375" style="25" customWidth="1"/>
    <col min="265" max="265" width="15.140625" style="25" customWidth="1"/>
    <col min="266" max="504" width="9.140625" style="25"/>
    <col min="505" max="505" width="2.85546875" style="25" customWidth="1"/>
    <col min="506" max="506" width="6.42578125" style="25" customWidth="1"/>
    <col min="507" max="507" width="22.140625" style="25" customWidth="1"/>
    <col min="508" max="508" width="15" style="25" customWidth="1"/>
    <col min="509" max="509" width="11.28515625" style="25" customWidth="1"/>
    <col min="510" max="510" width="13" style="25" customWidth="1"/>
    <col min="511" max="511" width="8.7109375" style="25" customWidth="1"/>
    <col min="512" max="512" width="10.140625" style="25" customWidth="1"/>
    <col min="513" max="513" width="10.28515625" style="25" customWidth="1"/>
    <col min="514" max="514" width="8.7109375" style="25" customWidth="1"/>
    <col min="515" max="515" width="24" style="25" customWidth="1"/>
    <col min="516" max="516" width="13.140625" style="25" customWidth="1"/>
    <col min="517" max="517" width="11.28515625" style="25" customWidth="1"/>
    <col min="518" max="518" width="10.5703125" style="25" customWidth="1"/>
    <col min="519" max="519" width="10.140625" style="25" customWidth="1"/>
    <col min="520" max="520" width="16.7109375" style="25" customWidth="1"/>
    <col min="521" max="521" width="15.140625" style="25" customWidth="1"/>
    <col min="522" max="760" width="9.140625" style="25"/>
    <col min="761" max="761" width="2.85546875" style="25" customWidth="1"/>
    <col min="762" max="762" width="6.42578125" style="25" customWidth="1"/>
    <col min="763" max="763" width="22.140625" style="25" customWidth="1"/>
    <col min="764" max="764" width="15" style="25" customWidth="1"/>
    <col min="765" max="765" width="11.28515625" style="25" customWidth="1"/>
    <col min="766" max="766" width="13" style="25" customWidth="1"/>
    <col min="767" max="767" width="8.7109375" style="25" customWidth="1"/>
    <col min="768" max="768" width="10.140625" style="25" customWidth="1"/>
    <col min="769" max="769" width="10.28515625" style="25" customWidth="1"/>
    <col min="770" max="770" width="8.7109375" style="25" customWidth="1"/>
    <col min="771" max="771" width="24" style="25" customWidth="1"/>
    <col min="772" max="772" width="13.140625" style="25" customWidth="1"/>
    <col min="773" max="773" width="11.28515625" style="25" customWidth="1"/>
    <col min="774" max="774" width="10.5703125" style="25" customWidth="1"/>
    <col min="775" max="775" width="10.140625" style="25" customWidth="1"/>
    <col min="776" max="776" width="16.7109375" style="25" customWidth="1"/>
    <col min="777" max="777" width="15.140625" style="25" customWidth="1"/>
    <col min="778" max="1016" width="9.140625" style="25"/>
    <col min="1017" max="1017" width="2.85546875" style="25" customWidth="1"/>
    <col min="1018" max="1018" width="6.42578125" style="25" customWidth="1"/>
    <col min="1019" max="1019" width="22.140625" style="25" customWidth="1"/>
    <col min="1020" max="1020" width="15" style="25" customWidth="1"/>
    <col min="1021" max="1021" width="11.28515625" style="25" customWidth="1"/>
    <col min="1022" max="1022" width="13" style="25" customWidth="1"/>
    <col min="1023" max="1023" width="8.7109375" style="25" customWidth="1"/>
    <col min="1024" max="1024" width="10.140625" style="25" customWidth="1"/>
    <col min="1025" max="1025" width="10.28515625" style="25" customWidth="1"/>
    <col min="1026" max="1026" width="8.7109375" style="25" customWidth="1"/>
    <col min="1027" max="1027" width="24" style="25" customWidth="1"/>
    <col min="1028" max="1028" width="13.140625" style="25" customWidth="1"/>
    <col min="1029" max="1029" width="11.28515625" style="25" customWidth="1"/>
    <col min="1030" max="1030" width="10.5703125" style="25" customWidth="1"/>
    <col min="1031" max="1031" width="10.140625" style="25" customWidth="1"/>
    <col min="1032" max="1032" width="16.7109375" style="25" customWidth="1"/>
    <col min="1033" max="1033" width="15.140625" style="25" customWidth="1"/>
    <col min="1034" max="1272" width="9.140625" style="25"/>
    <col min="1273" max="1273" width="2.85546875" style="25" customWidth="1"/>
    <col min="1274" max="1274" width="6.42578125" style="25" customWidth="1"/>
    <col min="1275" max="1275" width="22.140625" style="25" customWidth="1"/>
    <col min="1276" max="1276" width="15" style="25" customWidth="1"/>
    <col min="1277" max="1277" width="11.28515625" style="25" customWidth="1"/>
    <col min="1278" max="1278" width="13" style="25" customWidth="1"/>
    <col min="1279" max="1279" width="8.7109375" style="25" customWidth="1"/>
    <col min="1280" max="1280" width="10.140625" style="25" customWidth="1"/>
    <col min="1281" max="1281" width="10.28515625" style="25" customWidth="1"/>
    <col min="1282" max="1282" width="8.7109375" style="25" customWidth="1"/>
    <col min="1283" max="1283" width="24" style="25" customWidth="1"/>
    <col min="1284" max="1284" width="13.140625" style="25" customWidth="1"/>
    <col min="1285" max="1285" width="11.28515625" style="25" customWidth="1"/>
    <col min="1286" max="1286" width="10.5703125" style="25" customWidth="1"/>
    <col min="1287" max="1287" width="10.140625" style="25" customWidth="1"/>
    <col min="1288" max="1288" width="16.7109375" style="25" customWidth="1"/>
    <col min="1289" max="1289" width="15.140625" style="25" customWidth="1"/>
    <col min="1290" max="1528" width="9.140625" style="25"/>
    <col min="1529" max="1529" width="2.85546875" style="25" customWidth="1"/>
    <col min="1530" max="1530" width="6.42578125" style="25" customWidth="1"/>
    <col min="1531" max="1531" width="22.140625" style="25" customWidth="1"/>
    <col min="1532" max="1532" width="15" style="25" customWidth="1"/>
    <col min="1533" max="1533" width="11.28515625" style="25" customWidth="1"/>
    <col min="1534" max="1534" width="13" style="25" customWidth="1"/>
    <col min="1535" max="1535" width="8.7109375" style="25" customWidth="1"/>
    <col min="1536" max="1536" width="10.140625" style="25" customWidth="1"/>
    <col min="1537" max="1537" width="10.28515625" style="25" customWidth="1"/>
    <col min="1538" max="1538" width="8.7109375" style="25" customWidth="1"/>
    <col min="1539" max="1539" width="24" style="25" customWidth="1"/>
    <col min="1540" max="1540" width="13.140625" style="25" customWidth="1"/>
    <col min="1541" max="1541" width="11.28515625" style="25" customWidth="1"/>
    <col min="1542" max="1542" width="10.5703125" style="25" customWidth="1"/>
    <col min="1543" max="1543" width="10.140625" style="25" customWidth="1"/>
    <col min="1544" max="1544" width="16.7109375" style="25" customWidth="1"/>
    <col min="1545" max="1545" width="15.140625" style="25" customWidth="1"/>
    <col min="1546" max="1784" width="9.140625" style="25"/>
    <col min="1785" max="1785" width="2.85546875" style="25" customWidth="1"/>
    <col min="1786" max="1786" width="6.42578125" style="25" customWidth="1"/>
    <col min="1787" max="1787" width="22.140625" style="25" customWidth="1"/>
    <col min="1788" max="1788" width="15" style="25" customWidth="1"/>
    <col min="1789" max="1789" width="11.28515625" style="25" customWidth="1"/>
    <col min="1790" max="1790" width="13" style="25" customWidth="1"/>
    <col min="1791" max="1791" width="8.7109375" style="25" customWidth="1"/>
    <col min="1792" max="1792" width="10.140625" style="25" customWidth="1"/>
    <col min="1793" max="1793" width="10.28515625" style="25" customWidth="1"/>
    <col min="1794" max="1794" width="8.7109375" style="25" customWidth="1"/>
    <col min="1795" max="1795" width="24" style="25" customWidth="1"/>
    <col min="1796" max="1796" width="13.140625" style="25" customWidth="1"/>
    <col min="1797" max="1797" width="11.28515625" style="25" customWidth="1"/>
    <col min="1798" max="1798" width="10.5703125" style="25" customWidth="1"/>
    <col min="1799" max="1799" width="10.140625" style="25" customWidth="1"/>
    <col min="1800" max="1800" width="16.7109375" style="25" customWidth="1"/>
    <col min="1801" max="1801" width="15.140625" style="25" customWidth="1"/>
    <col min="1802" max="2040" width="9.140625" style="25"/>
    <col min="2041" max="2041" width="2.85546875" style="25" customWidth="1"/>
    <col min="2042" max="2042" width="6.42578125" style="25" customWidth="1"/>
    <col min="2043" max="2043" width="22.140625" style="25" customWidth="1"/>
    <col min="2044" max="2044" width="15" style="25" customWidth="1"/>
    <col min="2045" max="2045" width="11.28515625" style="25" customWidth="1"/>
    <col min="2046" max="2046" width="13" style="25" customWidth="1"/>
    <col min="2047" max="2047" width="8.7109375" style="25" customWidth="1"/>
    <col min="2048" max="2048" width="10.140625" style="25" customWidth="1"/>
    <col min="2049" max="2049" width="10.28515625" style="25" customWidth="1"/>
    <col min="2050" max="2050" width="8.7109375" style="25" customWidth="1"/>
    <col min="2051" max="2051" width="24" style="25" customWidth="1"/>
    <col min="2052" max="2052" width="13.140625" style="25" customWidth="1"/>
    <col min="2053" max="2053" width="11.28515625" style="25" customWidth="1"/>
    <col min="2054" max="2054" width="10.5703125" style="25" customWidth="1"/>
    <col min="2055" max="2055" width="10.140625" style="25" customWidth="1"/>
    <col min="2056" max="2056" width="16.7109375" style="25" customWidth="1"/>
    <col min="2057" max="2057" width="15.140625" style="25" customWidth="1"/>
    <col min="2058" max="2296" width="9.140625" style="25"/>
    <col min="2297" max="2297" width="2.85546875" style="25" customWidth="1"/>
    <col min="2298" max="2298" width="6.42578125" style="25" customWidth="1"/>
    <col min="2299" max="2299" width="22.140625" style="25" customWidth="1"/>
    <col min="2300" max="2300" width="15" style="25" customWidth="1"/>
    <col min="2301" max="2301" width="11.28515625" style="25" customWidth="1"/>
    <col min="2302" max="2302" width="13" style="25" customWidth="1"/>
    <col min="2303" max="2303" width="8.7109375" style="25" customWidth="1"/>
    <col min="2304" max="2304" width="10.140625" style="25" customWidth="1"/>
    <col min="2305" max="2305" width="10.28515625" style="25" customWidth="1"/>
    <col min="2306" max="2306" width="8.7109375" style="25" customWidth="1"/>
    <col min="2307" max="2307" width="24" style="25" customWidth="1"/>
    <col min="2308" max="2308" width="13.140625" style="25" customWidth="1"/>
    <col min="2309" max="2309" width="11.28515625" style="25" customWidth="1"/>
    <col min="2310" max="2310" width="10.5703125" style="25" customWidth="1"/>
    <col min="2311" max="2311" width="10.140625" style="25" customWidth="1"/>
    <col min="2312" max="2312" width="16.7109375" style="25" customWidth="1"/>
    <col min="2313" max="2313" width="15.140625" style="25" customWidth="1"/>
    <col min="2314" max="2552" width="9.140625" style="25"/>
    <col min="2553" max="2553" width="2.85546875" style="25" customWidth="1"/>
    <col min="2554" max="2554" width="6.42578125" style="25" customWidth="1"/>
    <col min="2555" max="2555" width="22.140625" style="25" customWidth="1"/>
    <col min="2556" max="2556" width="15" style="25" customWidth="1"/>
    <col min="2557" max="2557" width="11.28515625" style="25" customWidth="1"/>
    <col min="2558" max="2558" width="13" style="25" customWidth="1"/>
    <col min="2559" max="2559" width="8.7109375" style="25" customWidth="1"/>
    <col min="2560" max="2560" width="10.140625" style="25" customWidth="1"/>
    <col min="2561" max="2561" width="10.28515625" style="25" customWidth="1"/>
    <col min="2562" max="2562" width="8.7109375" style="25" customWidth="1"/>
    <col min="2563" max="2563" width="24" style="25" customWidth="1"/>
    <col min="2564" max="2564" width="13.140625" style="25" customWidth="1"/>
    <col min="2565" max="2565" width="11.28515625" style="25" customWidth="1"/>
    <col min="2566" max="2566" width="10.5703125" style="25" customWidth="1"/>
    <col min="2567" max="2567" width="10.140625" style="25" customWidth="1"/>
    <col min="2568" max="2568" width="16.7109375" style="25" customWidth="1"/>
    <col min="2569" max="2569" width="15.140625" style="25" customWidth="1"/>
    <col min="2570" max="2808" width="9.140625" style="25"/>
    <col min="2809" max="2809" width="2.85546875" style="25" customWidth="1"/>
    <col min="2810" max="2810" width="6.42578125" style="25" customWidth="1"/>
    <col min="2811" max="2811" width="22.140625" style="25" customWidth="1"/>
    <col min="2812" max="2812" width="15" style="25" customWidth="1"/>
    <col min="2813" max="2813" width="11.28515625" style="25" customWidth="1"/>
    <col min="2814" max="2814" width="13" style="25" customWidth="1"/>
    <col min="2815" max="2815" width="8.7109375" style="25" customWidth="1"/>
    <col min="2816" max="2816" width="10.140625" style="25" customWidth="1"/>
    <col min="2817" max="2817" width="10.28515625" style="25" customWidth="1"/>
    <col min="2818" max="2818" width="8.7109375" style="25" customWidth="1"/>
    <col min="2819" max="2819" width="24" style="25" customWidth="1"/>
    <col min="2820" max="2820" width="13.140625" style="25" customWidth="1"/>
    <col min="2821" max="2821" width="11.28515625" style="25" customWidth="1"/>
    <col min="2822" max="2822" width="10.5703125" style="25" customWidth="1"/>
    <col min="2823" max="2823" width="10.140625" style="25" customWidth="1"/>
    <col min="2824" max="2824" width="16.7109375" style="25" customWidth="1"/>
    <col min="2825" max="2825" width="15.140625" style="25" customWidth="1"/>
    <col min="2826" max="3064" width="9.140625" style="25"/>
    <col min="3065" max="3065" width="2.85546875" style="25" customWidth="1"/>
    <col min="3066" max="3066" width="6.42578125" style="25" customWidth="1"/>
    <col min="3067" max="3067" width="22.140625" style="25" customWidth="1"/>
    <col min="3068" max="3068" width="15" style="25" customWidth="1"/>
    <col min="3069" max="3069" width="11.28515625" style="25" customWidth="1"/>
    <col min="3070" max="3070" width="13" style="25" customWidth="1"/>
    <col min="3071" max="3071" width="8.7109375" style="25" customWidth="1"/>
    <col min="3072" max="3072" width="10.140625" style="25" customWidth="1"/>
    <col min="3073" max="3073" width="10.28515625" style="25" customWidth="1"/>
    <col min="3074" max="3074" width="8.7109375" style="25" customWidth="1"/>
    <col min="3075" max="3075" width="24" style="25" customWidth="1"/>
    <col min="3076" max="3076" width="13.140625" style="25" customWidth="1"/>
    <col min="3077" max="3077" width="11.28515625" style="25" customWidth="1"/>
    <col min="3078" max="3078" width="10.5703125" style="25" customWidth="1"/>
    <col min="3079" max="3079" width="10.140625" style="25" customWidth="1"/>
    <col min="3080" max="3080" width="16.7109375" style="25" customWidth="1"/>
    <col min="3081" max="3081" width="15.140625" style="25" customWidth="1"/>
    <col min="3082" max="3320" width="9.140625" style="25"/>
    <col min="3321" max="3321" width="2.85546875" style="25" customWidth="1"/>
    <col min="3322" max="3322" width="6.42578125" style="25" customWidth="1"/>
    <col min="3323" max="3323" width="22.140625" style="25" customWidth="1"/>
    <col min="3324" max="3324" width="15" style="25" customWidth="1"/>
    <col min="3325" max="3325" width="11.28515625" style="25" customWidth="1"/>
    <col min="3326" max="3326" width="13" style="25" customWidth="1"/>
    <col min="3327" max="3327" width="8.7109375" style="25" customWidth="1"/>
    <col min="3328" max="3328" width="10.140625" style="25" customWidth="1"/>
    <col min="3329" max="3329" width="10.28515625" style="25" customWidth="1"/>
    <col min="3330" max="3330" width="8.7109375" style="25" customWidth="1"/>
    <col min="3331" max="3331" width="24" style="25" customWidth="1"/>
    <col min="3332" max="3332" width="13.140625" style="25" customWidth="1"/>
    <col min="3333" max="3333" width="11.28515625" style="25" customWidth="1"/>
    <col min="3334" max="3334" width="10.5703125" style="25" customWidth="1"/>
    <col min="3335" max="3335" width="10.140625" style="25" customWidth="1"/>
    <col min="3336" max="3336" width="16.7109375" style="25" customWidth="1"/>
    <col min="3337" max="3337" width="15.140625" style="25" customWidth="1"/>
    <col min="3338" max="3576" width="9.140625" style="25"/>
    <col min="3577" max="3577" width="2.85546875" style="25" customWidth="1"/>
    <col min="3578" max="3578" width="6.42578125" style="25" customWidth="1"/>
    <col min="3579" max="3579" width="22.140625" style="25" customWidth="1"/>
    <col min="3580" max="3580" width="15" style="25" customWidth="1"/>
    <col min="3581" max="3581" width="11.28515625" style="25" customWidth="1"/>
    <col min="3582" max="3582" width="13" style="25" customWidth="1"/>
    <col min="3583" max="3583" width="8.7109375" style="25" customWidth="1"/>
    <col min="3584" max="3584" width="10.140625" style="25" customWidth="1"/>
    <col min="3585" max="3585" width="10.28515625" style="25" customWidth="1"/>
    <col min="3586" max="3586" width="8.7109375" style="25" customWidth="1"/>
    <col min="3587" max="3587" width="24" style="25" customWidth="1"/>
    <col min="3588" max="3588" width="13.140625" style="25" customWidth="1"/>
    <col min="3589" max="3589" width="11.28515625" style="25" customWidth="1"/>
    <col min="3590" max="3590" width="10.5703125" style="25" customWidth="1"/>
    <col min="3591" max="3591" width="10.140625" style="25" customWidth="1"/>
    <col min="3592" max="3592" width="16.7109375" style="25" customWidth="1"/>
    <col min="3593" max="3593" width="15.140625" style="25" customWidth="1"/>
    <col min="3594" max="3832" width="9.140625" style="25"/>
    <col min="3833" max="3833" width="2.85546875" style="25" customWidth="1"/>
    <col min="3834" max="3834" width="6.42578125" style="25" customWidth="1"/>
    <col min="3835" max="3835" width="22.140625" style="25" customWidth="1"/>
    <col min="3836" max="3836" width="15" style="25" customWidth="1"/>
    <col min="3837" max="3837" width="11.28515625" style="25" customWidth="1"/>
    <col min="3838" max="3838" width="13" style="25" customWidth="1"/>
    <col min="3839" max="3839" width="8.7109375" style="25" customWidth="1"/>
    <col min="3840" max="3840" width="10.140625" style="25" customWidth="1"/>
    <col min="3841" max="3841" width="10.28515625" style="25" customWidth="1"/>
    <col min="3842" max="3842" width="8.7109375" style="25" customWidth="1"/>
    <col min="3843" max="3843" width="24" style="25" customWidth="1"/>
    <col min="3844" max="3844" width="13.140625" style="25" customWidth="1"/>
    <col min="3845" max="3845" width="11.28515625" style="25" customWidth="1"/>
    <col min="3846" max="3846" width="10.5703125" style="25" customWidth="1"/>
    <col min="3847" max="3847" width="10.140625" style="25" customWidth="1"/>
    <col min="3848" max="3848" width="16.7109375" style="25" customWidth="1"/>
    <col min="3849" max="3849" width="15.140625" style="25" customWidth="1"/>
    <col min="3850" max="4088" width="9.140625" style="25"/>
    <col min="4089" max="4089" width="2.85546875" style="25" customWidth="1"/>
    <col min="4090" max="4090" width="6.42578125" style="25" customWidth="1"/>
    <col min="4091" max="4091" width="22.140625" style="25" customWidth="1"/>
    <col min="4092" max="4092" width="15" style="25" customWidth="1"/>
    <col min="4093" max="4093" width="11.28515625" style="25" customWidth="1"/>
    <col min="4094" max="4094" width="13" style="25" customWidth="1"/>
    <col min="4095" max="4095" width="8.7109375" style="25" customWidth="1"/>
    <col min="4096" max="4096" width="10.140625" style="25" customWidth="1"/>
    <col min="4097" max="4097" width="10.28515625" style="25" customWidth="1"/>
    <col min="4098" max="4098" width="8.7109375" style="25" customWidth="1"/>
    <col min="4099" max="4099" width="24" style="25" customWidth="1"/>
    <col min="4100" max="4100" width="13.140625" style="25" customWidth="1"/>
    <col min="4101" max="4101" width="11.28515625" style="25" customWidth="1"/>
    <col min="4102" max="4102" width="10.5703125" style="25" customWidth="1"/>
    <col min="4103" max="4103" width="10.140625" style="25" customWidth="1"/>
    <col min="4104" max="4104" width="16.7109375" style="25" customWidth="1"/>
    <col min="4105" max="4105" width="15.140625" style="25" customWidth="1"/>
    <col min="4106" max="4344" width="9.140625" style="25"/>
    <col min="4345" max="4345" width="2.85546875" style="25" customWidth="1"/>
    <col min="4346" max="4346" width="6.42578125" style="25" customWidth="1"/>
    <col min="4347" max="4347" width="22.140625" style="25" customWidth="1"/>
    <col min="4348" max="4348" width="15" style="25" customWidth="1"/>
    <col min="4349" max="4349" width="11.28515625" style="25" customWidth="1"/>
    <col min="4350" max="4350" width="13" style="25" customWidth="1"/>
    <col min="4351" max="4351" width="8.7109375" style="25" customWidth="1"/>
    <col min="4352" max="4352" width="10.140625" style="25" customWidth="1"/>
    <col min="4353" max="4353" width="10.28515625" style="25" customWidth="1"/>
    <col min="4354" max="4354" width="8.7109375" style="25" customWidth="1"/>
    <col min="4355" max="4355" width="24" style="25" customWidth="1"/>
    <col min="4356" max="4356" width="13.140625" style="25" customWidth="1"/>
    <col min="4357" max="4357" width="11.28515625" style="25" customWidth="1"/>
    <col min="4358" max="4358" width="10.5703125" style="25" customWidth="1"/>
    <col min="4359" max="4359" width="10.140625" style="25" customWidth="1"/>
    <col min="4360" max="4360" width="16.7109375" style="25" customWidth="1"/>
    <col min="4361" max="4361" width="15.140625" style="25" customWidth="1"/>
    <col min="4362" max="4600" width="9.140625" style="25"/>
    <col min="4601" max="4601" width="2.85546875" style="25" customWidth="1"/>
    <col min="4602" max="4602" width="6.42578125" style="25" customWidth="1"/>
    <col min="4603" max="4603" width="22.140625" style="25" customWidth="1"/>
    <col min="4604" max="4604" width="15" style="25" customWidth="1"/>
    <col min="4605" max="4605" width="11.28515625" style="25" customWidth="1"/>
    <col min="4606" max="4606" width="13" style="25" customWidth="1"/>
    <col min="4607" max="4607" width="8.7109375" style="25" customWidth="1"/>
    <col min="4608" max="4608" width="10.140625" style="25" customWidth="1"/>
    <col min="4609" max="4609" width="10.28515625" style="25" customWidth="1"/>
    <col min="4610" max="4610" width="8.7109375" style="25" customWidth="1"/>
    <col min="4611" max="4611" width="24" style="25" customWidth="1"/>
    <col min="4612" max="4612" width="13.140625" style="25" customWidth="1"/>
    <col min="4613" max="4613" width="11.28515625" style="25" customWidth="1"/>
    <col min="4614" max="4614" width="10.5703125" style="25" customWidth="1"/>
    <col min="4615" max="4615" width="10.140625" style="25" customWidth="1"/>
    <col min="4616" max="4616" width="16.7109375" style="25" customWidth="1"/>
    <col min="4617" max="4617" width="15.140625" style="25" customWidth="1"/>
    <col min="4618" max="4856" width="9.140625" style="25"/>
    <col min="4857" max="4857" width="2.85546875" style="25" customWidth="1"/>
    <col min="4858" max="4858" width="6.42578125" style="25" customWidth="1"/>
    <col min="4859" max="4859" width="22.140625" style="25" customWidth="1"/>
    <col min="4860" max="4860" width="15" style="25" customWidth="1"/>
    <col min="4861" max="4861" width="11.28515625" style="25" customWidth="1"/>
    <col min="4862" max="4862" width="13" style="25" customWidth="1"/>
    <col min="4863" max="4863" width="8.7109375" style="25" customWidth="1"/>
    <col min="4864" max="4864" width="10.140625" style="25" customWidth="1"/>
    <col min="4865" max="4865" width="10.28515625" style="25" customWidth="1"/>
    <col min="4866" max="4866" width="8.7109375" style="25" customWidth="1"/>
    <col min="4867" max="4867" width="24" style="25" customWidth="1"/>
    <col min="4868" max="4868" width="13.140625" style="25" customWidth="1"/>
    <col min="4869" max="4869" width="11.28515625" style="25" customWidth="1"/>
    <col min="4870" max="4870" width="10.5703125" style="25" customWidth="1"/>
    <col min="4871" max="4871" width="10.140625" style="25" customWidth="1"/>
    <col min="4872" max="4872" width="16.7109375" style="25" customWidth="1"/>
    <col min="4873" max="4873" width="15.140625" style="25" customWidth="1"/>
    <col min="4874" max="5112" width="9.140625" style="25"/>
    <col min="5113" max="5113" width="2.85546875" style="25" customWidth="1"/>
    <col min="5114" max="5114" width="6.42578125" style="25" customWidth="1"/>
    <col min="5115" max="5115" width="22.140625" style="25" customWidth="1"/>
    <col min="5116" max="5116" width="15" style="25" customWidth="1"/>
    <col min="5117" max="5117" width="11.28515625" style="25" customWidth="1"/>
    <col min="5118" max="5118" width="13" style="25" customWidth="1"/>
    <col min="5119" max="5119" width="8.7109375" style="25" customWidth="1"/>
    <col min="5120" max="5120" width="10.140625" style="25" customWidth="1"/>
    <col min="5121" max="5121" width="10.28515625" style="25" customWidth="1"/>
    <col min="5122" max="5122" width="8.7109375" style="25" customWidth="1"/>
    <col min="5123" max="5123" width="24" style="25" customWidth="1"/>
    <col min="5124" max="5124" width="13.140625" style="25" customWidth="1"/>
    <col min="5125" max="5125" width="11.28515625" style="25" customWidth="1"/>
    <col min="5126" max="5126" width="10.5703125" style="25" customWidth="1"/>
    <col min="5127" max="5127" width="10.140625" style="25" customWidth="1"/>
    <col min="5128" max="5128" width="16.7109375" style="25" customWidth="1"/>
    <col min="5129" max="5129" width="15.140625" style="25" customWidth="1"/>
    <col min="5130" max="5368" width="9.140625" style="25"/>
    <col min="5369" max="5369" width="2.85546875" style="25" customWidth="1"/>
    <col min="5370" max="5370" width="6.42578125" style="25" customWidth="1"/>
    <col min="5371" max="5371" width="22.140625" style="25" customWidth="1"/>
    <col min="5372" max="5372" width="15" style="25" customWidth="1"/>
    <col min="5373" max="5373" width="11.28515625" style="25" customWidth="1"/>
    <col min="5374" max="5374" width="13" style="25" customWidth="1"/>
    <col min="5375" max="5375" width="8.7109375" style="25" customWidth="1"/>
    <col min="5376" max="5376" width="10.140625" style="25" customWidth="1"/>
    <col min="5377" max="5377" width="10.28515625" style="25" customWidth="1"/>
    <col min="5378" max="5378" width="8.7109375" style="25" customWidth="1"/>
    <col min="5379" max="5379" width="24" style="25" customWidth="1"/>
    <col min="5380" max="5380" width="13.140625" style="25" customWidth="1"/>
    <col min="5381" max="5381" width="11.28515625" style="25" customWidth="1"/>
    <col min="5382" max="5382" width="10.5703125" style="25" customWidth="1"/>
    <col min="5383" max="5383" width="10.140625" style="25" customWidth="1"/>
    <col min="5384" max="5384" width="16.7109375" style="25" customWidth="1"/>
    <col min="5385" max="5385" width="15.140625" style="25" customWidth="1"/>
    <col min="5386" max="5624" width="9.140625" style="25"/>
    <col min="5625" max="5625" width="2.85546875" style="25" customWidth="1"/>
    <col min="5626" max="5626" width="6.42578125" style="25" customWidth="1"/>
    <col min="5627" max="5627" width="22.140625" style="25" customWidth="1"/>
    <col min="5628" max="5628" width="15" style="25" customWidth="1"/>
    <col min="5629" max="5629" width="11.28515625" style="25" customWidth="1"/>
    <col min="5630" max="5630" width="13" style="25" customWidth="1"/>
    <col min="5631" max="5631" width="8.7109375" style="25" customWidth="1"/>
    <col min="5632" max="5632" width="10.140625" style="25" customWidth="1"/>
    <col min="5633" max="5633" width="10.28515625" style="25" customWidth="1"/>
    <col min="5634" max="5634" width="8.7109375" style="25" customWidth="1"/>
    <col min="5635" max="5635" width="24" style="25" customWidth="1"/>
    <col min="5636" max="5636" width="13.140625" style="25" customWidth="1"/>
    <col min="5637" max="5637" width="11.28515625" style="25" customWidth="1"/>
    <col min="5638" max="5638" width="10.5703125" style="25" customWidth="1"/>
    <col min="5639" max="5639" width="10.140625" style="25" customWidth="1"/>
    <col min="5640" max="5640" width="16.7109375" style="25" customWidth="1"/>
    <col min="5641" max="5641" width="15.140625" style="25" customWidth="1"/>
    <col min="5642" max="5880" width="9.140625" style="25"/>
    <col min="5881" max="5881" width="2.85546875" style="25" customWidth="1"/>
    <col min="5882" max="5882" width="6.42578125" style="25" customWidth="1"/>
    <col min="5883" max="5883" width="22.140625" style="25" customWidth="1"/>
    <col min="5884" max="5884" width="15" style="25" customWidth="1"/>
    <col min="5885" max="5885" width="11.28515625" style="25" customWidth="1"/>
    <col min="5886" max="5886" width="13" style="25" customWidth="1"/>
    <col min="5887" max="5887" width="8.7109375" style="25" customWidth="1"/>
    <col min="5888" max="5888" width="10.140625" style="25" customWidth="1"/>
    <col min="5889" max="5889" width="10.28515625" style="25" customWidth="1"/>
    <col min="5890" max="5890" width="8.7109375" style="25" customWidth="1"/>
    <col min="5891" max="5891" width="24" style="25" customWidth="1"/>
    <col min="5892" max="5892" width="13.140625" style="25" customWidth="1"/>
    <col min="5893" max="5893" width="11.28515625" style="25" customWidth="1"/>
    <col min="5894" max="5894" width="10.5703125" style="25" customWidth="1"/>
    <col min="5895" max="5895" width="10.140625" style="25" customWidth="1"/>
    <col min="5896" max="5896" width="16.7109375" style="25" customWidth="1"/>
    <col min="5897" max="5897" width="15.140625" style="25" customWidth="1"/>
    <col min="5898" max="6136" width="9.140625" style="25"/>
    <col min="6137" max="6137" width="2.85546875" style="25" customWidth="1"/>
    <col min="6138" max="6138" width="6.42578125" style="25" customWidth="1"/>
    <col min="6139" max="6139" width="22.140625" style="25" customWidth="1"/>
    <col min="6140" max="6140" width="15" style="25" customWidth="1"/>
    <col min="6141" max="6141" width="11.28515625" style="25" customWidth="1"/>
    <col min="6142" max="6142" width="13" style="25" customWidth="1"/>
    <col min="6143" max="6143" width="8.7109375" style="25" customWidth="1"/>
    <col min="6144" max="6144" width="10.140625" style="25" customWidth="1"/>
    <col min="6145" max="6145" width="10.28515625" style="25" customWidth="1"/>
    <col min="6146" max="6146" width="8.7109375" style="25" customWidth="1"/>
    <col min="6147" max="6147" width="24" style="25" customWidth="1"/>
    <col min="6148" max="6148" width="13.140625" style="25" customWidth="1"/>
    <col min="6149" max="6149" width="11.28515625" style="25" customWidth="1"/>
    <col min="6150" max="6150" width="10.5703125" style="25" customWidth="1"/>
    <col min="6151" max="6151" width="10.140625" style="25" customWidth="1"/>
    <col min="6152" max="6152" width="16.7109375" style="25" customWidth="1"/>
    <col min="6153" max="6153" width="15.140625" style="25" customWidth="1"/>
    <col min="6154" max="6392" width="9.140625" style="25"/>
    <col min="6393" max="6393" width="2.85546875" style="25" customWidth="1"/>
    <col min="6394" max="6394" width="6.42578125" style="25" customWidth="1"/>
    <col min="6395" max="6395" width="22.140625" style="25" customWidth="1"/>
    <col min="6396" max="6396" width="15" style="25" customWidth="1"/>
    <col min="6397" max="6397" width="11.28515625" style="25" customWidth="1"/>
    <col min="6398" max="6398" width="13" style="25" customWidth="1"/>
    <col min="6399" max="6399" width="8.7109375" style="25" customWidth="1"/>
    <col min="6400" max="6400" width="10.140625" style="25" customWidth="1"/>
    <col min="6401" max="6401" width="10.28515625" style="25" customWidth="1"/>
    <col min="6402" max="6402" width="8.7109375" style="25" customWidth="1"/>
    <col min="6403" max="6403" width="24" style="25" customWidth="1"/>
    <col min="6404" max="6404" width="13.140625" style="25" customWidth="1"/>
    <col min="6405" max="6405" width="11.28515625" style="25" customWidth="1"/>
    <col min="6406" max="6406" width="10.5703125" style="25" customWidth="1"/>
    <col min="6407" max="6407" width="10.140625" style="25" customWidth="1"/>
    <col min="6408" max="6408" width="16.7109375" style="25" customWidth="1"/>
    <col min="6409" max="6409" width="15.140625" style="25" customWidth="1"/>
    <col min="6410" max="6648" width="9.140625" style="25"/>
    <col min="6649" max="6649" width="2.85546875" style="25" customWidth="1"/>
    <col min="6650" max="6650" width="6.42578125" style="25" customWidth="1"/>
    <col min="6651" max="6651" width="22.140625" style="25" customWidth="1"/>
    <col min="6652" max="6652" width="15" style="25" customWidth="1"/>
    <col min="6653" max="6653" width="11.28515625" style="25" customWidth="1"/>
    <col min="6654" max="6654" width="13" style="25" customWidth="1"/>
    <col min="6655" max="6655" width="8.7109375" style="25" customWidth="1"/>
    <col min="6656" max="6656" width="10.140625" style="25" customWidth="1"/>
    <col min="6657" max="6657" width="10.28515625" style="25" customWidth="1"/>
    <col min="6658" max="6658" width="8.7109375" style="25" customWidth="1"/>
    <col min="6659" max="6659" width="24" style="25" customWidth="1"/>
    <col min="6660" max="6660" width="13.140625" style="25" customWidth="1"/>
    <col min="6661" max="6661" width="11.28515625" style="25" customWidth="1"/>
    <col min="6662" max="6662" width="10.5703125" style="25" customWidth="1"/>
    <col min="6663" max="6663" width="10.140625" style="25" customWidth="1"/>
    <col min="6664" max="6664" width="16.7109375" style="25" customWidth="1"/>
    <col min="6665" max="6665" width="15.140625" style="25" customWidth="1"/>
    <col min="6666" max="6904" width="9.140625" style="25"/>
    <col min="6905" max="6905" width="2.85546875" style="25" customWidth="1"/>
    <col min="6906" max="6906" width="6.42578125" style="25" customWidth="1"/>
    <col min="6907" max="6907" width="22.140625" style="25" customWidth="1"/>
    <col min="6908" max="6908" width="15" style="25" customWidth="1"/>
    <col min="6909" max="6909" width="11.28515625" style="25" customWidth="1"/>
    <col min="6910" max="6910" width="13" style="25" customWidth="1"/>
    <col min="6911" max="6911" width="8.7109375" style="25" customWidth="1"/>
    <col min="6912" max="6912" width="10.140625" style="25" customWidth="1"/>
    <col min="6913" max="6913" width="10.28515625" style="25" customWidth="1"/>
    <col min="6914" max="6914" width="8.7109375" style="25" customWidth="1"/>
    <col min="6915" max="6915" width="24" style="25" customWidth="1"/>
    <col min="6916" max="6916" width="13.140625" style="25" customWidth="1"/>
    <col min="6917" max="6917" width="11.28515625" style="25" customWidth="1"/>
    <col min="6918" max="6918" width="10.5703125" style="25" customWidth="1"/>
    <col min="6919" max="6919" width="10.140625" style="25" customWidth="1"/>
    <col min="6920" max="6920" width="16.7109375" style="25" customWidth="1"/>
    <col min="6921" max="6921" width="15.140625" style="25" customWidth="1"/>
    <col min="6922" max="7160" width="9.140625" style="25"/>
    <col min="7161" max="7161" width="2.85546875" style="25" customWidth="1"/>
    <col min="7162" max="7162" width="6.42578125" style="25" customWidth="1"/>
    <col min="7163" max="7163" width="22.140625" style="25" customWidth="1"/>
    <col min="7164" max="7164" width="15" style="25" customWidth="1"/>
    <col min="7165" max="7165" width="11.28515625" style="25" customWidth="1"/>
    <col min="7166" max="7166" width="13" style="25" customWidth="1"/>
    <col min="7167" max="7167" width="8.7109375" style="25" customWidth="1"/>
    <col min="7168" max="7168" width="10.140625" style="25" customWidth="1"/>
    <col min="7169" max="7169" width="10.28515625" style="25" customWidth="1"/>
    <col min="7170" max="7170" width="8.7109375" style="25" customWidth="1"/>
    <col min="7171" max="7171" width="24" style="25" customWidth="1"/>
    <col min="7172" max="7172" width="13.140625" style="25" customWidth="1"/>
    <col min="7173" max="7173" width="11.28515625" style="25" customWidth="1"/>
    <col min="7174" max="7174" width="10.5703125" style="25" customWidth="1"/>
    <col min="7175" max="7175" width="10.140625" style="25" customWidth="1"/>
    <col min="7176" max="7176" width="16.7109375" style="25" customWidth="1"/>
    <col min="7177" max="7177" width="15.140625" style="25" customWidth="1"/>
    <col min="7178" max="7416" width="9.140625" style="25"/>
    <col min="7417" max="7417" width="2.85546875" style="25" customWidth="1"/>
    <col min="7418" max="7418" width="6.42578125" style="25" customWidth="1"/>
    <col min="7419" max="7419" width="22.140625" style="25" customWidth="1"/>
    <col min="7420" max="7420" width="15" style="25" customWidth="1"/>
    <col min="7421" max="7421" width="11.28515625" style="25" customWidth="1"/>
    <col min="7422" max="7422" width="13" style="25" customWidth="1"/>
    <col min="7423" max="7423" width="8.7109375" style="25" customWidth="1"/>
    <col min="7424" max="7424" width="10.140625" style="25" customWidth="1"/>
    <col min="7425" max="7425" width="10.28515625" style="25" customWidth="1"/>
    <col min="7426" max="7426" width="8.7109375" style="25" customWidth="1"/>
    <col min="7427" max="7427" width="24" style="25" customWidth="1"/>
    <col min="7428" max="7428" width="13.140625" style="25" customWidth="1"/>
    <col min="7429" max="7429" width="11.28515625" style="25" customWidth="1"/>
    <col min="7430" max="7430" width="10.5703125" style="25" customWidth="1"/>
    <col min="7431" max="7431" width="10.140625" style="25" customWidth="1"/>
    <col min="7432" max="7432" width="16.7109375" style="25" customWidth="1"/>
    <col min="7433" max="7433" width="15.140625" style="25" customWidth="1"/>
    <col min="7434" max="7672" width="9.140625" style="25"/>
    <col min="7673" max="7673" width="2.85546875" style="25" customWidth="1"/>
    <col min="7674" max="7674" width="6.42578125" style="25" customWidth="1"/>
    <col min="7675" max="7675" width="22.140625" style="25" customWidth="1"/>
    <col min="7676" max="7676" width="15" style="25" customWidth="1"/>
    <col min="7677" max="7677" width="11.28515625" style="25" customWidth="1"/>
    <col min="7678" max="7678" width="13" style="25" customWidth="1"/>
    <col min="7679" max="7679" width="8.7109375" style="25" customWidth="1"/>
    <col min="7680" max="7680" width="10.140625" style="25" customWidth="1"/>
    <col min="7681" max="7681" width="10.28515625" style="25" customWidth="1"/>
    <col min="7682" max="7682" width="8.7109375" style="25" customWidth="1"/>
    <col min="7683" max="7683" width="24" style="25" customWidth="1"/>
    <col min="7684" max="7684" width="13.140625" style="25" customWidth="1"/>
    <col min="7685" max="7685" width="11.28515625" style="25" customWidth="1"/>
    <col min="7686" max="7686" width="10.5703125" style="25" customWidth="1"/>
    <col min="7687" max="7687" width="10.140625" style="25" customWidth="1"/>
    <col min="7688" max="7688" width="16.7109375" style="25" customWidth="1"/>
    <col min="7689" max="7689" width="15.140625" style="25" customWidth="1"/>
    <col min="7690" max="7928" width="9.140625" style="25"/>
    <col min="7929" max="7929" width="2.85546875" style="25" customWidth="1"/>
    <col min="7930" max="7930" width="6.42578125" style="25" customWidth="1"/>
    <col min="7931" max="7931" width="22.140625" style="25" customWidth="1"/>
    <col min="7932" max="7932" width="15" style="25" customWidth="1"/>
    <col min="7933" max="7933" width="11.28515625" style="25" customWidth="1"/>
    <col min="7934" max="7934" width="13" style="25" customWidth="1"/>
    <col min="7935" max="7935" width="8.7109375" style="25" customWidth="1"/>
    <col min="7936" max="7936" width="10.140625" style="25" customWidth="1"/>
    <col min="7937" max="7937" width="10.28515625" style="25" customWidth="1"/>
    <col min="7938" max="7938" width="8.7109375" style="25" customWidth="1"/>
    <col min="7939" max="7939" width="24" style="25" customWidth="1"/>
    <col min="7940" max="7940" width="13.140625" style="25" customWidth="1"/>
    <col min="7941" max="7941" width="11.28515625" style="25" customWidth="1"/>
    <col min="7942" max="7942" width="10.5703125" style="25" customWidth="1"/>
    <col min="7943" max="7943" width="10.140625" style="25" customWidth="1"/>
    <col min="7944" max="7944" width="16.7109375" style="25" customWidth="1"/>
    <col min="7945" max="7945" width="15.140625" style="25" customWidth="1"/>
    <col min="7946" max="8184" width="9.140625" style="25"/>
    <col min="8185" max="8185" width="2.85546875" style="25" customWidth="1"/>
    <col min="8186" max="8186" width="6.42578125" style="25" customWidth="1"/>
    <col min="8187" max="8187" width="22.140625" style="25" customWidth="1"/>
    <col min="8188" max="8188" width="15" style="25" customWidth="1"/>
    <col min="8189" max="8189" width="11.28515625" style="25" customWidth="1"/>
    <col min="8190" max="8190" width="13" style="25" customWidth="1"/>
    <col min="8191" max="8191" width="8.7109375" style="25" customWidth="1"/>
    <col min="8192" max="8192" width="10.140625" style="25" customWidth="1"/>
    <col min="8193" max="8193" width="10.28515625" style="25" customWidth="1"/>
    <col min="8194" max="8194" width="8.7109375" style="25" customWidth="1"/>
    <col min="8195" max="8195" width="24" style="25" customWidth="1"/>
    <col min="8196" max="8196" width="13.140625" style="25" customWidth="1"/>
    <col min="8197" max="8197" width="11.28515625" style="25" customWidth="1"/>
    <col min="8198" max="8198" width="10.5703125" style="25" customWidth="1"/>
    <col min="8199" max="8199" width="10.140625" style="25" customWidth="1"/>
    <col min="8200" max="8200" width="16.7109375" style="25" customWidth="1"/>
    <col min="8201" max="8201" width="15.140625" style="25" customWidth="1"/>
    <col min="8202" max="8440" width="9.140625" style="25"/>
    <col min="8441" max="8441" width="2.85546875" style="25" customWidth="1"/>
    <col min="8442" max="8442" width="6.42578125" style="25" customWidth="1"/>
    <col min="8443" max="8443" width="22.140625" style="25" customWidth="1"/>
    <col min="8444" max="8444" width="15" style="25" customWidth="1"/>
    <col min="8445" max="8445" width="11.28515625" style="25" customWidth="1"/>
    <col min="8446" max="8446" width="13" style="25" customWidth="1"/>
    <col min="8447" max="8447" width="8.7109375" style="25" customWidth="1"/>
    <col min="8448" max="8448" width="10.140625" style="25" customWidth="1"/>
    <col min="8449" max="8449" width="10.28515625" style="25" customWidth="1"/>
    <col min="8450" max="8450" width="8.7109375" style="25" customWidth="1"/>
    <col min="8451" max="8451" width="24" style="25" customWidth="1"/>
    <col min="8452" max="8452" width="13.140625" style="25" customWidth="1"/>
    <col min="8453" max="8453" width="11.28515625" style="25" customWidth="1"/>
    <col min="8454" max="8454" width="10.5703125" style="25" customWidth="1"/>
    <col min="8455" max="8455" width="10.140625" style="25" customWidth="1"/>
    <col min="8456" max="8456" width="16.7109375" style="25" customWidth="1"/>
    <col min="8457" max="8457" width="15.140625" style="25" customWidth="1"/>
    <col min="8458" max="8696" width="9.140625" style="25"/>
    <col min="8697" max="8697" width="2.85546875" style="25" customWidth="1"/>
    <col min="8698" max="8698" width="6.42578125" style="25" customWidth="1"/>
    <col min="8699" max="8699" width="22.140625" style="25" customWidth="1"/>
    <col min="8700" max="8700" width="15" style="25" customWidth="1"/>
    <col min="8701" max="8701" width="11.28515625" style="25" customWidth="1"/>
    <col min="8702" max="8702" width="13" style="25" customWidth="1"/>
    <col min="8703" max="8703" width="8.7109375" style="25" customWidth="1"/>
    <col min="8704" max="8704" width="10.140625" style="25" customWidth="1"/>
    <col min="8705" max="8705" width="10.28515625" style="25" customWidth="1"/>
    <col min="8706" max="8706" width="8.7109375" style="25" customWidth="1"/>
    <col min="8707" max="8707" width="24" style="25" customWidth="1"/>
    <col min="8708" max="8708" width="13.140625" style="25" customWidth="1"/>
    <col min="8709" max="8709" width="11.28515625" style="25" customWidth="1"/>
    <col min="8710" max="8710" width="10.5703125" style="25" customWidth="1"/>
    <col min="8711" max="8711" width="10.140625" style="25" customWidth="1"/>
    <col min="8712" max="8712" width="16.7109375" style="25" customWidth="1"/>
    <col min="8713" max="8713" width="15.140625" style="25" customWidth="1"/>
    <col min="8714" max="8952" width="9.140625" style="25"/>
    <col min="8953" max="8953" width="2.85546875" style="25" customWidth="1"/>
    <col min="8954" max="8954" width="6.42578125" style="25" customWidth="1"/>
    <col min="8955" max="8955" width="22.140625" style="25" customWidth="1"/>
    <col min="8956" max="8956" width="15" style="25" customWidth="1"/>
    <col min="8957" max="8957" width="11.28515625" style="25" customWidth="1"/>
    <col min="8958" max="8958" width="13" style="25" customWidth="1"/>
    <col min="8959" max="8959" width="8.7109375" style="25" customWidth="1"/>
    <col min="8960" max="8960" width="10.140625" style="25" customWidth="1"/>
    <col min="8961" max="8961" width="10.28515625" style="25" customWidth="1"/>
    <col min="8962" max="8962" width="8.7109375" style="25" customWidth="1"/>
    <col min="8963" max="8963" width="24" style="25" customWidth="1"/>
    <col min="8964" max="8964" width="13.140625" style="25" customWidth="1"/>
    <col min="8965" max="8965" width="11.28515625" style="25" customWidth="1"/>
    <col min="8966" max="8966" width="10.5703125" style="25" customWidth="1"/>
    <col min="8967" max="8967" width="10.140625" style="25" customWidth="1"/>
    <col min="8968" max="8968" width="16.7109375" style="25" customWidth="1"/>
    <col min="8969" max="8969" width="15.140625" style="25" customWidth="1"/>
    <col min="8970" max="9208" width="9.140625" style="25"/>
    <col min="9209" max="9209" width="2.85546875" style="25" customWidth="1"/>
    <col min="9210" max="9210" width="6.42578125" style="25" customWidth="1"/>
    <col min="9211" max="9211" width="22.140625" style="25" customWidth="1"/>
    <col min="9212" max="9212" width="15" style="25" customWidth="1"/>
    <col min="9213" max="9213" width="11.28515625" style="25" customWidth="1"/>
    <col min="9214" max="9214" width="13" style="25" customWidth="1"/>
    <col min="9215" max="9215" width="8.7109375" style="25" customWidth="1"/>
    <col min="9216" max="9216" width="10.140625" style="25" customWidth="1"/>
    <col min="9217" max="9217" width="10.28515625" style="25" customWidth="1"/>
    <col min="9218" max="9218" width="8.7109375" style="25" customWidth="1"/>
    <col min="9219" max="9219" width="24" style="25" customWidth="1"/>
    <col min="9220" max="9220" width="13.140625" style="25" customWidth="1"/>
    <col min="9221" max="9221" width="11.28515625" style="25" customWidth="1"/>
    <col min="9222" max="9222" width="10.5703125" style="25" customWidth="1"/>
    <col min="9223" max="9223" width="10.140625" style="25" customWidth="1"/>
    <col min="9224" max="9224" width="16.7109375" style="25" customWidth="1"/>
    <col min="9225" max="9225" width="15.140625" style="25" customWidth="1"/>
    <col min="9226" max="9464" width="9.140625" style="25"/>
    <col min="9465" max="9465" width="2.85546875" style="25" customWidth="1"/>
    <col min="9466" max="9466" width="6.42578125" style="25" customWidth="1"/>
    <col min="9467" max="9467" width="22.140625" style="25" customWidth="1"/>
    <col min="9468" max="9468" width="15" style="25" customWidth="1"/>
    <col min="9469" max="9469" width="11.28515625" style="25" customWidth="1"/>
    <col min="9470" max="9470" width="13" style="25" customWidth="1"/>
    <col min="9471" max="9471" width="8.7109375" style="25" customWidth="1"/>
    <col min="9472" max="9472" width="10.140625" style="25" customWidth="1"/>
    <col min="9473" max="9473" width="10.28515625" style="25" customWidth="1"/>
    <col min="9474" max="9474" width="8.7109375" style="25" customWidth="1"/>
    <col min="9475" max="9475" width="24" style="25" customWidth="1"/>
    <col min="9476" max="9476" width="13.140625" style="25" customWidth="1"/>
    <col min="9477" max="9477" width="11.28515625" style="25" customWidth="1"/>
    <col min="9478" max="9478" width="10.5703125" style="25" customWidth="1"/>
    <col min="9479" max="9479" width="10.140625" style="25" customWidth="1"/>
    <col min="9480" max="9480" width="16.7109375" style="25" customWidth="1"/>
    <col min="9481" max="9481" width="15.140625" style="25" customWidth="1"/>
    <col min="9482" max="9720" width="9.140625" style="25"/>
    <col min="9721" max="9721" width="2.85546875" style="25" customWidth="1"/>
    <col min="9722" max="9722" width="6.42578125" style="25" customWidth="1"/>
    <col min="9723" max="9723" width="22.140625" style="25" customWidth="1"/>
    <col min="9724" max="9724" width="15" style="25" customWidth="1"/>
    <col min="9725" max="9725" width="11.28515625" style="25" customWidth="1"/>
    <col min="9726" max="9726" width="13" style="25" customWidth="1"/>
    <col min="9727" max="9727" width="8.7109375" style="25" customWidth="1"/>
    <col min="9728" max="9728" width="10.140625" style="25" customWidth="1"/>
    <col min="9729" max="9729" width="10.28515625" style="25" customWidth="1"/>
    <col min="9730" max="9730" width="8.7109375" style="25" customWidth="1"/>
    <col min="9731" max="9731" width="24" style="25" customWidth="1"/>
    <col min="9732" max="9732" width="13.140625" style="25" customWidth="1"/>
    <col min="9733" max="9733" width="11.28515625" style="25" customWidth="1"/>
    <col min="9734" max="9734" width="10.5703125" style="25" customWidth="1"/>
    <col min="9735" max="9735" width="10.140625" style="25" customWidth="1"/>
    <col min="9736" max="9736" width="16.7109375" style="25" customWidth="1"/>
    <col min="9737" max="9737" width="15.140625" style="25" customWidth="1"/>
    <col min="9738" max="9976" width="9.140625" style="25"/>
    <col min="9977" max="9977" width="2.85546875" style="25" customWidth="1"/>
    <col min="9978" max="9978" width="6.42578125" style="25" customWidth="1"/>
    <col min="9979" max="9979" width="22.140625" style="25" customWidth="1"/>
    <col min="9980" max="9980" width="15" style="25" customWidth="1"/>
    <col min="9981" max="9981" width="11.28515625" style="25" customWidth="1"/>
    <col min="9982" max="9982" width="13" style="25" customWidth="1"/>
    <col min="9983" max="9983" width="8.7109375" style="25" customWidth="1"/>
    <col min="9984" max="9984" width="10.140625" style="25" customWidth="1"/>
    <col min="9985" max="9985" width="10.28515625" style="25" customWidth="1"/>
    <col min="9986" max="9986" width="8.7109375" style="25" customWidth="1"/>
    <col min="9987" max="9987" width="24" style="25" customWidth="1"/>
    <col min="9988" max="9988" width="13.140625" style="25" customWidth="1"/>
    <col min="9989" max="9989" width="11.28515625" style="25" customWidth="1"/>
    <col min="9990" max="9990" width="10.5703125" style="25" customWidth="1"/>
    <col min="9991" max="9991" width="10.140625" style="25" customWidth="1"/>
    <col min="9992" max="9992" width="16.7109375" style="25" customWidth="1"/>
    <col min="9993" max="9993" width="15.140625" style="25" customWidth="1"/>
    <col min="9994" max="10232" width="9.140625" style="25"/>
    <col min="10233" max="10233" width="2.85546875" style="25" customWidth="1"/>
    <col min="10234" max="10234" width="6.42578125" style="25" customWidth="1"/>
    <col min="10235" max="10235" width="22.140625" style="25" customWidth="1"/>
    <col min="10236" max="10236" width="15" style="25" customWidth="1"/>
    <col min="10237" max="10237" width="11.28515625" style="25" customWidth="1"/>
    <col min="10238" max="10238" width="13" style="25" customWidth="1"/>
    <col min="10239" max="10239" width="8.7109375" style="25" customWidth="1"/>
    <col min="10240" max="10240" width="10.140625" style="25" customWidth="1"/>
    <col min="10241" max="10241" width="10.28515625" style="25" customWidth="1"/>
    <col min="10242" max="10242" width="8.7109375" style="25" customWidth="1"/>
    <col min="10243" max="10243" width="24" style="25" customWidth="1"/>
    <col min="10244" max="10244" width="13.140625" style="25" customWidth="1"/>
    <col min="10245" max="10245" width="11.28515625" style="25" customWidth="1"/>
    <col min="10246" max="10246" width="10.5703125" style="25" customWidth="1"/>
    <col min="10247" max="10247" width="10.140625" style="25" customWidth="1"/>
    <col min="10248" max="10248" width="16.7109375" style="25" customWidth="1"/>
    <col min="10249" max="10249" width="15.140625" style="25" customWidth="1"/>
    <col min="10250" max="10488" width="9.140625" style="25"/>
    <col min="10489" max="10489" width="2.85546875" style="25" customWidth="1"/>
    <col min="10490" max="10490" width="6.42578125" style="25" customWidth="1"/>
    <col min="10491" max="10491" width="22.140625" style="25" customWidth="1"/>
    <col min="10492" max="10492" width="15" style="25" customWidth="1"/>
    <col min="10493" max="10493" width="11.28515625" style="25" customWidth="1"/>
    <col min="10494" max="10494" width="13" style="25" customWidth="1"/>
    <col min="10495" max="10495" width="8.7109375" style="25" customWidth="1"/>
    <col min="10496" max="10496" width="10.140625" style="25" customWidth="1"/>
    <col min="10497" max="10497" width="10.28515625" style="25" customWidth="1"/>
    <col min="10498" max="10498" width="8.7109375" style="25" customWidth="1"/>
    <col min="10499" max="10499" width="24" style="25" customWidth="1"/>
    <col min="10500" max="10500" width="13.140625" style="25" customWidth="1"/>
    <col min="10501" max="10501" width="11.28515625" style="25" customWidth="1"/>
    <col min="10502" max="10502" width="10.5703125" style="25" customWidth="1"/>
    <col min="10503" max="10503" width="10.140625" style="25" customWidth="1"/>
    <col min="10504" max="10504" width="16.7109375" style="25" customWidth="1"/>
    <col min="10505" max="10505" width="15.140625" style="25" customWidth="1"/>
    <col min="10506" max="10744" width="9.140625" style="25"/>
    <col min="10745" max="10745" width="2.85546875" style="25" customWidth="1"/>
    <col min="10746" max="10746" width="6.42578125" style="25" customWidth="1"/>
    <col min="10747" max="10747" width="22.140625" style="25" customWidth="1"/>
    <col min="10748" max="10748" width="15" style="25" customWidth="1"/>
    <col min="10749" max="10749" width="11.28515625" style="25" customWidth="1"/>
    <col min="10750" max="10750" width="13" style="25" customWidth="1"/>
    <col min="10751" max="10751" width="8.7109375" style="25" customWidth="1"/>
    <col min="10752" max="10752" width="10.140625" style="25" customWidth="1"/>
    <col min="10753" max="10753" width="10.28515625" style="25" customWidth="1"/>
    <col min="10754" max="10754" width="8.7109375" style="25" customWidth="1"/>
    <col min="10755" max="10755" width="24" style="25" customWidth="1"/>
    <col min="10756" max="10756" width="13.140625" style="25" customWidth="1"/>
    <col min="10757" max="10757" width="11.28515625" style="25" customWidth="1"/>
    <col min="10758" max="10758" width="10.5703125" style="25" customWidth="1"/>
    <col min="10759" max="10759" width="10.140625" style="25" customWidth="1"/>
    <col min="10760" max="10760" width="16.7109375" style="25" customWidth="1"/>
    <col min="10761" max="10761" width="15.140625" style="25" customWidth="1"/>
    <col min="10762" max="11000" width="9.140625" style="25"/>
    <col min="11001" max="11001" width="2.85546875" style="25" customWidth="1"/>
    <col min="11002" max="11002" width="6.42578125" style="25" customWidth="1"/>
    <col min="11003" max="11003" width="22.140625" style="25" customWidth="1"/>
    <col min="11004" max="11004" width="15" style="25" customWidth="1"/>
    <col min="11005" max="11005" width="11.28515625" style="25" customWidth="1"/>
    <col min="11006" max="11006" width="13" style="25" customWidth="1"/>
    <col min="11007" max="11007" width="8.7109375" style="25" customWidth="1"/>
    <col min="11008" max="11008" width="10.140625" style="25" customWidth="1"/>
    <col min="11009" max="11009" width="10.28515625" style="25" customWidth="1"/>
    <col min="11010" max="11010" width="8.7109375" style="25" customWidth="1"/>
    <col min="11011" max="11011" width="24" style="25" customWidth="1"/>
    <col min="11012" max="11012" width="13.140625" style="25" customWidth="1"/>
    <col min="11013" max="11013" width="11.28515625" style="25" customWidth="1"/>
    <col min="11014" max="11014" width="10.5703125" style="25" customWidth="1"/>
    <col min="11015" max="11015" width="10.140625" style="25" customWidth="1"/>
    <col min="11016" max="11016" width="16.7109375" style="25" customWidth="1"/>
    <col min="11017" max="11017" width="15.140625" style="25" customWidth="1"/>
    <col min="11018" max="11256" width="9.140625" style="25"/>
    <col min="11257" max="11257" width="2.85546875" style="25" customWidth="1"/>
    <col min="11258" max="11258" width="6.42578125" style="25" customWidth="1"/>
    <col min="11259" max="11259" width="22.140625" style="25" customWidth="1"/>
    <col min="11260" max="11260" width="15" style="25" customWidth="1"/>
    <col min="11261" max="11261" width="11.28515625" style="25" customWidth="1"/>
    <col min="11262" max="11262" width="13" style="25" customWidth="1"/>
    <col min="11263" max="11263" width="8.7109375" style="25" customWidth="1"/>
    <col min="11264" max="11264" width="10.140625" style="25" customWidth="1"/>
    <col min="11265" max="11265" width="10.28515625" style="25" customWidth="1"/>
    <col min="11266" max="11266" width="8.7109375" style="25" customWidth="1"/>
    <col min="11267" max="11267" width="24" style="25" customWidth="1"/>
    <col min="11268" max="11268" width="13.140625" style="25" customWidth="1"/>
    <col min="11269" max="11269" width="11.28515625" style="25" customWidth="1"/>
    <col min="11270" max="11270" width="10.5703125" style="25" customWidth="1"/>
    <col min="11271" max="11271" width="10.140625" style="25" customWidth="1"/>
    <col min="11272" max="11272" width="16.7109375" style="25" customWidth="1"/>
    <col min="11273" max="11273" width="15.140625" style="25" customWidth="1"/>
    <col min="11274" max="11512" width="9.140625" style="25"/>
    <col min="11513" max="11513" width="2.85546875" style="25" customWidth="1"/>
    <col min="11514" max="11514" width="6.42578125" style="25" customWidth="1"/>
    <col min="11515" max="11515" width="22.140625" style="25" customWidth="1"/>
    <col min="11516" max="11516" width="15" style="25" customWidth="1"/>
    <col min="11517" max="11517" width="11.28515625" style="25" customWidth="1"/>
    <col min="11518" max="11518" width="13" style="25" customWidth="1"/>
    <col min="11519" max="11519" width="8.7109375" style="25" customWidth="1"/>
    <col min="11520" max="11520" width="10.140625" style="25" customWidth="1"/>
    <col min="11521" max="11521" width="10.28515625" style="25" customWidth="1"/>
    <col min="11522" max="11522" width="8.7109375" style="25" customWidth="1"/>
    <col min="11523" max="11523" width="24" style="25" customWidth="1"/>
    <col min="11524" max="11524" width="13.140625" style="25" customWidth="1"/>
    <col min="11525" max="11525" width="11.28515625" style="25" customWidth="1"/>
    <col min="11526" max="11526" width="10.5703125" style="25" customWidth="1"/>
    <col min="11527" max="11527" width="10.140625" style="25" customWidth="1"/>
    <col min="11528" max="11528" width="16.7109375" style="25" customWidth="1"/>
    <col min="11529" max="11529" width="15.140625" style="25" customWidth="1"/>
    <col min="11530" max="11768" width="9.140625" style="25"/>
    <col min="11769" max="11769" width="2.85546875" style="25" customWidth="1"/>
    <col min="11770" max="11770" width="6.42578125" style="25" customWidth="1"/>
    <col min="11771" max="11771" width="22.140625" style="25" customWidth="1"/>
    <col min="11772" max="11772" width="15" style="25" customWidth="1"/>
    <col min="11773" max="11773" width="11.28515625" style="25" customWidth="1"/>
    <col min="11774" max="11774" width="13" style="25" customWidth="1"/>
    <col min="11775" max="11775" width="8.7109375" style="25" customWidth="1"/>
    <col min="11776" max="11776" width="10.140625" style="25" customWidth="1"/>
    <col min="11777" max="11777" width="10.28515625" style="25" customWidth="1"/>
    <col min="11778" max="11778" width="8.7109375" style="25" customWidth="1"/>
    <col min="11779" max="11779" width="24" style="25" customWidth="1"/>
    <col min="11780" max="11780" width="13.140625" style="25" customWidth="1"/>
    <col min="11781" max="11781" width="11.28515625" style="25" customWidth="1"/>
    <col min="11782" max="11782" width="10.5703125" style="25" customWidth="1"/>
    <col min="11783" max="11783" width="10.140625" style="25" customWidth="1"/>
    <col min="11784" max="11784" width="16.7109375" style="25" customWidth="1"/>
    <col min="11785" max="11785" width="15.140625" style="25" customWidth="1"/>
    <col min="11786" max="12024" width="9.140625" style="25"/>
    <col min="12025" max="12025" width="2.85546875" style="25" customWidth="1"/>
    <col min="12026" max="12026" width="6.42578125" style="25" customWidth="1"/>
    <col min="12027" max="12027" width="22.140625" style="25" customWidth="1"/>
    <col min="12028" max="12028" width="15" style="25" customWidth="1"/>
    <col min="12029" max="12029" width="11.28515625" style="25" customWidth="1"/>
    <col min="12030" max="12030" width="13" style="25" customWidth="1"/>
    <col min="12031" max="12031" width="8.7109375" style="25" customWidth="1"/>
    <col min="12032" max="12032" width="10.140625" style="25" customWidth="1"/>
    <col min="12033" max="12033" width="10.28515625" style="25" customWidth="1"/>
    <col min="12034" max="12034" width="8.7109375" style="25" customWidth="1"/>
    <col min="12035" max="12035" width="24" style="25" customWidth="1"/>
    <col min="12036" max="12036" width="13.140625" style="25" customWidth="1"/>
    <col min="12037" max="12037" width="11.28515625" style="25" customWidth="1"/>
    <col min="12038" max="12038" width="10.5703125" style="25" customWidth="1"/>
    <col min="12039" max="12039" width="10.140625" style="25" customWidth="1"/>
    <col min="12040" max="12040" width="16.7109375" style="25" customWidth="1"/>
    <col min="12041" max="12041" width="15.140625" style="25" customWidth="1"/>
    <col min="12042" max="12280" width="9.140625" style="25"/>
    <col min="12281" max="12281" width="2.85546875" style="25" customWidth="1"/>
    <col min="12282" max="12282" width="6.42578125" style="25" customWidth="1"/>
    <col min="12283" max="12283" width="22.140625" style="25" customWidth="1"/>
    <col min="12284" max="12284" width="15" style="25" customWidth="1"/>
    <col min="12285" max="12285" width="11.28515625" style="25" customWidth="1"/>
    <col min="12286" max="12286" width="13" style="25" customWidth="1"/>
    <col min="12287" max="12287" width="8.7109375" style="25" customWidth="1"/>
    <col min="12288" max="12288" width="10.140625" style="25" customWidth="1"/>
    <col min="12289" max="12289" width="10.28515625" style="25" customWidth="1"/>
    <col min="12290" max="12290" width="8.7109375" style="25" customWidth="1"/>
    <col min="12291" max="12291" width="24" style="25" customWidth="1"/>
    <col min="12292" max="12292" width="13.140625" style="25" customWidth="1"/>
    <col min="12293" max="12293" width="11.28515625" style="25" customWidth="1"/>
    <col min="12294" max="12294" width="10.5703125" style="25" customWidth="1"/>
    <col min="12295" max="12295" width="10.140625" style="25" customWidth="1"/>
    <col min="12296" max="12296" width="16.7109375" style="25" customWidth="1"/>
    <col min="12297" max="12297" width="15.140625" style="25" customWidth="1"/>
    <col min="12298" max="12536" width="9.140625" style="25"/>
    <col min="12537" max="12537" width="2.85546875" style="25" customWidth="1"/>
    <col min="12538" max="12538" width="6.42578125" style="25" customWidth="1"/>
    <col min="12539" max="12539" width="22.140625" style="25" customWidth="1"/>
    <col min="12540" max="12540" width="15" style="25" customWidth="1"/>
    <col min="12541" max="12541" width="11.28515625" style="25" customWidth="1"/>
    <col min="12542" max="12542" width="13" style="25" customWidth="1"/>
    <col min="12543" max="12543" width="8.7109375" style="25" customWidth="1"/>
    <col min="12544" max="12544" width="10.140625" style="25" customWidth="1"/>
    <col min="12545" max="12545" width="10.28515625" style="25" customWidth="1"/>
    <col min="12546" max="12546" width="8.7109375" style="25" customWidth="1"/>
    <col min="12547" max="12547" width="24" style="25" customWidth="1"/>
    <col min="12548" max="12548" width="13.140625" style="25" customWidth="1"/>
    <col min="12549" max="12549" width="11.28515625" style="25" customWidth="1"/>
    <col min="12550" max="12550" width="10.5703125" style="25" customWidth="1"/>
    <col min="12551" max="12551" width="10.140625" style="25" customWidth="1"/>
    <col min="12552" max="12552" width="16.7109375" style="25" customWidth="1"/>
    <col min="12553" max="12553" width="15.140625" style="25" customWidth="1"/>
    <col min="12554" max="12792" width="9.140625" style="25"/>
    <col min="12793" max="12793" width="2.85546875" style="25" customWidth="1"/>
    <col min="12794" max="12794" width="6.42578125" style="25" customWidth="1"/>
    <col min="12795" max="12795" width="22.140625" style="25" customWidth="1"/>
    <col min="12796" max="12796" width="15" style="25" customWidth="1"/>
    <col min="12797" max="12797" width="11.28515625" style="25" customWidth="1"/>
    <col min="12798" max="12798" width="13" style="25" customWidth="1"/>
    <col min="12799" max="12799" width="8.7109375" style="25" customWidth="1"/>
    <col min="12800" max="12800" width="10.140625" style="25" customWidth="1"/>
    <col min="12801" max="12801" width="10.28515625" style="25" customWidth="1"/>
    <col min="12802" max="12802" width="8.7109375" style="25" customWidth="1"/>
    <col min="12803" max="12803" width="24" style="25" customWidth="1"/>
    <col min="12804" max="12804" width="13.140625" style="25" customWidth="1"/>
    <col min="12805" max="12805" width="11.28515625" style="25" customWidth="1"/>
    <col min="12806" max="12806" width="10.5703125" style="25" customWidth="1"/>
    <col min="12807" max="12807" width="10.140625" style="25" customWidth="1"/>
    <col min="12808" max="12808" width="16.7109375" style="25" customWidth="1"/>
    <col min="12809" max="12809" width="15.140625" style="25" customWidth="1"/>
    <col min="12810" max="13048" width="9.140625" style="25"/>
    <col min="13049" max="13049" width="2.85546875" style="25" customWidth="1"/>
    <col min="13050" max="13050" width="6.42578125" style="25" customWidth="1"/>
    <col min="13051" max="13051" width="22.140625" style="25" customWidth="1"/>
    <col min="13052" max="13052" width="15" style="25" customWidth="1"/>
    <col min="13053" max="13053" width="11.28515625" style="25" customWidth="1"/>
    <col min="13054" max="13054" width="13" style="25" customWidth="1"/>
    <col min="13055" max="13055" width="8.7109375" style="25" customWidth="1"/>
    <col min="13056" max="13056" width="10.140625" style="25" customWidth="1"/>
    <col min="13057" max="13057" width="10.28515625" style="25" customWidth="1"/>
    <col min="13058" max="13058" width="8.7109375" style="25" customWidth="1"/>
    <col min="13059" max="13059" width="24" style="25" customWidth="1"/>
    <col min="13060" max="13060" width="13.140625" style="25" customWidth="1"/>
    <col min="13061" max="13061" width="11.28515625" style="25" customWidth="1"/>
    <col min="13062" max="13062" width="10.5703125" style="25" customWidth="1"/>
    <col min="13063" max="13063" width="10.140625" style="25" customWidth="1"/>
    <col min="13064" max="13064" width="16.7109375" style="25" customWidth="1"/>
    <col min="13065" max="13065" width="15.140625" style="25" customWidth="1"/>
    <col min="13066" max="13304" width="9.140625" style="25"/>
    <col min="13305" max="13305" width="2.85546875" style="25" customWidth="1"/>
    <col min="13306" max="13306" width="6.42578125" style="25" customWidth="1"/>
    <col min="13307" max="13307" width="22.140625" style="25" customWidth="1"/>
    <col min="13308" max="13308" width="15" style="25" customWidth="1"/>
    <col min="13309" max="13309" width="11.28515625" style="25" customWidth="1"/>
    <col min="13310" max="13310" width="13" style="25" customWidth="1"/>
    <col min="13311" max="13311" width="8.7109375" style="25" customWidth="1"/>
    <col min="13312" max="13312" width="10.140625" style="25" customWidth="1"/>
    <col min="13313" max="13313" width="10.28515625" style="25" customWidth="1"/>
    <col min="13314" max="13314" width="8.7109375" style="25" customWidth="1"/>
    <col min="13315" max="13315" width="24" style="25" customWidth="1"/>
    <col min="13316" max="13316" width="13.140625" style="25" customWidth="1"/>
    <col min="13317" max="13317" width="11.28515625" style="25" customWidth="1"/>
    <col min="13318" max="13318" width="10.5703125" style="25" customWidth="1"/>
    <col min="13319" max="13319" width="10.140625" style="25" customWidth="1"/>
    <col min="13320" max="13320" width="16.7109375" style="25" customWidth="1"/>
    <col min="13321" max="13321" width="15.140625" style="25" customWidth="1"/>
    <col min="13322" max="13560" width="9.140625" style="25"/>
    <col min="13561" max="13561" width="2.85546875" style="25" customWidth="1"/>
    <col min="13562" max="13562" width="6.42578125" style="25" customWidth="1"/>
    <col min="13563" max="13563" width="22.140625" style="25" customWidth="1"/>
    <col min="13564" max="13564" width="15" style="25" customWidth="1"/>
    <col min="13565" max="13565" width="11.28515625" style="25" customWidth="1"/>
    <col min="13566" max="13566" width="13" style="25" customWidth="1"/>
    <col min="13567" max="13567" width="8.7109375" style="25" customWidth="1"/>
    <col min="13568" max="13568" width="10.140625" style="25" customWidth="1"/>
    <col min="13569" max="13569" width="10.28515625" style="25" customWidth="1"/>
    <col min="13570" max="13570" width="8.7109375" style="25" customWidth="1"/>
    <col min="13571" max="13571" width="24" style="25" customWidth="1"/>
    <col min="13572" max="13572" width="13.140625" style="25" customWidth="1"/>
    <col min="13573" max="13573" width="11.28515625" style="25" customWidth="1"/>
    <col min="13574" max="13574" width="10.5703125" style="25" customWidth="1"/>
    <col min="13575" max="13575" width="10.140625" style="25" customWidth="1"/>
    <col min="13576" max="13576" width="16.7109375" style="25" customWidth="1"/>
    <col min="13577" max="13577" width="15.140625" style="25" customWidth="1"/>
    <col min="13578" max="13816" width="9.140625" style="25"/>
    <col min="13817" max="13817" width="2.85546875" style="25" customWidth="1"/>
    <col min="13818" max="13818" width="6.42578125" style="25" customWidth="1"/>
    <col min="13819" max="13819" width="22.140625" style="25" customWidth="1"/>
    <col min="13820" max="13820" width="15" style="25" customWidth="1"/>
    <col min="13821" max="13821" width="11.28515625" style="25" customWidth="1"/>
    <col min="13822" max="13822" width="13" style="25" customWidth="1"/>
    <col min="13823" max="13823" width="8.7109375" style="25" customWidth="1"/>
    <col min="13824" max="13824" width="10.140625" style="25" customWidth="1"/>
    <col min="13825" max="13825" width="10.28515625" style="25" customWidth="1"/>
    <col min="13826" max="13826" width="8.7109375" style="25" customWidth="1"/>
    <col min="13827" max="13827" width="24" style="25" customWidth="1"/>
    <col min="13828" max="13828" width="13.140625" style="25" customWidth="1"/>
    <col min="13829" max="13829" width="11.28515625" style="25" customWidth="1"/>
    <col min="13830" max="13830" width="10.5703125" style="25" customWidth="1"/>
    <col min="13831" max="13831" width="10.140625" style="25" customWidth="1"/>
    <col min="13832" max="13832" width="16.7109375" style="25" customWidth="1"/>
    <col min="13833" max="13833" width="15.140625" style="25" customWidth="1"/>
    <col min="13834" max="14072" width="9.140625" style="25"/>
    <col min="14073" max="14073" width="2.85546875" style="25" customWidth="1"/>
    <col min="14074" max="14074" width="6.42578125" style="25" customWidth="1"/>
    <col min="14075" max="14075" width="22.140625" style="25" customWidth="1"/>
    <col min="14076" max="14076" width="15" style="25" customWidth="1"/>
    <col min="14077" max="14077" width="11.28515625" style="25" customWidth="1"/>
    <col min="14078" max="14078" width="13" style="25" customWidth="1"/>
    <col min="14079" max="14079" width="8.7109375" style="25" customWidth="1"/>
    <col min="14080" max="14080" width="10.140625" style="25" customWidth="1"/>
    <col min="14081" max="14081" width="10.28515625" style="25" customWidth="1"/>
    <col min="14082" max="14082" width="8.7109375" style="25" customWidth="1"/>
    <col min="14083" max="14083" width="24" style="25" customWidth="1"/>
    <col min="14084" max="14084" width="13.140625" style="25" customWidth="1"/>
    <col min="14085" max="14085" width="11.28515625" style="25" customWidth="1"/>
    <col min="14086" max="14086" width="10.5703125" style="25" customWidth="1"/>
    <col min="14087" max="14087" width="10.140625" style="25" customWidth="1"/>
    <col min="14088" max="14088" width="16.7109375" style="25" customWidth="1"/>
    <col min="14089" max="14089" width="15.140625" style="25" customWidth="1"/>
    <col min="14090" max="14328" width="9.140625" style="25"/>
    <col min="14329" max="14329" width="2.85546875" style="25" customWidth="1"/>
    <col min="14330" max="14330" width="6.42578125" style="25" customWidth="1"/>
    <col min="14331" max="14331" width="22.140625" style="25" customWidth="1"/>
    <col min="14332" max="14332" width="15" style="25" customWidth="1"/>
    <col min="14333" max="14333" width="11.28515625" style="25" customWidth="1"/>
    <col min="14334" max="14334" width="13" style="25" customWidth="1"/>
    <col min="14335" max="14335" width="8.7109375" style="25" customWidth="1"/>
    <col min="14336" max="14336" width="10.140625" style="25" customWidth="1"/>
    <col min="14337" max="14337" width="10.28515625" style="25" customWidth="1"/>
    <col min="14338" max="14338" width="8.7109375" style="25" customWidth="1"/>
    <col min="14339" max="14339" width="24" style="25" customWidth="1"/>
    <col min="14340" max="14340" width="13.140625" style="25" customWidth="1"/>
    <col min="14341" max="14341" width="11.28515625" style="25" customWidth="1"/>
    <col min="14342" max="14342" width="10.5703125" style="25" customWidth="1"/>
    <col min="14343" max="14343" width="10.140625" style="25" customWidth="1"/>
    <col min="14344" max="14344" width="16.7109375" style="25" customWidth="1"/>
    <col min="14345" max="14345" width="15.140625" style="25" customWidth="1"/>
    <col min="14346" max="14584" width="9.140625" style="25"/>
    <col min="14585" max="14585" width="2.85546875" style="25" customWidth="1"/>
    <col min="14586" max="14586" width="6.42578125" style="25" customWidth="1"/>
    <col min="14587" max="14587" width="22.140625" style="25" customWidth="1"/>
    <col min="14588" max="14588" width="15" style="25" customWidth="1"/>
    <col min="14589" max="14589" width="11.28515625" style="25" customWidth="1"/>
    <col min="14590" max="14590" width="13" style="25" customWidth="1"/>
    <col min="14591" max="14591" width="8.7109375" style="25" customWidth="1"/>
    <col min="14592" max="14592" width="10.140625" style="25" customWidth="1"/>
    <col min="14593" max="14593" width="10.28515625" style="25" customWidth="1"/>
    <col min="14594" max="14594" width="8.7109375" style="25" customWidth="1"/>
    <col min="14595" max="14595" width="24" style="25" customWidth="1"/>
    <col min="14596" max="14596" width="13.140625" style="25" customWidth="1"/>
    <col min="14597" max="14597" width="11.28515625" style="25" customWidth="1"/>
    <col min="14598" max="14598" width="10.5703125" style="25" customWidth="1"/>
    <col min="14599" max="14599" width="10.140625" style="25" customWidth="1"/>
    <col min="14600" max="14600" width="16.7109375" style="25" customWidth="1"/>
    <col min="14601" max="14601" width="15.140625" style="25" customWidth="1"/>
    <col min="14602" max="14840" width="9.140625" style="25"/>
    <col min="14841" max="14841" width="2.85546875" style="25" customWidth="1"/>
    <col min="14842" max="14842" width="6.42578125" style="25" customWidth="1"/>
    <col min="14843" max="14843" width="22.140625" style="25" customWidth="1"/>
    <col min="14844" max="14844" width="15" style="25" customWidth="1"/>
    <col min="14845" max="14845" width="11.28515625" style="25" customWidth="1"/>
    <col min="14846" max="14846" width="13" style="25" customWidth="1"/>
    <col min="14847" max="14847" width="8.7109375" style="25" customWidth="1"/>
    <col min="14848" max="14848" width="10.140625" style="25" customWidth="1"/>
    <col min="14849" max="14849" width="10.28515625" style="25" customWidth="1"/>
    <col min="14850" max="14850" width="8.7109375" style="25" customWidth="1"/>
    <col min="14851" max="14851" width="24" style="25" customWidth="1"/>
    <col min="14852" max="14852" width="13.140625" style="25" customWidth="1"/>
    <col min="14853" max="14853" width="11.28515625" style="25" customWidth="1"/>
    <col min="14854" max="14854" width="10.5703125" style="25" customWidth="1"/>
    <col min="14855" max="14855" width="10.140625" style="25" customWidth="1"/>
    <col min="14856" max="14856" width="16.7109375" style="25" customWidth="1"/>
    <col min="14857" max="14857" width="15.140625" style="25" customWidth="1"/>
    <col min="14858" max="15096" width="9.140625" style="25"/>
    <col min="15097" max="15097" width="2.85546875" style="25" customWidth="1"/>
    <col min="15098" max="15098" width="6.42578125" style="25" customWidth="1"/>
    <col min="15099" max="15099" width="22.140625" style="25" customWidth="1"/>
    <col min="15100" max="15100" width="15" style="25" customWidth="1"/>
    <col min="15101" max="15101" width="11.28515625" style="25" customWidth="1"/>
    <col min="15102" max="15102" width="13" style="25" customWidth="1"/>
    <col min="15103" max="15103" width="8.7109375" style="25" customWidth="1"/>
    <col min="15104" max="15104" width="10.140625" style="25" customWidth="1"/>
    <col min="15105" max="15105" width="10.28515625" style="25" customWidth="1"/>
    <col min="15106" max="15106" width="8.7109375" style="25" customWidth="1"/>
    <col min="15107" max="15107" width="24" style="25" customWidth="1"/>
    <col min="15108" max="15108" width="13.140625" style="25" customWidth="1"/>
    <col min="15109" max="15109" width="11.28515625" style="25" customWidth="1"/>
    <col min="15110" max="15110" width="10.5703125" style="25" customWidth="1"/>
    <col min="15111" max="15111" width="10.140625" style="25" customWidth="1"/>
    <col min="15112" max="15112" width="16.7109375" style="25" customWidth="1"/>
    <col min="15113" max="15113" width="15.140625" style="25" customWidth="1"/>
    <col min="15114" max="15352" width="9.140625" style="25"/>
    <col min="15353" max="15353" width="2.85546875" style="25" customWidth="1"/>
    <col min="15354" max="15354" width="6.42578125" style="25" customWidth="1"/>
    <col min="15355" max="15355" width="22.140625" style="25" customWidth="1"/>
    <col min="15356" max="15356" width="15" style="25" customWidth="1"/>
    <col min="15357" max="15357" width="11.28515625" style="25" customWidth="1"/>
    <col min="15358" max="15358" width="13" style="25" customWidth="1"/>
    <col min="15359" max="15359" width="8.7109375" style="25" customWidth="1"/>
    <col min="15360" max="15360" width="10.140625" style="25" customWidth="1"/>
    <col min="15361" max="15361" width="10.28515625" style="25" customWidth="1"/>
    <col min="15362" max="15362" width="8.7109375" style="25" customWidth="1"/>
    <col min="15363" max="15363" width="24" style="25" customWidth="1"/>
    <col min="15364" max="15364" width="13.140625" style="25" customWidth="1"/>
    <col min="15365" max="15365" width="11.28515625" style="25" customWidth="1"/>
    <col min="15366" max="15366" width="10.5703125" style="25" customWidth="1"/>
    <col min="15367" max="15367" width="10.140625" style="25" customWidth="1"/>
    <col min="15368" max="15368" width="16.7109375" style="25" customWidth="1"/>
    <col min="15369" max="15369" width="15.140625" style="25" customWidth="1"/>
    <col min="15370" max="15608" width="9.140625" style="25"/>
    <col min="15609" max="15609" width="2.85546875" style="25" customWidth="1"/>
    <col min="15610" max="15610" width="6.42578125" style="25" customWidth="1"/>
    <col min="15611" max="15611" width="22.140625" style="25" customWidth="1"/>
    <col min="15612" max="15612" width="15" style="25" customWidth="1"/>
    <col min="15613" max="15613" width="11.28515625" style="25" customWidth="1"/>
    <col min="15614" max="15614" width="13" style="25" customWidth="1"/>
    <col min="15615" max="15615" width="8.7109375" style="25" customWidth="1"/>
    <col min="15616" max="15616" width="10.140625" style="25" customWidth="1"/>
    <col min="15617" max="15617" width="10.28515625" style="25" customWidth="1"/>
    <col min="15618" max="15618" width="8.7109375" style="25" customWidth="1"/>
    <col min="15619" max="15619" width="24" style="25" customWidth="1"/>
    <col min="15620" max="15620" width="13.140625" style="25" customWidth="1"/>
    <col min="15621" max="15621" width="11.28515625" style="25" customWidth="1"/>
    <col min="15622" max="15622" width="10.5703125" style="25" customWidth="1"/>
    <col min="15623" max="15623" width="10.140625" style="25" customWidth="1"/>
    <col min="15624" max="15624" width="16.7109375" style="25" customWidth="1"/>
    <col min="15625" max="15625" width="15.140625" style="25" customWidth="1"/>
    <col min="15626" max="15864" width="9.140625" style="25"/>
    <col min="15865" max="15865" width="2.85546875" style="25" customWidth="1"/>
    <col min="15866" max="15866" width="6.42578125" style="25" customWidth="1"/>
    <col min="15867" max="15867" width="22.140625" style="25" customWidth="1"/>
    <col min="15868" max="15868" width="15" style="25" customWidth="1"/>
    <col min="15869" max="15869" width="11.28515625" style="25" customWidth="1"/>
    <col min="15870" max="15870" width="13" style="25" customWidth="1"/>
    <col min="15871" max="15871" width="8.7109375" style="25" customWidth="1"/>
    <col min="15872" max="15872" width="10.140625" style="25" customWidth="1"/>
    <col min="15873" max="15873" width="10.28515625" style="25" customWidth="1"/>
    <col min="15874" max="15874" width="8.7109375" style="25" customWidth="1"/>
    <col min="15875" max="15875" width="24" style="25" customWidth="1"/>
    <col min="15876" max="15876" width="13.140625" style="25" customWidth="1"/>
    <col min="15877" max="15877" width="11.28515625" style="25" customWidth="1"/>
    <col min="15878" max="15878" width="10.5703125" style="25" customWidth="1"/>
    <col min="15879" max="15879" width="10.140625" style="25" customWidth="1"/>
    <col min="15880" max="15880" width="16.7109375" style="25" customWidth="1"/>
    <col min="15881" max="15881" width="15.140625" style="25" customWidth="1"/>
    <col min="15882" max="16120" width="9.140625" style="25"/>
    <col min="16121" max="16121" width="2.85546875" style="25" customWidth="1"/>
    <col min="16122" max="16122" width="6.42578125" style="25" customWidth="1"/>
    <col min="16123" max="16123" width="22.140625" style="25" customWidth="1"/>
    <col min="16124" max="16124" width="15" style="25" customWidth="1"/>
    <col min="16125" max="16125" width="11.28515625" style="25" customWidth="1"/>
    <col min="16126" max="16126" width="13" style="25" customWidth="1"/>
    <col min="16127" max="16127" width="8.7109375" style="25" customWidth="1"/>
    <col min="16128" max="16128" width="10.140625" style="25" customWidth="1"/>
    <col min="16129" max="16129" width="10.28515625" style="25" customWidth="1"/>
    <col min="16130" max="16130" width="8.7109375" style="25" customWidth="1"/>
    <col min="16131" max="16131" width="24" style="25" customWidth="1"/>
    <col min="16132" max="16132" width="13.140625" style="25" customWidth="1"/>
    <col min="16133" max="16133" width="11.28515625" style="25" customWidth="1"/>
    <col min="16134" max="16134" width="10.5703125" style="25" customWidth="1"/>
    <col min="16135" max="16135" width="10.140625" style="25" customWidth="1"/>
    <col min="16136" max="16136" width="16.7109375" style="25" customWidth="1"/>
    <col min="16137" max="16137" width="15.140625" style="25" customWidth="1"/>
    <col min="16138" max="16384" width="9.140625" style="25"/>
  </cols>
  <sheetData>
    <row r="1" spans="2:22" s="24" customFormat="1" ht="18.75">
      <c r="B1" s="225" t="s">
        <v>1870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77"/>
      <c r="R1" s="278"/>
      <c r="S1" s="278"/>
      <c r="T1" s="278"/>
      <c r="U1" s="58"/>
    </row>
    <row r="2" spans="2:22" s="24" customFormat="1" ht="16.5">
      <c r="B2" s="244" t="s">
        <v>1871</v>
      </c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79"/>
      <c r="R2" s="278"/>
      <c r="S2" s="278"/>
      <c r="T2" s="278"/>
      <c r="U2" s="58"/>
    </row>
    <row r="3" spans="2:22" ht="15">
      <c r="B3" s="244" t="s">
        <v>1855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73"/>
      <c r="S3" s="74"/>
      <c r="T3" s="74"/>
    </row>
    <row r="4" spans="2:22">
      <c r="B4" s="255" t="s">
        <v>1857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60"/>
      <c r="S4" s="61"/>
      <c r="T4" s="61"/>
    </row>
    <row r="5" spans="2:22" ht="13.5" thickBot="1"/>
    <row r="6" spans="2:22" s="30" customFormat="1" ht="13.5" customHeight="1" thickTop="1">
      <c r="B6" s="256" t="s">
        <v>1833</v>
      </c>
      <c r="C6" s="280" t="s">
        <v>1854</v>
      </c>
      <c r="D6" s="256" t="s">
        <v>1834</v>
      </c>
      <c r="E6" s="293" t="s">
        <v>1866</v>
      </c>
      <c r="F6" s="290" t="s">
        <v>1865</v>
      </c>
      <c r="G6" s="284" t="s">
        <v>1835</v>
      </c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6"/>
      <c r="U6" s="264" t="s">
        <v>1875</v>
      </c>
      <c r="V6" s="264" t="s">
        <v>1876</v>
      </c>
    </row>
    <row r="7" spans="2:22" s="30" customFormat="1" ht="12.75" customHeight="1">
      <c r="B7" s="257"/>
      <c r="C7" s="281"/>
      <c r="D7" s="257"/>
      <c r="E7" s="294"/>
      <c r="F7" s="291"/>
      <c r="G7" s="287" t="s">
        <v>1919</v>
      </c>
      <c r="H7" s="287" t="s">
        <v>1837</v>
      </c>
      <c r="I7" s="287" t="s">
        <v>1838</v>
      </c>
      <c r="J7" s="287" t="s">
        <v>1839</v>
      </c>
      <c r="K7" s="287" t="s">
        <v>1840</v>
      </c>
      <c r="L7" s="287" t="s">
        <v>1841</v>
      </c>
      <c r="M7" s="287" t="s">
        <v>1842</v>
      </c>
      <c r="N7" s="287" t="s">
        <v>1843</v>
      </c>
      <c r="O7" s="287" t="s">
        <v>1844</v>
      </c>
      <c r="P7" s="287" t="s">
        <v>1845</v>
      </c>
      <c r="Q7" s="287" t="s">
        <v>1846</v>
      </c>
      <c r="R7" s="287" t="s">
        <v>1847</v>
      </c>
      <c r="S7" s="287" t="s">
        <v>1848</v>
      </c>
      <c r="T7" s="287" t="s">
        <v>1849</v>
      </c>
      <c r="U7" s="265"/>
      <c r="V7" s="265"/>
    </row>
    <row r="8" spans="2:22" s="30" customFormat="1" ht="12.75" customHeight="1">
      <c r="B8" s="258"/>
      <c r="C8" s="282"/>
      <c r="D8" s="258"/>
      <c r="E8" s="294"/>
      <c r="F8" s="291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65"/>
      <c r="V8" s="265"/>
    </row>
    <row r="9" spans="2:22" s="30" customFormat="1" ht="12.75" customHeight="1" thickBot="1">
      <c r="B9" s="259"/>
      <c r="C9" s="283"/>
      <c r="D9" s="259"/>
      <c r="E9" s="295"/>
      <c r="F9" s="292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66"/>
      <c r="V9" s="266"/>
    </row>
    <row r="10" spans="2:22" s="30" customFormat="1" ht="12.75" customHeight="1">
      <c r="B10" s="169"/>
      <c r="C10" s="128"/>
      <c r="D10" s="169"/>
      <c r="E10" s="129"/>
      <c r="F10" s="130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2"/>
      <c r="V10" s="132"/>
    </row>
    <row r="11" spans="2:22" hidden="1">
      <c r="B11" s="82">
        <f>'PER TRIWULAN'!A6</f>
        <v>1</v>
      </c>
      <c r="C11" s="69" t="str">
        <f>'PER TRIWULAN'!I6</f>
        <v xml:space="preserve"> Brati </v>
      </c>
      <c r="D11" s="70" t="str">
        <f>'PER TRIWULAN'!B6</f>
        <v>SD NEGERI 1 JANGKUNGHARJO</v>
      </c>
      <c r="E11" s="71">
        <f>'PER TRIWULAN'!N6</f>
        <v>26680000</v>
      </c>
      <c r="F11" s="87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>
        <f>SUM(G11:S11)</f>
        <v>0</v>
      </c>
      <c r="U11" s="59">
        <f>E11-F11</f>
        <v>26680000</v>
      </c>
      <c r="V11" s="57">
        <f>F11-T11</f>
        <v>0</v>
      </c>
    </row>
    <row r="12" spans="2:22" hidden="1">
      <c r="B12" s="82">
        <f>'PER TRIWULAN'!A7</f>
        <v>2</v>
      </c>
      <c r="C12" s="69" t="str">
        <f>'PER TRIWULAN'!I7</f>
        <v xml:space="preserve"> Brati </v>
      </c>
      <c r="D12" s="70" t="str">
        <f>'PER TRIWULAN'!B7</f>
        <v>SD NEGERI 1 KARANGSARI</v>
      </c>
      <c r="E12" s="71">
        <f>'PER TRIWULAN'!N7</f>
        <v>11310000</v>
      </c>
      <c r="F12" s="89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72">
        <f t="shared" ref="T12:T75" si="0">SUM(G12:S12)</f>
        <v>0</v>
      </c>
      <c r="U12" s="59">
        <f t="shared" ref="U12:U75" si="1">E12-F12</f>
        <v>11310000</v>
      </c>
      <c r="V12" s="57">
        <f t="shared" ref="V12:V75" si="2">F12-T12</f>
        <v>0</v>
      </c>
    </row>
    <row r="13" spans="2:22" hidden="1">
      <c r="B13" s="82">
        <f>'PER TRIWULAN'!A8</f>
        <v>3</v>
      </c>
      <c r="C13" s="69" t="str">
        <f>'PER TRIWULAN'!I8</f>
        <v xml:space="preserve"> Brati </v>
      </c>
      <c r="D13" s="70" t="str">
        <f>'PER TRIWULAN'!B8</f>
        <v>SD NEGERI 1 KATEKAN</v>
      </c>
      <c r="E13" s="71">
        <f>'PER TRIWULAN'!N8</f>
        <v>17980000</v>
      </c>
      <c r="F13" s="89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72">
        <f t="shared" si="0"/>
        <v>0</v>
      </c>
      <c r="U13" s="59">
        <f t="shared" si="1"/>
        <v>17980000</v>
      </c>
      <c r="V13" s="57">
        <f t="shared" si="2"/>
        <v>0</v>
      </c>
    </row>
    <row r="14" spans="2:22" hidden="1">
      <c r="B14" s="82">
        <f>'PER TRIWULAN'!A9</f>
        <v>4</v>
      </c>
      <c r="C14" s="69" t="str">
        <f>'PER TRIWULAN'!I9</f>
        <v xml:space="preserve"> Brati </v>
      </c>
      <c r="D14" s="70" t="str">
        <f>'PER TRIWULAN'!B9</f>
        <v>SD NEGERI 1 KRONGGEN</v>
      </c>
      <c r="E14" s="71">
        <f>'PER TRIWULAN'!N9</f>
        <v>22620000</v>
      </c>
      <c r="F14" s="89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72">
        <f t="shared" si="0"/>
        <v>0</v>
      </c>
      <c r="U14" s="59">
        <f t="shared" si="1"/>
        <v>22620000</v>
      </c>
      <c r="V14" s="57">
        <f t="shared" si="2"/>
        <v>0</v>
      </c>
    </row>
    <row r="15" spans="2:22" hidden="1">
      <c r="B15" s="82">
        <f>'PER TRIWULAN'!A10</f>
        <v>5</v>
      </c>
      <c r="C15" s="69" t="str">
        <f>'PER TRIWULAN'!I10</f>
        <v xml:space="preserve"> Brati </v>
      </c>
      <c r="D15" s="70" t="str">
        <f>'PER TRIWULAN'!B10</f>
        <v>SD NEGERI 1 LEMAHPUTIH</v>
      </c>
      <c r="E15" s="71">
        <f>'PER TRIWULAN'!N10</f>
        <v>18560000</v>
      </c>
      <c r="F15" s="89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72">
        <f t="shared" si="0"/>
        <v>0</v>
      </c>
      <c r="U15" s="59">
        <f t="shared" si="1"/>
        <v>18560000</v>
      </c>
      <c r="V15" s="57">
        <f t="shared" si="2"/>
        <v>0</v>
      </c>
    </row>
    <row r="16" spans="2:22" hidden="1">
      <c r="B16" s="82">
        <f>'PER TRIWULAN'!A11</f>
        <v>6</v>
      </c>
      <c r="C16" s="69" t="str">
        <f>'PER TRIWULAN'!I11</f>
        <v xml:space="preserve"> Brati </v>
      </c>
      <c r="D16" s="70" t="str">
        <f>'PER TRIWULAN'!B11</f>
        <v>SD NEGERI 1 MENDURAN</v>
      </c>
      <c r="E16" s="71">
        <f>'PER TRIWULAN'!N11</f>
        <v>24940000</v>
      </c>
      <c r="F16" s="89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72">
        <f t="shared" si="0"/>
        <v>0</v>
      </c>
      <c r="U16" s="59">
        <f t="shared" si="1"/>
        <v>24940000</v>
      </c>
      <c r="V16" s="57">
        <f t="shared" si="2"/>
        <v>0</v>
      </c>
    </row>
    <row r="17" spans="2:22" hidden="1">
      <c r="B17" s="82">
        <f>'PER TRIWULAN'!A12</f>
        <v>7</v>
      </c>
      <c r="C17" s="69" t="str">
        <f>'PER TRIWULAN'!I12</f>
        <v xml:space="preserve"> Brati </v>
      </c>
      <c r="D17" s="70" t="str">
        <f>'PER TRIWULAN'!B12</f>
        <v>SD NEGERI 1 TEGALSUMUR</v>
      </c>
      <c r="E17" s="71">
        <f>'PER TRIWULAN'!N12</f>
        <v>21460000</v>
      </c>
      <c r="F17" s="89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72">
        <f t="shared" si="0"/>
        <v>0</v>
      </c>
      <c r="U17" s="59">
        <f t="shared" si="1"/>
        <v>21460000</v>
      </c>
      <c r="V17" s="57">
        <f t="shared" si="2"/>
        <v>0</v>
      </c>
    </row>
    <row r="18" spans="2:22" hidden="1">
      <c r="B18" s="82">
        <f>'PER TRIWULAN'!A13</f>
        <v>8</v>
      </c>
      <c r="C18" s="69" t="str">
        <f>'PER TRIWULAN'!I13</f>
        <v xml:space="preserve"> Brati </v>
      </c>
      <c r="D18" s="70" t="str">
        <f>'PER TRIWULAN'!B13</f>
        <v>SD NEGERI 1 TEMON</v>
      </c>
      <c r="E18" s="71">
        <f>'PER TRIWULAN'!N13</f>
        <v>22185000</v>
      </c>
      <c r="F18" s="89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72">
        <f t="shared" si="0"/>
        <v>0</v>
      </c>
      <c r="U18" s="59">
        <f t="shared" si="1"/>
        <v>22185000</v>
      </c>
      <c r="V18" s="57">
        <f t="shared" si="2"/>
        <v>0</v>
      </c>
    </row>
    <row r="19" spans="2:22" hidden="1">
      <c r="B19" s="82">
        <f>'PER TRIWULAN'!A14</f>
        <v>9</v>
      </c>
      <c r="C19" s="69" t="str">
        <f>'PER TRIWULAN'!I14</f>
        <v xml:space="preserve"> Brati </v>
      </c>
      <c r="D19" s="70" t="str">
        <f>'PER TRIWULAN'!B14</f>
        <v>SD NEGERI 1 TIREM</v>
      </c>
      <c r="E19" s="71">
        <f>'PER TRIWULAN'!N14</f>
        <v>25520000</v>
      </c>
      <c r="F19" s="89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72">
        <f t="shared" si="0"/>
        <v>0</v>
      </c>
      <c r="U19" s="59">
        <f t="shared" si="1"/>
        <v>25520000</v>
      </c>
      <c r="V19" s="57">
        <f t="shared" si="2"/>
        <v>0</v>
      </c>
    </row>
    <row r="20" spans="2:22" hidden="1">
      <c r="B20" s="82">
        <f>'PER TRIWULAN'!A15</f>
        <v>10</v>
      </c>
      <c r="C20" s="69" t="str">
        <f>'PER TRIWULAN'!I15</f>
        <v xml:space="preserve"> Brati </v>
      </c>
      <c r="D20" s="70" t="str">
        <f>'PER TRIWULAN'!B15</f>
        <v>SD NEGERI 2 JANGKUNGHARJO</v>
      </c>
      <c r="E20" s="71">
        <f>'PER TRIWULAN'!N15</f>
        <v>25955000</v>
      </c>
      <c r="F20" s="89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72">
        <f t="shared" si="0"/>
        <v>0</v>
      </c>
      <c r="U20" s="59">
        <f t="shared" si="1"/>
        <v>25955000</v>
      </c>
      <c r="V20" s="57">
        <f t="shared" si="2"/>
        <v>0</v>
      </c>
    </row>
    <row r="21" spans="2:22" hidden="1">
      <c r="B21" s="82">
        <f>'PER TRIWULAN'!A16</f>
        <v>11</v>
      </c>
      <c r="C21" s="69" t="str">
        <f>'PER TRIWULAN'!I16</f>
        <v xml:space="preserve"> Brati </v>
      </c>
      <c r="D21" s="70" t="str">
        <f>'PER TRIWULAN'!B16</f>
        <v>SD NEGERI 2 KARANGSARI</v>
      </c>
      <c r="E21" s="71">
        <f>'PER TRIWULAN'!N16</f>
        <v>18705000</v>
      </c>
      <c r="F21" s="89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72">
        <f t="shared" si="0"/>
        <v>0</v>
      </c>
      <c r="U21" s="59">
        <f t="shared" si="1"/>
        <v>18705000</v>
      </c>
      <c r="V21" s="57">
        <f t="shared" si="2"/>
        <v>0</v>
      </c>
    </row>
    <row r="22" spans="2:22" hidden="1">
      <c r="B22" s="82">
        <f>'PER TRIWULAN'!A17</f>
        <v>12</v>
      </c>
      <c r="C22" s="69" t="str">
        <f>'PER TRIWULAN'!I17</f>
        <v xml:space="preserve"> Brati </v>
      </c>
      <c r="D22" s="70" t="str">
        <f>'PER TRIWULAN'!B17</f>
        <v>SD NEGERI 2 KATEKAN</v>
      </c>
      <c r="E22" s="71">
        <f>'PER TRIWULAN'!N17</f>
        <v>17690000</v>
      </c>
      <c r="F22" s="89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72">
        <f t="shared" si="0"/>
        <v>0</v>
      </c>
      <c r="U22" s="59">
        <f t="shared" si="1"/>
        <v>17690000</v>
      </c>
      <c r="V22" s="57">
        <f t="shared" si="2"/>
        <v>0</v>
      </c>
    </row>
    <row r="23" spans="2:22" hidden="1">
      <c r="B23" s="82">
        <f>'PER TRIWULAN'!A18</f>
        <v>13</v>
      </c>
      <c r="C23" s="69" t="str">
        <f>'PER TRIWULAN'!I18</f>
        <v xml:space="preserve"> Brati </v>
      </c>
      <c r="D23" s="70" t="str">
        <f>'PER TRIWULAN'!B18</f>
        <v>SD NEGERI 2 KRONGGEN</v>
      </c>
      <c r="E23" s="71">
        <f>'PER TRIWULAN'!N18</f>
        <v>17980000</v>
      </c>
      <c r="F23" s="89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72">
        <f t="shared" si="0"/>
        <v>0</v>
      </c>
      <c r="U23" s="59">
        <f t="shared" si="1"/>
        <v>17980000</v>
      </c>
      <c r="V23" s="57">
        <f t="shared" si="2"/>
        <v>0</v>
      </c>
    </row>
    <row r="24" spans="2:22" hidden="1">
      <c r="B24" s="82">
        <f>'PER TRIWULAN'!A19</f>
        <v>14</v>
      </c>
      <c r="C24" s="69" t="str">
        <f>'PER TRIWULAN'!I19</f>
        <v xml:space="preserve"> Brati </v>
      </c>
      <c r="D24" s="70" t="str">
        <f>'PER TRIWULAN'!B19</f>
        <v>SD NEGERI 2 LEMAHPUTIH</v>
      </c>
      <c r="E24" s="71">
        <f>'PER TRIWULAN'!N19</f>
        <v>16095000</v>
      </c>
      <c r="F24" s="89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72">
        <f t="shared" si="0"/>
        <v>0</v>
      </c>
      <c r="U24" s="59">
        <f t="shared" si="1"/>
        <v>16095000</v>
      </c>
      <c r="V24" s="57">
        <f t="shared" si="2"/>
        <v>0</v>
      </c>
    </row>
    <row r="25" spans="2:22" hidden="1">
      <c r="B25" s="82">
        <f>'PER TRIWULAN'!A20</f>
        <v>15</v>
      </c>
      <c r="C25" s="69" t="str">
        <f>'PER TRIWULAN'!I20</f>
        <v xml:space="preserve"> Brati </v>
      </c>
      <c r="D25" s="70" t="str">
        <f>'PER TRIWULAN'!B20</f>
        <v>SD NEGERI 2 MENDURAN</v>
      </c>
      <c r="E25" s="71">
        <f>'PER TRIWULAN'!N20</f>
        <v>21315000</v>
      </c>
      <c r="F25" s="89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72">
        <f t="shared" si="0"/>
        <v>0</v>
      </c>
      <c r="U25" s="59">
        <f t="shared" si="1"/>
        <v>21315000</v>
      </c>
      <c r="V25" s="57">
        <f t="shared" si="2"/>
        <v>0</v>
      </c>
    </row>
    <row r="26" spans="2:22" hidden="1">
      <c r="B26" s="82">
        <f>'PER TRIWULAN'!A21</f>
        <v>16</v>
      </c>
      <c r="C26" s="69" t="str">
        <f>'PER TRIWULAN'!I21</f>
        <v xml:space="preserve"> Brati </v>
      </c>
      <c r="D26" s="70" t="str">
        <f>'PER TRIWULAN'!B21</f>
        <v>SD NEGERI 2 TEGAL SUMUR</v>
      </c>
      <c r="E26" s="71">
        <f>'PER TRIWULAN'!N21</f>
        <v>16965000</v>
      </c>
      <c r="F26" s="89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72">
        <f t="shared" si="0"/>
        <v>0</v>
      </c>
      <c r="U26" s="59">
        <f t="shared" si="1"/>
        <v>16965000</v>
      </c>
      <c r="V26" s="57">
        <f t="shared" si="2"/>
        <v>0</v>
      </c>
    </row>
    <row r="27" spans="2:22" hidden="1">
      <c r="B27" s="82">
        <f>'PER TRIWULAN'!A22</f>
        <v>17</v>
      </c>
      <c r="C27" s="69" t="str">
        <f>'PER TRIWULAN'!I22</f>
        <v xml:space="preserve"> Brati </v>
      </c>
      <c r="D27" s="70" t="str">
        <f>'PER TRIWULAN'!B22</f>
        <v>SD NEGERI 2 TEMON</v>
      </c>
      <c r="E27" s="71">
        <f>'PER TRIWULAN'!N22</f>
        <v>26970000</v>
      </c>
      <c r="F27" s="89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72">
        <f t="shared" si="0"/>
        <v>0</v>
      </c>
      <c r="U27" s="59">
        <f t="shared" si="1"/>
        <v>26970000</v>
      </c>
      <c r="V27" s="57">
        <f t="shared" si="2"/>
        <v>0</v>
      </c>
    </row>
    <row r="28" spans="2:22" hidden="1">
      <c r="B28" s="82">
        <f>'PER TRIWULAN'!A23</f>
        <v>18</v>
      </c>
      <c r="C28" s="69" t="str">
        <f>'PER TRIWULAN'!I23</f>
        <v xml:space="preserve"> Brati </v>
      </c>
      <c r="D28" s="70" t="str">
        <f>'PER TRIWULAN'!B23</f>
        <v>SD NEGERI 2 TIREM</v>
      </c>
      <c r="E28" s="71">
        <f>'PER TRIWULAN'!N23</f>
        <v>28565000</v>
      </c>
      <c r="F28" s="89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72">
        <f t="shared" si="0"/>
        <v>0</v>
      </c>
      <c r="U28" s="59">
        <f t="shared" si="1"/>
        <v>28565000</v>
      </c>
      <c r="V28" s="57">
        <f t="shared" si="2"/>
        <v>0</v>
      </c>
    </row>
    <row r="29" spans="2:22" hidden="1">
      <c r="B29" s="82">
        <f>'PER TRIWULAN'!A24</f>
        <v>19</v>
      </c>
      <c r="C29" s="69" t="str">
        <f>'PER TRIWULAN'!I24</f>
        <v xml:space="preserve"> Brati </v>
      </c>
      <c r="D29" s="70" t="str">
        <f>'PER TRIWULAN'!B24</f>
        <v>SD NEGERI 3 JANGKUNGHARJO</v>
      </c>
      <c r="E29" s="71">
        <f>'PER TRIWULAN'!N24</f>
        <v>37700000</v>
      </c>
      <c r="F29" s="89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72">
        <f t="shared" si="0"/>
        <v>0</v>
      </c>
      <c r="U29" s="59">
        <f t="shared" si="1"/>
        <v>37700000</v>
      </c>
      <c r="V29" s="57">
        <f t="shared" si="2"/>
        <v>0</v>
      </c>
    </row>
    <row r="30" spans="2:22" hidden="1">
      <c r="B30" s="82">
        <f>'PER TRIWULAN'!A25</f>
        <v>20</v>
      </c>
      <c r="C30" s="69" t="str">
        <f>'PER TRIWULAN'!I25</f>
        <v xml:space="preserve"> Brati </v>
      </c>
      <c r="D30" s="70" t="str">
        <f>'PER TRIWULAN'!B25</f>
        <v>SD NEGERI 3 KARANGSARI</v>
      </c>
      <c r="E30" s="71">
        <f>'PER TRIWULAN'!N25</f>
        <v>15080000</v>
      </c>
      <c r="F30" s="89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72">
        <f t="shared" si="0"/>
        <v>0</v>
      </c>
      <c r="U30" s="59">
        <f t="shared" si="1"/>
        <v>15080000</v>
      </c>
      <c r="V30" s="57">
        <f t="shared" si="2"/>
        <v>0</v>
      </c>
    </row>
    <row r="31" spans="2:22" hidden="1">
      <c r="B31" s="82">
        <f>'PER TRIWULAN'!A26</f>
        <v>21</v>
      </c>
      <c r="C31" s="69" t="str">
        <f>'PER TRIWULAN'!I26</f>
        <v xml:space="preserve"> Brati </v>
      </c>
      <c r="D31" s="70" t="str">
        <f>'PER TRIWULAN'!B26</f>
        <v>SD NEGERI 3 KATEKAN</v>
      </c>
      <c r="E31" s="71">
        <f>'PER TRIWULAN'!N26</f>
        <v>16675000</v>
      </c>
      <c r="F31" s="89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72">
        <f t="shared" si="0"/>
        <v>0</v>
      </c>
      <c r="U31" s="59">
        <f t="shared" si="1"/>
        <v>16675000</v>
      </c>
      <c r="V31" s="57">
        <f t="shared" si="2"/>
        <v>0</v>
      </c>
    </row>
    <row r="32" spans="2:22" hidden="1">
      <c r="B32" s="82">
        <f>'PER TRIWULAN'!A27</f>
        <v>22</v>
      </c>
      <c r="C32" s="69" t="str">
        <f>'PER TRIWULAN'!I27</f>
        <v xml:space="preserve"> Brati </v>
      </c>
      <c r="D32" s="70" t="str">
        <f>'PER TRIWULAN'!B27</f>
        <v>SD NEGERI 3 KRONGGEN</v>
      </c>
      <c r="E32" s="71">
        <f>'PER TRIWULAN'!N27</f>
        <v>20590000</v>
      </c>
      <c r="F32" s="89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72">
        <f t="shared" si="0"/>
        <v>0</v>
      </c>
      <c r="U32" s="59">
        <f t="shared" si="1"/>
        <v>20590000</v>
      </c>
      <c r="V32" s="57">
        <f t="shared" si="2"/>
        <v>0</v>
      </c>
    </row>
    <row r="33" spans="2:22" hidden="1">
      <c r="B33" s="82">
        <f>'PER TRIWULAN'!A28</f>
        <v>23</v>
      </c>
      <c r="C33" s="69" t="str">
        <f>'PER TRIWULAN'!I28</f>
        <v xml:space="preserve"> Brati </v>
      </c>
      <c r="D33" s="70" t="str">
        <f>'PER TRIWULAN'!B28</f>
        <v>SD NEGERI 3 LEMAH PUTIH</v>
      </c>
      <c r="E33" s="71">
        <f>'PER TRIWULAN'!N28</f>
        <v>14790000</v>
      </c>
      <c r="F33" s="89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72">
        <f t="shared" si="0"/>
        <v>0</v>
      </c>
      <c r="U33" s="59">
        <f t="shared" si="1"/>
        <v>14790000</v>
      </c>
      <c r="V33" s="57">
        <f t="shared" si="2"/>
        <v>0</v>
      </c>
    </row>
    <row r="34" spans="2:22" hidden="1">
      <c r="B34" s="82">
        <f>'PER TRIWULAN'!A29</f>
        <v>24</v>
      </c>
      <c r="C34" s="69" t="str">
        <f>'PER TRIWULAN'!I29</f>
        <v xml:space="preserve"> Brati </v>
      </c>
      <c r="D34" s="70" t="str">
        <f>'PER TRIWULAN'!B29</f>
        <v>SD NEGERI 3 MENDURAN</v>
      </c>
      <c r="E34" s="71">
        <f>'PER TRIWULAN'!N29</f>
        <v>20155000</v>
      </c>
      <c r="F34" s="89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72">
        <f t="shared" si="0"/>
        <v>0</v>
      </c>
      <c r="U34" s="59">
        <f t="shared" si="1"/>
        <v>20155000</v>
      </c>
      <c r="V34" s="57">
        <f t="shared" si="2"/>
        <v>0</v>
      </c>
    </row>
    <row r="35" spans="2:22" hidden="1">
      <c r="B35" s="82">
        <f>'PER TRIWULAN'!A30</f>
        <v>25</v>
      </c>
      <c r="C35" s="69" t="str">
        <f>'PER TRIWULAN'!I30</f>
        <v xml:space="preserve"> Brati </v>
      </c>
      <c r="D35" s="70" t="str">
        <f>'PER TRIWULAN'!B30</f>
        <v>SD NEGERI 3 TEMON</v>
      </c>
      <c r="E35" s="71">
        <f>'PER TRIWULAN'!N30</f>
        <v>25955000</v>
      </c>
      <c r="F35" s="89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72">
        <f t="shared" si="0"/>
        <v>0</v>
      </c>
      <c r="U35" s="59">
        <f t="shared" si="1"/>
        <v>25955000</v>
      </c>
      <c r="V35" s="57">
        <f t="shared" si="2"/>
        <v>0</v>
      </c>
    </row>
    <row r="36" spans="2:22" hidden="1">
      <c r="B36" s="82">
        <f>'PER TRIWULAN'!A31</f>
        <v>26</v>
      </c>
      <c r="C36" s="69" t="str">
        <f>'PER TRIWULAN'!I31</f>
        <v xml:space="preserve"> Brati </v>
      </c>
      <c r="D36" s="70" t="str">
        <f>'PER TRIWULAN'!B31</f>
        <v>SD NEGERI 3 TIREM</v>
      </c>
      <c r="E36" s="71">
        <f>'PER TRIWULAN'!N31</f>
        <v>24360000</v>
      </c>
      <c r="F36" s="89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72">
        <f t="shared" si="0"/>
        <v>0</v>
      </c>
      <c r="U36" s="59">
        <f t="shared" si="1"/>
        <v>24360000</v>
      </c>
      <c r="V36" s="57">
        <f t="shared" si="2"/>
        <v>0</v>
      </c>
    </row>
    <row r="37" spans="2:22" hidden="1">
      <c r="B37" s="82">
        <f>'PER TRIWULAN'!A32</f>
        <v>27</v>
      </c>
      <c r="C37" s="69" t="str">
        <f>'PER TRIWULAN'!I32</f>
        <v xml:space="preserve"> Brati </v>
      </c>
      <c r="D37" s="70" t="str">
        <f>'PER TRIWULAN'!B32</f>
        <v>SD NEGERI 4 KARANGSARI</v>
      </c>
      <c r="E37" s="71">
        <f>'PER TRIWULAN'!N32</f>
        <v>9425000</v>
      </c>
      <c r="F37" s="89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72">
        <f t="shared" si="0"/>
        <v>0</v>
      </c>
      <c r="U37" s="59">
        <f t="shared" si="1"/>
        <v>9425000</v>
      </c>
      <c r="V37" s="57">
        <f t="shared" si="2"/>
        <v>0</v>
      </c>
    </row>
    <row r="38" spans="2:22" hidden="1">
      <c r="B38" s="82">
        <f>'PER TRIWULAN'!A33</f>
        <v>28</v>
      </c>
      <c r="C38" s="69" t="str">
        <f>'PER TRIWULAN'!I33</f>
        <v xml:space="preserve"> Brati </v>
      </c>
      <c r="D38" s="70" t="str">
        <f>'PER TRIWULAN'!B33</f>
        <v>SD NEGERI 4 KATEKAN</v>
      </c>
      <c r="E38" s="71">
        <f>'PER TRIWULAN'!N33</f>
        <v>12180000</v>
      </c>
      <c r="F38" s="89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72">
        <f t="shared" si="0"/>
        <v>0</v>
      </c>
      <c r="U38" s="59">
        <f t="shared" si="1"/>
        <v>12180000</v>
      </c>
      <c r="V38" s="57">
        <f t="shared" si="2"/>
        <v>0</v>
      </c>
    </row>
    <row r="39" spans="2:22" hidden="1">
      <c r="B39" s="82">
        <f>'PER TRIWULAN'!A34</f>
        <v>29</v>
      </c>
      <c r="C39" s="69" t="str">
        <f>'PER TRIWULAN'!I34</f>
        <v xml:space="preserve"> Brati </v>
      </c>
      <c r="D39" s="70" t="str">
        <f>'PER TRIWULAN'!B34</f>
        <v>SD NEGERI 4 KRONGGEN</v>
      </c>
      <c r="E39" s="71">
        <f>'PER TRIWULAN'!N34</f>
        <v>19140000</v>
      </c>
      <c r="F39" s="89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72">
        <f t="shared" si="0"/>
        <v>0</v>
      </c>
      <c r="U39" s="59">
        <f t="shared" si="1"/>
        <v>19140000</v>
      </c>
      <c r="V39" s="57">
        <f t="shared" si="2"/>
        <v>0</v>
      </c>
    </row>
    <row r="40" spans="2:22" hidden="1">
      <c r="B40" s="82">
        <f>'PER TRIWULAN'!A35</f>
        <v>30</v>
      </c>
      <c r="C40" s="69" t="str">
        <f>'PER TRIWULAN'!I35</f>
        <v xml:space="preserve"> Brati </v>
      </c>
      <c r="D40" s="70" t="str">
        <f>'PER TRIWULAN'!B35</f>
        <v>SD NEGERI 4 MENDURAN</v>
      </c>
      <c r="E40" s="71">
        <f>'PER TRIWULAN'!N35</f>
        <v>11455000</v>
      </c>
      <c r="F40" s="89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72">
        <f t="shared" si="0"/>
        <v>0</v>
      </c>
      <c r="U40" s="59">
        <f t="shared" si="1"/>
        <v>11455000</v>
      </c>
      <c r="V40" s="57">
        <f t="shared" si="2"/>
        <v>0</v>
      </c>
    </row>
    <row r="41" spans="2:22" hidden="1">
      <c r="B41" s="82">
        <f>'PER TRIWULAN'!A36</f>
        <v>31</v>
      </c>
      <c r="C41" s="69" t="str">
        <f>'PER TRIWULAN'!I36</f>
        <v xml:space="preserve"> Brati </v>
      </c>
      <c r="D41" s="70" t="str">
        <f>'PER TRIWULAN'!B36</f>
        <v>SD NEGERI 5 KARANGSARI</v>
      </c>
      <c r="E41" s="71">
        <f>'PER TRIWULAN'!N36</f>
        <v>13195000</v>
      </c>
      <c r="F41" s="89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72">
        <f t="shared" si="0"/>
        <v>0</v>
      </c>
      <c r="U41" s="59">
        <f t="shared" si="1"/>
        <v>13195000</v>
      </c>
      <c r="V41" s="57">
        <f t="shared" si="2"/>
        <v>0</v>
      </c>
    </row>
    <row r="42" spans="2:22" hidden="1">
      <c r="B42" s="82">
        <f>'PER TRIWULAN'!A37</f>
        <v>32</v>
      </c>
      <c r="C42" s="69" t="str">
        <f>'PER TRIWULAN'!I37</f>
        <v xml:space="preserve"> Brati </v>
      </c>
      <c r="D42" s="70" t="str">
        <f>'PER TRIWULAN'!B37</f>
        <v>SD NEGERI 5 MENDURAN</v>
      </c>
      <c r="E42" s="71">
        <f>'PER TRIWULAN'!N37</f>
        <v>12035000</v>
      </c>
      <c r="F42" s="89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72">
        <f t="shared" si="0"/>
        <v>0</v>
      </c>
      <c r="U42" s="59">
        <f t="shared" si="1"/>
        <v>12035000</v>
      </c>
      <c r="V42" s="57">
        <f t="shared" si="2"/>
        <v>0</v>
      </c>
    </row>
    <row r="43" spans="2:22" hidden="1">
      <c r="B43" s="82">
        <f>'PER TRIWULAN'!A38</f>
        <v>33</v>
      </c>
      <c r="C43" s="69" t="str">
        <f>'PER TRIWULAN'!I38</f>
        <v xml:space="preserve"> Gabus </v>
      </c>
      <c r="D43" s="70" t="str">
        <f>'PER TRIWULAN'!B38</f>
        <v>SD NEGERI 1 BENDO HARJO</v>
      </c>
      <c r="E43" s="71">
        <f>'PER TRIWULAN'!N38</f>
        <v>20445000</v>
      </c>
      <c r="F43" s="89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72">
        <f t="shared" si="0"/>
        <v>0</v>
      </c>
      <c r="U43" s="59">
        <f t="shared" si="1"/>
        <v>20445000</v>
      </c>
      <c r="V43" s="57">
        <f t="shared" si="2"/>
        <v>0</v>
      </c>
    </row>
    <row r="44" spans="2:22" hidden="1">
      <c r="B44" s="82">
        <f>'PER TRIWULAN'!A39</f>
        <v>34</v>
      </c>
      <c r="C44" s="69" t="str">
        <f>'PER TRIWULAN'!I39</f>
        <v xml:space="preserve"> Gabus </v>
      </c>
      <c r="D44" s="70" t="str">
        <f>'PER TRIWULAN'!B39</f>
        <v>SD NEGERI 1 KEYONGAN</v>
      </c>
      <c r="E44" s="71">
        <f>'PER TRIWULAN'!N39</f>
        <v>27405000</v>
      </c>
      <c r="F44" s="89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72">
        <f t="shared" si="0"/>
        <v>0</v>
      </c>
      <c r="U44" s="59">
        <f t="shared" si="1"/>
        <v>27405000</v>
      </c>
      <c r="V44" s="57">
        <f t="shared" si="2"/>
        <v>0</v>
      </c>
    </row>
    <row r="45" spans="2:22" hidden="1">
      <c r="B45" s="82">
        <f>'PER TRIWULAN'!A40</f>
        <v>35</v>
      </c>
      <c r="C45" s="69" t="str">
        <f>'PER TRIWULAN'!I40</f>
        <v xml:space="preserve"> Gabus </v>
      </c>
      <c r="D45" s="70" t="str">
        <f>'PER TRIWULAN'!B40</f>
        <v>SD NEGERI 1 NGLINDUK</v>
      </c>
      <c r="E45" s="71">
        <f>'PER TRIWULAN'!N40</f>
        <v>30450000</v>
      </c>
      <c r="F45" s="89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72">
        <f t="shared" si="0"/>
        <v>0</v>
      </c>
      <c r="U45" s="59">
        <f t="shared" si="1"/>
        <v>30450000</v>
      </c>
      <c r="V45" s="57">
        <f t="shared" si="2"/>
        <v>0</v>
      </c>
    </row>
    <row r="46" spans="2:22" hidden="1">
      <c r="B46" s="82">
        <f>'PER TRIWULAN'!A41</f>
        <v>36</v>
      </c>
      <c r="C46" s="69" t="str">
        <f>'PER TRIWULAN'!I41</f>
        <v xml:space="preserve"> Gabus </v>
      </c>
      <c r="D46" s="70" t="str">
        <f>'PER TRIWULAN'!B41</f>
        <v>SD NEGERI 1 PANDANHARUM</v>
      </c>
      <c r="E46" s="71">
        <f>'PER TRIWULAN'!N41</f>
        <v>23345000</v>
      </c>
      <c r="F46" s="89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72">
        <f t="shared" si="0"/>
        <v>0</v>
      </c>
      <c r="U46" s="59">
        <f t="shared" si="1"/>
        <v>23345000</v>
      </c>
      <c r="V46" s="57">
        <f t="shared" si="2"/>
        <v>0</v>
      </c>
    </row>
    <row r="47" spans="2:22" hidden="1">
      <c r="B47" s="82">
        <f>'PER TRIWULAN'!A42</f>
        <v>37</v>
      </c>
      <c r="C47" s="69" t="str">
        <f>'PER TRIWULAN'!I42</f>
        <v xml:space="preserve"> Gabus </v>
      </c>
      <c r="D47" s="70" t="str">
        <f>'PER TRIWULAN'!B42</f>
        <v>SD NEGERI 1 PELEM</v>
      </c>
      <c r="E47" s="71">
        <f>'PER TRIWULAN'!N42</f>
        <v>32625000</v>
      </c>
      <c r="F47" s="89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72">
        <f t="shared" si="0"/>
        <v>0</v>
      </c>
      <c r="U47" s="59">
        <f t="shared" si="1"/>
        <v>32625000</v>
      </c>
      <c r="V47" s="57">
        <f t="shared" si="2"/>
        <v>0</v>
      </c>
    </row>
    <row r="48" spans="2:22" hidden="1">
      <c r="B48" s="82">
        <f>'PER TRIWULAN'!A43</f>
        <v>38</v>
      </c>
      <c r="C48" s="69" t="str">
        <f>'PER TRIWULAN'!I43</f>
        <v xml:space="preserve"> Gabus </v>
      </c>
      <c r="D48" s="70" t="str">
        <f>'PER TRIWULAN'!B43</f>
        <v>SD NEGERI 1 SUWATU</v>
      </c>
      <c r="E48" s="71">
        <f>'PER TRIWULAN'!N43</f>
        <v>16820000</v>
      </c>
      <c r="F48" s="89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72">
        <f t="shared" si="0"/>
        <v>0</v>
      </c>
      <c r="U48" s="59">
        <f t="shared" si="1"/>
        <v>16820000</v>
      </c>
      <c r="V48" s="57">
        <f t="shared" si="2"/>
        <v>0</v>
      </c>
    </row>
    <row r="49" spans="2:22" hidden="1">
      <c r="B49" s="82">
        <f>'PER TRIWULAN'!A44</f>
        <v>39</v>
      </c>
      <c r="C49" s="69" t="str">
        <f>'PER TRIWULAN'!I44</f>
        <v xml:space="preserve"> Gabus </v>
      </c>
      <c r="D49" s="70" t="str">
        <f>'PER TRIWULAN'!B44</f>
        <v>SD NEGERI 1 TAHUNAN</v>
      </c>
      <c r="E49" s="71">
        <f>'PER TRIWULAN'!N44</f>
        <v>29580000</v>
      </c>
      <c r="F49" s="89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72">
        <f t="shared" si="0"/>
        <v>0</v>
      </c>
      <c r="U49" s="59">
        <f t="shared" si="1"/>
        <v>29580000</v>
      </c>
      <c r="V49" s="57">
        <f t="shared" si="2"/>
        <v>0</v>
      </c>
    </row>
    <row r="50" spans="2:22" hidden="1">
      <c r="B50" s="82">
        <f>'PER TRIWULAN'!A45</f>
        <v>40</v>
      </c>
      <c r="C50" s="69" t="str">
        <f>'PER TRIWULAN'!I45</f>
        <v xml:space="preserve"> Gabus </v>
      </c>
      <c r="D50" s="70" t="str">
        <f>'PER TRIWULAN'!B45</f>
        <v>SD NEGERI 1 TLOGOTIRTO</v>
      </c>
      <c r="E50" s="71">
        <f>'PER TRIWULAN'!N45</f>
        <v>28420000</v>
      </c>
      <c r="F50" s="89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72">
        <f t="shared" si="0"/>
        <v>0</v>
      </c>
      <c r="U50" s="59">
        <f t="shared" si="1"/>
        <v>28420000</v>
      </c>
      <c r="V50" s="57">
        <f t="shared" si="2"/>
        <v>0</v>
      </c>
    </row>
    <row r="51" spans="2:22" hidden="1">
      <c r="B51" s="82">
        <f>'PER TRIWULAN'!A46</f>
        <v>41</v>
      </c>
      <c r="C51" s="69" t="str">
        <f>'PER TRIWULAN'!I46</f>
        <v xml:space="preserve"> Gabus </v>
      </c>
      <c r="D51" s="70" t="str">
        <f>'PER TRIWULAN'!B46</f>
        <v>SD NEGERI 1 TUNGGULREJO</v>
      </c>
      <c r="E51" s="71">
        <f>'PER TRIWULAN'!N46</f>
        <v>11020000</v>
      </c>
      <c r="F51" s="89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72">
        <f t="shared" si="0"/>
        <v>0</v>
      </c>
      <c r="U51" s="59">
        <f t="shared" si="1"/>
        <v>11020000</v>
      </c>
      <c r="V51" s="57">
        <f t="shared" si="2"/>
        <v>0</v>
      </c>
    </row>
    <row r="52" spans="2:22" hidden="1">
      <c r="B52" s="82">
        <f>'PER TRIWULAN'!A47</f>
        <v>42</v>
      </c>
      <c r="C52" s="69" t="str">
        <f>'PER TRIWULAN'!I47</f>
        <v xml:space="preserve"> Gabus </v>
      </c>
      <c r="D52" s="70" t="str">
        <f>'PER TRIWULAN'!B47</f>
        <v>SD NEGERI 2 BANJAREJO</v>
      </c>
      <c r="E52" s="71">
        <f>'PER TRIWULAN'!N47</f>
        <v>26245000</v>
      </c>
      <c r="F52" s="89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72">
        <f t="shared" si="0"/>
        <v>0</v>
      </c>
      <c r="U52" s="59">
        <f t="shared" si="1"/>
        <v>26245000</v>
      </c>
      <c r="V52" s="57">
        <f t="shared" si="2"/>
        <v>0</v>
      </c>
    </row>
    <row r="53" spans="2:22" hidden="1">
      <c r="B53" s="82">
        <f>'PER TRIWULAN'!A48</f>
        <v>43</v>
      </c>
      <c r="C53" s="69" t="str">
        <f>'PER TRIWULAN'!I48</f>
        <v xml:space="preserve"> Gabus </v>
      </c>
      <c r="D53" s="70" t="str">
        <f>'PER TRIWULAN'!B48</f>
        <v>SD NEGERI 2 BENDOHARJO</v>
      </c>
      <c r="E53" s="71">
        <f>'PER TRIWULAN'!N48</f>
        <v>17835000</v>
      </c>
      <c r="F53" s="89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72">
        <f t="shared" si="0"/>
        <v>0</v>
      </c>
      <c r="U53" s="59">
        <f t="shared" si="1"/>
        <v>17835000</v>
      </c>
      <c r="V53" s="57">
        <f t="shared" si="2"/>
        <v>0</v>
      </c>
    </row>
    <row r="54" spans="2:22" hidden="1">
      <c r="B54" s="82">
        <f>'PER TRIWULAN'!A49</f>
        <v>44</v>
      </c>
      <c r="C54" s="69" t="str">
        <f>'PER TRIWULAN'!I49</f>
        <v xml:space="preserve"> Gabus </v>
      </c>
      <c r="D54" s="70" t="str">
        <f>'PER TRIWULAN'!B49</f>
        <v>SD NEGERI 2 GABUS</v>
      </c>
      <c r="E54" s="71">
        <f>'PER TRIWULAN'!N49</f>
        <v>17110000</v>
      </c>
      <c r="F54" s="89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72">
        <f t="shared" si="0"/>
        <v>0</v>
      </c>
      <c r="U54" s="59">
        <f t="shared" si="1"/>
        <v>17110000</v>
      </c>
      <c r="V54" s="57">
        <f t="shared" si="2"/>
        <v>0</v>
      </c>
    </row>
    <row r="55" spans="2:22" hidden="1">
      <c r="B55" s="82">
        <f>'PER TRIWULAN'!A50</f>
        <v>45</v>
      </c>
      <c r="C55" s="69" t="str">
        <f>'PER TRIWULAN'!I50</f>
        <v xml:space="preserve"> Gabus </v>
      </c>
      <c r="D55" s="70" t="str">
        <f>'PER TRIWULAN'!B50</f>
        <v>SD NEGERI 2 KALIPANG</v>
      </c>
      <c r="E55" s="71">
        <f>'PER TRIWULAN'!N50</f>
        <v>16965000</v>
      </c>
      <c r="F55" s="89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72">
        <f t="shared" si="0"/>
        <v>0</v>
      </c>
      <c r="U55" s="59">
        <f t="shared" si="1"/>
        <v>16965000</v>
      </c>
      <c r="V55" s="57">
        <f t="shared" si="2"/>
        <v>0</v>
      </c>
    </row>
    <row r="56" spans="2:22" hidden="1">
      <c r="B56" s="82">
        <f>'PER TRIWULAN'!A51</f>
        <v>46</v>
      </c>
      <c r="C56" s="69" t="str">
        <f>'PER TRIWULAN'!I51</f>
        <v xml:space="preserve"> Gabus </v>
      </c>
      <c r="D56" s="70" t="str">
        <f>'PER TRIWULAN'!B51</f>
        <v>SD NEGERI 2 PANDAN HARUM</v>
      </c>
      <c r="E56" s="71">
        <f>'PER TRIWULAN'!N51</f>
        <v>30015000</v>
      </c>
      <c r="F56" s="89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72">
        <f t="shared" si="0"/>
        <v>0</v>
      </c>
      <c r="U56" s="59">
        <f t="shared" si="1"/>
        <v>30015000</v>
      </c>
      <c r="V56" s="57">
        <f t="shared" si="2"/>
        <v>0</v>
      </c>
    </row>
    <row r="57" spans="2:22" hidden="1">
      <c r="B57" s="82">
        <f>'PER TRIWULAN'!A52</f>
        <v>47</v>
      </c>
      <c r="C57" s="69" t="str">
        <f>'PER TRIWULAN'!I52</f>
        <v xml:space="preserve"> Gabus </v>
      </c>
      <c r="D57" s="70" t="str">
        <f>'PER TRIWULAN'!B52</f>
        <v>SD NEGERI 2 PELEM</v>
      </c>
      <c r="E57" s="71">
        <f>'PER TRIWULAN'!N52</f>
        <v>22910000</v>
      </c>
      <c r="F57" s="89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72">
        <f t="shared" si="0"/>
        <v>0</v>
      </c>
      <c r="U57" s="59">
        <f t="shared" si="1"/>
        <v>22910000</v>
      </c>
      <c r="V57" s="57">
        <f t="shared" si="2"/>
        <v>0</v>
      </c>
    </row>
    <row r="58" spans="2:22" hidden="1">
      <c r="B58" s="82">
        <f>'PER TRIWULAN'!A53</f>
        <v>48</v>
      </c>
      <c r="C58" s="69" t="str">
        <f>'PER TRIWULAN'!I53</f>
        <v xml:space="preserve"> Gabus </v>
      </c>
      <c r="D58" s="70" t="str">
        <f>'PER TRIWULAN'!B53</f>
        <v>SD NEGERI 2 TUNGGULREJO</v>
      </c>
      <c r="E58" s="71">
        <f>'PER TRIWULAN'!N53</f>
        <v>19285000</v>
      </c>
      <c r="F58" s="89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72">
        <f t="shared" si="0"/>
        <v>0</v>
      </c>
      <c r="U58" s="59">
        <f t="shared" si="1"/>
        <v>19285000</v>
      </c>
      <c r="V58" s="57">
        <f t="shared" si="2"/>
        <v>0</v>
      </c>
    </row>
    <row r="59" spans="2:22" hidden="1">
      <c r="B59" s="82">
        <f>'PER TRIWULAN'!A54</f>
        <v>49</v>
      </c>
      <c r="C59" s="69" t="str">
        <f>'PER TRIWULAN'!I54</f>
        <v xml:space="preserve"> Gabus </v>
      </c>
      <c r="D59" s="70" t="str">
        <f>'PER TRIWULAN'!B54</f>
        <v>SD NEGERI 3 BANJAREJO</v>
      </c>
      <c r="E59" s="71">
        <f>'PER TRIWULAN'!N54</f>
        <v>17545000</v>
      </c>
      <c r="F59" s="89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72">
        <f t="shared" si="0"/>
        <v>0</v>
      </c>
      <c r="U59" s="59">
        <f t="shared" si="1"/>
        <v>17545000</v>
      </c>
      <c r="V59" s="57">
        <f t="shared" si="2"/>
        <v>0</v>
      </c>
    </row>
    <row r="60" spans="2:22" hidden="1">
      <c r="B60" s="82">
        <f>'PER TRIWULAN'!A55</f>
        <v>50</v>
      </c>
      <c r="C60" s="69" t="str">
        <f>'PER TRIWULAN'!I55</f>
        <v xml:space="preserve"> Gabus </v>
      </c>
      <c r="D60" s="70" t="str">
        <f>'PER TRIWULAN'!B55</f>
        <v>SD NEGERI 3 BENDOHARJO</v>
      </c>
      <c r="E60" s="71">
        <f>'PER TRIWULAN'!N55</f>
        <v>28420000</v>
      </c>
      <c r="F60" s="89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72">
        <f t="shared" si="0"/>
        <v>0</v>
      </c>
      <c r="U60" s="59">
        <f t="shared" si="1"/>
        <v>28420000</v>
      </c>
      <c r="V60" s="57">
        <f t="shared" si="2"/>
        <v>0</v>
      </c>
    </row>
    <row r="61" spans="2:22" hidden="1">
      <c r="B61" s="82">
        <f>'PER TRIWULAN'!A56</f>
        <v>51</v>
      </c>
      <c r="C61" s="69" t="str">
        <f>'PER TRIWULAN'!I56</f>
        <v xml:space="preserve"> Gabus </v>
      </c>
      <c r="D61" s="70" t="str">
        <f>'PER TRIWULAN'!B56</f>
        <v>SD NEGERI 3 GABUS</v>
      </c>
      <c r="E61" s="71">
        <f>'PER TRIWULAN'!N56</f>
        <v>17255000</v>
      </c>
      <c r="F61" s="89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72">
        <f t="shared" si="0"/>
        <v>0</v>
      </c>
      <c r="U61" s="59">
        <f t="shared" si="1"/>
        <v>17255000</v>
      </c>
      <c r="V61" s="57">
        <f t="shared" si="2"/>
        <v>0</v>
      </c>
    </row>
    <row r="62" spans="2:22" hidden="1">
      <c r="B62" s="82">
        <f>'PER TRIWULAN'!A57</f>
        <v>52</v>
      </c>
      <c r="C62" s="69" t="str">
        <f>'PER TRIWULAN'!I57</f>
        <v xml:space="preserve"> Gabus </v>
      </c>
      <c r="D62" s="70" t="str">
        <f>'PER TRIWULAN'!B57</f>
        <v>SD NEGERI 3 KALIPANG</v>
      </c>
      <c r="E62" s="71">
        <f>'PER TRIWULAN'!N57</f>
        <v>17690000</v>
      </c>
      <c r="F62" s="89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72">
        <f t="shared" si="0"/>
        <v>0</v>
      </c>
      <c r="U62" s="59">
        <f t="shared" si="1"/>
        <v>17690000</v>
      </c>
      <c r="V62" s="57">
        <f t="shared" si="2"/>
        <v>0</v>
      </c>
    </row>
    <row r="63" spans="2:22" hidden="1">
      <c r="B63" s="82">
        <f>'PER TRIWULAN'!A58</f>
        <v>53</v>
      </c>
      <c r="C63" s="69" t="str">
        <f>'PER TRIWULAN'!I58</f>
        <v xml:space="preserve"> Gabus </v>
      </c>
      <c r="D63" s="70" t="str">
        <f>'PER TRIWULAN'!B58</f>
        <v>SD NEGERI 3 KEYONGAN</v>
      </c>
      <c r="E63" s="71">
        <f>'PER TRIWULAN'!N58</f>
        <v>25230000</v>
      </c>
      <c r="F63" s="89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72">
        <f t="shared" si="0"/>
        <v>0</v>
      </c>
      <c r="U63" s="59">
        <f t="shared" si="1"/>
        <v>25230000</v>
      </c>
      <c r="V63" s="57">
        <f t="shared" si="2"/>
        <v>0</v>
      </c>
    </row>
    <row r="64" spans="2:22" hidden="1">
      <c r="B64" s="82">
        <f>'PER TRIWULAN'!A59</f>
        <v>54</v>
      </c>
      <c r="C64" s="69" t="str">
        <f>'PER TRIWULAN'!I59</f>
        <v xml:space="preserve"> Gabus </v>
      </c>
      <c r="D64" s="70" t="str">
        <f>'PER TRIWULAN'!B59</f>
        <v>SD NEGERI 3 PANDAN HARUM</v>
      </c>
      <c r="E64" s="71">
        <f>'PER TRIWULAN'!N59</f>
        <v>11165000</v>
      </c>
      <c r="F64" s="89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72">
        <f t="shared" si="0"/>
        <v>0</v>
      </c>
      <c r="U64" s="59">
        <f t="shared" si="1"/>
        <v>11165000</v>
      </c>
      <c r="V64" s="57">
        <f t="shared" si="2"/>
        <v>0</v>
      </c>
    </row>
    <row r="65" spans="2:22" hidden="1">
      <c r="B65" s="82">
        <f>'PER TRIWULAN'!A60</f>
        <v>55</v>
      </c>
      <c r="C65" s="69" t="str">
        <f>'PER TRIWULAN'!I60</f>
        <v xml:space="preserve"> Gabus </v>
      </c>
      <c r="D65" s="70" t="str">
        <f>'PER TRIWULAN'!B60</f>
        <v>SD NEGERI 3 PELEM</v>
      </c>
      <c r="E65" s="71">
        <f>'PER TRIWULAN'!N60</f>
        <v>23200000</v>
      </c>
      <c r="F65" s="89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72">
        <f t="shared" si="0"/>
        <v>0</v>
      </c>
      <c r="U65" s="59">
        <f t="shared" si="1"/>
        <v>23200000</v>
      </c>
      <c r="V65" s="57">
        <f t="shared" si="2"/>
        <v>0</v>
      </c>
    </row>
    <row r="66" spans="2:22" hidden="1">
      <c r="B66" s="82">
        <f>'PER TRIWULAN'!A61</f>
        <v>56</v>
      </c>
      <c r="C66" s="69" t="str">
        <f>'PER TRIWULAN'!I61</f>
        <v xml:space="preserve"> Gabus </v>
      </c>
      <c r="D66" s="70" t="str">
        <f>'PER TRIWULAN'!B61</f>
        <v>SD NEGERI 3 SULURSARI</v>
      </c>
      <c r="E66" s="71">
        <f>'PER TRIWULAN'!N61</f>
        <v>24795000</v>
      </c>
      <c r="F66" s="89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72">
        <f t="shared" si="0"/>
        <v>0</v>
      </c>
      <c r="U66" s="59">
        <f t="shared" si="1"/>
        <v>24795000</v>
      </c>
      <c r="V66" s="57">
        <f t="shared" si="2"/>
        <v>0</v>
      </c>
    </row>
    <row r="67" spans="2:22" hidden="1">
      <c r="B67" s="82">
        <f>'PER TRIWULAN'!A62</f>
        <v>57</v>
      </c>
      <c r="C67" s="69" t="str">
        <f>'PER TRIWULAN'!I62</f>
        <v xml:space="preserve"> Gabus </v>
      </c>
      <c r="D67" s="70" t="str">
        <f>'PER TRIWULAN'!B62</f>
        <v>SD NEGERI 3 SUWATU</v>
      </c>
      <c r="E67" s="71">
        <f>'PER TRIWULAN'!N62</f>
        <v>18850000</v>
      </c>
      <c r="F67" s="89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72">
        <f t="shared" si="0"/>
        <v>0</v>
      </c>
      <c r="U67" s="59">
        <f t="shared" si="1"/>
        <v>18850000</v>
      </c>
      <c r="V67" s="57">
        <f t="shared" si="2"/>
        <v>0</v>
      </c>
    </row>
    <row r="68" spans="2:22" hidden="1">
      <c r="B68" s="82">
        <f>'PER TRIWULAN'!A63</f>
        <v>58</v>
      </c>
      <c r="C68" s="69" t="str">
        <f>'PER TRIWULAN'!I63</f>
        <v xml:space="preserve"> Gabus </v>
      </c>
      <c r="D68" s="70" t="str">
        <f>'PER TRIWULAN'!B63</f>
        <v>SD NEGERI 3 TAHUNAN</v>
      </c>
      <c r="E68" s="71">
        <f>'PER TRIWULAN'!N63</f>
        <v>21460000</v>
      </c>
      <c r="F68" s="89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72">
        <f t="shared" si="0"/>
        <v>0</v>
      </c>
      <c r="U68" s="59">
        <f t="shared" si="1"/>
        <v>21460000</v>
      </c>
      <c r="V68" s="57">
        <f t="shared" si="2"/>
        <v>0</v>
      </c>
    </row>
    <row r="69" spans="2:22" hidden="1">
      <c r="B69" s="82">
        <f>'PER TRIWULAN'!A64</f>
        <v>59</v>
      </c>
      <c r="C69" s="69" t="str">
        <f>'PER TRIWULAN'!I64</f>
        <v xml:space="preserve"> Gabus </v>
      </c>
      <c r="D69" s="70" t="str">
        <f>'PER TRIWULAN'!B64</f>
        <v>SD NEGERI 3 TLOGOTIRTO</v>
      </c>
      <c r="E69" s="71">
        <f>'PER TRIWULAN'!N64</f>
        <v>22910000</v>
      </c>
      <c r="F69" s="89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72">
        <f t="shared" si="0"/>
        <v>0</v>
      </c>
      <c r="U69" s="59">
        <f t="shared" si="1"/>
        <v>22910000</v>
      </c>
      <c r="V69" s="57">
        <f t="shared" si="2"/>
        <v>0</v>
      </c>
    </row>
    <row r="70" spans="2:22" hidden="1">
      <c r="B70" s="82">
        <f>'PER TRIWULAN'!A65</f>
        <v>60</v>
      </c>
      <c r="C70" s="69" t="str">
        <f>'PER TRIWULAN'!I65</f>
        <v xml:space="preserve"> Gabus </v>
      </c>
      <c r="D70" s="70" t="str">
        <f>'PER TRIWULAN'!B65</f>
        <v>SD NEGERI 3 TUNGGULREJO</v>
      </c>
      <c r="E70" s="71">
        <f>'PER TRIWULAN'!N65</f>
        <v>18850000</v>
      </c>
      <c r="F70" s="89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72">
        <f t="shared" si="0"/>
        <v>0</v>
      </c>
      <c r="U70" s="59">
        <f t="shared" si="1"/>
        <v>18850000</v>
      </c>
      <c r="V70" s="57">
        <f t="shared" si="2"/>
        <v>0</v>
      </c>
    </row>
    <row r="71" spans="2:22" hidden="1">
      <c r="B71" s="82">
        <f>'PER TRIWULAN'!A66</f>
        <v>61</v>
      </c>
      <c r="C71" s="69" t="str">
        <f>'PER TRIWULAN'!I66</f>
        <v xml:space="preserve"> Gabus </v>
      </c>
      <c r="D71" s="70" t="str">
        <f>'PER TRIWULAN'!B66</f>
        <v>SD NEGERI 4 BANJAREJO</v>
      </c>
      <c r="E71" s="71">
        <f>'PER TRIWULAN'!N66</f>
        <v>16675000</v>
      </c>
      <c r="F71" s="89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72">
        <f t="shared" si="0"/>
        <v>0</v>
      </c>
      <c r="U71" s="59">
        <f t="shared" si="1"/>
        <v>16675000</v>
      </c>
      <c r="V71" s="57">
        <f t="shared" si="2"/>
        <v>0</v>
      </c>
    </row>
    <row r="72" spans="2:22" hidden="1">
      <c r="B72" s="82">
        <f>'PER TRIWULAN'!A67</f>
        <v>62</v>
      </c>
      <c r="C72" s="69" t="str">
        <f>'PER TRIWULAN'!I67</f>
        <v xml:space="preserve"> Gabus </v>
      </c>
      <c r="D72" s="70" t="str">
        <f>'PER TRIWULAN'!B67</f>
        <v>SD NEGERI 4 BENDOHARJO</v>
      </c>
      <c r="E72" s="71">
        <f>'PER TRIWULAN'!N67</f>
        <v>15805000</v>
      </c>
      <c r="F72" s="89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72">
        <f t="shared" si="0"/>
        <v>0</v>
      </c>
      <c r="U72" s="59">
        <f t="shared" si="1"/>
        <v>15805000</v>
      </c>
      <c r="V72" s="57">
        <f t="shared" si="2"/>
        <v>0</v>
      </c>
    </row>
    <row r="73" spans="2:22" hidden="1">
      <c r="B73" s="82">
        <f>'PER TRIWULAN'!A68</f>
        <v>63</v>
      </c>
      <c r="C73" s="69" t="str">
        <f>'PER TRIWULAN'!I68</f>
        <v xml:space="preserve"> Gabus </v>
      </c>
      <c r="D73" s="70" t="str">
        <f>'PER TRIWULAN'!B68</f>
        <v>SD NEGERI 4 PANDANHARUM</v>
      </c>
      <c r="E73" s="71">
        <f>'PER TRIWULAN'!N68</f>
        <v>14790000</v>
      </c>
      <c r="F73" s="89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72">
        <f t="shared" si="0"/>
        <v>0</v>
      </c>
      <c r="U73" s="59">
        <f t="shared" si="1"/>
        <v>14790000</v>
      </c>
      <c r="V73" s="57">
        <f t="shared" si="2"/>
        <v>0</v>
      </c>
    </row>
    <row r="74" spans="2:22" hidden="1">
      <c r="B74" s="82">
        <f>'PER TRIWULAN'!A69</f>
        <v>64</v>
      </c>
      <c r="C74" s="69" t="str">
        <f>'PER TRIWULAN'!I69</f>
        <v xml:space="preserve"> Gabus </v>
      </c>
      <c r="D74" s="70" t="str">
        <f>'PER TRIWULAN'!B69</f>
        <v>SD NEGERI 4 PELEM</v>
      </c>
      <c r="E74" s="71">
        <f>'PER TRIWULAN'!N69</f>
        <v>22910000</v>
      </c>
      <c r="F74" s="89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72">
        <f t="shared" si="0"/>
        <v>0</v>
      </c>
      <c r="U74" s="59">
        <f t="shared" si="1"/>
        <v>22910000</v>
      </c>
      <c r="V74" s="57">
        <f t="shared" si="2"/>
        <v>0</v>
      </c>
    </row>
    <row r="75" spans="2:22" hidden="1">
      <c r="B75" s="82">
        <f>'PER TRIWULAN'!A70</f>
        <v>65</v>
      </c>
      <c r="C75" s="69" t="str">
        <f>'PER TRIWULAN'!I70</f>
        <v xml:space="preserve"> Gabus </v>
      </c>
      <c r="D75" s="70" t="str">
        <f>'PER TRIWULAN'!B70</f>
        <v>SD NEGERI 4 SULURSARI</v>
      </c>
      <c r="E75" s="71">
        <f>'PER TRIWULAN'!N70</f>
        <v>23635000</v>
      </c>
      <c r="F75" s="89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72">
        <f t="shared" si="0"/>
        <v>0</v>
      </c>
      <c r="U75" s="59">
        <f t="shared" si="1"/>
        <v>23635000</v>
      </c>
      <c r="V75" s="57">
        <f t="shared" si="2"/>
        <v>0</v>
      </c>
    </row>
    <row r="76" spans="2:22" hidden="1">
      <c r="B76" s="82">
        <f>'PER TRIWULAN'!A71</f>
        <v>66</v>
      </c>
      <c r="C76" s="69" t="str">
        <f>'PER TRIWULAN'!I71</f>
        <v xml:space="preserve"> Gabus </v>
      </c>
      <c r="D76" s="70" t="str">
        <f>'PER TRIWULAN'!B71</f>
        <v>SD NEGERI 4 TUNGGULREJO</v>
      </c>
      <c r="E76" s="71">
        <f>'PER TRIWULAN'!N71</f>
        <v>16820000</v>
      </c>
      <c r="F76" s="89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72">
        <f t="shared" ref="T76:T139" si="3">SUM(G76:S76)</f>
        <v>0</v>
      </c>
      <c r="U76" s="59">
        <f t="shared" ref="U76:U139" si="4">E76-F76</f>
        <v>16820000</v>
      </c>
      <c r="V76" s="57">
        <f t="shared" ref="V76:V139" si="5">F76-T76</f>
        <v>0</v>
      </c>
    </row>
    <row r="77" spans="2:22" hidden="1">
      <c r="B77" s="82">
        <f>'PER TRIWULAN'!A72</f>
        <v>67</v>
      </c>
      <c r="C77" s="69" t="str">
        <f>'PER TRIWULAN'!I72</f>
        <v xml:space="preserve"> Gabus </v>
      </c>
      <c r="D77" s="70" t="str">
        <f>'PER TRIWULAN'!B72</f>
        <v>SD NEGERI 2 KEYONNGAN</v>
      </c>
      <c r="E77" s="71">
        <f>'PER TRIWULAN'!N72</f>
        <v>35960000</v>
      </c>
      <c r="F77" s="89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72">
        <f t="shared" si="3"/>
        <v>0</v>
      </c>
      <c r="U77" s="59">
        <f t="shared" si="4"/>
        <v>35960000</v>
      </c>
      <c r="V77" s="57">
        <f t="shared" si="5"/>
        <v>0</v>
      </c>
    </row>
    <row r="78" spans="2:22" hidden="1">
      <c r="B78" s="82">
        <f>'PER TRIWULAN'!A73</f>
        <v>68</v>
      </c>
      <c r="C78" s="69" t="str">
        <f>'PER TRIWULAN'!I73</f>
        <v xml:space="preserve"> Gabus </v>
      </c>
      <c r="D78" s="70" t="str">
        <f>'PER TRIWULAN'!B73</f>
        <v>SD NEGERI 1 GABUS</v>
      </c>
      <c r="E78" s="71">
        <f>'PER TRIWULAN'!N73</f>
        <v>21170000</v>
      </c>
      <c r="F78" s="89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72">
        <f t="shared" si="3"/>
        <v>0</v>
      </c>
      <c r="U78" s="59">
        <f t="shared" si="4"/>
        <v>21170000</v>
      </c>
      <c r="V78" s="57">
        <f t="shared" si="5"/>
        <v>0</v>
      </c>
    </row>
    <row r="79" spans="2:22" hidden="1">
      <c r="B79" s="82">
        <f>'PER TRIWULAN'!A74</f>
        <v>69</v>
      </c>
      <c r="C79" s="69" t="str">
        <f>'PER TRIWULAN'!I74</f>
        <v xml:space="preserve"> Gabus </v>
      </c>
      <c r="D79" s="70" t="str">
        <f>'PER TRIWULAN'!B74</f>
        <v>SD NEGERI 1 KARANGREJO</v>
      </c>
      <c r="E79" s="71">
        <f>'PER TRIWULAN'!N74</f>
        <v>20590000</v>
      </c>
      <c r="F79" s="89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72">
        <f t="shared" si="3"/>
        <v>0</v>
      </c>
      <c r="U79" s="59">
        <f t="shared" si="4"/>
        <v>20590000</v>
      </c>
      <c r="V79" s="57">
        <f t="shared" si="5"/>
        <v>0</v>
      </c>
    </row>
    <row r="80" spans="2:22" hidden="1">
      <c r="B80" s="82">
        <f>'PER TRIWULAN'!A75</f>
        <v>70</v>
      </c>
      <c r="C80" s="69" t="str">
        <f>'PER TRIWULAN'!I75</f>
        <v xml:space="preserve"> Gabus </v>
      </c>
      <c r="D80" s="70" t="str">
        <f>'PER TRIWULAN'!B75</f>
        <v>SD NEGERI 2 KARANGREJO</v>
      </c>
      <c r="E80" s="71">
        <f>'PER TRIWULAN'!N75</f>
        <v>21895000</v>
      </c>
      <c r="F80" s="89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72">
        <f t="shared" si="3"/>
        <v>0</v>
      </c>
      <c r="U80" s="59">
        <f t="shared" si="4"/>
        <v>21895000</v>
      </c>
      <c r="V80" s="57">
        <f t="shared" si="5"/>
        <v>0</v>
      </c>
    </row>
    <row r="81" spans="2:22" hidden="1">
      <c r="B81" s="82">
        <f>'PER TRIWULAN'!A76</f>
        <v>71</v>
      </c>
      <c r="C81" s="69" t="str">
        <f>'PER TRIWULAN'!I76</f>
        <v xml:space="preserve"> Gabus </v>
      </c>
      <c r="D81" s="70" t="str">
        <f>'PER TRIWULAN'!B76</f>
        <v>SD NEGERI 3 KARANGREJO</v>
      </c>
      <c r="E81" s="71">
        <f>'PER TRIWULAN'!N76</f>
        <v>19140000</v>
      </c>
      <c r="F81" s="89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72">
        <f t="shared" si="3"/>
        <v>0</v>
      </c>
      <c r="U81" s="59">
        <f t="shared" si="4"/>
        <v>19140000</v>
      </c>
      <c r="V81" s="57">
        <f t="shared" si="5"/>
        <v>0</v>
      </c>
    </row>
    <row r="82" spans="2:22" hidden="1">
      <c r="B82" s="82">
        <f>'PER TRIWULAN'!A77</f>
        <v>72</v>
      </c>
      <c r="C82" s="69" t="str">
        <f>'PER TRIWULAN'!I77</f>
        <v xml:space="preserve"> Gabus </v>
      </c>
      <c r="D82" s="70" t="str">
        <f>'PER TRIWULAN'!B77</f>
        <v>SD NEGERI 1 BANJAREJO</v>
      </c>
      <c r="E82" s="71">
        <f>'PER TRIWULAN'!N77</f>
        <v>22330000</v>
      </c>
      <c r="F82" s="89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72">
        <f t="shared" si="3"/>
        <v>0</v>
      </c>
      <c r="U82" s="59">
        <f t="shared" si="4"/>
        <v>22330000</v>
      </c>
      <c r="V82" s="57">
        <f t="shared" si="5"/>
        <v>0</v>
      </c>
    </row>
    <row r="83" spans="2:22" hidden="1">
      <c r="B83" s="82">
        <f>'PER TRIWULAN'!A78</f>
        <v>73</v>
      </c>
      <c r="C83" s="69" t="str">
        <f>'PER TRIWULAN'!I78</f>
        <v xml:space="preserve"> Gabus </v>
      </c>
      <c r="D83" s="70" t="str">
        <f>'PER TRIWULAN'!B78</f>
        <v>SD NEGERI 1 KALIPANG</v>
      </c>
      <c r="E83" s="71">
        <f>'PER TRIWULAN'!N78</f>
        <v>21750000</v>
      </c>
      <c r="F83" s="89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72">
        <f t="shared" si="3"/>
        <v>0</v>
      </c>
      <c r="U83" s="59">
        <f t="shared" si="4"/>
        <v>21750000</v>
      </c>
      <c r="V83" s="57">
        <f t="shared" si="5"/>
        <v>0</v>
      </c>
    </row>
    <row r="84" spans="2:22" hidden="1">
      <c r="B84" s="82">
        <f>'PER TRIWULAN'!A79</f>
        <v>74</v>
      </c>
      <c r="C84" s="69" t="str">
        <f>'PER TRIWULAN'!I79</f>
        <v xml:space="preserve"> Gabus </v>
      </c>
      <c r="D84" s="70" t="str">
        <f>'PER TRIWULAN'!B79</f>
        <v>SD NEGERI 2 TAHUNAN</v>
      </c>
      <c r="E84" s="71">
        <f>'PER TRIWULAN'!N79</f>
        <v>25085000</v>
      </c>
      <c r="F84" s="89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72">
        <f t="shared" si="3"/>
        <v>0</v>
      </c>
      <c r="U84" s="59">
        <f t="shared" si="4"/>
        <v>25085000</v>
      </c>
      <c r="V84" s="57">
        <f t="shared" si="5"/>
        <v>0</v>
      </c>
    </row>
    <row r="85" spans="2:22" hidden="1">
      <c r="B85" s="82">
        <f>'PER TRIWULAN'!A80</f>
        <v>75</v>
      </c>
      <c r="C85" s="69" t="str">
        <f>'PER TRIWULAN'!I80</f>
        <v xml:space="preserve"> Gabus </v>
      </c>
      <c r="D85" s="70" t="str">
        <f>'PER TRIWULAN'!B80</f>
        <v>SD NEGERI 1 SULURSARI</v>
      </c>
      <c r="E85" s="71">
        <f>'PER TRIWULAN'!N80</f>
        <v>33640000</v>
      </c>
      <c r="F85" s="89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72">
        <f t="shared" si="3"/>
        <v>0</v>
      </c>
      <c r="U85" s="59">
        <f t="shared" si="4"/>
        <v>33640000</v>
      </c>
      <c r="V85" s="57">
        <f t="shared" si="5"/>
        <v>0</v>
      </c>
    </row>
    <row r="86" spans="2:22" hidden="1">
      <c r="B86" s="82">
        <f>'PER TRIWULAN'!A81</f>
        <v>76</v>
      </c>
      <c r="C86" s="69" t="str">
        <f>'PER TRIWULAN'!I81</f>
        <v xml:space="preserve"> Gabus </v>
      </c>
      <c r="D86" s="70" t="str">
        <f>'PER TRIWULAN'!B81</f>
        <v>SD NEGERI 2 SULURSARI</v>
      </c>
      <c r="E86" s="71">
        <f>'PER TRIWULAN'!N81</f>
        <v>22185000</v>
      </c>
      <c r="F86" s="89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72">
        <f t="shared" si="3"/>
        <v>0</v>
      </c>
      <c r="U86" s="59">
        <f t="shared" si="4"/>
        <v>22185000</v>
      </c>
      <c r="V86" s="57">
        <f t="shared" si="5"/>
        <v>0</v>
      </c>
    </row>
    <row r="87" spans="2:22" hidden="1">
      <c r="B87" s="82">
        <f>'PER TRIWULAN'!A82</f>
        <v>77</v>
      </c>
      <c r="C87" s="69" t="str">
        <f>'PER TRIWULAN'!I82</f>
        <v xml:space="preserve"> Gabus </v>
      </c>
      <c r="D87" s="70" t="str">
        <f>'PER TRIWULAN'!B82</f>
        <v>SD NEGERI 2 TLOGOTIRTO</v>
      </c>
      <c r="E87" s="71">
        <f>'PER TRIWULAN'!N82</f>
        <v>19865000</v>
      </c>
      <c r="F87" s="89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72">
        <f t="shared" si="3"/>
        <v>0</v>
      </c>
      <c r="U87" s="59">
        <f t="shared" si="4"/>
        <v>19865000</v>
      </c>
      <c r="V87" s="57">
        <f t="shared" si="5"/>
        <v>0</v>
      </c>
    </row>
    <row r="88" spans="2:22" hidden="1">
      <c r="B88" s="82">
        <f>'PER TRIWULAN'!A83</f>
        <v>78</v>
      </c>
      <c r="C88" s="69" t="str">
        <f>'PER TRIWULAN'!I83</f>
        <v xml:space="preserve"> Gabus </v>
      </c>
      <c r="D88" s="70" t="str">
        <f>'PER TRIWULAN'!B83</f>
        <v>SD NEGERI 3 NGLINDUK</v>
      </c>
      <c r="E88" s="71">
        <f>'PER TRIWULAN'!N83</f>
        <v>16240000</v>
      </c>
      <c r="F88" s="89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72">
        <f t="shared" si="3"/>
        <v>0</v>
      </c>
      <c r="U88" s="59">
        <f t="shared" si="4"/>
        <v>16240000</v>
      </c>
      <c r="V88" s="57">
        <f t="shared" si="5"/>
        <v>0</v>
      </c>
    </row>
    <row r="89" spans="2:22" hidden="1">
      <c r="B89" s="82">
        <f>'PER TRIWULAN'!A84</f>
        <v>79</v>
      </c>
      <c r="C89" s="69" t="str">
        <f>'PER TRIWULAN'!I84</f>
        <v xml:space="preserve"> Geyer </v>
      </c>
      <c r="D89" s="70" t="str">
        <f>'PER TRIWULAN'!B84</f>
        <v>SD NEGERI 2 SOBO</v>
      </c>
      <c r="E89" s="71">
        <f>'PER TRIWULAN'!N84</f>
        <v>24360000</v>
      </c>
      <c r="F89" s="89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72">
        <f t="shared" si="3"/>
        <v>0</v>
      </c>
      <c r="U89" s="59">
        <f t="shared" si="4"/>
        <v>24360000</v>
      </c>
      <c r="V89" s="57">
        <f t="shared" si="5"/>
        <v>0</v>
      </c>
    </row>
    <row r="90" spans="2:22" hidden="1">
      <c r="B90" s="82">
        <f>'PER TRIWULAN'!A85</f>
        <v>80</v>
      </c>
      <c r="C90" s="69" t="str">
        <f>'PER TRIWULAN'!I85</f>
        <v xml:space="preserve"> Geyer </v>
      </c>
      <c r="D90" s="70" t="str">
        <f>'PER TRIWULAN'!B85</f>
        <v>SD NEGERI 1 JAMBNGAN</v>
      </c>
      <c r="E90" s="71">
        <f>'PER TRIWULAN'!N85</f>
        <v>26390000</v>
      </c>
      <c r="F90" s="89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72">
        <f t="shared" si="3"/>
        <v>0</v>
      </c>
      <c r="U90" s="59">
        <f t="shared" si="4"/>
        <v>26390000</v>
      </c>
      <c r="V90" s="57">
        <f t="shared" si="5"/>
        <v>0</v>
      </c>
    </row>
    <row r="91" spans="2:22" hidden="1">
      <c r="B91" s="82">
        <f>'PER TRIWULAN'!A86</f>
        <v>81</v>
      </c>
      <c r="C91" s="69" t="str">
        <f>'PER TRIWULAN'!I86</f>
        <v xml:space="preserve"> Geyer </v>
      </c>
      <c r="D91" s="70" t="str">
        <f>'PER TRIWULAN'!B86</f>
        <v>SD NEGERI 1 ASEMRUDUNG</v>
      </c>
      <c r="E91" s="71">
        <f>'PER TRIWULAN'!N86</f>
        <v>19720000</v>
      </c>
      <c r="F91" s="89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72">
        <f t="shared" si="3"/>
        <v>0</v>
      </c>
      <c r="U91" s="59">
        <f t="shared" si="4"/>
        <v>19720000</v>
      </c>
      <c r="V91" s="57">
        <f t="shared" si="5"/>
        <v>0</v>
      </c>
    </row>
    <row r="92" spans="2:22" hidden="1">
      <c r="B92" s="82">
        <f>'PER TRIWULAN'!A87</f>
        <v>82</v>
      </c>
      <c r="C92" s="69" t="str">
        <f>'PER TRIWULAN'!I87</f>
        <v xml:space="preserve"> Geyer </v>
      </c>
      <c r="D92" s="70" t="str">
        <f>'PER TRIWULAN'!B87</f>
        <v>SD NEGERI 1 BANGSRI</v>
      </c>
      <c r="E92" s="71">
        <f>'PER TRIWULAN'!N87</f>
        <v>20590000</v>
      </c>
      <c r="F92" s="89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72">
        <f t="shared" si="3"/>
        <v>0</v>
      </c>
      <c r="U92" s="59">
        <f t="shared" si="4"/>
        <v>20590000</v>
      </c>
      <c r="V92" s="57">
        <f t="shared" si="5"/>
        <v>0</v>
      </c>
    </row>
    <row r="93" spans="2:22" hidden="1">
      <c r="B93" s="82">
        <f>'PER TRIWULAN'!A88</f>
        <v>83</v>
      </c>
      <c r="C93" s="69" t="str">
        <f>'PER TRIWULAN'!I88</f>
        <v xml:space="preserve"> Geyer </v>
      </c>
      <c r="D93" s="70" t="str">
        <f>'PER TRIWULAN'!B88</f>
        <v>SD NEGERI 1 JUWORO</v>
      </c>
      <c r="E93" s="71">
        <f>'PER TRIWULAN'!N88</f>
        <v>18125000</v>
      </c>
      <c r="F93" s="89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72">
        <f t="shared" si="3"/>
        <v>0</v>
      </c>
      <c r="U93" s="59">
        <f t="shared" si="4"/>
        <v>18125000</v>
      </c>
      <c r="V93" s="57">
        <f t="shared" si="5"/>
        <v>0</v>
      </c>
    </row>
    <row r="94" spans="2:22" hidden="1">
      <c r="B94" s="82">
        <f>'PER TRIWULAN'!A89</f>
        <v>84</v>
      </c>
      <c r="C94" s="69" t="str">
        <f>'PER TRIWULAN'!I89</f>
        <v xml:space="preserve"> Geyer </v>
      </c>
      <c r="D94" s="70" t="str">
        <f>'PER TRIWULAN'!B89</f>
        <v>SD NEGERI 1 KALANGBANCAR</v>
      </c>
      <c r="E94" s="71">
        <f>'PER TRIWULAN'!N89</f>
        <v>12180000</v>
      </c>
      <c r="F94" s="89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72">
        <f t="shared" si="3"/>
        <v>0</v>
      </c>
      <c r="U94" s="59">
        <f t="shared" si="4"/>
        <v>12180000</v>
      </c>
      <c r="V94" s="57">
        <f t="shared" si="5"/>
        <v>0</v>
      </c>
    </row>
    <row r="95" spans="2:22" hidden="1">
      <c r="B95" s="82">
        <f>'PER TRIWULAN'!A90</f>
        <v>85</v>
      </c>
      <c r="C95" s="69" t="str">
        <f>'PER TRIWULAN'!I90</f>
        <v xml:space="preserve"> Geyer </v>
      </c>
      <c r="D95" s="70" t="str">
        <f>'PER TRIWULAN'!B90</f>
        <v>SD NEGERI 1 KARANGANYAR</v>
      </c>
      <c r="E95" s="71">
        <f>'PER TRIWULAN'!N90</f>
        <v>12615000</v>
      </c>
      <c r="F95" s="89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72">
        <f t="shared" si="3"/>
        <v>0</v>
      </c>
      <c r="U95" s="59">
        <f t="shared" si="4"/>
        <v>12615000</v>
      </c>
      <c r="V95" s="57">
        <f t="shared" si="5"/>
        <v>0</v>
      </c>
    </row>
    <row r="96" spans="2:22" hidden="1">
      <c r="B96" s="82">
        <f>'PER TRIWULAN'!A91</f>
        <v>86</v>
      </c>
      <c r="C96" s="69" t="str">
        <f>'PER TRIWULAN'!I91</f>
        <v xml:space="preserve"> Geyer </v>
      </c>
      <c r="D96" s="70" t="str">
        <f>'PER TRIWULAN'!B91</f>
        <v>SD NEGERI 1 LEDOKDAWAN</v>
      </c>
      <c r="E96" s="71">
        <f>'PER TRIWULAN'!N91</f>
        <v>18850000</v>
      </c>
      <c r="F96" s="89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72">
        <f t="shared" si="3"/>
        <v>0</v>
      </c>
      <c r="U96" s="59">
        <f t="shared" si="4"/>
        <v>18850000</v>
      </c>
      <c r="V96" s="57">
        <f t="shared" si="5"/>
        <v>0</v>
      </c>
    </row>
    <row r="97" spans="2:22" hidden="1">
      <c r="B97" s="82">
        <f>'PER TRIWULAN'!A92</f>
        <v>87</v>
      </c>
      <c r="C97" s="69" t="str">
        <f>'PER TRIWULAN'!I92</f>
        <v xml:space="preserve"> Geyer </v>
      </c>
      <c r="D97" s="70" t="str">
        <f>'PER TRIWULAN'!B92</f>
        <v>SD NEGERI 1 MONGGOT</v>
      </c>
      <c r="E97" s="71">
        <f>'PER TRIWULAN'!N92</f>
        <v>11020000</v>
      </c>
      <c r="F97" s="89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72">
        <f t="shared" si="3"/>
        <v>0</v>
      </c>
      <c r="U97" s="59">
        <f t="shared" si="4"/>
        <v>11020000</v>
      </c>
      <c r="V97" s="57">
        <f t="shared" si="5"/>
        <v>0</v>
      </c>
    </row>
    <row r="98" spans="2:22" hidden="1">
      <c r="B98" s="82">
        <f>'PER TRIWULAN'!A93</f>
        <v>88</v>
      </c>
      <c r="C98" s="69" t="str">
        <f>'PER TRIWULAN'!I93</f>
        <v xml:space="preserve"> Geyer </v>
      </c>
      <c r="D98" s="70" t="str">
        <f>'PER TRIWULAN'!B93</f>
        <v>SD NEGERI 1 RAMBAT</v>
      </c>
      <c r="E98" s="71">
        <f>'PER TRIWULAN'!N93</f>
        <v>17835000</v>
      </c>
      <c r="F98" s="89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72">
        <f t="shared" si="3"/>
        <v>0</v>
      </c>
      <c r="U98" s="59">
        <f t="shared" si="4"/>
        <v>17835000</v>
      </c>
      <c r="V98" s="57">
        <f t="shared" si="5"/>
        <v>0</v>
      </c>
    </row>
    <row r="99" spans="2:22" hidden="1">
      <c r="B99" s="82">
        <f>'PER TRIWULAN'!A94</f>
        <v>89</v>
      </c>
      <c r="C99" s="69" t="str">
        <f>'PER TRIWULAN'!I94</f>
        <v xml:space="preserve"> Geyer </v>
      </c>
      <c r="D99" s="70" t="str">
        <f>'PER TRIWULAN'!B94</f>
        <v>SD NEGERI 1 SOBO</v>
      </c>
      <c r="E99" s="71">
        <f>'PER TRIWULAN'!N94</f>
        <v>23490000</v>
      </c>
      <c r="F99" s="89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72">
        <f t="shared" si="3"/>
        <v>0</v>
      </c>
      <c r="U99" s="59">
        <f t="shared" si="4"/>
        <v>23490000</v>
      </c>
      <c r="V99" s="57">
        <f t="shared" si="5"/>
        <v>0</v>
      </c>
    </row>
    <row r="100" spans="2:22" hidden="1">
      <c r="B100" s="82">
        <f>'PER TRIWULAN'!A95</f>
        <v>90</v>
      </c>
      <c r="C100" s="69" t="str">
        <f>'PER TRIWULAN'!I95</f>
        <v xml:space="preserve"> Geyer </v>
      </c>
      <c r="D100" s="70" t="str">
        <f>'PER TRIWULAN'!B95</f>
        <v>SD NEGERI 2 ASEMRUDUNG</v>
      </c>
      <c r="E100" s="71">
        <f>'PER TRIWULAN'!N95</f>
        <v>18850000</v>
      </c>
      <c r="F100" s="89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72">
        <f t="shared" si="3"/>
        <v>0</v>
      </c>
      <c r="U100" s="59">
        <f t="shared" si="4"/>
        <v>18850000</v>
      </c>
      <c r="V100" s="57">
        <f t="shared" si="5"/>
        <v>0</v>
      </c>
    </row>
    <row r="101" spans="2:22" hidden="1">
      <c r="B101" s="82">
        <f>'PER TRIWULAN'!A96</f>
        <v>91</v>
      </c>
      <c r="C101" s="69" t="str">
        <f>'PER TRIWULAN'!I96</f>
        <v xml:space="preserve"> Geyer </v>
      </c>
      <c r="D101" s="70" t="str">
        <f>'PER TRIWULAN'!B96</f>
        <v>SD NEGERI 2 JUWORO</v>
      </c>
      <c r="E101" s="71">
        <f>'PER TRIWULAN'!N96</f>
        <v>17110000</v>
      </c>
      <c r="F101" s="89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72">
        <f t="shared" si="3"/>
        <v>0</v>
      </c>
      <c r="U101" s="59">
        <f t="shared" si="4"/>
        <v>17110000</v>
      </c>
      <c r="V101" s="57">
        <f t="shared" si="5"/>
        <v>0</v>
      </c>
    </row>
    <row r="102" spans="2:22" hidden="1">
      <c r="B102" s="82">
        <f>'PER TRIWULAN'!A97</f>
        <v>92</v>
      </c>
      <c r="C102" s="69" t="str">
        <f>'PER TRIWULAN'!I97</f>
        <v xml:space="preserve"> Geyer </v>
      </c>
      <c r="D102" s="70" t="str">
        <f>'PER TRIWULAN'!B97</f>
        <v>SD NEGERI 2 KALANGBANCAR</v>
      </c>
      <c r="E102" s="71">
        <f>'PER TRIWULAN'!N97</f>
        <v>12180000</v>
      </c>
      <c r="F102" s="89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72">
        <f t="shared" si="3"/>
        <v>0</v>
      </c>
      <c r="U102" s="59">
        <f t="shared" si="4"/>
        <v>12180000</v>
      </c>
      <c r="V102" s="57">
        <f t="shared" si="5"/>
        <v>0</v>
      </c>
    </row>
    <row r="103" spans="2:22" hidden="1">
      <c r="B103" s="82">
        <f>'PER TRIWULAN'!A98</f>
        <v>93</v>
      </c>
      <c r="C103" s="69" t="str">
        <f>'PER TRIWULAN'!I98</f>
        <v xml:space="preserve"> Geyer </v>
      </c>
      <c r="D103" s="70" t="str">
        <f>'PER TRIWULAN'!B98</f>
        <v>SD NEGERI 2 KARANGANYAR</v>
      </c>
      <c r="E103" s="71">
        <f>'PER TRIWULAN'!N98</f>
        <v>24360000</v>
      </c>
      <c r="F103" s="89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72">
        <f t="shared" si="3"/>
        <v>0</v>
      </c>
      <c r="U103" s="59">
        <f t="shared" si="4"/>
        <v>24360000</v>
      </c>
      <c r="V103" s="57">
        <f t="shared" si="5"/>
        <v>0</v>
      </c>
    </row>
    <row r="104" spans="2:22" hidden="1">
      <c r="B104" s="82">
        <f>'PER TRIWULAN'!A99</f>
        <v>94</v>
      </c>
      <c r="C104" s="69" t="str">
        <f>'PER TRIWULAN'!I99</f>
        <v xml:space="preserve"> Geyer </v>
      </c>
      <c r="D104" s="70" t="str">
        <f>'PER TRIWULAN'!B99</f>
        <v>SD NEGERI 2 LEDOKDAWAN</v>
      </c>
      <c r="E104" s="71">
        <f>'PER TRIWULAN'!N99</f>
        <v>18995000</v>
      </c>
      <c r="F104" s="89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72">
        <f t="shared" si="3"/>
        <v>0</v>
      </c>
      <c r="U104" s="59">
        <f t="shared" si="4"/>
        <v>18995000</v>
      </c>
      <c r="V104" s="57">
        <f t="shared" si="5"/>
        <v>0</v>
      </c>
    </row>
    <row r="105" spans="2:22" hidden="1">
      <c r="B105" s="82">
        <f>'PER TRIWULAN'!A100</f>
        <v>95</v>
      </c>
      <c r="C105" s="69" t="str">
        <f>'PER TRIWULAN'!I100</f>
        <v xml:space="preserve"> Geyer </v>
      </c>
      <c r="D105" s="70" t="str">
        <f>'PER TRIWULAN'!B100</f>
        <v>SD NEGERI 2 MONGGOT</v>
      </c>
      <c r="E105" s="71">
        <f>'PER TRIWULAN'!N100</f>
        <v>23200000</v>
      </c>
      <c r="F105" s="89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72">
        <f t="shared" si="3"/>
        <v>0</v>
      </c>
      <c r="U105" s="59">
        <f t="shared" si="4"/>
        <v>23200000</v>
      </c>
      <c r="V105" s="57">
        <f t="shared" si="5"/>
        <v>0</v>
      </c>
    </row>
    <row r="106" spans="2:22" hidden="1">
      <c r="B106" s="82">
        <f>'PER TRIWULAN'!A101</f>
        <v>96</v>
      </c>
      <c r="C106" s="69" t="str">
        <f>'PER TRIWULAN'!I101</f>
        <v xml:space="preserve"> Geyer </v>
      </c>
      <c r="D106" s="70" t="str">
        <f>'PER TRIWULAN'!B101</f>
        <v>SD NEGERI 2 NGRANDU</v>
      </c>
      <c r="E106" s="71">
        <f>'PER TRIWULAN'!N101</f>
        <v>15805000</v>
      </c>
      <c r="F106" s="89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72">
        <f t="shared" si="3"/>
        <v>0</v>
      </c>
      <c r="U106" s="59">
        <f t="shared" si="4"/>
        <v>15805000</v>
      </c>
      <c r="V106" s="57">
        <f t="shared" si="5"/>
        <v>0</v>
      </c>
    </row>
    <row r="107" spans="2:22" hidden="1">
      <c r="B107" s="82">
        <f>'PER TRIWULAN'!A102</f>
        <v>97</v>
      </c>
      <c r="C107" s="69" t="str">
        <f>'PER TRIWULAN'!I102</f>
        <v xml:space="preserve"> Geyer </v>
      </c>
      <c r="D107" s="70" t="str">
        <f>'PER TRIWULAN'!B102</f>
        <v>SD NEGERI 2 RAMBAT</v>
      </c>
      <c r="E107" s="71">
        <f>'PER TRIWULAN'!N102</f>
        <v>11890000</v>
      </c>
      <c r="F107" s="89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72">
        <f t="shared" si="3"/>
        <v>0</v>
      </c>
      <c r="U107" s="59">
        <f t="shared" si="4"/>
        <v>11890000</v>
      </c>
      <c r="V107" s="57">
        <f t="shared" si="5"/>
        <v>0</v>
      </c>
    </row>
    <row r="108" spans="2:22" hidden="1">
      <c r="B108" s="82">
        <f>'PER TRIWULAN'!A103</f>
        <v>98</v>
      </c>
      <c r="C108" s="69" t="str">
        <f>'PER TRIWULAN'!I103</f>
        <v xml:space="preserve"> Geyer </v>
      </c>
      <c r="D108" s="70" t="str">
        <f>'PER TRIWULAN'!B103</f>
        <v>SD NEGERI 2 SURU</v>
      </c>
      <c r="E108" s="71">
        <f>'PER TRIWULAN'!N103</f>
        <v>35815000</v>
      </c>
      <c r="F108" s="89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72">
        <f t="shared" si="3"/>
        <v>0</v>
      </c>
      <c r="U108" s="59">
        <f t="shared" si="4"/>
        <v>35815000</v>
      </c>
      <c r="V108" s="57">
        <f t="shared" si="5"/>
        <v>0</v>
      </c>
    </row>
    <row r="109" spans="2:22" hidden="1">
      <c r="B109" s="82">
        <f>'PER TRIWULAN'!A104</f>
        <v>99</v>
      </c>
      <c r="C109" s="69" t="str">
        <f>'PER TRIWULAN'!I104</f>
        <v xml:space="preserve"> Geyer </v>
      </c>
      <c r="D109" s="70" t="str">
        <f>'PER TRIWULAN'!B104</f>
        <v>SD NEGERI 3 ASEMRUDUNG</v>
      </c>
      <c r="E109" s="71">
        <f>'PER TRIWULAN'!N104</f>
        <v>21460000</v>
      </c>
      <c r="F109" s="89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72">
        <f t="shared" si="3"/>
        <v>0</v>
      </c>
      <c r="U109" s="59">
        <f t="shared" si="4"/>
        <v>21460000</v>
      </c>
      <c r="V109" s="57">
        <f t="shared" si="5"/>
        <v>0</v>
      </c>
    </row>
    <row r="110" spans="2:22" hidden="1">
      <c r="B110" s="82">
        <f>'PER TRIWULAN'!A105</f>
        <v>100</v>
      </c>
      <c r="C110" s="69" t="str">
        <f>'PER TRIWULAN'!I105</f>
        <v xml:space="preserve"> Geyer </v>
      </c>
      <c r="D110" s="70" t="str">
        <f>'PER TRIWULAN'!B105</f>
        <v>SD NEGERI 3 BANGSRI</v>
      </c>
      <c r="E110" s="71">
        <f>'PER TRIWULAN'!N105</f>
        <v>18270000</v>
      </c>
      <c r="F110" s="89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72">
        <f t="shared" si="3"/>
        <v>0</v>
      </c>
      <c r="U110" s="59">
        <f t="shared" si="4"/>
        <v>18270000</v>
      </c>
      <c r="V110" s="57">
        <f t="shared" si="5"/>
        <v>0</v>
      </c>
    </row>
    <row r="111" spans="2:22" hidden="1">
      <c r="B111" s="82">
        <f>'PER TRIWULAN'!A106</f>
        <v>101</v>
      </c>
      <c r="C111" s="69" t="str">
        <f>'PER TRIWULAN'!I106</f>
        <v xml:space="preserve"> Geyer </v>
      </c>
      <c r="D111" s="70" t="str">
        <f>'PER TRIWULAN'!B106</f>
        <v>SD NEGERI 3 GUNDIH</v>
      </c>
      <c r="E111" s="71">
        <f>'PER TRIWULAN'!N106</f>
        <v>22040000</v>
      </c>
      <c r="F111" s="89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72">
        <f t="shared" si="3"/>
        <v>0</v>
      </c>
      <c r="U111" s="59">
        <f t="shared" si="4"/>
        <v>22040000</v>
      </c>
      <c r="V111" s="57">
        <f t="shared" si="5"/>
        <v>0</v>
      </c>
    </row>
    <row r="112" spans="2:22" hidden="1">
      <c r="B112" s="82">
        <f>'PER TRIWULAN'!A107</f>
        <v>102</v>
      </c>
      <c r="C112" s="69" t="str">
        <f>'PER TRIWULAN'!I107</f>
        <v xml:space="preserve"> Geyer </v>
      </c>
      <c r="D112" s="70" t="str">
        <f>'PER TRIWULAN'!B107</f>
        <v>SD NEGERI 3 JAMBANGAN</v>
      </c>
      <c r="E112" s="71">
        <f>'PER TRIWULAN'!N107</f>
        <v>26100000</v>
      </c>
      <c r="F112" s="89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72">
        <f t="shared" si="3"/>
        <v>0</v>
      </c>
      <c r="U112" s="59">
        <f t="shared" si="4"/>
        <v>26100000</v>
      </c>
      <c r="V112" s="57">
        <f t="shared" si="5"/>
        <v>0</v>
      </c>
    </row>
    <row r="113" spans="2:22" hidden="1">
      <c r="B113" s="82">
        <f>'PER TRIWULAN'!A108</f>
        <v>103</v>
      </c>
      <c r="C113" s="69" t="str">
        <f>'PER TRIWULAN'!I108</f>
        <v xml:space="preserve"> Geyer </v>
      </c>
      <c r="D113" s="70" t="str">
        <f>'PER TRIWULAN'!B108</f>
        <v>SD NEGERI 3 JUWORO</v>
      </c>
      <c r="E113" s="71">
        <f>'PER TRIWULAN'!N108</f>
        <v>10875000</v>
      </c>
      <c r="F113" s="89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72">
        <f t="shared" si="3"/>
        <v>0</v>
      </c>
      <c r="U113" s="59">
        <f t="shared" si="4"/>
        <v>10875000</v>
      </c>
      <c r="V113" s="57">
        <f t="shared" si="5"/>
        <v>0</v>
      </c>
    </row>
    <row r="114" spans="2:22" hidden="1">
      <c r="B114" s="82">
        <f>'PER TRIWULAN'!A109</f>
        <v>104</v>
      </c>
      <c r="C114" s="69" t="str">
        <f>'PER TRIWULAN'!I109</f>
        <v xml:space="preserve"> Geyer </v>
      </c>
      <c r="D114" s="70" t="str">
        <f>'PER TRIWULAN'!B109</f>
        <v>SD NEGERI 3 KARANGANYAR</v>
      </c>
      <c r="E114" s="71">
        <f>'PER TRIWULAN'!N109</f>
        <v>25085000</v>
      </c>
      <c r="F114" s="89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72">
        <f t="shared" si="3"/>
        <v>0</v>
      </c>
      <c r="U114" s="59">
        <f t="shared" si="4"/>
        <v>25085000</v>
      </c>
      <c r="V114" s="57">
        <f t="shared" si="5"/>
        <v>0</v>
      </c>
    </row>
    <row r="115" spans="2:22" hidden="1">
      <c r="B115" s="82">
        <f>'PER TRIWULAN'!A110</f>
        <v>105</v>
      </c>
      <c r="C115" s="69" t="str">
        <f>'PER TRIWULAN'!I110</f>
        <v xml:space="preserve"> Geyer </v>
      </c>
      <c r="D115" s="70" t="str">
        <f>'PER TRIWULAN'!B110</f>
        <v>SD NEGERI 3 LEDOKDAWAN</v>
      </c>
      <c r="E115" s="71">
        <f>'PER TRIWULAN'!N110</f>
        <v>18270000</v>
      </c>
      <c r="F115" s="89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72">
        <f t="shared" si="3"/>
        <v>0</v>
      </c>
      <c r="U115" s="59">
        <f t="shared" si="4"/>
        <v>18270000</v>
      </c>
      <c r="V115" s="57">
        <f t="shared" si="5"/>
        <v>0</v>
      </c>
    </row>
    <row r="116" spans="2:22" hidden="1">
      <c r="B116" s="82">
        <f>'PER TRIWULAN'!A111</f>
        <v>106</v>
      </c>
      <c r="C116" s="69" t="str">
        <f>'PER TRIWULAN'!I111</f>
        <v xml:space="preserve"> Geyer </v>
      </c>
      <c r="D116" s="70" t="str">
        <f>'PER TRIWULAN'!B111</f>
        <v>SD NEGERI 3 MONGGOT</v>
      </c>
      <c r="E116" s="71">
        <f>'PER TRIWULAN'!N111</f>
        <v>26245000</v>
      </c>
      <c r="F116" s="89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72">
        <f t="shared" si="3"/>
        <v>0</v>
      </c>
      <c r="U116" s="59">
        <f t="shared" si="4"/>
        <v>26245000</v>
      </c>
      <c r="V116" s="57">
        <f t="shared" si="5"/>
        <v>0</v>
      </c>
    </row>
    <row r="117" spans="2:22" hidden="1">
      <c r="B117" s="82">
        <f>'PER TRIWULAN'!A112</f>
        <v>107</v>
      </c>
      <c r="C117" s="69" t="str">
        <f>'PER TRIWULAN'!I112</f>
        <v xml:space="preserve"> Geyer </v>
      </c>
      <c r="D117" s="70" t="str">
        <f>'PER TRIWULAN'!B112</f>
        <v>SD NEGERI 4 GUNDIH</v>
      </c>
      <c r="E117" s="71">
        <f>'PER TRIWULAN'!N112</f>
        <v>14065000</v>
      </c>
      <c r="F117" s="89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72">
        <f t="shared" si="3"/>
        <v>0</v>
      </c>
      <c r="U117" s="59">
        <f t="shared" si="4"/>
        <v>14065000</v>
      </c>
      <c r="V117" s="57">
        <f t="shared" si="5"/>
        <v>0</v>
      </c>
    </row>
    <row r="118" spans="2:22" hidden="1">
      <c r="B118" s="82">
        <f>'PER TRIWULAN'!A113</f>
        <v>108</v>
      </c>
      <c r="C118" s="69" t="str">
        <f>'PER TRIWULAN'!I113</f>
        <v xml:space="preserve"> Geyer </v>
      </c>
      <c r="D118" s="70" t="str">
        <f>'PER TRIWULAN'!B113</f>
        <v>SD NEGERI 4 JUWORO</v>
      </c>
      <c r="E118" s="71">
        <f>'PER TRIWULAN'!N113</f>
        <v>12180000</v>
      </c>
      <c r="F118" s="89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72">
        <f t="shared" si="3"/>
        <v>0</v>
      </c>
      <c r="U118" s="59">
        <f t="shared" si="4"/>
        <v>12180000</v>
      </c>
      <c r="V118" s="57">
        <f t="shared" si="5"/>
        <v>0</v>
      </c>
    </row>
    <row r="119" spans="2:22" hidden="1">
      <c r="B119" s="82">
        <f>'PER TRIWULAN'!A114</f>
        <v>109</v>
      </c>
      <c r="C119" s="69" t="str">
        <f>'PER TRIWULAN'!I114</f>
        <v xml:space="preserve"> Geyer </v>
      </c>
      <c r="D119" s="70" t="str">
        <f>'PER TRIWULAN'!B114</f>
        <v>SD NEGERI 4 LEDOKDAWAN</v>
      </c>
      <c r="E119" s="71">
        <f>'PER TRIWULAN'!N114</f>
        <v>19865000</v>
      </c>
      <c r="F119" s="89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72">
        <f t="shared" si="3"/>
        <v>0</v>
      </c>
      <c r="U119" s="59">
        <f t="shared" si="4"/>
        <v>19865000</v>
      </c>
      <c r="V119" s="57">
        <f t="shared" si="5"/>
        <v>0</v>
      </c>
    </row>
    <row r="120" spans="2:22" hidden="1">
      <c r="B120" s="82">
        <f>'PER TRIWULAN'!A115</f>
        <v>110</v>
      </c>
      <c r="C120" s="69" t="str">
        <f>'PER TRIWULAN'!I115</f>
        <v xml:space="preserve"> Geyer </v>
      </c>
      <c r="D120" s="70" t="str">
        <f>'PER TRIWULAN'!B115</f>
        <v>SD NEGERI 4 MONGGOT</v>
      </c>
      <c r="E120" s="71">
        <f>'PER TRIWULAN'!N115</f>
        <v>18995000</v>
      </c>
      <c r="F120" s="89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72">
        <f t="shared" si="3"/>
        <v>0</v>
      </c>
      <c r="U120" s="59">
        <f t="shared" si="4"/>
        <v>18995000</v>
      </c>
      <c r="V120" s="57">
        <f t="shared" si="5"/>
        <v>0</v>
      </c>
    </row>
    <row r="121" spans="2:22" hidden="1">
      <c r="B121" s="82">
        <f>'PER TRIWULAN'!A116</f>
        <v>111</v>
      </c>
      <c r="C121" s="69" t="str">
        <f>'PER TRIWULAN'!I116</f>
        <v xml:space="preserve"> Geyer </v>
      </c>
      <c r="D121" s="70" t="str">
        <f>'PER TRIWULAN'!B116</f>
        <v>SD NEGERI 4 NGRANDU</v>
      </c>
      <c r="E121" s="71">
        <f>'PER TRIWULAN'!N116</f>
        <v>9425000</v>
      </c>
      <c r="F121" s="89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72">
        <f t="shared" si="3"/>
        <v>0</v>
      </c>
      <c r="U121" s="59">
        <f t="shared" si="4"/>
        <v>9425000</v>
      </c>
      <c r="V121" s="57">
        <f t="shared" si="5"/>
        <v>0</v>
      </c>
    </row>
    <row r="122" spans="2:22" hidden="1">
      <c r="B122" s="82">
        <f>'PER TRIWULAN'!A117</f>
        <v>112</v>
      </c>
      <c r="C122" s="69" t="str">
        <f>'PER TRIWULAN'!I117</f>
        <v xml:space="preserve"> Geyer </v>
      </c>
      <c r="D122" s="70" t="str">
        <f>'PER TRIWULAN'!B117</f>
        <v>SD NEGERI 4 SOBO</v>
      </c>
      <c r="E122" s="71">
        <f>'PER TRIWULAN'!N117</f>
        <v>26680000</v>
      </c>
      <c r="F122" s="89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72">
        <f t="shared" si="3"/>
        <v>0</v>
      </c>
      <c r="U122" s="59">
        <f t="shared" si="4"/>
        <v>26680000</v>
      </c>
      <c r="V122" s="57">
        <f t="shared" si="5"/>
        <v>0</v>
      </c>
    </row>
    <row r="123" spans="2:22" hidden="1">
      <c r="B123" s="82">
        <f>'PER TRIWULAN'!A118</f>
        <v>113</v>
      </c>
      <c r="C123" s="69" t="str">
        <f>'PER TRIWULAN'!I118</f>
        <v xml:space="preserve"> Geyer </v>
      </c>
      <c r="D123" s="70" t="str">
        <f>'PER TRIWULAN'!B118</f>
        <v>SD NEGERI 4 SURU</v>
      </c>
      <c r="E123" s="71">
        <f>'PER TRIWULAN'!N118</f>
        <v>16095000</v>
      </c>
      <c r="F123" s="89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72">
        <f t="shared" si="3"/>
        <v>0</v>
      </c>
      <c r="U123" s="59">
        <f t="shared" si="4"/>
        <v>16095000</v>
      </c>
      <c r="V123" s="57">
        <f t="shared" si="5"/>
        <v>0</v>
      </c>
    </row>
    <row r="124" spans="2:22" hidden="1">
      <c r="B124" s="82">
        <f>'PER TRIWULAN'!A119</f>
        <v>114</v>
      </c>
      <c r="C124" s="69" t="str">
        <f>'PER TRIWULAN'!I119</f>
        <v xml:space="preserve"> Geyer </v>
      </c>
      <c r="D124" s="70" t="str">
        <f>'PER TRIWULAN'!B119</f>
        <v>SD NEGERI 5 KARANGANYAR</v>
      </c>
      <c r="E124" s="71">
        <f>'PER TRIWULAN'!N119</f>
        <v>23635000</v>
      </c>
      <c r="F124" s="89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72">
        <f t="shared" si="3"/>
        <v>0</v>
      </c>
      <c r="U124" s="59">
        <f t="shared" si="4"/>
        <v>23635000</v>
      </c>
      <c r="V124" s="57">
        <f t="shared" si="5"/>
        <v>0</v>
      </c>
    </row>
    <row r="125" spans="2:22" hidden="1">
      <c r="B125" s="82">
        <f>'PER TRIWULAN'!A120</f>
        <v>115</v>
      </c>
      <c r="C125" s="69" t="str">
        <f>'PER TRIWULAN'!I120</f>
        <v xml:space="preserve"> Geyer </v>
      </c>
      <c r="D125" s="70" t="str">
        <f>'PER TRIWULAN'!B120</f>
        <v>SD NEGERI 3 SOBO</v>
      </c>
      <c r="E125" s="71">
        <f>'PER TRIWULAN'!N120</f>
        <v>16530000</v>
      </c>
      <c r="F125" s="89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72">
        <f t="shared" si="3"/>
        <v>0</v>
      </c>
      <c r="U125" s="59">
        <f t="shared" si="4"/>
        <v>16530000</v>
      </c>
      <c r="V125" s="57">
        <f t="shared" si="5"/>
        <v>0</v>
      </c>
    </row>
    <row r="126" spans="2:22" hidden="1">
      <c r="B126" s="82">
        <f>'PER TRIWULAN'!A121</f>
        <v>116</v>
      </c>
      <c r="C126" s="69" t="str">
        <f>'PER TRIWULAN'!I121</f>
        <v xml:space="preserve"> Geyer </v>
      </c>
      <c r="D126" s="70" t="str">
        <f>'PER TRIWULAN'!B121</f>
        <v>SD NEGERI 1 SURU</v>
      </c>
      <c r="E126" s="71">
        <f>'PER TRIWULAN'!N121</f>
        <v>19575000</v>
      </c>
      <c r="F126" s="89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72">
        <f t="shared" si="3"/>
        <v>0</v>
      </c>
      <c r="U126" s="59">
        <f t="shared" si="4"/>
        <v>19575000</v>
      </c>
      <c r="V126" s="57">
        <f t="shared" si="5"/>
        <v>0</v>
      </c>
    </row>
    <row r="127" spans="2:22" hidden="1">
      <c r="B127" s="82">
        <f>'PER TRIWULAN'!A122</f>
        <v>117</v>
      </c>
      <c r="C127" s="69" t="str">
        <f>'PER TRIWULAN'!I122</f>
        <v xml:space="preserve"> Geyer </v>
      </c>
      <c r="D127" s="70" t="str">
        <f>'PER TRIWULAN'!B122</f>
        <v>SD NEGERI 3 SURU</v>
      </c>
      <c r="E127" s="71">
        <f>'PER TRIWULAN'!N122</f>
        <v>22765000</v>
      </c>
      <c r="F127" s="89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72">
        <f t="shared" si="3"/>
        <v>0</v>
      </c>
      <c r="U127" s="59">
        <f t="shared" si="4"/>
        <v>22765000</v>
      </c>
      <c r="V127" s="57">
        <f t="shared" si="5"/>
        <v>0</v>
      </c>
    </row>
    <row r="128" spans="2:22" hidden="1">
      <c r="B128" s="82">
        <f>'PER TRIWULAN'!A123</f>
        <v>118</v>
      </c>
      <c r="C128" s="69" t="str">
        <f>'PER TRIWULAN'!I123</f>
        <v xml:space="preserve"> Geyer </v>
      </c>
      <c r="D128" s="70" t="str">
        <f>'PER TRIWULAN'!B123</f>
        <v>SD NEGERI 1 GUNDIH</v>
      </c>
      <c r="E128" s="71">
        <f>'PER TRIWULAN'!N123</f>
        <v>25230000</v>
      </c>
      <c r="F128" s="89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72">
        <f t="shared" si="3"/>
        <v>0</v>
      </c>
      <c r="U128" s="59">
        <f t="shared" si="4"/>
        <v>25230000</v>
      </c>
      <c r="V128" s="57">
        <f t="shared" si="5"/>
        <v>0</v>
      </c>
    </row>
    <row r="129" spans="2:22" hidden="1">
      <c r="B129" s="82">
        <f>'PER TRIWULAN'!A124</f>
        <v>119</v>
      </c>
      <c r="C129" s="69" t="str">
        <f>'PER TRIWULAN'!I124</f>
        <v xml:space="preserve"> Geyer </v>
      </c>
      <c r="D129" s="70" t="str">
        <f>'PER TRIWULAN'!B124</f>
        <v>SD NEGERI 2 GUNDIH</v>
      </c>
      <c r="E129" s="71">
        <f>'PER TRIWULAN'!N124</f>
        <v>19575000</v>
      </c>
      <c r="F129" s="89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72">
        <f t="shared" si="3"/>
        <v>0</v>
      </c>
      <c r="U129" s="59">
        <f t="shared" si="4"/>
        <v>19575000</v>
      </c>
      <c r="V129" s="57">
        <f t="shared" si="5"/>
        <v>0</v>
      </c>
    </row>
    <row r="130" spans="2:22" hidden="1">
      <c r="B130" s="82">
        <f>'PER TRIWULAN'!A125</f>
        <v>120</v>
      </c>
      <c r="C130" s="69" t="str">
        <f>'PER TRIWULAN'!I125</f>
        <v xml:space="preserve"> Geyer </v>
      </c>
      <c r="D130" s="70" t="str">
        <f>'PER TRIWULAN'!B125</f>
        <v>SD NEGERI 5 GUNDIH</v>
      </c>
      <c r="E130" s="71">
        <f>'PER TRIWULAN'!N125</f>
        <v>16385000</v>
      </c>
      <c r="F130" s="89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72">
        <f t="shared" si="3"/>
        <v>0</v>
      </c>
      <c r="U130" s="59">
        <f t="shared" si="4"/>
        <v>16385000</v>
      </c>
      <c r="V130" s="57">
        <f t="shared" si="5"/>
        <v>0</v>
      </c>
    </row>
    <row r="131" spans="2:22" hidden="1">
      <c r="B131" s="82">
        <f>'PER TRIWULAN'!A126</f>
        <v>121</v>
      </c>
      <c r="C131" s="69" t="str">
        <f>'PER TRIWULAN'!I126</f>
        <v xml:space="preserve"> Geyer </v>
      </c>
      <c r="D131" s="70" t="str">
        <f>'PER TRIWULAN'!B126</f>
        <v>SD NEGERI 2 JAMBANGAN</v>
      </c>
      <c r="E131" s="71">
        <f>'PER TRIWULAN'!N126</f>
        <v>19720000</v>
      </c>
      <c r="F131" s="89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72">
        <f t="shared" si="3"/>
        <v>0</v>
      </c>
      <c r="U131" s="59">
        <f t="shared" si="4"/>
        <v>19720000</v>
      </c>
      <c r="V131" s="57">
        <f t="shared" si="5"/>
        <v>0</v>
      </c>
    </row>
    <row r="132" spans="2:22" hidden="1">
      <c r="B132" s="82">
        <f>'PER TRIWULAN'!A127</f>
        <v>122</v>
      </c>
      <c r="C132" s="69" t="str">
        <f>'PER TRIWULAN'!I127</f>
        <v xml:space="preserve"> Geyer </v>
      </c>
      <c r="D132" s="70" t="str">
        <f>'PER TRIWULAN'!B127</f>
        <v>SD NEGERI 4 JAMBANGAN</v>
      </c>
      <c r="E132" s="71">
        <f>'PER TRIWULAN'!N127</f>
        <v>31610000</v>
      </c>
      <c r="F132" s="89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72">
        <f t="shared" si="3"/>
        <v>0</v>
      </c>
      <c r="U132" s="59">
        <f t="shared" si="4"/>
        <v>31610000</v>
      </c>
      <c r="V132" s="57">
        <f t="shared" si="5"/>
        <v>0</v>
      </c>
    </row>
    <row r="133" spans="2:22" hidden="1">
      <c r="B133" s="82">
        <f>'PER TRIWULAN'!A128</f>
        <v>123</v>
      </c>
      <c r="C133" s="69" t="str">
        <f>'PER TRIWULAN'!I128</f>
        <v xml:space="preserve"> Geyer </v>
      </c>
      <c r="D133" s="70" t="str">
        <f>'PER TRIWULAN'!B128</f>
        <v>SD NEGERI 4 KARANGANYAR</v>
      </c>
      <c r="E133" s="71">
        <f>'PER TRIWULAN'!N128</f>
        <v>16385000</v>
      </c>
      <c r="F133" s="89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72">
        <f t="shared" si="3"/>
        <v>0</v>
      </c>
      <c r="U133" s="59">
        <f t="shared" si="4"/>
        <v>16385000</v>
      </c>
      <c r="V133" s="57">
        <f t="shared" si="5"/>
        <v>0</v>
      </c>
    </row>
    <row r="134" spans="2:22" hidden="1">
      <c r="B134" s="82">
        <f>'PER TRIWULAN'!A129</f>
        <v>124</v>
      </c>
      <c r="C134" s="69" t="str">
        <f>'PER TRIWULAN'!I129</f>
        <v xml:space="preserve"> Geyer </v>
      </c>
      <c r="D134" s="70" t="str">
        <f>'PER TRIWULAN'!B129</f>
        <v>SD NEGERI 2 BANGSRI</v>
      </c>
      <c r="E134" s="71">
        <f>'PER TRIWULAN'!N129</f>
        <v>10730000</v>
      </c>
      <c r="F134" s="89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72">
        <f t="shared" si="3"/>
        <v>0</v>
      </c>
      <c r="U134" s="59">
        <f t="shared" si="4"/>
        <v>10730000</v>
      </c>
      <c r="V134" s="57">
        <f t="shared" si="5"/>
        <v>0</v>
      </c>
    </row>
    <row r="135" spans="2:22" hidden="1">
      <c r="B135" s="82">
        <f>'PER TRIWULAN'!A130</f>
        <v>125</v>
      </c>
      <c r="C135" s="69" t="str">
        <f>'PER TRIWULAN'!I130</f>
        <v xml:space="preserve"> Geyer </v>
      </c>
      <c r="D135" s="70" t="str">
        <f>'PER TRIWULAN'!B130</f>
        <v>SD NEGERI 1 NGRANDU</v>
      </c>
      <c r="E135" s="71">
        <f>'PER TRIWULAN'!N130</f>
        <v>16095000</v>
      </c>
      <c r="F135" s="89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72">
        <f t="shared" si="3"/>
        <v>0</v>
      </c>
      <c r="U135" s="59">
        <f t="shared" si="4"/>
        <v>16095000</v>
      </c>
      <c r="V135" s="57">
        <f t="shared" si="5"/>
        <v>0</v>
      </c>
    </row>
    <row r="136" spans="2:22" hidden="1">
      <c r="B136" s="82">
        <f>'PER TRIWULAN'!A131</f>
        <v>126</v>
      </c>
      <c r="C136" s="69" t="str">
        <f>'PER TRIWULAN'!I131</f>
        <v xml:space="preserve"> Geyer </v>
      </c>
      <c r="D136" s="70" t="str">
        <f>'PER TRIWULAN'!B131</f>
        <v>SD NEGERI 3 NGRANDU</v>
      </c>
      <c r="E136" s="71">
        <f>'PER TRIWULAN'!N131</f>
        <v>19720000</v>
      </c>
      <c r="F136" s="89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72">
        <f t="shared" si="3"/>
        <v>0</v>
      </c>
      <c r="U136" s="59">
        <f t="shared" si="4"/>
        <v>19720000</v>
      </c>
      <c r="V136" s="57">
        <f t="shared" si="5"/>
        <v>0</v>
      </c>
    </row>
    <row r="137" spans="2:22" hidden="1">
      <c r="B137" s="82">
        <f>'PER TRIWULAN'!A132</f>
        <v>127</v>
      </c>
      <c r="C137" s="69" t="str">
        <f>'PER TRIWULAN'!I132</f>
        <v xml:space="preserve"> Godong </v>
      </c>
      <c r="D137" s="70" t="str">
        <f>'PER TRIWULAN'!B132</f>
        <v>SD NEGERI 1 BUGEL</v>
      </c>
      <c r="E137" s="71">
        <f>'PER TRIWULAN'!N132</f>
        <v>30885000</v>
      </c>
      <c r="F137" s="89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72">
        <f t="shared" si="3"/>
        <v>0</v>
      </c>
      <c r="U137" s="59">
        <f t="shared" si="4"/>
        <v>30885000</v>
      </c>
      <c r="V137" s="57">
        <f t="shared" si="5"/>
        <v>0</v>
      </c>
    </row>
    <row r="138" spans="2:22" hidden="1">
      <c r="B138" s="82">
        <f>'PER TRIWULAN'!A133</f>
        <v>128</v>
      </c>
      <c r="C138" s="69" t="str">
        <f>'PER TRIWULAN'!I133</f>
        <v xml:space="preserve"> Godong </v>
      </c>
      <c r="D138" s="70" t="str">
        <f>'PER TRIWULAN'!B133</f>
        <v>SD NEGERI 1 DOROLEGI</v>
      </c>
      <c r="E138" s="71">
        <f>'PER TRIWULAN'!N133</f>
        <v>26390000</v>
      </c>
      <c r="F138" s="89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72">
        <f t="shared" si="3"/>
        <v>0</v>
      </c>
      <c r="U138" s="59">
        <f t="shared" si="4"/>
        <v>26390000</v>
      </c>
      <c r="V138" s="57">
        <f t="shared" si="5"/>
        <v>0</v>
      </c>
    </row>
    <row r="139" spans="2:22" hidden="1">
      <c r="B139" s="82">
        <f>'PER TRIWULAN'!A134</f>
        <v>129</v>
      </c>
      <c r="C139" s="69" t="str">
        <f>'PER TRIWULAN'!I134</f>
        <v xml:space="preserve"> Godong </v>
      </c>
      <c r="D139" s="70" t="str">
        <f>'PER TRIWULAN'!B134</f>
        <v>SD NEGERI 1 GODONG</v>
      </c>
      <c r="E139" s="71">
        <f>'PER TRIWULAN'!N134</f>
        <v>36395000</v>
      </c>
      <c r="F139" s="89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72">
        <f t="shared" si="3"/>
        <v>0</v>
      </c>
      <c r="U139" s="59">
        <f t="shared" si="4"/>
        <v>36395000</v>
      </c>
      <c r="V139" s="57">
        <f t="shared" si="5"/>
        <v>0</v>
      </c>
    </row>
    <row r="140" spans="2:22" hidden="1">
      <c r="B140" s="82">
        <f>'PER TRIWULAN'!A135</f>
        <v>130</v>
      </c>
      <c r="C140" s="69" t="str">
        <f>'PER TRIWULAN'!I135</f>
        <v xml:space="preserve"> Godong </v>
      </c>
      <c r="D140" s="70" t="str">
        <f>'PER TRIWULAN'!B135</f>
        <v>SD NEGERI 1 HARJOWINANGUN</v>
      </c>
      <c r="E140" s="71">
        <f>'PER TRIWULAN'!N135</f>
        <v>23780000</v>
      </c>
      <c r="F140" s="89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72">
        <f t="shared" ref="T140:T203" si="6">SUM(G140:S140)</f>
        <v>0</v>
      </c>
      <c r="U140" s="59">
        <f t="shared" ref="U140:U203" si="7">E140-F140</f>
        <v>23780000</v>
      </c>
      <c r="V140" s="57">
        <f t="shared" ref="V140:V203" si="8">F140-T140</f>
        <v>0</v>
      </c>
    </row>
    <row r="141" spans="2:22" hidden="1">
      <c r="B141" s="82">
        <f>'PER TRIWULAN'!A136</f>
        <v>131</v>
      </c>
      <c r="C141" s="69" t="str">
        <f>'PER TRIWULAN'!I136</f>
        <v xml:space="preserve"> Godong </v>
      </c>
      <c r="D141" s="70" t="str">
        <f>'PER TRIWULAN'!B136</f>
        <v>SD NEGERI 1 KARANG GENENG</v>
      </c>
      <c r="E141" s="71">
        <f>'PER TRIWULAN'!N136</f>
        <v>30450000</v>
      </c>
      <c r="F141" s="89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72">
        <f t="shared" si="6"/>
        <v>0</v>
      </c>
      <c r="U141" s="59">
        <f t="shared" si="7"/>
        <v>30450000</v>
      </c>
      <c r="V141" s="57">
        <f t="shared" si="8"/>
        <v>0</v>
      </c>
    </row>
    <row r="142" spans="2:22" hidden="1">
      <c r="B142" s="82">
        <f>'PER TRIWULAN'!A137</f>
        <v>132</v>
      </c>
      <c r="C142" s="69" t="str">
        <f>'PER TRIWULAN'!I137</f>
        <v xml:space="preserve"> Godong </v>
      </c>
      <c r="D142" s="70" t="str">
        <f>'PER TRIWULAN'!B137</f>
        <v>SD NEGERI 1 KEMLOKO</v>
      </c>
      <c r="E142" s="71">
        <f>'PER TRIWULAN'!N137</f>
        <v>20880000</v>
      </c>
      <c r="F142" s="89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72">
        <f t="shared" si="6"/>
        <v>0</v>
      </c>
      <c r="U142" s="59">
        <f t="shared" si="7"/>
        <v>20880000</v>
      </c>
      <c r="V142" s="57">
        <f t="shared" si="8"/>
        <v>0</v>
      </c>
    </row>
    <row r="143" spans="2:22" hidden="1">
      <c r="B143" s="82">
        <f>'PER TRIWULAN'!A138</f>
        <v>133</v>
      </c>
      <c r="C143" s="69" t="str">
        <f>'PER TRIWULAN'!I138</f>
        <v xml:space="preserve"> Godong </v>
      </c>
      <c r="D143" s="70" t="str">
        <f>'PER TRIWULAN'!B138</f>
        <v>SD NEGERI 1 KETANGIREJO</v>
      </c>
      <c r="E143" s="71">
        <f>'PER TRIWULAN'!N138</f>
        <v>27260000</v>
      </c>
      <c r="F143" s="89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72">
        <f t="shared" si="6"/>
        <v>0</v>
      </c>
      <c r="U143" s="59">
        <f t="shared" si="7"/>
        <v>27260000</v>
      </c>
      <c r="V143" s="57">
        <f t="shared" si="8"/>
        <v>0</v>
      </c>
    </row>
    <row r="144" spans="2:22" hidden="1">
      <c r="B144" s="82">
        <f>'PER TRIWULAN'!A139</f>
        <v>134</v>
      </c>
      <c r="C144" s="69" t="str">
        <f>'PER TRIWULAN'!I139</f>
        <v xml:space="preserve"> Godong </v>
      </c>
      <c r="D144" s="70" t="str">
        <f>'PER TRIWULAN'!B139</f>
        <v>SD NEGERI 1 KLAMPOK</v>
      </c>
      <c r="E144" s="71">
        <f>'PER TRIWULAN'!N139</f>
        <v>18850000</v>
      </c>
      <c r="F144" s="89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72">
        <f t="shared" si="6"/>
        <v>0</v>
      </c>
      <c r="U144" s="59">
        <f t="shared" si="7"/>
        <v>18850000</v>
      </c>
      <c r="V144" s="57">
        <f t="shared" si="8"/>
        <v>0</v>
      </c>
    </row>
    <row r="145" spans="2:22" hidden="1">
      <c r="B145" s="82">
        <f>'PER TRIWULAN'!A140</f>
        <v>135</v>
      </c>
      <c r="C145" s="69" t="str">
        <f>'PER TRIWULAN'!I140</f>
        <v xml:space="preserve"> Godong </v>
      </c>
      <c r="D145" s="70" t="str">
        <f>'PER TRIWULAN'!B140</f>
        <v>SD NEGERI 1 KOPEK</v>
      </c>
      <c r="E145" s="71">
        <f>'PER TRIWULAN'!N140</f>
        <v>25520000</v>
      </c>
      <c r="F145" s="89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72">
        <f t="shared" si="6"/>
        <v>0</v>
      </c>
      <c r="U145" s="59">
        <f t="shared" si="7"/>
        <v>25520000</v>
      </c>
      <c r="V145" s="57">
        <f t="shared" si="8"/>
        <v>0</v>
      </c>
    </row>
    <row r="146" spans="2:22" hidden="1">
      <c r="B146" s="82">
        <f>'PER TRIWULAN'!A141</f>
        <v>136</v>
      </c>
      <c r="C146" s="69" t="str">
        <f>'PER TRIWULAN'!I141</f>
        <v xml:space="preserve"> Godong </v>
      </c>
      <c r="D146" s="70" t="str">
        <f>'PER TRIWULAN'!B141</f>
        <v>SD NEGERI 1 MANGGARMAS</v>
      </c>
      <c r="E146" s="71">
        <f>'PER TRIWULAN'!N141</f>
        <v>16530000</v>
      </c>
      <c r="F146" s="89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72">
        <f t="shared" si="6"/>
        <v>0</v>
      </c>
      <c r="U146" s="59">
        <f t="shared" si="7"/>
        <v>16530000</v>
      </c>
      <c r="V146" s="57">
        <f t="shared" si="8"/>
        <v>0</v>
      </c>
    </row>
    <row r="147" spans="2:22" hidden="1">
      <c r="B147" s="82">
        <f>'PER TRIWULAN'!A142</f>
        <v>137</v>
      </c>
      <c r="C147" s="69" t="str">
        <f>'PER TRIWULAN'!I142</f>
        <v xml:space="preserve"> Godong </v>
      </c>
      <c r="D147" s="70" t="str">
        <f>'PER TRIWULAN'!B142</f>
        <v>SD NEGERI 1 PAHESAN</v>
      </c>
      <c r="E147" s="71">
        <f>'PER TRIWULAN'!N142</f>
        <v>18850000</v>
      </c>
      <c r="F147" s="89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72">
        <f t="shared" si="6"/>
        <v>0</v>
      </c>
      <c r="U147" s="59">
        <f t="shared" si="7"/>
        <v>18850000</v>
      </c>
      <c r="V147" s="57">
        <f t="shared" si="8"/>
        <v>0</v>
      </c>
    </row>
    <row r="148" spans="2:22" hidden="1">
      <c r="B148" s="82">
        <f>'PER TRIWULAN'!A143</f>
        <v>138</v>
      </c>
      <c r="C148" s="69" t="str">
        <f>'PER TRIWULAN'!I143</f>
        <v xml:space="preserve"> Godong </v>
      </c>
      <c r="D148" s="70" t="str">
        <f>'PER TRIWULAN'!B143</f>
        <v>SD NEGERI 1 SAMBUNG</v>
      </c>
      <c r="E148" s="71">
        <f>'PER TRIWULAN'!N143</f>
        <v>30160000</v>
      </c>
      <c r="F148" s="89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72">
        <f t="shared" si="6"/>
        <v>0</v>
      </c>
      <c r="U148" s="59">
        <f t="shared" si="7"/>
        <v>30160000</v>
      </c>
      <c r="V148" s="57">
        <f t="shared" si="8"/>
        <v>0</v>
      </c>
    </row>
    <row r="149" spans="2:22" hidden="1">
      <c r="B149" s="82">
        <f>'PER TRIWULAN'!A144</f>
        <v>139</v>
      </c>
      <c r="C149" s="69" t="str">
        <f>'PER TRIWULAN'!I144</f>
        <v xml:space="preserve"> Godong </v>
      </c>
      <c r="D149" s="70" t="str">
        <f>'PER TRIWULAN'!B144</f>
        <v>SD NEGERI 1 SUMURGEDE</v>
      </c>
      <c r="E149" s="71">
        <f>'PER TRIWULAN'!N144</f>
        <v>27405000</v>
      </c>
      <c r="F149" s="89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72">
        <f t="shared" si="6"/>
        <v>0</v>
      </c>
      <c r="U149" s="59">
        <f t="shared" si="7"/>
        <v>27405000</v>
      </c>
      <c r="V149" s="57">
        <f t="shared" si="8"/>
        <v>0</v>
      </c>
    </row>
    <row r="150" spans="2:22" hidden="1">
      <c r="B150" s="82">
        <f>'PER TRIWULAN'!A145</f>
        <v>140</v>
      </c>
      <c r="C150" s="69" t="str">
        <f>'PER TRIWULAN'!I145</f>
        <v xml:space="preserve"> Godong </v>
      </c>
      <c r="D150" s="70" t="str">
        <f>'PER TRIWULAN'!B145</f>
        <v>SD NEGERI 2 BUGEL</v>
      </c>
      <c r="E150" s="71">
        <f>'PER TRIWULAN'!N145</f>
        <v>23635000</v>
      </c>
      <c r="F150" s="89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72">
        <f t="shared" si="6"/>
        <v>0</v>
      </c>
      <c r="U150" s="59">
        <f t="shared" si="7"/>
        <v>23635000</v>
      </c>
      <c r="V150" s="57">
        <f t="shared" si="8"/>
        <v>0</v>
      </c>
    </row>
    <row r="151" spans="2:22" hidden="1">
      <c r="B151" s="82">
        <f>'PER TRIWULAN'!A146</f>
        <v>141</v>
      </c>
      <c r="C151" s="69" t="str">
        <f>'PER TRIWULAN'!I146</f>
        <v xml:space="preserve"> Godong </v>
      </c>
      <c r="D151" s="70" t="str">
        <f>'PER TRIWULAN'!B146</f>
        <v>SD NEGERI 2 DOROLEGI</v>
      </c>
      <c r="E151" s="71">
        <f>'PER TRIWULAN'!N146</f>
        <v>22330000</v>
      </c>
      <c r="F151" s="89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72">
        <f t="shared" si="6"/>
        <v>0</v>
      </c>
      <c r="U151" s="59">
        <f t="shared" si="7"/>
        <v>22330000</v>
      </c>
      <c r="V151" s="57">
        <f t="shared" si="8"/>
        <v>0</v>
      </c>
    </row>
    <row r="152" spans="2:22" hidden="1">
      <c r="B152" s="82">
        <f>'PER TRIWULAN'!A147</f>
        <v>142</v>
      </c>
      <c r="C152" s="69" t="str">
        <f>'PER TRIWULAN'!I147</f>
        <v xml:space="preserve"> Godong </v>
      </c>
      <c r="D152" s="70" t="str">
        <f>'PER TRIWULAN'!B147</f>
        <v>SD NEGERI 2 HARJOWINANGUN</v>
      </c>
      <c r="E152" s="71">
        <f>'PER TRIWULAN'!N147</f>
        <v>19865000</v>
      </c>
      <c r="F152" s="89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72">
        <f t="shared" si="6"/>
        <v>0</v>
      </c>
      <c r="U152" s="59">
        <f t="shared" si="7"/>
        <v>19865000</v>
      </c>
      <c r="V152" s="57">
        <f t="shared" si="8"/>
        <v>0</v>
      </c>
    </row>
    <row r="153" spans="2:22" hidden="1">
      <c r="B153" s="82">
        <f>'PER TRIWULAN'!A148</f>
        <v>143</v>
      </c>
      <c r="C153" s="69" t="str">
        <f>'PER TRIWULAN'!I148</f>
        <v xml:space="preserve"> Godong </v>
      </c>
      <c r="D153" s="70" t="str">
        <f>'PER TRIWULAN'!B148</f>
        <v>SD NEGERI 2 KARANGGENENG</v>
      </c>
      <c r="E153" s="71">
        <f>'PER TRIWULAN'!N148</f>
        <v>35090000</v>
      </c>
      <c r="F153" s="89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72">
        <f t="shared" si="6"/>
        <v>0</v>
      </c>
      <c r="U153" s="59">
        <f t="shared" si="7"/>
        <v>35090000</v>
      </c>
      <c r="V153" s="57">
        <f t="shared" si="8"/>
        <v>0</v>
      </c>
    </row>
    <row r="154" spans="2:22" hidden="1">
      <c r="B154" s="82">
        <f>'PER TRIWULAN'!A149</f>
        <v>144</v>
      </c>
      <c r="C154" s="69" t="str">
        <f>'PER TRIWULAN'!I149</f>
        <v xml:space="preserve"> Godong </v>
      </c>
      <c r="D154" s="70" t="str">
        <f>'PER TRIWULAN'!B149</f>
        <v>SD NEGERI 2 KEMLOKO</v>
      </c>
      <c r="E154" s="71">
        <f>'PER TRIWULAN'!N149</f>
        <v>23635000</v>
      </c>
      <c r="F154" s="89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72">
        <f t="shared" si="6"/>
        <v>0</v>
      </c>
      <c r="U154" s="59">
        <f t="shared" si="7"/>
        <v>23635000</v>
      </c>
      <c r="V154" s="57">
        <f t="shared" si="8"/>
        <v>0</v>
      </c>
    </row>
    <row r="155" spans="2:22" hidden="1">
      <c r="B155" s="82">
        <f>'PER TRIWULAN'!A150</f>
        <v>145</v>
      </c>
      <c r="C155" s="69" t="str">
        <f>'PER TRIWULAN'!I150</f>
        <v xml:space="preserve"> Godong </v>
      </c>
      <c r="D155" s="70" t="str">
        <f>'PER TRIWULAN'!B150</f>
        <v>SD NEGERI 2 KETANGIREJO</v>
      </c>
      <c r="E155" s="71">
        <f>'PER TRIWULAN'!N150</f>
        <v>28130000</v>
      </c>
      <c r="F155" s="89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72">
        <f t="shared" si="6"/>
        <v>0</v>
      </c>
      <c r="U155" s="59">
        <f t="shared" si="7"/>
        <v>28130000</v>
      </c>
      <c r="V155" s="57">
        <f t="shared" si="8"/>
        <v>0</v>
      </c>
    </row>
    <row r="156" spans="2:22" hidden="1">
      <c r="B156" s="82">
        <f>'PER TRIWULAN'!A151</f>
        <v>146</v>
      </c>
      <c r="C156" s="69" t="str">
        <f>'PER TRIWULAN'!I151</f>
        <v xml:space="preserve"> Godong </v>
      </c>
      <c r="D156" s="70" t="str">
        <f>'PER TRIWULAN'!B151</f>
        <v>SD NEGERI 2 KLAMPOK</v>
      </c>
      <c r="E156" s="71">
        <f>'PER TRIWULAN'!N151</f>
        <v>19575000</v>
      </c>
      <c r="F156" s="89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72">
        <f t="shared" si="6"/>
        <v>0</v>
      </c>
      <c r="U156" s="59">
        <f t="shared" si="7"/>
        <v>19575000</v>
      </c>
      <c r="V156" s="57">
        <f t="shared" si="8"/>
        <v>0</v>
      </c>
    </row>
    <row r="157" spans="2:22" hidden="1">
      <c r="B157" s="82">
        <f>'PER TRIWULAN'!A152</f>
        <v>147</v>
      </c>
      <c r="C157" s="69" t="str">
        <f>'PER TRIWULAN'!I152</f>
        <v xml:space="preserve"> Godong </v>
      </c>
      <c r="D157" s="70" t="str">
        <f>'PER TRIWULAN'!B152</f>
        <v>SD NEGERI 2 LATAK</v>
      </c>
      <c r="E157" s="71">
        <f>'PER TRIWULAN'!N152</f>
        <v>15080000</v>
      </c>
      <c r="F157" s="89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72">
        <f t="shared" si="6"/>
        <v>0</v>
      </c>
      <c r="U157" s="59">
        <f t="shared" si="7"/>
        <v>15080000</v>
      </c>
      <c r="V157" s="57">
        <f t="shared" si="8"/>
        <v>0</v>
      </c>
    </row>
    <row r="158" spans="2:22" hidden="1">
      <c r="B158" s="82">
        <f>'PER TRIWULAN'!A153</f>
        <v>148</v>
      </c>
      <c r="C158" s="69" t="str">
        <f>'PER TRIWULAN'!I153</f>
        <v xml:space="preserve"> Godong </v>
      </c>
      <c r="D158" s="70" t="str">
        <f>'PER TRIWULAN'!B153</f>
        <v>SD NEGERI 2 MANGGARMAS</v>
      </c>
      <c r="E158" s="71">
        <f>'PER TRIWULAN'!N153</f>
        <v>16240000</v>
      </c>
      <c r="F158" s="89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72">
        <f t="shared" si="6"/>
        <v>0</v>
      </c>
      <c r="U158" s="59">
        <f t="shared" si="7"/>
        <v>16240000</v>
      </c>
      <c r="V158" s="57">
        <f t="shared" si="8"/>
        <v>0</v>
      </c>
    </row>
    <row r="159" spans="2:22" hidden="1">
      <c r="B159" s="82">
        <f>'PER TRIWULAN'!A154</f>
        <v>149</v>
      </c>
      <c r="C159" s="69" t="str">
        <f>'PER TRIWULAN'!I154</f>
        <v xml:space="preserve"> Godong </v>
      </c>
      <c r="D159" s="70" t="str">
        <f>'PER TRIWULAN'!B154</f>
        <v>SD NEGERI 2 PAHESAN</v>
      </c>
      <c r="E159" s="71">
        <f>'PER TRIWULAN'!N154</f>
        <v>12615000</v>
      </c>
      <c r="F159" s="89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72">
        <f t="shared" si="6"/>
        <v>0</v>
      </c>
      <c r="U159" s="59">
        <f t="shared" si="7"/>
        <v>12615000</v>
      </c>
      <c r="V159" s="57">
        <f t="shared" si="8"/>
        <v>0</v>
      </c>
    </row>
    <row r="160" spans="2:22" hidden="1">
      <c r="B160" s="82">
        <f>'PER TRIWULAN'!A155</f>
        <v>150</v>
      </c>
      <c r="C160" s="69" t="str">
        <f>'PER TRIWULAN'!I155</f>
        <v xml:space="preserve"> Godong </v>
      </c>
      <c r="D160" s="70" t="str">
        <f>'PER TRIWULAN'!B155</f>
        <v>SD NEGERI 2 SAMBUNG</v>
      </c>
      <c r="E160" s="71">
        <f>'PER TRIWULAN'!N155</f>
        <v>27840000</v>
      </c>
      <c r="F160" s="89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72">
        <f t="shared" si="6"/>
        <v>0</v>
      </c>
      <c r="U160" s="59">
        <f t="shared" si="7"/>
        <v>27840000</v>
      </c>
      <c r="V160" s="57">
        <f t="shared" si="8"/>
        <v>0</v>
      </c>
    </row>
    <row r="161" spans="2:22" hidden="1">
      <c r="B161" s="82">
        <f>'PER TRIWULAN'!A156</f>
        <v>151</v>
      </c>
      <c r="C161" s="69" t="str">
        <f>'PER TRIWULAN'!I156</f>
        <v xml:space="preserve"> Godong </v>
      </c>
      <c r="D161" s="70" t="str">
        <f>'PER TRIWULAN'!B156</f>
        <v>SD NEGERI 2 SUMURGEDE</v>
      </c>
      <c r="E161" s="71">
        <f>'PER TRIWULAN'!N156</f>
        <v>16675000</v>
      </c>
      <c r="F161" s="89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72">
        <f t="shared" si="6"/>
        <v>0</v>
      </c>
      <c r="U161" s="59">
        <f t="shared" si="7"/>
        <v>16675000</v>
      </c>
      <c r="V161" s="57">
        <f t="shared" si="8"/>
        <v>0</v>
      </c>
    </row>
    <row r="162" spans="2:22" hidden="1">
      <c r="B162" s="82">
        <f>'PER TRIWULAN'!A157</f>
        <v>152</v>
      </c>
      <c r="C162" s="69" t="str">
        <f>'PER TRIWULAN'!I157</f>
        <v xml:space="preserve"> Godong </v>
      </c>
      <c r="D162" s="70" t="str">
        <f>'PER TRIWULAN'!B157</f>
        <v>SD NEGERI 3 GODONG</v>
      </c>
      <c r="E162" s="71">
        <f>'PER TRIWULAN'!N157</f>
        <v>16965000</v>
      </c>
      <c r="F162" s="89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72">
        <f t="shared" si="6"/>
        <v>0</v>
      </c>
      <c r="U162" s="59">
        <f t="shared" si="7"/>
        <v>16965000</v>
      </c>
      <c r="V162" s="57">
        <f t="shared" si="8"/>
        <v>0</v>
      </c>
    </row>
    <row r="163" spans="2:22" hidden="1">
      <c r="B163" s="82">
        <f>'PER TRIWULAN'!A158</f>
        <v>153</v>
      </c>
      <c r="C163" s="69" t="str">
        <f>'PER TRIWULAN'!I158</f>
        <v xml:space="preserve"> Godong </v>
      </c>
      <c r="D163" s="70" t="str">
        <f>'PER TRIWULAN'!B158</f>
        <v>SD NEGERI 3 KEMLOKO</v>
      </c>
      <c r="E163" s="71">
        <f>'PER TRIWULAN'!N158</f>
        <v>7975000</v>
      </c>
      <c r="F163" s="89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72">
        <f t="shared" si="6"/>
        <v>0</v>
      </c>
      <c r="U163" s="59">
        <f t="shared" si="7"/>
        <v>7975000</v>
      </c>
      <c r="V163" s="57">
        <f t="shared" si="8"/>
        <v>0</v>
      </c>
    </row>
    <row r="164" spans="2:22" hidden="1">
      <c r="B164" s="82">
        <f>'PER TRIWULAN'!A159</f>
        <v>154</v>
      </c>
      <c r="C164" s="69" t="str">
        <f>'PER TRIWULAN'!I159</f>
        <v xml:space="preserve"> Godong </v>
      </c>
      <c r="D164" s="70" t="str">
        <f>'PER TRIWULAN'!B159</f>
        <v>SD NEGERI 3 KETANGIREJO</v>
      </c>
      <c r="E164" s="71">
        <f>'PER TRIWULAN'!N159</f>
        <v>13050000</v>
      </c>
      <c r="F164" s="89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72">
        <f t="shared" si="6"/>
        <v>0</v>
      </c>
      <c r="U164" s="59">
        <f t="shared" si="7"/>
        <v>13050000</v>
      </c>
      <c r="V164" s="57">
        <f t="shared" si="8"/>
        <v>0</v>
      </c>
    </row>
    <row r="165" spans="2:22" hidden="1">
      <c r="B165" s="82">
        <f>'PER TRIWULAN'!A160</f>
        <v>155</v>
      </c>
      <c r="C165" s="69" t="str">
        <f>'PER TRIWULAN'!I160</f>
        <v xml:space="preserve"> Godong </v>
      </c>
      <c r="D165" s="70" t="str">
        <f>'PER TRIWULAN'!B160</f>
        <v>SD NEGERI 3 LATAK</v>
      </c>
      <c r="E165" s="71">
        <f>'PER TRIWULAN'!N160</f>
        <v>22185000</v>
      </c>
      <c r="F165" s="89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72">
        <f t="shared" si="6"/>
        <v>0</v>
      </c>
      <c r="U165" s="59">
        <f t="shared" si="7"/>
        <v>22185000</v>
      </c>
      <c r="V165" s="57">
        <f t="shared" si="8"/>
        <v>0</v>
      </c>
    </row>
    <row r="166" spans="2:22" hidden="1">
      <c r="B166" s="82">
        <f>'PER TRIWULAN'!A161</f>
        <v>156</v>
      </c>
      <c r="C166" s="69" t="str">
        <f>'PER TRIWULAN'!I161</f>
        <v xml:space="preserve"> Godong </v>
      </c>
      <c r="D166" s="70" t="str">
        <f>'PER TRIWULAN'!B161</f>
        <v>SD NEGERI 3 MANGGARMAS</v>
      </c>
      <c r="E166" s="71">
        <f>'PER TRIWULAN'!N161</f>
        <v>20735000</v>
      </c>
      <c r="F166" s="89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72">
        <f t="shared" si="6"/>
        <v>0</v>
      </c>
      <c r="U166" s="59">
        <f t="shared" si="7"/>
        <v>20735000</v>
      </c>
      <c r="V166" s="57">
        <f t="shared" si="8"/>
        <v>0</v>
      </c>
    </row>
    <row r="167" spans="2:22" hidden="1">
      <c r="B167" s="82">
        <f>'PER TRIWULAN'!A162</f>
        <v>157</v>
      </c>
      <c r="C167" s="69" t="str">
        <f>'PER TRIWULAN'!I162</f>
        <v xml:space="preserve"> Godong </v>
      </c>
      <c r="D167" s="70" t="str">
        <f>'PER TRIWULAN'!B162</f>
        <v>SD NEGERI 3 SAMBUNG</v>
      </c>
      <c r="E167" s="71">
        <f>'PER TRIWULAN'!N162</f>
        <v>19140000</v>
      </c>
      <c r="F167" s="89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72">
        <f t="shared" si="6"/>
        <v>0</v>
      </c>
      <c r="U167" s="59">
        <f t="shared" si="7"/>
        <v>19140000</v>
      </c>
      <c r="V167" s="57">
        <f t="shared" si="8"/>
        <v>0</v>
      </c>
    </row>
    <row r="168" spans="2:22" hidden="1">
      <c r="B168" s="82">
        <f>'PER TRIWULAN'!A163</f>
        <v>158</v>
      </c>
      <c r="C168" s="69" t="str">
        <f>'PER TRIWULAN'!I163</f>
        <v xml:space="preserve"> Godong </v>
      </c>
      <c r="D168" s="70" t="str">
        <f>'PER TRIWULAN'!B163</f>
        <v>SD NEGERI 4 GODONG</v>
      </c>
      <c r="E168" s="71">
        <f>'PER TRIWULAN'!N163</f>
        <v>32625000</v>
      </c>
      <c r="F168" s="89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72">
        <f t="shared" si="6"/>
        <v>0</v>
      </c>
      <c r="U168" s="59">
        <f t="shared" si="7"/>
        <v>32625000</v>
      </c>
      <c r="V168" s="57">
        <f t="shared" si="8"/>
        <v>0</v>
      </c>
    </row>
    <row r="169" spans="2:22" hidden="1">
      <c r="B169" s="82">
        <f>'PER TRIWULAN'!A164</f>
        <v>159</v>
      </c>
      <c r="C169" s="69" t="str">
        <f>'PER TRIWULAN'!I164</f>
        <v xml:space="preserve"> Godong </v>
      </c>
      <c r="D169" s="70" t="str">
        <f>'PER TRIWULAN'!B164</f>
        <v>SD NEGERI 5 GODONG</v>
      </c>
      <c r="E169" s="71">
        <f>'PER TRIWULAN'!N164</f>
        <v>19720000</v>
      </c>
      <c r="F169" s="89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72">
        <f t="shared" si="6"/>
        <v>0</v>
      </c>
      <c r="U169" s="59">
        <f t="shared" si="7"/>
        <v>19720000</v>
      </c>
      <c r="V169" s="57">
        <f t="shared" si="8"/>
        <v>0</v>
      </c>
    </row>
    <row r="170" spans="2:22" hidden="1">
      <c r="B170" s="82">
        <f>'PER TRIWULAN'!A165</f>
        <v>160</v>
      </c>
      <c r="C170" s="69" t="str">
        <f>'PER TRIWULAN'!I165</f>
        <v xml:space="preserve"> Godong </v>
      </c>
      <c r="D170" s="70" t="str">
        <f>'PER TRIWULAN'!B165</f>
        <v>SD NEGERI ANGGASWANGI</v>
      </c>
      <c r="E170" s="71">
        <f>'PER TRIWULAN'!N165</f>
        <v>25665000</v>
      </c>
      <c r="F170" s="89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72">
        <f t="shared" si="6"/>
        <v>0</v>
      </c>
      <c r="U170" s="59">
        <f t="shared" si="7"/>
        <v>25665000</v>
      </c>
      <c r="V170" s="57">
        <f t="shared" si="8"/>
        <v>0</v>
      </c>
    </row>
    <row r="171" spans="2:22" hidden="1">
      <c r="B171" s="82">
        <f>'PER TRIWULAN'!A166</f>
        <v>161</v>
      </c>
      <c r="C171" s="69" t="str">
        <f>'PER TRIWULAN'!I166</f>
        <v xml:space="preserve"> Godong </v>
      </c>
      <c r="D171" s="70" t="str">
        <f>'PER TRIWULAN'!B166</f>
        <v>SD NEGERI BRINGIN</v>
      </c>
      <c r="E171" s="71">
        <f>'PER TRIWULAN'!N166</f>
        <v>31900000</v>
      </c>
      <c r="F171" s="89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72">
        <f t="shared" si="6"/>
        <v>0</v>
      </c>
      <c r="U171" s="59">
        <f t="shared" si="7"/>
        <v>31900000</v>
      </c>
      <c r="V171" s="57">
        <f t="shared" si="8"/>
        <v>0</v>
      </c>
    </row>
    <row r="172" spans="2:22" hidden="1">
      <c r="B172" s="82">
        <f>'PER TRIWULAN'!A167</f>
        <v>162</v>
      </c>
      <c r="C172" s="69" t="str">
        <f>'PER TRIWULAN'!I167</f>
        <v xml:space="preserve"> Godong </v>
      </c>
      <c r="D172" s="70" t="str">
        <f>'PER TRIWULAN'!B167</f>
        <v>SD NEGERI GUCI</v>
      </c>
      <c r="E172" s="71">
        <f>'PER TRIWULAN'!N167</f>
        <v>33205000</v>
      </c>
      <c r="F172" s="89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72">
        <f t="shared" si="6"/>
        <v>0</v>
      </c>
      <c r="U172" s="59">
        <f t="shared" si="7"/>
        <v>33205000</v>
      </c>
      <c r="V172" s="57">
        <f t="shared" si="8"/>
        <v>0</v>
      </c>
    </row>
    <row r="173" spans="2:22" hidden="1">
      <c r="B173" s="82">
        <f>'PER TRIWULAN'!A168</f>
        <v>163</v>
      </c>
      <c r="C173" s="69" t="str">
        <f>'PER TRIWULAN'!I168</f>
        <v xml:space="preserve"> Godong </v>
      </c>
      <c r="D173" s="70" t="str">
        <f>'PER TRIWULAN'!B168</f>
        <v>SD NEGERI GUNDI</v>
      </c>
      <c r="E173" s="71">
        <f>'PER TRIWULAN'!N168</f>
        <v>27840000</v>
      </c>
      <c r="F173" s="89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72">
        <f t="shared" si="6"/>
        <v>0</v>
      </c>
      <c r="U173" s="59">
        <f t="shared" si="7"/>
        <v>27840000</v>
      </c>
      <c r="V173" s="57">
        <f t="shared" si="8"/>
        <v>0</v>
      </c>
    </row>
    <row r="174" spans="2:22" hidden="1">
      <c r="B174" s="82">
        <f>'PER TRIWULAN'!A169</f>
        <v>164</v>
      </c>
      <c r="C174" s="69" t="str">
        <f>'PER TRIWULAN'!I169</f>
        <v xml:space="preserve"> Godong </v>
      </c>
      <c r="D174" s="70" t="str">
        <f>'PER TRIWULAN'!B169</f>
        <v>SD NEGERI GUYANGAN</v>
      </c>
      <c r="E174" s="71">
        <f>'PER TRIWULAN'!N169</f>
        <v>26535000</v>
      </c>
      <c r="F174" s="89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72">
        <f t="shared" si="6"/>
        <v>0</v>
      </c>
      <c r="U174" s="59">
        <f t="shared" si="7"/>
        <v>26535000</v>
      </c>
      <c r="V174" s="57">
        <f t="shared" si="8"/>
        <v>0</v>
      </c>
    </row>
    <row r="175" spans="2:22" hidden="1">
      <c r="B175" s="82">
        <f>'PER TRIWULAN'!A170</f>
        <v>165</v>
      </c>
      <c r="C175" s="69" t="str">
        <f>'PER TRIWULAN'!I170</f>
        <v xml:space="preserve"> Godong </v>
      </c>
      <c r="D175" s="70" t="str">
        <f>'PER TRIWULAN'!B170</f>
        <v>SD NEGERI JATILOR</v>
      </c>
      <c r="E175" s="71">
        <f>'PER TRIWULAN'!N170</f>
        <v>38715000</v>
      </c>
      <c r="F175" s="89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72">
        <f t="shared" si="6"/>
        <v>0</v>
      </c>
      <c r="U175" s="59">
        <f t="shared" si="7"/>
        <v>38715000</v>
      </c>
      <c r="V175" s="57">
        <f t="shared" si="8"/>
        <v>0</v>
      </c>
    </row>
    <row r="176" spans="2:22" hidden="1">
      <c r="B176" s="82">
        <f>'PER TRIWULAN'!A171</f>
        <v>166</v>
      </c>
      <c r="C176" s="69" t="str">
        <f>'PER TRIWULAN'!I171</f>
        <v xml:space="preserve"> Godong </v>
      </c>
      <c r="D176" s="70" t="str">
        <f>'PER TRIWULAN'!B171</f>
        <v>SD NEGERI KETITANG</v>
      </c>
      <c r="E176" s="71">
        <f>'PER TRIWULAN'!N171</f>
        <v>27840000</v>
      </c>
      <c r="F176" s="89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72">
        <f t="shared" si="6"/>
        <v>0</v>
      </c>
      <c r="U176" s="59">
        <f t="shared" si="7"/>
        <v>27840000</v>
      </c>
      <c r="V176" s="57">
        <f t="shared" si="8"/>
        <v>0</v>
      </c>
    </row>
    <row r="177" spans="2:22" hidden="1">
      <c r="B177" s="82">
        <f>'PER TRIWULAN'!A172</f>
        <v>167</v>
      </c>
      <c r="C177" s="69" t="str">
        <f>'PER TRIWULAN'!I172</f>
        <v xml:space="preserve"> Godong </v>
      </c>
      <c r="D177" s="70" t="str">
        <f>'PER TRIWULAN'!B172</f>
        <v>SD NEGERI MANGGARWETAN</v>
      </c>
      <c r="E177" s="71">
        <f>'PER TRIWULAN'!N172</f>
        <v>21170000</v>
      </c>
      <c r="F177" s="89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72">
        <f t="shared" si="6"/>
        <v>0</v>
      </c>
      <c r="U177" s="59">
        <f t="shared" si="7"/>
        <v>21170000</v>
      </c>
      <c r="V177" s="57">
        <f t="shared" si="8"/>
        <v>0</v>
      </c>
    </row>
    <row r="178" spans="2:22" hidden="1">
      <c r="B178" s="82">
        <f>'PER TRIWULAN'!A173</f>
        <v>168</v>
      </c>
      <c r="C178" s="69" t="str">
        <f>'PER TRIWULAN'!I173</f>
        <v xml:space="preserve"> Godong </v>
      </c>
      <c r="D178" s="70" t="str">
        <f>'PER TRIWULAN'!B173</f>
        <v>SD NEGERI RAJEK</v>
      </c>
      <c r="E178" s="71">
        <f>'PER TRIWULAN'!N173</f>
        <v>23925000</v>
      </c>
      <c r="F178" s="89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72">
        <f t="shared" si="6"/>
        <v>0</v>
      </c>
      <c r="U178" s="59">
        <f t="shared" si="7"/>
        <v>23925000</v>
      </c>
      <c r="V178" s="57">
        <f t="shared" si="8"/>
        <v>0</v>
      </c>
    </row>
    <row r="179" spans="2:22" hidden="1">
      <c r="B179" s="82">
        <f>'PER TRIWULAN'!A174</f>
        <v>169</v>
      </c>
      <c r="C179" s="69" t="str">
        <f>'PER TRIWULAN'!I174</f>
        <v xml:space="preserve"> Godong </v>
      </c>
      <c r="D179" s="70" t="str">
        <f>'PER TRIWULAN'!B174</f>
        <v>SD NEGERI SUMBERAGUNG</v>
      </c>
      <c r="E179" s="71">
        <f>'PER TRIWULAN'!N174</f>
        <v>18705000</v>
      </c>
      <c r="F179" s="89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72">
        <f t="shared" si="6"/>
        <v>0</v>
      </c>
      <c r="U179" s="59">
        <f t="shared" si="7"/>
        <v>18705000</v>
      </c>
      <c r="V179" s="57">
        <f t="shared" si="8"/>
        <v>0</v>
      </c>
    </row>
    <row r="180" spans="2:22" hidden="1">
      <c r="B180" s="82">
        <f>'PER TRIWULAN'!A175</f>
        <v>170</v>
      </c>
      <c r="C180" s="69" t="str">
        <f>'PER TRIWULAN'!I175</f>
        <v xml:space="preserve"> Godong </v>
      </c>
      <c r="D180" s="70" t="str">
        <f>'PER TRIWULAN'!B175</f>
        <v>SD NEGERI TINANDING</v>
      </c>
      <c r="E180" s="71">
        <f>'PER TRIWULAN'!N175</f>
        <v>17255000</v>
      </c>
      <c r="F180" s="89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72">
        <f t="shared" si="6"/>
        <v>0</v>
      </c>
      <c r="U180" s="59">
        <f t="shared" si="7"/>
        <v>17255000</v>
      </c>
      <c r="V180" s="57">
        <f t="shared" si="8"/>
        <v>0</v>
      </c>
    </row>
    <row r="181" spans="2:22" hidden="1">
      <c r="B181" s="82">
        <f>'PER TRIWULAN'!A176</f>
        <v>171</v>
      </c>
      <c r="C181" s="69" t="str">
        <f>'PER TRIWULAN'!I176</f>
        <v xml:space="preserve"> Godong </v>
      </c>
      <c r="D181" s="70" t="str">
        <f>'PER TRIWULAN'!B176</f>
        <v>SD NEGERI TUNGU</v>
      </c>
      <c r="E181" s="71">
        <f>'PER TRIWULAN'!N176</f>
        <v>11600000</v>
      </c>
      <c r="F181" s="89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72">
        <f t="shared" si="6"/>
        <v>0</v>
      </c>
      <c r="U181" s="59">
        <f t="shared" si="7"/>
        <v>11600000</v>
      </c>
      <c r="V181" s="57">
        <f t="shared" si="8"/>
        <v>0</v>
      </c>
    </row>
    <row r="182" spans="2:22" hidden="1">
      <c r="B182" s="82">
        <f>'PER TRIWULAN'!A177</f>
        <v>172</v>
      </c>
      <c r="C182" s="69" t="str">
        <f>'PER TRIWULAN'!I177</f>
        <v xml:space="preserve"> Godong </v>
      </c>
      <c r="D182" s="70" t="str">
        <f>'PER TRIWULAN'!B177</f>
        <v>SD NEGERI WANUTUNGGAL</v>
      </c>
      <c r="E182" s="71">
        <f>'PER TRIWULAN'!N177</f>
        <v>25375000</v>
      </c>
      <c r="F182" s="89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72">
        <f t="shared" si="6"/>
        <v>0</v>
      </c>
      <c r="U182" s="59">
        <f t="shared" si="7"/>
        <v>25375000</v>
      </c>
      <c r="V182" s="57">
        <f t="shared" si="8"/>
        <v>0</v>
      </c>
    </row>
    <row r="183" spans="2:22" hidden="1">
      <c r="B183" s="82">
        <f>'PER TRIWULAN'!A178</f>
        <v>173</v>
      </c>
      <c r="C183" s="69" t="str">
        <f>'PER TRIWULAN'!I178</f>
        <v xml:space="preserve"> Godong </v>
      </c>
      <c r="D183" s="70" t="str">
        <f>'PER TRIWULAN'!B178</f>
        <v>SD NEGERI WERDOYO</v>
      </c>
      <c r="E183" s="71">
        <f>'PER TRIWULAN'!N178</f>
        <v>31900000</v>
      </c>
      <c r="F183" s="89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72">
        <f t="shared" si="6"/>
        <v>0</v>
      </c>
      <c r="U183" s="59">
        <f t="shared" si="7"/>
        <v>31900000</v>
      </c>
      <c r="V183" s="57">
        <f t="shared" si="8"/>
        <v>0</v>
      </c>
    </row>
    <row r="184" spans="2:22" hidden="1">
      <c r="B184" s="82">
        <f>'PER TRIWULAN'!A179</f>
        <v>174</v>
      </c>
      <c r="C184" s="69" t="str">
        <f>'PER TRIWULAN'!I179</f>
        <v xml:space="preserve"> Grobogan </v>
      </c>
      <c r="D184" s="70" t="str">
        <f>'PER TRIWULAN'!B179</f>
        <v>SD NEGERI 1 GETASREJO</v>
      </c>
      <c r="E184" s="71">
        <f>'PER TRIWULAN'!N179</f>
        <v>36830000</v>
      </c>
      <c r="F184" s="89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72">
        <f t="shared" si="6"/>
        <v>0</v>
      </c>
      <c r="U184" s="59">
        <f t="shared" si="7"/>
        <v>36830000</v>
      </c>
      <c r="V184" s="57">
        <f t="shared" si="8"/>
        <v>0</v>
      </c>
    </row>
    <row r="185" spans="2:22" hidden="1">
      <c r="B185" s="82">
        <f>'PER TRIWULAN'!A180</f>
        <v>175</v>
      </c>
      <c r="C185" s="69" t="str">
        <f>'PER TRIWULAN'!I180</f>
        <v xml:space="preserve"> Grobogan </v>
      </c>
      <c r="D185" s="70" t="str">
        <f>'PER TRIWULAN'!B180</f>
        <v>SD NEGERI 1 GROBOGAN</v>
      </c>
      <c r="E185" s="71">
        <f>'PER TRIWULAN'!N180</f>
        <v>33495000</v>
      </c>
      <c r="F185" s="89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72">
        <f t="shared" si="6"/>
        <v>0</v>
      </c>
      <c r="U185" s="59">
        <f t="shared" si="7"/>
        <v>33495000</v>
      </c>
      <c r="V185" s="57">
        <f t="shared" si="8"/>
        <v>0</v>
      </c>
    </row>
    <row r="186" spans="2:22" hidden="1">
      <c r="B186" s="82">
        <f>'PER TRIWULAN'!A181</f>
        <v>176</v>
      </c>
      <c r="C186" s="69" t="str">
        <f>'PER TRIWULAN'!I181</f>
        <v xml:space="preserve"> Grobogan </v>
      </c>
      <c r="D186" s="70" t="str">
        <f>'PER TRIWULAN'!B181</f>
        <v>SD NEGERI 1 JATIPOHON</v>
      </c>
      <c r="E186" s="71">
        <f>'PER TRIWULAN'!N181</f>
        <v>42920000</v>
      </c>
      <c r="F186" s="89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72">
        <f t="shared" si="6"/>
        <v>0</v>
      </c>
      <c r="U186" s="59">
        <f t="shared" si="7"/>
        <v>42920000</v>
      </c>
      <c r="V186" s="57">
        <f t="shared" si="8"/>
        <v>0</v>
      </c>
    </row>
    <row r="187" spans="2:22" hidden="1">
      <c r="B187" s="82">
        <f>'PER TRIWULAN'!A182</f>
        <v>177</v>
      </c>
      <c r="C187" s="69" t="str">
        <f>'PER TRIWULAN'!I182</f>
        <v xml:space="preserve"> Grobogan </v>
      </c>
      <c r="D187" s="70" t="str">
        <f>'PER TRIWULAN'!B182</f>
        <v>SD NEGERI 1 KARANGREJO</v>
      </c>
      <c r="E187" s="71">
        <f>'PER TRIWULAN'!N182</f>
        <v>18995000</v>
      </c>
      <c r="F187" s="89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72">
        <f t="shared" si="6"/>
        <v>0</v>
      </c>
      <c r="U187" s="59">
        <f t="shared" si="7"/>
        <v>18995000</v>
      </c>
      <c r="V187" s="57">
        <f t="shared" si="8"/>
        <v>0</v>
      </c>
    </row>
    <row r="188" spans="2:22" hidden="1">
      <c r="B188" s="82">
        <f>'PER TRIWULAN'!A183</f>
        <v>178</v>
      </c>
      <c r="C188" s="69" t="str">
        <f>'PER TRIWULAN'!I183</f>
        <v xml:space="preserve"> Grobogan </v>
      </c>
      <c r="D188" s="70" t="str">
        <f>'PER TRIWULAN'!B183</f>
        <v>SD NEGERI 1 LEBAK</v>
      </c>
      <c r="E188" s="71">
        <f>'PER TRIWULAN'!N183</f>
        <v>33785000</v>
      </c>
      <c r="F188" s="89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72">
        <f t="shared" si="6"/>
        <v>0</v>
      </c>
      <c r="U188" s="59">
        <f t="shared" si="7"/>
        <v>33785000</v>
      </c>
      <c r="V188" s="57">
        <f t="shared" si="8"/>
        <v>0</v>
      </c>
    </row>
    <row r="189" spans="2:22" hidden="1">
      <c r="B189" s="82">
        <f>'PER TRIWULAN'!A184</f>
        <v>179</v>
      </c>
      <c r="C189" s="69" t="str">
        <f>'PER TRIWULAN'!I184</f>
        <v xml:space="preserve"> Grobogan </v>
      </c>
      <c r="D189" s="70" t="str">
        <f>'PER TRIWULAN'!B184</f>
        <v>SD NEGERI 1 LEBENGJUMUK</v>
      </c>
      <c r="E189" s="71">
        <f>'PER TRIWULAN'!N184</f>
        <v>23200000</v>
      </c>
      <c r="F189" s="89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72">
        <f t="shared" si="6"/>
        <v>0</v>
      </c>
      <c r="U189" s="59">
        <f t="shared" si="7"/>
        <v>23200000</v>
      </c>
      <c r="V189" s="57">
        <f t="shared" si="8"/>
        <v>0</v>
      </c>
    </row>
    <row r="190" spans="2:22" hidden="1">
      <c r="B190" s="82">
        <f>'PER TRIWULAN'!A185</f>
        <v>180</v>
      </c>
      <c r="C190" s="69" t="str">
        <f>'PER TRIWULAN'!I185</f>
        <v xml:space="preserve"> Grobogan </v>
      </c>
      <c r="D190" s="70" t="str">
        <f>'PER TRIWULAN'!B185</f>
        <v>SD NEGERI 1 NGABENREJO</v>
      </c>
      <c r="E190" s="71">
        <f>'PER TRIWULAN'!N185</f>
        <v>14500000</v>
      </c>
      <c r="F190" s="89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72">
        <f t="shared" si="6"/>
        <v>0</v>
      </c>
      <c r="U190" s="59">
        <f t="shared" si="7"/>
        <v>14500000</v>
      </c>
      <c r="V190" s="57">
        <f t="shared" si="8"/>
        <v>0</v>
      </c>
    </row>
    <row r="191" spans="2:22" hidden="1">
      <c r="B191" s="82">
        <f>'PER TRIWULAN'!A186</f>
        <v>181</v>
      </c>
      <c r="C191" s="69" t="str">
        <f>'PER TRIWULAN'!I186</f>
        <v xml:space="preserve"> Grobogan </v>
      </c>
      <c r="D191" s="70" t="str">
        <f>'PER TRIWULAN'!B186</f>
        <v>SD NEGERI 1 PUTATSARI</v>
      </c>
      <c r="E191" s="71">
        <f>'PER TRIWULAN'!N186</f>
        <v>27405000</v>
      </c>
      <c r="F191" s="89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72">
        <f t="shared" si="6"/>
        <v>0</v>
      </c>
      <c r="U191" s="59">
        <f t="shared" si="7"/>
        <v>27405000</v>
      </c>
      <c r="V191" s="57">
        <f t="shared" si="8"/>
        <v>0</v>
      </c>
    </row>
    <row r="192" spans="2:22" hidden="1">
      <c r="B192" s="82">
        <f>'PER TRIWULAN'!A187</f>
        <v>182</v>
      </c>
      <c r="C192" s="69" t="str">
        <f>'PER TRIWULAN'!I187</f>
        <v xml:space="preserve"> Grobogan </v>
      </c>
      <c r="D192" s="70" t="str">
        <f>'PER TRIWULAN'!B187</f>
        <v>SD NEGERI 1 REJOSARI</v>
      </c>
      <c r="E192" s="71">
        <f>'PER TRIWULAN'!N187</f>
        <v>30305000</v>
      </c>
      <c r="F192" s="89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72">
        <f t="shared" si="6"/>
        <v>0</v>
      </c>
      <c r="U192" s="59">
        <f t="shared" si="7"/>
        <v>30305000</v>
      </c>
      <c r="V192" s="57">
        <f t="shared" si="8"/>
        <v>0</v>
      </c>
    </row>
    <row r="193" spans="2:22" hidden="1">
      <c r="B193" s="82">
        <f>'PER TRIWULAN'!A188</f>
        <v>183</v>
      </c>
      <c r="C193" s="69" t="str">
        <f>'PER TRIWULAN'!I188</f>
        <v xml:space="preserve"> Grobogan </v>
      </c>
      <c r="D193" s="70" t="str">
        <f>'PER TRIWULAN'!B188</f>
        <v>SD NEGERI 1 SEDAYU</v>
      </c>
      <c r="E193" s="71">
        <f>'PER TRIWULAN'!N188</f>
        <v>20880000</v>
      </c>
      <c r="F193" s="89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72">
        <f t="shared" si="6"/>
        <v>0</v>
      </c>
      <c r="U193" s="59">
        <f t="shared" si="7"/>
        <v>20880000</v>
      </c>
      <c r="V193" s="57">
        <f t="shared" si="8"/>
        <v>0</v>
      </c>
    </row>
    <row r="194" spans="2:22" hidden="1">
      <c r="B194" s="82">
        <f>'PER TRIWULAN'!A189</f>
        <v>184</v>
      </c>
      <c r="C194" s="69" t="str">
        <f>'PER TRIWULAN'!I189</f>
        <v xml:space="preserve"> Grobogan </v>
      </c>
      <c r="D194" s="70" t="str">
        <f>'PER TRIWULAN'!B189</f>
        <v>SD NEGERI 1 TANGGUNGHARJO</v>
      </c>
      <c r="E194" s="71">
        <f>'PER TRIWULAN'!N189</f>
        <v>16095000</v>
      </c>
      <c r="F194" s="89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72">
        <f t="shared" si="6"/>
        <v>0</v>
      </c>
      <c r="U194" s="59">
        <f t="shared" si="7"/>
        <v>16095000</v>
      </c>
      <c r="V194" s="57">
        <f t="shared" si="8"/>
        <v>0</v>
      </c>
    </row>
    <row r="195" spans="2:22" hidden="1">
      <c r="B195" s="82">
        <f>'PER TRIWULAN'!A190</f>
        <v>185</v>
      </c>
      <c r="C195" s="69" t="str">
        <f>'PER TRIWULAN'!I190</f>
        <v xml:space="preserve"> Grobogan </v>
      </c>
      <c r="D195" s="70" t="str">
        <f>'PER TRIWULAN'!B190</f>
        <v>SD NEGERI 1 TEGUHAN</v>
      </c>
      <c r="E195" s="71">
        <f>'PER TRIWULAN'!N190</f>
        <v>19720000</v>
      </c>
      <c r="F195" s="89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72">
        <f t="shared" si="6"/>
        <v>0</v>
      </c>
      <c r="U195" s="59">
        <f t="shared" si="7"/>
        <v>19720000</v>
      </c>
      <c r="V195" s="57">
        <f t="shared" si="8"/>
        <v>0</v>
      </c>
    </row>
    <row r="196" spans="2:22" hidden="1">
      <c r="B196" s="82">
        <f>'PER TRIWULAN'!A191</f>
        <v>186</v>
      </c>
      <c r="C196" s="69" t="str">
        <f>'PER TRIWULAN'!I191</f>
        <v xml:space="preserve"> Grobogan </v>
      </c>
      <c r="D196" s="70" t="str">
        <f>'PER TRIWULAN'!B191</f>
        <v>SD NEGERI 2 GROBOGAN</v>
      </c>
      <c r="E196" s="71">
        <f>'PER TRIWULAN'!N191</f>
        <v>23925000</v>
      </c>
      <c r="F196" s="89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72">
        <f t="shared" si="6"/>
        <v>0</v>
      </c>
      <c r="U196" s="59">
        <f t="shared" si="7"/>
        <v>23925000</v>
      </c>
      <c r="V196" s="57">
        <f t="shared" si="8"/>
        <v>0</v>
      </c>
    </row>
    <row r="197" spans="2:22" hidden="1">
      <c r="B197" s="82">
        <f>'PER TRIWULAN'!A192</f>
        <v>187</v>
      </c>
      <c r="C197" s="69" t="str">
        <f>'PER TRIWULAN'!I192</f>
        <v xml:space="preserve"> Grobogan </v>
      </c>
      <c r="D197" s="70" t="str">
        <f>'PER TRIWULAN'!B192</f>
        <v>SD NEGERI 2 JATIPOHON</v>
      </c>
      <c r="E197" s="71">
        <f>'PER TRIWULAN'!N192</f>
        <v>23345000</v>
      </c>
      <c r="F197" s="89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72">
        <f t="shared" si="6"/>
        <v>0</v>
      </c>
      <c r="U197" s="59">
        <f t="shared" si="7"/>
        <v>23345000</v>
      </c>
      <c r="V197" s="57">
        <f t="shared" si="8"/>
        <v>0</v>
      </c>
    </row>
    <row r="198" spans="2:22" hidden="1">
      <c r="B198" s="82">
        <f>'PER TRIWULAN'!A193</f>
        <v>188</v>
      </c>
      <c r="C198" s="69" t="str">
        <f>'PER TRIWULAN'!I193</f>
        <v xml:space="preserve"> Grobogan </v>
      </c>
      <c r="D198" s="70" t="str">
        <f>'PER TRIWULAN'!B193</f>
        <v>SD NEGERI 2 LEBAK</v>
      </c>
      <c r="E198" s="71">
        <f>'PER TRIWULAN'!N193</f>
        <v>23780000</v>
      </c>
      <c r="F198" s="89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72">
        <f t="shared" si="6"/>
        <v>0</v>
      </c>
      <c r="U198" s="59">
        <f t="shared" si="7"/>
        <v>23780000</v>
      </c>
      <c r="V198" s="57">
        <f t="shared" si="8"/>
        <v>0</v>
      </c>
    </row>
    <row r="199" spans="2:22" hidden="1">
      <c r="B199" s="82">
        <f>'PER TRIWULAN'!A194</f>
        <v>189</v>
      </c>
      <c r="C199" s="69" t="str">
        <f>'PER TRIWULAN'!I194</f>
        <v xml:space="preserve"> Grobogan </v>
      </c>
      <c r="D199" s="70" t="str">
        <f>'PER TRIWULAN'!B194</f>
        <v>SD NEGERI 2 LEBENGJUMUK</v>
      </c>
      <c r="E199" s="71">
        <f>'PER TRIWULAN'!N194</f>
        <v>12180000</v>
      </c>
      <c r="F199" s="89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72">
        <f t="shared" si="6"/>
        <v>0</v>
      </c>
      <c r="U199" s="59">
        <f t="shared" si="7"/>
        <v>12180000</v>
      </c>
      <c r="V199" s="57">
        <f t="shared" si="8"/>
        <v>0</v>
      </c>
    </row>
    <row r="200" spans="2:22" hidden="1">
      <c r="B200" s="82">
        <f>'PER TRIWULAN'!A195</f>
        <v>190</v>
      </c>
      <c r="C200" s="69" t="str">
        <f>'PER TRIWULAN'!I195</f>
        <v xml:space="preserve"> Grobogan </v>
      </c>
      <c r="D200" s="70" t="str">
        <f>'PER TRIWULAN'!B195</f>
        <v>SD NEGERI 2 NGABENREJO</v>
      </c>
      <c r="E200" s="71">
        <f>'PER TRIWULAN'!N195</f>
        <v>20735000</v>
      </c>
      <c r="F200" s="89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72">
        <f t="shared" si="6"/>
        <v>0</v>
      </c>
      <c r="U200" s="59">
        <f t="shared" si="7"/>
        <v>20735000</v>
      </c>
      <c r="V200" s="57">
        <f t="shared" si="8"/>
        <v>0</v>
      </c>
    </row>
    <row r="201" spans="2:22" hidden="1">
      <c r="B201" s="82">
        <f>'PER TRIWULAN'!A196</f>
        <v>191</v>
      </c>
      <c r="C201" s="69" t="str">
        <f>'PER TRIWULAN'!I196</f>
        <v xml:space="preserve"> Grobogan </v>
      </c>
      <c r="D201" s="70" t="str">
        <f>'PER TRIWULAN'!B196</f>
        <v>SD NEGERI 2 PUTATSARI</v>
      </c>
      <c r="E201" s="71">
        <f>'PER TRIWULAN'!N196</f>
        <v>23490000</v>
      </c>
      <c r="F201" s="89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72">
        <f t="shared" si="6"/>
        <v>0</v>
      </c>
      <c r="U201" s="59">
        <f t="shared" si="7"/>
        <v>23490000</v>
      </c>
      <c r="V201" s="57">
        <f t="shared" si="8"/>
        <v>0</v>
      </c>
    </row>
    <row r="202" spans="2:22" hidden="1">
      <c r="B202" s="82">
        <f>'PER TRIWULAN'!A197</f>
        <v>192</v>
      </c>
      <c r="C202" s="69" t="str">
        <f>'PER TRIWULAN'!I197</f>
        <v xml:space="preserve"> Grobogan </v>
      </c>
      <c r="D202" s="70" t="str">
        <f>'PER TRIWULAN'!B197</f>
        <v>SD NEGERI 2 REJOSARI</v>
      </c>
      <c r="E202" s="71">
        <f>'PER TRIWULAN'!N197</f>
        <v>22910000</v>
      </c>
      <c r="F202" s="89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72">
        <f t="shared" si="6"/>
        <v>0</v>
      </c>
      <c r="U202" s="59">
        <f t="shared" si="7"/>
        <v>22910000</v>
      </c>
      <c r="V202" s="57">
        <f t="shared" si="8"/>
        <v>0</v>
      </c>
    </row>
    <row r="203" spans="2:22" hidden="1">
      <c r="B203" s="82">
        <f>'PER TRIWULAN'!A198</f>
        <v>193</v>
      </c>
      <c r="C203" s="69" t="str">
        <f>'PER TRIWULAN'!I198</f>
        <v xml:space="preserve"> Grobogan </v>
      </c>
      <c r="D203" s="70" t="str">
        <f>'PER TRIWULAN'!B198</f>
        <v>SD NEGERI 2 SEDAYU</v>
      </c>
      <c r="E203" s="71">
        <f>'PER TRIWULAN'!N198</f>
        <v>20300000</v>
      </c>
      <c r="F203" s="89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72">
        <f t="shared" si="6"/>
        <v>0</v>
      </c>
      <c r="U203" s="59">
        <f t="shared" si="7"/>
        <v>20300000</v>
      </c>
      <c r="V203" s="57">
        <f t="shared" si="8"/>
        <v>0</v>
      </c>
    </row>
    <row r="204" spans="2:22" hidden="1">
      <c r="B204" s="82">
        <f>'PER TRIWULAN'!A199</f>
        <v>194</v>
      </c>
      <c r="C204" s="69" t="str">
        <f>'PER TRIWULAN'!I199</f>
        <v xml:space="preserve"> Grobogan </v>
      </c>
      <c r="D204" s="70" t="str">
        <f>'PER TRIWULAN'!B199</f>
        <v>SD NEGERI 2 TANGGUNGHARJO</v>
      </c>
      <c r="E204" s="71">
        <f>'PER TRIWULAN'!N199</f>
        <v>37120000</v>
      </c>
      <c r="F204" s="89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72">
        <f t="shared" ref="T204:T267" si="9">SUM(G204:S204)</f>
        <v>0</v>
      </c>
      <c r="U204" s="59">
        <f t="shared" ref="U204:U267" si="10">E204-F204</f>
        <v>37120000</v>
      </c>
      <c r="V204" s="57">
        <f t="shared" ref="V204:V267" si="11">F204-T204</f>
        <v>0</v>
      </c>
    </row>
    <row r="205" spans="2:22" hidden="1">
      <c r="B205" s="82">
        <f>'PER TRIWULAN'!A200</f>
        <v>195</v>
      </c>
      <c r="C205" s="69" t="str">
        <f>'PER TRIWULAN'!I200</f>
        <v xml:space="preserve"> Grobogan </v>
      </c>
      <c r="D205" s="70" t="str">
        <f>'PER TRIWULAN'!B200</f>
        <v>SD NEGERI 2 TEGUHAN</v>
      </c>
      <c r="E205" s="71">
        <f>'PER TRIWULAN'!N200</f>
        <v>29725000</v>
      </c>
      <c r="F205" s="89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72">
        <f t="shared" si="9"/>
        <v>0</v>
      </c>
      <c r="U205" s="59">
        <f t="shared" si="10"/>
        <v>29725000</v>
      </c>
      <c r="V205" s="57">
        <f t="shared" si="11"/>
        <v>0</v>
      </c>
    </row>
    <row r="206" spans="2:22" hidden="1">
      <c r="B206" s="82">
        <f>'PER TRIWULAN'!A201</f>
        <v>196</v>
      </c>
      <c r="C206" s="69" t="str">
        <f>'PER TRIWULAN'!I201</f>
        <v xml:space="preserve"> Grobogan </v>
      </c>
      <c r="D206" s="70" t="str">
        <f>'PER TRIWULAN'!B201</f>
        <v>SD NEGERI 3 GETASREJO</v>
      </c>
      <c r="E206" s="71">
        <f>'PER TRIWULAN'!N201</f>
        <v>19865000</v>
      </c>
      <c r="F206" s="89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72">
        <f t="shared" si="9"/>
        <v>0</v>
      </c>
      <c r="U206" s="59">
        <f t="shared" si="10"/>
        <v>19865000</v>
      </c>
      <c r="V206" s="57">
        <f t="shared" si="11"/>
        <v>0</v>
      </c>
    </row>
    <row r="207" spans="2:22" hidden="1">
      <c r="B207" s="82">
        <f>'PER TRIWULAN'!A202</f>
        <v>197</v>
      </c>
      <c r="C207" s="69" t="str">
        <f>'PER TRIWULAN'!I202</f>
        <v xml:space="preserve"> Grobogan </v>
      </c>
      <c r="D207" s="70" t="str">
        <f>'PER TRIWULAN'!B202</f>
        <v>SD NEGERI 3 GROBOGAN</v>
      </c>
      <c r="E207" s="71">
        <f>'PER TRIWULAN'!N202</f>
        <v>25665000</v>
      </c>
      <c r="F207" s="89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72">
        <f t="shared" si="9"/>
        <v>0</v>
      </c>
      <c r="U207" s="59">
        <f t="shared" si="10"/>
        <v>25665000</v>
      </c>
      <c r="V207" s="57">
        <f t="shared" si="11"/>
        <v>0</v>
      </c>
    </row>
    <row r="208" spans="2:22" hidden="1">
      <c r="B208" s="82">
        <f>'PER TRIWULAN'!A203</f>
        <v>198</v>
      </c>
      <c r="C208" s="69" t="str">
        <f>'PER TRIWULAN'!I203</f>
        <v xml:space="preserve"> Grobogan </v>
      </c>
      <c r="D208" s="70" t="str">
        <f>'PER TRIWULAN'!B203</f>
        <v>SD NEGERI 3 JATIPOHON</v>
      </c>
      <c r="E208" s="71">
        <f>'PER TRIWULAN'!N203</f>
        <v>30595000</v>
      </c>
      <c r="F208" s="89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72">
        <f t="shared" si="9"/>
        <v>0</v>
      </c>
      <c r="U208" s="59">
        <f t="shared" si="10"/>
        <v>30595000</v>
      </c>
      <c r="V208" s="57">
        <f t="shared" si="11"/>
        <v>0</v>
      </c>
    </row>
    <row r="209" spans="2:22" hidden="1">
      <c r="B209" s="82">
        <f>'PER TRIWULAN'!A204</f>
        <v>199</v>
      </c>
      <c r="C209" s="69" t="str">
        <f>'PER TRIWULAN'!I204</f>
        <v xml:space="preserve"> Grobogan </v>
      </c>
      <c r="D209" s="70" t="str">
        <f>'PER TRIWULAN'!B204</f>
        <v>SD NEGERI 3 KARANGREJO</v>
      </c>
      <c r="E209" s="71">
        <f>'PER TRIWULAN'!N204</f>
        <v>16530000</v>
      </c>
      <c r="F209" s="89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72">
        <f t="shared" si="9"/>
        <v>0</v>
      </c>
      <c r="U209" s="59">
        <f t="shared" si="10"/>
        <v>16530000</v>
      </c>
      <c r="V209" s="57">
        <f t="shared" si="11"/>
        <v>0</v>
      </c>
    </row>
    <row r="210" spans="2:22" hidden="1">
      <c r="B210" s="82">
        <f>'PER TRIWULAN'!A205</f>
        <v>200</v>
      </c>
      <c r="C210" s="69" t="str">
        <f>'PER TRIWULAN'!I205</f>
        <v xml:space="preserve"> Grobogan </v>
      </c>
      <c r="D210" s="70" t="str">
        <f>'PER TRIWULAN'!B205</f>
        <v>SD NEGERI 3 LEBAK</v>
      </c>
      <c r="E210" s="71">
        <f>'PER TRIWULAN'!N205</f>
        <v>30450000</v>
      </c>
      <c r="F210" s="89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72">
        <f t="shared" si="9"/>
        <v>0</v>
      </c>
      <c r="U210" s="59">
        <f t="shared" si="10"/>
        <v>30450000</v>
      </c>
      <c r="V210" s="57">
        <f t="shared" si="11"/>
        <v>0</v>
      </c>
    </row>
    <row r="211" spans="2:22" hidden="1">
      <c r="B211" s="82">
        <f>'PER TRIWULAN'!A206</f>
        <v>201</v>
      </c>
      <c r="C211" s="69" t="str">
        <f>'PER TRIWULAN'!I206</f>
        <v xml:space="preserve"> Grobogan </v>
      </c>
      <c r="D211" s="70" t="str">
        <f>'PER TRIWULAN'!B206</f>
        <v>SD NEGERI 3 NGABENREJO</v>
      </c>
      <c r="E211" s="71">
        <f>'PER TRIWULAN'!N206</f>
        <v>20880000</v>
      </c>
      <c r="F211" s="89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72">
        <f t="shared" si="9"/>
        <v>0</v>
      </c>
      <c r="U211" s="59">
        <f t="shared" si="10"/>
        <v>20880000</v>
      </c>
      <c r="V211" s="57">
        <f t="shared" si="11"/>
        <v>0</v>
      </c>
    </row>
    <row r="212" spans="2:22" hidden="1">
      <c r="B212" s="82">
        <f>'PER TRIWULAN'!A207</f>
        <v>202</v>
      </c>
      <c r="C212" s="69" t="str">
        <f>'PER TRIWULAN'!I207</f>
        <v xml:space="preserve"> Grobogan </v>
      </c>
      <c r="D212" s="70" t="str">
        <f>'PER TRIWULAN'!B207</f>
        <v>SD NEGERI 3 PUTATSARI</v>
      </c>
      <c r="E212" s="71">
        <f>'PER TRIWULAN'!N207</f>
        <v>26245000</v>
      </c>
      <c r="F212" s="89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72">
        <f t="shared" si="9"/>
        <v>0</v>
      </c>
      <c r="U212" s="59">
        <f t="shared" si="10"/>
        <v>26245000</v>
      </c>
      <c r="V212" s="57">
        <f t="shared" si="11"/>
        <v>0</v>
      </c>
    </row>
    <row r="213" spans="2:22" hidden="1">
      <c r="B213" s="82">
        <f>'PER TRIWULAN'!A208</f>
        <v>203</v>
      </c>
      <c r="C213" s="69" t="str">
        <f>'PER TRIWULAN'!I208</f>
        <v xml:space="preserve"> Grobogan </v>
      </c>
      <c r="D213" s="70" t="str">
        <f>'PER TRIWULAN'!B208</f>
        <v>SD NEGERI 3 REJOSARI</v>
      </c>
      <c r="E213" s="71">
        <f>'PER TRIWULAN'!N208</f>
        <v>27405000</v>
      </c>
      <c r="F213" s="89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72">
        <f t="shared" si="9"/>
        <v>0</v>
      </c>
      <c r="U213" s="59">
        <f t="shared" si="10"/>
        <v>27405000</v>
      </c>
      <c r="V213" s="57">
        <f t="shared" si="11"/>
        <v>0</v>
      </c>
    </row>
    <row r="214" spans="2:22" hidden="1">
      <c r="B214" s="82">
        <f>'PER TRIWULAN'!A209</f>
        <v>204</v>
      </c>
      <c r="C214" s="69" t="str">
        <f>'PER TRIWULAN'!I209</f>
        <v xml:space="preserve"> Grobogan </v>
      </c>
      <c r="D214" s="70" t="str">
        <f>'PER TRIWULAN'!B209</f>
        <v>SD NEGERI 3 SEDAYU</v>
      </c>
      <c r="E214" s="71">
        <f>'PER TRIWULAN'!N209</f>
        <v>17545000</v>
      </c>
      <c r="F214" s="89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72">
        <f t="shared" si="9"/>
        <v>0</v>
      </c>
      <c r="U214" s="59">
        <f t="shared" si="10"/>
        <v>17545000</v>
      </c>
      <c r="V214" s="57">
        <f t="shared" si="11"/>
        <v>0</v>
      </c>
    </row>
    <row r="215" spans="2:22" hidden="1">
      <c r="B215" s="82">
        <f>'PER TRIWULAN'!A210</f>
        <v>205</v>
      </c>
      <c r="C215" s="69" t="str">
        <f>'PER TRIWULAN'!I210</f>
        <v xml:space="preserve"> Grobogan </v>
      </c>
      <c r="D215" s="70" t="str">
        <f>'PER TRIWULAN'!B210</f>
        <v>SD NEGERI 3 TANGGUNGHARJO</v>
      </c>
      <c r="E215" s="71">
        <f>'PER TRIWULAN'!N210</f>
        <v>28855000</v>
      </c>
      <c r="F215" s="89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72">
        <f t="shared" si="9"/>
        <v>0</v>
      </c>
      <c r="U215" s="59">
        <f t="shared" si="10"/>
        <v>28855000</v>
      </c>
      <c r="V215" s="57">
        <f t="shared" si="11"/>
        <v>0</v>
      </c>
    </row>
    <row r="216" spans="2:22" hidden="1">
      <c r="B216" s="82">
        <f>'PER TRIWULAN'!A211</f>
        <v>206</v>
      </c>
      <c r="C216" s="69" t="str">
        <f>'PER TRIWULAN'!I211</f>
        <v xml:space="preserve"> Grobogan </v>
      </c>
      <c r="D216" s="70" t="str">
        <f>'PER TRIWULAN'!B211</f>
        <v>SD NEGERI 3 TEGUHAN</v>
      </c>
      <c r="E216" s="71">
        <f>'PER TRIWULAN'!N211</f>
        <v>31755000</v>
      </c>
      <c r="F216" s="89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72">
        <f t="shared" si="9"/>
        <v>0</v>
      </c>
      <c r="U216" s="59">
        <f t="shared" si="10"/>
        <v>31755000</v>
      </c>
      <c r="V216" s="57">
        <f t="shared" si="11"/>
        <v>0</v>
      </c>
    </row>
    <row r="217" spans="2:22" hidden="1">
      <c r="B217" s="82">
        <f>'PER TRIWULAN'!A212</f>
        <v>207</v>
      </c>
      <c r="C217" s="69" t="str">
        <f>'PER TRIWULAN'!I212</f>
        <v xml:space="preserve"> Grobogan </v>
      </c>
      <c r="D217" s="70" t="str">
        <f>'PER TRIWULAN'!B212</f>
        <v>SD NEGERI 4 GROBOGAN</v>
      </c>
      <c r="E217" s="71">
        <f>'PER TRIWULAN'!N212</f>
        <v>22475000</v>
      </c>
      <c r="F217" s="89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72">
        <f t="shared" si="9"/>
        <v>0</v>
      </c>
      <c r="U217" s="59">
        <f t="shared" si="10"/>
        <v>22475000</v>
      </c>
      <c r="V217" s="57">
        <f t="shared" si="11"/>
        <v>0</v>
      </c>
    </row>
    <row r="218" spans="2:22" hidden="1">
      <c r="B218" s="82">
        <f>'PER TRIWULAN'!A213</f>
        <v>208</v>
      </c>
      <c r="C218" s="69" t="str">
        <f>'PER TRIWULAN'!I213</f>
        <v xml:space="preserve"> Grobogan </v>
      </c>
      <c r="D218" s="70" t="str">
        <f>'PER TRIWULAN'!B213</f>
        <v>SD NEGERI 4 KARANGREJO</v>
      </c>
      <c r="E218" s="71">
        <f>'PER TRIWULAN'!N213</f>
        <v>28565000</v>
      </c>
      <c r="F218" s="89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72">
        <f t="shared" si="9"/>
        <v>0</v>
      </c>
      <c r="U218" s="59">
        <f t="shared" si="10"/>
        <v>28565000</v>
      </c>
      <c r="V218" s="57">
        <f t="shared" si="11"/>
        <v>0</v>
      </c>
    </row>
    <row r="219" spans="2:22" hidden="1">
      <c r="B219" s="82">
        <f>'PER TRIWULAN'!A214</f>
        <v>209</v>
      </c>
      <c r="C219" s="69" t="str">
        <f>'PER TRIWULAN'!I214</f>
        <v xml:space="preserve"> Grobogan </v>
      </c>
      <c r="D219" s="70" t="str">
        <f>'PER TRIWULAN'!B214</f>
        <v>SD NEGERI 4 LEBAK</v>
      </c>
      <c r="E219" s="71">
        <f>'PER TRIWULAN'!N214</f>
        <v>16240000</v>
      </c>
      <c r="F219" s="89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72">
        <f t="shared" si="9"/>
        <v>0</v>
      </c>
      <c r="U219" s="59">
        <f t="shared" si="10"/>
        <v>16240000</v>
      </c>
      <c r="V219" s="57">
        <f t="shared" si="11"/>
        <v>0</v>
      </c>
    </row>
    <row r="220" spans="2:22" hidden="1">
      <c r="B220" s="82">
        <f>'PER TRIWULAN'!A215</f>
        <v>210</v>
      </c>
      <c r="C220" s="69" t="str">
        <f>'PER TRIWULAN'!I215</f>
        <v xml:space="preserve"> Grobogan </v>
      </c>
      <c r="D220" s="70" t="str">
        <f>'PER TRIWULAN'!B215</f>
        <v>SD NEGERI 4 PUTATSARI</v>
      </c>
      <c r="E220" s="71">
        <f>'PER TRIWULAN'!N215</f>
        <v>19140000</v>
      </c>
      <c r="F220" s="89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72">
        <f t="shared" si="9"/>
        <v>0</v>
      </c>
      <c r="U220" s="59">
        <f t="shared" si="10"/>
        <v>19140000</v>
      </c>
      <c r="V220" s="57">
        <f t="shared" si="11"/>
        <v>0</v>
      </c>
    </row>
    <row r="221" spans="2:22" hidden="1">
      <c r="B221" s="82">
        <f>'PER TRIWULAN'!A216</f>
        <v>211</v>
      </c>
      <c r="C221" s="69" t="str">
        <f>'PER TRIWULAN'!I216</f>
        <v xml:space="preserve"> Grobogan </v>
      </c>
      <c r="D221" s="70" t="str">
        <f>'PER TRIWULAN'!B216</f>
        <v>SD NEGERI 4 TANGGUNGHARJO</v>
      </c>
      <c r="E221" s="71">
        <f>'PER TRIWULAN'!N216</f>
        <v>22330000</v>
      </c>
      <c r="F221" s="89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72">
        <f t="shared" si="9"/>
        <v>0</v>
      </c>
      <c r="U221" s="59">
        <f t="shared" si="10"/>
        <v>22330000</v>
      </c>
      <c r="V221" s="57">
        <f t="shared" si="11"/>
        <v>0</v>
      </c>
    </row>
    <row r="222" spans="2:22" hidden="1">
      <c r="B222" s="82">
        <f>'PER TRIWULAN'!A217</f>
        <v>212</v>
      </c>
      <c r="C222" s="69" t="str">
        <f>'PER TRIWULAN'!I217</f>
        <v xml:space="preserve"> Grobogan </v>
      </c>
      <c r="D222" s="70" t="str">
        <f>'PER TRIWULAN'!B217</f>
        <v>SD NEGERI 5 KARANGREJO</v>
      </c>
      <c r="E222" s="71">
        <f>'PER TRIWULAN'!N217</f>
        <v>14935000</v>
      </c>
      <c r="F222" s="89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72">
        <f t="shared" si="9"/>
        <v>0</v>
      </c>
      <c r="U222" s="59">
        <f t="shared" si="10"/>
        <v>14935000</v>
      </c>
      <c r="V222" s="57">
        <f t="shared" si="11"/>
        <v>0</v>
      </c>
    </row>
    <row r="223" spans="2:22" hidden="1">
      <c r="B223" s="82">
        <f>'PER TRIWULAN'!A218</f>
        <v>213</v>
      </c>
      <c r="C223" s="69" t="str">
        <f>'PER TRIWULAN'!I218</f>
        <v xml:space="preserve"> Grobogan </v>
      </c>
      <c r="D223" s="70" t="str">
        <f>'PER TRIWULAN'!B218</f>
        <v>SD NEGERI 5 LEBAK</v>
      </c>
      <c r="E223" s="71">
        <f>'PER TRIWULAN'!N218</f>
        <v>31900000</v>
      </c>
      <c r="F223" s="89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72">
        <f t="shared" si="9"/>
        <v>0</v>
      </c>
      <c r="U223" s="59">
        <f t="shared" si="10"/>
        <v>31900000</v>
      </c>
      <c r="V223" s="57">
        <f t="shared" si="11"/>
        <v>0</v>
      </c>
    </row>
    <row r="224" spans="2:22" hidden="1">
      <c r="B224" s="82">
        <f>'PER TRIWULAN'!A219</f>
        <v>214</v>
      </c>
      <c r="C224" s="69" t="str">
        <f>'PER TRIWULAN'!I219</f>
        <v xml:space="preserve"> Grobogan </v>
      </c>
      <c r="D224" s="70" t="str">
        <f>'PER TRIWULAN'!B219</f>
        <v>SD NEGERI 5 PUTATSARI</v>
      </c>
      <c r="E224" s="71">
        <f>'PER TRIWULAN'!N219</f>
        <v>38715000</v>
      </c>
      <c r="F224" s="89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72">
        <f t="shared" si="9"/>
        <v>0</v>
      </c>
      <c r="U224" s="59">
        <f t="shared" si="10"/>
        <v>38715000</v>
      </c>
      <c r="V224" s="57">
        <f t="shared" si="11"/>
        <v>0</v>
      </c>
    </row>
    <row r="225" spans="2:22" hidden="1">
      <c r="B225" s="82">
        <f>'PER TRIWULAN'!A220</f>
        <v>215</v>
      </c>
      <c r="C225" s="69" t="str">
        <f>'PER TRIWULAN'!I220</f>
        <v xml:space="preserve"> Grobogan </v>
      </c>
      <c r="D225" s="70" t="str">
        <f>'PER TRIWULAN'!B220</f>
        <v>SD NEGERI 6 PUTATSARI</v>
      </c>
      <c r="E225" s="71">
        <f>'PER TRIWULAN'!N220</f>
        <v>25375000</v>
      </c>
      <c r="F225" s="89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72">
        <f t="shared" si="9"/>
        <v>0</v>
      </c>
      <c r="U225" s="59">
        <f t="shared" si="10"/>
        <v>25375000</v>
      </c>
      <c r="V225" s="57">
        <f t="shared" si="11"/>
        <v>0</v>
      </c>
    </row>
    <row r="226" spans="2:22" hidden="1">
      <c r="B226" s="82">
        <f>'PER TRIWULAN'!A221</f>
        <v>216</v>
      </c>
      <c r="C226" s="69" t="str">
        <f>'PER TRIWULAN'!I221</f>
        <v xml:space="preserve"> Gubug </v>
      </c>
      <c r="D226" s="70" t="str">
        <f>'PER TRIWULAN'!B221</f>
        <v>SD NEGERI 4 KUWARON</v>
      </c>
      <c r="E226" s="71">
        <f>'PER TRIWULAN'!N221</f>
        <v>22185000</v>
      </c>
      <c r="F226" s="89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72">
        <f t="shared" si="9"/>
        <v>0</v>
      </c>
      <c r="U226" s="59">
        <f t="shared" si="10"/>
        <v>22185000</v>
      </c>
      <c r="V226" s="57">
        <f t="shared" si="11"/>
        <v>0</v>
      </c>
    </row>
    <row r="227" spans="2:22" hidden="1">
      <c r="B227" s="82">
        <f>'PER TRIWULAN'!A222</f>
        <v>217</v>
      </c>
      <c r="C227" s="69" t="str">
        <f>'PER TRIWULAN'!I222</f>
        <v xml:space="preserve"> Gubug </v>
      </c>
      <c r="D227" s="70" t="str">
        <f>'PER TRIWULAN'!B222</f>
        <v>SD NEGERI 1 BATURAGUNG</v>
      </c>
      <c r="E227" s="71">
        <f>'PER TRIWULAN'!N222</f>
        <v>33060000</v>
      </c>
      <c r="F227" s="89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72">
        <f t="shared" si="9"/>
        <v>0</v>
      </c>
      <c r="U227" s="59">
        <f t="shared" si="10"/>
        <v>33060000</v>
      </c>
      <c r="V227" s="57">
        <f t="shared" si="11"/>
        <v>0</v>
      </c>
    </row>
    <row r="228" spans="2:22" hidden="1">
      <c r="B228" s="82">
        <f>'PER TRIWULAN'!A223</f>
        <v>218</v>
      </c>
      <c r="C228" s="69" t="str">
        <f>'PER TRIWULAN'!I223</f>
        <v xml:space="preserve"> Gubug </v>
      </c>
      <c r="D228" s="70" t="str">
        <f>'PER TRIWULAN'!B223</f>
        <v>SD NEGERI 1 GINGGANGTANI</v>
      </c>
      <c r="E228" s="71">
        <f>'PER TRIWULAN'!N223</f>
        <v>14355000</v>
      </c>
      <c r="F228" s="89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72">
        <f t="shared" si="9"/>
        <v>0</v>
      </c>
      <c r="U228" s="59">
        <f t="shared" si="10"/>
        <v>14355000</v>
      </c>
      <c r="V228" s="57">
        <f t="shared" si="11"/>
        <v>0</v>
      </c>
    </row>
    <row r="229" spans="2:22" hidden="1">
      <c r="B229" s="82">
        <f>'PER TRIWULAN'!A224</f>
        <v>219</v>
      </c>
      <c r="C229" s="69" t="str">
        <f>'PER TRIWULAN'!I224</f>
        <v xml:space="preserve"> Gubug </v>
      </c>
      <c r="D229" s="70" t="str">
        <f>'PER TRIWULAN'!B224</f>
        <v>SD NEGERI 1 GUBUG</v>
      </c>
      <c r="E229" s="71">
        <f>'PER TRIWULAN'!N224</f>
        <v>39295000</v>
      </c>
      <c r="F229" s="89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72">
        <f t="shared" si="9"/>
        <v>0</v>
      </c>
      <c r="U229" s="59">
        <f t="shared" si="10"/>
        <v>39295000</v>
      </c>
      <c r="V229" s="57">
        <f t="shared" si="11"/>
        <v>0</v>
      </c>
    </row>
    <row r="230" spans="2:22" hidden="1">
      <c r="B230" s="82">
        <f>'PER TRIWULAN'!A225</f>
        <v>220</v>
      </c>
      <c r="C230" s="69" t="str">
        <f>'PER TRIWULAN'!I225</f>
        <v xml:space="preserve"> Gubug </v>
      </c>
      <c r="D230" s="70" t="str">
        <f>'PER TRIWULAN'!B225</f>
        <v>SD NEGERI 1 JEKETRO</v>
      </c>
      <c r="E230" s="71">
        <f>'PER TRIWULAN'!N225</f>
        <v>29145000</v>
      </c>
      <c r="F230" s="89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72">
        <f t="shared" si="9"/>
        <v>0</v>
      </c>
      <c r="U230" s="59">
        <f t="shared" si="10"/>
        <v>29145000</v>
      </c>
      <c r="V230" s="57">
        <f t="shared" si="11"/>
        <v>0</v>
      </c>
    </row>
    <row r="231" spans="2:22" hidden="1">
      <c r="B231" s="82">
        <f>'PER TRIWULAN'!A226</f>
        <v>221</v>
      </c>
      <c r="C231" s="69" t="str">
        <f>'PER TRIWULAN'!I226</f>
        <v xml:space="preserve"> Gubug </v>
      </c>
      <c r="D231" s="70" t="str">
        <f>'PER TRIWULAN'!B226</f>
        <v>SD NEGERI 1 KEMIRI</v>
      </c>
      <c r="E231" s="71">
        <f>'PER TRIWULAN'!N226</f>
        <v>14065000</v>
      </c>
      <c r="F231" s="89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72">
        <f t="shared" si="9"/>
        <v>0</v>
      </c>
      <c r="U231" s="59">
        <f t="shared" si="10"/>
        <v>14065000</v>
      </c>
      <c r="V231" s="57">
        <f t="shared" si="11"/>
        <v>0</v>
      </c>
    </row>
    <row r="232" spans="2:22" hidden="1">
      <c r="B232" s="82">
        <f>'PER TRIWULAN'!A227</f>
        <v>222</v>
      </c>
      <c r="C232" s="69" t="str">
        <f>'PER TRIWULAN'!I227</f>
        <v xml:space="preserve"> Gubug </v>
      </c>
      <c r="D232" s="70" t="str">
        <f>'PER TRIWULAN'!B227</f>
        <v>SD NEGERI 1 KUNJENG</v>
      </c>
      <c r="E232" s="71">
        <f>'PER TRIWULAN'!N227</f>
        <v>31755000</v>
      </c>
      <c r="F232" s="89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72">
        <f t="shared" si="9"/>
        <v>0</v>
      </c>
      <c r="U232" s="59">
        <f t="shared" si="10"/>
        <v>31755000</v>
      </c>
      <c r="V232" s="57">
        <f t="shared" si="11"/>
        <v>0</v>
      </c>
    </row>
    <row r="233" spans="2:22" hidden="1">
      <c r="B233" s="82">
        <f>'PER TRIWULAN'!A228</f>
        <v>223</v>
      </c>
      <c r="C233" s="69" t="str">
        <f>'PER TRIWULAN'!I228</f>
        <v xml:space="preserve"> Gubug </v>
      </c>
      <c r="D233" s="70" t="str">
        <f>'PER TRIWULAN'!B228</f>
        <v>SD NEGERI 1 KUWARON</v>
      </c>
      <c r="E233" s="71">
        <f>'PER TRIWULAN'!N228</f>
        <v>35815000</v>
      </c>
      <c r="F233" s="89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72">
        <f t="shared" si="9"/>
        <v>0</v>
      </c>
      <c r="U233" s="59">
        <f t="shared" si="10"/>
        <v>35815000</v>
      </c>
      <c r="V233" s="57">
        <f t="shared" si="11"/>
        <v>0</v>
      </c>
    </row>
    <row r="234" spans="2:22" hidden="1">
      <c r="B234" s="82">
        <f>'PER TRIWULAN'!A229</f>
        <v>224</v>
      </c>
      <c r="C234" s="69" t="str">
        <f>'PER TRIWULAN'!I229</f>
        <v xml:space="preserve"> Gubug </v>
      </c>
      <c r="D234" s="70" t="str">
        <f>'PER TRIWULAN'!B229</f>
        <v>SD NEGERI 1 PENADARAN</v>
      </c>
      <c r="E234" s="71">
        <f>'PER TRIWULAN'!N229</f>
        <v>22620000</v>
      </c>
      <c r="F234" s="89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72">
        <f t="shared" si="9"/>
        <v>0</v>
      </c>
      <c r="U234" s="59">
        <f t="shared" si="10"/>
        <v>22620000</v>
      </c>
      <c r="V234" s="57">
        <f t="shared" si="11"/>
        <v>0</v>
      </c>
    </row>
    <row r="235" spans="2:22" hidden="1">
      <c r="B235" s="82">
        <f>'PER TRIWULAN'!A230</f>
        <v>225</v>
      </c>
      <c r="C235" s="69" t="str">
        <f>'PER TRIWULAN'!I230</f>
        <v xml:space="preserve"> Gubug </v>
      </c>
      <c r="D235" s="70" t="str">
        <f>'PER TRIWULAN'!B230</f>
        <v>SD NEGERI 1 PRANTEN</v>
      </c>
      <c r="E235" s="71">
        <f>'PER TRIWULAN'!N230</f>
        <v>16530000</v>
      </c>
      <c r="F235" s="89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72">
        <f t="shared" si="9"/>
        <v>0</v>
      </c>
      <c r="U235" s="59">
        <f t="shared" si="10"/>
        <v>16530000</v>
      </c>
      <c r="V235" s="57">
        <f t="shared" si="11"/>
        <v>0</v>
      </c>
    </row>
    <row r="236" spans="2:22" hidden="1">
      <c r="B236" s="82">
        <f>'PER TRIWULAN'!A231</f>
        <v>226</v>
      </c>
      <c r="C236" s="69" t="str">
        <f>'PER TRIWULAN'!I231</f>
        <v xml:space="preserve"> Gubug </v>
      </c>
      <c r="D236" s="70" t="str">
        <f>'PER TRIWULAN'!B231</f>
        <v>SD NEGERI 1 RINGINHARJO</v>
      </c>
      <c r="E236" s="71">
        <f>'PER TRIWULAN'!N231</f>
        <v>20155000</v>
      </c>
      <c r="F236" s="89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72">
        <f t="shared" si="9"/>
        <v>0</v>
      </c>
      <c r="U236" s="59">
        <f t="shared" si="10"/>
        <v>20155000</v>
      </c>
      <c r="V236" s="57">
        <f t="shared" si="11"/>
        <v>0</v>
      </c>
    </row>
    <row r="237" spans="2:22" hidden="1">
      <c r="B237" s="82">
        <f>'PER TRIWULAN'!A232</f>
        <v>227</v>
      </c>
      <c r="C237" s="69" t="str">
        <f>'PER TRIWULAN'!I232</f>
        <v xml:space="preserve"> Gubug </v>
      </c>
      <c r="D237" s="70" t="str">
        <f>'PER TRIWULAN'!B232</f>
        <v>SD NEGERI 1 TAMBAKAN</v>
      </c>
      <c r="E237" s="71">
        <f>'PER TRIWULAN'!N232</f>
        <v>21460000</v>
      </c>
      <c r="F237" s="89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72">
        <f t="shared" si="9"/>
        <v>0</v>
      </c>
      <c r="U237" s="59">
        <f t="shared" si="10"/>
        <v>21460000</v>
      </c>
      <c r="V237" s="57">
        <f t="shared" si="11"/>
        <v>0</v>
      </c>
    </row>
    <row r="238" spans="2:22" hidden="1">
      <c r="B238" s="82">
        <f>'PER TRIWULAN'!A233</f>
        <v>228</v>
      </c>
      <c r="C238" s="69" t="str">
        <f>'PER TRIWULAN'!I233</f>
        <v xml:space="preserve"> Gubug </v>
      </c>
      <c r="D238" s="70" t="str">
        <f>'PER TRIWULAN'!B233</f>
        <v>SD NEGERI 1 TLOGOMULYO</v>
      </c>
      <c r="E238" s="71">
        <f>'PER TRIWULAN'!N233</f>
        <v>25085000</v>
      </c>
      <c r="F238" s="89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72">
        <f t="shared" si="9"/>
        <v>0</v>
      </c>
      <c r="U238" s="59">
        <f t="shared" si="10"/>
        <v>25085000</v>
      </c>
      <c r="V238" s="57">
        <f t="shared" si="11"/>
        <v>0</v>
      </c>
    </row>
    <row r="239" spans="2:22" hidden="1">
      <c r="B239" s="82">
        <f>'PER TRIWULAN'!A234</f>
        <v>229</v>
      </c>
      <c r="C239" s="69" t="str">
        <f>'PER TRIWULAN'!I234</f>
        <v xml:space="preserve"> Gubug </v>
      </c>
      <c r="D239" s="70" t="str">
        <f>'PER TRIWULAN'!B234</f>
        <v>SD NEGERI 2 BATURAGUNG</v>
      </c>
      <c r="E239" s="71">
        <f>'PER TRIWULAN'!N234</f>
        <v>31030000</v>
      </c>
      <c r="F239" s="89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72">
        <f t="shared" si="9"/>
        <v>0</v>
      </c>
      <c r="U239" s="59">
        <f t="shared" si="10"/>
        <v>31030000</v>
      </c>
      <c r="V239" s="57">
        <f t="shared" si="11"/>
        <v>0</v>
      </c>
    </row>
    <row r="240" spans="2:22" hidden="1">
      <c r="B240" s="82">
        <f>'PER TRIWULAN'!A235</f>
        <v>230</v>
      </c>
      <c r="C240" s="69" t="str">
        <f>'PER TRIWULAN'!I235</f>
        <v xml:space="preserve"> Gubug </v>
      </c>
      <c r="D240" s="70" t="str">
        <f>'PER TRIWULAN'!B235</f>
        <v>SD NEGERI 2 GINGGANGTANI</v>
      </c>
      <c r="E240" s="71">
        <f>'PER TRIWULAN'!N235</f>
        <v>19140000</v>
      </c>
      <c r="F240" s="89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72">
        <f t="shared" si="9"/>
        <v>0</v>
      </c>
      <c r="U240" s="59">
        <f t="shared" si="10"/>
        <v>19140000</v>
      </c>
      <c r="V240" s="57">
        <f t="shared" si="11"/>
        <v>0</v>
      </c>
    </row>
    <row r="241" spans="2:22" hidden="1">
      <c r="B241" s="82">
        <f>'PER TRIWULAN'!A236</f>
        <v>231</v>
      </c>
      <c r="C241" s="69" t="str">
        <f>'PER TRIWULAN'!I236</f>
        <v xml:space="preserve"> Gubug </v>
      </c>
      <c r="D241" s="70" t="str">
        <f>'PER TRIWULAN'!B236</f>
        <v>SD NEGERI 2 GUBUG</v>
      </c>
      <c r="E241" s="71">
        <f>'PER TRIWULAN'!N236</f>
        <v>11455000</v>
      </c>
      <c r="F241" s="89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72">
        <f t="shared" si="9"/>
        <v>0</v>
      </c>
      <c r="U241" s="59">
        <f t="shared" si="10"/>
        <v>11455000</v>
      </c>
      <c r="V241" s="57">
        <f t="shared" si="11"/>
        <v>0</v>
      </c>
    </row>
    <row r="242" spans="2:22" hidden="1">
      <c r="B242" s="82">
        <f>'PER TRIWULAN'!A237</f>
        <v>232</v>
      </c>
      <c r="C242" s="69" t="str">
        <f>'PER TRIWULAN'!I237</f>
        <v xml:space="preserve"> Gubug </v>
      </c>
      <c r="D242" s="70" t="str">
        <f>'PER TRIWULAN'!B237</f>
        <v>SD NEGERI 2 KEMIRI</v>
      </c>
      <c r="E242" s="71">
        <f>'PER TRIWULAN'!N237</f>
        <v>24215000</v>
      </c>
      <c r="F242" s="89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72">
        <f t="shared" si="9"/>
        <v>0</v>
      </c>
      <c r="U242" s="59">
        <f t="shared" si="10"/>
        <v>24215000</v>
      </c>
      <c r="V242" s="57">
        <f t="shared" si="11"/>
        <v>0</v>
      </c>
    </row>
    <row r="243" spans="2:22" hidden="1">
      <c r="B243" s="82">
        <f>'PER TRIWULAN'!A238</f>
        <v>233</v>
      </c>
      <c r="C243" s="69" t="str">
        <f>'PER TRIWULAN'!I238</f>
        <v xml:space="preserve"> Gubug </v>
      </c>
      <c r="D243" s="70" t="str">
        <f>'PER TRIWULAN'!B238</f>
        <v>SD NEGERI 2 KUWARON</v>
      </c>
      <c r="E243" s="71">
        <f>'PER TRIWULAN'!N238</f>
        <v>28130000</v>
      </c>
      <c r="F243" s="89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72">
        <f t="shared" si="9"/>
        <v>0</v>
      </c>
      <c r="U243" s="59">
        <f t="shared" si="10"/>
        <v>28130000</v>
      </c>
      <c r="V243" s="57">
        <f t="shared" si="11"/>
        <v>0</v>
      </c>
    </row>
    <row r="244" spans="2:22" hidden="1">
      <c r="B244" s="82">
        <f>'PER TRIWULAN'!A239</f>
        <v>234</v>
      </c>
      <c r="C244" s="69" t="str">
        <f>'PER TRIWULAN'!I239</f>
        <v xml:space="preserve"> Gubug </v>
      </c>
      <c r="D244" s="70" t="str">
        <f>'PER TRIWULAN'!B239</f>
        <v>SD NEGERI 2 MLILIR</v>
      </c>
      <c r="E244" s="71">
        <f>'PER TRIWULAN'!N239</f>
        <v>20445000</v>
      </c>
      <c r="F244" s="89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72">
        <f t="shared" si="9"/>
        <v>0</v>
      </c>
      <c r="U244" s="59">
        <f t="shared" si="10"/>
        <v>20445000</v>
      </c>
      <c r="V244" s="57">
        <f t="shared" si="11"/>
        <v>0</v>
      </c>
    </row>
    <row r="245" spans="2:22" hidden="1">
      <c r="B245" s="82">
        <f>'PER TRIWULAN'!A240</f>
        <v>235</v>
      </c>
      <c r="C245" s="69" t="str">
        <f>'PER TRIWULAN'!I240</f>
        <v xml:space="preserve"> Gubug </v>
      </c>
      <c r="D245" s="70" t="str">
        <f>'PER TRIWULAN'!B240</f>
        <v>SD NEGERI 2 NGROTO</v>
      </c>
      <c r="E245" s="71">
        <f>'PER TRIWULAN'!N240</f>
        <v>23635000</v>
      </c>
      <c r="F245" s="89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72">
        <f t="shared" si="9"/>
        <v>0</v>
      </c>
      <c r="U245" s="59">
        <f t="shared" si="10"/>
        <v>23635000</v>
      </c>
      <c r="V245" s="57">
        <f t="shared" si="11"/>
        <v>0</v>
      </c>
    </row>
    <row r="246" spans="2:22" hidden="1">
      <c r="B246" s="82">
        <f>'PER TRIWULAN'!A241</f>
        <v>236</v>
      </c>
      <c r="C246" s="69" t="str">
        <f>'PER TRIWULAN'!I241</f>
        <v xml:space="preserve"> Gubug </v>
      </c>
      <c r="D246" s="70" t="str">
        <f>'PER TRIWULAN'!B241</f>
        <v>SD NEGERI 2 PENADARAN</v>
      </c>
      <c r="E246" s="71">
        <f>'PER TRIWULAN'!N241</f>
        <v>20300000</v>
      </c>
      <c r="F246" s="89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72">
        <f t="shared" si="9"/>
        <v>0</v>
      </c>
      <c r="U246" s="59">
        <f t="shared" si="10"/>
        <v>20300000</v>
      </c>
      <c r="V246" s="57">
        <f t="shared" si="11"/>
        <v>0</v>
      </c>
    </row>
    <row r="247" spans="2:22" hidden="1">
      <c r="B247" s="82">
        <f>'PER TRIWULAN'!A242</f>
        <v>237</v>
      </c>
      <c r="C247" s="69" t="str">
        <f>'PER TRIWULAN'!I242</f>
        <v xml:space="preserve"> Gubug </v>
      </c>
      <c r="D247" s="70" t="str">
        <f>'PER TRIWULAN'!B242</f>
        <v>SD NEGERI 2 PRANTEN</v>
      </c>
      <c r="E247" s="71">
        <f>'PER TRIWULAN'!N242</f>
        <v>11020000</v>
      </c>
      <c r="F247" s="89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72">
        <f t="shared" si="9"/>
        <v>0</v>
      </c>
      <c r="U247" s="59">
        <f t="shared" si="10"/>
        <v>11020000</v>
      </c>
      <c r="V247" s="57">
        <f t="shared" si="11"/>
        <v>0</v>
      </c>
    </row>
    <row r="248" spans="2:22" hidden="1">
      <c r="B248" s="82">
        <f>'PER TRIWULAN'!A243</f>
        <v>238</v>
      </c>
      <c r="C248" s="69" t="str">
        <f>'PER TRIWULAN'!I243</f>
        <v xml:space="preserve"> Gubug </v>
      </c>
      <c r="D248" s="70" t="str">
        <f>'PER TRIWULAN'!B243</f>
        <v>SD NEGERI 2 ROWOSARI</v>
      </c>
      <c r="E248" s="71">
        <f>'PER TRIWULAN'!N243</f>
        <v>12470000</v>
      </c>
      <c r="F248" s="89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72">
        <f t="shared" si="9"/>
        <v>0</v>
      </c>
      <c r="U248" s="59">
        <f t="shared" si="10"/>
        <v>12470000</v>
      </c>
      <c r="V248" s="57">
        <f t="shared" si="11"/>
        <v>0</v>
      </c>
    </row>
    <row r="249" spans="2:22" hidden="1">
      <c r="B249" s="82">
        <f>'PER TRIWULAN'!A244</f>
        <v>239</v>
      </c>
      <c r="C249" s="69" t="str">
        <f>'PER TRIWULAN'!I244</f>
        <v xml:space="preserve"> Gubug </v>
      </c>
      <c r="D249" s="70" t="str">
        <f>'PER TRIWULAN'!B244</f>
        <v>SD NEGERI 2 SABAN</v>
      </c>
      <c r="E249" s="71">
        <f>'PER TRIWULAN'!N244</f>
        <v>17545000</v>
      </c>
      <c r="F249" s="89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72">
        <f t="shared" si="9"/>
        <v>0</v>
      </c>
      <c r="U249" s="59">
        <f t="shared" si="10"/>
        <v>17545000</v>
      </c>
      <c r="V249" s="57">
        <f t="shared" si="11"/>
        <v>0</v>
      </c>
    </row>
    <row r="250" spans="2:22" hidden="1">
      <c r="B250" s="82">
        <f>'PER TRIWULAN'!A245</f>
        <v>240</v>
      </c>
      <c r="C250" s="69" t="str">
        <f>'PER TRIWULAN'!I245</f>
        <v xml:space="preserve"> Gubug </v>
      </c>
      <c r="D250" s="70" t="str">
        <f>'PER TRIWULAN'!B245</f>
        <v>SD NEGERI 2 TAMBAKAN</v>
      </c>
      <c r="E250" s="71">
        <f>'PER TRIWULAN'!N245</f>
        <v>25520000</v>
      </c>
      <c r="F250" s="89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72">
        <f t="shared" si="9"/>
        <v>0</v>
      </c>
      <c r="U250" s="59">
        <f t="shared" si="10"/>
        <v>25520000</v>
      </c>
      <c r="V250" s="57">
        <f t="shared" si="11"/>
        <v>0</v>
      </c>
    </row>
    <row r="251" spans="2:22" hidden="1">
      <c r="B251" s="82">
        <f>'PER TRIWULAN'!A246</f>
        <v>241</v>
      </c>
      <c r="C251" s="69" t="str">
        <f>'PER TRIWULAN'!I246</f>
        <v xml:space="preserve"> Gubug </v>
      </c>
      <c r="D251" s="70" t="str">
        <f>'PER TRIWULAN'!B246</f>
        <v>SD NEGERI 3 BATURAGUNG</v>
      </c>
      <c r="E251" s="71">
        <f>'PER TRIWULAN'!N246</f>
        <v>19140000</v>
      </c>
      <c r="F251" s="89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72">
        <f t="shared" si="9"/>
        <v>0</v>
      </c>
      <c r="U251" s="59">
        <f t="shared" si="10"/>
        <v>19140000</v>
      </c>
      <c r="V251" s="57">
        <f t="shared" si="11"/>
        <v>0</v>
      </c>
    </row>
    <row r="252" spans="2:22" hidden="1">
      <c r="B252" s="82">
        <f>'PER TRIWULAN'!A247</f>
        <v>242</v>
      </c>
      <c r="C252" s="69" t="str">
        <f>'PER TRIWULAN'!I247</f>
        <v xml:space="preserve"> Gubug </v>
      </c>
      <c r="D252" s="70" t="str">
        <f>'PER TRIWULAN'!B247</f>
        <v>SD NEGERI 3 GINGGANGTANI</v>
      </c>
      <c r="E252" s="71">
        <f>'PER TRIWULAN'!N247</f>
        <v>27550000</v>
      </c>
      <c r="F252" s="89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72">
        <f t="shared" si="9"/>
        <v>0</v>
      </c>
      <c r="U252" s="59">
        <f t="shared" si="10"/>
        <v>27550000</v>
      </c>
      <c r="V252" s="57">
        <f t="shared" si="11"/>
        <v>0</v>
      </c>
    </row>
    <row r="253" spans="2:22" hidden="1">
      <c r="B253" s="82">
        <f>'PER TRIWULAN'!A248</f>
        <v>243</v>
      </c>
      <c r="C253" s="69" t="str">
        <f>'PER TRIWULAN'!I248</f>
        <v xml:space="preserve"> Gubug </v>
      </c>
      <c r="D253" s="70" t="str">
        <f>'PER TRIWULAN'!B248</f>
        <v>SD NEGERI 3 GUBUG</v>
      </c>
      <c r="E253" s="71">
        <f>'PER TRIWULAN'!N248</f>
        <v>28565000</v>
      </c>
      <c r="F253" s="89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72">
        <f t="shared" si="9"/>
        <v>0</v>
      </c>
      <c r="U253" s="59">
        <f t="shared" si="10"/>
        <v>28565000</v>
      </c>
      <c r="V253" s="57">
        <f t="shared" si="11"/>
        <v>0</v>
      </c>
    </row>
    <row r="254" spans="2:22" hidden="1">
      <c r="B254" s="82">
        <f>'PER TRIWULAN'!A249</f>
        <v>244</v>
      </c>
      <c r="C254" s="69" t="str">
        <f>'PER TRIWULAN'!I249</f>
        <v xml:space="preserve"> Gubug </v>
      </c>
      <c r="D254" s="70" t="str">
        <f>'PER TRIWULAN'!B249</f>
        <v>SD NEGERI 3 KUWARON</v>
      </c>
      <c r="E254" s="71">
        <f>'PER TRIWULAN'!N249</f>
        <v>11745000</v>
      </c>
      <c r="F254" s="89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72">
        <f t="shared" si="9"/>
        <v>0</v>
      </c>
      <c r="U254" s="59">
        <f t="shared" si="10"/>
        <v>11745000</v>
      </c>
      <c r="V254" s="57">
        <f t="shared" si="11"/>
        <v>0</v>
      </c>
    </row>
    <row r="255" spans="2:22" hidden="1">
      <c r="B255" s="82">
        <f>'PER TRIWULAN'!A250</f>
        <v>245</v>
      </c>
      <c r="C255" s="69" t="str">
        <f>'PER TRIWULAN'!I250</f>
        <v xml:space="preserve"> Gubug </v>
      </c>
      <c r="D255" s="70" t="str">
        <f>'PER TRIWULAN'!B250</f>
        <v>SD NEGERI 3 PENADARAN</v>
      </c>
      <c r="E255" s="71">
        <f>'PER TRIWULAN'!N250</f>
        <v>24795000</v>
      </c>
      <c r="F255" s="89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72">
        <f t="shared" si="9"/>
        <v>0</v>
      </c>
      <c r="U255" s="59">
        <f t="shared" si="10"/>
        <v>24795000</v>
      </c>
      <c r="V255" s="57">
        <f t="shared" si="11"/>
        <v>0</v>
      </c>
    </row>
    <row r="256" spans="2:22" hidden="1">
      <c r="B256" s="82">
        <f>'PER TRIWULAN'!A251</f>
        <v>246</v>
      </c>
      <c r="C256" s="69" t="str">
        <f>'PER TRIWULAN'!I251</f>
        <v xml:space="preserve"> Gubug </v>
      </c>
      <c r="D256" s="70" t="str">
        <f>'PER TRIWULAN'!B251</f>
        <v>SD NEGERI 3 TLOGOMULYO</v>
      </c>
      <c r="E256" s="71">
        <f>'PER TRIWULAN'!N251</f>
        <v>26245000</v>
      </c>
      <c r="F256" s="89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72">
        <f t="shared" si="9"/>
        <v>0</v>
      </c>
      <c r="U256" s="59">
        <f t="shared" si="10"/>
        <v>26245000</v>
      </c>
      <c r="V256" s="57">
        <f t="shared" si="11"/>
        <v>0</v>
      </c>
    </row>
    <row r="257" spans="2:22" hidden="1">
      <c r="B257" s="82">
        <f>'PER TRIWULAN'!A252</f>
        <v>247</v>
      </c>
      <c r="C257" s="69" t="str">
        <f>'PER TRIWULAN'!I252</f>
        <v xml:space="preserve"> Gubug </v>
      </c>
      <c r="D257" s="70" t="str">
        <f>'PER TRIWULAN'!B252</f>
        <v>SD NEGERI 5 GUBUG</v>
      </c>
      <c r="E257" s="71">
        <f>'PER TRIWULAN'!N252</f>
        <v>35090000</v>
      </c>
      <c r="F257" s="89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72">
        <f t="shared" si="9"/>
        <v>0</v>
      </c>
      <c r="U257" s="59">
        <f t="shared" si="10"/>
        <v>35090000</v>
      </c>
      <c r="V257" s="57">
        <f t="shared" si="11"/>
        <v>0</v>
      </c>
    </row>
    <row r="258" spans="2:22" hidden="1">
      <c r="B258" s="82">
        <f>'PER TRIWULAN'!A253</f>
        <v>248</v>
      </c>
      <c r="C258" s="69" t="str">
        <f>'PER TRIWULAN'!I253</f>
        <v xml:space="preserve"> Gubug </v>
      </c>
      <c r="D258" s="70" t="str">
        <f>'PER TRIWULAN'!B253</f>
        <v>SD NEGERI GELAPAN</v>
      </c>
      <c r="E258" s="71">
        <f>'PER TRIWULAN'!N253</f>
        <v>22765000</v>
      </c>
      <c r="F258" s="89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72">
        <f t="shared" si="9"/>
        <v>0</v>
      </c>
      <c r="U258" s="59">
        <f t="shared" si="10"/>
        <v>22765000</v>
      </c>
      <c r="V258" s="57">
        <f t="shared" si="11"/>
        <v>0</v>
      </c>
    </row>
    <row r="259" spans="2:22" hidden="1">
      <c r="B259" s="82">
        <f>'PER TRIWULAN'!A254</f>
        <v>249</v>
      </c>
      <c r="C259" s="69" t="str">
        <f>'PER TRIWULAN'!I254</f>
        <v xml:space="preserve"> Gubug </v>
      </c>
      <c r="D259" s="70" t="str">
        <f>'PER TRIWULAN'!B254</f>
        <v>SD NEGERI PAPANREJO</v>
      </c>
      <c r="E259" s="71">
        <f>'PER TRIWULAN'!N254</f>
        <v>27405000</v>
      </c>
      <c r="F259" s="89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72">
        <f t="shared" si="9"/>
        <v>0</v>
      </c>
      <c r="U259" s="59">
        <f t="shared" si="10"/>
        <v>27405000</v>
      </c>
      <c r="V259" s="57">
        <f t="shared" si="11"/>
        <v>0</v>
      </c>
    </row>
    <row r="260" spans="2:22" hidden="1">
      <c r="B260" s="82">
        <f>'PER TRIWULAN'!A255</f>
        <v>250</v>
      </c>
      <c r="C260" s="69" t="str">
        <f>'PER TRIWULAN'!I255</f>
        <v xml:space="preserve"> Gubug </v>
      </c>
      <c r="D260" s="70" t="str">
        <f>'PER TRIWULAN'!B255</f>
        <v>SD NEGERI RINGINKIDUL</v>
      </c>
      <c r="E260" s="71">
        <f>'PER TRIWULAN'!N255</f>
        <v>34365000</v>
      </c>
      <c r="F260" s="89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72">
        <f t="shared" si="9"/>
        <v>0</v>
      </c>
      <c r="U260" s="59">
        <f t="shared" si="10"/>
        <v>34365000</v>
      </c>
      <c r="V260" s="57">
        <f t="shared" si="11"/>
        <v>0</v>
      </c>
    </row>
    <row r="261" spans="2:22" hidden="1">
      <c r="B261" s="82">
        <f>'PER TRIWULAN'!A256</f>
        <v>251</v>
      </c>
      <c r="C261" s="69" t="str">
        <f>'PER TRIWULAN'!I256</f>
        <v xml:space="preserve"> Gubug </v>
      </c>
      <c r="D261" s="70" t="str">
        <f>'PER TRIWULAN'!B256</f>
        <v>SD NEGERI TRISARI</v>
      </c>
      <c r="E261" s="71">
        <f>'PER TRIWULAN'!N256</f>
        <v>16965000</v>
      </c>
      <c r="F261" s="89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72">
        <f t="shared" si="9"/>
        <v>0</v>
      </c>
      <c r="U261" s="59">
        <f t="shared" si="10"/>
        <v>16965000</v>
      </c>
      <c r="V261" s="57">
        <f t="shared" si="11"/>
        <v>0</v>
      </c>
    </row>
    <row r="262" spans="2:22" hidden="1">
      <c r="B262" s="82">
        <f>'PER TRIWULAN'!A257</f>
        <v>252</v>
      </c>
      <c r="C262" s="69" t="str">
        <f>'PER TRIWULAN'!I257</f>
        <v xml:space="preserve"> Gubug </v>
      </c>
      <c r="D262" s="70" t="str">
        <f>'PER TRIWULAN'!B257</f>
        <v>SD NEGERI 4 GUBUG</v>
      </c>
      <c r="E262" s="71">
        <f>'PER TRIWULAN'!N257</f>
        <v>20010000</v>
      </c>
      <c r="F262" s="89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72">
        <f t="shared" si="9"/>
        <v>0</v>
      </c>
      <c r="U262" s="59">
        <f t="shared" si="10"/>
        <v>20010000</v>
      </c>
      <c r="V262" s="57">
        <f t="shared" si="11"/>
        <v>0</v>
      </c>
    </row>
    <row r="263" spans="2:22" hidden="1">
      <c r="B263" s="82">
        <f>'PER TRIWULAN'!A258</f>
        <v>253</v>
      </c>
      <c r="C263" s="69" t="str">
        <f>'PER TRIWULAN'!I258</f>
        <v xml:space="preserve"> Gubug </v>
      </c>
      <c r="D263" s="70" t="str">
        <f>'PER TRIWULAN'!B258</f>
        <v>SD NEGERI 7 GUBUG</v>
      </c>
      <c r="E263" s="71">
        <f>'PER TRIWULAN'!N258</f>
        <v>34075000</v>
      </c>
      <c r="F263" s="89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72">
        <f t="shared" si="9"/>
        <v>0</v>
      </c>
      <c r="U263" s="59">
        <f t="shared" si="10"/>
        <v>34075000</v>
      </c>
      <c r="V263" s="57">
        <f t="shared" si="11"/>
        <v>0</v>
      </c>
    </row>
    <row r="264" spans="2:22" hidden="1">
      <c r="B264" s="82">
        <f>'PER TRIWULAN'!A259</f>
        <v>254</v>
      </c>
      <c r="C264" s="69" t="str">
        <f>'PER TRIWULAN'!I259</f>
        <v xml:space="preserve"> Gubug </v>
      </c>
      <c r="D264" s="70" t="str">
        <f>'PER TRIWULAN'!B259</f>
        <v>SD NEGERI JATIPECARON</v>
      </c>
      <c r="E264" s="71">
        <f>'PER TRIWULAN'!N259</f>
        <v>34655000</v>
      </c>
      <c r="F264" s="89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72">
        <f t="shared" si="9"/>
        <v>0</v>
      </c>
      <c r="U264" s="59">
        <f t="shared" si="10"/>
        <v>34655000</v>
      </c>
      <c r="V264" s="57">
        <f t="shared" si="11"/>
        <v>0</v>
      </c>
    </row>
    <row r="265" spans="2:22" hidden="1">
      <c r="B265" s="82">
        <f>'PER TRIWULAN'!A260</f>
        <v>255</v>
      </c>
      <c r="C265" s="69" t="str">
        <f>'PER TRIWULAN'!I260</f>
        <v xml:space="preserve"> Gubug </v>
      </c>
      <c r="D265" s="70" t="str">
        <f>'PER TRIWULAN'!B260</f>
        <v>SD NEGERI 2 TLOGOMULYO</v>
      </c>
      <c r="E265" s="71">
        <f>'PER TRIWULAN'!N260</f>
        <v>27260000</v>
      </c>
      <c r="F265" s="89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72">
        <f t="shared" si="9"/>
        <v>0</v>
      </c>
      <c r="U265" s="59">
        <f t="shared" si="10"/>
        <v>27260000</v>
      </c>
      <c r="V265" s="57">
        <f t="shared" si="11"/>
        <v>0</v>
      </c>
    </row>
    <row r="266" spans="2:22" hidden="1">
      <c r="B266" s="82">
        <f>'PER TRIWULAN'!A261</f>
        <v>256</v>
      </c>
      <c r="C266" s="69" t="str">
        <f>'PER TRIWULAN'!I261</f>
        <v xml:space="preserve"> Gubug </v>
      </c>
      <c r="D266" s="70" t="str">
        <f>'PER TRIWULAN'!B261</f>
        <v>SD NEGERI 1 MLILIR</v>
      </c>
      <c r="E266" s="71">
        <f>'PER TRIWULAN'!N261</f>
        <v>17110000</v>
      </c>
      <c r="F266" s="89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72">
        <f t="shared" si="9"/>
        <v>0</v>
      </c>
      <c r="U266" s="59">
        <f t="shared" si="10"/>
        <v>17110000</v>
      </c>
      <c r="V266" s="57">
        <f t="shared" si="11"/>
        <v>0</v>
      </c>
    </row>
    <row r="267" spans="2:22" hidden="1">
      <c r="B267" s="82">
        <f>'PER TRIWULAN'!A262</f>
        <v>257</v>
      </c>
      <c r="C267" s="69" t="str">
        <f>'PER TRIWULAN'!I262</f>
        <v xml:space="preserve"> Gubug </v>
      </c>
      <c r="D267" s="70" t="str">
        <f>'PER TRIWULAN'!B262</f>
        <v>SD NEGERI 3 MLILIR</v>
      </c>
      <c r="E267" s="71">
        <f>'PER TRIWULAN'!N262</f>
        <v>19575000</v>
      </c>
      <c r="F267" s="89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72">
        <f t="shared" si="9"/>
        <v>0</v>
      </c>
      <c r="U267" s="59">
        <f t="shared" si="10"/>
        <v>19575000</v>
      </c>
      <c r="V267" s="57">
        <f t="shared" si="11"/>
        <v>0</v>
      </c>
    </row>
    <row r="268" spans="2:22" hidden="1">
      <c r="B268" s="82">
        <f>'PER TRIWULAN'!A263</f>
        <v>258</v>
      </c>
      <c r="C268" s="69" t="str">
        <f>'PER TRIWULAN'!I263</f>
        <v xml:space="preserve"> Gubug </v>
      </c>
      <c r="D268" s="70" t="str">
        <f>'PER TRIWULAN'!B263</f>
        <v>SD NEGERI 1 SABAN</v>
      </c>
      <c r="E268" s="71">
        <f>'PER TRIWULAN'!N263</f>
        <v>14500000</v>
      </c>
      <c r="F268" s="89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72">
        <f t="shared" ref="T268:T331" si="12">SUM(G268:S268)</f>
        <v>0</v>
      </c>
      <c r="U268" s="59">
        <f t="shared" ref="U268:U331" si="13">E268-F268</f>
        <v>14500000</v>
      </c>
      <c r="V268" s="57">
        <f t="shared" ref="V268:V331" si="14">F268-T268</f>
        <v>0</v>
      </c>
    </row>
    <row r="269" spans="2:22" hidden="1">
      <c r="B269" s="82">
        <f>'PER TRIWULAN'!A264</f>
        <v>259</v>
      </c>
      <c r="C269" s="69" t="str">
        <f>'PER TRIWULAN'!I264</f>
        <v xml:space="preserve"> Gubug </v>
      </c>
      <c r="D269" s="70" t="str">
        <f>'PER TRIWULAN'!B264</f>
        <v>SD NEGERI 2 JEKETRO</v>
      </c>
      <c r="E269" s="71">
        <f>'PER TRIWULAN'!N264</f>
        <v>21025000</v>
      </c>
      <c r="F269" s="89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72">
        <f t="shared" si="12"/>
        <v>0</v>
      </c>
      <c r="U269" s="59">
        <f t="shared" si="13"/>
        <v>21025000</v>
      </c>
      <c r="V269" s="57">
        <f t="shared" si="14"/>
        <v>0</v>
      </c>
    </row>
    <row r="270" spans="2:22" hidden="1">
      <c r="B270" s="82">
        <f>'PER TRIWULAN'!A265</f>
        <v>260</v>
      </c>
      <c r="C270" s="69" t="str">
        <f>'PER TRIWULAN'!I265</f>
        <v xml:space="preserve"> Gubug </v>
      </c>
      <c r="D270" s="70" t="str">
        <f>'PER TRIWULAN'!B265</f>
        <v>SD NEGERI 2 TRISARI</v>
      </c>
      <c r="E270" s="71">
        <f>'PER TRIWULAN'!N265</f>
        <v>26825000</v>
      </c>
      <c r="F270" s="89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72">
        <f t="shared" si="12"/>
        <v>0</v>
      </c>
      <c r="U270" s="59">
        <f t="shared" si="13"/>
        <v>26825000</v>
      </c>
      <c r="V270" s="57">
        <f t="shared" si="14"/>
        <v>0</v>
      </c>
    </row>
    <row r="271" spans="2:22" hidden="1">
      <c r="B271" s="82">
        <f>'PER TRIWULAN'!A266</f>
        <v>261</v>
      </c>
      <c r="C271" s="69" t="str">
        <f>'PER TRIWULAN'!I266</f>
        <v xml:space="preserve"> Gubug </v>
      </c>
      <c r="D271" s="70" t="str">
        <f>'PER TRIWULAN'!B266</f>
        <v>SD NEGERI 1 ROWOSARI</v>
      </c>
      <c r="E271" s="71">
        <f>'PER TRIWULAN'!N266</f>
        <v>20590000</v>
      </c>
      <c r="F271" s="89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72">
        <f t="shared" si="12"/>
        <v>0</v>
      </c>
      <c r="U271" s="59">
        <f t="shared" si="13"/>
        <v>20590000</v>
      </c>
      <c r="V271" s="57">
        <f t="shared" si="14"/>
        <v>0</v>
      </c>
    </row>
    <row r="272" spans="2:22" hidden="1">
      <c r="B272" s="82">
        <f>'PER TRIWULAN'!A267</f>
        <v>262</v>
      </c>
      <c r="C272" s="69" t="str">
        <f>'PER TRIWULAN'!I267</f>
        <v xml:space="preserve"> Gubug </v>
      </c>
      <c r="D272" s="70" t="str">
        <f>'PER TRIWULAN'!B267</f>
        <v>SD NEGERI 1 NGROTO</v>
      </c>
      <c r="E272" s="71">
        <f>'PER TRIWULAN'!N267</f>
        <v>28275000</v>
      </c>
      <c r="F272" s="89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72">
        <f t="shared" si="12"/>
        <v>0</v>
      </c>
      <c r="U272" s="59">
        <f t="shared" si="13"/>
        <v>28275000</v>
      </c>
      <c r="V272" s="57">
        <f t="shared" si="14"/>
        <v>0</v>
      </c>
    </row>
    <row r="273" spans="2:22" hidden="1">
      <c r="B273" s="82">
        <f>'PER TRIWULAN'!A268</f>
        <v>263</v>
      </c>
      <c r="C273" s="69" t="str">
        <f>'PER TRIWULAN'!I268</f>
        <v xml:space="preserve"> Gubug </v>
      </c>
      <c r="D273" s="70" t="str">
        <f>'PER TRIWULAN'!B268</f>
        <v>SD NEGERI 3 NGROTO</v>
      </c>
      <c r="E273" s="71">
        <f>'PER TRIWULAN'!N268</f>
        <v>29870000</v>
      </c>
      <c r="F273" s="89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72">
        <f t="shared" si="12"/>
        <v>0</v>
      </c>
      <c r="U273" s="59">
        <f t="shared" si="13"/>
        <v>29870000</v>
      </c>
      <c r="V273" s="57">
        <f t="shared" si="14"/>
        <v>0</v>
      </c>
    </row>
    <row r="274" spans="2:22" hidden="1">
      <c r="B274" s="82">
        <f>'PER TRIWULAN'!A269</f>
        <v>264</v>
      </c>
      <c r="C274" s="69" t="str">
        <f>'PER TRIWULAN'!I269</f>
        <v xml:space="preserve"> Karangrayung </v>
      </c>
      <c r="D274" s="70" t="str">
        <f>'PER TRIWULAN'!B269</f>
        <v>SD NEGERI 1 DEMPEL</v>
      </c>
      <c r="E274" s="71">
        <f>'PER TRIWULAN'!N269</f>
        <v>28855000</v>
      </c>
      <c r="F274" s="89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72">
        <f t="shared" si="12"/>
        <v>0</v>
      </c>
      <c r="U274" s="59">
        <f t="shared" si="13"/>
        <v>28855000</v>
      </c>
      <c r="V274" s="57">
        <f t="shared" si="14"/>
        <v>0</v>
      </c>
    </row>
    <row r="275" spans="2:22" hidden="1">
      <c r="B275" s="82">
        <f>'PER TRIWULAN'!A270</f>
        <v>265</v>
      </c>
      <c r="C275" s="69" t="str">
        <f>'PER TRIWULAN'!I270</f>
        <v xml:space="preserve"> Karangrayung </v>
      </c>
      <c r="D275" s="70" t="str">
        <f>'PER TRIWULAN'!B270</f>
        <v>SD NEGERI 1 KARANGRAYUNG</v>
      </c>
      <c r="E275" s="71">
        <f>'PER TRIWULAN'!N270</f>
        <v>22185000</v>
      </c>
      <c r="F275" s="89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72">
        <f t="shared" si="12"/>
        <v>0</v>
      </c>
      <c r="U275" s="59">
        <f t="shared" si="13"/>
        <v>22185000</v>
      </c>
      <c r="V275" s="57">
        <f t="shared" si="14"/>
        <v>0</v>
      </c>
    </row>
    <row r="276" spans="2:22" hidden="1">
      <c r="B276" s="82">
        <f>'PER TRIWULAN'!A271</f>
        <v>266</v>
      </c>
      <c r="C276" s="69" t="str">
        <f>'PER TRIWULAN'!I271</f>
        <v xml:space="preserve"> Karangrayung </v>
      </c>
      <c r="D276" s="70" t="str">
        <f>'PER TRIWULAN'!B271</f>
        <v>SD NEGERI 1 KETRO</v>
      </c>
      <c r="E276" s="71">
        <f>'PER TRIWULAN'!N271</f>
        <v>21895000</v>
      </c>
      <c r="F276" s="89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72">
        <f t="shared" si="12"/>
        <v>0</v>
      </c>
      <c r="U276" s="59">
        <f t="shared" si="13"/>
        <v>21895000</v>
      </c>
      <c r="V276" s="57">
        <f t="shared" si="14"/>
        <v>0</v>
      </c>
    </row>
    <row r="277" spans="2:22" hidden="1">
      <c r="B277" s="82">
        <f>'PER TRIWULAN'!A272</f>
        <v>267</v>
      </c>
      <c r="C277" s="69" t="str">
        <f>'PER TRIWULAN'!I272</f>
        <v xml:space="preserve"> Karangrayung </v>
      </c>
      <c r="D277" s="70" t="str">
        <f>'PER TRIWULAN'!B272</f>
        <v>SD NEGERI 1 MANGIN</v>
      </c>
      <c r="E277" s="71">
        <f>'PER TRIWULAN'!N272</f>
        <v>15950000</v>
      </c>
      <c r="F277" s="89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72">
        <f t="shared" si="12"/>
        <v>0</v>
      </c>
      <c r="U277" s="59">
        <f t="shared" si="13"/>
        <v>15950000</v>
      </c>
      <c r="V277" s="57">
        <f t="shared" si="14"/>
        <v>0</v>
      </c>
    </row>
    <row r="278" spans="2:22" hidden="1">
      <c r="B278" s="82">
        <f>'PER TRIWULAN'!A273</f>
        <v>268</v>
      </c>
      <c r="C278" s="69" t="str">
        <f>'PER TRIWULAN'!I273</f>
        <v xml:space="preserve"> Karangrayung </v>
      </c>
      <c r="D278" s="70" t="str">
        <f>'PER TRIWULAN'!B273</f>
        <v>SD NEGERI 1 MOJOAGUNG</v>
      </c>
      <c r="E278" s="71">
        <f>'PER TRIWULAN'!N273</f>
        <v>26245000</v>
      </c>
      <c r="F278" s="89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72">
        <f t="shared" si="12"/>
        <v>0</v>
      </c>
      <c r="U278" s="59">
        <f t="shared" si="13"/>
        <v>26245000</v>
      </c>
      <c r="V278" s="57">
        <f t="shared" si="14"/>
        <v>0</v>
      </c>
    </row>
    <row r="279" spans="2:22" hidden="1">
      <c r="B279" s="82">
        <f>'PER TRIWULAN'!A274</f>
        <v>269</v>
      </c>
      <c r="C279" s="69" t="str">
        <f>'PER TRIWULAN'!I274</f>
        <v xml:space="preserve"> Karangrayung </v>
      </c>
      <c r="D279" s="70" t="str">
        <f>'PER TRIWULAN'!B274</f>
        <v>SD NEGERI 1 PANGKALAN</v>
      </c>
      <c r="E279" s="71">
        <f>'PER TRIWULAN'!N274</f>
        <v>16095000</v>
      </c>
      <c r="F279" s="89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72">
        <f t="shared" si="12"/>
        <v>0</v>
      </c>
      <c r="U279" s="59">
        <f t="shared" si="13"/>
        <v>16095000</v>
      </c>
      <c r="V279" s="57">
        <f t="shared" si="14"/>
        <v>0</v>
      </c>
    </row>
    <row r="280" spans="2:22" hidden="1">
      <c r="B280" s="82">
        <f>'PER TRIWULAN'!A275</f>
        <v>270</v>
      </c>
      <c r="C280" s="69" t="str">
        <f>'PER TRIWULAN'!I275</f>
        <v xml:space="preserve"> Karangrayung </v>
      </c>
      <c r="D280" s="70" t="str">
        <f>'PER TRIWULAN'!B275</f>
        <v>SD NEGERI 1 PUTATNGANTEN</v>
      </c>
      <c r="E280" s="71">
        <f>'PER TRIWULAN'!N275</f>
        <v>32335000</v>
      </c>
      <c r="F280" s="89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72">
        <f t="shared" si="12"/>
        <v>0</v>
      </c>
      <c r="U280" s="59">
        <f t="shared" si="13"/>
        <v>32335000</v>
      </c>
      <c r="V280" s="165">
        <f t="shared" si="14"/>
        <v>0</v>
      </c>
    </row>
    <row r="281" spans="2:22" hidden="1">
      <c r="B281" s="82">
        <f>'PER TRIWULAN'!A276</f>
        <v>271</v>
      </c>
      <c r="C281" s="69" t="str">
        <f>'PER TRIWULAN'!I276</f>
        <v xml:space="preserve"> Karangrayung </v>
      </c>
      <c r="D281" s="70" t="str">
        <f>'PER TRIWULAN'!B276</f>
        <v>SD NEGERI 1 RAWOH</v>
      </c>
      <c r="E281" s="71">
        <f>'PER TRIWULAN'!N276</f>
        <v>22040000</v>
      </c>
      <c r="F281" s="89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72">
        <f t="shared" si="12"/>
        <v>0</v>
      </c>
      <c r="U281" s="59">
        <f t="shared" si="13"/>
        <v>22040000</v>
      </c>
      <c r="V281" s="57">
        <f t="shared" si="14"/>
        <v>0</v>
      </c>
    </row>
    <row r="282" spans="2:22" hidden="1">
      <c r="B282" s="82">
        <f>'PER TRIWULAN'!A277</f>
        <v>272</v>
      </c>
      <c r="C282" s="69" t="str">
        <f>'PER TRIWULAN'!I277</f>
        <v xml:space="preserve"> Karangrayung </v>
      </c>
      <c r="D282" s="70" t="str">
        <f>'PER TRIWULAN'!B277</f>
        <v>SD NEGERI 1 SENDANGHARJO</v>
      </c>
      <c r="E282" s="71">
        <f>'PER TRIWULAN'!N277</f>
        <v>35525000</v>
      </c>
      <c r="F282" s="89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72">
        <f t="shared" si="12"/>
        <v>0</v>
      </c>
      <c r="U282" s="59">
        <f t="shared" si="13"/>
        <v>35525000</v>
      </c>
      <c r="V282" s="57">
        <f t="shared" si="14"/>
        <v>0</v>
      </c>
    </row>
    <row r="283" spans="2:22" hidden="1">
      <c r="B283" s="82">
        <f>'PER TRIWULAN'!A278</f>
        <v>273</v>
      </c>
      <c r="C283" s="69" t="str">
        <f>'PER TRIWULAN'!I278</f>
        <v xml:space="preserve"> Karangrayung </v>
      </c>
      <c r="D283" s="70" t="str">
        <f>'PER TRIWULAN'!B278</f>
        <v>SD NEGERI 1 TEMUREJO</v>
      </c>
      <c r="E283" s="71">
        <f>'PER TRIWULAN'!N278</f>
        <v>25810000</v>
      </c>
      <c r="F283" s="89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72">
        <f t="shared" si="12"/>
        <v>0</v>
      </c>
      <c r="U283" s="59">
        <f t="shared" si="13"/>
        <v>25810000</v>
      </c>
      <c r="V283" s="57">
        <f t="shared" si="14"/>
        <v>0</v>
      </c>
    </row>
    <row r="284" spans="2:22" hidden="1">
      <c r="B284" s="82">
        <f>'PER TRIWULAN'!A279</f>
        <v>274</v>
      </c>
      <c r="C284" s="69" t="str">
        <f>'PER TRIWULAN'!I279</f>
        <v xml:space="preserve"> Karangrayung </v>
      </c>
      <c r="D284" s="70" t="str">
        <f>'PER TRIWULAN'!B279</f>
        <v>SD NEGERI 1 TERMAS</v>
      </c>
      <c r="E284" s="71">
        <f>'PER TRIWULAN'!N279</f>
        <v>29000000</v>
      </c>
      <c r="F284" s="89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72">
        <f t="shared" si="12"/>
        <v>0</v>
      </c>
      <c r="U284" s="59">
        <f t="shared" si="13"/>
        <v>29000000</v>
      </c>
      <c r="V284" s="57">
        <f t="shared" si="14"/>
        <v>0</v>
      </c>
    </row>
    <row r="285" spans="2:22" hidden="1">
      <c r="B285" s="82">
        <f>'PER TRIWULAN'!A280</f>
        <v>275</v>
      </c>
      <c r="C285" s="69" t="str">
        <f>'PER TRIWULAN'!I280</f>
        <v xml:space="preserve"> Karangrayung </v>
      </c>
      <c r="D285" s="70" t="str">
        <f>'PER TRIWULAN'!B280</f>
        <v>SD NEGERI 2 KARANGRAYUNG</v>
      </c>
      <c r="E285" s="71">
        <f>'PER TRIWULAN'!N280</f>
        <v>16675000</v>
      </c>
      <c r="F285" s="89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72">
        <f t="shared" si="12"/>
        <v>0</v>
      </c>
      <c r="U285" s="59">
        <f t="shared" si="13"/>
        <v>16675000</v>
      </c>
      <c r="V285" s="57">
        <f t="shared" si="14"/>
        <v>0</v>
      </c>
    </row>
    <row r="286" spans="2:22" hidden="1">
      <c r="B286" s="82">
        <f>'PER TRIWULAN'!A281</f>
        <v>276</v>
      </c>
      <c r="C286" s="69" t="str">
        <f>'PER TRIWULAN'!I281</f>
        <v xml:space="preserve"> Karangrayung </v>
      </c>
      <c r="D286" s="70" t="str">
        <f>'PER TRIWULAN'!B281</f>
        <v>SD NEGERI 2 KETRO</v>
      </c>
      <c r="E286" s="71">
        <f>'PER TRIWULAN'!N281</f>
        <v>27550000</v>
      </c>
      <c r="F286" s="89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72">
        <f t="shared" si="12"/>
        <v>0</v>
      </c>
      <c r="U286" s="59">
        <f t="shared" si="13"/>
        <v>27550000</v>
      </c>
      <c r="V286" s="57">
        <f t="shared" si="14"/>
        <v>0</v>
      </c>
    </row>
    <row r="287" spans="2:22" hidden="1">
      <c r="B287" s="82">
        <f>'PER TRIWULAN'!A282</f>
        <v>277</v>
      </c>
      <c r="C287" s="69" t="str">
        <f>'PER TRIWULAN'!I282</f>
        <v xml:space="preserve"> Karangrayung </v>
      </c>
      <c r="D287" s="70" t="str">
        <f>'PER TRIWULAN'!B282</f>
        <v>SD NEGERI 2 MANGIN</v>
      </c>
      <c r="E287" s="71">
        <f>'PER TRIWULAN'!N282</f>
        <v>16385000</v>
      </c>
      <c r="F287" s="89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72">
        <f t="shared" si="12"/>
        <v>0</v>
      </c>
      <c r="U287" s="59">
        <f t="shared" si="13"/>
        <v>16385000</v>
      </c>
      <c r="V287" s="57">
        <f t="shared" si="14"/>
        <v>0</v>
      </c>
    </row>
    <row r="288" spans="2:22" hidden="1">
      <c r="B288" s="82">
        <f>'PER TRIWULAN'!A283</f>
        <v>278</v>
      </c>
      <c r="C288" s="69" t="str">
        <f>'PER TRIWULAN'!I283</f>
        <v xml:space="preserve"> Karangrayung </v>
      </c>
      <c r="D288" s="70" t="str">
        <f>'PER TRIWULAN'!B283</f>
        <v>SD NEGERI 2 MOJOAGUNG</v>
      </c>
      <c r="E288" s="71">
        <f>'PER TRIWULAN'!N283</f>
        <v>16675000</v>
      </c>
      <c r="F288" s="89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72">
        <f t="shared" si="12"/>
        <v>0</v>
      </c>
      <c r="U288" s="59">
        <f t="shared" si="13"/>
        <v>16675000</v>
      </c>
      <c r="V288" s="57">
        <f t="shared" si="14"/>
        <v>0</v>
      </c>
    </row>
    <row r="289" spans="2:22" hidden="1">
      <c r="B289" s="82">
        <f>'PER TRIWULAN'!A284</f>
        <v>279</v>
      </c>
      <c r="C289" s="69" t="str">
        <f>'PER TRIWULAN'!I284</f>
        <v xml:space="preserve"> Karangrayung </v>
      </c>
      <c r="D289" s="70" t="str">
        <f>'PER TRIWULAN'!B284</f>
        <v>SD NEGERI 2 PANGKALAN</v>
      </c>
      <c r="E289" s="71">
        <f>'PER TRIWULAN'!N284</f>
        <v>19720000</v>
      </c>
      <c r="F289" s="89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72">
        <f t="shared" si="12"/>
        <v>0</v>
      </c>
      <c r="U289" s="59">
        <f t="shared" si="13"/>
        <v>19720000</v>
      </c>
      <c r="V289" s="57">
        <f t="shared" si="14"/>
        <v>0</v>
      </c>
    </row>
    <row r="290" spans="2:22" hidden="1">
      <c r="B290" s="82">
        <f>'PER TRIWULAN'!A285</f>
        <v>280</v>
      </c>
      <c r="C290" s="69" t="str">
        <f>'PER TRIWULAN'!I285</f>
        <v xml:space="preserve"> Karangrayung </v>
      </c>
      <c r="D290" s="70" t="str">
        <f>'PER TRIWULAN'!B285</f>
        <v>SD NEGERI 2 PUTATNGANTEN</v>
      </c>
      <c r="E290" s="71">
        <f>'PER TRIWULAN'!N285</f>
        <v>22185000</v>
      </c>
      <c r="F290" s="89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72">
        <f t="shared" si="12"/>
        <v>0</v>
      </c>
      <c r="U290" s="59">
        <f t="shared" si="13"/>
        <v>22185000</v>
      </c>
      <c r="V290" s="57">
        <f t="shared" si="14"/>
        <v>0</v>
      </c>
    </row>
    <row r="291" spans="2:22" hidden="1">
      <c r="B291" s="82">
        <f>'PER TRIWULAN'!A286</f>
        <v>281</v>
      </c>
      <c r="C291" s="69" t="str">
        <f>'PER TRIWULAN'!I286</f>
        <v xml:space="preserve"> Karangrayung </v>
      </c>
      <c r="D291" s="70" t="str">
        <f>'PER TRIWULAN'!B286</f>
        <v>SD NEGERI 2 RAWOH</v>
      </c>
      <c r="E291" s="71">
        <f>'PER TRIWULAN'!N286</f>
        <v>22620000</v>
      </c>
      <c r="F291" s="89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72">
        <f t="shared" si="12"/>
        <v>0</v>
      </c>
      <c r="U291" s="59">
        <f t="shared" si="13"/>
        <v>22620000</v>
      </c>
      <c r="V291" s="57">
        <f t="shared" si="14"/>
        <v>0</v>
      </c>
    </row>
    <row r="292" spans="2:22" hidden="1">
      <c r="B292" s="82">
        <f>'PER TRIWULAN'!A287</f>
        <v>282</v>
      </c>
      <c r="C292" s="69" t="str">
        <f>'PER TRIWULAN'!I287</f>
        <v xml:space="preserve"> Karangrayung </v>
      </c>
      <c r="D292" s="70" t="str">
        <f>'PER TRIWULAN'!B287</f>
        <v>SD NEGERI 2 SENDANGHARJO</v>
      </c>
      <c r="E292" s="71">
        <f>'PER TRIWULAN'!N287</f>
        <v>9280000</v>
      </c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8">
        <f t="shared" si="12"/>
        <v>0</v>
      </c>
      <c r="U292" s="164">
        <f t="shared" si="13"/>
        <v>9280000</v>
      </c>
      <c r="V292" s="57">
        <f t="shared" si="14"/>
        <v>0</v>
      </c>
    </row>
    <row r="293" spans="2:22" hidden="1">
      <c r="B293" s="82">
        <f>'PER TRIWULAN'!A288</f>
        <v>283</v>
      </c>
      <c r="C293" s="69" t="str">
        <f>'PER TRIWULAN'!I288</f>
        <v xml:space="preserve"> Karangrayung </v>
      </c>
      <c r="D293" s="70" t="str">
        <f>'PER TRIWULAN'!B288</f>
        <v>SD NEGERI 2 TEMUREJO</v>
      </c>
      <c r="E293" s="71">
        <f>'PER TRIWULAN'!N288</f>
        <v>26245000</v>
      </c>
      <c r="F293" s="89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72">
        <f t="shared" si="12"/>
        <v>0</v>
      </c>
      <c r="U293" s="59">
        <f t="shared" si="13"/>
        <v>26245000</v>
      </c>
      <c r="V293" s="57">
        <f t="shared" si="14"/>
        <v>0</v>
      </c>
    </row>
    <row r="294" spans="2:22" hidden="1">
      <c r="B294" s="82">
        <f>'PER TRIWULAN'!A289</f>
        <v>284</v>
      </c>
      <c r="C294" s="69" t="str">
        <f>'PER TRIWULAN'!I289</f>
        <v xml:space="preserve"> Karangrayung </v>
      </c>
      <c r="D294" s="70" t="str">
        <f>'PER TRIWULAN'!B289</f>
        <v>SD NEGERI 2 TERMAS</v>
      </c>
      <c r="E294" s="71">
        <f>'PER TRIWULAN'!N289</f>
        <v>18415000</v>
      </c>
      <c r="F294" s="89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72">
        <f t="shared" si="12"/>
        <v>0</v>
      </c>
      <c r="U294" s="59">
        <f t="shared" si="13"/>
        <v>18415000</v>
      </c>
      <c r="V294" s="57">
        <f t="shared" si="14"/>
        <v>0</v>
      </c>
    </row>
    <row r="295" spans="2:22" hidden="1">
      <c r="B295" s="82">
        <f>'PER TRIWULAN'!A290</f>
        <v>285</v>
      </c>
      <c r="C295" s="69" t="str">
        <f>'PER TRIWULAN'!I290</f>
        <v xml:space="preserve"> Karangrayung </v>
      </c>
      <c r="D295" s="70" t="str">
        <f>'PER TRIWULAN'!B290</f>
        <v>SD NEGERI 3 KARANGRAYUNG</v>
      </c>
      <c r="E295" s="71">
        <f>'PER TRIWULAN'!N290</f>
        <v>17690000</v>
      </c>
      <c r="F295" s="89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72">
        <f t="shared" si="12"/>
        <v>0</v>
      </c>
      <c r="U295" s="59">
        <f t="shared" si="13"/>
        <v>17690000</v>
      </c>
      <c r="V295" s="57">
        <f t="shared" si="14"/>
        <v>0</v>
      </c>
    </row>
    <row r="296" spans="2:22" hidden="1">
      <c r="B296" s="82">
        <f>'PER TRIWULAN'!A291</f>
        <v>286</v>
      </c>
      <c r="C296" s="69" t="str">
        <f>'PER TRIWULAN'!I291</f>
        <v xml:space="preserve"> Karangrayung </v>
      </c>
      <c r="D296" s="70" t="str">
        <f>'PER TRIWULAN'!B291</f>
        <v>SD NEGERI 3 KETRO</v>
      </c>
      <c r="E296" s="71">
        <f>'PER TRIWULAN'!N291</f>
        <v>31900000</v>
      </c>
      <c r="F296" s="89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72">
        <f t="shared" si="12"/>
        <v>0</v>
      </c>
      <c r="U296" s="59">
        <f t="shared" si="13"/>
        <v>31900000</v>
      </c>
      <c r="V296" s="57">
        <f t="shared" si="14"/>
        <v>0</v>
      </c>
    </row>
    <row r="297" spans="2:22" hidden="1">
      <c r="B297" s="82">
        <f>'PER TRIWULAN'!A292</f>
        <v>287</v>
      </c>
      <c r="C297" s="69" t="str">
        <f>'PER TRIWULAN'!I292</f>
        <v xml:space="preserve"> Karangrayung </v>
      </c>
      <c r="D297" s="70" t="str">
        <f>'PER TRIWULAN'!B292</f>
        <v>SD NEGERI 3 MANGIN</v>
      </c>
      <c r="E297" s="71">
        <f>'PER TRIWULAN'!N292</f>
        <v>35090000</v>
      </c>
      <c r="F297" s="89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72">
        <f t="shared" si="12"/>
        <v>0</v>
      </c>
      <c r="U297" s="59">
        <f t="shared" si="13"/>
        <v>35090000</v>
      </c>
      <c r="V297" s="57">
        <f t="shared" si="14"/>
        <v>0</v>
      </c>
    </row>
    <row r="298" spans="2:22" hidden="1">
      <c r="B298" s="82">
        <f>'PER TRIWULAN'!A293</f>
        <v>288</v>
      </c>
      <c r="C298" s="69" t="str">
        <f>'PER TRIWULAN'!I293</f>
        <v xml:space="preserve"> Karangrayung </v>
      </c>
      <c r="D298" s="70" t="str">
        <f>'PER TRIWULAN'!B293</f>
        <v>SD NEGERI 3 MOJOAGUNG</v>
      </c>
      <c r="E298" s="71">
        <f>'PER TRIWULAN'!N293</f>
        <v>24795000</v>
      </c>
      <c r="F298" s="89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72">
        <f t="shared" si="12"/>
        <v>0</v>
      </c>
      <c r="U298" s="59">
        <f t="shared" si="13"/>
        <v>24795000</v>
      </c>
      <c r="V298" s="57">
        <f t="shared" si="14"/>
        <v>0</v>
      </c>
    </row>
    <row r="299" spans="2:22" hidden="1">
      <c r="B299" s="82">
        <f>'PER TRIWULAN'!A294</f>
        <v>289</v>
      </c>
      <c r="C299" s="69" t="str">
        <f>'PER TRIWULAN'!I294</f>
        <v xml:space="preserve"> Karangrayung </v>
      </c>
      <c r="D299" s="70" t="str">
        <f>'PER TRIWULAN'!B294</f>
        <v>SD NEGERI 3 SENDANGHARJO</v>
      </c>
      <c r="E299" s="71">
        <f>'PER TRIWULAN'!N294</f>
        <v>29725000</v>
      </c>
      <c r="F299" s="89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72">
        <f t="shared" si="12"/>
        <v>0</v>
      </c>
      <c r="U299" s="59">
        <f t="shared" si="13"/>
        <v>29725000</v>
      </c>
      <c r="V299" s="57">
        <f t="shared" si="14"/>
        <v>0</v>
      </c>
    </row>
    <row r="300" spans="2:22" hidden="1">
      <c r="B300" s="82">
        <f>'PER TRIWULAN'!A295</f>
        <v>290</v>
      </c>
      <c r="C300" s="69" t="str">
        <f>'PER TRIWULAN'!I295</f>
        <v xml:space="preserve"> Karangrayung </v>
      </c>
      <c r="D300" s="70" t="str">
        <f>'PER TRIWULAN'!B295</f>
        <v>SD NEGERI 4 KARANGRAYUNG</v>
      </c>
      <c r="E300" s="71">
        <f>'PER TRIWULAN'!N295</f>
        <v>31030000</v>
      </c>
      <c r="F300" s="89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72">
        <f t="shared" si="12"/>
        <v>0</v>
      </c>
      <c r="U300" s="59">
        <f t="shared" si="13"/>
        <v>31030000</v>
      </c>
      <c r="V300" s="57">
        <f t="shared" si="14"/>
        <v>0</v>
      </c>
    </row>
    <row r="301" spans="2:22" hidden="1">
      <c r="B301" s="82">
        <f>'PER TRIWULAN'!A296</f>
        <v>291</v>
      </c>
      <c r="C301" s="69" t="str">
        <f>'PER TRIWULAN'!I296</f>
        <v xml:space="preserve"> Karangrayung </v>
      </c>
      <c r="D301" s="70" t="str">
        <f>'PER TRIWULAN'!B296</f>
        <v>SD NEGERI 4 KETRO</v>
      </c>
      <c r="E301" s="71">
        <f>'PER TRIWULAN'!N296</f>
        <v>25810000</v>
      </c>
      <c r="F301" s="89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72">
        <f t="shared" si="12"/>
        <v>0</v>
      </c>
      <c r="U301" s="59">
        <f t="shared" si="13"/>
        <v>25810000</v>
      </c>
      <c r="V301" s="57">
        <f t="shared" si="14"/>
        <v>0</v>
      </c>
    </row>
    <row r="302" spans="2:22" hidden="1">
      <c r="B302" s="82">
        <f>'PER TRIWULAN'!A297</f>
        <v>292</v>
      </c>
      <c r="C302" s="69" t="str">
        <f>'PER TRIWULAN'!I297</f>
        <v xml:space="preserve"> Karangrayung </v>
      </c>
      <c r="D302" s="70" t="str">
        <f>'PER TRIWULAN'!B297</f>
        <v>SD NEGERI 4 MANGIN</v>
      </c>
      <c r="E302" s="71">
        <f>'PER TRIWULAN'!N297</f>
        <v>16965000</v>
      </c>
      <c r="F302" s="89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72">
        <f t="shared" si="12"/>
        <v>0</v>
      </c>
      <c r="U302" s="59">
        <f t="shared" si="13"/>
        <v>16965000</v>
      </c>
      <c r="V302" s="57">
        <f t="shared" si="14"/>
        <v>0</v>
      </c>
    </row>
    <row r="303" spans="2:22" hidden="1">
      <c r="B303" s="82">
        <f>'PER TRIWULAN'!A298</f>
        <v>293</v>
      </c>
      <c r="C303" s="69" t="str">
        <f>'PER TRIWULAN'!I298</f>
        <v xml:space="preserve"> Karangrayung </v>
      </c>
      <c r="D303" s="70" t="str">
        <f>'PER TRIWULAN'!B298</f>
        <v>SD NEGERI 4 MOJOAGUNG</v>
      </c>
      <c r="E303" s="71">
        <f>'PER TRIWULAN'!N298</f>
        <v>31755000</v>
      </c>
      <c r="F303" s="89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72">
        <f t="shared" si="12"/>
        <v>0</v>
      </c>
      <c r="U303" s="59">
        <f t="shared" si="13"/>
        <v>31755000</v>
      </c>
      <c r="V303" s="57">
        <f t="shared" si="14"/>
        <v>0</v>
      </c>
    </row>
    <row r="304" spans="2:22" hidden="1">
      <c r="B304" s="82">
        <f>'PER TRIWULAN'!A299</f>
        <v>294</v>
      </c>
      <c r="C304" s="69" t="str">
        <f>'PER TRIWULAN'!I299</f>
        <v xml:space="preserve"> Karangrayung </v>
      </c>
      <c r="D304" s="70" t="str">
        <f>'PER TRIWULAN'!B299</f>
        <v>SD NEGERI 4 SENDANGHARJO</v>
      </c>
      <c r="E304" s="71">
        <f>'PER TRIWULAN'!N299</f>
        <v>22910000</v>
      </c>
      <c r="F304" s="89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72">
        <f t="shared" si="12"/>
        <v>0</v>
      </c>
      <c r="U304" s="59">
        <f t="shared" si="13"/>
        <v>22910000</v>
      </c>
      <c r="V304" s="57">
        <f t="shared" si="14"/>
        <v>0</v>
      </c>
    </row>
    <row r="305" spans="2:22" hidden="1">
      <c r="B305" s="82">
        <f>'PER TRIWULAN'!A300</f>
        <v>295</v>
      </c>
      <c r="C305" s="69" t="str">
        <f>'PER TRIWULAN'!I300</f>
        <v xml:space="preserve"> Karangrayung </v>
      </c>
      <c r="D305" s="70" t="str">
        <f>'PER TRIWULAN'!B300</f>
        <v>SD NEGERI 5 KARANGRAYUNG</v>
      </c>
      <c r="E305" s="71">
        <f>'PER TRIWULAN'!N300</f>
        <v>32480000</v>
      </c>
      <c r="F305" s="89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72">
        <f t="shared" si="12"/>
        <v>0</v>
      </c>
      <c r="U305" s="59">
        <f t="shared" si="13"/>
        <v>32480000</v>
      </c>
      <c r="V305" s="57">
        <f t="shared" si="14"/>
        <v>0</v>
      </c>
    </row>
    <row r="306" spans="2:22" hidden="1">
      <c r="B306" s="82">
        <f>'PER TRIWULAN'!A301</f>
        <v>296</v>
      </c>
      <c r="C306" s="69" t="str">
        <f>'PER TRIWULAN'!I301</f>
        <v xml:space="preserve"> Karangrayung </v>
      </c>
      <c r="D306" s="70" t="str">
        <f>'PER TRIWULAN'!B301</f>
        <v>SD NEGERI 5 KETRO</v>
      </c>
      <c r="E306" s="71">
        <f>'PER TRIWULAN'!N301</f>
        <v>24360000</v>
      </c>
      <c r="F306" s="89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72">
        <f t="shared" si="12"/>
        <v>0</v>
      </c>
      <c r="U306" s="59">
        <f t="shared" si="13"/>
        <v>24360000</v>
      </c>
      <c r="V306" s="57">
        <f t="shared" si="14"/>
        <v>0</v>
      </c>
    </row>
    <row r="307" spans="2:22" hidden="1">
      <c r="B307" s="82">
        <f>'PER TRIWULAN'!A302</f>
        <v>297</v>
      </c>
      <c r="C307" s="69" t="str">
        <f>'PER TRIWULAN'!I302</f>
        <v xml:space="preserve"> Karangrayung </v>
      </c>
      <c r="D307" s="70" t="str">
        <f>'PER TRIWULAN'!B302</f>
        <v>SD NEGERI 6 KARANGRAYUNG</v>
      </c>
      <c r="E307" s="71">
        <f>'PER TRIWULAN'!N302</f>
        <v>31465000</v>
      </c>
      <c r="F307" s="89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72">
        <f t="shared" si="12"/>
        <v>0</v>
      </c>
      <c r="U307" s="59">
        <f t="shared" si="13"/>
        <v>31465000</v>
      </c>
      <c r="V307" s="57">
        <f t="shared" si="14"/>
        <v>0</v>
      </c>
    </row>
    <row r="308" spans="2:22" hidden="1">
      <c r="B308" s="82">
        <f>'PER TRIWULAN'!A303</f>
        <v>298</v>
      </c>
      <c r="C308" s="69" t="str">
        <f>'PER TRIWULAN'!I303</f>
        <v xml:space="preserve"> Karangrayung </v>
      </c>
      <c r="D308" s="70" t="str">
        <f>'PER TRIWULAN'!B303</f>
        <v>SD NEGERI 6 NAMPU</v>
      </c>
      <c r="E308" s="71">
        <f>'PER TRIWULAN'!N303</f>
        <v>20300000</v>
      </c>
      <c r="F308" s="89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72">
        <f t="shared" si="12"/>
        <v>0</v>
      </c>
      <c r="U308" s="59">
        <f t="shared" si="13"/>
        <v>20300000</v>
      </c>
      <c r="V308" s="57">
        <f t="shared" si="14"/>
        <v>0</v>
      </c>
    </row>
    <row r="309" spans="2:22" hidden="1">
      <c r="B309" s="82">
        <f>'PER TRIWULAN'!A304</f>
        <v>299</v>
      </c>
      <c r="C309" s="69" t="str">
        <f>'PER TRIWULAN'!I304</f>
        <v xml:space="preserve"> Karangrayung </v>
      </c>
      <c r="D309" s="70" t="str">
        <f>'PER TRIWULAN'!B304</f>
        <v>SD NEGERI 7 KARANGRAYUNG</v>
      </c>
      <c r="E309" s="71">
        <f>'PER TRIWULAN'!N304</f>
        <v>21315000</v>
      </c>
      <c r="F309" s="89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72">
        <f t="shared" si="12"/>
        <v>0</v>
      </c>
      <c r="U309" s="59">
        <f t="shared" si="13"/>
        <v>21315000</v>
      </c>
      <c r="V309" s="57">
        <f t="shared" si="14"/>
        <v>0</v>
      </c>
    </row>
    <row r="310" spans="2:22" hidden="1">
      <c r="B310" s="82">
        <f>'PER TRIWULAN'!A305</f>
        <v>300</v>
      </c>
      <c r="C310" s="69" t="str">
        <f>'PER TRIWULAN'!I305</f>
        <v xml:space="preserve"> Karangrayung </v>
      </c>
      <c r="D310" s="70" t="str">
        <f>'PER TRIWULAN'!B305</f>
        <v>SD NEGERI 1 CEKEL</v>
      </c>
      <c r="E310" s="71">
        <f>'PER TRIWULAN'!N305</f>
        <v>22620000</v>
      </c>
      <c r="F310" s="89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72">
        <f t="shared" si="12"/>
        <v>0</v>
      </c>
      <c r="U310" s="59">
        <f t="shared" si="13"/>
        <v>22620000</v>
      </c>
      <c r="V310" s="57">
        <f t="shared" si="14"/>
        <v>0</v>
      </c>
    </row>
    <row r="311" spans="2:22" hidden="1">
      <c r="B311" s="82">
        <f>'PER TRIWULAN'!A306</f>
        <v>301</v>
      </c>
      <c r="C311" s="69" t="str">
        <f>'PER TRIWULAN'!I306</f>
        <v xml:space="preserve"> Karangrayung </v>
      </c>
      <c r="D311" s="70" t="str">
        <f>'PER TRIWULAN'!B306</f>
        <v>SD NEGERI 2 CEKEL</v>
      </c>
      <c r="E311" s="71">
        <f>'PER TRIWULAN'!N306</f>
        <v>17835000</v>
      </c>
      <c r="F311" s="89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72">
        <f t="shared" si="12"/>
        <v>0</v>
      </c>
      <c r="U311" s="59">
        <f t="shared" si="13"/>
        <v>17835000</v>
      </c>
      <c r="V311" s="57">
        <f t="shared" si="14"/>
        <v>0</v>
      </c>
    </row>
    <row r="312" spans="2:22" hidden="1">
      <c r="B312" s="82">
        <f>'PER TRIWULAN'!A307</f>
        <v>302</v>
      </c>
      <c r="C312" s="69" t="str">
        <f>'PER TRIWULAN'!I307</f>
        <v xml:space="preserve"> Karangrayung </v>
      </c>
      <c r="D312" s="70" t="str">
        <f>'PER TRIWULAN'!B307</f>
        <v>SD NEGERI 1 GUNUNG TUMPENG</v>
      </c>
      <c r="E312" s="71">
        <f>'PER TRIWULAN'!N307</f>
        <v>22475000</v>
      </c>
      <c r="F312" s="89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72">
        <f t="shared" si="12"/>
        <v>0</v>
      </c>
      <c r="U312" s="59">
        <f t="shared" si="13"/>
        <v>22475000</v>
      </c>
      <c r="V312" s="57">
        <f t="shared" si="14"/>
        <v>0</v>
      </c>
    </row>
    <row r="313" spans="2:22" hidden="1">
      <c r="B313" s="82">
        <f>'PER TRIWULAN'!A308</f>
        <v>303</v>
      </c>
      <c r="C313" s="69" t="str">
        <f>'PER TRIWULAN'!I308</f>
        <v xml:space="preserve"> Karangrayung </v>
      </c>
      <c r="D313" s="70" t="str">
        <f>'PER TRIWULAN'!B308</f>
        <v>SD NEGERI 2 GUNUNG TUMPENG</v>
      </c>
      <c r="E313" s="71">
        <f>'PER TRIWULAN'!N308</f>
        <v>17835000</v>
      </c>
      <c r="F313" s="89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72">
        <f t="shared" si="12"/>
        <v>0</v>
      </c>
      <c r="U313" s="59">
        <f t="shared" si="13"/>
        <v>17835000</v>
      </c>
      <c r="V313" s="57">
        <f t="shared" si="14"/>
        <v>0</v>
      </c>
    </row>
    <row r="314" spans="2:22" hidden="1">
      <c r="B314" s="82">
        <f>'PER TRIWULAN'!A309</f>
        <v>304</v>
      </c>
      <c r="C314" s="69" t="str">
        <f>'PER TRIWULAN'!I309</f>
        <v xml:space="preserve"> Karangrayung </v>
      </c>
      <c r="D314" s="70" t="str">
        <f>'PER TRIWULAN'!B309</f>
        <v>SD NEGERI 3 GUNUNGTUNPENG</v>
      </c>
      <c r="E314" s="71">
        <f>'PER TRIWULAN'!N309</f>
        <v>13050000</v>
      </c>
      <c r="F314" s="89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72">
        <f t="shared" si="12"/>
        <v>0</v>
      </c>
      <c r="U314" s="59">
        <f t="shared" si="13"/>
        <v>13050000</v>
      </c>
      <c r="V314" s="57">
        <f t="shared" si="14"/>
        <v>0</v>
      </c>
    </row>
    <row r="315" spans="2:22" hidden="1">
      <c r="B315" s="82">
        <f>'PER TRIWULAN'!A310</f>
        <v>305</v>
      </c>
      <c r="C315" s="69" t="str">
        <f>'PER TRIWULAN'!I310</f>
        <v xml:space="preserve"> Karangrayung </v>
      </c>
      <c r="D315" s="70" t="str">
        <f>'PER TRIWULAN'!B310</f>
        <v>SD NEGERI JETIS</v>
      </c>
      <c r="E315" s="71">
        <f>'PER TRIWULAN'!N310</f>
        <v>27985000</v>
      </c>
      <c r="F315" s="89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72">
        <f t="shared" si="12"/>
        <v>0</v>
      </c>
      <c r="U315" s="59">
        <f t="shared" si="13"/>
        <v>27985000</v>
      </c>
      <c r="V315" s="57">
        <f t="shared" si="14"/>
        <v>0</v>
      </c>
    </row>
    <row r="316" spans="2:22" hidden="1">
      <c r="B316" s="82">
        <f>'PER TRIWULAN'!A311</f>
        <v>306</v>
      </c>
      <c r="C316" s="69" t="str">
        <f>'PER TRIWULAN'!I311</f>
        <v xml:space="preserve"> Karangrayung </v>
      </c>
      <c r="D316" s="70" t="str">
        <f>'PER TRIWULAN'!B311</f>
        <v>SD NEGERI 1 KARANGANYAR</v>
      </c>
      <c r="E316" s="71">
        <f>'PER TRIWULAN'!N311</f>
        <v>23780000</v>
      </c>
      <c r="F316" s="89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72">
        <f t="shared" si="12"/>
        <v>0</v>
      </c>
      <c r="U316" s="59">
        <f t="shared" si="13"/>
        <v>23780000</v>
      </c>
      <c r="V316" s="57">
        <f t="shared" si="14"/>
        <v>0</v>
      </c>
    </row>
    <row r="317" spans="2:22" hidden="1">
      <c r="B317" s="82">
        <f>'PER TRIWULAN'!A312</f>
        <v>307</v>
      </c>
      <c r="C317" s="69" t="str">
        <f>'PER TRIWULAN'!I312</f>
        <v xml:space="preserve"> Karangrayung </v>
      </c>
      <c r="D317" s="70" t="str">
        <f>'PER TRIWULAN'!B312</f>
        <v>SD NEGERI 2 KARANGANYAR</v>
      </c>
      <c r="E317" s="71">
        <f>'PER TRIWULAN'!N312</f>
        <v>22330000</v>
      </c>
      <c r="F317" s="89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72">
        <f t="shared" si="12"/>
        <v>0</v>
      </c>
      <c r="U317" s="59">
        <f t="shared" si="13"/>
        <v>22330000</v>
      </c>
      <c r="V317" s="57">
        <f t="shared" si="14"/>
        <v>0</v>
      </c>
    </row>
    <row r="318" spans="2:22" hidden="1">
      <c r="B318" s="82">
        <f>'PER TRIWULAN'!A313</f>
        <v>308</v>
      </c>
      <c r="C318" s="69" t="str">
        <f>'PER TRIWULAN'!I313</f>
        <v xml:space="preserve"> Karangrayung </v>
      </c>
      <c r="D318" s="70" t="str">
        <f>'PER TRIWULAN'!B313</f>
        <v>SD NEGERI 1 KARANGSONO</v>
      </c>
      <c r="E318" s="71">
        <f>'PER TRIWULAN'!N313</f>
        <v>20590000</v>
      </c>
      <c r="F318" s="89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72">
        <f t="shared" si="12"/>
        <v>0</v>
      </c>
      <c r="U318" s="59">
        <f t="shared" si="13"/>
        <v>20590000</v>
      </c>
      <c r="V318" s="57">
        <f t="shared" si="14"/>
        <v>0</v>
      </c>
    </row>
    <row r="319" spans="2:22" hidden="1">
      <c r="B319" s="82">
        <f>'PER TRIWULAN'!A314</f>
        <v>309</v>
      </c>
      <c r="C319" s="69" t="str">
        <f>'PER TRIWULAN'!I314</f>
        <v xml:space="preserve"> Karangrayung </v>
      </c>
      <c r="D319" s="70" t="str">
        <f>'PER TRIWULAN'!B314</f>
        <v>SD NEGERI 2 KARANGSONO</v>
      </c>
      <c r="E319" s="71">
        <f>'PER TRIWULAN'!N314</f>
        <v>13340000</v>
      </c>
      <c r="F319" s="89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72">
        <f t="shared" si="12"/>
        <v>0</v>
      </c>
      <c r="U319" s="59">
        <f t="shared" si="13"/>
        <v>13340000</v>
      </c>
      <c r="V319" s="57">
        <f t="shared" si="14"/>
        <v>0</v>
      </c>
    </row>
    <row r="320" spans="2:22" hidden="1">
      <c r="B320" s="82">
        <f>'PER TRIWULAN'!A315</f>
        <v>310</v>
      </c>
      <c r="C320" s="69" t="str">
        <f>'PER TRIWULAN'!I315</f>
        <v xml:space="preserve"> Karangrayung </v>
      </c>
      <c r="D320" s="70" t="str">
        <f>'PER TRIWULAN'!B315</f>
        <v>SD NEGERI 3 KARANGSONO</v>
      </c>
      <c r="E320" s="71">
        <f>'PER TRIWULAN'!N315</f>
        <v>29145000</v>
      </c>
      <c r="F320" s="89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72">
        <f t="shared" si="12"/>
        <v>0</v>
      </c>
      <c r="U320" s="59">
        <f t="shared" si="13"/>
        <v>29145000</v>
      </c>
      <c r="V320" s="57">
        <f t="shared" si="14"/>
        <v>0</v>
      </c>
    </row>
    <row r="321" spans="2:22" hidden="1">
      <c r="B321" s="82">
        <f>'PER TRIWULAN'!A316</f>
        <v>311</v>
      </c>
      <c r="C321" s="69" t="str">
        <f>'PER TRIWULAN'!I316</f>
        <v xml:space="preserve"> Karangrayung </v>
      </c>
      <c r="D321" s="70" t="str">
        <f>'PER TRIWULAN'!B316</f>
        <v>SD NEGERI 4 KARANGSONO</v>
      </c>
      <c r="E321" s="71">
        <f>'PER TRIWULAN'!N316</f>
        <v>18125000</v>
      </c>
      <c r="F321" s="89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72">
        <f t="shared" si="12"/>
        <v>0</v>
      </c>
      <c r="U321" s="59">
        <f t="shared" si="13"/>
        <v>18125000</v>
      </c>
      <c r="V321" s="57">
        <f t="shared" si="14"/>
        <v>0</v>
      </c>
    </row>
    <row r="322" spans="2:22" hidden="1">
      <c r="B322" s="82">
        <f>'PER TRIWULAN'!A317</f>
        <v>312</v>
      </c>
      <c r="C322" s="69" t="str">
        <f>'PER TRIWULAN'!I317</f>
        <v xml:space="preserve"> Karangrayung </v>
      </c>
      <c r="D322" s="70" t="str">
        <f>'PER TRIWULAN'!B317</f>
        <v>SD NEGERI LB MOJOAGUNG</v>
      </c>
      <c r="E322" s="71">
        <f>'PER TRIWULAN'!N317</f>
        <v>7830000</v>
      </c>
      <c r="F322" s="89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72">
        <f t="shared" si="12"/>
        <v>0</v>
      </c>
      <c r="U322" s="59">
        <f t="shared" si="13"/>
        <v>7830000</v>
      </c>
      <c r="V322" s="57">
        <f t="shared" si="14"/>
        <v>0</v>
      </c>
    </row>
    <row r="323" spans="2:22" hidden="1">
      <c r="B323" s="82">
        <f>'PER TRIWULAN'!A318</f>
        <v>313</v>
      </c>
      <c r="C323" s="69" t="str">
        <f>'PER TRIWULAN'!I318</f>
        <v xml:space="preserve"> Karangrayung </v>
      </c>
      <c r="D323" s="70" t="str">
        <f>'PER TRIWULAN'!B318</f>
        <v>SD NEGERI 1 NAMPU</v>
      </c>
      <c r="E323" s="71">
        <f>'PER TRIWULAN'!N318</f>
        <v>20735000</v>
      </c>
      <c r="F323" s="89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72">
        <f t="shared" si="12"/>
        <v>0</v>
      </c>
      <c r="U323" s="59">
        <f t="shared" si="13"/>
        <v>20735000</v>
      </c>
      <c r="V323" s="57">
        <f t="shared" si="14"/>
        <v>0</v>
      </c>
    </row>
    <row r="324" spans="2:22" hidden="1">
      <c r="B324" s="82">
        <f>'PER TRIWULAN'!A319</f>
        <v>314</v>
      </c>
      <c r="C324" s="69" t="str">
        <f>'PER TRIWULAN'!I319</f>
        <v xml:space="preserve"> Karangrayung </v>
      </c>
      <c r="D324" s="70" t="str">
        <f>'PER TRIWULAN'!B319</f>
        <v>SD NEGERI 3 NAMPU</v>
      </c>
      <c r="E324" s="71">
        <f>'PER TRIWULAN'!N319</f>
        <v>36685000</v>
      </c>
      <c r="F324" s="89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72">
        <f t="shared" si="12"/>
        <v>0</v>
      </c>
      <c r="U324" s="59">
        <f t="shared" si="13"/>
        <v>36685000</v>
      </c>
      <c r="V324" s="57">
        <f t="shared" si="14"/>
        <v>0</v>
      </c>
    </row>
    <row r="325" spans="2:22" hidden="1">
      <c r="B325" s="82">
        <f>'PER TRIWULAN'!A320</f>
        <v>315</v>
      </c>
      <c r="C325" s="69" t="str">
        <f>'PER TRIWULAN'!I320</f>
        <v xml:space="preserve"> Karangrayung </v>
      </c>
      <c r="D325" s="70" t="str">
        <f>'PER TRIWULAN'!B320</f>
        <v>SD NEGERI 4 NAMPU</v>
      </c>
      <c r="E325" s="71">
        <f>'PER TRIWULAN'!N320</f>
        <v>9135000</v>
      </c>
      <c r="F325" s="89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72">
        <f t="shared" si="12"/>
        <v>0</v>
      </c>
      <c r="U325" s="59">
        <f t="shared" si="13"/>
        <v>9135000</v>
      </c>
      <c r="V325" s="57">
        <f t="shared" si="14"/>
        <v>0</v>
      </c>
    </row>
    <row r="326" spans="2:22" hidden="1">
      <c r="B326" s="82">
        <f>'PER TRIWULAN'!A321</f>
        <v>316</v>
      </c>
      <c r="C326" s="69" t="str">
        <f>'PER TRIWULAN'!I321</f>
        <v xml:space="preserve"> Karangrayung </v>
      </c>
      <c r="D326" s="70" t="str">
        <f>'PER TRIWULAN'!B321</f>
        <v>SD NEGERI 5 NAMPU</v>
      </c>
      <c r="E326" s="71">
        <f>'PER TRIWULAN'!N321</f>
        <v>10875000</v>
      </c>
      <c r="F326" s="89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72">
        <f t="shared" si="12"/>
        <v>0</v>
      </c>
      <c r="U326" s="59">
        <f t="shared" si="13"/>
        <v>10875000</v>
      </c>
      <c r="V326" s="57">
        <f t="shared" si="14"/>
        <v>0</v>
      </c>
    </row>
    <row r="327" spans="2:22" hidden="1">
      <c r="B327" s="82">
        <f>'PER TRIWULAN'!A322</f>
        <v>317</v>
      </c>
      <c r="C327" s="69" t="str">
        <f>'PER TRIWULAN'!I322</f>
        <v xml:space="preserve"> Karangrayung </v>
      </c>
      <c r="D327" s="70" t="str">
        <f>'PER TRIWULAN'!B322</f>
        <v>SD NEGERI 7 NAMPU</v>
      </c>
      <c r="E327" s="71">
        <f>'PER TRIWULAN'!N322</f>
        <v>13340000</v>
      </c>
      <c r="F327" s="89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72">
        <f t="shared" si="12"/>
        <v>0</v>
      </c>
      <c r="U327" s="59">
        <f t="shared" si="13"/>
        <v>13340000</v>
      </c>
      <c r="V327" s="57">
        <f t="shared" si="14"/>
        <v>0</v>
      </c>
    </row>
    <row r="328" spans="2:22" hidden="1">
      <c r="B328" s="82">
        <f>'PER TRIWULAN'!A323</f>
        <v>318</v>
      </c>
      <c r="C328" s="69" t="str">
        <f>'PER TRIWULAN'!I323</f>
        <v xml:space="preserve"> Karangrayung </v>
      </c>
      <c r="D328" s="70" t="str">
        <f>'PER TRIWULAN'!B323</f>
        <v>SD NEGERI PARAKAN</v>
      </c>
      <c r="E328" s="71">
        <f>'PER TRIWULAN'!N323</f>
        <v>32770000</v>
      </c>
      <c r="F328" s="89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72">
        <f t="shared" si="12"/>
        <v>0</v>
      </c>
      <c r="U328" s="59">
        <f t="shared" si="13"/>
        <v>32770000</v>
      </c>
      <c r="V328" s="57">
        <f t="shared" si="14"/>
        <v>0</v>
      </c>
    </row>
    <row r="329" spans="2:22" hidden="1">
      <c r="B329" s="82">
        <f>'PER TRIWULAN'!A324</f>
        <v>319</v>
      </c>
      <c r="C329" s="69" t="str">
        <f>'PER TRIWULAN'!I324</f>
        <v xml:space="preserve"> Karangrayung </v>
      </c>
      <c r="D329" s="70" t="str">
        <f>'PER TRIWULAN'!B324</f>
        <v>SD NEGERI 5 SENDANGHARJO</v>
      </c>
      <c r="E329" s="71">
        <f>'PER TRIWULAN'!N324</f>
        <v>13775000</v>
      </c>
      <c r="F329" s="89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72">
        <f t="shared" si="12"/>
        <v>0</v>
      </c>
      <c r="U329" s="59">
        <f t="shared" si="13"/>
        <v>13775000</v>
      </c>
      <c r="V329" s="57">
        <f t="shared" si="14"/>
        <v>0</v>
      </c>
    </row>
    <row r="330" spans="2:22" hidden="1">
      <c r="B330" s="82">
        <f>'PER TRIWULAN'!A325</f>
        <v>320</v>
      </c>
      <c r="C330" s="69" t="str">
        <f>'PER TRIWULAN'!I325</f>
        <v xml:space="preserve"> Karangrayung </v>
      </c>
      <c r="D330" s="70" t="str">
        <f>'PER TRIWULAN'!B325</f>
        <v>SD NEGERI 1 TELAWAH</v>
      </c>
      <c r="E330" s="71">
        <f>'PER TRIWULAN'!N325</f>
        <v>18415000</v>
      </c>
      <c r="F330" s="89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72">
        <f t="shared" si="12"/>
        <v>0</v>
      </c>
      <c r="U330" s="59">
        <f t="shared" si="13"/>
        <v>18415000</v>
      </c>
      <c r="V330" s="57">
        <f t="shared" si="14"/>
        <v>0</v>
      </c>
    </row>
    <row r="331" spans="2:22" hidden="1">
      <c r="B331" s="82">
        <f>'PER TRIWULAN'!A326</f>
        <v>321</v>
      </c>
      <c r="C331" s="69" t="str">
        <f>'PER TRIWULAN'!I326</f>
        <v xml:space="preserve"> Karangrayung </v>
      </c>
      <c r="D331" s="70" t="str">
        <f>'PER TRIWULAN'!B326</f>
        <v>SD NEGERI 2 TELAWAH</v>
      </c>
      <c r="E331" s="71">
        <f>'PER TRIWULAN'!N326</f>
        <v>23200000</v>
      </c>
      <c r="F331" s="89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72">
        <f t="shared" si="12"/>
        <v>0</v>
      </c>
      <c r="U331" s="59">
        <f t="shared" si="13"/>
        <v>23200000</v>
      </c>
      <c r="V331" s="57">
        <f t="shared" si="14"/>
        <v>0</v>
      </c>
    </row>
    <row r="332" spans="2:22" hidden="1">
      <c r="B332" s="82">
        <f>'PER TRIWULAN'!A327</f>
        <v>322</v>
      </c>
      <c r="C332" s="69" t="str">
        <f>'PER TRIWULAN'!I327</f>
        <v xml:space="preserve"> Karangrayung </v>
      </c>
      <c r="D332" s="70" t="str">
        <f>'PER TRIWULAN'!B327</f>
        <v>SD NEGERI 3 TELAWAH</v>
      </c>
      <c r="E332" s="71">
        <f>'PER TRIWULAN'!N327</f>
        <v>12325000</v>
      </c>
      <c r="F332" s="89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72">
        <f t="shared" ref="T332:T395" si="15">SUM(G332:S332)</f>
        <v>0</v>
      </c>
      <c r="U332" s="59">
        <f t="shared" ref="U332:U395" si="16">E332-F332</f>
        <v>12325000</v>
      </c>
      <c r="V332" s="57">
        <f t="shared" ref="V332:V395" si="17">F332-T332</f>
        <v>0</v>
      </c>
    </row>
    <row r="333" spans="2:22" hidden="1">
      <c r="B333" s="82">
        <f>'PER TRIWULAN'!A328</f>
        <v>323</v>
      </c>
      <c r="C333" s="69" t="str">
        <f>'PER TRIWULAN'!I328</f>
        <v xml:space="preserve"> Karangrayung </v>
      </c>
      <c r="D333" s="70" t="str">
        <f>'PER TRIWULAN'!B328</f>
        <v>SD NEGERI 2 Dempel</v>
      </c>
      <c r="E333" s="71">
        <f>'PER TRIWULAN'!N328</f>
        <v>30740000</v>
      </c>
      <c r="F333" s="89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72">
        <f t="shared" si="15"/>
        <v>0</v>
      </c>
      <c r="U333" s="59">
        <f t="shared" si="16"/>
        <v>30740000</v>
      </c>
      <c r="V333" s="57">
        <f t="shared" si="17"/>
        <v>0</v>
      </c>
    </row>
    <row r="334" spans="2:22" hidden="1">
      <c r="B334" s="82">
        <f>'PER TRIWULAN'!A329</f>
        <v>324</v>
      </c>
      <c r="C334" s="69" t="str">
        <f>'PER TRIWULAN'!I329</f>
        <v xml:space="preserve"> Karangrayung </v>
      </c>
      <c r="D334" s="70" t="str">
        <f>'PER TRIWULAN'!B329</f>
        <v>SD NEGERI 3 Putatnganten</v>
      </c>
      <c r="E334" s="71">
        <f>'PER TRIWULAN'!N329</f>
        <v>38280000</v>
      </c>
      <c r="F334" s="89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72">
        <f t="shared" si="15"/>
        <v>0</v>
      </c>
      <c r="U334" s="59">
        <f t="shared" si="16"/>
        <v>38280000</v>
      </c>
      <c r="V334" s="57">
        <f t="shared" si="17"/>
        <v>0</v>
      </c>
    </row>
    <row r="335" spans="2:22" hidden="1">
      <c r="B335" s="82">
        <f>'PER TRIWULAN'!A330</f>
        <v>325</v>
      </c>
      <c r="C335" s="69" t="str">
        <f>'PER TRIWULAN'!I330</f>
        <v xml:space="preserve"> Karangrayung </v>
      </c>
      <c r="D335" s="70" t="str">
        <f>'PER TRIWULAN'!B330</f>
        <v>SD NEGERI 6 Sendangharjo</v>
      </c>
      <c r="E335" s="71">
        <f>'PER TRIWULAN'!N330</f>
        <v>32915000</v>
      </c>
      <c r="F335" s="89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72">
        <f t="shared" si="15"/>
        <v>0</v>
      </c>
      <c r="U335" s="59">
        <f t="shared" si="16"/>
        <v>32915000</v>
      </c>
      <c r="V335" s="57">
        <f t="shared" si="17"/>
        <v>0</v>
      </c>
    </row>
    <row r="336" spans="2:22" hidden="1">
      <c r="B336" s="82">
        <f>'PER TRIWULAN'!A331</f>
        <v>326</v>
      </c>
      <c r="C336" s="69" t="str">
        <f>'PER TRIWULAN'!I331</f>
        <v xml:space="preserve"> Karangrayung </v>
      </c>
      <c r="D336" s="70" t="str">
        <f>'PER TRIWULAN'!B331</f>
        <v>SD NEGERI 2 Nampu</v>
      </c>
      <c r="E336" s="71">
        <f>'PER TRIWULAN'!N331</f>
        <v>22475000</v>
      </c>
      <c r="F336" s="89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72">
        <f t="shared" si="15"/>
        <v>0</v>
      </c>
      <c r="U336" s="59">
        <f t="shared" si="16"/>
        <v>22475000</v>
      </c>
      <c r="V336" s="57">
        <f t="shared" si="17"/>
        <v>0</v>
      </c>
    </row>
    <row r="337" spans="2:22" hidden="1">
      <c r="B337" s="82">
        <f>'PER TRIWULAN'!A332</f>
        <v>327</v>
      </c>
      <c r="C337" s="69" t="str">
        <f>'PER TRIWULAN'!I332</f>
        <v xml:space="preserve"> Kedungjati </v>
      </c>
      <c r="D337" s="70" t="str">
        <f>'PER TRIWULAN'!B332</f>
        <v>SD NEGERI 1 DERAS</v>
      </c>
      <c r="E337" s="71">
        <f>'PER TRIWULAN'!N332</f>
        <v>22475000</v>
      </c>
      <c r="F337" s="89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72">
        <f t="shared" si="15"/>
        <v>0</v>
      </c>
      <c r="U337" s="59">
        <f t="shared" si="16"/>
        <v>22475000</v>
      </c>
      <c r="V337" s="57">
        <f t="shared" si="17"/>
        <v>0</v>
      </c>
    </row>
    <row r="338" spans="2:22" hidden="1">
      <c r="B338" s="82">
        <f>'PER TRIWULAN'!A333</f>
        <v>328</v>
      </c>
      <c r="C338" s="69" t="str">
        <f>'PER TRIWULAN'!I333</f>
        <v xml:space="preserve"> Kedungjati </v>
      </c>
      <c r="D338" s="70" t="str">
        <f>'PER TRIWULAN'!B333</f>
        <v>SD NEGERI 1 KALIMARO</v>
      </c>
      <c r="E338" s="71">
        <f>'PER TRIWULAN'!N333</f>
        <v>16820000</v>
      </c>
      <c r="F338" s="89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72">
        <f t="shared" si="15"/>
        <v>0</v>
      </c>
      <c r="U338" s="59">
        <f t="shared" si="16"/>
        <v>16820000</v>
      </c>
      <c r="V338" s="57">
        <f t="shared" si="17"/>
        <v>0</v>
      </c>
    </row>
    <row r="339" spans="2:22" hidden="1">
      <c r="B339" s="82">
        <f>'PER TRIWULAN'!A334</f>
        <v>329</v>
      </c>
      <c r="C339" s="69" t="str">
        <f>'PER TRIWULAN'!I334</f>
        <v xml:space="preserve"> Kedungjati </v>
      </c>
      <c r="D339" s="70" t="str">
        <f>'PER TRIWULAN'!B334</f>
        <v>SD NEGERI 1 KARANGLANGU</v>
      </c>
      <c r="E339" s="71">
        <f>'PER TRIWULAN'!N334</f>
        <v>24215000</v>
      </c>
      <c r="F339" s="89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72">
        <f t="shared" si="15"/>
        <v>0</v>
      </c>
      <c r="U339" s="59">
        <f t="shared" si="16"/>
        <v>24215000</v>
      </c>
      <c r="V339" s="57">
        <f t="shared" si="17"/>
        <v>0</v>
      </c>
    </row>
    <row r="340" spans="2:22" hidden="1">
      <c r="B340" s="82">
        <f>'PER TRIWULAN'!A335</f>
        <v>330</v>
      </c>
      <c r="C340" s="69" t="str">
        <f>'PER TRIWULAN'!I335</f>
        <v xml:space="preserve"> Kedungjati </v>
      </c>
      <c r="D340" s="70" t="str">
        <f>'PER TRIWULAN'!B335</f>
        <v>SD NEGERI 1 KEDUNGJATI</v>
      </c>
      <c r="E340" s="71">
        <f>'PER TRIWULAN'!N335</f>
        <v>28710000</v>
      </c>
      <c r="F340" s="89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72">
        <f t="shared" si="15"/>
        <v>0</v>
      </c>
      <c r="U340" s="59">
        <f t="shared" si="16"/>
        <v>28710000</v>
      </c>
      <c r="V340" s="57">
        <f t="shared" si="17"/>
        <v>0</v>
      </c>
    </row>
    <row r="341" spans="2:22" hidden="1">
      <c r="B341" s="82">
        <f>'PER TRIWULAN'!A336</f>
        <v>331</v>
      </c>
      <c r="C341" s="69" t="str">
        <f>'PER TRIWULAN'!I336</f>
        <v xml:space="preserve"> Kedungjati </v>
      </c>
      <c r="D341" s="70" t="str">
        <f>'PER TRIWULAN'!B336</f>
        <v>SD NEGERI 1 KENTENGSARI</v>
      </c>
      <c r="E341" s="71">
        <f>'PER TRIWULAN'!N336</f>
        <v>12760000</v>
      </c>
      <c r="F341" s="89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72">
        <f t="shared" si="15"/>
        <v>0</v>
      </c>
      <c r="U341" s="59">
        <f t="shared" si="16"/>
        <v>12760000</v>
      </c>
      <c r="V341" s="57">
        <f t="shared" si="17"/>
        <v>0</v>
      </c>
    </row>
    <row r="342" spans="2:22" hidden="1">
      <c r="B342" s="82">
        <f>'PER TRIWULAN'!A337</f>
        <v>332</v>
      </c>
      <c r="C342" s="69" t="str">
        <f>'PER TRIWULAN'!I337</f>
        <v xml:space="preserve"> Kedungjati </v>
      </c>
      <c r="D342" s="70" t="str">
        <f>'PER TRIWULAN'!B337</f>
        <v>SD NEGERI 1 NGOMBAK</v>
      </c>
      <c r="E342" s="71">
        <f>'PER TRIWULAN'!N337</f>
        <v>25955000</v>
      </c>
      <c r="F342" s="89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72">
        <f t="shared" si="15"/>
        <v>0</v>
      </c>
      <c r="U342" s="59">
        <f t="shared" si="16"/>
        <v>25955000</v>
      </c>
      <c r="V342" s="57">
        <f t="shared" si="17"/>
        <v>0</v>
      </c>
    </row>
    <row r="343" spans="2:22" hidden="1">
      <c r="B343" s="82">
        <f>'PER TRIWULAN'!A338</f>
        <v>333</v>
      </c>
      <c r="C343" s="69" t="str">
        <f>'PER TRIWULAN'!I338</f>
        <v xml:space="preserve"> Kedungjati </v>
      </c>
      <c r="D343" s="70" t="str">
        <f>'PER TRIWULAN'!B338</f>
        <v>SD NEGERI 1 PADAS</v>
      </c>
      <c r="E343" s="71">
        <f>'PER TRIWULAN'!N338</f>
        <v>16095000</v>
      </c>
      <c r="F343" s="89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72">
        <f t="shared" si="15"/>
        <v>0</v>
      </c>
      <c r="U343" s="59">
        <f t="shared" si="16"/>
        <v>16095000</v>
      </c>
      <c r="V343" s="57">
        <f t="shared" si="17"/>
        <v>0</v>
      </c>
    </row>
    <row r="344" spans="2:22" hidden="1">
      <c r="B344" s="82">
        <f>'PER TRIWULAN'!A339</f>
        <v>334</v>
      </c>
      <c r="C344" s="69" t="str">
        <f>'PER TRIWULAN'!I339</f>
        <v xml:space="preserve"> Kedungjati </v>
      </c>
      <c r="D344" s="70" t="str">
        <f>'PER TRIWULAN'!B339</f>
        <v>SD NEGERI 1 PANIMBO</v>
      </c>
      <c r="E344" s="71">
        <f>'PER TRIWULAN'!N339</f>
        <v>24070000</v>
      </c>
      <c r="F344" s="89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72">
        <f t="shared" si="15"/>
        <v>0</v>
      </c>
      <c r="U344" s="59">
        <f t="shared" si="16"/>
        <v>24070000</v>
      </c>
      <c r="V344" s="57">
        <f t="shared" si="17"/>
        <v>0</v>
      </c>
    </row>
    <row r="345" spans="2:22" hidden="1">
      <c r="B345" s="82">
        <f>'PER TRIWULAN'!A340</f>
        <v>335</v>
      </c>
      <c r="C345" s="69" t="str">
        <f>'PER TRIWULAN'!I340</f>
        <v xml:space="preserve"> Kedungjati </v>
      </c>
      <c r="D345" s="70" t="str">
        <f>'PER TRIWULAN'!B340</f>
        <v>SD NEGERI 1 PRIGI</v>
      </c>
      <c r="E345" s="71">
        <f>'PER TRIWULAN'!N340</f>
        <v>14210000</v>
      </c>
      <c r="F345" s="89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72">
        <f t="shared" si="15"/>
        <v>0</v>
      </c>
      <c r="U345" s="59">
        <f t="shared" si="16"/>
        <v>14210000</v>
      </c>
      <c r="V345" s="57">
        <f t="shared" si="17"/>
        <v>0</v>
      </c>
    </row>
    <row r="346" spans="2:22" hidden="1">
      <c r="B346" s="82">
        <f>'PER TRIWULAN'!A341</f>
        <v>336</v>
      </c>
      <c r="C346" s="69" t="str">
        <f>'PER TRIWULAN'!I341</f>
        <v xml:space="preserve"> Kedungjati </v>
      </c>
      <c r="D346" s="70" t="str">
        <f>'PER TRIWULAN'!B341</f>
        <v>SD NEGERI 1 WATES</v>
      </c>
      <c r="E346" s="71">
        <f>'PER TRIWULAN'!N341</f>
        <v>24650000</v>
      </c>
      <c r="F346" s="89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72">
        <f t="shared" si="15"/>
        <v>0</v>
      </c>
      <c r="U346" s="59">
        <f t="shared" si="16"/>
        <v>24650000</v>
      </c>
      <c r="V346" s="57">
        <f t="shared" si="17"/>
        <v>0</v>
      </c>
    </row>
    <row r="347" spans="2:22" hidden="1">
      <c r="B347" s="82">
        <f>'PER TRIWULAN'!A342</f>
        <v>337</v>
      </c>
      <c r="C347" s="69" t="str">
        <f>'PER TRIWULAN'!I342</f>
        <v xml:space="preserve"> Kedungjati </v>
      </c>
      <c r="D347" s="70" t="str">
        <f>'PER TRIWULAN'!B342</f>
        <v>SD NEGERI 2 DERAS</v>
      </c>
      <c r="E347" s="71">
        <f>'PER TRIWULAN'!N342</f>
        <v>23345000</v>
      </c>
      <c r="F347" s="89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72">
        <f t="shared" si="15"/>
        <v>0</v>
      </c>
      <c r="U347" s="59">
        <f t="shared" si="16"/>
        <v>23345000</v>
      </c>
      <c r="V347" s="57">
        <f t="shared" si="17"/>
        <v>0</v>
      </c>
    </row>
    <row r="348" spans="2:22" hidden="1">
      <c r="B348" s="82">
        <f>'PER TRIWULAN'!A343</f>
        <v>338</v>
      </c>
      <c r="C348" s="69" t="str">
        <f>'PER TRIWULAN'!I343</f>
        <v xml:space="preserve"> Kedungjati </v>
      </c>
      <c r="D348" s="70" t="str">
        <f>'PER TRIWULAN'!B343</f>
        <v>SD NEGERI 2 JUMO</v>
      </c>
      <c r="E348" s="71">
        <f>'PER TRIWULAN'!N343</f>
        <v>24070000</v>
      </c>
      <c r="F348" s="89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72">
        <f t="shared" si="15"/>
        <v>0</v>
      </c>
      <c r="U348" s="59">
        <f t="shared" si="16"/>
        <v>24070000</v>
      </c>
      <c r="V348" s="57">
        <f t="shared" si="17"/>
        <v>0</v>
      </c>
    </row>
    <row r="349" spans="2:22" hidden="1">
      <c r="B349" s="82">
        <f>'PER TRIWULAN'!A344</f>
        <v>339</v>
      </c>
      <c r="C349" s="69" t="str">
        <f>'PER TRIWULAN'!I344</f>
        <v xml:space="preserve"> Kedungjati </v>
      </c>
      <c r="D349" s="70" t="str">
        <f>'PER TRIWULAN'!B344</f>
        <v>SD NEGERI 2 KALIMORO</v>
      </c>
      <c r="E349" s="71">
        <f>'PER TRIWULAN'!N344</f>
        <v>23635000</v>
      </c>
      <c r="F349" s="89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72">
        <f t="shared" si="15"/>
        <v>0</v>
      </c>
      <c r="U349" s="59">
        <f t="shared" si="16"/>
        <v>23635000</v>
      </c>
      <c r="V349" s="57">
        <f t="shared" si="17"/>
        <v>0</v>
      </c>
    </row>
    <row r="350" spans="2:22" hidden="1">
      <c r="B350" s="82">
        <f>'PER TRIWULAN'!A345</f>
        <v>340</v>
      </c>
      <c r="C350" s="69" t="str">
        <f>'PER TRIWULAN'!I345</f>
        <v xml:space="preserve"> Kedungjati </v>
      </c>
      <c r="D350" s="70" t="str">
        <f>'PER TRIWULAN'!B345</f>
        <v>SD NEGERI 2 KARANGLANGU</v>
      </c>
      <c r="E350" s="71">
        <f>'PER TRIWULAN'!N345</f>
        <v>16385000</v>
      </c>
      <c r="F350" s="89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72">
        <f t="shared" si="15"/>
        <v>0</v>
      </c>
      <c r="U350" s="59">
        <f t="shared" si="16"/>
        <v>16385000</v>
      </c>
      <c r="V350" s="57">
        <f t="shared" si="17"/>
        <v>0</v>
      </c>
    </row>
    <row r="351" spans="2:22" hidden="1">
      <c r="B351" s="82">
        <f>'PER TRIWULAN'!A346</f>
        <v>341</v>
      </c>
      <c r="C351" s="69" t="str">
        <f>'PER TRIWULAN'!I346</f>
        <v xml:space="preserve"> Kedungjati </v>
      </c>
      <c r="D351" s="70" t="str">
        <f>'PER TRIWULAN'!B346</f>
        <v>SD NEGERI 2 KEDUNGJATI</v>
      </c>
      <c r="E351" s="71">
        <f>'PER TRIWULAN'!N346</f>
        <v>32625000</v>
      </c>
      <c r="F351" s="89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72">
        <f t="shared" si="15"/>
        <v>0</v>
      </c>
      <c r="U351" s="59">
        <f t="shared" si="16"/>
        <v>32625000</v>
      </c>
      <c r="V351" s="57">
        <f t="shared" si="17"/>
        <v>0</v>
      </c>
    </row>
    <row r="352" spans="2:22" hidden="1">
      <c r="B352" s="82">
        <f>'PER TRIWULAN'!A347</f>
        <v>342</v>
      </c>
      <c r="C352" s="69" t="str">
        <f>'PER TRIWULAN'!I347</f>
        <v xml:space="preserve"> Kedungjati </v>
      </c>
      <c r="D352" s="70" t="str">
        <f>'PER TRIWULAN'!B347</f>
        <v>SD NEGERI 2 NGOMBAK</v>
      </c>
      <c r="E352" s="71">
        <f>'PER TRIWULAN'!N347</f>
        <v>18270000</v>
      </c>
      <c r="F352" s="89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72">
        <f t="shared" si="15"/>
        <v>0</v>
      </c>
      <c r="U352" s="59">
        <f t="shared" si="16"/>
        <v>18270000</v>
      </c>
      <c r="V352" s="57">
        <f t="shared" si="17"/>
        <v>0</v>
      </c>
    </row>
    <row r="353" spans="2:22" hidden="1">
      <c r="B353" s="82">
        <f>'PER TRIWULAN'!A348</f>
        <v>343</v>
      </c>
      <c r="C353" s="69" t="str">
        <f>'PER TRIWULAN'!I348</f>
        <v xml:space="preserve"> Kedungjati </v>
      </c>
      <c r="D353" s="70" t="str">
        <f>'PER TRIWULAN'!B348</f>
        <v>SD NEGERI 2 PADAS</v>
      </c>
      <c r="E353" s="71">
        <f>'PER TRIWULAN'!N348</f>
        <v>16240000</v>
      </c>
      <c r="F353" s="89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72">
        <f t="shared" si="15"/>
        <v>0</v>
      </c>
      <c r="U353" s="59">
        <f t="shared" si="16"/>
        <v>16240000</v>
      </c>
      <c r="V353" s="57">
        <f t="shared" si="17"/>
        <v>0</v>
      </c>
    </row>
    <row r="354" spans="2:22" hidden="1">
      <c r="B354" s="82">
        <f>'PER TRIWULAN'!A349</f>
        <v>344</v>
      </c>
      <c r="C354" s="69" t="str">
        <f>'PER TRIWULAN'!I349</f>
        <v xml:space="preserve"> Kedungjati </v>
      </c>
      <c r="D354" s="70" t="str">
        <f>'PER TRIWULAN'!B349</f>
        <v>SD NEGERI 2 PANIMBO</v>
      </c>
      <c r="E354" s="71">
        <f>'PER TRIWULAN'!N349</f>
        <v>20590000</v>
      </c>
      <c r="F354" s="89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72">
        <f t="shared" si="15"/>
        <v>0</v>
      </c>
      <c r="U354" s="59">
        <f t="shared" si="16"/>
        <v>20590000</v>
      </c>
      <c r="V354" s="57">
        <f t="shared" si="17"/>
        <v>0</v>
      </c>
    </row>
    <row r="355" spans="2:22" hidden="1">
      <c r="B355" s="82">
        <f>'PER TRIWULAN'!A350</f>
        <v>345</v>
      </c>
      <c r="C355" s="69" t="str">
        <f>'PER TRIWULAN'!I350</f>
        <v xml:space="preserve"> Kedungjati </v>
      </c>
      <c r="D355" s="70" t="str">
        <f>'PER TRIWULAN'!B350</f>
        <v>SD NEGERI 2 PRIGI</v>
      </c>
      <c r="E355" s="71">
        <f>'PER TRIWULAN'!N350</f>
        <v>5655000</v>
      </c>
      <c r="F355" s="89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72">
        <f t="shared" si="15"/>
        <v>0</v>
      </c>
      <c r="U355" s="59">
        <f t="shared" si="16"/>
        <v>5655000</v>
      </c>
      <c r="V355" s="57">
        <f t="shared" si="17"/>
        <v>0</v>
      </c>
    </row>
    <row r="356" spans="2:22" hidden="1">
      <c r="B356" s="82">
        <f>'PER TRIWULAN'!A351</f>
        <v>346</v>
      </c>
      <c r="C356" s="69" t="str">
        <f>'PER TRIWULAN'!I351</f>
        <v xml:space="preserve"> Kedungjati </v>
      </c>
      <c r="D356" s="70" t="str">
        <f>'PER TRIWULAN'!B351</f>
        <v>SD NEGERI 2 WATES</v>
      </c>
      <c r="E356" s="71">
        <f>'PER TRIWULAN'!N351</f>
        <v>28275000</v>
      </c>
      <c r="F356" s="89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72">
        <f t="shared" si="15"/>
        <v>0</v>
      </c>
      <c r="U356" s="59">
        <f t="shared" si="16"/>
        <v>28275000</v>
      </c>
      <c r="V356" s="57">
        <f t="shared" si="17"/>
        <v>0</v>
      </c>
    </row>
    <row r="357" spans="2:22" hidden="1">
      <c r="B357" s="82">
        <f>'PER TRIWULAN'!A352</f>
        <v>347</v>
      </c>
      <c r="C357" s="69" t="str">
        <f>'PER TRIWULAN'!I352</f>
        <v xml:space="preserve"> Kedungjati </v>
      </c>
      <c r="D357" s="70" t="str">
        <f>'PER TRIWULAN'!B352</f>
        <v>SD NEGERI 3 JUMO</v>
      </c>
      <c r="E357" s="71">
        <f>'PER TRIWULAN'!N352</f>
        <v>14645000</v>
      </c>
      <c r="F357" s="89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72">
        <f t="shared" si="15"/>
        <v>0</v>
      </c>
      <c r="U357" s="59">
        <f t="shared" si="16"/>
        <v>14645000</v>
      </c>
      <c r="V357" s="57">
        <f t="shared" si="17"/>
        <v>0</v>
      </c>
    </row>
    <row r="358" spans="2:22" hidden="1">
      <c r="B358" s="82">
        <f>'PER TRIWULAN'!A353</f>
        <v>348</v>
      </c>
      <c r="C358" s="69" t="str">
        <f>'PER TRIWULAN'!I353</f>
        <v xml:space="preserve"> Kedungjati </v>
      </c>
      <c r="D358" s="70" t="str">
        <f>'PER TRIWULAN'!B353</f>
        <v>SD NEGERI 3 KALIMORO</v>
      </c>
      <c r="E358" s="71">
        <f>'PER TRIWULAN'!N353</f>
        <v>18705000</v>
      </c>
      <c r="F358" s="89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72">
        <f t="shared" si="15"/>
        <v>0</v>
      </c>
      <c r="U358" s="59">
        <f t="shared" si="16"/>
        <v>18705000</v>
      </c>
      <c r="V358" s="57">
        <f t="shared" si="17"/>
        <v>0</v>
      </c>
    </row>
    <row r="359" spans="2:22" hidden="1">
      <c r="B359" s="82">
        <f>'PER TRIWULAN'!A354</f>
        <v>349</v>
      </c>
      <c r="C359" s="69" t="str">
        <f>'PER TRIWULAN'!I354</f>
        <v xml:space="preserve"> Kedungjati </v>
      </c>
      <c r="D359" s="70" t="str">
        <f>'PER TRIWULAN'!B354</f>
        <v>SD NEGERI 3 KARANGLANGU</v>
      </c>
      <c r="E359" s="71">
        <f>'PER TRIWULAN'!N354</f>
        <v>23635000</v>
      </c>
      <c r="F359" s="89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72">
        <f t="shared" si="15"/>
        <v>0</v>
      </c>
      <c r="U359" s="59">
        <f t="shared" si="16"/>
        <v>23635000</v>
      </c>
      <c r="V359" s="57">
        <f t="shared" si="17"/>
        <v>0</v>
      </c>
    </row>
    <row r="360" spans="2:22" hidden="1">
      <c r="B360" s="82">
        <f>'PER TRIWULAN'!A355</f>
        <v>350</v>
      </c>
      <c r="C360" s="69" t="str">
        <f>'PER TRIWULAN'!I355</f>
        <v xml:space="preserve"> Kedungjati </v>
      </c>
      <c r="D360" s="70" t="str">
        <f>'PER TRIWULAN'!B355</f>
        <v>SD NEGERI 3 KEDUNGJATI</v>
      </c>
      <c r="E360" s="71">
        <f>'PER TRIWULAN'!N355</f>
        <v>15370000</v>
      </c>
      <c r="F360" s="89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72">
        <f t="shared" si="15"/>
        <v>0</v>
      </c>
      <c r="U360" s="59">
        <f t="shared" si="16"/>
        <v>15370000</v>
      </c>
      <c r="V360" s="57">
        <f t="shared" si="17"/>
        <v>0</v>
      </c>
    </row>
    <row r="361" spans="2:22" hidden="1">
      <c r="B361" s="82">
        <f>'PER TRIWULAN'!A356</f>
        <v>351</v>
      </c>
      <c r="C361" s="69" t="str">
        <f>'PER TRIWULAN'!I356</f>
        <v xml:space="preserve"> Kedungjati </v>
      </c>
      <c r="D361" s="70" t="str">
        <f>'PER TRIWULAN'!B356</f>
        <v>SD NEGERI 3 KENTENGSARI</v>
      </c>
      <c r="E361" s="71">
        <f>'PER TRIWULAN'!N356</f>
        <v>11020000</v>
      </c>
      <c r="F361" s="89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72">
        <f t="shared" si="15"/>
        <v>0</v>
      </c>
      <c r="U361" s="59">
        <f t="shared" si="16"/>
        <v>11020000</v>
      </c>
      <c r="V361" s="57">
        <f t="shared" si="17"/>
        <v>0</v>
      </c>
    </row>
    <row r="362" spans="2:22" hidden="1">
      <c r="B362" s="82">
        <f>'PER TRIWULAN'!A357</f>
        <v>352</v>
      </c>
      <c r="C362" s="69" t="str">
        <f>'PER TRIWULAN'!I357</f>
        <v xml:space="preserve"> Kedungjati </v>
      </c>
      <c r="D362" s="70" t="str">
        <f>'PER TRIWULAN'!B357</f>
        <v>SD NEGERI 3 PADAS</v>
      </c>
      <c r="E362" s="71">
        <f>'PER TRIWULAN'!N357</f>
        <v>3480000</v>
      </c>
      <c r="F362" s="89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72">
        <f t="shared" si="15"/>
        <v>0</v>
      </c>
      <c r="U362" s="59">
        <f t="shared" si="16"/>
        <v>3480000</v>
      </c>
      <c r="V362" s="57">
        <f t="shared" si="17"/>
        <v>0</v>
      </c>
    </row>
    <row r="363" spans="2:22" hidden="1">
      <c r="B363" s="82">
        <f>'PER TRIWULAN'!A358</f>
        <v>353</v>
      </c>
      <c r="C363" s="69" t="str">
        <f>'PER TRIWULAN'!I358</f>
        <v xml:space="preserve"> Kedungjati </v>
      </c>
      <c r="D363" s="70" t="str">
        <f>'PER TRIWULAN'!B358</f>
        <v>SD NEGERI 3 PRIGI</v>
      </c>
      <c r="E363" s="71">
        <f>'PER TRIWULAN'!N358</f>
        <v>5800000</v>
      </c>
      <c r="F363" s="89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72">
        <f t="shared" si="15"/>
        <v>0</v>
      </c>
      <c r="U363" s="59">
        <f t="shared" si="16"/>
        <v>5800000</v>
      </c>
      <c r="V363" s="57">
        <f t="shared" si="17"/>
        <v>0</v>
      </c>
    </row>
    <row r="364" spans="2:22" hidden="1">
      <c r="B364" s="82">
        <f>'PER TRIWULAN'!A359</f>
        <v>354</v>
      </c>
      <c r="C364" s="69" t="str">
        <f>'PER TRIWULAN'!I359</f>
        <v xml:space="preserve"> Kedungjati </v>
      </c>
      <c r="D364" s="70" t="str">
        <f>'PER TRIWULAN'!B359</f>
        <v>SD NEGERI 4 PADAS</v>
      </c>
      <c r="E364" s="71">
        <f>'PER TRIWULAN'!N359</f>
        <v>14790000</v>
      </c>
      <c r="F364" s="89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72">
        <f t="shared" si="15"/>
        <v>0</v>
      </c>
      <c r="U364" s="59">
        <f t="shared" si="16"/>
        <v>14790000</v>
      </c>
      <c r="V364" s="57">
        <f t="shared" si="17"/>
        <v>0</v>
      </c>
    </row>
    <row r="365" spans="2:22" hidden="1">
      <c r="B365" s="82">
        <f>'PER TRIWULAN'!A360</f>
        <v>355</v>
      </c>
      <c r="C365" s="69" t="str">
        <f>'PER TRIWULAN'!I360</f>
        <v xml:space="preserve"> Kedungjati </v>
      </c>
      <c r="D365" s="70" t="str">
        <f>'PER TRIWULAN'!B360</f>
        <v>SD NEGERI 5 KEDUNGJATI</v>
      </c>
      <c r="E365" s="71">
        <f>'PER TRIWULAN'!N360</f>
        <v>12905000</v>
      </c>
      <c r="F365" s="89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72">
        <f t="shared" si="15"/>
        <v>0</v>
      </c>
      <c r="U365" s="59">
        <f t="shared" si="16"/>
        <v>12905000</v>
      </c>
      <c r="V365" s="57">
        <f t="shared" si="17"/>
        <v>0</v>
      </c>
    </row>
    <row r="366" spans="2:22" hidden="1">
      <c r="B366" s="82">
        <f>'PER TRIWULAN'!A361</f>
        <v>356</v>
      </c>
      <c r="C366" s="69" t="str">
        <f>'PER TRIWULAN'!I361</f>
        <v xml:space="preserve"> Kedungjati </v>
      </c>
      <c r="D366" s="70" t="str">
        <f>'PER TRIWULAN'!B361</f>
        <v>SD NEGERI KLITIKAN</v>
      </c>
      <c r="E366" s="71">
        <f>'PER TRIWULAN'!N361</f>
        <v>11310000</v>
      </c>
      <c r="F366" s="89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72">
        <f t="shared" si="15"/>
        <v>0</v>
      </c>
      <c r="U366" s="59">
        <f t="shared" si="16"/>
        <v>11310000</v>
      </c>
      <c r="V366" s="57">
        <f t="shared" si="17"/>
        <v>0</v>
      </c>
    </row>
    <row r="367" spans="2:22" hidden="1">
      <c r="B367" s="82">
        <f>'PER TRIWULAN'!A362</f>
        <v>357</v>
      </c>
      <c r="C367" s="69" t="str">
        <f>'PER TRIWULAN'!I362</f>
        <v xml:space="preserve"> Kedungjati </v>
      </c>
      <c r="D367" s="70" t="str">
        <f>'PER TRIWULAN'!B362</f>
        <v>SD NEGERI 1 JUMO</v>
      </c>
      <c r="E367" s="71">
        <f>'PER TRIWULAN'!N362</f>
        <v>29580000</v>
      </c>
      <c r="F367" s="89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72">
        <f t="shared" si="15"/>
        <v>0</v>
      </c>
      <c r="U367" s="59">
        <f t="shared" si="16"/>
        <v>29580000</v>
      </c>
      <c r="V367" s="57">
        <f t="shared" si="17"/>
        <v>0</v>
      </c>
    </row>
    <row r="368" spans="2:22" hidden="1">
      <c r="B368" s="82">
        <f>'PER TRIWULAN'!A363</f>
        <v>358</v>
      </c>
      <c r="C368" s="69" t="str">
        <f>'PER TRIWULAN'!I363</f>
        <v xml:space="preserve"> Klambu </v>
      </c>
      <c r="D368" s="70" t="str">
        <f>'PER TRIWULAN'!B363</f>
        <v>SD NEGERI 1 KLAMBU</v>
      </c>
      <c r="E368" s="71">
        <f>'PER TRIWULAN'!N363</f>
        <v>34220000</v>
      </c>
      <c r="F368" s="89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72">
        <f t="shared" si="15"/>
        <v>0</v>
      </c>
      <c r="U368" s="59">
        <f t="shared" si="16"/>
        <v>34220000</v>
      </c>
      <c r="V368" s="57">
        <f t="shared" si="17"/>
        <v>0</v>
      </c>
    </row>
    <row r="369" spans="2:22" hidden="1">
      <c r="B369" s="82">
        <f>'PER TRIWULAN'!A364</f>
        <v>359</v>
      </c>
      <c r="C369" s="69" t="str">
        <f>'PER TRIWULAN'!I364</f>
        <v xml:space="preserve"> Klambu </v>
      </c>
      <c r="D369" s="70" t="str">
        <f>'PER TRIWULAN'!B364</f>
        <v>SD NEGERI 1 MENAWAN</v>
      </c>
      <c r="E369" s="71">
        <f>'PER TRIWULAN'!N364</f>
        <v>19285000</v>
      </c>
      <c r="F369" s="89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72">
        <f t="shared" si="15"/>
        <v>0</v>
      </c>
      <c r="U369" s="59">
        <f t="shared" si="16"/>
        <v>19285000</v>
      </c>
      <c r="V369" s="57">
        <f t="shared" si="17"/>
        <v>0</v>
      </c>
    </row>
    <row r="370" spans="2:22" hidden="1">
      <c r="B370" s="82">
        <f>'PER TRIWULAN'!A365</f>
        <v>360</v>
      </c>
      <c r="C370" s="69" t="str">
        <f>'PER TRIWULAN'!I365</f>
        <v xml:space="preserve"> Klambu </v>
      </c>
      <c r="D370" s="70" t="str">
        <f>'PER TRIWULAN'!B365</f>
        <v>SD NEGERI 1 PENGANTEN</v>
      </c>
      <c r="E370" s="71">
        <f>'PER TRIWULAN'!N365</f>
        <v>23200000</v>
      </c>
      <c r="F370" s="89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72">
        <f t="shared" si="15"/>
        <v>0</v>
      </c>
      <c r="U370" s="59">
        <f t="shared" si="16"/>
        <v>23200000</v>
      </c>
      <c r="V370" s="57">
        <f t="shared" si="17"/>
        <v>0</v>
      </c>
    </row>
    <row r="371" spans="2:22" hidden="1">
      <c r="B371" s="82">
        <f>'PER TRIWULAN'!A366</f>
        <v>361</v>
      </c>
      <c r="C371" s="69" t="str">
        <f>'PER TRIWULAN'!I366</f>
        <v xml:space="preserve"> Klambu </v>
      </c>
      <c r="D371" s="70" t="str">
        <f>'PER TRIWULAN'!B366</f>
        <v>SD NEGERI 1 TARUMAN</v>
      </c>
      <c r="E371" s="71">
        <f>'PER TRIWULAN'!N366</f>
        <v>17400000</v>
      </c>
      <c r="F371" s="89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72">
        <f t="shared" si="15"/>
        <v>0</v>
      </c>
      <c r="U371" s="59">
        <f t="shared" si="16"/>
        <v>17400000</v>
      </c>
      <c r="V371" s="57">
        <f t="shared" si="17"/>
        <v>0</v>
      </c>
    </row>
    <row r="372" spans="2:22" hidden="1">
      <c r="B372" s="82">
        <f>'PER TRIWULAN'!A367</f>
        <v>362</v>
      </c>
      <c r="C372" s="69" t="str">
        <f>'PER TRIWULAN'!I367</f>
        <v xml:space="preserve"> Klambu </v>
      </c>
      <c r="D372" s="70" t="str">
        <f>'PER TRIWULAN'!B367</f>
        <v>SD NEGERI 1 TERKESI</v>
      </c>
      <c r="E372" s="71">
        <f>'PER TRIWULAN'!N367</f>
        <v>21025000</v>
      </c>
      <c r="F372" s="89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72">
        <f t="shared" si="15"/>
        <v>0</v>
      </c>
      <c r="U372" s="59">
        <f t="shared" si="16"/>
        <v>21025000</v>
      </c>
      <c r="V372" s="57">
        <f t="shared" si="17"/>
        <v>0</v>
      </c>
    </row>
    <row r="373" spans="2:22" hidden="1">
      <c r="B373" s="82">
        <f>'PER TRIWULAN'!A368</f>
        <v>363</v>
      </c>
      <c r="C373" s="69" t="str">
        <f>'PER TRIWULAN'!I368</f>
        <v xml:space="preserve"> Klambu </v>
      </c>
      <c r="D373" s="70" t="str">
        <f>'PER TRIWULAN'!B368</f>
        <v>SD NEGERI 2 KANDANGREJO</v>
      </c>
      <c r="E373" s="71">
        <f>'PER TRIWULAN'!N368</f>
        <v>16385000</v>
      </c>
      <c r="F373" s="89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72">
        <f t="shared" si="15"/>
        <v>0</v>
      </c>
      <c r="U373" s="59">
        <f t="shared" si="16"/>
        <v>16385000</v>
      </c>
      <c r="V373" s="57">
        <f t="shared" si="17"/>
        <v>0</v>
      </c>
    </row>
    <row r="374" spans="2:22" hidden="1">
      <c r="B374" s="82">
        <f>'PER TRIWULAN'!A369</f>
        <v>364</v>
      </c>
      <c r="C374" s="69" t="str">
        <f>'PER TRIWULAN'!I369</f>
        <v xml:space="preserve"> Klambu </v>
      </c>
      <c r="D374" s="70" t="str">
        <f>'PER TRIWULAN'!B369</f>
        <v>SD NEGERI 2 KLAMBU</v>
      </c>
      <c r="E374" s="71">
        <f>'PER TRIWULAN'!N369</f>
        <v>26970000</v>
      </c>
      <c r="F374" s="89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72">
        <f t="shared" si="15"/>
        <v>0</v>
      </c>
      <c r="U374" s="59">
        <f t="shared" si="16"/>
        <v>26970000</v>
      </c>
      <c r="V374" s="57">
        <f t="shared" si="17"/>
        <v>0</v>
      </c>
    </row>
    <row r="375" spans="2:22" hidden="1">
      <c r="B375" s="82">
        <f>'PER TRIWULAN'!A370</f>
        <v>365</v>
      </c>
      <c r="C375" s="69" t="str">
        <f>'PER TRIWULAN'!I370</f>
        <v xml:space="preserve"> Klambu </v>
      </c>
      <c r="D375" s="70" t="str">
        <f>'PER TRIWULAN'!B370</f>
        <v>SD NEGERI 2 MENAWAN</v>
      </c>
      <c r="E375" s="71">
        <f>'PER TRIWULAN'!N370</f>
        <v>24795000</v>
      </c>
      <c r="F375" s="89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72">
        <f t="shared" si="15"/>
        <v>0</v>
      </c>
      <c r="U375" s="59">
        <f t="shared" si="16"/>
        <v>24795000</v>
      </c>
      <c r="V375" s="57">
        <f t="shared" si="17"/>
        <v>0</v>
      </c>
    </row>
    <row r="376" spans="2:22" hidden="1">
      <c r="B376" s="82">
        <f>'PER TRIWULAN'!A371</f>
        <v>366</v>
      </c>
      <c r="C376" s="69" t="str">
        <f>'PER TRIWULAN'!I371</f>
        <v xml:space="preserve"> Klambu </v>
      </c>
      <c r="D376" s="70" t="str">
        <f>'PER TRIWULAN'!B371</f>
        <v>SD NEGERI 2 PENGANTEN</v>
      </c>
      <c r="E376" s="71">
        <f>'PER TRIWULAN'!N371</f>
        <v>15805000</v>
      </c>
      <c r="F376" s="89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72">
        <f t="shared" si="15"/>
        <v>0</v>
      </c>
      <c r="U376" s="59">
        <f t="shared" si="16"/>
        <v>15805000</v>
      </c>
      <c r="V376" s="57">
        <f t="shared" si="17"/>
        <v>0</v>
      </c>
    </row>
    <row r="377" spans="2:22" hidden="1">
      <c r="B377" s="82">
        <f>'PER TRIWULAN'!A372</f>
        <v>367</v>
      </c>
      <c r="C377" s="69" t="str">
        <f>'PER TRIWULAN'!I372</f>
        <v xml:space="preserve"> Klambu </v>
      </c>
      <c r="D377" s="70" t="str">
        <f>'PER TRIWULAN'!B372</f>
        <v>SD NEGERI 2 SELOJARI</v>
      </c>
      <c r="E377" s="71">
        <f>'PER TRIWULAN'!N372</f>
        <v>15950000</v>
      </c>
      <c r="F377" s="89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72">
        <f t="shared" si="15"/>
        <v>0</v>
      </c>
      <c r="U377" s="59">
        <f t="shared" si="16"/>
        <v>15950000</v>
      </c>
      <c r="V377" s="57">
        <f t="shared" si="17"/>
        <v>0</v>
      </c>
    </row>
    <row r="378" spans="2:22" hidden="1">
      <c r="B378" s="82">
        <f>'PER TRIWULAN'!A373</f>
        <v>368</v>
      </c>
      <c r="C378" s="69" t="str">
        <f>'PER TRIWULAN'!I373</f>
        <v xml:space="preserve"> Klambu </v>
      </c>
      <c r="D378" s="70" t="str">
        <f>'PER TRIWULAN'!B373</f>
        <v>SD NEGERI 2 TARUMAN</v>
      </c>
      <c r="E378" s="71">
        <f>'PER TRIWULAN'!N373</f>
        <v>16240000</v>
      </c>
      <c r="F378" s="89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72">
        <f t="shared" si="15"/>
        <v>0</v>
      </c>
      <c r="U378" s="59">
        <f t="shared" si="16"/>
        <v>16240000</v>
      </c>
      <c r="V378" s="57">
        <f t="shared" si="17"/>
        <v>0</v>
      </c>
    </row>
    <row r="379" spans="2:22" hidden="1">
      <c r="B379" s="82">
        <f>'PER TRIWULAN'!A374</f>
        <v>369</v>
      </c>
      <c r="C379" s="69" t="str">
        <f>'PER TRIWULAN'!I374</f>
        <v xml:space="preserve"> Klambu </v>
      </c>
      <c r="D379" s="70" t="str">
        <f>'PER TRIWULAN'!B374</f>
        <v>SD NEGERI 3 KANDANGREJO</v>
      </c>
      <c r="E379" s="71">
        <f>'PER TRIWULAN'!N374</f>
        <v>17400000</v>
      </c>
      <c r="F379" s="89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72">
        <f t="shared" si="15"/>
        <v>0</v>
      </c>
      <c r="U379" s="59">
        <f t="shared" si="16"/>
        <v>17400000</v>
      </c>
      <c r="V379" s="57">
        <f t="shared" si="17"/>
        <v>0</v>
      </c>
    </row>
    <row r="380" spans="2:22" hidden="1">
      <c r="B380" s="82">
        <f>'PER TRIWULAN'!A375</f>
        <v>370</v>
      </c>
      <c r="C380" s="69" t="str">
        <f>'PER TRIWULAN'!I375</f>
        <v xml:space="preserve"> Klambu </v>
      </c>
      <c r="D380" s="70" t="str">
        <f>'PER TRIWULAN'!B375</f>
        <v>SD NEGERI 3 KLAMBU</v>
      </c>
      <c r="E380" s="71">
        <f>'PER TRIWULAN'!N375</f>
        <v>15225000</v>
      </c>
      <c r="F380" s="89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72">
        <f t="shared" si="15"/>
        <v>0</v>
      </c>
      <c r="U380" s="59">
        <f t="shared" si="16"/>
        <v>15225000</v>
      </c>
      <c r="V380" s="57">
        <f t="shared" si="17"/>
        <v>0</v>
      </c>
    </row>
    <row r="381" spans="2:22" hidden="1">
      <c r="B381" s="82">
        <f>'PER TRIWULAN'!A376</f>
        <v>371</v>
      </c>
      <c r="C381" s="69" t="str">
        <f>'PER TRIWULAN'!I376</f>
        <v xml:space="preserve"> Klambu </v>
      </c>
      <c r="D381" s="70" t="str">
        <f>'PER TRIWULAN'!B376</f>
        <v>SD NEGERI 3 PENGANTEN</v>
      </c>
      <c r="E381" s="71">
        <f>'PER TRIWULAN'!N376</f>
        <v>23490000</v>
      </c>
      <c r="F381" s="89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72">
        <f t="shared" si="15"/>
        <v>0</v>
      </c>
      <c r="U381" s="59">
        <f t="shared" si="16"/>
        <v>23490000</v>
      </c>
      <c r="V381" s="57">
        <f t="shared" si="17"/>
        <v>0</v>
      </c>
    </row>
    <row r="382" spans="2:22" hidden="1">
      <c r="B382" s="82">
        <f>'PER TRIWULAN'!A377</f>
        <v>372</v>
      </c>
      <c r="C382" s="69" t="str">
        <f>'PER TRIWULAN'!I377</f>
        <v xml:space="preserve"> Klambu </v>
      </c>
      <c r="D382" s="70" t="str">
        <f>'PER TRIWULAN'!B377</f>
        <v>SD NEGERI 3 TARUMAN</v>
      </c>
      <c r="E382" s="71">
        <f>'PER TRIWULAN'!N377</f>
        <v>16530000</v>
      </c>
      <c r="F382" s="89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72">
        <f t="shared" si="15"/>
        <v>0</v>
      </c>
      <c r="U382" s="59">
        <f t="shared" si="16"/>
        <v>16530000</v>
      </c>
      <c r="V382" s="57">
        <f t="shared" si="17"/>
        <v>0</v>
      </c>
    </row>
    <row r="383" spans="2:22" hidden="1">
      <c r="B383" s="82">
        <f>'PER TRIWULAN'!A378</f>
        <v>373</v>
      </c>
      <c r="C383" s="69" t="str">
        <f>'PER TRIWULAN'!I378</f>
        <v xml:space="preserve"> Klambu </v>
      </c>
      <c r="D383" s="70" t="str">
        <f>'PER TRIWULAN'!B378</f>
        <v>SD NEGERI 3 TERKESI</v>
      </c>
      <c r="E383" s="71">
        <f>'PER TRIWULAN'!N378</f>
        <v>28275000</v>
      </c>
      <c r="F383" s="89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72">
        <f t="shared" si="15"/>
        <v>0</v>
      </c>
      <c r="U383" s="59">
        <f t="shared" si="16"/>
        <v>28275000</v>
      </c>
      <c r="V383" s="57">
        <f t="shared" si="17"/>
        <v>0</v>
      </c>
    </row>
    <row r="384" spans="2:22" hidden="1">
      <c r="B384" s="82">
        <f>'PER TRIWULAN'!A379</f>
        <v>374</v>
      </c>
      <c r="C384" s="69" t="str">
        <f>'PER TRIWULAN'!I379</f>
        <v xml:space="preserve"> Klambu </v>
      </c>
      <c r="D384" s="70" t="str">
        <f>'PER TRIWULAN'!B379</f>
        <v>SD NEGERI 4 KLAMBU</v>
      </c>
      <c r="E384" s="71">
        <f>'PER TRIWULAN'!N379</f>
        <v>20300000</v>
      </c>
      <c r="F384" s="89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72">
        <f t="shared" si="15"/>
        <v>0</v>
      </c>
      <c r="U384" s="59">
        <f t="shared" si="16"/>
        <v>20300000</v>
      </c>
      <c r="V384" s="57">
        <f t="shared" si="17"/>
        <v>0</v>
      </c>
    </row>
    <row r="385" spans="2:22" hidden="1">
      <c r="B385" s="82">
        <f>'PER TRIWULAN'!A380</f>
        <v>375</v>
      </c>
      <c r="C385" s="69" t="str">
        <f>'PER TRIWULAN'!I380</f>
        <v xml:space="preserve"> Klambu </v>
      </c>
      <c r="D385" s="70" t="str">
        <f>'PER TRIWULAN'!B380</f>
        <v>SD NEGERI 4 TARUMAN</v>
      </c>
      <c r="E385" s="71">
        <f>'PER TRIWULAN'!N380</f>
        <v>14935000</v>
      </c>
      <c r="F385" s="89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72">
        <f t="shared" si="15"/>
        <v>0</v>
      </c>
      <c r="U385" s="59">
        <f t="shared" si="16"/>
        <v>14935000</v>
      </c>
      <c r="V385" s="57">
        <f t="shared" si="17"/>
        <v>0</v>
      </c>
    </row>
    <row r="386" spans="2:22" hidden="1">
      <c r="B386" s="82">
        <f>'PER TRIWULAN'!A381</f>
        <v>376</v>
      </c>
      <c r="C386" s="69" t="str">
        <f>'PER TRIWULAN'!I381</f>
        <v xml:space="preserve"> Klambu </v>
      </c>
      <c r="D386" s="70" t="str">
        <f>'PER TRIWULAN'!B381</f>
        <v>SD NEGERI WANDANKEMIRI</v>
      </c>
      <c r="E386" s="71">
        <f>'PER TRIWULAN'!N381</f>
        <v>35960000</v>
      </c>
      <c r="F386" s="89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72">
        <f t="shared" si="15"/>
        <v>0</v>
      </c>
      <c r="U386" s="59">
        <f t="shared" si="16"/>
        <v>35960000</v>
      </c>
      <c r="V386" s="57">
        <f t="shared" si="17"/>
        <v>0</v>
      </c>
    </row>
    <row r="387" spans="2:22" hidden="1">
      <c r="B387" s="82">
        <f>'PER TRIWULAN'!A382</f>
        <v>377</v>
      </c>
      <c r="C387" s="69" t="str">
        <f>'PER TRIWULAN'!I382</f>
        <v xml:space="preserve"> Klambu </v>
      </c>
      <c r="D387" s="70" t="str">
        <f>'PER TRIWULAN'!B382</f>
        <v>SD NEGERI 1 SELOJARI</v>
      </c>
      <c r="E387" s="71">
        <f>'PER TRIWULAN'!N382</f>
        <v>19430000</v>
      </c>
      <c r="F387" s="89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72">
        <f t="shared" si="15"/>
        <v>0</v>
      </c>
      <c r="U387" s="59">
        <f t="shared" si="16"/>
        <v>19430000</v>
      </c>
      <c r="V387" s="57">
        <f t="shared" si="17"/>
        <v>0</v>
      </c>
    </row>
    <row r="388" spans="2:22" hidden="1">
      <c r="B388" s="82">
        <f>'PER TRIWULAN'!A383</f>
        <v>378</v>
      </c>
      <c r="C388" s="69" t="str">
        <f>'PER TRIWULAN'!I383</f>
        <v xml:space="preserve"> Klambu </v>
      </c>
      <c r="D388" s="70" t="str">
        <f>'PER TRIWULAN'!B383</f>
        <v>SD NEGERI 1 KANDANGREJO</v>
      </c>
      <c r="E388" s="71">
        <f>'PER TRIWULAN'!N383</f>
        <v>17690000</v>
      </c>
      <c r="F388" s="89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72">
        <f t="shared" si="15"/>
        <v>0</v>
      </c>
      <c r="U388" s="59">
        <f t="shared" si="16"/>
        <v>17690000</v>
      </c>
      <c r="V388" s="57">
        <f t="shared" si="17"/>
        <v>0</v>
      </c>
    </row>
    <row r="389" spans="2:22" hidden="1">
      <c r="B389" s="82">
        <f>'PER TRIWULAN'!A384</f>
        <v>379</v>
      </c>
      <c r="C389" s="69" t="str">
        <f>'PER TRIWULAN'!I384</f>
        <v xml:space="preserve"> Klambu </v>
      </c>
      <c r="D389" s="70" t="str">
        <f>'PER TRIWULAN'!B384</f>
        <v>SD NEGERI 4 KANDANGREJO</v>
      </c>
      <c r="E389" s="71">
        <f>'PER TRIWULAN'!N384</f>
        <v>16675000</v>
      </c>
      <c r="F389" s="89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72">
        <f t="shared" si="15"/>
        <v>0</v>
      </c>
      <c r="U389" s="59">
        <f t="shared" si="16"/>
        <v>16675000</v>
      </c>
      <c r="V389" s="57">
        <f t="shared" si="17"/>
        <v>0</v>
      </c>
    </row>
    <row r="390" spans="2:22" hidden="1">
      <c r="B390" s="82">
        <f>'PER TRIWULAN'!A385</f>
        <v>380</v>
      </c>
      <c r="C390" s="69" t="str">
        <f>'PER TRIWULAN'!I385</f>
        <v xml:space="preserve"> Klambu </v>
      </c>
      <c r="D390" s="70" t="str">
        <f>'PER TRIWULAN'!B385</f>
        <v>SD NEGERI 3 MENAWAN</v>
      </c>
      <c r="E390" s="71">
        <f>'PER TRIWULAN'!N385</f>
        <v>23780000</v>
      </c>
      <c r="F390" s="89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72">
        <f t="shared" si="15"/>
        <v>0</v>
      </c>
      <c r="U390" s="59">
        <f t="shared" si="16"/>
        <v>23780000</v>
      </c>
      <c r="V390" s="57">
        <f t="shared" si="17"/>
        <v>0</v>
      </c>
    </row>
    <row r="391" spans="2:22" hidden="1">
      <c r="B391" s="82">
        <f>'PER TRIWULAN'!A386</f>
        <v>381</v>
      </c>
      <c r="C391" s="69" t="str">
        <f>'PER TRIWULAN'!I386</f>
        <v xml:space="preserve"> Klambu </v>
      </c>
      <c r="D391" s="70" t="str">
        <f>'PER TRIWULAN'!B386</f>
        <v>SD NEGERI 2 TERKESI</v>
      </c>
      <c r="E391" s="71">
        <f>'PER TRIWULAN'!N386</f>
        <v>36250000</v>
      </c>
      <c r="F391" s="89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72">
        <f t="shared" si="15"/>
        <v>0</v>
      </c>
      <c r="U391" s="59">
        <f t="shared" si="16"/>
        <v>36250000</v>
      </c>
      <c r="V391" s="57">
        <f t="shared" si="17"/>
        <v>0</v>
      </c>
    </row>
    <row r="392" spans="2:22" hidden="1">
      <c r="B392" s="82">
        <f>'PER TRIWULAN'!A387</f>
        <v>382</v>
      </c>
      <c r="C392" s="69" t="str">
        <f>'PER TRIWULAN'!I387</f>
        <v xml:space="preserve"> Klambu </v>
      </c>
      <c r="D392" s="70" t="str">
        <f>'PER TRIWULAN'!B387</f>
        <v>SD NEGERI 1 JENENGAN</v>
      </c>
      <c r="E392" s="71">
        <f>'PER TRIWULAN'!N387</f>
        <v>25810000</v>
      </c>
      <c r="F392" s="89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72">
        <f t="shared" si="15"/>
        <v>0</v>
      </c>
      <c r="U392" s="59">
        <f t="shared" si="16"/>
        <v>25810000</v>
      </c>
      <c r="V392" s="57">
        <f t="shared" si="17"/>
        <v>0</v>
      </c>
    </row>
    <row r="393" spans="2:22" hidden="1">
      <c r="B393" s="82">
        <f>'PER TRIWULAN'!A388</f>
        <v>383</v>
      </c>
      <c r="C393" s="69" t="str">
        <f>'PER TRIWULAN'!I388</f>
        <v xml:space="preserve"> Klambu </v>
      </c>
      <c r="D393" s="70" t="str">
        <f>'PER TRIWULAN'!B388</f>
        <v>SD NEGERI 2 JENENGAN</v>
      </c>
      <c r="E393" s="71">
        <f>'PER TRIWULAN'!N388</f>
        <v>15660000</v>
      </c>
      <c r="F393" s="89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72">
        <f t="shared" si="15"/>
        <v>0</v>
      </c>
      <c r="U393" s="59">
        <f t="shared" si="16"/>
        <v>15660000</v>
      </c>
      <c r="V393" s="57">
        <f t="shared" si="17"/>
        <v>0</v>
      </c>
    </row>
    <row r="394" spans="2:22" hidden="1">
      <c r="B394" s="82">
        <f>'PER TRIWULAN'!A389</f>
        <v>384</v>
      </c>
      <c r="C394" s="69" t="str">
        <f>'PER TRIWULAN'!I389</f>
        <v xml:space="preserve"> Kradenan </v>
      </c>
      <c r="D394" s="70" t="str">
        <f>'PER TRIWULAN'!B389</f>
        <v>SD NEGERI 1 BAGO</v>
      </c>
      <c r="E394" s="71">
        <f>'PER TRIWULAN'!N389</f>
        <v>31175000</v>
      </c>
      <c r="F394" s="89"/>
      <c r="G394" s="62">
        <v>440000</v>
      </c>
      <c r="H394" s="62"/>
      <c r="I394" s="62">
        <v>2322000</v>
      </c>
      <c r="J394" s="62">
        <v>19232500</v>
      </c>
      <c r="K394" s="62">
        <v>1735500</v>
      </c>
      <c r="L394" s="62"/>
      <c r="M394" s="62">
        <v>850000</v>
      </c>
      <c r="N394" s="62">
        <v>5125000</v>
      </c>
      <c r="O394" s="62">
        <v>720000</v>
      </c>
      <c r="P394" s="62"/>
      <c r="Q394" s="62">
        <v>750000</v>
      </c>
      <c r="R394" s="62"/>
      <c r="S394" s="62"/>
      <c r="T394" s="72">
        <f t="shared" si="15"/>
        <v>31175000</v>
      </c>
      <c r="U394" s="59">
        <f t="shared" si="16"/>
        <v>31175000</v>
      </c>
      <c r="V394" s="57">
        <f t="shared" si="17"/>
        <v>-31175000</v>
      </c>
    </row>
    <row r="395" spans="2:22" hidden="1">
      <c r="B395" s="82">
        <f>'PER TRIWULAN'!A390</f>
        <v>385</v>
      </c>
      <c r="C395" s="69" t="str">
        <f>'PER TRIWULAN'!I390</f>
        <v xml:space="preserve"> Kradenan </v>
      </c>
      <c r="D395" s="70" t="str">
        <f>'PER TRIWULAN'!B390</f>
        <v>SD NEGERI 1 BANJARDOWO</v>
      </c>
      <c r="E395" s="71">
        <f>'PER TRIWULAN'!N390</f>
        <v>39005000</v>
      </c>
      <c r="F395" s="89"/>
      <c r="G395" s="62">
        <v>9491480</v>
      </c>
      <c r="H395" s="62"/>
      <c r="I395" s="62">
        <v>5285400</v>
      </c>
      <c r="J395" s="62">
        <v>2705076</v>
      </c>
      <c r="K395" s="62">
        <v>4961900</v>
      </c>
      <c r="L395" s="62">
        <v>328404</v>
      </c>
      <c r="M395" s="62">
        <v>458500</v>
      </c>
      <c r="N395" s="62">
        <v>8896000</v>
      </c>
      <c r="O395" s="62">
        <v>6878240</v>
      </c>
      <c r="P395" s="62"/>
      <c r="Q395" s="62"/>
      <c r="R395" s="62"/>
      <c r="S395" s="62"/>
      <c r="T395" s="72">
        <f t="shared" si="15"/>
        <v>39005000</v>
      </c>
      <c r="U395" s="59">
        <f t="shared" si="16"/>
        <v>39005000</v>
      </c>
      <c r="V395" s="57">
        <f t="shared" si="17"/>
        <v>-39005000</v>
      </c>
    </row>
    <row r="396" spans="2:22" hidden="1">
      <c r="B396" s="82">
        <f>'PER TRIWULAN'!A391</f>
        <v>386</v>
      </c>
      <c r="C396" s="69" t="str">
        <f>'PER TRIWULAN'!I391</f>
        <v xml:space="preserve"> Kradenan </v>
      </c>
      <c r="D396" s="70" t="str">
        <f>'PER TRIWULAN'!B391</f>
        <v>SD NEGERI 1 BANJARSARI</v>
      </c>
      <c r="E396" s="71">
        <f>'PER TRIWULAN'!N391</f>
        <v>27550000</v>
      </c>
      <c r="F396" s="89"/>
      <c r="G396" s="62">
        <v>0</v>
      </c>
      <c r="H396" s="62">
        <v>0</v>
      </c>
      <c r="I396" s="62">
        <v>4001250</v>
      </c>
      <c r="J396" s="62">
        <v>11616050</v>
      </c>
      <c r="K396" s="62">
        <v>1298300</v>
      </c>
      <c r="L396" s="62">
        <v>218269</v>
      </c>
      <c r="M396" s="62">
        <v>217000</v>
      </c>
      <c r="N396" s="62">
        <v>7700000</v>
      </c>
      <c r="O396" s="62">
        <v>1468000</v>
      </c>
      <c r="P396" s="62">
        <v>0</v>
      </c>
      <c r="Q396" s="62">
        <v>1031131</v>
      </c>
      <c r="R396" s="62">
        <v>0</v>
      </c>
      <c r="S396" s="62">
        <v>0</v>
      </c>
      <c r="T396" s="72">
        <f t="shared" ref="T396:T459" si="18">SUM(G396:S396)</f>
        <v>27550000</v>
      </c>
      <c r="U396" s="59">
        <f t="shared" ref="U396:U459" si="19">E396-F396</f>
        <v>27550000</v>
      </c>
      <c r="V396" s="57">
        <f t="shared" ref="V396:V459" si="20">F396-T396</f>
        <v>-27550000</v>
      </c>
    </row>
    <row r="397" spans="2:22" hidden="1">
      <c r="B397" s="82">
        <f>'PER TRIWULAN'!A392</f>
        <v>387</v>
      </c>
      <c r="C397" s="69" t="str">
        <f>'PER TRIWULAN'!I392</f>
        <v xml:space="preserve"> Kradenan </v>
      </c>
      <c r="D397" s="70" t="str">
        <f>'PER TRIWULAN'!B392</f>
        <v>SD NEGERI 1 GRABAGAN</v>
      </c>
      <c r="E397" s="71">
        <f>'PER TRIWULAN'!N392</f>
        <v>23345000</v>
      </c>
      <c r="F397" s="89"/>
      <c r="G397" s="62">
        <v>1530000</v>
      </c>
      <c r="H397" s="62">
        <v>0</v>
      </c>
      <c r="I397" s="62">
        <v>1597500</v>
      </c>
      <c r="J397" s="62">
        <v>7682000</v>
      </c>
      <c r="K397" s="62">
        <v>2324963</v>
      </c>
      <c r="L397" s="62">
        <v>254937</v>
      </c>
      <c r="M397" s="62">
        <v>626000</v>
      </c>
      <c r="N397" s="62">
        <v>5775000</v>
      </c>
      <c r="O397" s="62">
        <v>1661600</v>
      </c>
      <c r="P397" s="62">
        <v>0</v>
      </c>
      <c r="Q397" s="62">
        <v>1140000</v>
      </c>
      <c r="R397" s="62">
        <v>28000</v>
      </c>
      <c r="S397" s="62">
        <v>725000</v>
      </c>
      <c r="T397" s="72">
        <f t="shared" si="18"/>
        <v>23345000</v>
      </c>
      <c r="U397" s="59">
        <f t="shared" si="19"/>
        <v>23345000</v>
      </c>
      <c r="V397" s="57">
        <f t="shared" si="20"/>
        <v>-23345000</v>
      </c>
    </row>
    <row r="398" spans="2:22" hidden="1">
      <c r="B398" s="82">
        <f>'PER TRIWULAN'!A393</f>
        <v>388</v>
      </c>
      <c r="C398" s="69" t="str">
        <f>'PER TRIWULAN'!I393</f>
        <v xml:space="preserve"> Kradenan </v>
      </c>
      <c r="D398" s="70" t="str">
        <f>'PER TRIWULAN'!B393</f>
        <v>SD NEGERI 1 KALISARI</v>
      </c>
      <c r="E398" s="71">
        <f>'PER TRIWULAN'!N393</f>
        <v>24070000</v>
      </c>
      <c r="F398" s="89"/>
      <c r="G398" s="62"/>
      <c r="H398" s="62"/>
      <c r="I398" s="62">
        <v>9996300</v>
      </c>
      <c r="J398" s="62">
        <v>3261938</v>
      </c>
      <c r="K398" s="62">
        <v>2997250</v>
      </c>
      <c r="L398" s="62">
        <v>104298</v>
      </c>
      <c r="M398" s="62"/>
      <c r="N398" s="62">
        <v>5250000</v>
      </c>
      <c r="O398" s="62">
        <v>720000</v>
      </c>
      <c r="P398" s="62"/>
      <c r="Q398" s="62">
        <v>897714</v>
      </c>
      <c r="R398" s="62"/>
      <c r="S398" s="62">
        <v>842500</v>
      </c>
      <c r="T398" s="72">
        <f t="shared" si="18"/>
        <v>24070000</v>
      </c>
      <c r="U398" s="59">
        <f t="shared" si="19"/>
        <v>24070000</v>
      </c>
      <c r="V398" s="57">
        <f t="shared" si="20"/>
        <v>-24070000</v>
      </c>
    </row>
    <row r="399" spans="2:22" hidden="1">
      <c r="B399" s="82">
        <f>'PER TRIWULAN'!A394</f>
        <v>389</v>
      </c>
      <c r="C399" s="69" t="str">
        <f>'PER TRIWULAN'!I394</f>
        <v xml:space="preserve"> Kradenan </v>
      </c>
      <c r="D399" s="70" t="str">
        <f>'PER TRIWULAN'!B394</f>
        <v>SD NEGERI 1 KRADENAN</v>
      </c>
      <c r="E399" s="71">
        <f>'PER TRIWULAN'!N394</f>
        <v>34655000</v>
      </c>
      <c r="F399" s="89"/>
      <c r="G399" s="62"/>
      <c r="H399" s="62"/>
      <c r="I399" s="62">
        <v>549000</v>
      </c>
      <c r="J399" s="62">
        <v>11997850</v>
      </c>
      <c r="K399" s="62">
        <v>4643455</v>
      </c>
      <c r="L399" s="62">
        <v>1114495</v>
      </c>
      <c r="M399" s="62">
        <v>1998000</v>
      </c>
      <c r="N399" s="62">
        <v>6090000</v>
      </c>
      <c r="O399" s="62">
        <v>3434200</v>
      </c>
      <c r="P399" s="62"/>
      <c r="Q399" s="62">
        <v>100000</v>
      </c>
      <c r="R399" s="62"/>
      <c r="S399" s="62">
        <v>4728000</v>
      </c>
      <c r="T399" s="72">
        <f t="shared" si="18"/>
        <v>34655000</v>
      </c>
      <c r="U399" s="59">
        <f t="shared" si="19"/>
        <v>34655000</v>
      </c>
      <c r="V399" s="57">
        <f t="shared" si="20"/>
        <v>-34655000</v>
      </c>
    </row>
    <row r="400" spans="2:22" hidden="1">
      <c r="B400" s="82">
        <f>'PER TRIWULAN'!A395</f>
        <v>390</v>
      </c>
      <c r="C400" s="69" t="str">
        <f>'PER TRIWULAN'!I395</f>
        <v xml:space="preserve"> Kradenan </v>
      </c>
      <c r="D400" s="70" t="str">
        <f>'PER TRIWULAN'!B395</f>
        <v>SD NEGERI 1 KUWU</v>
      </c>
      <c r="E400" s="71">
        <f>'PER TRIWULAN'!N395</f>
        <v>31610000</v>
      </c>
      <c r="F400" s="89"/>
      <c r="G400" s="62">
        <v>0</v>
      </c>
      <c r="H400" s="62">
        <v>0</v>
      </c>
      <c r="I400" s="62">
        <v>7615280</v>
      </c>
      <c r="J400" s="62">
        <v>5200000</v>
      </c>
      <c r="K400" s="62">
        <v>3363150</v>
      </c>
      <c r="L400" s="62">
        <v>1203300</v>
      </c>
      <c r="M400" s="62">
        <v>4450800</v>
      </c>
      <c r="N400" s="62">
        <v>4550000</v>
      </c>
      <c r="O400" s="62">
        <v>3142000</v>
      </c>
      <c r="P400" s="62">
        <v>0</v>
      </c>
      <c r="Q400" s="62">
        <v>1050000</v>
      </c>
      <c r="R400" s="62">
        <v>387500</v>
      </c>
      <c r="S400" s="62">
        <v>647970</v>
      </c>
      <c r="T400" s="72">
        <f t="shared" si="18"/>
        <v>31610000</v>
      </c>
      <c r="U400" s="59">
        <f t="shared" si="19"/>
        <v>31610000</v>
      </c>
      <c r="V400" s="57">
        <f t="shared" si="20"/>
        <v>-31610000</v>
      </c>
    </row>
    <row r="401" spans="2:22" hidden="1">
      <c r="B401" s="82">
        <f>'PER TRIWULAN'!A396</f>
        <v>391</v>
      </c>
      <c r="C401" s="69" t="str">
        <f>'PER TRIWULAN'!I396</f>
        <v xml:space="preserve"> Kradenan </v>
      </c>
      <c r="D401" s="70" t="str">
        <f>'PER TRIWULAN'!B396</f>
        <v>SD NEGERI 1 PAKIS</v>
      </c>
      <c r="E401" s="71">
        <f>'PER TRIWULAN'!N396</f>
        <v>30740000</v>
      </c>
      <c r="F401" s="89"/>
      <c r="G401" s="62">
        <v>6138500</v>
      </c>
      <c r="H401" s="62" t="s">
        <v>1906</v>
      </c>
      <c r="I401" s="62">
        <v>1730000</v>
      </c>
      <c r="J401" s="62">
        <v>10190000</v>
      </c>
      <c r="K401" s="62">
        <v>4003900</v>
      </c>
      <c r="L401" s="62">
        <v>361200</v>
      </c>
      <c r="M401" s="62">
        <v>275000</v>
      </c>
      <c r="N401" s="62">
        <v>4650000</v>
      </c>
      <c r="O401" s="62">
        <v>2131400</v>
      </c>
      <c r="P401" s="62" t="s">
        <v>1906</v>
      </c>
      <c r="Q401" s="62">
        <v>1260000</v>
      </c>
      <c r="R401" s="62" t="s">
        <v>1906</v>
      </c>
      <c r="S401" s="62" t="s">
        <v>1906</v>
      </c>
      <c r="T401" s="72">
        <f t="shared" si="18"/>
        <v>30740000</v>
      </c>
      <c r="U401" s="59">
        <f t="shared" si="19"/>
        <v>30740000</v>
      </c>
      <c r="V401" s="57">
        <f t="shared" si="20"/>
        <v>-30740000</v>
      </c>
    </row>
    <row r="402" spans="2:22" hidden="1">
      <c r="B402" s="82">
        <f>'PER TRIWULAN'!A397</f>
        <v>392</v>
      </c>
      <c r="C402" s="69" t="str">
        <f>'PER TRIWULAN'!I397</f>
        <v xml:space="preserve"> Kradenan </v>
      </c>
      <c r="D402" s="70" t="str">
        <f>'PER TRIWULAN'!B397</f>
        <v>SD NEGERI 1 SAMBONG BANGI</v>
      </c>
      <c r="E402" s="71">
        <f>'PER TRIWULAN'!N397</f>
        <v>19865000</v>
      </c>
      <c r="F402" s="89"/>
      <c r="G402" s="62">
        <v>856250</v>
      </c>
      <c r="H402" s="62"/>
      <c r="I402" s="62">
        <v>298000</v>
      </c>
      <c r="J402" s="62">
        <v>9824000</v>
      </c>
      <c r="K402" s="62">
        <v>1849256</v>
      </c>
      <c r="L402" s="62">
        <v>152594</v>
      </c>
      <c r="M402" s="62"/>
      <c r="N402" s="62">
        <v>4800000</v>
      </c>
      <c r="O402" s="62">
        <v>2084900</v>
      </c>
      <c r="P402" s="62"/>
      <c r="Q402" s="62"/>
      <c r="R402" s="62"/>
      <c r="S402" s="62"/>
      <c r="T402" s="72">
        <f t="shared" si="18"/>
        <v>19865000</v>
      </c>
      <c r="U402" s="59">
        <f t="shared" si="19"/>
        <v>19865000</v>
      </c>
      <c r="V402" s="57">
        <f t="shared" si="20"/>
        <v>-19865000</v>
      </c>
    </row>
    <row r="403" spans="2:22" hidden="1">
      <c r="B403" s="82">
        <f>'PER TRIWULAN'!A398</f>
        <v>393</v>
      </c>
      <c r="C403" s="69" t="str">
        <f>'PER TRIWULAN'!I398</f>
        <v xml:space="preserve"> Kradenan </v>
      </c>
      <c r="D403" s="70" t="str">
        <f>'PER TRIWULAN'!B398</f>
        <v>SD NEGERI 1 SIMO</v>
      </c>
      <c r="E403" s="71">
        <f>'PER TRIWULAN'!N398</f>
        <v>28130000</v>
      </c>
      <c r="F403" s="89"/>
      <c r="G403" s="62">
        <v>5008500</v>
      </c>
      <c r="H403" s="62">
        <v>0</v>
      </c>
      <c r="I403" s="62">
        <v>310000</v>
      </c>
      <c r="J403" s="62">
        <v>8689900</v>
      </c>
      <c r="K403" s="62">
        <v>2969100</v>
      </c>
      <c r="L403" s="62">
        <v>133500</v>
      </c>
      <c r="M403" s="62">
        <v>116000</v>
      </c>
      <c r="N403" s="62">
        <v>6445000</v>
      </c>
      <c r="O403" s="62">
        <v>2020000</v>
      </c>
      <c r="P403" s="62">
        <v>0</v>
      </c>
      <c r="Q403" s="62">
        <v>1250000</v>
      </c>
      <c r="R403" s="62">
        <v>0</v>
      </c>
      <c r="S403" s="62">
        <v>1188000</v>
      </c>
      <c r="T403" s="72">
        <f t="shared" si="18"/>
        <v>28130000</v>
      </c>
      <c r="U403" s="59">
        <f t="shared" si="19"/>
        <v>28130000</v>
      </c>
      <c r="V403" s="57">
        <f t="shared" si="20"/>
        <v>-28130000</v>
      </c>
    </row>
    <row r="404" spans="2:22" hidden="1">
      <c r="B404" s="82">
        <f>'PER TRIWULAN'!A399</f>
        <v>394</v>
      </c>
      <c r="C404" s="69" t="str">
        <f>'PER TRIWULAN'!I399</f>
        <v xml:space="preserve"> Kradenan </v>
      </c>
      <c r="D404" s="70" t="str">
        <f>'PER TRIWULAN'!B399</f>
        <v>SD NEGERI 1 TANJUNGSARI</v>
      </c>
      <c r="E404" s="71">
        <f>'PER TRIWULAN'!N399</f>
        <v>27985000</v>
      </c>
      <c r="F404" s="89"/>
      <c r="G404" s="62">
        <v>350000</v>
      </c>
      <c r="H404" s="62"/>
      <c r="I404" s="62">
        <v>226500</v>
      </c>
      <c r="J404" s="62">
        <v>9126300</v>
      </c>
      <c r="K404" s="62">
        <v>5151014</v>
      </c>
      <c r="L404" s="62">
        <v>269486</v>
      </c>
      <c r="M404" s="62">
        <v>820500</v>
      </c>
      <c r="N404" s="62">
        <v>5920000</v>
      </c>
      <c r="O404" s="62">
        <v>3352000</v>
      </c>
      <c r="P404" s="62"/>
      <c r="Q404" s="62">
        <v>958700</v>
      </c>
      <c r="R404" s="62">
        <v>950000</v>
      </c>
      <c r="S404" s="62">
        <v>860500</v>
      </c>
      <c r="T404" s="72">
        <f t="shared" si="18"/>
        <v>27985000</v>
      </c>
      <c r="U404" s="59">
        <f t="shared" si="19"/>
        <v>27985000</v>
      </c>
      <c r="V404" s="57">
        <f t="shared" si="20"/>
        <v>-27985000</v>
      </c>
    </row>
    <row r="405" spans="2:22" hidden="1">
      <c r="B405" s="82">
        <f>'PER TRIWULAN'!A400</f>
        <v>395</v>
      </c>
      <c r="C405" s="69" t="str">
        <f>'PER TRIWULAN'!I400</f>
        <v xml:space="preserve"> Kradenan </v>
      </c>
      <c r="D405" s="70" t="str">
        <f>'PER TRIWULAN'!B400</f>
        <v>SD NEGERI 2 BAGO</v>
      </c>
      <c r="E405" s="71">
        <f>'PER TRIWULAN'!N400</f>
        <v>25810000</v>
      </c>
      <c r="F405" s="89"/>
      <c r="G405" s="62">
        <v>1287500</v>
      </c>
      <c r="H405" s="62">
        <v>0</v>
      </c>
      <c r="I405" s="62">
        <v>3530000</v>
      </c>
      <c r="J405" s="62">
        <v>5682900</v>
      </c>
      <c r="K405" s="62">
        <v>1690000</v>
      </c>
      <c r="L405" s="62">
        <v>4619500</v>
      </c>
      <c r="M405" s="62">
        <v>600000</v>
      </c>
      <c r="N405" s="62">
        <v>3450000</v>
      </c>
      <c r="O405" s="62">
        <v>1780600</v>
      </c>
      <c r="P405" s="62">
        <v>0</v>
      </c>
      <c r="Q405" s="62">
        <v>676000</v>
      </c>
      <c r="R405" s="62">
        <v>78500</v>
      </c>
      <c r="S405" s="62">
        <v>2415000</v>
      </c>
      <c r="T405" s="72">
        <f t="shared" si="18"/>
        <v>25810000</v>
      </c>
      <c r="U405" s="59">
        <f t="shared" si="19"/>
        <v>25810000</v>
      </c>
      <c r="V405" s="57">
        <f t="shared" si="20"/>
        <v>-25810000</v>
      </c>
    </row>
    <row r="406" spans="2:22" hidden="1">
      <c r="B406" s="82">
        <f>'PER TRIWULAN'!A401</f>
        <v>396</v>
      </c>
      <c r="C406" s="69" t="str">
        <f>'PER TRIWULAN'!I401</f>
        <v xml:space="preserve"> Kradenan </v>
      </c>
      <c r="D406" s="70" t="str">
        <f>'PER TRIWULAN'!B401</f>
        <v>SD NEGERI 2 BANJARSARI</v>
      </c>
      <c r="E406" s="71">
        <f>'PER TRIWULAN'!N401</f>
        <v>33785000</v>
      </c>
      <c r="F406" s="89"/>
      <c r="G406" s="62">
        <v>1593750</v>
      </c>
      <c r="H406" s="62">
        <v>0</v>
      </c>
      <c r="I406" s="62">
        <v>0</v>
      </c>
      <c r="J406" s="62">
        <v>11203100</v>
      </c>
      <c r="K406" s="62">
        <v>3034400</v>
      </c>
      <c r="L406" s="62">
        <v>625350</v>
      </c>
      <c r="M406" s="62">
        <v>0</v>
      </c>
      <c r="N406" s="62">
        <v>6750000</v>
      </c>
      <c r="O406" s="62">
        <v>2219400</v>
      </c>
      <c r="P406" s="62">
        <v>0</v>
      </c>
      <c r="Q406" s="62">
        <v>836000</v>
      </c>
      <c r="R406" s="62">
        <v>245000</v>
      </c>
      <c r="S406" s="62">
        <v>7278000</v>
      </c>
      <c r="T406" s="72">
        <f t="shared" si="18"/>
        <v>33785000</v>
      </c>
      <c r="U406" s="59">
        <f t="shared" si="19"/>
        <v>33785000</v>
      </c>
      <c r="V406" s="57">
        <f t="shared" si="20"/>
        <v>-33785000</v>
      </c>
    </row>
    <row r="407" spans="2:22" hidden="1">
      <c r="B407" s="82">
        <f>'PER TRIWULAN'!A402</f>
        <v>397</v>
      </c>
      <c r="C407" s="69" t="str">
        <f>'PER TRIWULAN'!I402</f>
        <v xml:space="preserve"> Kradenan </v>
      </c>
      <c r="D407" s="70" t="str">
        <f>'PER TRIWULAN'!B402</f>
        <v>SD NEGERI 2 CREWEK</v>
      </c>
      <c r="E407" s="71">
        <f>'PER TRIWULAN'!N402</f>
        <v>20445000</v>
      </c>
      <c r="F407" s="89"/>
      <c r="G407" s="62"/>
      <c r="H407" s="62"/>
      <c r="I407" s="62">
        <v>1278250</v>
      </c>
      <c r="J407" s="62">
        <v>8254300</v>
      </c>
      <c r="K407" s="62">
        <v>1621250</v>
      </c>
      <c r="L407" s="62">
        <v>50000</v>
      </c>
      <c r="M407" s="62">
        <v>451500</v>
      </c>
      <c r="N407" s="62">
        <v>4800000</v>
      </c>
      <c r="O407" s="62">
        <v>2654200</v>
      </c>
      <c r="P407" s="62"/>
      <c r="Q407" s="62">
        <v>900000</v>
      </c>
      <c r="R407" s="62">
        <v>195000</v>
      </c>
      <c r="S407" s="62">
        <v>240500</v>
      </c>
      <c r="T407" s="72">
        <f t="shared" si="18"/>
        <v>20445000</v>
      </c>
      <c r="U407" s="59">
        <f t="shared" si="19"/>
        <v>20445000</v>
      </c>
      <c r="V407" s="57">
        <f t="shared" si="20"/>
        <v>-20445000</v>
      </c>
    </row>
    <row r="408" spans="2:22" hidden="1">
      <c r="B408" s="82">
        <f>'PER TRIWULAN'!A403</f>
        <v>398</v>
      </c>
      <c r="C408" s="69" t="str">
        <f>'PER TRIWULAN'!I403</f>
        <v xml:space="preserve"> Kradenan </v>
      </c>
      <c r="D408" s="70" t="str">
        <f>'PER TRIWULAN'!B403</f>
        <v>SD NEGERI 2 GRABAGAN</v>
      </c>
      <c r="E408" s="71">
        <f>'PER TRIWULAN'!N403</f>
        <v>19140000</v>
      </c>
      <c r="F408" s="89"/>
      <c r="G408" s="62"/>
      <c r="H408" s="62"/>
      <c r="I408" s="62">
        <v>1135000</v>
      </c>
      <c r="J408" s="62">
        <v>9310700</v>
      </c>
      <c r="K408" s="62">
        <v>684936</v>
      </c>
      <c r="L408" s="62">
        <v>288964</v>
      </c>
      <c r="M408" s="62"/>
      <c r="N408" s="62">
        <v>4950000</v>
      </c>
      <c r="O408" s="62">
        <v>2070400</v>
      </c>
      <c r="P408" s="62"/>
      <c r="Q408" s="62">
        <v>700000</v>
      </c>
      <c r="R408" s="62"/>
      <c r="S408" s="62"/>
      <c r="T408" s="72">
        <f t="shared" si="18"/>
        <v>19140000</v>
      </c>
      <c r="U408" s="59">
        <f t="shared" si="19"/>
        <v>19140000</v>
      </c>
      <c r="V408" s="57">
        <f t="shared" si="20"/>
        <v>-19140000</v>
      </c>
    </row>
    <row r="409" spans="2:22" hidden="1">
      <c r="B409" s="82">
        <f>'PER TRIWULAN'!A404</f>
        <v>399</v>
      </c>
      <c r="C409" s="69" t="str">
        <f>'PER TRIWULAN'!I404</f>
        <v xml:space="preserve"> Kradenan </v>
      </c>
      <c r="D409" s="70" t="str">
        <f>'PER TRIWULAN'!B404</f>
        <v>SD NEGERI 2 KALISARI</v>
      </c>
      <c r="E409" s="71">
        <f>'PER TRIWULAN'!N404</f>
        <v>19720000</v>
      </c>
      <c r="F409" s="89"/>
      <c r="G409" s="62">
        <v>1025000</v>
      </c>
      <c r="H409" s="62">
        <v>199500</v>
      </c>
      <c r="I409" s="62">
        <v>1908000</v>
      </c>
      <c r="J409" s="62">
        <v>7771450</v>
      </c>
      <c r="K409" s="62">
        <v>2428050</v>
      </c>
      <c r="L409" s="62">
        <v>213000</v>
      </c>
      <c r="M409" s="62">
        <v>0</v>
      </c>
      <c r="N409" s="62">
        <v>4750000</v>
      </c>
      <c r="O409" s="62">
        <v>3380000</v>
      </c>
      <c r="P409" s="62">
        <v>0</v>
      </c>
      <c r="Q409" s="62">
        <v>450000</v>
      </c>
      <c r="R409" s="62" t="s">
        <v>855</v>
      </c>
      <c r="S409" s="62" t="s">
        <v>855</v>
      </c>
      <c r="T409" s="72">
        <f t="shared" si="18"/>
        <v>22125000</v>
      </c>
      <c r="U409" s="59">
        <f t="shared" si="19"/>
        <v>19720000</v>
      </c>
      <c r="V409" s="57">
        <f t="shared" si="20"/>
        <v>-22125000</v>
      </c>
    </row>
    <row r="410" spans="2:22" hidden="1">
      <c r="B410" s="82">
        <f>'PER TRIWULAN'!A405</f>
        <v>400</v>
      </c>
      <c r="C410" s="69" t="str">
        <f>'PER TRIWULAN'!I405</f>
        <v xml:space="preserve"> Kradenan </v>
      </c>
      <c r="D410" s="70" t="str">
        <f>'PER TRIWULAN'!B405</f>
        <v>SD NEGERI 2 KRADENAN</v>
      </c>
      <c r="E410" s="71">
        <f>'PER TRIWULAN'!N405</f>
        <v>27115000</v>
      </c>
      <c r="F410" s="89"/>
      <c r="G410" s="62">
        <v>350000</v>
      </c>
      <c r="H410" s="62">
        <v>0</v>
      </c>
      <c r="I410" s="62">
        <v>2628500</v>
      </c>
      <c r="J410" s="62">
        <v>8135000</v>
      </c>
      <c r="K410" s="62">
        <v>5319300</v>
      </c>
      <c r="L410" s="62">
        <v>487924</v>
      </c>
      <c r="M410" s="62">
        <v>580000</v>
      </c>
      <c r="N410" s="62">
        <v>4850000</v>
      </c>
      <c r="O410" s="62">
        <v>2260100</v>
      </c>
      <c r="P410" s="62">
        <v>0</v>
      </c>
      <c r="Q410" s="62">
        <v>1379176</v>
      </c>
      <c r="R410" s="62">
        <v>0</v>
      </c>
      <c r="S410" s="62">
        <v>1125000</v>
      </c>
      <c r="T410" s="72">
        <f t="shared" si="18"/>
        <v>27115000</v>
      </c>
      <c r="U410" s="59">
        <f t="shared" si="19"/>
        <v>27115000</v>
      </c>
      <c r="V410" s="57">
        <f t="shared" si="20"/>
        <v>-27115000</v>
      </c>
    </row>
    <row r="411" spans="2:22" hidden="1">
      <c r="B411" s="82">
        <f>'PER TRIWULAN'!A406</f>
        <v>401</v>
      </c>
      <c r="C411" s="69" t="str">
        <f>'PER TRIWULAN'!I406</f>
        <v xml:space="preserve"> Kradenan </v>
      </c>
      <c r="D411" s="70" t="str">
        <f>'PER TRIWULAN'!B406</f>
        <v>SD NEGERI 2 PAKIS</v>
      </c>
      <c r="E411" s="71">
        <f>'PER TRIWULAN'!N406</f>
        <v>28565000</v>
      </c>
      <c r="F411" s="89"/>
      <c r="G411" s="62">
        <v>1412500</v>
      </c>
      <c r="H411" s="62">
        <v>0</v>
      </c>
      <c r="I411" s="62">
        <v>420000</v>
      </c>
      <c r="J411" s="62">
        <v>10012500</v>
      </c>
      <c r="K411" s="62">
        <v>3240900</v>
      </c>
      <c r="L411" s="62">
        <v>1567000</v>
      </c>
      <c r="M411" s="62">
        <v>1945000</v>
      </c>
      <c r="N411" s="62">
        <v>6000000</v>
      </c>
      <c r="O411" s="62">
        <v>2867100</v>
      </c>
      <c r="P411" s="62">
        <v>0</v>
      </c>
      <c r="Q411" s="62">
        <v>890000</v>
      </c>
      <c r="R411" s="62">
        <v>210000</v>
      </c>
      <c r="S411" s="62">
        <v>0</v>
      </c>
      <c r="T411" s="72">
        <f t="shared" si="18"/>
        <v>28565000</v>
      </c>
      <c r="U411" s="59">
        <f t="shared" si="19"/>
        <v>28565000</v>
      </c>
      <c r="V411" s="57">
        <f t="shared" si="20"/>
        <v>-28565000</v>
      </c>
    </row>
    <row r="412" spans="2:22" hidden="1">
      <c r="B412" s="82">
        <f>'PER TRIWULAN'!A407</f>
        <v>402</v>
      </c>
      <c r="C412" s="69" t="str">
        <f>'PER TRIWULAN'!I407</f>
        <v xml:space="preserve"> Kradenan </v>
      </c>
      <c r="D412" s="70" t="str">
        <f>'PER TRIWULAN'!B407</f>
        <v>SD NEGERI 2 SAMBONGBANGI</v>
      </c>
      <c r="E412" s="71">
        <f>'PER TRIWULAN'!N407</f>
        <v>29725000</v>
      </c>
      <c r="F412" s="89"/>
      <c r="G412" s="62">
        <v>525000</v>
      </c>
      <c r="H412" s="62">
        <v>0</v>
      </c>
      <c r="I412" s="62">
        <v>3040700</v>
      </c>
      <c r="J412" s="62">
        <v>10810400</v>
      </c>
      <c r="K412" s="62">
        <v>944700</v>
      </c>
      <c r="L412" s="62">
        <v>498400</v>
      </c>
      <c r="M412" s="62">
        <v>437000</v>
      </c>
      <c r="N412" s="62">
        <v>10216200</v>
      </c>
      <c r="O412" s="62">
        <v>2427600</v>
      </c>
      <c r="P412" s="62">
        <v>0</v>
      </c>
      <c r="Q412" s="62">
        <v>825000</v>
      </c>
      <c r="R412" s="62">
        <v>0</v>
      </c>
      <c r="S412" s="62">
        <v>0</v>
      </c>
      <c r="T412" s="72">
        <f t="shared" si="18"/>
        <v>29725000</v>
      </c>
      <c r="U412" s="59">
        <f t="shared" si="19"/>
        <v>29725000</v>
      </c>
      <c r="V412" s="57">
        <f t="shared" si="20"/>
        <v>-29725000</v>
      </c>
    </row>
    <row r="413" spans="2:22" hidden="1">
      <c r="B413" s="82">
        <f>'PER TRIWULAN'!A408</f>
        <v>403</v>
      </c>
      <c r="C413" s="69" t="str">
        <f>'PER TRIWULAN'!I408</f>
        <v xml:space="preserve"> Kradenan </v>
      </c>
      <c r="D413" s="70" t="str">
        <f>'PER TRIWULAN'!B408</f>
        <v>SD NEGERI 2 SENGON WETAN</v>
      </c>
      <c r="E413" s="71">
        <f>'PER TRIWULAN'!N408</f>
        <v>21025000</v>
      </c>
      <c r="F413" s="89"/>
      <c r="G413" s="62" t="s">
        <v>1906</v>
      </c>
      <c r="H413" s="62" t="s">
        <v>1906</v>
      </c>
      <c r="I413" s="62" t="s">
        <v>1906</v>
      </c>
      <c r="J413" s="62">
        <v>9004900</v>
      </c>
      <c r="K413" s="62">
        <v>4246250</v>
      </c>
      <c r="L413" s="62">
        <v>28766</v>
      </c>
      <c r="M413" s="62">
        <v>2071000</v>
      </c>
      <c r="N413" s="62">
        <v>2700000</v>
      </c>
      <c r="O413" s="62">
        <v>2530300</v>
      </c>
      <c r="P413" s="62" t="s">
        <v>1906</v>
      </c>
      <c r="Q413" s="62">
        <v>443784</v>
      </c>
      <c r="R413" s="62" t="s">
        <v>1906</v>
      </c>
      <c r="S413" s="62" t="s">
        <v>1906</v>
      </c>
      <c r="T413" s="72">
        <f t="shared" si="18"/>
        <v>21025000</v>
      </c>
      <c r="U413" s="59">
        <f t="shared" si="19"/>
        <v>21025000</v>
      </c>
      <c r="V413" s="57">
        <f t="shared" si="20"/>
        <v>-21025000</v>
      </c>
    </row>
    <row r="414" spans="2:22" hidden="1">
      <c r="B414" s="82">
        <f>'PER TRIWULAN'!A409</f>
        <v>404</v>
      </c>
      <c r="C414" s="69" t="str">
        <f>'PER TRIWULAN'!I409</f>
        <v xml:space="preserve"> Kradenan </v>
      </c>
      <c r="D414" s="70" t="str">
        <f>'PER TRIWULAN'!B409</f>
        <v>SD NEGERI 2 TANJUNGSARI</v>
      </c>
      <c r="E414" s="71">
        <f>'PER TRIWULAN'!N409</f>
        <v>25520000</v>
      </c>
      <c r="F414" s="89"/>
      <c r="G414" s="62">
        <v>4893000</v>
      </c>
      <c r="H414" s="62" t="s">
        <v>1906</v>
      </c>
      <c r="I414" s="62">
        <v>4035000</v>
      </c>
      <c r="J414" s="62">
        <v>1370000</v>
      </c>
      <c r="K414" s="62">
        <v>5662000</v>
      </c>
      <c r="L414" s="62">
        <v>1535000</v>
      </c>
      <c r="M414" s="62">
        <v>1850000</v>
      </c>
      <c r="N414" s="62">
        <v>4800000</v>
      </c>
      <c r="O414" s="62">
        <v>475000</v>
      </c>
      <c r="P414" s="62" t="s">
        <v>1906</v>
      </c>
      <c r="Q414" s="62">
        <v>900000</v>
      </c>
      <c r="R414" s="62" t="s">
        <v>1906</v>
      </c>
      <c r="S414" s="62" t="s">
        <v>1906</v>
      </c>
      <c r="T414" s="72">
        <f t="shared" si="18"/>
        <v>25520000</v>
      </c>
      <c r="U414" s="59">
        <f t="shared" si="19"/>
        <v>25520000</v>
      </c>
      <c r="V414" s="57">
        <f t="shared" si="20"/>
        <v>-25520000</v>
      </c>
    </row>
    <row r="415" spans="2:22" hidden="1">
      <c r="B415" s="82">
        <f>'PER TRIWULAN'!A410</f>
        <v>405</v>
      </c>
      <c r="C415" s="69" t="str">
        <f>'PER TRIWULAN'!I410</f>
        <v xml:space="preserve"> Kradenan </v>
      </c>
      <c r="D415" s="70" t="str">
        <f>'PER TRIWULAN'!B410</f>
        <v>SD NEGERI 3 BANJARDOWO</v>
      </c>
      <c r="E415" s="71">
        <f>'PER TRIWULAN'!N410</f>
        <v>25810000</v>
      </c>
      <c r="F415" s="89"/>
      <c r="G415" s="62">
        <v>1112500</v>
      </c>
      <c r="H415" s="62"/>
      <c r="I415" s="62"/>
      <c r="J415" s="62">
        <v>7701250</v>
      </c>
      <c r="K415" s="62">
        <v>1517100</v>
      </c>
      <c r="L415" s="62">
        <v>537669</v>
      </c>
      <c r="M415" s="62">
        <v>254781</v>
      </c>
      <c r="N415" s="62">
        <v>5850000</v>
      </c>
      <c r="O415" s="62">
        <v>2172200</v>
      </c>
      <c r="P415" s="62"/>
      <c r="Q415" s="62">
        <v>600000</v>
      </c>
      <c r="R415" s="62"/>
      <c r="S415" s="62">
        <v>6064500</v>
      </c>
      <c r="T415" s="72">
        <f t="shared" si="18"/>
        <v>25810000</v>
      </c>
      <c r="U415" s="59">
        <f t="shared" si="19"/>
        <v>25810000</v>
      </c>
      <c r="V415" s="57">
        <f t="shared" si="20"/>
        <v>-25810000</v>
      </c>
    </row>
    <row r="416" spans="2:22" hidden="1">
      <c r="B416" s="82">
        <f>'PER TRIWULAN'!A411</f>
        <v>406</v>
      </c>
      <c r="C416" s="69" t="str">
        <f>'PER TRIWULAN'!I411</f>
        <v xml:space="preserve"> Kradenan </v>
      </c>
      <c r="D416" s="70" t="str">
        <f>'PER TRIWULAN'!B411</f>
        <v>SD NEGERI 3 BANJARSARI</v>
      </c>
      <c r="E416" s="71">
        <f>'PER TRIWULAN'!N411</f>
        <v>26390000</v>
      </c>
      <c r="F416" s="89"/>
      <c r="G416" s="62">
        <v>0</v>
      </c>
      <c r="H416" s="62">
        <v>0</v>
      </c>
      <c r="I416" s="62">
        <v>537000</v>
      </c>
      <c r="J416" s="62">
        <v>8850800</v>
      </c>
      <c r="K416" s="62">
        <v>4152300</v>
      </c>
      <c r="L416" s="62">
        <v>406600</v>
      </c>
      <c r="M416" s="62">
        <v>3036000</v>
      </c>
      <c r="N416" s="62">
        <v>7000000</v>
      </c>
      <c r="O416" s="62">
        <v>1336400</v>
      </c>
      <c r="P416" s="62">
        <v>0</v>
      </c>
      <c r="Q416" s="62">
        <v>1070900</v>
      </c>
      <c r="R416" s="62">
        <v>0</v>
      </c>
      <c r="S416" s="62">
        <v>0</v>
      </c>
      <c r="T416" s="72">
        <f t="shared" si="18"/>
        <v>26390000</v>
      </c>
      <c r="U416" s="59">
        <f t="shared" si="19"/>
        <v>26390000</v>
      </c>
      <c r="V416" s="57">
        <f t="shared" si="20"/>
        <v>-26390000</v>
      </c>
    </row>
    <row r="417" spans="2:22" hidden="1">
      <c r="B417" s="82">
        <f>'PER TRIWULAN'!A412</f>
        <v>407</v>
      </c>
      <c r="C417" s="69" t="str">
        <f>'PER TRIWULAN'!I412</f>
        <v xml:space="preserve"> Kradenan </v>
      </c>
      <c r="D417" s="70" t="str">
        <f>'PER TRIWULAN'!B412</f>
        <v>SD NEGERI 3 CREWEK</v>
      </c>
      <c r="E417" s="71">
        <f>'PER TRIWULAN'!N412</f>
        <v>13340000</v>
      </c>
      <c r="F417" s="89"/>
      <c r="G417" s="62">
        <v>0</v>
      </c>
      <c r="H417" s="62">
        <v>0</v>
      </c>
      <c r="I417" s="62">
        <v>301300</v>
      </c>
      <c r="J417" s="62">
        <v>3808150</v>
      </c>
      <c r="K417" s="62">
        <v>3530250</v>
      </c>
      <c r="L417" s="62">
        <v>64200</v>
      </c>
      <c r="M417" s="62">
        <v>631100</v>
      </c>
      <c r="N417" s="62">
        <v>2955000</v>
      </c>
      <c r="O417" s="62">
        <v>1600000</v>
      </c>
      <c r="P417" s="62">
        <v>450000</v>
      </c>
      <c r="Q417" s="62">
        <v>0</v>
      </c>
      <c r="R417" s="62">
        <v>0</v>
      </c>
      <c r="S417" s="62">
        <v>0</v>
      </c>
      <c r="T417" s="72">
        <f t="shared" si="18"/>
        <v>13340000</v>
      </c>
      <c r="U417" s="59">
        <f t="shared" si="19"/>
        <v>13340000</v>
      </c>
      <c r="V417" s="57">
        <f t="shared" si="20"/>
        <v>-13340000</v>
      </c>
    </row>
    <row r="418" spans="2:22" hidden="1">
      <c r="B418" s="82">
        <f>'PER TRIWULAN'!A413</f>
        <v>408</v>
      </c>
      <c r="C418" s="69" t="str">
        <f>'PER TRIWULAN'!I413</f>
        <v xml:space="preserve"> Kradenan </v>
      </c>
      <c r="D418" s="70" t="str">
        <f>'PER TRIWULAN'!B413</f>
        <v>SD NEGERI 3 GRABAGAN</v>
      </c>
      <c r="E418" s="71">
        <f>'PER TRIWULAN'!N413</f>
        <v>20010000</v>
      </c>
      <c r="F418" s="89"/>
      <c r="G418" s="62">
        <v>220000</v>
      </c>
      <c r="H418" s="62">
        <v>0</v>
      </c>
      <c r="I418" s="62">
        <v>1511000</v>
      </c>
      <c r="J418" s="62">
        <v>8956400</v>
      </c>
      <c r="K418" s="62">
        <v>988400</v>
      </c>
      <c r="L418" s="62">
        <v>186100</v>
      </c>
      <c r="M418" s="62">
        <v>229400</v>
      </c>
      <c r="N418" s="62">
        <v>4525000</v>
      </c>
      <c r="O418" s="62">
        <v>1537200</v>
      </c>
      <c r="P418" s="62">
        <v>862000</v>
      </c>
      <c r="Q418" s="62">
        <v>994500</v>
      </c>
      <c r="R418" s="62">
        <v>0</v>
      </c>
      <c r="S418" s="62">
        <v>0</v>
      </c>
      <c r="T418" s="72">
        <f t="shared" si="18"/>
        <v>20010000</v>
      </c>
      <c r="U418" s="59">
        <f t="shared" si="19"/>
        <v>20010000</v>
      </c>
      <c r="V418" s="57">
        <f t="shared" si="20"/>
        <v>-20010000</v>
      </c>
    </row>
    <row r="419" spans="2:22" hidden="1">
      <c r="B419" s="82">
        <f>'PER TRIWULAN'!A414</f>
        <v>409</v>
      </c>
      <c r="C419" s="69" t="str">
        <f>'PER TRIWULAN'!I414</f>
        <v xml:space="preserve"> Kradenan </v>
      </c>
      <c r="D419" s="70" t="str">
        <f>'PER TRIWULAN'!B414</f>
        <v>SD NEGERI 3 KALISARI</v>
      </c>
      <c r="E419" s="71">
        <f>'PER TRIWULAN'!N414</f>
        <v>29580000</v>
      </c>
      <c r="F419" s="89"/>
      <c r="G419" s="62">
        <v>2436250</v>
      </c>
      <c r="H419" s="62"/>
      <c r="I419" s="62">
        <v>495000</v>
      </c>
      <c r="J419" s="62">
        <v>14230250</v>
      </c>
      <c r="K419" s="62">
        <v>1765500</v>
      </c>
      <c r="L419" s="62">
        <v>23000</v>
      </c>
      <c r="M419" s="62"/>
      <c r="N419" s="62">
        <v>6000000</v>
      </c>
      <c r="O419" s="62">
        <v>1030000</v>
      </c>
      <c r="P419" s="62"/>
      <c r="Q419" s="62">
        <v>600000</v>
      </c>
      <c r="R419" s="62"/>
      <c r="S419" s="62">
        <v>3000000</v>
      </c>
      <c r="T419" s="72">
        <f t="shared" si="18"/>
        <v>29580000</v>
      </c>
      <c r="U419" s="59">
        <f t="shared" si="19"/>
        <v>29580000</v>
      </c>
      <c r="V419" s="57">
        <f t="shared" si="20"/>
        <v>-29580000</v>
      </c>
    </row>
    <row r="420" spans="2:22" hidden="1">
      <c r="B420" s="82">
        <f>'PER TRIWULAN'!A415</f>
        <v>410</v>
      </c>
      <c r="C420" s="69" t="str">
        <f>'PER TRIWULAN'!I415</f>
        <v xml:space="preserve"> Kradenan </v>
      </c>
      <c r="D420" s="70" t="str">
        <f>'PER TRIWULAN'!B415</f>
        <v>SD NEGERI 3 KRADENAN</v>
      </c>
      <c r="E420" s="71">
        <f>'PER TRIWULAN'!N415</f>
        <v>31755000</v>
      </c>
      <c r="F420" s="89"/>
      <c r="G420" s="62">
        <v>1550000</v>
      </c>
      <c r="H420" s="62">
        <v>0</v>
      </c>
      <c r="I420" s="62">
        <v>600000</v>
      </c>
      <c r="J420" s="62">
        <v>13251000</v>
      </c>
      <c r="K420" s="62">
        <v>4292900</v>
      </c>
      <c r="L420" s="62">
        <v>418100</v>
      </c>
      <c r="M420" s="62">
        <v>505000</v>
      </c>
      <c r="N420" s="62">
        <v>6600000</v>
      </c>
      <c r="O420" s="62">
        <v>2926000</v>
      </c>
      <c r="P420" s="62">
        <v>0</v>
      </c>
      <c r="Q420" s="62">
        <v>700000</v>
      </c>
      <c r="R420" s="62">
        <v>200000</v>
      </c>
      <c r="S420" s="62">
        <v>712000</v>
      </c>
      <c r="T420" s="72">
        <f t="shared" si="18"/>
        <v>31755000</v>
      </c>
      <c r="U420" s="59">
        <f t="shared" si="19"/>
        <v>31755000</v>
      </c>
      <c r="V420" s="57">
        <f t="shared" si="20"/>
        <v>-31755000</v>
      </c>
    </row>
    <row r="421" spans="2:22" hidden="1">
      <c r="B421" s="82">
        <f>'PER TRIWULAN'!A416</f>
        <v>411</v>
      </c>
      <c r="C421" s="69" t="str">
        <f>'PER TRIWULAN'!I416</f>
        <v xml:space="preserve"> Kradenan </v>
      </c>
      <c r="D421" s="70" t="str">
        <f>'PER TRIWULAN'!B416</f>
        <v>SD NEGERI 3 KUWU</v>
      </c>
      <c r="E421" s="71">
        <f>'PER TRIWULAN'!N416</f>
        <v>32190000</v>
      </c>
      <c r="F421" s="89"/>
      <c r="G421" s="62">
        <v>100000</v>
      </c>
      <c r="H421" s="62">
        <v>0</v>
      </c>
      <c r="I421" s="62">
        <v>3323000</v>
      </c>
      <c r="J421" s="62">
        <v>16724850</v>
      </c>
      <c r="K421" s="62">
        <v>2864079</v>
      </c>
      <c r="L421" s="62">
        <v>292071</v>
      </c>
      <c r="M421" s="62">
        <v>1006000</v>
      </c>
      <c r="N421" s="62">
        <v>4950000</v>
      </c>
      <c r="O421" s="62">
        <v>1730000</v>
      </c>
      <c r="P421" s="62">
        <v>0</v>
      </c>
      <c r="Q421" s="62">
        <v>750000</v>
      </c>
      <c r="R421" s="62">
        <v>450000</v>
      </c>
      <c r="S421" s="62">
        <v>0</v>
      </c>
      <c r="T421" s="72">
        <f t="shared" si="18"/>
        <v>32190000</v>
      </c>
      <c r="U421" s="59">
        <f t="shared" si="19"/>
        <v>32190000</v>
      </c>
      <c r="V421" s="57">
        <f t="shared" si="20"/>
        <v>-32190000</v>
      </c>
    </row>
    <row r="422" spans="2:22" hidden="1">
      <c r="B422" s="82">
        <f>'PER TRIWULAN'!A417</f>
        <v>412</v>
      </c>
      <c r="C422" s="69" t="str">
        <f>'PER TRIWULAN'!I417</f>
        <v xml:space="preserve"> Kradenan </v>
      </c>
      <c r="D422" s="70" t="str">
        <f>'PER TRIWULAN'!B417</f>
        <v>SD NEGERI 3 PAKIS</v>
      </c>
      <c r="E422" s="71">
        <f>'PER TRIWULAN'!N417</f>
        <v>41760000</v>
      </c>
      <c r="F422" s="89"/>
      <c r="G422" s="62">
        <v>2526750</v>
      </c>
      <c r="H422" s="62"/>
      <c r="I422" s="62">
        <v>2075000</v>
      </c>
      <c r="J422" s="62">
        <v>11802000</v>
      </c>
      <c r="K422" s="62">
        <v>4068000</v>
      </c>
      <c r="L422" s="62">
        <v>341000</v>
      </c>
      <c r="M422" s="62"/>
      <c r="N422" s="62">
        <v>7650000</v>
      </c>
      <c r="O422" s="62">
        <v>2960000</v>
      </c>
      <c r="P422" s="62"/>
      <c r="Q422" s="62">
        <v>950000</v>
      </c>
      <c r="R422" s="62">
        <v>250000</v>
      </c>
      <c r="S422" s="62">
        <v>9137250</v>
      </c>
      <c r="T422" s="72">
        <f t="shared" si="18"/>
        <v>41760000</v>
      </c>
      <c r="U422" s="59">
        <f t="shared" si="19"/>
        <v>41760000</v>
      </c>
      <c r="V422" s="57">
        <f t="shared" si="20"/>
        <v>-41760000</v>
      </c>
    </row>
    <row r="423" spans="2:22" hidden="1">
      <c r="B423" s="82">
        <f>'PER TRIWULAN'!A418</f>
        <v>413</v>
      </c>
      <c r="C423" s="69" t="str">
        <f>'PER TRIWULAN'!I418</f>
        <v xml:space="preserve"> Kradenan </v>
      </c>
      <c r="D423" s="70" t="str">
        <f>'PER TRIWULAN'!B418</f>
        <v>SD NEGERI 3 SAMBONGBANGI</v>
      </c>
      <c r="E423" s="71">
        <f>'PER TRIWULAN'!N418</f>
        <v>17400000</v>
      </c>
      <c r="F423" s="89"/>
      <c r="G423" s="62">
        <v>787500</v>
      </c>
      <c r="H423" s="62"/>
      <c r="I423" s="62">
        <v>1412000</v>
      </c>
      <c r="J423" s="62">
        <v>6647000</v>
      </c>
      <c r="K423" s="62">
        <v>3215500</v>
      </c>
      <c r="L423" s="62">
        <v>0</v>
      </c>
      <c r="M423" s="62">
        <v>0</v>
      </c>
      <c r="N423" s="62">
        <v>3975000</v>
      </c>
      <c r="O423" s="62">
        <v>784700</v>
      </c>
      <c r="P423" s="62">
        <v>0</v>
      </c>
      <c r="Q423" s="62">
        <v>388300</v>
      </c>
      <c r="R423" s="62">
        <v>190000</v>
      </c>
      <c r="S423" s="62">
        <v>0</v>
      </c>
      <c r="T423" s="72">
        <f t="shared" si="18"/>
        <v>17400000</v>
      </c>
      <c r="U423" s="59">
        <f t="shared" si="19"/>
        <v>17400000</v>
      </c>
      <c r="V423" s="57">
        <f t="shared" si="20"/>
        <v>-17400000</v>
      </c>
    </row>
    <row r="424" spans="2:22" hidden="1">
      <c r="B424" s="82">
        <f>'PER TRIWULAN'!A419</f>
        <v>414</v>
      </c>
      <c r="C424" s="69" t="str">
        <f>'PER TRIWULAN'!I419</f>
        <v xml:space="preserve"> Kradenan </v>
      </c>
      <c r="D424" s="70" t="str">
        <f>'PER TRIWULAN'!B419</f>
        <v>SD NEGERI 3 SIMO</v>
      </c>
      <c r="E424" s="71">
        <f>'PER TRIWULAN'!N419</f>
        <v>24505000</v>
      </c>
      <c r="F424" s="89"/>
      <c r="G424" s="62">
        <v>1231250</v>
      </c>
      <c r="H424" s="62"/>
      <c r="I424" s="62">
        <v>815000</v>
      </c>
      <c r="J424" s="62">
        <v>10313700</v>
      </c>
      <c r="K424" s="62">
        <v>1201750</v>
      </c>
      <c r="L424" s="62">
        <v>218300</v>
      </c>
      <c r="M424" s="62">
        <v>415000</v>
      </c>
      <c r="N424" s="62">
        <v>5700000</v>
      </c>
      <c r="O424" s="62">
        <v>2160000</v>
      </c>
      <c r="P424" s="62"/>
      <c r="Q424" s="62">
        <v>550000</v>
      </c>
      <c r="R424" s="62">
        <v>390000</v>
      </c>
      <c r="S424" s="62">
        <v>1510000</v>
      </c>
      <c r="T424" s="72">
        <f t="shared" si="18"/>
        <v>24505000</v>
      </c>
      <c r="U424" s="59">
        <f t="shared" si="19"/>
        <v>24505000</v>
      </c>
      <c r="V424" s="57">
        <f t="shared" si="20"/>
        <v>-24505000</v>
      </c>
    </row>
    <row r="425" spans="2:22" hidden="1">
      <c r="B425" s="82">
        <f>'PER TRIWULAN'!A420</f>
        <v>415</v>
      </c>
      <c r="C425" s="69" t="str">
        <f>'PER TRIWULAN'!I420</f>
        <v xml:space="preserve"> Kradenan </v>
      </c>
      <c r="D425" s="70" t="str">
        <f>'PER TRIWULAN'!B420</f>
        <v>SD NEGERI 4 KALISARI</v>
      </c>
      <c r="E425" s="71">
        <f>'PER TRIWULAN'!N420</f>
        <v>24215000</v>
      </c>
      <c r="F425" s="89"/>
      <c r="G425" s="62">
        <v>0</v>
      </c>
      <c r="H425" s="62">
        <v>0</v>
      </c>
      <c r="I425" s="62">
        <v>2232650</v>
      </c>
      <c r="J425" s="62">
        <v>2035500</v>
      </c>
      <c r="K425" s="62">
        <v>10048050</v>
      </c>
      <c r="L425" s="62">
        <v>195000</v>
      </c>
      <c r="M425" s="62">
        <v>2564000</v>
      </c>
      <c r="N425" s="62">
        <v>3175000</v>
      </c>
      <c r="O425" s="62">
        <v>3132000</v>
      </c>
      <c r="P425" s="62">
        <v>0</v>
      </c>
      <c r="Q425" s="62">
        <v>832800</v>
      </c>
      <c r="R425" s="62">
        <v>0</v>
      </c>
      <c r="S425" s="62">
        <v>0</v>
      </c>
      <c r="T425" s="72">
        <f t="shared" si="18"/>
        <v>24215000</v>
      </c>
      <c r="U425" s="59">
        <f t="shared" si="19"/>
        <v>24215000</v>
      </c>
      <c r="V425" s="57">
        <f t="shared" si="20"/>
        <v>-24215000</v>
      </c>
    </row>
    <row r="426" spans="2:22" hidden="1">
      <c r="B426" s="82">
        <f>'PER TRIWULAN'!A421</f>
        <v>416</v>
      </c>
      <c r="C426" s="69" t="str">
        <f>'PER TRIWULAN'!I421</f>
        <v xml:space="preserve"> Kradenan </v>
      </c>
      <c r="D426" s="70" t="str">
        <f>'PER TRIWULAN'!B421</f>
        <v>SD NEGERI 4 KRADENAN</v>
      </c>
      <c r="E426" s="71">
        <f>'PER TRIWULAN'!N421</f>
        <v>26390000</v>
      </c>
      <c r="F426" s="89"/>
      <c r="G426" s="62">
        <v>175000</v>
      </c>
      <c r="H426" s="62"/>
      <c r="I426" s="62">
        <v>4734500</v>
      </c>
      <c r="J426" s="62">
        <v>1147000</v>
      </c>
      <c r="K426" s="62">
        <v>10837372</v>
      </c>
      <c r="L426" s="62">
        <v>613028</v>
      </c>
      <c r="M426" s="62">
        <v>1525000</v>
      </c>
      <c r="N426" s="62">
        <v>4575000</v>
      </c>
      <c r="O426" s="62">
        <v>2783100</v>
      </c>
      <c r="P426" s="62"/>
      <c r="Q426" s="62"/>
      <c r="R426" s="62"/>
      <c r="S426" s="62"/>
      <c r="T426" s="72">
        <f t="shared" si="18"/>
        <v>26390000</v>
      </c>
      <c r="U426" s="59">
        <f t="shared" si="19"/>
        <v>26390000</v>
      </c>
      <c r="V426" s="57">
        <f t="shared" si="20"/>
        <v>-26390000</v>
      </c>
    </row>
    <row r="427" spans="2:22" hidden="1">
      <c r="B427" s="82">
        <f>'PER TRIWULAN'!A422</f>
        <v>417</v>
      </c>
      <c r="C427" s="69" t="str">
        <f>'PER TRIWULAN'!I422</f>
        <v xml:space="preserve"> Kradenan </v>
      </c>
      <c r="D427" s="70" t="str">
        <f>'PER TRIWULAN'!B422</f>
        <v>SD NEGERI 4 PAKIS</v>
      </c>
      <c r="E427" s="71">
        <f>'PER TRIWULAN'!N422</f>
        <v>17110000</v>
      </c>
      <c r="F427" s="89"/>
      <c r="G427" s="62">
        <v>111882</v>
      </c>
      <c r="H427" s="62">
        <v>0</v>
      </c>
      <c r="I427" s="62">
        <v>3919200</v>
      </c>
      <c r="J427" s="62">
        <v>1107000</v>
      </c>
      <c r="K427" s="62">
        <v>5214800</v>
      </c>
      <c r="L427" s="62">
        <v>42118</v>
      </c>
      <c r="M427" s="62">
        <v>0</v>
      </c>
      <c r="N427" s="62">
        <v>2600000</v>
      </c>
      <c r="O427" s="62">
        <v>3290000</v>
      </c>
      <c r="P427" s="62">
        <v>0</v>
      </c>
      <c r="Q427" s="62">
        <v>600000</v>
      </c>
      <c r="R427" s="62">
        <v>225000</v>
      </c>
      <c r="S427" s="62">
        <v>0</v>
      </c>
      <c r="T427" s="72">
        <f t="shared" si="18"/>
        <v>17110000</v>
      </c>
      <c r="U427" s="59">
        <f t="shared" si="19"/>
        <v>17110000</v>
      </c>
      <c r="V427" s="57">
        <f t="shared" si="20"/>
        <v>-17110000</v>
      </c>
    </row>
    <row r="428" spans="2:22" hidden="1">
      <c r="B428" s="82">
        <f>'PER TRIWULAN'!A423</f>
        <v>418</v>
      </c>
      <c r="C428" s="69" t="str">
        <f>'PER TRIWULAN'!I423</f>
        <v xml:space="preserve"> Kradenan </v>
      </c>
      <c r="D428" s="70" t="str">
        <f>'PER TRIWULAN'!B423</f>
        <v>SD NEGERI 4 REJOSARI</v>
      </c>
      <c r="E428" s="71">
        <f>'PER TRIWULAN'!N423</f>
        <v>17400000</v>
      </c>
      <c r="F428" s="89"/>
      <c r="G428" s="62">
        <v>918750</v>
      </c>
      <c r="H428" s="62"/>
      <c r="I428" s="62">
        <v>30000</v>
      </c>
      <c r="J428" s="62">
        <v>6545900</v>
      </c>
      <c r="K428" s="62">
        <v>3066950</v>
      </c>
      <c r="L428" s="62">
        <v>477300</v>
      </c>
      <c r="M428" s="62"/>
      <c r="N428" s="62">
        <v>4080000</v>
      </c>
      <c r="O428" s="62">
        <v>1643600</v>
      </c>
      <c r="P428" s="62"/>
      <c r="Q428" s="62">
        <v>450000</v>
      </c>
      <c r="R428" s="62">
        <v>28000</v>
      </c>
      <c r="S428" s="62">
        <v>159500</v>
      </c>
      <c r="T428" s="72">
        <f t="shared" si="18"/>
        <v>17400000</v>
      </c>
      <c r="U428" s="59">
        <f t="shared" si="19"/>
        <v>17400000</v>
      </c>
      <c r="V428" s="57">
        <f t="shared" si="20"/>
        <v>-17400000</v>
      </c>
    </row>
    <row r="429" spans="2:22" hidden="1">
      <c r="B429" s="82">
        <f>'PER TRIWULAN'!A424</f>
        <v>419</v>
      </c>
      <c r="C429" s="69" t="str">
        <f>'PER TRIWULAN'!I424</f>
        <v xml:space="preserve"> Kradenan </v>
      </c>
      <c r="D429" s="70" t="str">
        <f>'PER TRIWULAN'!B424</f>
        <v>SD NEGERI 4 SAMBONGBANGI</v>
      </c>
      <c r="E429" s="71">
        <f>'PER TRIWULAN'!N424</f>
        <v>14935000</v>
      </c>
      <c r="F429" s="89"/>
      <c r="G429" s="62">
        <v>995000</v>
      </c>
      <c r="H429" s="62">
        <v>0</v>
      </c>
      <c r="I429" s="62">
        <v>3024650</v>
      </c>
      <c r="J429" s="62">
        <v>3108500</v>
      </c>
      <c r="K429" s="62">
        <v>1077300</v>
      </c>
      <c r="L429" s="62">
        <v>97750</v>
      </c>
      <c r="M429" s="62">
        <v>775000</v>
      </c>
      <c r="N429" s="62">
        <v>2700000</v>
      </c>
      <c r="O429" s="62">
        <v>1451800</v>
      </c>
      <c r="P429" s="62">
        <v>0</v>
      </c>
      <c r="Q429" s="62">
        <v>750000</v>
      </c>
      <c r="R429" s="62">
        <v>955000</v>
      </c>
      <c r="S429" s="62">
        <v>0</v>
      </c>
      <c r="T429" s="72">
        <f t="shared" si="18"/>
        <v>14935000</v>
      </c>
      <c r="U429" s="59">
        <f t="shared" si="19"/>
        <v>14935000</v>
      </c>
      <c r="V429" s="57">
        <f t="shared" si="20"/>
        <v>-14935000</v>
      </c>
    </row>
    <row r="430" spans="2:22" hidden="1">
      <c r="B430" s="82">
        <f>'PER TRIWULAN'!A425</f>
        <v>420</v>
      </c>
      <c r="C430" s="69" t="str">
        <f>'PER TRIWULAN'!I425</f>
        <v xml:space="preserve"> Kradenan </v>
      </c>
      <c r="D430" s="70" t="str">
        <f>'PER TRIWULAN'!B425</f>
        <v>SD NEGERI 5 BANJARDOWO</v>
      </c>
      <c r="E430" s="71">
        <f>'PER TRIWULAN'!N425</f>
        <v>10585000</v>
      </c>
      <c r="F430" s="89"/>
      <c r="G430" s="62">
        <v>0</v>
      </c>
      <c r="H430" s="62">
        <v>0</v>
      </c>
      <c r="I430" s="62">
        <v>1872600</v>
      </c>
      <c r="J430" s="62">
        <v>1480000</v>
      </c>
      <c r="K430" s="62">
        <v>1824000</v>
      </c>
      <c r="L430" s="62">
        <v>0</v>
      </c>
      <c r="M430" s="62">
        <v>0</v>
      </c>
      <c r="N430" s="62">
        <v>4335000</v>
      </c>
      <c r="O430" s="62">
        <v>988400</v>
      </c>
      <c r="P430" s="62">
        <v>0</v>
      </c>
      <c r="Q430" s="62">
        <v>0</v>
      </c>
      <c r="R430" s="62">
        <v>0</v>
      </c>
      <c r="S430" s="62">
        <v>0</v>
      </c>
      <c r="T430" s="72">
        <f t="shared" si="18"/>
        <v>10500000</v>
      </c>
      <c r="U430" s="59">
        <f t="shared" si="19"/>
        <v>10585000</v>
      </c>
      <c r="V430" s="57">
        <f t="shared" si="20"/>
        <v>-10500000</v>
      </c>
    </row>
    <row r="431" spans="2:22" hidden="1">
      <c r="B431" s="82">
        <f>'PER TRIWULAN'!A426</f>
        <v>421</v>
      </c>
      <c r="C431" s="69" t="str">
        <f>'PER TRIWULAN'!I426</f>
        <v xml:space="preserve"> Kradenan </v>
      </c>
      <c r="D431" s="70" t="str">
        <f>'PER TRIWULAN'!B426</f>
        <v>SD NEGERI 2 KUWU</v>
      </c>
      <c r="E431" s="71">
        <f>'PER TRIWULAN'!N426</f>
        <v>22475000</v>
      </c>
      <c r="F431" s="89"/>
      <c r="G431" s="62">
        <v>0</v>
      </c>
      <c r="H431" s="62">
        <v>0</v>
      </c>
      <c r="I431" s="62">
        <v>7256000</v>
      </c>
      <c r="J431" s="62">
        <v>7187300</v>
      </c>
      <c r="K431" s="62">
        <v>825700</v>
      </c>
      <c r="L431" s="62">
        <v>336000</v>
      </c>
      <c r="M431" s="62">
        <v>0</v>
      </c>
      <c r="N431" s="62">
        <v>3900000</v>
      </c>
      <c r="O431" s="62">
        <v>1900000</v>
      </c>
      <c r="P431" s="62">
        <v>0</v>
      </c>
      <c r="Q431" s="62">
        <v>0</v>
      </c>
      <c r="R431" s="62">
        <v>0</v>
      </c>
      <c r="S431" s="62">
        <v>1070000</v>
      </c>
      <c r="T431" s="72">
        <f t="shared" si="18"/>
        <v>22475000</v>
      </c>
      <c r="U431" s="59">
        <f t="shared" si="19"/>
        <v>22475000</v>
      </c>
      <c r="V431" s="57">
        <f t="shared" si="20"/>
        <v>-22475000</v>
      </c>
    </row>
    <row r="432" spans="2:22" hidden="1">
      <c r="B432" s="82">
        <f>'PER TRIWULAN'!A427</f>
        <v>422</v>
      </c>
      <c r="C432" s="69" t="str">
        <f>'PER TRIWULAN'!I427</f>
        <v xml:space="preserve"> Kradenan </v>
      </c>
      <c r="D432" s="70" t="str">
        <f>'PER TRIWULAN'!B427</f>
        <v>SD NEGERI 1 CREWEK</v>
      </c>
      <c r="E432" s="71">
        <f>'PER TRIWULAN'!N427</f>
        <v>24360000</v>
      </c>
      <c r="F432" s="89"/>
      <c r="G432" s="62">
        <v>1395000</v>
      </c>
      <c r="H432" s="62"/>
      <c r="I432" s="62">
        <v>858000</v>
      </c>
      <c r="J432" s="62">
        <v>10823400</v>
      </c>
      <c r="K432" s="62">
        <v>1407800</v>
      </c>
      <c r="L432" s="62">
        <v>306600</v>
      </c>
      <c r="M432" s="62"/>
      <c r="N432" s="62">
        <v>6750000</v>
      </c>
      <c r="O432" s="62">
        <v>1669200</v>
      </c>
      <c r="P432" s="62"/>
      <c r="Q432" s="62">
        <v>1100000</v>
      </c>
      <c r="R432" s="62"/>
      <c r="S432" s="62">
        <v>50000</v>
      </c>
      <c r="T432" s="72">
        <f t="shared" si="18"/>
        <v>24360000</v>
      </c>
      <c r="U432" s="59">
        <f t="shared" si="19"/>
        <v>24360000</v>
      </c>
      <c r="V432" s="57">
        <f t="shared" si="20"/>
        <v>-24360000</v>
      </c>
    </row>
    <row r="433" spans="2:22" hidden="1">
      <c r="B433" s="82">
        <f>'PER TRIWULAN'!A428</f>
        <v>423</v>
      </c>
      <c r="C433" s="69" t="str">
        <f>'PER TRIWULAN'!I428</f>
        <v xml:space="preserve"> Kradenan </v>
      </c>
      <c r="D433" s="70" t="str">
        <f>'PER TRIWULAN'!B428</f>
        <v>SD NEGERI 2 BANJARDOWO</v>
      </c>
      <c r="E433" s="71">
        <f>'PER TRIWULAN'!N428</f>
        <v>33785000</v>
      </c>
      <c r="F433" s="89"/>
      <c r="G433" s="62">
        <v>1693750</v>
      </c>
      <c r="H433" s="62">
        <v>0</v>
      </c>
      <c r="I433" s="62">
        <v>4012500</v>
      </c>
      <c r="J433" s="62">
        <v>11939415</v>
      </c>
      <c r="K433" s="62">
        <v>3844975</v>
      </c>
      <c r="L433" s="62">
        <v>512760</v>
      </c>
      <c r="M433" s="62">
        <v>556500</v>
      </c>
      <c r="N433" s="62">
        <v>5925000</v>
      </c>
      <c r="O433" s="62">
        <v>3889100</v>
      </c>
      <c r="P433" s="62">
        <v>0</v>
      </c>
      <c r="Q433" s="62">
        <v>310000</v>
      </c>
      <c r="R433" s="62">
        <v>0</v>
      </c>
      <c r="S433" s="62">
        <v>1101000</v>
      </c>
      <c r="T433" s="72">
        <f t="shared" si="18"/>
        <v>33785000</v>
      </c>
      <c r="U433" s="59">
        <f t="shared" si="19"/>
        <v>33785000</v>
      </c>
      <c r="V433" s="57">
        <f t="shared" si="20"/>
        <v>-33785000</v>
      </c>
    </row>
    <row r="434" spans="2:22" hidden="1">
      <c r="B434" s="82">
        <f>'PER TRIWULAN'!A429</f>
        <v>424</v>
      </c>
      <c r="C434" s="69" t="str">
        <f>'PER TRIWULAN'!I429</f>
        <v xml:space="preserve"> Kradenan </v>
      </c>
      <c r="D434" s="70" t="str">
        <f>'PER TRIWULAN'!B429</f>
        <v>SD NEGERI 2 SIMO</v>
      </c>
      <c r="E434" s="71">
        <f>'PER TRIWULAN'!N429</f>
        <v>26390000</v>
      </c>
      <c r="F434" s="89"/>
      <c r="G434" s="62">
        <v>220000</v>
      </c>
      <c r="H434" s="62">
        <v>0</v>
      </c>
      <c r="I434" s="62">
        <v>2976250</v>
      </c>
      <c r="J434" s="62">
        <v>9124800</v>
      </c>
      <c r="K434" s="62">
        <v>4390750</v>
      </c>
      <c r="L434" s="62">
        <v>137500</v>
      </c>
      <c r="M434" s="62">
        <v>60000</v>
      </c>
      <c r="N434" s="62">
        <v>5250000</v>
      </c>
      <c r="O434" s="62">
        <v>3130000</v>
      </c>
      <c r="P434" s="62">
        <v>0</v>
      </c>
      <c r="Q434" s="62">
        <v>1100700</v>
      </c>
      <c r="R434" s="62">
        <v>0</v>
      </c>
      <c r="S434" s="62">
        <v>0</v>
      </c>
      <c r="T434" s="72">
        <f t="shared" si="18"/>
        <v>26390000</v>
      </c>
      <c r="U434" s="59">
        <f t="shared" si="19"/>
        <v>26390000</v>
      </c>
      <c r="V434" s="57">
        <f t="shared" si="20"/>
        <v>-26390000</v>
      </c>
    </row>
    <row r="435" spans="2:22" hidden="1">
      <c r="B435" s="82">
        <f>'PER TRIWULAN'!A430</f>
        <v>425</v>
      </c>
      <c r="C435" s="69" t="str">
        <f>'PER TRIWULAN'!I430</f>
        <v xml:space="preserve"> Kradenan </v>
      </c>
      <c r="D435" s="70" t="str">
        <f>'PER TRIWULAN'!B430</f>
        <v>SD NEGERI 1 REJOSARI</v>
      </c>
      <c r="E435" s="71">
        <f>'PER TRIWULAN'!N430</f>
        <v>30740000</v>
      </c>
      <c r="F435" s="89"/>
      <c r="G435" s="62">
        <v>1331250</v>
      </c>
      <c r="H435" s="62" t="s">
        <v>1906</v>
      </c>
      <c r="I435" s="62">
        <v>230000</v>
      </c>
      <c r="J435" s="62">
        <v>15777700</v>
      </c>
      <c r="K435" s="62">
        <v>5371824</v>
      </c>
      <c r="L435" s="62">
        <v>35626</v>
      </c>
      <c r="M435" s="62">
        <v>120000</v>
      </c>
      <c r="N435" s="62">
        <v>4500000</v>
      </c>
      <c r="O435" s="62">
        <v>2188600</v>
      </c>
      <c r="P435" s="62" t="s">
        <v>1906</v>
      </c>
      <c r="Q435" s="62">
        <v>750000</v>
      </c>
      <c r="R435" s="62" t="s">
        <v>1906</v>
      </c>
      <c r="S435" s="62" t="s">
        <v>1906</v>
      </c>
      <c r="T435" s="72">
        <f t="shared" si="18"/>
        <v>30305000</v>
      </c>
      <c r="U435" s="59">
        <f t="shared" si="19"/>
        <v>30740000</v>
      </c>
      <c r="V435" s="57">
        <f t="shared" si="20"/>
        <v>-30305000</v>
      </c>
    </row>
    <row r="436" spans="2:22" hidden="1">
      <c r="B436" s="82">
        <f>'PER TRIWULAN'!A431</f>
        <v>426</v>
      </c>
      <c r="C436" s="69" t="str">
        <f>'PER TRIWULAN'!I431</f>
        <v xml:space="preserve"> Kradenan </v>
      </c>
      <c r="D436" s="70" t="str">
        <f>'PER TRIWULAN'!B431</f>
        <v>SD NEGERI 2 REJOSARI</v>
      </c>
      <c r="E436" s="71">
        <f>'PER TRIWULAN'!N431</f>
        <v>23055000</v>
      </c>
      <c r="F436" s="89"/>
      <c r="G436" s="62">
        <v>200000</v>
      </c>
      <c r="H436" s="62">
        <v>0</v>
      </c>
      <c r="I436" s="62">
        <v>1648000</v>
      </c>
      <c r="J436" s="62">
        <v>11480000</v>
      </c>
      <c r="K436" s="62">
        <v>470000</v>
      </c>
      <c r="L436" s="62">
        <v>145500</v>
      </c>
      <c r="M436" s="62">
        <v>120000</v>
      </c>
      <c r="N436" s="62">
        <v>5850000</v>
      </c>
      <c r="O436" s="62">
        <v>1520000</v>
      </c>
      <c r="P436" s="62">
        <v>0</v>
      </c>
      <c r="Q436" s="62">
        <v>350000</v>
      </c>
      <c r="R436" s="62">
        <v>0</v>
      </c>
      <c r="S436" s="62">
        <v>1271500</v>
      </c>
      <c r="T436" s="72">
        <f t="shared" si="18"/>
        <v>23055000</v>
      </c>
      <c r="U436" s="59">
        <f t="shared" si="19"/>
        <v>23055000</v>
      </c>
      <c r="V436" s="57">
        <f t="shared" si="20"/>
        <v>-23055000</v>
      </c>
    </row>
    <row r="437" spans="2:22" hidden="1">
      <c r="B437" s="82">
        <f>'PER TRIWULAN'!A432</f>
        <v>427</v>
      </c>
      <c r="C437" s="69" t="str">
        <f>'PER TRIWULAN'!I432</f>
        <v xml:space="preserve"> Kradenan </v>
      </c>
      <c r="D437" s="70" t="str">
        <f>'PER TRIWULAN'!B432</f>
        <v>SD NEGERI3 REJOSARI</v>
      </c>
      <c r="E437" s="71">
        <f>'PER TRIWULAN'!N432</f>
        <v>24360000</v>
      </c>
      <c r="F437" s="89"/>
      <c r="G437" s="62">
        <v>2355200</v>
      </c>
      <c r="H437" s="62"/>
      <c r="I437" s="62">
        <v>120000</v>
      </c>
      <c r="J437" s="62">
        <v>12550900</v>
      </c>
      <c r="K437" s="62">
        <v>675000</v>
      </c>
      <c r="L437" s="62">
        <v>40000</v>
      </c>
      <c r="M437" s="62"/>
      <c r="N437" s="62">
        <v>6000000</v>
      </c>
      <c r="O437" s="62">
        <v>1868900</v>
      </c>
      <c r="P437" s="62"/>
      <c r="Q437" s="62">
        <v>750000</v>
      </c>
      <c r="R437" s="62"/>
      <c r="S437" s="62"/>
      <c r="T437" s="72">
        <f t="shared" si="18"/>
        <v>24360000</v>
      </c>
      <c r="U437" s="59">
        <f t="shared" si="19"/>
        <v>24360000</v>
      </c>
      <c r="V437" s="57">
        <f t="shared" si="20"/>
        <v>-24360000</v>
      </c>
    </row>
    <row r="438" spans="2:22" hidden="1">
      <c r="B438" s="82">
        <f>'PER TRIWULAN'!A433</f>
        <v>428</v>
      </c>
      <c r="C438" s="69" t="str">
        <f>'PER TRIWULAN'!I433</f>
        <v xml:space="preserve"> Kradenan </v>
      </c>
      <c r="D438" s="70" t="str">
        <f>'PER TRIWULAN'!B433</f>
        <v>SD NEGERI 3 SENGONWETAN</v>
      </c>
      <c r="E438" s="71">
        <f>'PER TRIWULAN'!N433</f>
        <v>29145000</v>
      </c>
      <c r="F438" s="89"/>
      <c r="G438" s="62">
        <v>175000</v>
      </c>
      <c r="H438" s="62"/>
      <c r="I438" s="62">
        <v>1540000</v>
      </c>
      <c r="J438" s="62">
        <v>12783550</v>
      </c>
      <c r="K438" s="62">
        <v>5262250</v>
      </c>
      <c r="L438" s="62">
        <v>72000</v>
      </c>
      <c r="M438" s="62"/>
      <c r="N438" s="62">
        <v>6450000</v>
      </c>
      <c r="O438" s="62">
        <v>2662200</v>
      </c>
      <c r="P438" s="62"/>
      <c r="Q438" s="62">
        <v>200000</v>
      </c>
      <c r="R438" s="62"/>
      <c r="S438" s="62"/>
      <c r="T438" s="72">
        <f t="shared" si="18"/>
        <v>29145000</v>
      </c>
      <c r="U438" s="59">
        <f t="shared" si="19"/>
        <v>29145000</v>
      </c>
      <c r="V438" s="57">
        <f t="shared" si="20"/>
        <v>-29145000</v>
      </c>
    </row>
    <row r="439" spans="2:22" hidden="1">
      <c r="B439" s="82">
        <f>'PER TRIWULAN'!A434</f>
        <v>429</v>
      </c>
      <c r="C439" s="69" t="str">
        <f>'PER TRIWULAN'!I434</f>
        <v xml:space="preserve"> Ngaringan </v>
      </c>
      <c r="D439" s="70" t="str">
        <f>'PER TRIWULAN'!B434</f>
        <v>SD NEGERI 2 SUMBERAGUNG</v>
      </c>
      <c r="E439" s="71">
        <f>'PER TRIWULAN'!N434</f>
        <v>20735000</v>
      </c>
      <c r="F439" s="89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72">
        <f t="shared" si="18"/>
        <v>0</v>
      </c>
      <c r="U439" s="59">
        <f t="shared" si="19"/>
        <v>20735000</v>
      </c>
      <c r="V439" s="57">
        <f t="shared" si="20"/>
        <v>0</v>
      </c>
    </row>
    <row r="440" spans="2:22" hidden="1">
      <c r="B440" s="82">
        <f>'PER TRIWULAN'!A435</f>
        <v>430</v>
      </c>
      <c r="C440" s="69" t="str">
        <f>'PER TRIWULAN'!I435</f>
        <v xml:space="preserve"> Ngaringan </v>
      </c>
      <c r="D440" s="70" t="str">
        <f>'PER TRIWULAN'!B435</f>
        <v>SD NEGERI 2 TRUWOLU</v>
      </c>
      <c r="E440" s="71">
        <f>'PER TRIWULAN'!N435</f>
        <v>27840000</v>
      </c>
      <c r="F440" s="89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72">
        <f t="shared" si="18"/>
        <v>0</v>
      </c>
      <c r="U440" s="59">
        <f t="shared" si="19"/>
        <v>27840000</v>
      </c>
      <c r="V440" s="57">
        <f t="shared" si="20"/>
        <v>0</v>
      </c>
    </row>
    <row r="441" spans="2:22" hidden="1">
      <c r="B441" s="82">
        <f>'PER TRIWULAN'!A436</f>
        <v>431</v>
      </c>
      <c r="C441" s="69" t="str">
        <f>'PER TRIWULAN'!I436</f>
        <v xml:space="preserve"> Ngaringan </v>
      </c>
      <c r="D441" s="70" t="str">
        <f>'PER TRIWULAN'!B436</f>
        <v>SD NEGERI 1 BANDUNGSARI</v>
      </c>
      <c r="E441" s="71">
        <f>'PER TRIWULAN'!N436</f>
        <v>19865000</v>
      </c>
      <c r="F441" s="89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72">
        <f t="shared" si="18"/>
        <v>0</v>
      </c>
      <c r="U441" s="59">
        <f t="shared" si="19"/>
        <v>19865000</v>
      </c>
      <c r="V441" s="57">
        <f t="shared" si="20"/>
        <v>0</v>
      </c>
    </row>
    <row r="442" spans="2:22" hidden="1">
      <c r="B442" s="82">
        <f>'PER TRIWULAN'!A437</f>
        <v>432</v>
      </c>
      <c r="C442" s="69" t="str">
        <f>'PER TRIWULAN'!I437</f>
        <v xml:space="preserve"> Ngaringan </v>
      </c>
      <c r="D442" s="70" t="str">
        <f>'PER TRIWULAN'!B437</f>
        <v>SD NEGERI 1 BELOR</v>
      </c>
      <c r="E442" s="71">
        <f>'PER TRIWULAN'!N437</f>
        <v>22765000</v>
      </c>
      <c r="F442" s="89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72">
        <f t="shared" si="18"/>
        <v>0</v>
      </c>
      <c r="U442" s="59">
        <f t="shared" si="19"/>
        <v>22765000</v>
      </c>
      <c r="V442" s="57">
        <f t="shared" si="20"/>
        <v>0</v>
      </c>
    </row>
    <row r="443" spans="2:22" hidden="1">
      <c r="B443" s="82">
        <f>'PER TRIWULAN'!A438</f>
        <v>433</v>
      </c>
      <c r="C443" s="69" t="str">
        <f>'PER TRIWULAN'!I438</f>
        <v xml:space="preserve"> Ngaringan </v>
      </c>
      <c r="D443" s="70" t="str">
        <f>'PER TRIWULAN'!B438</f>
        <v>SD NEGERI 1 KALANGLUNDO</v>
      </c>
      <c r="E443" s="71">
        <f>'PER TRIWULAN'!N438</f>
        <v>21170000</v>
      </c>
      <c r="F443" s="89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72">
        <f t="shared" si="18"/>
        <v>0</v>
      </c>
      <c r="U443" s="59">
        <f t="shared" si="19"/>
        <v>21170000</v>
      </c>
      <c r="V443" s="57">
        <f t="shared" si="20"/>
        <v>0</v>
      </c>
    </row>
    <row r="444" spans="2:22" hidden="1">
      <c r="B444" s="82">
        <f>'PER TRIWULAN'!A439</f>
        <v>434</v>
      </c>
      <c r="C444" s="69" t="str">
        <f>'PER TRIWULAN'!I439</f>
        <v xml:space="preserve"> Ngaringan </v>
      </c>
      <c r="D444" s="70" t="str">
        <f>'PER TRIWULAN'!B439</f>
        <v>SD NEGERI 1 NGARAP-ARAP</v>
      </c>
      <c r="E444" s="71">
        <f>'PER TRIWULAN'!N439</f>
        <v>27405000</v>
      </c>
      <c r="F444" s="89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72">
        <f t="shared" si="18"/>
        <v>0</v>
      </c>
      <c r="U444" s="59">
        <f t="shared" si="19"/>
        <v>27405000</v>
      </c>
      <c r="V444" s="57">
        <f t="shared" si="20"/>
        <v>0</v>
      </c>
    </row>
    <row r="445" spans="2:22" hidden="1">
      <c r="B445" s="82">
        <f>'PER TRIWULAN'!A440</f>
        <v>435</v>
      </c>
      <c r="C445" s="69" t="str">
        <f>'PER TRIWULAN'!I440</f>
        <v xml:space="preserve"> Ngaringan </v>
      </c>
      <c r="D445" s="70" t="str">
        <f>'PER TRIWULAN'!B440</f>
        <v>SD NEGERI 1 NGARINGAN</v>
      </c>
      <c r="E445" s="71">
        <f>'PER TRIWULAN'!N440</f>
        <v>33495000</v>
      </c>
      <c r="F445" s="89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72">
        <f t="shared" si="18"/>
        <v>0</v>
      </c>
      <c r="U445" s="59">
        <f t="shared" si="19"/>
        <v>33495000</v>
      </c>
      <c r="V445" s="57">
        <f t="shared" si="20"/>
        <v>0</v>
      </c>
    </row>
    <row r="446" spans="2:22" hidden="1">
      <c r="B446" s="82">
        <f>'PER TRIWULAN'!A441</f>
        <v>436</v>
      </c>
      <c r="C446" s="69" t="str">
        <f>'PER TRIWULAN'!I441</f>
        <v xml:space="preserve"> Ngaringan </v>
      </c>
      <c r="D446" s="70" t="str">
        <f>'PER TRIWULAN'!B441</f>
        <v>SD NEGERI 1 SARIREJO</v>
      </c>
      <c r="E446" s="71">
        <f>'PER TRIWULAN'!N441</f>
        <v>25520000</v>
      </c>
      <c r="F446" s="89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72">
        <f t="shared" si="18"/>
        <v>0</v>
      </c>
      <c r="U446" s="59">
        <f t="shared" si="19"/>
        <v>25520000</v>
      </c>
      <c r="V446" s="57">
        <f t="shared" si="20"/>
        <v>0</v>
      </c>
    </row>
    <row r="447" spans="2:22" hidden="1">
      <c r="B447" s="82">
        <f>'PER TRIWULAN'!A442</f>
        <v>437</v>
      </c>
      <c r="C447" s="69" t="str">
        <f>'PER TRIWULAN'!I442</f>
        <v xml:space="preserve"> Ngaringan </v>
      </c>
      <c r="D447" s="70" t="str">
        <f>'PER TRIWULAN'!B442</f>
        <v>SD NEGERI 1 SENDANGREJO</v>
      </c>
      <c r="E447" s="71">
        <f>'PER TRIWULAN'!N442</f>
        <v>38570000</v>
      </c>
      <c r="F447" s="89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72">
        <f t="shared" si="18"/>
        <v>0</v>
      </c>
      <c r="U447" s="59">
        <f t="shared" si="19"/>
        <v>38570000</v>
      </c>
      <c r="V447" s="57">
        <f t="shared" si="20"/>
        <v>0</v>
      </c>
    </row>
    <row r="448" spans="2:22" hidden="1">
      <c r="B448" s="82">
        <f>'PER TRIWULAN'!A443</f>
        <v>438</v>
      </c>
      <c r="C448" s="69" t="str">
        <f>'PER TRIWULAN'!I443</f>
        <v xml:space="preserve"> Ngaringan </v>
      </c>
      <c r="D448" s="70" t="str">
        <f>'PER TRIWULAN'!B443</f>
        <v>SD NEGERI 1 SUMBERAGUNG</v>
      </c>
      <c r="E448" s="71">
        <f>'PER TRIWULAN'!N443</f>
        <v>30160000</v>
      </c>
      <c r="F448" s="89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72">
        <f t="shared" si="18"/>
        <v>0</v>
      </c>
      <c r="U448" s="59">
        <f t="shared" si="19"/>
        <v>30160000</v>
      </c>
      <c r="V448" s="57">
        <f t="shared" si="20"/>
        <v>0</v>
      </c>
    </row>
    <row r="449" spans="2:22" hidden="1">
      <c r="B449" s="82">
        <f>'PER TRIWULAN'!A444</f>
        <v>439</v>
      </c>
      <c r="C449" s="69" t="str">
        <f>'PER TRIWULAN'!I444</f>
        <v xml:space="preserve"> Ngaringan </v>
      </c>
      <c r="D449" s="70" t="str">
        <f>'PER TRIWULAN'!B444</f>
        <v>SD NEGERI 1 TANJUNGHARJO</v>
      </c>
      <c r="E449" s="71">
        <f>'PER TRIWULAN'!N444</f>
        <v>16675000</v>
      </c>
      <c r="F449" s="89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72">
        <f t="shared" si="18"/>
        <v>0</v>
      </c>
      <c r="U449" s="59">
        <f t="shared" si="19"/>
        <v>16675000</v>
      </c>
      <c r="V449" s="57">
        <f t="shared" si="20"/>
        <v>0</v>
      </c>
    </row>
    <row r="450" spans="2:22" hidden="1">
      <c r="B450" s="82">
        <f>'PER TRIWULAN'!A445</f>
        <v>440</v>
      </c>
      <c r="C450" s="69" t="str">
        <f>'PER TRIWULAN'!I445</f>
        <v xml:space="preserve"> Ngaringan </v>
      </c>
      <c r="D450" s="70" t="str">
        <f>'PER TRIWULAN'!B445</f>
        <v>SD NEGERI 1 TRUWOLU</v>
      </c>
      <c r="E450" s="71">
        <f>'PER TRIWULAN'!N445</f>
        <v>40890000</v>
      </c>
      <c r="F450" s="89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72">
        <f t="shared" si="18"/>
        <v>0</v>
      </c>
      <c r="U450" s="59">
        <f t="shared" si="19"/>
        <v>40890000</v>
      </c>
      <c r="V450" s="57">
        <f t="shared" si="20"/>
        <v>0</v>
      </c>
    </row>
    <row r="451" spans="2:22" hidden="1">
      <c r="B451" s="82">
        <f>'PER TRIWULAN'!A446</f>
        <v>441</v>
      </c>
      <c r="C451" s="69" t="str">
        <f>'PER TRIWULAN'!I446</f>
        <v xml:space="preserve"> Ngaringan </v>
      </c>
      <c r="D451" s="70" t="str">
        <f>'PER TRIWULAN'!B446</f>
        <v>SD NEGERI 2 BELOR</v>
      </c>
      <c r="E451" s="71">
        <f>'PER TRIWULAN'!N446</f>
        <v>31900000</v>
      </c>
      <c r="F451" s="89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72">
        <f t="shared" si="18"/>
        <v>0</v>
      </c>
      <c r="U451" s="59">
        <f t="shared" si="19"/>
        <v>31900000</v>
      </c>
      <c r="V451" s="57">
        <f t="shared" si="20"/>
        <v>0</v>
      </c>
    </row>
    <row r="452" spans="2:22" hidden="1">
      <c r="B452" s="82">
        <f>'PER TRIWULAN'!A447</f>
        <v>442</v>
      </c>
      <c r="C452" s="69" t="str">
        <f>'PER TRIWULAN'!I447</f>
        <v xml:space="preserve"> Ngaringan </v>
      </c>
      <c r="D452" s="70" t="str">
        <f>'PER TRIWULAN'!B447</f>
        <v>SD NEGERI 2 KALANGDOSARI</v>
      </c>
      <c r="E452" s="71">
        <f>'PER TRIWULAN'!N447</f>
        <v>22620000</v>
      </c>
      <c r="F452" s="89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72">
        <f t="shared" si="18"/>
        <v>0</v>
      </c>
      <c r="U452" s="59">
        <f t="shared" si="19"/>
        <v>22620000</v>
      </c>
      <c r="V452" s="57">
        <f t="shared" si="20"/>
        <v>0</v>
      </c>
    </row>
    <row r="453" spans="2:22" hidden="1">
      <c r="B453" s="82">
        <f>'PER TRIWULAN'!A448</f>
        <v>443</v>
      </c>
      <c r="C453" s="69" t="str">
        <f>'PER TRIWULAN'!I448</f>
        <v xml:space="preserve"> Ngaringan </v>
      </c>
      <c r="D453" s="70" t="str">
        <f>'PER TRIWULAN'!B448</f>
        <v>SD NEGERI 2 KALANGLUNDO</v>
      </c>
      <c r="E453" s="71">
        <f>'PER TRIWULAN'!N448</f>
        <v>13775000</v>
      </c>
      <c r="F453" s="89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72">
        <f t="shared" si="18"/>
        <v>0</v>
      </c>
      <c r="U453" s="59">
        <f t="shared" si="19"/>
        <v>13775000</v>
      </c>
      <c r="V453" s="57">
        <f t="shared" si="20"/>
        <v>0</v>
      </c>
    </row>
    <row r="454" spans="2:22" hidden="1">
      <c r="B454" s="82">
        <f>'PER TRIWULAN'!A449</f>
        <v>444</v>
      </c>
      <c r="C454" s="69" t="str">
        <f>'PER TRIWULAN'!I449</f>
        <v xml:space="preserve"> Ngaringan </v>
      </c>
      <c r="D454" s="70" t="str">
        <f>'PER TRIWULAN'!B449</f>
        <v>SD NEGERI 2 NGARAP ARAP</v>
      </c>
      <c r="E454" s="71">
        <f>'PER TRIWULAN'!N449</f>
        <v>33350000</v>
      </c>
      <c r="F454" s="89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72">
        <f t="shared" si="18"/>
        <v>0</v>
      </c>
      <c r="U454" s="59">
        <f t="shared" si="19"/>
        <v>33350000</v>
      </c>
      <c r="V454" s="57">
        <f t="shared" si="20"/>
        <v>0</v>
      </c>
    </row>
    <row r="455" spans="2:22" hidden="1">
      <c r="B455" s="82">
        <f>'PER TRIWULAN'!A450</f>
        <v>445</v>
      </c>
      <c r="C455" s="69" t="str">
        <f>'PER TRIWULAN'!I450</f>
        <v xml:space="preserve"> Ngaringan </v>
      </c>
      <c r="D455" s="70" t="str">
        <f>'PER TRIWULAN'!B450</f>
        <v>SD NEGERI 2 NGARINGAN</v>
      </c>
      <c r="E455" s="71">
        <f>'PER TRIWULAN'!N450</f>
        <v>25520000</v>
      </c>
      <c r="F455" s="89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72">
        <f t="shared" si="18"/>
        <v>0</v>
      </c>
      <c r="U455" s="59">
        <f t="shared" si="19"/>
        <v>25520000</v>
      </c>
      <c r="V455" s="57">
        <f t="shared" si="20"/>
        <v>0</v>
      </c>
    </row>
    <row r="456" spans="2:22" hidden="1">
      <c r="B456" s="82">
        <f>'PER TRIWULAN'!A451</f>
        <v>446</v>
      </c>
      <c r="C456" s="69" t="str">
        <f>'PER TRIWULAN'!I451</f>
        <v xml:space="preserve"> Ngaringan </v>
      </c>
      <c r="D456" s="70" t="str">
        <f>'PER TRIWULAN'!B451</f>
        <v>SD NEGERI 2 SARIREJO</v>
      </c>
      <c r="E456" s="71">
        <f>'PER TRIWULAN'!N451</f>
        <v>29290000</v>
      </c>
      <c r="F456" s="89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72">
        <f t="shared" si="18"/>
        <v>0</v>
      </c>
      <c r="U456" s="59">
        <f t="shared" si="19"/>
        <v>29290000</v>
      </c>
      <c r="V456" s="57">
        <f t="shared" si="20"/>
        <v>0</v>
      </c>
    </row>
    <row r="457" spans="2:22" hidden="1">
      <c r="B457" s="82">
        <f>'PER TRIWULAN'!A452</f>
        <v>447</v>
      </c>
      <c r="C457" s="69" t="str">
        <f>'PER TRIWULAN'!I452</f>
        <v xml:space="preserve"> Ngaringan </v>
      </c>
      <c r="D457" s="70" t="str">
        <f>'PER TRIWULAN'!B452</f>
        <v>SD NEGERI 2 TANJUNGHARJO</v>
      </c>
      <c r="E457" s="71">
        <f>'PER TRIWULAN'!N452</f>
        <v>40890000</v>
      </c>
      <c r="F457" s="89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72">
        <f t="shared" si="18"/>
        <v>0</v>
      </c>
      <c r="U457" s="59">
        <f t="shared" si="19"/>
        <v>40890000</v>
      </c>
      <c r="V457" s="57">
        <f t="shared" si="20"/>
        <v>0</v>
      </c>
    </row>
    <row r="458" spans="2:22" hidden="1">
      <c r="B458" s="82">
        <f>'PER TRIWULAN'!A453</f>
        <v>448</v>
      </c>
      <c r="C458" s="69" t="str">
        <f>'PER TRIWULAN'!I453</f>
        <v xml:space="preserve"> Ngaringan </v>
      </c>
      <c r="D458" s="70" t="str">
        <f>'PER TRIWULAN'!B453</f>
        <v>SD NEGERI 3 BANDUNGSARI</v>
      </c>
      <c r="E458" s="71">
        <f>'PER TRIWULAN'!N453</f>
        <v>41470000</v>
      </c>
      <c r="F458" s="89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72">
        <f t="shared" si="18"/>
        <v>0</v>
      </c>
      <c r="U458" s="59">
        <f t="shared" si="19"/>
        <v>41470000</v>
      </c>
      <c r="V458" s="57">
        <f t="shared" si="20"/>
        <v>0</v>
      </c>
    </row>
    <row r="459" spans="2:22" hidden="1">
      <c r="B459" s="82">
        <f>'PER TRIWULAN'!A454</f>
        <v>449</v>
      </c>
      <c r="C459" s="69" t="str">
        <f>'PER TRIWULAN'!I454</f>
        <v xml:space="preserve"> Ngaringan </v>
      </c>
      <c r="D459" s="70" t="str">
        <f>'PER TRIWULAN'!B454</f>
        <v>SD NEGERI 3 BELOR</v>
      </c>
      <c r="E459" s="71">
        <f>'PER TRIWULAN'!N454</f>
        <v>23780000</v>
      </c>
      <c r="F459" s="89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72">
        <f t="shared" si="18"/>
        <v>0</v>
      </c>
      <c r="U459" s="59">
        <f t="shared" si="19"/>
        <v>23780000</v>
      </c>
      <c r="V459" s="57">
        <f t="shared" si="20"/>
        <v>0</v>
      </c>
    </row>
    <row r="460" spans="2:22" hidden="1">
      <c r="B460" s="82">
        <f>'PER TRIWULAN'!A455</f>
        <v>450</v>
      </c>
      <c r="C460" s="69" t="str">
        <f>'PER TRIWULAN'!I455</f>
        <v xml:space="preserve"> Ngaringan </v>
      </c>
      <c r="D460" s="70" t="str">
        <f>'PER TRIWULAN'!B455</f>
        <v>SD NEGERI 3 KALANG LUNDO</v>
      </c>
      <c r="E460" s="71">
        <f>'PER TRIWULAN'!N455</f>
        <v>29435000</v>
      </c>
      <c r="F460" s="89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72">
        <f t="shared" ref="T460:T523" si="21">SUM(G460:S460)</f>
        <v>0</v>
      </c>
      <c r="U460" s="59">
        <f t="shared" ref="U460:U523" si="22">E460-F460</f>
        <v>29435000</v>
      </c>
      <c r="V460" s="57">
        <f t="shared" ref="V460:V523" si="23">F460-T460</f>
        <v>0</v>
      </c>
    </row>
    <row r="461" spans="2:22" hidden="1">
      <c r="B461" s="82">
        <f>'PER TRIWULAN'!A456</f>
        <v>451</v>
      </c>
      <c r="C461" s="69" t="str">
        <f>'PER TRIWULAN'!I456</f>
        <v xml:space="preserve"> Ngaringan </v>
      </c>
      <c r="D461" s="70" t="str">
        <f>'PER TRIWULAN'!B456</f>
        <v>SD NEGERI 3 KALANGDOSARI</v>
      </c>
      <c r="E461" s="71">
        <f>'PER TRIWULAN'!N456</f>
        <v>19865000</v>
      </c>
      <c r="F461" s="89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72">
        <f t="shared" si="21"/>
        <v>0</v>
      </c>
      <c r="U461" s="59">
        <f t="shared" si="22"/>
        <v>19865000</v>
      </c>
      <c r="V461" s="57">
        <f t="shared" si="23"/>
        <v>0</v>
      </c>
    </row>
    <row r="462" spans="2:22" hidden="1">
      <c r="B462" s="82">
        <f>'PER TRIWULAN'!A457</f>
        <v>452</v>
      </c>
      <c r="C462" s="69" t="str">
        <f>'PER TRIWULAN'!I457</f>
        <v xml:space="preserve"> Ngaringan </v>
      </c>
      <c r="D462" s="70" t="str">
        <f>'PER TRIWULAN'!B457</f>
        <v>SD NEGERI 3 NGARAP-ARAP</v>
      </c>
      <c r="E462" s="71">
        <f>'PER TRIWULAN'!N457</f>
        <v>12760000</v>
      </c>
      <c r="F462" s="89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72">
        <f t="shared" si="21"/>
        <v>0</v>
      </c>
      <c r="U462" s="59">
        <f t="shared" si="22"/>
        <v>12760000</v>
      </c>
      <c r="V462" s="57">
        <f t="shared" si="23"/>
        <v>0</v>
      </c>
    </row>
    <row r="463" spans="2:22" hidden="1">
      <c r="B463" s="82">
        <f>'PER TRIWULAN'!A458</f>
        <v>453</v>
      </c>
      <c r="C463" s="69" t="str">
        <f>'PER TRIWULAN'!I458</f>
        <v xml:space="preserve"> Ngaringan </v>
      </c>
      <c r="D463" s="70" t="str">
        <f>'PER TRIWULAN'!B458</f>
        <v>SD NEGERI 3 NGARINGAN</v>
      </c>
      <c r="E463" s="71">
        <f>'PER TRIWULAN'!N458</f>
        <v>22185000</v>
      </c>
      <c r="F463" s="89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72">
        <f t="shared" si="21"/>
        <v>0</v>
      </c>
      <c r="U463" s="59">
        <f t="shared" si="22"/>
        <v>22185000</v>
      </c>
      <c r="V463" s="57">
        <f t="shared" si="23"/>
        <v>0</v>
      </c>
    </row>
    <row r="464" spans="2:22" hidden="1">
      <c r="B464" s="82">
        <f>'PER TRIWULAN'!A459</f>
        <v>454</v>
      </c>
      <c r="C464" s="69" t="str">
        <f>'PER TRIWULAN'!I459</f>
        <v xml:space="preserve"> Ngaringan </v>
      </c>
      <c r="D464" s="70" t="str">
        <f>'PER TRIWULAN'!B459</f>
        <v>SD NEGERI 3 TANJUNGHARJO</v>
      </c>
      <c r="E464" s="71">
        <f>'PER TRIWULAN'!N459</f>
        <v>20590000</v>
      </c>
      <c r="F464" s="89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72">
        <f t="shared" si="21"/>
        <v>0</v>
      </c>
      <c r="U464" s="59">
        <f t="shared" si="22"/>
        <v>20590000</v>
      </c>
      <c r="V464" s="57">
        <f t="shared" si="23"/>
        <v>0</v>
      </c>
    </row>
    <row r="465" spans="2:22" hidden="1">
      <c r="B465" s="82">
        <f>'PER TRIWULAN'!A460</f>
        <v>455</v>
      </c>
      <c r="C465" s="69" t="str">
        <f>'PER TRIWULAN'!I460</f>
        <v xml:space="preserve"> Ngaringan </v>
      </c>
      <c r="D465" s="70" t="str">
        <f>'PER TRIWULAN'!B460</f>
        <v>SD NEGERI 4 BANDUNGSARI</v>
      </c>
      <c r="E465" s="71">
        <f>'PER TRIWULAN'!N460</f>
        <v>41470000</v>
      </c>
      <c r="F465" s="89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72">
        <f t="shared" si="21"/>
        <v>0</v>
      </c>
      <c r="U465" s="59">
        <f t="shared" si="22"/>
        <v>41470000</v>
      </c>
      <c r="V465" s="57">
        <f t="shared" si="23"/>
        <v>0</v>
      </c>
    </row>
    <row r="466" spans="2:22" hidden="1">
      <c r="B466" s="82">
        <f>'PER TRIWULAN'!A461</f>
        <v>456</v>
      </c>
      <c r="C466" s="69" t="str">
        <f>'PER TRIWULAN'!I461</f>
        <v xml:space="preserve"> Ngaringan </v>
      </c>
      <c r="D466" s="70" t="str">
        <f>'PER TRIWULAN'!B461</f>
        <v>SD NEGERI 4 KALANGLUNDO</v>
      </c>
      <c r="E466" s="71">
        <f>'PER TRIWULAN'!N461</f>
        <v>18560000</v>
      </c>
      <c r="F466" s="89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72">
        <f t="shared" si="21"/>
        <v>0</v>
      </c>
      <c r="U466" s="59">
        <f t="shared" si="22"/>
        <v>18560000</v>
      </c>
      <c r="V466" s="57">
        <f t="shared" si="23"/>
        <v>0</v>
      </c>
    </row>
    <row r="467" spans="2:22" hidden="1">
      <c r="B467" s="82">
        <f>'PER TRIWULAN'!A462</f>
        <v>457</v>
      </c>
      <c r="C467" s="69" t="str">
        <f>'PER TRIWULAN'!I462</f>
        <v xml:space="preserve"> Ngaringan </v>
      </c>
      <c r="D467" s="70" t="str">
        <f>'PER TRIWULAN'!B462</f>
        <v>SD NEGERI 4 SUMBERAGUNG</v>
      </c>
      <c r="E467" s="71">
        <f>'PER TRIWULAN'!N462</f>
        <v>31755000</v>
      </c>
      <c r="F467" s="89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72">
        <f t="shared" si="21"/>
        <v>0</v>
      </c>
      <c r="U467" s="59">
        <f t="shared" si="22"/>
        <v>31755000</v>
      </c>
      <c r="V467" s="57">
        <f t="shared" si="23"/>
        <v>0</v>
      </c>
    </row>
    <row r="468" spans="2:22" hidden="1">
      <c r="B468" s="82">
        <f>'PER TRIWULAN'!A463</f>
        <v>458</v>
      </c>
      <c r="C468" s="69" t="str">
        <f>'PER TRIWULAN'!I463</f>
        <v xml:space="preserve"> Ngaringan </v>
      </c>
      <c r="D468" s="70" t="str">
        <f>'PER TRIWULAN'!B463</f>
        <v>SD NEGERI 5 SUMBERAGUNG</v>
      </c>
      <c r="E468" s="71">
        <f>'PER TRIWULAN'!N463</f>
        <v>15805000</v>
      </c>
      <c r="F468" s="89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72">
        <f t="shared" si="21"/>
        <v>0</v>
      </c>
      <c r="U468" s="59">
        <f t="shared" si="22"/>
        <v>15805000</v>
      </c>
      <c r="V468" s="57">
        <f t="shared" si="23"/>
        <v>0</v>
      </c>
    </row>
    <row r="469" spans="2:22" hidden="1">
      <c r="B469" s="82">
        <f>'PER TRIWULAN'!A464</f>
        <v>459</v>
      </c>
      <c r="C469" s="69" t="str">
        <f>'PER TRIWULAN'!I464</f>
        <v xml:space="preserve"> Ngaringan </v>
      </c>
      <c r="D469" s="70" t="str">
        <f>'PER TRIWULAN'!B464</f>
        <v>SD NEGERI 1 KALANGDOSARI</v>
      </c>
      <c r="E469" s="71">
        <f>'PER TRIWULAN'!N464</f>
        <v>26390000</v>
      </c>
      <c r="F469" s="89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72">
        <f t="shared" si="21"/>
        <v>0</v>
      </c>
      <c r="U469" s="59">
        <f t="shared" si="22"/>
        <v>26390000</v>
      </c>
      <c r="V469" s="57">
        <f t="shared" si="23"/>
        <v>0</v>
      </c>
    </row>
    <row r="470" spans="2:22" hidden="1">
      <c r="B470" s="82">
        <f>'PER TRIWULAN'!A465</f>
        <v>460</v>
      </c>
      <c r="C470" s="69" t="str">
        <f>'PER TRIWULAN'!I465</f>
        <v xml:space="preserve"> Ngaringan </v>
      </c>
      <c r="D470" s="70" t="str">
        <f>'PER TRIWULAN'!B465</f>
        <v>SD NEGERI 3 TRUWOLU</v>
      </c>
      <c r="E470" s="71">
        <f>'PER TRIWULAN'!N465</f>
        <v>22910000</v>
      </c>
      <c r="F470" s="89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72">
        <f t="shared" si="21"/>
        <v>0</v>
      </c>
      <c r="U470" s="59">
        <f t="shared" si="22"/>
        <v>22910000</v>
      </c>
      <c r="V470" s="57">
        <f t="shared" si="23"/>
        <v>0</v>
      </c>
    </row>
    <row r="471" spans="2:22" hidden="1">
      <c r="B471" s="82">
        <f>'PER TRIWULAN'!A466</f>
        <v>461</v>
      </c>
      <c r="C471" s="69" t="str">
        <f>'PER TRIWULAN'!I466</f>
        <v xml:space="preserve"> Ngaringan </v>
      </c>
      <c r="D471" s="70" t="str">
        <f>'PER TRIWULAN'!B466</f>
        <v>SD NEGERI 4 TRUWOLU</v>
      </c>
      <c r="E471" s="71">
        <f>'PER TRIWULAN'!N466</f>
        <v>26390000</v>
      </c>
      <c r="F471" s="89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72">
        <f t="shared" si="21"/>
        <v>0</v>
      </c>
      <c r="U471" s="59">
        <f t="shared" si="22"/>
        <v>26390000</v>
      </c>
      <c r="V471" s="57">
        <f t="shared" si="23"/>
        <v>0</v>
      </c>
    </row>
    <row r="472" spans="2:22" hidden="1">
      <c r="B472" s="82">
        <f>'PER TRIWULAN'!A467</f>
        <v>462</v>
      </c>
      <c r="C472" s="69" t="str">
        <f>'PER TRIWULAN'!I467</f>
        <v xml:space="preserve"> Ngaringan </v>
      </c>
      <c r="D472" s="70" t="str">
        <f>'PER TRIWULAN'!B467</f>
        <v>SD NEGERI 1 PENDEM</v>
      </c>
      <c r="E472" s="71">
        <f>'PER TRIWULAN'!N467</f>
        <v>26680000</v>
      </c>
      <c r="F472" s="89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72">
        <f t="shared" si="21"/>
        <v>0</v>
      </c>
      <c r="U472" s="59">
        <f t="shared" si="22"/>
        <v>26680000</v>
      </c>
      <c r="V472" s="57">
        <f t="shared" si="23"/>
        <v>0</v>
      </c>
    </row>
    <row r="473" spans="2:22" hidden="1">
      <c r="B473" s="82">
        <f>'PER TRIWULAN'!A468</f>
        <v>463</v>
      </c>
      <c r="C473" s="69" t="str">
        <f>'PER TRIWULAN'!I468</f>
        <v xml:space="preserve"> Ngaringan </v>
      </c>
      <c r="D473" s="70" t="str">
        <f>'PER TRIWULAN'!B468</f>
        <v>SD NEGERI 2 PENDEM</v>
      </c>
      <c r="E473" s="71">
        <f>'PER TRIWULAN'!N468</f>
        <v>39440000</v>
      </c>
      <c r="F473" s="89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72">
        <f t="shared" si="21"/>
        <v>0</v>
      </c>
      <c r="U473" s="59">
        <f t="shared" si="22"/>
        <v>39440000</v>
      </c>
      <c r="V473" s="57">
        <f t="shared" si="23"/>
        <v>0</v>
      </c>
    </row>
    <row r="474" spans="2:22" hidden="1">
      <c r="B474" s="82">
        <f>'PER TRIWULAN'!A469</f>
        <v>464</v>
      </c>
      <c r="C474" s="69" t="str">
        <f>'PER TRIWULAN'!I469</f>
        <v xml:space="preserve"> Ngaringan </v>
      </c>
      <c r="D474" s="70" t="str">
        <f>'PER TRIWULAN'!B469</f>
        <v>SD NEGERI2 BANDUNGSARI</v>
      </c>
      <c r="E474" s="71">
        <f>'PER TRIWULAN'!N469</f>
        <v>34800000</v>
      </c>
      <c r="F474" s="89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72">
        <f t="shared" si="21"/>
        <v>0</v>
      </c>
      <c r="U474" s="59">
        <f t="shared" si="22"/>
        <v>34800000</v>
      </c>
      <c r="V474" s="57">
        <f t="shared" si="23"/>
        <v>0</v>
      </c>
    </row>
    <row r="475" spans="2:22" hidden="1">
      <c r="B475" s="82">
        <f>'PER TRIWULAN'!A470</f>
        <v>465</v>
      </c>
      <c r="C475" s="69" t="str">
        <f>'PER TRIWULAN'!I470</f>
        <v xml:space="preserve"> Ngaringan </v>
      </c>
      <c r="D475" s="70" t="str">
        <f>'PER TRIWULAN'!B470</f>
        <v>SD NEGERI 3 SUMBERAGUNG</v>
      </c>
      <c r="E475" s="71">
        <f>'PER TRIWULAN'!N470</f>
        <v>14065000</v>
      </c>
      <c r="F475" s="89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72">
        <f t="shared" si="21"/>
        <v>0</v>
      </c>
      <c r="U475" s="59">
        <f t="shared" si="22"/>
        <v>14065000</v>
      </c>
      <c r="V475" s="57">
        <f t="shared" si="23"/>
        <v>0</v>
      </c>
    </row>
    <row r="476" spans="2:22" hidden="1">
      <c r="B476" s="82">
        <f>'PER TRIWULAN'!A471</f>
        <v>466</v>
      </c>
      <c r="C476" s="69" t="str">
        <f>'PER TRIWULAN'!I471</f>
        <v xml:space="preserve"> Ngaringan </v>
      </c>
      <c r="D476" s="70" t="str">
        <f>'PER TRIWULAN'!B471</f>
        <v>SD NEGERI 2 SENDANGREJO</v>
      </c>
      <c r="E476" s="71">
        <f>'PER TRIWULAN'!N471</f>
        <v>27550000</v>
      </c>
      <c r="F476" s="89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72">
        <f t="shared" si="21"/>
        <v>0</v>
      </c>
      <c r="U476" s="59">
        <f t="shared" si="22"/>
        <v>27550000</v>
      </c>
      <c r="V476" s="57">
        <f t="shared" si="23"/>
        <v>0</v>
      </c>
    </row>
    <row r="477" spans="2:22">
      <c r="B477" s="82">
        <f>'PER TRIWULAN'!A472</f>
        <v>467</v>
      </c>
      <c r="C477" s="69" t="str">
        <f>'PER TRIWULAN'!I472</f>
        <v xml:space="preserve"> Penawangan </v>
      </c>
      <c r="D477" s="70" t="str">
        <f>'PER TRIWULAN'!B472</f>
        <v>SD NEGERI 1 BOLOGARANG</v>
      </c>
      <c r="E477" s="71">
        <f>'PER TRIWULAN'!N472</f>
        <v>29870000</v>
      </c>
      <c r="F477" s="89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72">
        <f t="shared" si="21"/>
        <v>0</v>
      </c>
      <c r="U477" s="59">
        <f t="shared" si="22"/>
        <v>29870000</v>
      </c>
      <c r="V477" s="57">
        <f t="shared" si="23"/>
        <v>0</v>
      </c>
    </row>
    <row r="478" spans="2:22">
      <c r="B478" s="82">
        <f>'PER TRIWULAN'!A473</f>
        <v>468</v>
      </c>
      <c r="C478" s="69" t="str">
        <f>'PER TRIWULAN'!I473</f>
        <v xml:space="preserve"> Penawangan </v>
      </c>
      <c r="D478" s="70" t="str">
        <f>'PER TRIWULAN'!B473</f>
        <v>SD NEGERI 1 CURUT</v>
      </c>
      <c r="E478" s="71">
        <f>'PER TRIWULAN'!N473</f>
        <v>20010000</v>
      </c>
      <c r="F478" s="89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72">
        <f t="shared" si="21"/>
        <v>0</v>
      </c>
      <c r="U478" s="59">
        <f t="shared" si="22"/>
        <v>20010000</v>
      </c>
      <c r="V478" s="57">
        <f t="shared" si="23"/>
        <v>0</v>
      </c>
    </row>
    <row r="479" spans="2:22">
      <c r="B479" s="82">
        <f>'PER TRIWULAN'!A474</f>
        <v>469</v>
      </c>
      <c r="C479" s="69" t="str">
        <f>'PER TRIWULAN'!I474</f>
        <v xml:space="preserve"> Penawangan </v>
      </c>
      <c r="D479" s="70" t="str">
        <f>'PER TRIWULAN'!B474</f>
        <v>SD NEGERI 1 JIPANG</v>
      </c>
      <c r="E479" s="71">
        <f>'PER TRIWULAN'!N474</f>
        <v>10440000</v>
      </c>
      <c r="F479" s="89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72">
        <f t="shared" si="21"/>
        <v>0</v>
      </c>
      <c r="U479" s="59">
        <f t="shared" si="22"/>
        <v>10440000</v>
      </c>
      <c r="V479" s="57">
        <f t="shared" si="23"/>
        <v>0</v>
      </c>
    </row>
    <row r="480" spans="2:22">
      <c r="B480" s="82">
        <f>'PER TRIWULAN'!A475</f>
        <v>470</v>
      </c>
      <c r="C480" s="69" t="str">
        <f>'PER TRIWULAN'!I475</f>
        <v xml:space="preserve"> Penawangan </v>
      </c>
      <c r="D480" s="70" t="str">
        <f>'PER TRIWULAN'!B475</f>
        <v>SD NEGERI 1 KARANGWADER</v>
      </c>
      <c r="E480" s="71">
        <f>'PER TRIWULAN'!N475</f>
        <v>25810000</v>
      </c>
      <c r="F480" s="89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72">
        <f t="shared" si="21"/>
        <v>0</v>
      </c>
      <c r="U480" s="59">
        <f t="shared" si="22"/>
        <v>25810000</v>
      </c>
      <c r="V480" s="57">
        <f t="shared" si="23"/>
        <v>0</v>
      </c>
    </row>
    <row r="481" spans="2:22">
      <c r="B481" s="82">
        <f>'PER TRIWULAN'!A476</f>
        <v>471</v>
      </c>
      <c r="C481" s="69" t="str">
        <f>'PER TRIWULAN'!I476</f>
        <v xml:space="preserve"> Penawangan </v>
      </c>
      <c r="D481" s="70" t="str">
        <f>'PER TRIWULAN'!B476</f>
        <v>SD NEGERI 1 KLUWAN</v>
      </c>
      <c r="E481" s="71">
        <f>'PER TRIWULAN'!N476</f>
        <v>20445000</v>
      </c>
      <c r="F481" s="89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72">
        <f t="shared" si="21"/>
        <v>0</v>
      </c>
      <c r="U481" s="59">
        <f t="shared" si="22"/>
        <v>20445000</v>
      </c>
      <c r="V481" s="57">
        <f t="shared" si="23"/>
        <v>0</v>
      </c>
    </row>
    <row r="482" spans="2:22">
      <c r="B482" s="82">
        <f>'PER TRIWULAN'!A477</f>
        <v>472</v>
      </c>
      <c r="C482" s="69" t="str">
        <f>'PER TRIWULAN'!I477</f>
        <v xml:space="preserve"> Penawangan </v>
      </c>
      <c r="D482" s="70" t="str">
        <f>'PER TRIWULAN'!B477</f>
        <v>SD NEGERI 1 KRAMAT</v>
      </c>
      <c r="E482" s="71">
        <f>'PER TRIWULAN'!N477</f>
        <v>20590000</v>
      </c>
      <c r="F482" s="89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72">
        <f t="shared" si="21"/>
        <v>0</v>
      </c>
      <c r="U482" s="59">
        <f t="shared" si="22"/>
        <v>20590000</v>
      </c>
      <c r="V482" s="57">
        <f t="shared" si="23"/>
        <v>0</v>
      </c>
    </row>
    <row r="483" spans="2:22">
      <c r="B483" s="82">
        <f>'PER TRIWULAN'!A478</f>
        <v>473</v>
      </c>
      <c r="C483" s="69" t="str">
        <f>'PER TRIWULAN'!I478</f>
        <v xml:space="preserve"> Penawangan </v>
      </c>
      <c r="D483" s="70" t="str">
        <f>'PER TRIWULAN'!B478</f>
        <v>SD NEGERI 1 LAJER</v>
      </c>
      <c r="E483" s="71">
        <f>'PER TRIWULAN'!N478</f>
        <v>30160000</v>
      </c>
      <c r="F483" s="89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72">
        <f t="shared" si="21"/>
        <v>0</v>
      </c>
      <c r="U483" s="59">
        <f t="shared" si="22"/>
        <v>30160000</v>
      </c>
      <c r="V483" s="57">
        <f t="shared" si="23"/>
        <v>0</v>
      </c>
    </row>
    <row r="484" spans="2:22">
      <c r="B484" s="82">
        <f>'PER TRIWULAN'!A479</f>
        <v>474</v>
      </c>
      <c r="C484" s="69" t="str">
        <f>'PER TRIWULAN'!I479</f>
        <v xml:space="preserve"> Penawangan </v>
      </c>
      <c r="D484" s="70" t="str">
        <f>'PER TRIWULAN'!B479</f>
        <v>SD NEGERI 1 LEYANGAN</v>
      </c>
      <c r="E484" s="71">
        <f>'PER TRIWULAN'!N479</f>
        <v>21315000</v>
      </c>
      <c r="F484" s="89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72">
        <f t="shared" si="21"/>
        <v>0</v>
      </c>
      <c r="U484" s="59">
        <f t="shared" si="22"/>
        <v>21315000</v>
      </c>
      <c r="V484" s="57">
        <f t="shared" si="23"/>
        <v>0</v>
      </c>
    </row>
    <row r="485" spans="2:22">
      <c r="B485" s="82">
        <f>'PER TRIWULAN'!A480</f>
        <v>475</v>
      </c>
      <c r="C485" s="69" t="str">
        <f>'PER TRIWULAN'!I480</f>
        <v xml:space="preserve"> Penawangan </v>
      </c>
      <c r="D485" s="70" t="str">
        <f>'PER TRIWULAN'!B480</f>
        <v>SD NEGERI 1 NGELUK</v>
      </c>
      <c r="E485" s="71">
        <f>'PER TRIWULAN'!N480</f>
        <v>20880000</v>
      </c>
      <c r="F485" s="89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72">
        <f t="shared" si="21"/>
        <v>0</v>
      </c>
      <c r="U485" s="59">
        <f t="shared" si="22"/>
        <v>20880000</v>
      </c>
      <c r="V485" s="57">
        <f t="shared" si="23"/>
        <v>0</v>
      </c>
    </row>
    <row r="486" spans="2:22">
      <c r="B486" s="82">
        <f>'PER TRIWULAN'!A481</f>
        <v>476</v>
      </c>
      <c r="C486" s="69" t="str">
        <f>'PER TRIWULAN'!I481</f>
        <v xml:space="preserve"> Penawangan </v>
      </c>
      <c r="D486" s="70" t="str">
        <f>'PER TRIWULAN'!B481</f>
        <v>SD NEGERI 1 PENAWANGAN</v>
      </c>
      <c r="E486" s="71">
        <f>'PER TRIWULAN'!N481</f>
        <v>25665000</v>
      </c>
      <c r="F486" s="89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72">
        <f t="shared" si="21"/>
        <v>0</v>
      </c>
      <c r="U486" s="59">
        <f t="shared" si="22"/>
        <v>25665000</v>
      </c>
      <c r="V486" s="57">
        <f t="shared" si="23"/>
        <v>0</v>
      </c>
    </row>
    <row r="487" spans="2:22">
      <c r="B487" s="82">
        <f>'PER TRIWULAN'!A482</f>
        <v>477</v>
      </c>
      <c r="C487" s="69" t="str">
        <f>'PER TRIWULAN'!I482</f>
        <v xml:space="preserve"> Penawangan </v>
      </c>
      <c r="D487" s="70" t="str">
        <f>'PER TRIWULAN'!B482</f>
        <v>SD NEGERI 1 PENGKOL</v>
      </c>
      <c r="E487" s="71">
        <f>'PER TRIWULAN'!N482</f>
        <v>26970000</v>
      </c>
      <c r="F487" s="89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72">
        <f t="shared" si="21"/>
        <v>0</v>
      </c>
      <c r="U487" s="59">
        <f t="shared" si="22"/>
        <v>26970000</v>
      </c>
      <c r="V487" s="57">
        <f t="shared" si="23"/>
        <v>0</v>
      </c>
    </row>
    <row r="488" spans="2:22">
      <c r="B488" s="82">
        <f>'PER TRIWULAN'!A483</f>
        <v>478</v>
      </c>
      <c r="C488" s="69" t="str">
        <f>'PER TRIWULAN'!I483</f>
        <v xml:space="preserve"> Penawangan </v>
      </c>
      <c r="D488" s="70" t="str">
        <f>'PER TRIWULAN'!B483</f>
        <v>SD NEGERI 1 PULUTAN</v>
      </c>
      <c r="E488" s="71">
        <f>'PER TRIWULAN'!N483</f>
        <v>27840000</v>
      </c>
      <c r="F488" s="89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72">
        <f t="shared" si="21"/>
        <v>0</v>
      </c>
      <c r="U488" s="59">
        <f t="shared" si="22"/>
        <v>27840000</v>
      </c>
      <c r="V488" s="57">
        <f t="shared" si="23"/>
        <v>0</v>
      </c>
    </row>
    <row r="489" spans="2:22">
      <c r="B489" s="82">
        <f>'PER TRIWULAN'!A484</f>
        <v>479</v>
      </c>
      <c r="C489" s="69" t="str">
        <f>'PER TRIWULAN'!I484</f>
        <v xml:space="preserve"> Penawangan </v>
      </c>
      <c r="D489" s="70" t="str">
        <f>'PER TRIWULAN'!B484</f>
        <v>SD NEGERI 1 SEDADI</v>
      </c>
      <c r="E489" s="71">
        <f>'PER TRIWULAN'!N484</f>
        <v>23055000</v>
      </c>
      <c r="F489" s="89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72">
        <f t="shared" si="21"/>
        <v>0</v>
      </c>
      <c r="U489" s="59">
        <f t="shared" si="22"/>
        <v>23055000</v>
      </c>
      <c r="V489" s="57">
        <f t="shared" si="23"/>
        <v>0</v>
      </c>
    </row>
    <row r="490" spans="2:22">
      <c r="B490" s="82">
        <f>'PER TRIWULAN'!A485</f>
        <v>480</v>
      </c>
      <c r="C490" s="69" t="str">
        <f>'PER TRIWULAN'!I485</f>
        <v xml:space="preserve"> Penawangan </v>
      </c>
      <c r="D490" s="70" t="str">
        <f>'PER TRIWULAN'!B485</f>
        <v>SD NEGERI 1 TOKO</v>
      </c>
      <c r="E490" s="71">
        <f>'PER TRIWULAN'!N485</f>
        <v>27695000</v>
      </c>
      <c r="F490" s="89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72">
        <f t="shared" si="21"/>
        <v>0</v>
      </c>
      <c r="U490" s="59">
        <f t="shared" si="22"/>
        <v>27695000</v>
      </c>
      <c r="V490" s="57">
        <f t="shared" si="23"/>
        <v>0</v>
      </c>
    </row>
    <row r="491" spans="2:22">
      <c r="B491" s="82">
        <f>'PER TRIWULAN'!A486</f>
        <v>481</v>
      </c>
      <c r="C491" s="69" t="str">
        <f>'PER TRIWULAN'!I486</f>
        <v xml:space="preserve"> Penawangan </v>
      </c>
      <c r="D491" s="70" t="str">
        <f>'PER TRIWULAN'!B486</f>
        <v>SD NEGERI 1 WOLO</v>
      </c>
      <c r="E491" s="71">
        <f>'PER TRIWULAN'!N486</f>
        <v>29870000</v>
      </c>
      <c r="F491" s="89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72">
        <f t="shared" si="21"/>
        <v>0</v>
      </c>
      <c r="U491" s="59">
        <f t="shared" si="22"/>
        <v>29870000</v>
      </c>
      <c r="V491" s="57">
        <f t="shared" si="23"/>
        <v>0</v>
      </c>
    </row>
    <row r="492" spans="2:22">
      <c r="B492" s="82">
        <f>'PER TRIWULAN'!A487</f>
        <v>482</v>
      </c>
      <c r="C492" s="69" t="str">
        <f>'PER TRIWULAN'!I487</f>
        <v xml:space="preserve"> Penawangan </v>
      </c>
      <c r="D492" s="70" t="str">
        <f>'PER TRIWULAN'!B487</f>
        <v>SD NEGERI 2 BOLOGARANG</v>
      </c>
      <c r="E492" s="71">
        <f>'PER TRIWULAN'!N487</f>
        <v>21605000</v>
      </c>
      <c r="F492" s="89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72">
        <f t="shared" si="21"/>
        <v>0</v>
      </c>
      <c r="U492" s="59">
        <f t="shared" si="22"/>
        <v>21605000</v>
      </c>
      <c r="V492" s="57">
        <f t="shared" si="23"/>
        <v>0</v>
      </c>
    </row>
    <row r="493" spans="2:22">
      <c r="B493" s="82">
        <f>'PER TRIWULAN'!A488</f>
        <v>483</v>
      </c>
      <c r="C493" s="69" t="str">
        <f>'PER TRIWULAN'!I488</f>
        <v xml:space="preserve"> Penawangan </v>
      </c>
      <c r="D493" s="70" t="str">
        <f>'PER TRIWULAN'!B488</f>
        <v>SD NEGERI 2 JIPANG</v>
      </c>
      <c r="E493" s="71">
        <f>'PER TRIWULAN'!N488</f>
        <v>24650000</v>
      </c>
      <c r="F493" s="89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72">
        <f t="shared" si="21"/>
        <v>0</v>
      </c>
      <c r="U493" s="59">
        <f t="shared" si="22"/>
        <v>24650000</v>
      </c>
      <c r="V493" s="57">
        <f t="shared" si="23"/>
        <v>0</v>
      </c>
    </row>
    <row r="494" spans="2:22">
      <c r="B494" s="82">
        <f>'PER TRIWULAN'!A489</f>
        <v>484</v>
      </c>
      <c r="C494" s="69" t="str">
        <f>'PER TRIWULAN'!I489</f>
        <v xml:space="preserve"> Penawangan </v>
      </c>
      <c r="D494" s="70" t="str">
        <f>'PER TRIWULAN'!B489</f>
        <v>SD NEGERI 2 KARANGWADER</v>
      </c>
      <c r="E494" s="71">
        <f>'PER TRIWULAN'!N489</f>
        <v>26680000</v>
      </c>
      <c r="F494" s="89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72">
        <f t="shared" si="21"/>
        <v>0</v>
      </c>
      <c r="U494" s="59">
        <f t="shared" si="22"/>
        <v>26680000</v>
      </c>
      <c r="V494" s="57">
        <f t="shared" si="23"/>
        <v>0</v>
      </c>
    </row>
    <row r="495" spans="2:22">
      <c r="B495" s="82">
        <f>'PER TRIWULAN'!A490</f>
        <v>485</v>
      </c>
      <c r="C495" s="69" t="str">
        <f>'PER TRIWULAN'!I490</f>
        <v xml:space="preserve"> Penawangan </v>
      </c>
      <c r="D495" s="70" t="str">
        <f>'PER TRIWULAN'!B490</f>
        <v>SD NEGERI 2 KLUWAN</v>
      </c>
      <c r="E495" s="71">
        <f>'PER TRIWULAN'!N490</f>
        <v>25520000</v>
      </c>
      <c r="F495" s="89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72">
        <f t="shared" si="21"/>
        <v>0</v>
      </c>
      <c r="U495" s="59">
        <f t="shared" si="22"/>
        <v>25520000</v>
      </c>
      <c r="V495" s="57">
        <f t="shared" si="23"/>
        <v>0</v>
      </c>
    </row>
    <row r="496" spans="2:22">
      <c r="B496" s="82">
        <f>'PER TRIWULAN'!A491</f>
        <v>486</v>
      </c>
      <c r="C496" s="69" t="str">
        <f>'PER TRIWULAN'!I491</f>
        <v xml:space="preserve"> Penawangan </v>
      </c>
      <c r="D496" s="70" t="str">
        <f>'PER TRIWULAN'!B491</f>
        <v>SD NEGERI 2 KRAMAT</v>
      </c>
      <c r="E496" s="71">
        <f>'PER TRIWULAN'!N491</f>
        <v>22330000</v>
      </c>
      <c r="F496" s="89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72">
        <f t="shared" si="21"/>
        <v>0</v>
      </c>
      <c r="U496" s="59">
        <f t="shared" si="22"/>
        <v>22330000</v>
      </c>
      <c r="V496" s="57">
        <f t="shared" si="23"/>
        <v>0</v>
      </c>
    </row>
    <row r="497" spans="2:22">
      <c r="B497" s="82">
        <f>'PER TRIWULAN'!A492</f>
        <v>487</v>
      </c>
      <c r="C497" s="69" t="str">
        <f>'PER TRIWULAN'!I492</f>
        <v xml:space="preserve"> Penawangan </v>
      </c>
      <c r="D497" s="70" t="str">
        <f>'PER TRIWULAN'!B492</f>
        <v>SD NEGERI 2 LAJER</v>
      </c>
      <c r="E497" s="71">
        <f>'PER TRIWULAN'!N492</f>
        <v>26390000</v>
      </c>
      <c r="F497" s="89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72">
        <f t="shared" si="21"/>
        <v>0</v>
      </c>
      <c r="U497" s="59">
        <f t="shared" si="22"/>
        <v>26390000</v>
      </c>
      <c r="V497" s="57">
        <f t="shared" si="23"/>
        <v>0</v>
      </c>
    </row>
    <row r="498" spans="2:22">
      <c r="B498" s="82">
        <f>'PER TRIWULAN'!A493</f>
        <v>488</v>
      </c>
      <c r="C498" s="69" t="str">
        <f>'PER TRIWULAN'!I493</f>
        <v xml:space="preserve"> Penawangan </v>
      </c>
      <c r="D498" s="70" t="str">
        <f>'PER TRIWULAN'!B493</f>
        <v>SD NEGERI 2 LEYANGAN</v>
      </c>
      <c r="E498" s="71">
        <f>'PER TRIWULAN'!N493</f>
        <v>20880000</v>
      </c>
      <c r="F498" s="89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72">
        <f t="shared" si="21"/>
        <v>0</v>
      </c>
      <c r="U498" s="59">
        <f t="shared" si="22"/>
        <v>20880000</v>
      </c>
      <c r="V498" s="57">
        <f t="shared" si="23"/>
        <v>0</v>
      </c>
    </row>
    <row r="499" spans="2:22">
      <c r="B499" s="82">
        <f>'PER TRIWULAN'!A494</f>
        <v>489</v>
      </c>
      <c r="C499" s="69" t="str">
        <f>'PER TRIWULAN'!I494</f>
        <v xml:space="preserve"> Penawangan </v>
      </c>
      <c r="D499" s="70" t="str">
        <f>'PER TRIWULAN'!B494</f>
        <v>SD NEGERI 2 NGELUK</v>
      </c>
      <c r="E499" s="71">
        <f>'PER TRIWULAN'!N494</f>
        <v>17690000</v>
      </c>
      <c r="F499" s="89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72">
        <f t="shared" si="21"/>
        <v>0</v>
      </c>
      <c r="U499" s="59">
        <f t="shared" si="22"/>
        <v>17690000</v>
      </c>
      <c r="V499" s="57">
        <f t="shared" si="23"/>
        <v>0</v>
      </c>
    </row>
    <row r="500" spans="2:22">
      <c r="B500" s="82">
        <f>'PER TRIWULAN'!A495</f>
        <v>490</v>
      </c>
      <c r="C500" s="69" t="str">
        <f>'PER TRIWULAN'!I495</f>
        <v xml:space="preserve"> Penawangan </v>
      </c>
      <c r="D500" s="70" t="str">
        <f>'PER TRIWULAN'!B495</f>
        <v>SD NEGERI 2 PENAWANGAN</v>
      </c>
      <c r="E500" s="71">
        <f>'PER TRIWULAN'!N495</f>
        <v>23055000</v>
      </c>
      <c r="F500" s="89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72">
        <f t="shared" si="21"/>
        <v>0</v>
      </c>
      <c r="U500" s="59">
        <f t="shared" si="22"/>
        <v>23055000</v>
      </c>
      <c r="V500" s="57">
        <f t="shared" si="23"/>
        <v>0</v>
      </c>
    </row>
    <row r="501" spans="2:22">
      <c r="B501" s="82">
        <f>'PER TRIWULAN'!A496</f>
        <v>491</v>
      </c>
      <c r="C501" s="69" t="str">
        <f>'PER TRIWULAN'!I496</f>
        <v xml:space="preserve"> Penawangan </v>
      </c>
      <c r="D501" s="70" t="str">
        <f>'PER TRIWULAN'!B496</f>
        <v>SD NEGERI 2 PENGKOL</v>
      </c>
      <c r="E501" s="71">
        <f>'PER TRIWULAN'!N496</f>
        <v>25230000</v>
      </c>
      <c r="F501" s="89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72">
        <f t="shared" si="21"/>
        <v>0</v>
      </c>
      <c r="U501" s="59">
        <f t="shared" si="22"/>
        <v>25230000</v>
      </c>
      <c r="V501" s="57">
        <f t="shared" si="23"/>
        <v>0</v>
      </c>
    </row>
    <row r="502" spans="2:22">
      <c r="B502" s="82">
        <f>'PER TRIWULAN'!A497</f>
        <v>492</v>
      </c>
      <c r="C502" s="69" t="str">
        <f>'PER TRIWULAN'!I497</f>
        <v xml:space="preserve"> Penawangan </v>
      </c>
      <c r="D502" s="70" t="str">
        <f>'PER TRIWULAN'!B497</f>
        <v>SD NEGERI 2 PULUTAN</v>
      </c>
      <c r="E502" s="71">
        <f>'PER TRIWULAN'!N497</f>
        <v>17400000</v>
      </c>
      <c r="F502" s="89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72">
        <f t="shared" si="21"/>
        <v>0</v>
      </c>
      <c r="U502" s="59">
        <f t="shared" si="22"/>
        <v>17400000</v>
      </c>
      <c r="V502" s="57">
        <f t="shared" si="23"/>
        <v>0</v>
      </c>
    </row>
    <row r="503" spans="2:22">
      <c r="B503" s="82">
        <f>'PER TRIWULAN'!A498</f>
        <v>493</v>
      </c>
      <c r="C503" s="69" t="str">
        <f>'PER TRIWULAN'!I498</f>
        <v xml:space="preserve"> Penawangan </v>
      </c>
      <c r="D503" s="70" t="str">
        <f>'PER TRIWULAN'!B498</f>
        <v>SD NEGERI 2 SEDADI</v>
      </c>
      <c r="E503" s="71">
        <f>'PER TRIWULAN'!N498</f>
        <v>24360000</v>
      </c>
      <c r="F503" s="89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72">
        <f t="shared" si="21"/>
        <v>0</v>
      </c>
      <c r="U503" s="59">
        <f t="shared" si="22"/>
        <v>24360000</v>
      </c>
      <c r="V503" s="57">
        <f t="shared" si="23"/>
        <v>0</v>
      </c>
    </row>
    <row r="504" spans="2:22">
      <c r="B504" s="82">
        <f>'PER TRIWULAN'!A499</f>
        <v>494</v>
      </c>
      <c r="C504" s="69" t="str">
        <f>'PER TRIWULAN'!I499</f>
        <v xml:space="preserve"> Penawangan </v>
      </c>
      <c r="D504" s="70" t="str">
        <f>'PER TRIWULAN'!B499</f>
        <v>SD NEGERI 2 WOLO</v>
      </c>
      <c r="E504" s="71">
        <f>'PER TRIWULAN'!N499</f>
        <v>18850000</v>
      </c>
      <c r="F504" s="89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72">
        <f t="shared" si="21"/>
        <v>0</v>
      </c>
      <c r="U504" s="59">
        <f t="shared" si="22"/>
        <v>18850000</v>
      </c>
      <c r="V504" s="57">
        <f t="shared" si="23"/>
        <v>0</v>
      </c>
    </row>
    <row r="505" spans="2:22">
      <c r="B505" s="82">
        <f>'PER TRIWULAN'!A500</f>
        <v>495</v>
      </c>
      <c r="C505" s="69" t="str">
        <f>'PER TRIWULAN'!I500</f>
        <v xml:space="preserve"> Penawangan </v>
      </c>
      <c r="D505" s="70" t="str">
        <f>'PER TRIWULAN'!B500</f>
        <v>SD NEGERI 3 LAJER</v>
      </c>
      <c r="E505" s="71">
        <f>'PER TRIWULAN'!N500</f>
        <v>47850000</v>
      </c>
      <c r="F505" s="89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72">
        <f t="shared" si="21"/>
        <v>0</v>
      </c>
      <c r="U505" s="59">
        <f t="shared" si="22"/>
        <v>47850000</v>
      </c>
      <c r="V505" s="57">
        <f t="shared" si="23"/>
        <v>0</v>
      </c>
    </row>
    <row r="506" spans="2:22">
      <c r="B506" s="82">
        <f>'PER TRIWULAN'!A501</f>
        <v>496</v>
      </c>
      <c r="C506" s="69" t="str">
        <f>'PER TRIWULAN'!I501</f>
        <v xml:space="preserve"> Penawangan </v>
      </c>
      <c r="D506" s="70" t="str">
        <f>'PER TRIWULAN'!B501</f>
        <v>SD NEGERI 3 PENGKOL</v>
      </c>
      <c r="E506" s="71">
        <f>'PER TRIWULAN'!N501</f>
        <v>16530000</v>
      </c>
      <c r="F506" s="89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72">
        <f t="shared" si="21"/>
        <v>0</v>
      </c>
      <c r="U506" s="59">
        <f t="shared" si="22"/>
        <v>16530000</v>
      </c>
      <c r="V506" s="57">
        <f t="shared" si="23"/>
        <v>0</v>
      </c>
    </row>
    <row r="507" spans="2:22">
      <c r="B507" s="82">
        <f>'PER TRIWULAN'!A502</f>
        <v>497</v>
      </c>
      <c r="C507" s="69" t="str">
        <f>'PER TRIWULAN'!I502</f>
        <v xml:space="preserve"> Penawangan </v>
      </c>
      <c r="D507" s="70" t="str">
        <f>'PER TRIWULAN'!B502</f>
        <v>SD NEGERI 3 SEDADI</v>
      </c>
      <c r="E507" s="71">
        <f>'PER TRIWULAN'!N502</f>
        <v>19430000</v>
      </c>
      <c r="F507" s="89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72">
        <f t="shared" si="21"/>
        <v>0</v>
      </c>
      <c r="U507" s="59">
        <f t="shared" si="22"/>
        <v>19430000</v>
      </c>
      <c r="V507" s="57">
        <f t="shared" si="23"/>
        <v>0</v>
      </c>
    </row>
    <row r="508" spans="2:22">
      <c r="B508" s="82">
        <f>'PER TRIWULAN'!A503</f>
        <v>498</v>
      </c>
      <c r="C508" s="69" t="str">
        <f>'PER TRIWULAN'!I503</f>
        <v xml:space="preserve"> Penawangan </v>
      </c>
      <c r="D508" s="70" t="str">
        <f>'PER TRIWULAN'!B503</f>
        <v>SD NEGERI 4 LAJER</v>
      </c>
      <c r="E508" s="71">
        <f>'PER TRIWULAN'!N503</f>
        <v>4350000</v>
      </c>
      <c r="F508" s="89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72">
        <f t="shared" si="21"/>
        <v>0</v>
      </c>
      <c r="U508" s="59">
        <f t="shared" si="22"/>
        <v>4350000</v>
      </c>
      <c r="V508" s="57">
        <f t="shared" si="23"/>
        <v>0</v>
      </c>
    </row>
    <row r="509" spans="2:22">
      <c r="B509" s="82">
        <f>'PER TRIWULAN'!A504</f>
        <v>499</v>
      </c>
      <c r="C509" s="69" t="str">
        <f>'PER TRIWULAN'!I504</f>
        <v xml:space="preserve"> Penawangan </v>
      </c>
      <c r="D509" s="70" t="str">
        <f>'PER TRIWULAN'!B504</f>
        <v>SD NEGERI KARANGPAING</v>
      </c>
      <c r="E509" s="71">
        <f>'PER TRIWULAN'!N504</f>
        <v>16965000</v>
      </c>
      <c r="F509" s="89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72">
        <f t="shared" si="21"/>
        <v>0</v>
      </c>
      <c r="U509" s="59">
        <f t="shared" si="22"/>
        <v>16965000</v>
      </c>
      <c r="V509" s="57">
        <f t="shared" si="23"/>
        <v>0</v>
      </c>
    </row>
    <row r="510" spans="2:22">
      <c r="B510" s="82">
        <f>'PER TRIWULAN'!A505</f>
        <v>500</v>
      </c>
      <c r="C510" s="69" t="str">
        <f>'PER TRIWULAN'!I505</f>
        <v xml:space="preserve"> Penawangan </v>
      </c>
      <c r="D510" s="70" t="str">
        <f>'PER TRIWULAN'!B505</f>
        <v>SD NEGERI TUNGGU</v>
      </c>
      <c r="E510" s="71">
        <f>'PER TRIWULAN'!N505</f>
        <v>23345000</v>
      </c>
      <c r="F510" s="89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72">
        <f t="shared" si="21"/>
        <v>0</v>
      </c>
      <c r="U510" s="59">
        <f t="shared" si="22"/>
        <v>23345000</v>
      </c>
      <c r="V510" s="57">
        <f t="shared" si="23"/>
        <v>0</v>
      </c>
    </row>
    <row r="511" spans="2:22">
      <c r="B511" s="82">
        <f>'PER TRIWULAN'!A506</f>
        <v>501</v>
      </c>
      <c r="C511" s="69" t="str">
        <f>'PER TRIWULAN'!I506</f>
        <v xml:space="preserve"> Penawangan </v>
      </c>
      <c r="D511" s="70" t="str">
        <f>'PER TRIWULAN'!B506</f>
        <v>SD NEGERI WATUPAWON</v>
      </c>
      <c r="E511" s="71">
        <f>'PER TRIWULAN'!N506</f>
        <v>25085000</v>
      </c>
      <c r="F511" s="89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72">
        <f t="shared" si="21"/>
        <v>0</v>
      </c>
      <c r="U511" s="59">
        <f t="shared" si="22"/>
        <v>25085000</v>
      </c>
      <c r="V511" s="57">
        <f t="shared" si="23"/>
        <v>0</v>
      </c>
    </row>
    <row r="512" spans="2:22">
      <c r="B512" s="82">
        <f>'PER TRIWULAN'!A507</f>
        <v>502</v>
      </c>
      <c r="C512" s="69" t="str">
        <f>'PER TRIWULAN'!I507</f>
        <v xml:space="preserve"> Penawangan </v>
      </c>
      <c r="D512" s="70" t="str">
        <f>'PER TRIWULAN'!B507</f>
        <v>SD NEGERI WEDORO</v>
      </c>
      <c r="E512" s="71">
        <f>'PER TRIWULAN'!N507</f>
        <v>26825000</v>
      </c>
      <c r="F512" s="89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72">
        <f t="shared" si="21"/>
        <v>0</v>
      </c>
      <c r="U512" s="59">
        <f t="shared" si="22"/>
        <v>26825000</v>
      </c>
      <c r="V512" s="57">
        <f t="shared" si="23"/>
        <v>0</v>
      </c>
    </row>
    <row r="513" spans="2:22">
      <c r="B513" s="82">
        <f>'PER TRIWULAN'!A508</f>
        <v>503</v>
      </c>
      <c r="C513" s="69" t="str">
        <f>'PER TRIWULAN'!I508</f>
        <v xml:space="preserve"> Penawangan </v>
      </c>
      <c r="D513" s="70" t="str">
        <f>'PER TRIWULAN'!B508</f>
        <v>SD NEGERI WINONG</v>
      </c>
      <c r="E513" s="71">
        <f>'PER TRIWULAN'!N508</f>
        <v>28565000</v>
      </c>
      <c r="F513" s="89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72">
        <f t="shared" si="21"/>
        <v>0</v>
      </c>
      <c r="U513" s="59">
        <f t="shared" si="22"/>
        <v>28565000</v>
      </c>
      <c r="V513" s="57">
        <f t="shared" si="23"/>
        <v>0</v>
      </c>
    </row>
    <row r="514" spans="2:22" hidden="1">
      <c r="B514" s="82">
        <f>'PER TRIWULAN'!A509</f>
        <v>504</v>
      </c>
      <c r="C514" s="69" t="str">
        <f>'PER TRIWULAN'!I509</f>
        <v xml:space="preserve"> Pulokulon </v>
      </c>
      <c r="D514" s="70" t="str">
        <f>'PER TRIWULAN'!B509</f>
        <v>SD NEGERI 1 JAMBON</v>
      </c>
      <c r="E514" s="71">
        <f>'PER TRIWULAN'!N509</f>
        <v>31175000</v>
      </c>
      <c r="F514" s="89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72">
        <f t="shared" si="21"/>
        <v>0</v>
      </c>
      <c r="U514" s="59">
        <f t="shared" si="22"/>
        <v>31175000</v>
      </c>
      <c r="V514" s="57">
        <f t="shared" si="23"/>
        <v>0</v>
      </c>
    </row>
    <row r="515" spans="2:22" hidden="1">
      <c r="B515" s="82">
        <f>'PER TRIWULAN'!A510</f>
        <v>505</v>
      </c>
      <c r="C515" s="69" t="str">
        <f>'PER TRIWULAN'!I510</f>
        <v xml:space="preserve"> Pulokulon </v>
      </c>
      <c r="D515" s="70" t="str">
        <f>'PER TRIWULAN'!B510</f>
        <v>SD NEGERI 1 JATIHARJO</v>
      </c>
      <c r="E515" s="71">
        <f>'PER TRIWULAN'!N510</f>
        <v>50460000</v>
      </c>
      <c r="F515" s="89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72">
        <f t="shared" si="21"/>
        <v>0</v>
      </c>
      <c r="U515" s="59">
        <f t="shared" si="22"/>
        <v>50460000</v>
      </c>
      <c r="V515" s="57">
        <f t="shared" si="23"/>
        <v>0</v>
      </c>
    </row>
    <row r="516" spans="2:22" hidden="1">
      <c r="B516" s="82">
        <f>'PER TRIWULAN'!A511</f>
        <v>506</v>
      </c>
      <c r="C516" s="69" t="str">
        <f>'PER TRIWULAN'!I511</f>
        <v xml:space="preserve"> Pulokulon </v>
      </c>
      <c r="D516" s="70" t="str">
        <f>'PER TRIWULAN'!B511</f>
        <v>SD NEGERI 1 JETAKSARI</v>
      </c>
      <c r="E516" s="71">
        <f>'PER TRIWULAN'!N511</f>
        <v>23345000</v>
      </c>
      <c r="F516" s="89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72">
        <f t="shared" si="21"/>
        <v>0</v>
      </c>
      <c r="U516" s="59">
        <f t="shared" si="22"/>
        <v>23345000</v>
      </c>
      <c r="V516" s="57">
        <f t="shared" si="23"/>
        <v>0</v>
      </c>
    </row>
    <row r="517" spans="2:22" hidden="1">
      <c r="B517" s="82">
        <f>'PER TRIWULAN'!A512</f>
        <v>507</v>
      </c>
      <c r="C517" s="69" t="str">
        <f>'PER TRIWULAN'!I512</f>
        <v xml:space="preserve"> Pulokulon </v>
      </c>
      <c r="D517" s="70" t="str">
        <f>'PER TRIWULAN'!B512</f>
        <v>SD NEGERI 1 KARANGHARJO</v>
      </c>
      <c r="E517" s="71">
        <f>'PER TRIWULAN'!N512</f>
        <v>22910000</v>
      </c>
      <c r="F517" s="89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72">
        <f t="shared" si="21"/>
        <v>0</v>
      </c>
      <c r="U517" s="59">
        <f t="shared" si="22"/>
        <v>22910000</v>
      </c>
      <c r="V517" s="57">
        <f t="shared" si="23"/>
        <v>0</v>
      </c>
    </row>
    <row r="518" spans="2:22" hidden="1">
      <c r="B518" s="82">
        <f>'PER TRIWULAN'!A513</f>
        <v>508</v>
      </c>
      <c r="C518" s="69" t="str">
        <f>'PER TRIWULAN'!I513</f>
        <v xml:space="preserve"> Pulokulon </v>
      </c>
      <c r="D518" s="70" t="str">
        <f>'PER TRIWULAN'!B513</f>
        <v>SD NEGERI 1 MLOWO KARANGTALUN</v>
      </c>
      <c r="E518" s="71">
        <f>'PER TRIWULAN'!N513</f>
        <v>23345000</v>
      </c>
      <c r="F518" s="89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72">
        <f t="shared" si="21"/>
        <v>0</v>
      </c>
      <c r="U518" s="59">
        <f t="shared" si="22"/>
        <v>23345000</v>
      </c>
      <c r="V518" s="57">
        <f t="shared" si="23"/>
        <v>0</v>
      </c>
    </row>
    <row r="519" spans="2:22" hidden="1">
      <c r="B519" s="82">
        <f>'PER TRIWULAN'!A514</f>
        <v>509</v>
      </c>
      <c r="C519" s="69" t="str">
        <f>'PER TRIWULAN'!I514</f>
        <v xml:space="preserve"> Pulokulon </v>
      </c>
      <c r="D519" s="70" t="str">
        <f>'PER TRIWULAN'!B514</f>
        <v>SD NEGERI 1 PANUNGGALAN</v>
      </c>
      <c r="E519" s="71">
        <f>'PER TRIWULAN'!N514</f>
        <v>49880000</v>
      </c>
      <c r="F519" s="89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72">
        <f t="shared" si="21"/>
        <v>0</v>
      </c>
      <c r="U519" s="59">
        <f t="shared" si="22"/>
        <v>49880000</v>
      </c>
      <c r="V519" s="57">
        <f t="shared" si="23"/>
        <v>0</v>
      </c>
    </row>
    <row r="520" spans="2:22" hidden="1">
      <c r="B520" s="82">
        <f>'PER TRIWULAN'!A515</f>
        <v>510</v>
      </c>
      <c r="C520" s="69" t="str">
        <f>'PER TRIWULAN'!I515</f>
        <v xml:space="preserve"> Pulokulon </v>
      </c>
      <c r="D520" s="70" t="str">
        <f>'PER TRIWULAN'!B515</f>
        <v>SD NEGERI 1 POJOK</v>
      </c>
      <c r="E520" s="71">
        <f>'PER TRIWULAN'!N515</f>
        <v>31610000</v>
      </c>
      <c r="F520" s="89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72">
        <f t="shared" si="21"/>
        <v>0</v>
      </c>
      <c r="U520" s="59">
        <f t="shared" si="22"/>
        <v>31610000</v>
      </c>
      <c r="V520" s="57">
        <f t="shared" si="23"/>
        <v>0</v>
      </c>
    </row>
    <row r="521" spans="2:22" hidden="1">
      <c r="B521" s="82">
        <f>'PER TRIWULAN'!A516</f>
        <v>511</v>
      </c>
      <c r="C521" s="69" t="str">
        <f>'PER TRIWULAN'!I516</f>
        <v xml:space="preserve"> Pulokulon </v>
      </c>
      <c r="D521" s="70" t="str">
        <f>'PER TRIWULAN'!B516</f>
        <v>SD NEGERI 1 RANDUREJO</v>
      </c>
      <c r="E521" s="71">
        <f>'PER TRIWULAN'!N516</f>
        <v>38715000</v>
      </c>
      <c r="F521" s="89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72">
        <f t="shared" si="21"/>
        <v>0</v>
      </c>
      <c r="U521" s="59">
        <f t="shared" si="22"/>
        <v>38715000</v>
      </c>
      <c r="V521" s="57">
        <f t="shared" si="23"/>
        <v>0</v>
      </c>
    </row>
    <row r="522" spans="2:22" hidden="1">
      <c r="B522" s="82">
        <f>'PER TRIWULAN'!A517</f>
        <v>512</v>
      </c>
      <c r="C522" s="69" t="str">
        <f>'PER TRIWULAN'!I517</f>
        <v xml:space="preserve"> Pulokulon </v>
      </c>
      <c r="D522" s="70" t="str">
        <f>'PER TRIWULAN'!B517</f>
        <v>SD NEGERI 1 TUKO</v>
      </c>
      <c r="E522" s="71">
        <f>'PER TRIWULAN'!N517</f>
        <v>30160000</v>
      </c>
      <c r="F522" s="89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72">
        <f t="shared" si="21"/>
        <v>0</v>
      </c>
      <c r="U522" s="59">
        <f t="shared" si="22"/>
        <v>30160000</v>
      </c>
      <c r="V522" s="57">
        <f t="shared" si="23"/>
        <v>0</v>
      </c>
    </row>
    <row r="523" spans="2:22" hidden="1">
      <c r="B523" s="82">
        <f>'PER TRIWULAN'!A518</f>
        <v>513</v>
      </c>
      <c r="C523" s="69" t="str">
        <f>'PER TRIWULAN'!I518</f>
        <v xml:space="preserve"> Pulokulon </v>
      </c>
      <c r="D523" s="70" t="str">
        <f>'PER TRIWULAN'!B518</f>
        <v>SD NEGERI 2 JAMBON</v>
      </c>
      <c r="E523" s="71">
        <f>'PER TRIWULAN'!N518</f>
        <v>22040000</v>
      </c>
      <c r="F523" s="89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72">
        <f t="shared" si="21"/>
        <v>0</v>
      </c>
      <c r="U523" s="59">
        <f t="shared" si="22"/>
        <v>22040000</v>
      </c>
      <c r="V523" s="57">
        <f t="shared" si="23"/>
        <v>0</v>
      </c>
    </row>
    <row r="524" spans="2:22" hidden="1">
      <c r="B524" s="82">
        <f>'PER TRIWULAN'!A519</f>
        <v>514</v>
      </c>
      <c r="C524" s="69" t="str">
        <f>'PER TRIWULAN'!I519</f>
        <v xml:space="preserve"> Pulokulon </v>
      </c>
      <c r="D524" s="70" t="str">
        <f>'PER TRIWULAN'!B519</f>
        <v>SD NEGERI 2 JATI HARJO</v>
      </c>
      <c r="E524" s="71">
        <f>'PER TRIWULAN'!N519</f>
        <v>18705000</v>
      </c>
      <c r="F524" s="89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72">
        <f t="shared" ref="T524:T587" si="24">SUM(G524:S524)</f>
        <v>0</v>
      </c>
      <c r="U524" s="59">
        <f t="shared" ref="U524:U587" si="25">E524-F524</f>
        <v>18705000</v>
      </c>
      <c r="V524" s="57">
        <f t="shared" ref="V524:V587" si="26">F524-T524</f>
        <v>0</v>
      </c>
    </row>
    <row r="525" spans="2:22" hidden="1">
      <c r="B525" s="82">
        <f>'PER TRIWULAN'!A520</f>
        <v>515</v>
      </c>
      <c r="C525" s="69" t="str">
        <f>'PER TRIWULAN'!I520</f>
        <v xml:space="preserve"> Pulokulon </v>
      </c>
      <c r="D525" s="70" t="str">
        <f>'PER TRIWULAN'!B520</f>
        <v>SD NEGERI 2 KARANGHARJO</v>
      </c>
      <c r="E525" s="71">
        <f>'PER TRIWULAN'!N520</f>
        <v>28420000</v>
      </c>
      <c r="F525" s="89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72">
        <f t="shared" si="24"/>
        <v>0</v>
      </c>
      <c r="U525" s="59">
        <f t="shared" si="25"/>
        <v>28420000</v>
      </c>
      <c r="V525" s="57">
        <f t="shared" si="26"/>
        <v>0</v>
      </c>
    </row>
    <row r="526" spans="2:22" hidden="1">
      <c r="B526" s="82">
        <f>'PER TRIWULAN'!A521</f>
        <v>516</v>
      </c>
      <c r="C526" s="69" t="str">
        <f>'PER TRIWULAN'!I521</f>
        <v xml:space="preserve"> Pulokulon </v>
      </c>
      <c r="D526" s="70" t="str">
        <f>'PER TRIWULAN'!B521</f>
        <v>SD NEGERI 2 MLOWO KARANGTALUN</v>
      </c>
      <c r="E526" s="71">
        <f>'PER TRIWULAN'!N521</f>
        <v>17835000</v>
      </c>
      <c r="F526" s="89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72">
        <f t="shared" si="24"/>
        <v>0</v>
      </c>
      <c r="U526" s="59">
        <f t="shared" si="25"/>
        <v>17835000</v>
      </c>
      <c r="V526" s="57">
        <f t="shared" si="26"/>
        <v>0</v>
      </c>
    </row>
    <row r="527" spans="2:22" hidden="1">
      <c r="B527" s="82">
        <f>'PER TRIWULAN'!A522</f>
        <v>517</v>
      </c>
      <c r="C527" s="69" t="str">
        <f>'PER TRIWULAN'!I522</f>
        <v xml:space="preserve"> Pulokulon </v>
      </c>
      <c r="D527" s="70" t="str">
        <f>'PER TRIWULAN'!B522</f>
        <v>SD NEGERI 2 PANUNGGALAN</v>
      </c>
      <c r="E527" s="71">
        <f>'PER TRIWULAN'!N522</f>
        <v>26970000</v>
      </c>
      <c r="F527" s="89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72">
        <f t="shared" si="24"/>
        <v>0</v>
      </c>
      <c r="U527" s="59">
        <f t="shared" si="25"/>
        <v>26970000</v>
      </c>
      <c r="V527" s="57">
        <f t="shared" si="26"/>
        <v>0</v>
      </c>
    </row>
    <row r="528" spans="2:22" hidden="1">
      <c r="B528" s="82">
        <f>'PER TRIWULAN'!A523</f>
        <v>518</v>
      </c>
      <c r="C528" s="69" t="str">
        <f>'PER TRIWULAN'!I523</f>
        <v xml:space="preserve"> Pulokulon </v>
      </c>
      <c r="D528" s="70" t="str">
        <f>'PER TRIWULAN'!B523</f>
        <v>SD NEGERI 2 PULOKULON</v>
      </c>
      <c r="E528" s="71">
        <f>'PER TRIWULAN'!N523</f>
        <v>30160000</v>
      </c>
      <c r="F528" s="89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72">
        <f t="shared" si="24"/>
        <v>0</v>
      </c>
      <c r="U528" s="59">
        <f t="shared" si="25"/>
        <v>30160000</v>
      </c>
      <c r="V528" s="57">
        <f t="shared" si="26"/>
        <v>0</v>
      </c>
    </row>
    <row r="529" spans="2:22" hidden="1">
      <c r="B529" s="82">
        <f>'PER TRIWULAN'!A524</f>
        <v>519</v>
      </c>
      <c r="C529" s="69" t="str">
        <f>'PER TRIWULAN'!I524</f>
        <v xml:space="preserve"> Pulokulon </v>
      </c>
      <c r="D529" s="70" t="str">
        <f>'PER TRIWULAN'!B524</f>
        <v>SD NEGERI 2 RANDUREJO</v>
      </c>
      <c r="E529" s="71">
        <f>'PER TRIWULAN'!N524</f>
        <v>16965000</v>
      </c>
      <c r="F529" s="89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72">
        <f t="shared" si="24"/>
        <v>0</v>
      </c>
      <c r="U529" s="59">
        <f t="shared" si="25"/>
        <v>16965000</v>
      </c>
      <c r="V529" s="57">
        <f t="shared" si="26"/>
        <v>0</v>
      </c>
    </row>
    <row r="530" spans="2:22" hidden="1">
      <c r="B530" s="82">
        <f>'PER TRIWULAN'!A525</f>
        <v>520</v>
      </c>
      <c r="C530" s="69" t="str">
        <f>'PER TRIWULAN'!I525</f>
        <v xml:space="preserve"> Pulokulon </v>
      </c>
      <c r="D530" s="70" t="str">
        <f>'PER TRIWULAN'!B525</f>
        <v>SD NEGERI 2 SIDOREJO</v>
      </c>
      <c r="E530" s="71">
        <f>'PER TRIWULAN'!N525</f>
        <v>31030000</v>
      </c>
      <c r="F530" s="89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72">
        <f t="shared" si="24"/>
        <v>0</v>
      </c>
      <c r="U530" s="59">
        <f t="shared" si="25"/>
        <v>31030000</v>
      </c>
      <c r="V530" s="57">
        <f t="shared" si="26"/>
        <v>0</v>
      </c>
    </row>
    <row r="531" spans="2:22" hidden="1">
      <c r="B531" s="82">
        <f>'PER TRIWULAN'!A526</f>
        <v>521</v>
      </c>
      <c r="C531" s="69" t="str">
        <f>'PER TRIWULAN'!I526</f>
        <v xml:space="preserve"> Pulokulon </v>
      </c>
      <c r="D531" s="70" t="str">
        <f>'PER TRIWULAN'!B526</f>
        <v>SD NEGERI 2 TUKO</v>
      </c>
      <c r="E531" s="71">
        <f>'PER TRIWULAN'!N526</f>
        <v>31610000</v>
      </c>
      <c r="F531" s="8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72">
        <f t="shared" si="24"/>
        <v>0</v>
      </c>
      <c r="U531" s="59">
        <f t="shared" si="25"/>
        <v>31610000</v>
      </c>
      <c r="V531" s="57">
        <f t="shared" si="26"/>
        <v>0</v>
      </c>
    </row>
    <row r="532" spans="2:22" hidden="1">
      <c r="B532" s="82">
        <f>'PER TRIWULAN'!A527</f>
        <v>522</v>
      </c>
      <c r="C532" s="69" t="str">
        <f>'PER TRIWULAN'!I527</f>
        <v xml:space="preserve"> Pulokulon </v>
      </c>
      <c r="D532" s="70" t="str">
        <f>'PER TRIWULAN'!B527</f>
        <v>SD NEGERI 3 JATIHARJO</v>
      </c>
      <c r="E532" s="71">
        <f>'PER TRIWULAN'!N527</f>
        <v>22330000</v>
      </c>
      <c r="F532" s="89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72">
        <f t="shared" si="24"/>
        <v>0</v>
      </c>
      <c r="U532" s="59">
        <f t="shared" si="25"/>
        <v>22330000</v>
      </c>
      <c r="V532" s="57">
        <f t="shared" si="26"/>
        <v>0</v>
      </c>
    </row>
    <row r="533" spans="2:22" hidden="1">
      <c r="B533" s="82">
        <f>'PER TRIWULAN'!A528</f>
        <v>523</v>
      </c>
      <c r="C533" s="69" t="str">
        <f>'PER TRIWULAN'!I528</f>
        <v xml:space="preserve"> Pulokulon </v>
      </c>
      <c r="D533" s="70" t="str">
        <f>'PER TRIWULAN'!B528</f>
        <v>SD NEGERI 3 JETAKSARI</v>
      </c>
      <c r="E533" s="71">
        <f>'PER TRIWULAN'!N528</f>
        <v>8265000</v>
      </c>
      <c r="F533" s="8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72">
        <f t="shared" si="24"/>
        <v>0</v>
      </c>
      <c r="U533" s="59">
        <f t="shared" si="25"/>
        <v>8265000</v>
      </c>
      <c r="V533" s="57">
        <f t="shared" si="26"/>
        <v>0</v>
      </c>
    </row>
    <row r="534" spans="2:22" hidden="1">
      <c r="B534" s="82">
        <f>'PER TRIWULAN'!A529</f>
        <v>524</v>
      </c>
      <c r="C534" s="69" t="str">
        <f>'PER TRIWULAN'!I529</f>
        <v xml:space="preserve"> Pulokulon </v>
      </c>
      <c r="D534" s="70" t="str">
        <f>'PER TRIWULAN'!B529</f>
        <v>SD NEGERI 3 KARANG HARJO</v>
      </c>
      <c r="E534" s="71">
        <f>'PER TRIWULAN'!N529</f>
        <v>23780000</v>
      </c>
      <c r="F534" s="8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72">
        <f t="shared" si="24"/>
        <v>0</v>
      </c>
      <c r="U534" s="59">
        <f t="shared" si="25"/>
        <v>23780000</v>
      </c>
      <c r="V534" s="57">
        <f t="shared" si="26"/>
        <v>0</v>
      </c>
    </row>
    <row r="535" spans="2:22" hidden="1">
      <c r="B535" s="82">
        <f>'PER TRIWULAN'!A530</f>
        <v>525</v>
      </c>
      <c r="C535" s="69" t="str">
        <f>'PER TRIWULAN'!I530</f>
        <v xml:space="preserve"> Pulokulon </v>
      </c>
      <c r="D535" s="70" t="str">
        <f>'PER TRIWULAN'!B530</f>
        <v>SD NEGERI 3 MANGUNREJO</v>
      </c>
      <c r="E535" s="71">
        <f>'PER TRIWULAN'!N530</f>
        <v>19575000</v>
      </c>
      <c r="F535" s="89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72">
        <f t="shared" si="24"/>
        <v>0</v>
      </c>
      <c r="U535" s="59">
        <f t="shared" si="25"/>
        <v>19575000</v>
      </c>
      <c r="V535" s="57">
        <f t="shared" si="26"/>
        <v>0</v>
      </c>
    </row>
    <row r="536" spans="2:22" hidden="1">
      <c r="B536" s="82">
        <f>'PER TRIWULAN'!A531</f>
        <v>526</v>
      </c>
      <c r="C536" s="69" t="str">
        <f>'PER TRIWULAN'!I531</f>
        <v xml:space="preserve"> Pulokulon </v>
      </c>
      <c r="D536" s="70" t="str">
        <f>'PER TRIWULAN'!B531</f>
        <v>SD NEGERI 3 PANUNGGALAN</v>
      </c>
      <c r="E536" s="71">
        <f>'PER TRIWULAN'!N531</f>
        <v>20735000</v>
      </c>
      <c r="F536" s="89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72">
        <f t="shared" si="24"/>
        <v>0</v>
      </c>
      <c r="U536" s="59">
        <f t="shared" si="25"/>
        <v>20735000</v>
      </c>
      <c r="V536" s="57">
        <f t="shared" si="26"/>
        <v>0</v>
      </c>
    </row>
    <row r="537" spans="2:22" hidden="1">
      <c r="B537" s="82">
        <f>'PER TRIWULAN'!A532</f>
        <v>527</v>
      </c>
      <c r="C537" s="69" t="str">
        <f>'PER TRIWULAN'!I532</f>
        <v xml:space="preserve"> Pulokulon </v>
      </c>
      <c r="D537" s="70" t="str">
        <f>'PER TRIWULAN'!B532</f>
        <v>SD NEGERI 3 PULO KULON</v>
      </c>
      <c r="E537" s="71">
        <f>'PER TRIWULAN'!N532</f>
        <v>39005000</v>
      </c>
      <c r="F537" s="89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72">
        <f t="shared" si="24"/>
        <v>0</v>
      </c>
      <c r="U537" s="59">
        <f t="shared" si="25"/>
        <v>39005000</v>
      </c>
      <c r="V537" s="57">
        <f t="shared" si="26"/>
        <v>0</v>
      </c>
    </row>
    <row r="538" spans="2:22" hidden="1">
      <c r="B538" s="82">
        <f>'PER TRIWULAN'!A533</f>
        <v>528</v>
      </c>
      <c r="C538" s="69" t="str">
        <f>'PER TRIWULAN'!I533</f>
        <v xml:space="preserve"> Pulokulon </v>
      </c>
      <c r="D538" s="70" t="str">
        <f>'PER TRIWULAN'!B533</f>
        <v>SD NEGERI 3 RANDUREJO</v>
      </c>
      <c r="E538" s="71">
        <f>'PER TRIWULAN'!N533</f>
        <v>13775000</v>
      </c>
      <c r="F538" s="89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72">
        <f t="shared" si="24"/>
        <v>0</v>
      </c>
      <c r="U538" s="59">
        <f t="shared" si="25"/>
        <v>13775000</v>
      </c>
      <c r="V538" s="57">
        <f t="shared" si="26"/>
        <v>0</v>
      </c>
    </row>
    <row r="539" spans="2:22" hidden="1">
      <c r="B539" s="82">
        <f>'PER TRIWULAN'!A534</f>
        <v>529</v>
      </c>
      <c r="C539" s="69" t="str">
        <f>'PER TRIWULAN'!I534</f>
        <v xml:space="preserve"> Pulokulon </v>
      </c>
      <c r="D539" s="70" t="str">
        <f>'PER TRIWULAN'!B534</f>
        <v>SD NEGERI 3 SIDOREJO</v>
      </c>
      <c r="E539" s="71">
        <f>'PER TRIWULAN'!N534</f>
        <v>17835000</v>
      </c>
      <c r="F539" s="89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72">
        <f t="shared" si="24"/>
        <v>0</v>
      </c>
      <c r="U539" s="59">
        <f t="shared" si="25"/>
        <v>17835000</v>
      </c>
      <c r="V539" s="57">
        <f t="shared" si="26"/>
        <v>0</v>
      </c>
    </row>
    <row r="540" spans="2:22" hidden="1">
      <c r="B540" s="82">
        <f>'PER TRIWULAN'!A535</f>
        <v>530</v>
      </c>
      <c r="C540" s="69" t="str">
        <f>'PER TRIWULAN'!I535</f>
        <v xml:space="preserve"> Pulokulon </v>
      </c>
      <c r="D540" s="70" t="str">
        <f>'PER TRIWULAN'!B535</f>
        <v>SD NEGERI 3 TUKO</v>
      </c>
      <c r="E540" s="71">
        <f>'PER TRIWULAN'!N535</f>
        <v>25375000</v>
      </c>
      <c r="F540" s="89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72">
        <f t="shared" si="24"/>
        <v>0</v>
      </c>
      <c r="U540" s="59">
        <f t="shared" si="25"/>
        <v>25375000</v>
      </c>
      <c r="V540" s="57">
        <f t="shared" si="26"/>
        <v>0</v>
      </c>
    </row>
    <row r="541" spans="2:22" hidden="1">
      <c r="B541" s="82">
        <f>'PER TRIWULAN'!A536</f>
        <v>531</v>
      </c>
      <c r="C541" s="69" t="str">
        <f>'PER TRIWULAN'!I536</f>
        <v xml:space="preserve"> Pulokulon </v>
      </c>
      <c r="D541" s="70" t="str">
        <f>'PER TRIWULAN'!B536</f>
        <v>SD NEGERI 4 JAMBON</v>
      </c>
      <c r="E541" s="71">
        <f>'PER TRIWULAN'!N536</f>
        <v>21895000</v>
      </c>
      <c r="F541" s="89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72">
        <f t="shared" si="24"/>
        <v>0</v>
      </c>
      <c r="U541" s="59">
        <f t="shared" si="25"/>
        <v>21895000</v>
      </c>
      <c r="V541" s="57">
        <f t="shared" si="26"/>
        <v>0</v>
      </c>
    </row>
    <row r="542" spans="2:22" hidden="1">
      <c r="B542" s="82">
        <f>'PER TRIWULAN'!A537</f>
        <v>532</v>
      </c>
      <c r="C542" s="69" t="str">
        <f>'PER TRIWULAN'!I537</f>
        <v xml:space="preserve"> Pulokulon </v>
      </c>
      <c r="D542" s="70" t="str">
        <f>'PER TRIWULAN'!B537</f>
        <v>SD NEGERI 4 JATIHARJO</v>
      </c>
      <c r="E542" s="71">
        <f>'PER TRIWULAN'!N537</f>
        <v>15515000</v>
      </c>
      <c r="F542" s="89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72">
        <f t="shared" si="24"/>
        <v>0</v>
      </c>
      <c r="U542" s="59">
        <f t="shared" si="25"/>
        <v>15515000</v>
      </c>
      <c r="V542" s="57">
        <f t="shared" si="26"/>
        <v>0</v>
      </c>
    </row>
    <row r="543" spans="2:22" hidden="1">
      <c r="B543" s="82">
        <f>'PER TRIWULAN'!A538</f>
        <v>533</v>
      </c>
      <c r="C543" s="69" t="str">
        <f>'PER TRIWULAN'!I538</f>
        <v xml:space="preserve"> Pulokulon </v>
      </c>
      <c r="D543" s="70" t="str">
        <f>'PER TRIWULAN'!B538</f>
        <v>SD NEGERI 4 KARANG HARJO</v>
      </c>
      <c r="E543" s="71">
        <f>'PER TRIWULAN'!N538</f>
        <v>27695000</v>
      </c>
      <c r="F543" s="89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72">
        <f t="shared" si="24"/>
        <v>0</v>
      </c>
      <c r="U543" s="59">
        <f t="shared" si="25"/>
        <v>27695000</v>
      </c>
      <c r="V543" s="57">
        <f t="shared" si="26"/>
        <v>0</v>
      </c>
    </row>
    <row r="544" spans="2:22" hidden="1">
      <c r="B544" s="82">
        <f>'PER TRIWULAN'!A539</f>
        <v>534</v>
      </c>
      <c r="C544" s="69" t="str">
        <f>'PER TRIWULAN'!I539</f>
        <v xml:space="preserve"> Pulokulon </v>
      </c>
      <c r="D544" s="70" t="str">
        <f>'PER TRIWULAN'!B539</f>
        <v>SD NEGERI 4 MANGUN REJO</v>
      </c>
      <c r="E544" s="71">
        <f>'PER TRIWULAN'!N539</f>
        <v>17110000</v>
      </c>
      <c r="F544" s="89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72">
        <f t="shared" si="24"/>
        <v>0</v>
      </c>
      <c r="U544" s="59">
        <f t="shared" si="25"/>
        <v>17110000</v>
      </c>
      <c r="V544" s="57">
        <f t="shared" si="26"/>
        <v>0</v>
      </c>
    </row>
    <row r="545" spans="2:22" hidden="1">
      <c r="B545" s="82">
        <f>'PER TRIWULAN'!A540</f>
        <v>535</v>
      </c>
      <c r="C545" s="69" t="str">
        <f>'PER TRIWULAN'!I540</f>
        <v xml:space="preserve"> Pulokulon </v>
      </c>
      <c r="D545" s="70" t="str">
        <f>'PER TRIWULAN'!B540</f>
        <v>SD NEGERI 4 MLOWO KARANGTALUN</v>
      </c>
      <c r="E545" s="71">
        <f>'PER TRIWULAN'!N540</f>
        <v>11745000</v>
      </c>
      <c r="F545" s="89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72">
        <f t="shared" si="24"/>
        <v>0</v>
      </c>
      <c r="U545" s="59">
        <f t="shared" si="25"/>
        <v>11745000</v>
      </c>
      <c r="V545" s="57">
        <f t="shared" si="26"/>
        <v>0</v>
      </c>
    </row>
    <row r="546" spans="2:22" hidden="1">
      <c r="B546" s="82">
        <f>'PER TRIWULAN'!A541</f>
        <v>536</v>
      </c>
      <c r="C546" s="69" t="str">
        <f>'PER TRIWULAN'!I541</f>
        <v xml:space="preserve"> Pulokulon </v>
      </c>
      <c r="D546" s="70" t="str">
        <f>'PER TRIWULAN'!B541</f>
        <v>SD NEGERI 4 PANUNGGALAN</v>
      </c>
      <c r="E546" s="71">
        <f>'PER TRIWULAN'!N541</f>
        <v>22330000</v>
      </c>
      <c r="F546" s="89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72">
        <f t="shared" si="24"/>
        <v>0</v>
      </c>
      <c r="U546" s="59">
        <f t="shared" si="25"/>
        <v>22330000</v>
      </c>
      <c r="V546" s="57">
        <f t="shared" si="26"/>
        <v>0</v>
      </c>
    </row>
    <row r="547" spans="2:22" hidden="1">
      <c r="B547" s="82">
        <f>'PER TRIWULAN'!A542</f>
        <v>537</v>
      </c>
      <c r="C547" s="69" t="str">
        <f>'PER TRIWULAN'!I542</f>
        <v xml:space="preserve"> Pulokulon </v>
      </c>
      <c r="D547" s="70" t="str">
        <f>'PER TRIWULAN'!B542</f>
        <v>SD NEGERI 4 PULOKULON</v>
      </c>
      <c r="E547" s="71">
        <f>'PER TRIWULAN'!N542</f>
        <v>38135000</v>
      </c>
      <c r="F547" s="89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72">
        <f t="shared" si="24"/>
        <v>0</v>
      </c>
      <c r="U547" s="59">
        <f t="shared" si="25"/>
        <v>38135000</v>
      </c>
      <c r="V547" s="57">
        <f t="shared" si="26"/>
        <v>0</v>
      </c>
    </row>
    <row r="548" spans="2:22" hidden="1">
      <c r="B548" s="82">
        <f>'PER TRIWULAN'!A543</f>
        <v>538</v>
      </c>
      <c r="C548" s="69" t="str">
        <f>'PER TRIWULAN'!I543</f>
        <v xml:space="preserve"> Pulokulon </v>
      </c>
      <c r="D548" s="70" t="str">
        <f>'PER TRIWULAN'!B543</f>
        <v>SD NEGERI 4 RANDUREJO</v>
      </c>
      <c r="E548" s="71">
        <f>'PER TRIWULAN'!N543</f>
        <v>16095000</v>
      </c>
      <c r="F548" s="89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72">
        <f t="shared" si="24"/>
        <v>0</v>
      </c>
      <c r="U548" s="59">
        <f t="shared" si="25"/>
        <v>16095000</v>
      </c>
      <c r="V548" s="57">
        <f t="shared" si="26"/>
        <v>0</v>
      </c>
    </row>
    <row r="549" spans="2:22" hidden="1">
      <c r="B549" s="82">
        <f>'PER TRIWULAN'!A544</f>
        <v>539</v>
      </c>
      <c r="C549" s="69" t="str">
        <f>'PER TRIWULAN'!I544</f>
        <v xml:space="preserve"> Pulokulon </v>
      </c>
      <c r="D549" s="70" t="str">
        <f>'PER TRIWULAN'!B544</f>
        <v>SD NEGERI 4 SEMBUNG HARJO</v>
      </c>
      <c r="E549" s="71">
        <f>'PER TRIWULAN'!N544</f>
        <v>37700000</v>
      </c>
      <c r="F549" s="89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72">
        <f t="shared" si="24"/>
        <v>0</v>
      </c>
      <c r="U549" s="59">
        <f t="shared" si="25"/>
        <v>37700000</v>
      </c>
      <c r="V549" s="57">
        <f t="shared" si="26"/>
        <v>0</v>
      </c>
    </row>
    <row r="550" spans="2:22" hidden="1">
      <c r="B550" s="82">
        <f>'PER TRIWULAN'!A545</f>
        <v>540</v>
      </c>
      <c r="C550" s="69" t="str">
        <f>'PER TRIWULAN'!I545</f>
        <v xml:space="preserve"> Pulokulon </v>
      </c>
      <c r="D550" s="70" t="str">
        <f>'PER TRIWULAN'!B545</f>
        <v>SD NEGERI 4 SIDOREJO</v>
      </c>
      <c r="E550" s="71">
        <f>'PER TRIWULAN'!N545</f>
        <v>19430000</v>
      </c>
      <c r="F550" s="89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72">
        <f t="shared" si="24"/>
        <v>0</v>
      </c>
      <c r="U550" s="59">
        <f t="shared" si="25"/>
        <v>19430000</v>
      </c>
      <c r="V550" s="57">
        <f t="shared" si="26"/>
        <v>0</v>
      </c>
    </row>
    <row r="551" spans="2:22" hidden="1">
      <c r="B551" s="82">
        <f>'PER TRIWULAN'!A546</f>
        <v>541</v>
      </c>
      <c r="C551" s="69" t="str">
        <f>'PER TRIWULAN'!I546</f>
        <v xml:space="preserve"> Pulokulon </v>
      </c>
      <c r="D551" s="70" t="str">
        <f>'PER TRIWULAN'!B546</f>
        <v>SD NEGERI 4 TUKO</v>
      </c>
      <c r="E551" s="71">
        <f>'PER TRIWULAN'!N546</f>
        <v>21460000</v>
      </c>
      <c r="F551" s="89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72">
        <f t="shared" si="24"/>
        <v>0</v>
      </c>
      <c r="U551" s="59">
        <f t="shared" si="25"/>
        <v>21460000</v>
      </c>
      <c r="V551" s="57">
        <f t="shared" si="26"/>
        <v>0</v>
      </c>
    </row>
    <row r="552" spans="2:22" hidden="1">
      <c r="B552" s="82">
        <f>'PER TRIWULAN'!A547</f>
        <v>542</v>
      </c>
      <c r="C552" s="69" t="str">
        <f>'PER TRIWULAN'!I547</f>
        <v xml:space="preserve"> Pulokulon </v>
      </c>
      <c r="D552" s="70" t="str">
        <f>'PER TRIWULAN'!B547</f>
        <v>SD NEGERI 5 PANUNGGALAN</v>
      </c>
      <c r="E552" s="71">
        <f>'PER TRIWULAN'!N547</f>
        <v>17255000</v>
      </c>
      <c r="F552" s="89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72">
        <f t="shared" si="24"/>
        <v>0</v>
      </c>
      <c r="U552" s="59">
        <f t="shared" si="25"/>
        <v>17255000</v>
      </c>
      <c r="V552" s="57">
        <f t="shared" si="26"/>
        <v>0</v>
      </c>
    </row>
    <row r="553" spans="2:22" hidden="1">
      <c r="B553" s="82">
        <f>'PER TRIWULAN'!A548</f>
        <v>543</v>
      </c>
      <c r="C553" s="69" t="str">
        <f>'PER TRIWULAN'!I548</f>
        <v xml:space="preserve"> Pulokulon </v>
      </c>
      <c r="D553" s="70" t="str">
        <f>'PER TRIWULAN'!B548</f>
        <v>SD NEGERI 5 POJOK</v>
      </c>
      <c r="E553" s="71">
        <f>'PER TRIWULAN'!N548</f>
        <v>23055000</v>
      </c>
      <c r="F553" s="89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72">
        <f t="shared" si="24"/>
        <v>0</v>
      </c>
      <c r="U553" s="59">
        <f t="shared" si="25"/>
        <v>23055000</v>
      </c>
      <c r="V553" s="57">
        <f t="shared" si="26"/>
        <v>0</v>
      </c>
    </row>
    <row r="554" spans="2:22" hidden="1">
      <c r="B554" s="82">
        <f>'PER TRIWULAN'!A549</f>
        <v>544</v>
      </c>
      <c r="C554" s="69" t="str">
        <f>'PER TRIWULAN'!I549</f>
        <v xml:space="preserve"> Pulokulon </v>
      </c>
      <c r="D554" s="70" t="str">
        <f>'PER TRIWULAN'!B549</f>
        <v>SD NEGERI 5 PULOKULON</v>
      </c>
      <c r="E554" s="71">
        <f>'PER TRIWULAN'!N549</f>
        <v>35380000</v>
      </c>
      <c r="F554" s="89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72">
        <f t="shared" si="24"/>
        <v>0</v>
      </c>
      <c r="U554" s="59">
        <f t="shared" si="25"/>
        <v>35380000</v>
      </c>
      <c r="V554" s="57">
        <f t="shared" si="26"/>
        <v>0</v>
      </c>
    </row>
    <row r="555" spans="2:22" hidden="1">
      <c r="B555" s="82">
        <f>'PER TRIWULAN'!A550</f>
        <v>545</v>
      </c>
      <c r="C555" s="69" t="str">
        <f>'PER TRIWULAN'!I550</f>
        <v xml:space="preserve"> Pulokulon </v>
      </c>
      <c r="D555" s="70" t="str">
        <f>'PER TRIWULAN'!B550</f>
        <v>SD NEGERI 5 SEMBUNGHARJO</v>
      </c>
      <c r="E555" s="71">
        <f>'PER TRIWULAN'!N550</f>
        <v>19720000</v>
      </c>
      <c r="F555" s="89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72">
        <f t="shared" si="24"/>
        <v>0</v>
      </c>
      <c r="U555" s="59">
        <f t="shared" si="25"/>
        <v>19720000</v>
      </c>
      <c r="V555" s="57">
        <f t="shared" si="26"/>
        <v>0</v>
      </c>
    </row>
    <row r="556" spans="2:22" hidden="1">
      <c r="B556" s="82">
        <f>'PER TRIWULAN'!A551</f>
        <v>546</v>
      </c>
      <c r="C556" s="69" t="str">
        <f>'PER TRIWULAN'!I551</f>
        <v xml:space="preserve"> Pulokulon </v>
      </c>
      <c r="D556" s="70" t="str">
        <f>'PER TRIWULAN'!B551</f>
        <v>SD NEGERI KECIL KARANGHARJO</v>
      </c>
      <c r="E556" s="71">
        <f>'PER TRIWULAN'!N551</f>
        <v>10150000</v>
      </c>
      <c r="F556" s="89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72">
        <f t="shared" si="24"/>
        <v>0</v>
      </c>
      <c r="U556" s="59">
        <f t="shared" si="25"/>
        <v>10150000</v>
      </c>
      <c r="V556" s="57">
        <f t="shared" si="26"/>
        <v>0</v>
      </c>
    </row>
    <row r="557" spans="2:22" hidden="1">
      <c r="B557" s="82">
        <f>'PER TRIWULAN'!A552</f>
        <v>547</v>
      </c>
      <c r="C557" s="69" t="str">
        <f>'PER TRIWULAN'!I552</f>
        <v xml:space="preserve"> Pulokulon </v>
      </c>
      <c r="D557" s="70" t="str">
        <f>'PER TRIWULAN'!B552</f>
        <v>SD NEGERI KECIL POJOK</v>
      </c>
      <c r="E557" s="71">
        <f>'PER TRIWULAN'!N552</f>
        <v>6235000</v>
      </c>
      <c r="F557" s="89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72">
        <f t="shared" si="24"/>
        <v>0</v>
      </c>
      <c r="U557" s="59">
        <f t="shared" si="25"/>
        <v>6235000</v>
      </c>
      <c r="V557" s="57">
        <f t="shared" si="26"/>
        <v>0</v>
      </c>
    </row>
    <row r="558" spans="2:22" hidden="1">
      <c r="B558" s="82">
        <f>'PER TRIWULAN'!A553</f>
        <v>548</v>
      </c>
      <c r="C558" s="69" t="str">
        <f>'PER TRIWULAN'!I553</f>
        <v xml:space="preserve"> Pulokulon </v>
      </c>
      <c r="D558" s="70" t="str">
        <f>'PER TRIWULAN'!B553</f>
        <v>SD NEGERI KECIL TUKO</v>
      </c>
      <c r="E558" s="71">
        <f>'PER TRIWULAN'!N553</f>
        <v>7250000</v>
      </c>
      <c r="F558" s="89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72">
        <f t="shared" si="24"/>
        <v>0</v>
      </c>
      <c r="U558" s="59">
        <f t="shared" si="25"/>
        <v>7250000</v>
      </c>
      <c r="V558" s="57">
        <f t="shared" si="26"/>
        <v>0</v>
      </c>
    </row>
    <row r="559" spans="2:22" hidden="1">
      <c r="B559" s="82">
        <f>'PER TRIWULAN'!A554</f>
        <v>549</v>
      </c>
      <c r="C559" s="69" t="str">
        <f>'PER TRIWULAN'!I554</f>
        <v xml:space="preserve"> Pulokulon </v>
      </c>
      <c r="D559" s="70" t="str">
        <f>'PER TRIWULAN'!B554</f>
        <v>SD NEGERI 5 TUKO</v>
      </c>
      <c r="E559" s="71">
        <f>'PER TRIWULAN'!N554</f>
        <v>29290000</v>
      </c>
      <c r="F559" s="89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72">
        <f t="shared" si="24"/>
        <v>0</v>
      </c>
      <c r="U559" s="59">
        <f t="shared" si="25"/>
        <v>29290000</v>
      </c>
      <c r="V559" s="57">
        <f t="shared" si="26"/>
        <v>0</v>
      </c>
    </row>
    <row r="560" spans="2:22" hidden="1">
      <c r="B560" s="82">
        <f>'PER TRIWULAN'!A555</f>
        <v>550</v>
      </c>
      <c r="C560" s="69" t="str">
        <f>'PER TRIWULAN'!I555</f>
        <v xml:space="preserve"> Pulokulon </v>
      </c>
      <c r="D560" s="70" t="str">
        <f>'PER TRIWULAN'!B555</f>
        <v>SD NEGERI 1 MANGUNREJO</v>
      </c>
      <c r="E560" s="71">
        <f>'PER TRIWULAN'!N555</f>
        <v>24070000</v>
      </c>
      <c r="F560" s="89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72">
        <f t="shared" si="24"/>
        <v>0</v>
      </c>
      <c r="U560" s="59">
        <f t="shared" si="25"/>
        <v>24070000</v>
      </c>
      <c r="V560" s="57">
        <f t="shared" si="26"/>
        <v>0</v>
      </c>
    </row>
    <row r="561" spans="2:22" hidden="1">
      <c r="B561" s="82">
        <f>'PER TRIWULAN'!A556</f>
        <v>551</v>
      </c>
      <c r="C561" s="69" t="str">
        <f>'PER TRIWULAN'!I556</f>
        <v xml:space="preserve"> Pulokulon </v>
      </c>
      <c r="D561" s="70" t="str">
        <f>'PER TRIWULAN'!B556</f>
        <v>SD NEGERI 2 MANGUNREJO</v>
      </c>
      <c r="E561" s="71">
        <f>'PER TRIWULAN'!N556</f>
        <v>20445000</v>
      </c>
      <c r="F561" s="89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72">
        <f t="shared" si="24"/>
        <v>0</v>
      </c>
      <c r="U561" s="59">
        <f t="shared" si="25"/>
        <v>20445000</v>
      </c>
      <c r="V561" s="57">
        <f t="shared" si="26"/>
        <v>0</v>
      </c>
    </row>
    <row r="562" spans="2:22" hidden="1">
      <c r="B562" s="82">
        <f>'PER TRIWULAN'!A557</f>
        <v>552</v>
      </c>
      <c r="C562" s="69" t="str">
        <f>'PER TRIWULAN'!I557</f>
        <v xml:space="preserve"> Pulokulon </v>
      </c>
      <c r="D562" s="70" t="str">
        <f>'PER TRIWULAN'!B557</f>
        <v>SD NEGERI 2 JETAKSARI</v>
      </c>
      <c r="E562" s="71">
        <f>'PER TRIWULAN'!N557</f>
        <v>27115000</v>
      </c>
      <c r="F562" s="89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72">
        <f t="shared" si="24"/>
        <v>0</v>
      </c>
      <c r="U562" s="59">
        <f t="shared" si="25"/>
        <v>27115000</v>
      </c>
      <c r="V562" s="57">
        <f t="shared" si="26"/>
        <v>0</v>
      </c>
    </row>
    <row r="563" spans="2:22" hidden="1">
      <c r="B563" s="82">
        <f>'PER TRIWULAN'!A558</f>
        <v>553</v>
      </c>
      <c r="C563" s="69" t="str">
        <f>'PER TRIWULAN'!I558</f>
        <v xml:space="preserve"> Pulokulon </v>
      </c>
      <c r="D563" s="70" t="str">
        <f>'PER TRIWULAN'!B558</f>
        <v>SD NEGERI 1 PULOKULON</v>
      </c>
      <c r="E563" s="71">
        <f>'PER TRIWULAN'!N558</f>
        <v>21315000</v>
      </c>
      <c r="F563" s="89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72">
        <f t="shared" si="24"/>
        <v>0</v>
      </c>
      <c r="U563" s="59">
        <f t="shared" si="25"/>
        <v>21315000</v>
      </c>
      <c r="V563" s="57">
        <f t="shared" si="26"/>
        <v>0</v>
      </c>
    </row>
    <row r="564" spans="2:22" hidden="1">
      <c r="B564" s="82">
        <f>'PER TRIWULAN'!A559</f>
        <v>554</v>
      </c>
      <c r="C564" s="69" t="str">
        <f>'PER TRIWULAN'!I559</f>
        <v xml:space="preserve"> Pulokulon </v>
      </c>
      <c r="D564" s="70" t="str">
        <f>'PER TRIWULAN'!B559</f>
        <v>SD NEGERI 1 SEMBUNGHARJO</v>
      </c>
      <c r="E564" s="71">
        <f>'PER TRIWULAN'!N559</f>
        <v>35380000</v>
      </c>
      <c r="F564" s="89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72">
        <f t="shared" si="24"/>
        <v>0</v>
      </c>
      <c r="U564" s="59">
        <f t="shared" si="25"/>
        <v>35380000</v>
      </c>
      <c r="V564" s="57">
        <f t="shared" si="26"/>
        <v>0</v>
      </c>
    </row>
    <row r="565" spans="2:22" hidden="1">
      <c r="B565" s="82">
        <f>'PER TRIWULAN'!A560</f>
        <v>555</v>
      </c>
      <c r="C565" s="69" t="str">
        <f>'PER TRIWULAN'!I560</f>
        <v xml:space="preserve"> Pulokulon </v>
      </c>
      <c r="D565" s="70" t="str">
        <f>'PER TRIWULAN'!B560</f>
        <v>SD NEGERI 2 SEMBUNGHARJO</v>
      </c>
      <c r="E565" s="71">
        <f>'PER TRIWULAN'!N560</f>
        <v>34800000</v>
      </c>
      <c r="F565" s="89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72">
        <f t="shared" si="24"/>
        <v>0</v>
      </c>
      <c r="U565" s="59">
        <f t="shared" si="25"/>
        <v>34800000</v>
      </c>
      <c r="V565" s="57">
        <f t="shared" si="26"/>
        <v>0</v>
      </c>
    </row>
    <row r="566" spans="2:22" hidden="1">
      <c r="B566" s="82">
        <f>'PER TRIWULAN'!A561</f>
        <v>556</v>
      </c>
      <c r="C566" s="69" t="str">
        <f>'PER TRIWULAN'!I561</f>
        <v xml:space="preserve"> Pulokulon </v>
      </c>
      <c r="D566" s="70" t="str">
        <f>'PER TRIWULAN'!B561</f>
        <v>SD NEGERI 3 SEMBUNGHARJO</v>
      </c>
      <c r="E566" s="71">
        <f>'PER TRIWULAN'!N561</f>
        <v>25810000</v>
      </c>
      <c r="F566" s="89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72">
        <f t="shared" si="24"/>
        <v>0</v>
      </c>
      <c r="U566" s="59">
        <f t="shared" si="25"/>
        <v>25810000</v>
      </c>
      <c r="V566" s="57">
        <f t="shared" si="26"/>
        <v>0</v>
      </c>
    </row>
    <row r="567" spans="2:22" hidden="1">
      <c r="B567" s="82">
        <f>'PER TRIWULAN'!A562</f>
        <v>557</v>
      </c>
      <c r="C567" s="69" t="str">
        <f>'PER TRIWULAN'!I562</f>
        <v xml:space="preserve"> Pulokulon </v>
      </c>
      <c r="D567" s="70" t="str">
        <f>'PER TRIWULAN'!B562</f>
        <v>SD NEGERI 3 JAMBON</v>
      </c>
      <c r="E567" s="71">
        <f>'PER TRIWULAN'!N562</f>
        <v>21460000</v>
      </c>
      <c r="F567" s="89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72">
        <f t="shared" si="24"/>
        <v>0</v>
      </c>
      <c r="U567" s="59">
        <f t="shared" si="25"/>
        <v>21460000</v>
      </c>
      <c r="V567" s="57">
        <f t="shared" si="26"/>
        <v>0</v>
      </c>
    </row>
    <row r="568" spans="2:22" hidden="1">
      <c r="B568" s="82">
        <f>'PER TRIWULAN'!A563</f>
        <v>558</v>
      </c>
      <c r="C568" s="69" t="str">
        <f>'PER TRIWULAN'!I563</f>
        <v xml:space="preserve"> Pulokulon </v>
      </c>
      <c r="D568" s="70" t="str">
        <f>'PER TRIWULAN'!B563</f>
        <v>SD NEGERI 3 POJOK</v>
      </c>
      <c r="E568" s="71">
        <f>'PER TRIWULAN'!N563</f>
        <v>12180000</v>
      </c>
      <c r="F568" s="89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72">
        <f t="shared" si="24"/>
        <v>0</v>
      </c>
      <c r="U568" s="59">
        <f t="shared" si="25"/>
        <v>12180000</v>
      </c>
      <c r="V568" s="57">
        <f t="shared" si="26"/>
        <v>0</v>
      </c>
    </row>
    <row r="569" spans="2:22" hidden="1">
      <c r="B569" s="82">
        <f>'PER TRIWULAN'!A564</f>
        <v>559</v>
      </c>
      <c r="C569" s="69" t="str">
        <f>'PER TRIWULAN'!I564</f>
        <v xml:space="preserve"> Pulokulon </v>
      </c>
      <c r="D569" s="70" t="str">
        <f>'PER TRIWULAN'!B564</f>
        <v>SD NEGERI 4 POJOK</v>
      </c>
      <c r="E569" s="71">
        <f>'PER TRIWULAN'!N564</f>
        <v>23925000</v>
      </c>
      <c r="F569" s="89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72">
        <f t="shared" si="24"/>
        <v>0</v>
      </c>
      <c r="U569" s="59">
        <f t="shared" si="25"/>
        <v>23925000</v>
      </c>
      <c r="V569" s="57">
        <f t="shared" si="26"/>
        <v>0</v>
      </c>
    </row>
    <row r="570" spans="2:22" hidden="1">
      <c r="B570" s="82">
        <f>'PER TRIWULAN'!A565</f>
        <v>560</v>
      </c>
      <c r="C570" s="69" t="str">
        <f>'PER TRIWULAN'!I565</f>
        <v xml:space="preserve"> Pulokulon </v>
      </c>
      <c r="D570" s="70" t="str">
        <f>'PER TRIWULAN'!B565</f>
        <v>SD NEGERI 1 SIDOREJO</v>
      </c>
      <c r="E570" s="71">
        <f>'PER TRIWULAN'!N565</f>
        <v>30740000</v>
      </c>
      <c r="F570" s="89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72">
        <f t="shared" si="24"/>
        <v>0</v>
      </c>
      <c r="U570" s="59">
        <f t="shared" si="25"/>
        <v>30740000</v>
      </c>
      <c r="V570" s="57">
        <f t="shared" si="26"/>
        <v>0</v>
      </c>
    </row>
    <row r="571" spans="2:22" hidden="1">
      <c r="B571" s="82">
        <f>'PER TRIWULAN'!A566</f>
        <v>561</v>
      </c>
      <c r="C571" s="69" t="str">
        <f>'PER TRIWULAN'!I566</f>
        <v xml:space="preserve"> Pulokulon </v>
      </c>
      <c r="D571" s="70" t="str">
        <f>'PER TRIWULAN'!B566</f>
        <v>SD NEGERI 5 SIDOREJO</v>
      </c>
      <c r="E571" s="71">
        <f>'PER TRIWULAN'!N566</f>
        <v>18560000</v>
      </c>
      <c r="F571" s="89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72">
        <f t="shared" si="24"/>
        <v>0</v>
      </c>
      <c r="U571" s="59">
        <f t="shared" si="25"/>
        <v>18560000</v>
      </c>
      <c r="V571" s="57">
        <f t="shared" si="26"/>
        <v>0</v>
      </c>
    </row>
    <row r="572" spans="2:22" hidden="1">
      <c r="B572" s="82">
        <f>'PER TRIWULAN'!A567</f>
        <v>562</v>
      </c>
      <c r="C572" s="69" t="str">
        <f>'PER TRIWULAN'!I567</f>
        <v xml:space="preserve"> Pulokulon </v>
      </c>
      <c r="D572" s="70" t="str">
        <f>'PER TRIWULAN'!B567</f>
        <v>SD NEGERI 3 MLOWO KARANGTALUN</v>
      </c>
      <c r="E572" s="71">
        <f>'PER TRIWULAN'!N567</f>
        <v>18850000</v>
      </c>
      <c r="F572" s="89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72">
        <f t="shared" si="24"/>
        <v>0</v>
      </c>
      <c r="U572" s="59">
        <f t="shared" si="25"/>
        <v>18850000</v>
      </c>
      <c r="V572" s="57">
        <f t="shared" si="26"/>
        <v>0</v>
      </c>
    </row>
    <row r="573" spans="2:22" hidden="1">
      <c r="B573" s="82">
        <f>'PER TRIWULAN'!A568</f>
        <v>563</v>
      </c>
      <c r="C573" s="69" t="str">
        <f>'PER TRIWULAN'!I568</f>
        <v xml:space="preserve"> Purwodadi </v>
      </c>
      <c r="D573" s="70" t="str">
        <f>'PER TRIWULAN'!B568</f>
        <v>SD NEGERI 1 CANDISARI</v>
      </c>
      <c r="E573" s="71">
        <f>'PER TRIWULAN'!N568</f>
        <v>25230000</v>
      </c>
      <c r="F573" s="89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72">
        <f t="shared" si="24"/>
        <v>0</v>
      </c>
      <c r="U573" s="59">
        <f t="shared" si="25"/>
        <v>25230000</v>
      </c>
      <c r="V573" s="57">
        <f t="shared" si="26"/>
        <v>0</v>
      </c>
    </row>
    <row r="574" spans="2:22" hidden="1">
      <c r="B574" s="82">
        <f>'PER TRIWULAN'!A569</f>
        <v>564</v>
      </c>
      <c r="C574" s="69" t="str">
        <f>'PER TRIWULAN'!I569</f>
        <v xml:space="preserve"> Purwodadi </v>
      </c>
      <c r="D574" s="70" t="str">
        <f>'PER TRIWULAN'!B569</f>
        <v>SD NEGERI 1 CINGKRONG</v>
      </c>
      <c r="E574" s="71">
        <f>'PER TRIWULAN'!N569</f>
        <v>21170000</v>
      </c>
      <c r="F574" s="89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72">
        <f t="shared" si="24"/>
        <v>0</v>
      </c>
      <c r="U574" s="59">
        <f t="shared" si="25"/>
        <v>21170000</v>
      </c>
      <c r="V574" s="57">
        <f t="shared" si="26"/>
        <v>0</v>
      </c>
    </row>
    <row r="575" spans="2:22" hidden="1">
      <c r="B575" s="82">
        <f>'PER TRIWULAN'!A570</f>
        <v>565</v>
      </c>
      <c r="C575" s="69" t="str">
        <f>'PER TRIWULAN'!I570</f>
        <v xml:space="preserve"> Purwodadi </v>
      </c>
      <c r="D575" s="70" t="str">
        <f>'PER TRIWULAN'!B570</f>
        <v>SD NEGERI 1 DANYANG</v>
      </c>
      <c r="E575" s="71">
        <f>'PER TRIWULAN'!N570</f>
        <v>27260000</v>
      </c>
      <c r="F575" s="89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72">
        <f t="shared" si="24"/>
        <v>0</v>
      </c>
      <c r="U575" s="59">
        <f t="shared" si="25"/>
        <v>27260000</v>
      </c>
      <c r="V575" s="57">
        <f t="shared" si="26"/>
        <v>0</v>
      </c>
    </row>
    <row r="576" spans="2:22" hidden="1">
      <c r="B576" s="82">
        <f>'PER TRIWULAN'!A571</f>
        <v>566</v>
      </c>
      <c r="C576" s="69" t="str">
        <f>'PER TRIWULAN'!I571</f>
        <v xml:space="preserve"> Purwodadi </v>
      </c>
      <c r="D576" s="70" t="str">
        <f>'PER TRIWULAN'!B571</f>
        <v>SD NEGERI 1 GENUKSURAN</v>
      </c>
      <c r="E576" s="71">
        <f>'PER TRIWULAN'!N571</f>
        <v>34365000</v>
      </c>
      <c r="F576" s="89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72">
        <f t="shared" si="24"/>
        <v>0</v>
      </c>
      <c r="U576" s="59">
        <f t="shared" si="25"/>
        <v>34365000</v>
      </c>
      <c r="V576" s="57">
        <f t="shared" si="26"/>
        <v>0</v>
      </c>
    </row>
    <row r="577" spans="2:22" hidden="1">
      <c r="B577" s="82">
        <f>'PER TRIWULAN'!A572</f>
        <v>567</v>
      </c>
      <c r="C577" s="69" t="str">
        <f>'PER TRIWULAN'!I572</f>
        <v xml:space="preserve"> Purwodadi </v>
      </c>
      <c r="D577" s="70" t="str">
        <f>'PER TRIWULAN'!B572</f>
        <v>SD NEGERI 1 KALONGAN</v>
      </c>
      <c r="E577" s="71">
        <f>'PER TRIWULAN'!N572</f>
        <v>29725000</v>
      </c>
      <c r="F577" s="89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72">
        <f t="shared" si="24"/>
        <v>0</v>
      </c>
      <c r="U577" s="59">
        <f t="shared" si="25"/>
        <v>29725000</v>
      </c>
      <c r="V577" s="57">
        <f t="shared" si="26"/>
        <v>0</v>
      </c>
    </row>
    <row r="578" spans="2:22" hidden="1">
      <c r="B578" s="82">
        <f>'PER TRIWULAN'!A573</f>
        <v>568</v>
      </c>
      <c r="C578" s="69" t="str">
        <f>'PER TRIWULAN'!I573</f>
        <v xml:space="preserve"> Purwodadi </v>
      </c>
      <c r="D578" s="70" t="str">
        <f>'PER TRIWULAN'!B573</f>
        <v>SD NEGERI 1 KANDANGAN</v>
      </c>
      <c r="E578" s="71">
        <f>'PER TRIWULAN'!N573</f>
        <v>27985000</v>
      </c>
      <c r="F578" s="89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72">
        <f t="shared" si="24"/>
        <v>0</v>
      </c>
      <c r="U578" s="59">
        <f t="shared" si="25"/>
        <v>27985000</v>
      </c>
      <c r="V578" s="57">
        <f t="shared" si="26"/>
        <v>0</v>
      </c>
    </row>
    <row r="579" spans="2:22" hidden="1">
      <c r="B579" s="82">
        <f>'PER TRIWULAN'!A574</f>
        <v>569</v>
      </c>
      <c r="C579" s="69" t="str">
        <f>'PER TRIWULAN'!I574</f>
        <v xml:space="preserve"> Purwodadi </v>
      </c>
      <c r="D579" s="70" t="str">
        <f>'PER TRIWULAN'!B574</f>
        <v>SD NEGERI 1 KEDUNGREJO</v>
      </c>
      <c r="E579" s="71">
        <f>'PER TRIWULAN'!N574</f>
        <v>33060000</v>
      </c>
      <c r="F579" s="89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72">
        <f t="shared" si="24"/>
        <v>0</v>
      </c>
      <c r="U579" s="59">
        <f t="shared" si="25"/>
        <v>33060000</v>
      </c>
      <c r="V579" s="57">
        <f t="shared" si="26"/>
        <v>0</v>
      </c>
    </row>
    <row r="580" spans="2:22" hidden="1">
      <c r="B580" s="82">
        <f>'PER TRIWULAN'!A575</f>
        <v>570</v>
      </c>
      <c r="C580" s="69" t="str">
        <f>'PER TRIWULAN'!I575</f>
        <v xml:space="preserve"> Purwodadi </v>
      </c>
      <c r="D580" s="70" t="str">
        <f>'PER TRIWULAN'!B575</f>
        <v>SD NEGERI 1 KURIPAN</v>
      </c>
      <c r="E580" s="71">
        <f>'PER TRIWULAN'!N575</f>
        <v>33640000</v>
      </c>
      <c r="F580" s="89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72">
        <f t="shared" si="24"/>
        <v>0</v>
      </c>
      <c r="U580" s="59">
        <f t="shared" si="25"/>
        <v>33640000</v>
      </c>
      <c r="V580" s="57">
        <f t="shared" si="26"/>
        <v>0</v>
      </c>
    </row>
    <row r="581" spans="2:22" hidden="1">
      <c r="B581" s="82">
        <f>'PER TRIWULAN'!A576</f>
        <v>571</v>
      </c>
      <c r="C581" s="69" t="str">
        <f>'PER TRIWULAN'!I576</f>
        <v xml:space="preserve"> Purwodadi </v>
      </c>
      <c r="D581" s="70" t="str">
        <f>'PER TRIWULAN'!B576</f>
        <v>SD NEGERI 1 NAMBUHAN</v>
      </c>
      <c r="E581" s="71">
        <f>'PER TRIWULAN'!N576</f>
        <v>40165000</v>
      </c>
      <c r="F581" s="89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72">
        <f t="shared" si="24"/>
        <v>0</v>
      </c>
      <c r="U581" s="59">
        <f t="shared" si="25"/>
        <v>40165000</v>
      </c>
      <c r="V581" s="57">
        <f t="shared" si="26"/>
        <v>0</v>
      </c>
    </row>
    <row r="582" spans="2:22" hidden="1">
      <c r="B582" s="82">
        <f>'PER TRIWULAN'!A577</f>
        <v>572</v>
      </c>
      <c r="C582" s="69" t="str">
        <f>'PER TRIWULAN'!I577</f>
        <v xml:space="preserve"> Purwodadi </v>
      </c>
      <c r="D582" s="70" t="str">
        <f>'PER TRIWULAN'!B577</f>
        <v>SD NEGERI 1 NGEMBAK</v>
      </c>
      <c r="E582" s="71">
        <f>'PER TRIWULAN'!N577</f>
        <v>25230000</v>
      </c>
      <c r="F582" s="89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72">
        <f t="shared" si="24"/>
        <v>0</v>
      </c>
      <c r="U582" s="59">
        <f t="shared" si="25"/>
        <v>25230000</v>
      </c>
      <c r="V582" s="57">
        <f t="shared" si="26"/>
        <v>0</v>
      </c>
    </row>
    <row r="583" spans="2:22" hidden="1">
      <c r="B583" s="82">
        <f>'PER TRIWULAN'!A578</f>
        <v>573</v>
      </c>
      <c r="C583" s="69" t="str">
        <f>'PER TRIWULAN'!I578</f>
        <v xml:space="preserve"> Purwodadi </v>
      </c>
      <c r="D583" s="70" t="str">
        <f>'PER TRIWULAN'!B578</f>
        <v>SD NEGERI 1 NGLOBAR</v>
      </c>
      <c r="E583" s="71">
        <f>'PER TRIWULAN'!N578</f>
        <v>18995000</v>
      </c>
      <c r="F583" s="89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72">
        <f t="shared" si="24"/>
        <v>0</v>
      </c>
      <c r="U583" s="59">
        <f t="shared" si="25"/>
        <v>18995000</v>
      </c>
      <c r="V583" s="57">
        <f t="shared" si="26"/>
        <v>0</v>
      </c>
    </row>
    <row r="584" spans="2:22" hidden="1">
      <c r="B584" s="82">
        <f>'PER TRIWULAN'!A579</f>
        <v>574</v>
      </c>
      <c r="C584" s="69" t="str">
        <f>'PER TRIWULAN'!I579</f>
        <v xml:space="preserve"> Purwodadi </v>
      </c>
      <c r="D584" s="70" t="str">
        <f>'PER TRIWULAN'!B579</f>
        <v>SD NEGERI 1 NGRAJI</v>
      </c>
      <c r="E584" s="71">
        <f>'PER TRIWULAN'!N579</f>
        <v>22620000</v>
      </c>
      <c r="F584" s="89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72">
        <f t="shared" si="24"/>
        <v>0</v>
      </c>
      <c r="U584" s="59">
        <f t="shared" si="25"/>
        <v>22620000</v>
      </c>
      <c r="V584" s="57">
        <f t="shared" si="26"/>
        <v>0</v>
      </c>
    </row>
    <row r="585" spans="2:22" hidden="1">
      <c r="B585" s="82">
        <f>'PER TRIWULAN'!A580</f>
        <v>575</v>
      </c>
      <c r="C585" s="69" t="str">
        <f>'PER TRIWULAN'!I580</f>
        <v xml:space="preserve"> Purwodadi </v>
      </c>
      <c r="D585" s="70" t="str">
        <f>'PER TRIWULAN'!B580</f>
        <v>SD NEGERI 1 PULOREJO</v>
      </c>
      <c r="E585" s="71">
        <f>'PER TRIWULAN'!N580</f>
        <v>26245000</v>
      </c>
      <c r="F585" s="89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72">
        <f t="shared" si="24"/>
        <v>0</v>
      </c>
      <c r="U585" s="59">
        <f t="shared" si="25"/>
        <v>26245000</v>
      </c>
      <c r="V585" s="57">
        <f t="shared" si="26"/>
        <v>0</v>
      </c>
    </row>
    <row r="586" spans="2:22" hidden="1">
      <c r="B586" s="82">
        <f>'PER TRIWULAN'!A581</f>
        <v>576</v>
      </c>
      <c r="C586" s="69" t="str">
        <f>'PER TRIWULAN'!I581</f>
        <v xml:space="preserve"> Purwodadi </v>
      </c>
      <c r="D586" s="70" t="str">
        <f>'PER TRIWULAN'!B581</f>
        <v>SD NEGERI 1 PURWODADI</v>
      </c>
      <c r="E586" s="71">
        <f>'PER TRIWULAN'!N581</f>
        <v>51330000</v>
      </c>
      <c r="F586" s="89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72">
        <f t="shared" si="24"/>
        <v>0</v>
      </c>
      <c r="U586" s="59">
        <f t="shared" si="25"/>
        <v>51330000</v>
      </c>
      <c r="V586" s="57">
        <f t="shared" si="26"/>
        <v>0</v>
      </c>
    </row>
    <row r="587" spans="2:22" hidden="1">
      <c r="B587" s="82">
        <f>'PER TRIWULAN'!A582</f>
        <v>577</v>
      </c>
      <c r="C587" s="69" t="str">
        <f>'PER TRIWULAN'!I582</f>
        <v xml:space="preserve"> Purwodadi </v>
      </c>
      <c r="D587" s="70" t="str">
        <f>'PER TRIWULAN'!B582</f>
        <v>SD NEGERI 1 PUTAT</v>
      </c>
      <c r="E587" s="71">
        <f>'PER TRIWULAN'!N582</f>
        <v>19575000</v>
      </c>
      <c r="F587" s="89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72">
        <f t="shared" si="24"/>
        <v>0</v>
      </c>
      <c r="U587" s="59">
        <f t="shared" si="25"/>
        <v>19575000</v>
      </c>
      <c r="V587" s="57">
        <f t="shared" si="26"/>
        <v>0</v>
      </c>
    </row>
    <row r="588" spans="2:22" hidden="1">
      <c r="B588" s="82">
        <f>'PER TRIWULAN'!A583</f>
        <v>578</v>
      </c>
      <c r="C588" s="69" t="str">
        <f>'PER TRIWULAN'!I583</f>
        <v xml:space="preserve"> Purwodadi </v>
      </c>
      <c r="D588" s="70" t="str">
        <f>'PER TRIWULAN'!B583</f>
        <v>SD NEGERI 1 WARUKARANGANYAR</v>
      </c>
      <c r="E588" s="71">
        <f>'PER TRIWULAN'!N583</f>
        <v>24070000</v>
      </c>
      <c r="F588" s="89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72">
        <f t="shared" ref="T588:T651" si="27">SUM(G588:S588)</f>
        <v>0</v>
      </c>
      <c r="U588" s="59">
        <f t="shared" ref="U588:U651" si="28">E588-F588</f>
        <v>24070000</v>
      </c>
      <c r="V588" s="57">
        <f t="shared" ref="V588:V651" si="29">F588-T588</f>
        <v>0</v>
      </c>
    </row>
    <row r="589" spans="2:22" hidden="1">
      <c r="B589" s="82">
        <f>'PER TRIWULAN'!A584</f>
        <v>579</v>
      </c>
      <c r="C589" s="69" t="str">
        <f>'PER TRIWULAN'!I584</f>
        <v xml:space="preserve"> Purwodadi </v>
      </c>
      <c r="D589" s="70" t="str">
        <f>'PER TRIWULAN'!B584</f>
        <v>SD NEGERI 10 PURWODADI</v>
      </c>
      <c r="E589" s="71">
        <f>'PER TRIWULAN'!N584</f>
        <v>33350000</v>
      </c>
      <c r="F589" s="89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72">
        <f t="shared" si="27"/>
        <v>0</v>
      </c>
      <c r="U589" s="59">
        <f t="shared" si="28"/>
        <v>33350000</v>
      </c>
      <c r="V589" s="57">
        <f t="shared" si="29"/>
        <v>0</v>
      </c>
    </row>
    <row r="590" spans="2:22" hidden="1">
      <c r="B590" s="82">
        <f>'PER TRIWULAN'!A585</f>
        <v>580</v>
      </c>
      <c r="C590" s="69" t="str">
        <f>'PER TRIWULAN'!I585</f>
        <v xml:space="preserve"> Purwodadi </v>
      </c>
      <c r="D590" s="70" t="str">
        <f>'PER TRIWULAN'!B585</f>
        <v>SD NEGERI 11 PURWODADI</v>
      </c>
      <c r="E590" s="71">
        <f>'PER TRIWULAN'!N585</f>
        <v>19575000</v>
      </c>
      <c r="F590" s="89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72">
        <f t="shared" si="27"/>
        <v>0</v>
      </c>
      <c r="U590" s="59">
        <f t="shared" si="28"/>
        <v>19575000</v>
      </c>
      <c r="V590" s="57">
        <f t="shared" si="29"/>
        <v>0</v>
      </c>
    </row>
    <row r="591" spans="2:22" hidden="1">
      <c r="B591" s="82">
        <f>'PER TRIWULAN'!A586</f>
        <v>581</v>
      </c>
      <c r="C591" s="69" t="str">
        <f>'PER TRIWULAN'!I586</f>
        <v xml:space="preserve"> Purwodadi </v>
      </c>
      <c r="D591" s="70" t="str">
        <f>'PER TRIWULAN'!B586</f>
        <v>SD NEGERI 12 PURWODADI</v>
      </c>
      <c r="E591" s="71">
        <f>'PER TRIWULAN'!N586</f>
        <v>95120000</v>
      </c>
      <c r="F591" s="89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72">
        <f t="shared" si="27"/>
        <v>0</v>
      </c>
      <c r="U591" s="59">
        <f t="shared" si="28"/>
        <v>95120000</v>
      </c>
      <c r="V591" s="57">
        <f t="shared" si="29"/>
        <v>0</v>
      </c>
    </row>
    <row r="592" spans="2:22" hidden="1">
      <c r="B592" s="82">
        <f>'PER TRIWULAN'!A587</f>
        <v>582</v>
      </c>
      <c r="C592" s="69" t="str">
        <f>'PER TRIWULAN'!I587</f>
        <v xml:space="preserve"> Purwodadi </v>
      </c>
      <c r="D592" s="70" t="str">
        <f>'PER TRIWULAN'!B587</f>
        <v>SD NEGERI 13 PURWODADI</v>
      </c>
      <c r="E592" s="71">
        <f>'PER TRIWULAN'!N587</f>
        <v>7395000</v>
      </c>
      <c r="F592" s="89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72">
        <f t="shared" si="27"/>
        <v>0</v>
      </c>
      <c r="U592" s="59">
        <f t="shared" si="28"/>
        <v>7395000</v>
      </c>
      <c r="V592" s="57">
        <f t="shared" si="29"/>
        <v>0</v>
      </c>
    </row>
    <row r="593" spans="2:22" hidden="1">
      <c r="B593" s="82">
        <f>'PER TRIWULAN'!A588</f>
        <v>583</v>
      </c>
      <c r="C593" s="69" t="str">
        <f>'PER TRIWULAN'!I588</f>
        <v xml:space="preserve"> Purwodadi </v>
      </c>
      <c r="D593" s="70" t="str">
        <f>'PER TRIWULAN'!B588</f>
        <v>SD NEGERI 14 PURWODADI</v>
      </c>
      <c r="E593" s="71">
        <f>'PER TRIWULAN'!N588</f>
        <v>25810000</v>
      </c>
      <c r="F593" s="89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72">
        <f t="shared" si="27"/>
        <v>0</v>
      </c>
      <c r="U593" s="59">
        <f t="shared" si="28"/>
        <v>25810000</v>
      </c>
      <c r="V593" s="57">
        <f t="shared" si="29"/>
        <v>0</v>
      </c>
    </row>
    <row r="594" spans="2:22" hidden="1">
      <c r="B594" s="82">
        <f>'PER TRIWULAN'!A589</f>
        <v>584</v>
      </c>
      <c r="C594" s="69" t="str">
        <f>'PER TRIWULAN'!I589</f>
        <v xml:space="preserve"> Purwodadi </v>
      </c>
      <c r="D594" s="70" t="str">
        <f>'PER TRIWULAN'!B589</f>
        <v>SD NEGERI 16 PURWODADI</v>
      </c>
      <c r="E594" s="71">
        <f>'PER TRIWULAN'!N589</f>
        <v>47850000</v>
      </c>
      <c r="F594" s="89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72">
        <f t="shared" si="27"/>
        <v>0</v>
      </c>
      <c r="U594" s="59">
        <f t="shared" si="28"/>
        <v>47850000</v>
      </c>
      <c r="V594" s="57">
        <f t="shared" si="29"/>
        <v>0</v>
      </c>
    </row>
    <row r="595" spans="2:22" hidden="1">
      <c r="B595" s="82">
        <f>'PER TRIWULAN'!A590</f>
        <v>585</v>
      </c>
      <c r="C595" s="69" t="str">
        <f>'PER TRIWULAN'!I590</f>
        <v xml:space="preserve"> Purwodadi </v>
      </c>
      <c r="D595" s="70" t="str">
        <f>'PER TRIWULAN'!B590</f>
        <v>SD NEGERI 2 CANDISARI</v>
      </c>
      <c r="E595" s="71">
        <f>'PER TRIWULAN'!N590</f>
        <v>15660000</v>
      </c>
      <c r="F595" s="89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72">
        <f t="shared" si="27"/>
        <v>0</v>
      </c>
      <c r="U595" s="59">
        <f t="shared" si="28"/>
        <v>15660000</v>
      </c>
      <c r="V595" s="57">
        <f t="shared" si="29"/>
        <v>0</v>
      </c>
    </row>
    <row r="596" spans="2:22" hidden="1">
      <c r="B596" s="82">
        <f>'PER TRIWULAN'!A591</f>
        <v>586</v>
      </c>
      <c r="C596" s="69" t="str">
        <f>'PER TRIWULAN'!I591</f>
        <v xml:space="preserve"> Purwodadi </v>
      </c>
      <c r="D596" s="70" t="str">
        <f>'PER TRIWULAN'!B591</f>
        <v>SD NEGERI 2 CINGKRONG</v>
      </c>
      <c r="E596" s="71">
        <f>'PER TRIWULAN'!N591</f>
        <v>13485000</v>
      </c>
      <c r="F596" s="89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72">
        <f t="shared" si="27"/>
        <v>0</v>
      </c>
      <c r="U596" s="59">
        <f t="shared" si="28"/>
        <v>13485000</v>
      </c>
      <c r="V596" s="57">
        <f t="shared" si="29"/>
        <v>0</v>
      </c>
    </row>
    <row r="597" spans="2:22" hidden="1">
      <c r="B597" s="82">
        <f>'PER TRIWULAN'!A592</f>
        <v>587</v>
      </c>
      <c r="C597" s="69" t="str">
        <f>'PER TRIWULAN'!I592</f>
        <v xml:space="preserve"> Purwodadi </v>
      </c>
      <c r="D597" s="70" t="str">
        <f>'PER TRIWULAN'!B592</f>
        <v>SD NEGERI 2 DANYANG</v>
      </c>
      <c r="E597" s="71">
        <f>'PER TRIWULAN'!N592</f>
        <v>44805000</v>
      </c>
      <c r="F597" s="89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72">
        <f t="shared" si="27"/>
        <v>0</v>
      </c>
      <c r="U597" s="59">
        <f t="shared" si="28"/>
        <v>44805000</v>
      </c>
      <c r="V597" s="57">
        <f t="shared" si="29"/>
        <v>0</v>
      </c>
    </row>
    <row r="598" spans="2:22" hidden="1">
      <c r="B598" s="82">
        <f>'PER TRIWULAN'!A593</f>
        <v>588</v>
      </c>
      <c r="C598" s="69" t="str">
        <f>'PER TRIWULAN'!I593</f>
        <v xml:space="preserve"> Purwodadi </v>
      </c>
      <c r="D598" s="70" t="str">
        <f>'PER TRIWULAN'!B593</f>
        <v>SD NEGERI 2 GENUKSURAN</v>
      </c>
      <c r="E598" s="71">
        <f>'PER TRIWULAN'!N593</f>
        <v>26825000</v>
      </c>
      <c r="F598" s="89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72">
        <f t="shared" si="27"/>
        <v>0</v>
      </c>
      <c r="U598" s="59">
        <f t="shared" si="28"/>
        <v>26825000</v>
      </c>
      <c r="V598" s="57">
        <f t="shared" si="29"/>
        <v>0</v>
      </c>
    </row>
    <row r="599" spans="2:22" hidden="1">
      <c r="B599" s="82">
        <f>'PER TRIWULAN'!A594</f>
        <v>589</v>
      </c>
      <c r="C599" s="69" t="str">
        <f>'PER TRIWULAN'!I594</f>
        <v xml:space="preserve"> Purwodadi </v>
      </c>
      <c r="D599" s="70" t="str">
        <f>'PER TRIWULAN'!B594</f>
        <v>SD NEGERI 2 KALONGAN</v>
      </c>
      <c r="E599" s="71">
        <f>'PER TRIWULAN'!N594</f>
        <v>26245000</v>
      </c>
      <c r="F599" s="89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72">
        <f t="shared" si="27"/>
        <v>0</v>
      </c>
      <c r="U599" s="59">
        <f t="shared" si="28"/>
        <v>26245000</v>
      </c>
      <c r="V599" s="57">
        <f t="shared" si="29"/>
        <v>0</v>
      </c>
    </row>
    <row r="600" spans="2:22" hidden="1">
      <c r="B600" s="82">
        <f>'PER TRIWULAN'!A595</f>
        <v>590</v>
      </c>
      <c r="C600" s="69" t="str">
        <f>'PER TRIWULAN'!I595</f>
        <v xml:space="preserve"> Purwodadi </v>
      </c>
      <c r="D600" s="70" t="str">
        <f>'PER TRIWULAN'!B595</f>
        <v>SD NEGERI 2 KANDANGAN</v>
      </c>
      <c r="E600" s="71">
        <f>'PER TRIWULAN'!N595</f>
        <v>27115000</v>
      </c>
      <c r="F600" s="89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72">
        <f t="shared" si="27"/>
        <v>0</v>
      </c>
      <c r="U600" s="59">
        <f t="shared" si="28"/>
        <v>27115000</v>
      </c>
      <c r="V600" s="57">
        <f t="shared" si="29"/>
        <v>0</v>
      </c>
    </row>
    <row r="601" spans="2:22" hidden="1">
      <c r="B601" s="82">
        <f>'PER TRIWULAN'!A596</f>
        <v>591</v>
      </c>
      <c r="C601" s="69" t="str">
        <f>'PER TRIWULAN'!I596</f>
        <v xml:space="preserve"> Purwodadi </v>
      </c>
      <c r="D601" s="70" t="str">
        <f>'PER TRIWULAN'!B596</f>
        <v>SD NEGERI 2 KEDUNGREJO</v>
      </c>
      <c r="E601" s="71">
        <f>'PER TRIWULAN'!N596</f>
        <v>29435000</v>
      </c>
      <c r="F601" s="89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72">
        <f t="shared" si="27"/>
        <v>0</v>
      </c>
      <c r="U601" s="59">
        <f t="shared" si="28"/>
        <v>29435000</v>
      </c>
      <c r="V601" s="57">
        <f t="shared" si="29"/>
        <v>0</v>
      </c>
    </row>
    <row r="602" spans="2:22" hidden="1">
      <c r="B602" s="82">
        <f>'PER TRIWULAN'!A597</f>
        <v>592</v>
      </c>
      <c r="C602" s="69" t="str">
        <f>'PER TRIWULAN'!I597</f>
        <v xml:space="preserve"> Purwodadi </v>
      </c>
      <c r="D602" s="70" t="str">
        <f>'PER TRIWULAN'!B597</f>
        <v>SD NEGERI 2 KURIPAN</v>
      </c>
      <c r="E602" s="71">
        <f>'PER TRIWULAN'!N597</f>
        <v>25810000</v>
      </c>
      <c r="F602" s="89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72">
        <f t="shared" si="27"/>
        <v>0</v>
      </c>
      <c r="U602" s="59">
        <f t="shared" si="28"/>
        <v>25810000</v>
      </c>
      <c r="V602" s="57">
        <f t="shared" si="29"/>
        <v>0</v>
      </c>
    </row>
    <row r="603" spans="2:22" hidden="1">
      <c r="B603" s="82">
        <f>'PER TRIWULAN'!A598</f>
        <v>593</v>
      </c>
      <c r="C603" s="69" t="str">
        <f>'PER TRIWULAN'!I598</f>
        <v xml:space="preserve"> Purwodadi </v>
      </c>
      <c r="D603" s="70" t="str">
        <f>'PER TRIWULAN'!B598</f>
        <v>SD NEGERI 2 NAMBUHAN</v>
      </c>
      <c r="E603" s="71">
        <f>'PER TRIWULAN'!N598</f>
        <v>31465000</v>
      </c>
      <c r="F603" s="89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72">
        <f t="shared" si="27"/>
        <v>0</v>
      </c>
      <c r="U603" s="59">
        <f t="shared" si="28"/>
        <v>31465000</v>
      </c>
      <c r="V603" s="57">
        <f t="shared" si="29"/>
        <v>0</v>
      </c>
    </row>
    <row r="604" spans="2:22" hidden="1">
      <c r="B604" s="82">
        <f>'PER TRIWULAN'!A599</f>
        <v>594</v>
      </c>
      <c r="C604" s="69" t="str">
        <f>'PER TRIWULAN'!I599</f>
        <v xml:space="preserve"> Purwodadi </v>
      </c>
      <c r="D604" s="70" t="str">
        <f>'PER TRIWULAN'!B599</f>
        <v>SD NEGERI 2 NGEMBAK</v>
      </c>
      <c r="E604" s="71">
        <f>'PER TRIWULAN'!N599</f>
        <v>30015000</v>
      </c>
      <c r="F604" s="89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72">
        <f t="shared" si="27"/>
        <v>0</v>
      </c>
      <c r="U604" s="59">
        <f t="shared" si="28"/>
        <v>30015000</v>
      </c>
      <c r="V604" s="57">
        <f t="shared" si="29"/>
        <v>0</v>
      </c>
    </row>
    <row r="605" spans="2:22" hidden="1">
      <c r="B605" s="82">
        <f>'PER TRIWULAN'!A600</f>
        <v>595</v>
      </c>
      <c r="C605" s="69" t="str">
        <f>'PER TRIWULAN'!I600</f>
        <v xml:space="preserve"> Purwodadi </v>
      </c>
      <c r="D605" s="70" t="str">
        <f>'PER TRIWULAN'!B600</f>
        <v>SD NEGERI 2 NGLOBAR</v>
      </c>
      <c r="E605" s="71">
        <f>'PER TRIWULAN'!N600</f>
        <v>15950000</v>
      </c>
      <c r="F605" s="89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72">
        <f t="shared" si="27"/>
        <v>0</v>
      </c>
      <c r="U605" s="59">
        <f t="shared" si="28"/>
        <v>15950000</v>
      </c>
      <c r="V605" s="57">
        <f t="shared" si="29"/>
        <v>0</v>
      </c>
    </row>
    <row r="606" spans="2:22" hidden="1">
      <c r="B606" s="82">
        <f>'PER TRIWULAN'!A601</f>
        <v>596</v>
      </c>
      <c r="C606" s="69" t="str">
        <f>'PER TRIWULAN'!I601</f>
        <v xml:space="preserve"> Purwodadi </v>
      </c>
      <c r="D606" s="70" t="str">
        <f>'PER TRIWULAN'!B601</f>
        <v>SD NEGERI 2 NGRAJI</v>
      </c>
      <c r="E606" s="71">
        <f>'PER TRIWULAN'!N601</f>
        <v>22765000</v>
      </c>
      <c r="F606" s="89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72">
        <f t="shared" si="27"/>
        <v>0</v>
      </c>
      <c r="U606" s="59">
        <f t="shared" si="28"/>
        <v>22765000</v>
      </c>
      <c r="V606" s="57">
        <f t="shared" si="29"/>
        <v>0</v>
      </c>
    </row>
    <row r="607" spans="2:22" hidden="1">
      <c r="B607" s="82">
        <f>'PER TRIWULAN'!A602</f>
        <v>597</v>
      </c>
      <c r="C607" s="69" t="str">
        <f>'PER TRIWULAN'!I602</f>
        <v xml:space="preserve"> Purwodadi </v>
      </c>
      <c r="D607" s="70" t="str">
        <f>'PER TRIWULAN'!B602</f>
        <v>SD NEGERI 2 PULOREJO</v>
      </c>
      <c r="E607" s="71">
        <f>'PER TRIWULAN'!N602</f>
        <v>23635000</v>
      </c>
      <c r="F607" s="89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72">
        <f t="shared" si="27"/>
        <v>0</v>
      </c>
      <c r="U607" s="59">
        <f t="shared" si="28"/>
        <v>23635000</v>
      </c>
      <c r="V607" s="57">
        <f t="shared" si="29"/>
        <v>0</v>
      </c>
    </row>
    <row r="608" spans="2:22" hidden="1">
      <c r="B608" s="82">
        <f>'PER TRIWULAN'!A603</f>
        <v>598</v>
      </c>
      <c r="C608" s="69" t="str">
        <f>'PER TRIWULAN'!I603</f>
        <v xml:space="preserve"> Purwodadi </v>
      </c>
      <c r="D608" s="70" t="str">
        <f>'PER TRIWULAN'!B603</f>
        <v>SD NEGERI 2 PURWODADI</v>
      </c>
      <c r="E608" s="71">
        <f>'PER TRIWULAN'!N603</f>
        <v>41760000</v>
      </c>
      <c r="F608" s="89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72">
        <f t="shared" si="27"/>
        <v>0</v>
      </c>
      <c r="U608" s="59">
        <f t="shared" si="28"/>
        <v>41760000</v>
      </c>
      <c r="V608" s="57">
        <f t="shared" si="29"/>
        <v>0</v>
      </c>
    </row>
    <row r="609" spans="2:22" hidden="1">
      <c r="B609" s="82">
        <f>'PER TRIWULAN'!A604</f>
        <v>599</v>
      </c>
      <c r="C609" s="69" t="str">
        <f>'PER TRIWULAN'!I604</f>
        <v xml:space="preserve"> Purwodadi </v>
      </c>
      <c r="D609" s="70" t="str">
        <f>'PER TRIWULAN'!B604</f>
        <v>SD NEGERI 2 PUTAT</v>
      </c>
      <c r="E609" s="71">
        <f>'PER TRIWULAN'!N604</f>
        <v>10440000</v>
      </c>
      <c r="F609" s="89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72">
        <f t="shared" si="27"/>
        <v>0</v>
      </c>
      <c r="U609" s="59">
        <f t="shared" si="28"/>
        <v>10440000</v>
      </c>
      <c r="V609" s="57">
        <f t="shared" si="29"/>
        <v>0</v>
      </c>
    </row>
    <row r="610" spans="2:22" hidden="1">
      <c r="B610" s="82">
        <f>'PER TRIWULAN'!A605</f>
        <v>600</v>
      </c>
      <c r="C610" s="69" t="str">
        <f>'PER TRIWULAN'!I605</f>
        <v xml:space="preserve"> Purwodadi </v>
      </c>
      <c r="D610" s="70" t="str">
        <f>'PER TRIWULAN'!B605</f>
        <v>SD NEGERI 2 WARUKARANGANYAR</v>
      </c>
      <c r="E610" s="71">
        <f>'PER TRIWULAN'!N605</f>
        <v>27985000</v>
      </c>
      <c r="F610" s="89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72">
        <f t="shared" si="27"/>
        <v>0</v>
      </c>
      <c r="U610" s="59">
        <f t="shared" si="28"/>
        <v>27985000</v>
      </c>
      <c r="V610" s="57">
        <f t="shared" si="29"/>
        <v>0</v>
      </c>
    </row>
    <row r="611" spans="2:22" hidden="1">
      <c r="B611" s="82">
        <f>'PER TRIWULAN'!A606</f>
        <v>601</v>
      </c>
      <c r="C611" s="69" t="str">
        <f>'PER TRIWULAN'!I606</f>
        <v xml:space="preserve"> Purwodadi </v>
      </c>
      <c r="D611" s="70" t="str">
        <f>'PER TRIWULAN'!B606</f>
        <v>SD NEGERI 3 CANDISARI</v>
      </c>
      <c r="E611" s="71">
        <f>'PER TRIWULAN'!N606</f>
        <v>19285000</v>
      </c>
      <c r="F611" s="89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72">
        <f t="shared" si="27"/>
        <v>0</v>
      </c>
      <c r="U611" s="59">
        <f t="shared" si="28"/>
        <v>19285000</v>
      </c>
      <c r="V611" s="57">
        <f t="shared" si="29"/>
        <v>0</v>
      </c>
    </row>
    <row r="612" spans="2:22" hidden="1">
      <c r="B612" s="82">
        <f>'PER TRIWULAN'!A607</f>
        <v>602</v>
      </c>
      <c r="C612" s="69" t="str">
        <f>'PER TRIWULAN'!I607</f>
        <v xml:space="preserve"> Purwodadi </v>
      </c>
      <c r="D612" s="70" t="str">
        <f>'PER TRIWULAN'!B607</f>
        <v>SD NEGERI 3 CINGKRONG</v>
      </c>
      <c r="E612" s="71">
        <f>'PER TRIWULAN'!N607</f>
        <v>25375000</v>
      </c>
      <c r="F612" s="89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72">
        <f t="shared" si="27"/>
        <v>0</v>
      </c>
      <c r="U612" s="59">
        <f t="shared" si="28"/>
        <v>25375000</v>
      </c>
      <c r="V612" s="57">
        <f t="shared" si="29"/>
        <v>0</v>
      </c>
    </row>
    <row r="613" spans="2:22" hidden="1">
      <c r="B613" s="82">
        <f>'PER TRIWULAN'!A608</f>
        <v>603</v>
      </c>
      <c r="C613" s="69" t="str">
        <f>'PER TRIWULAN'!I608</f>
        <v xml:space="preserve"> Purwodadi </v>
      </c>
      <c r="D613" s="70" t="str">
        <f>'PER TRIWULAN'!B608</f>
        <v>SD NEGERI 3 DANYANG</v>
      </c>
      <c r="E613" s="71">
        <f>'PER TRIWULAN'!N608</f>
        <v>14645000</v>
      </c>
      <c r="F613" s="89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72">
        <f t="shared" si="27"/>
        <v>0</v>
      </c>
      <c r="U613" s="59">
        <f t="shared" si="28"/>
        <v>14645000</v>
      </c>
      <c r="V613" s="57">
        <f t="shared" si="29"/>
        <v>0</v>
      </c>
    </row>
    <row r="614" spans="2:22" hidden="1">
      <c r="B614" s="82">
        <f>'PER TRIWULAN'!A609</f>
        <v>604</v>
      </c>
      <c r="C614" s="69" t="str">
        <f>'PER TRIWULAN'!I609</f>
        <v xml:space="preserve"> Purwodadi </v>
      </c>
      <c r="D614" s="70" t="str">
        <f>'PER TRIWULAN'!B609</f>
        <v>SD NEGERI 3 GENUKSURAN</v>
      </c>
      <c r="E614" s="71">
        <f>'PER TRIWULAN'!N609</f>
        <v>6235000</v>
      </c>
      <c r="F614" s="89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72">
        <f t="shared" si="27"/>
        <v>0</v>
      </c>
      <c r="U614" s="59">
        <f t="shared" si="28"/>
        <v>6235000</v>
      </c>
      <c r="V614" s="57">
        <f t="shared" si="29"/>
        <v>0</v>
      </c>
    </row>
    <row r="615" spans="2:22" hidden="1">
      <c r="B615" s="82">
        <f>'PER TRIWULAN'!A610</f>
        <v>605</v>
      </c>
      <c r="C615" s="69" t="str">
        <f>'PER TRIWULAN'!I610</f>
        <v xml:space="preserve"> Purwodadi </v>
      </c>
      <c r="D615" s="70" t="str">
        <f>'PER TRIWULAN'!B610</f>
        <v>SD NEGERI 3 KALONGAN</v>
      </c>
      <c r="E615" s="71">
        <f>'PER TRIWULAN'!N610</f>
        <v>14790000</v>
      </c>
      <c r="F615" s="89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72">
        <f t="shared" si="27"/>
        <v>0</v>
      </c>
      <c r="U615" s="59">
        <f t="shared" si="28"/>
        <v>14790000</v>
      </c>
      <c r="V615" s="57">
        <f t="shared" si="29"/>
        <v>0</v>
      </c>
    </row>
    <row r="616" spans="2:22" hidden="1">
      <c r="B616" s="82">
        <f>'PER TRIWULAN'!A611</f>
        <v>606</v>
      </c>
      <c r="C616" s="69" t="str">
        <f>'PER TRIWULAN'!I611</f>
        <v xml:space="preserve"> Purwodadi </v>
      </c>
      <c r="D616" s="70" t="str">
        <f>'PER TRIWULAN'!B611</f>
        <v>SD NEGERI 3 KANDANGAN</v>
      </c>
      <c r="E616" s="71">
        <f>'PER TRIWULAN'!N611</f>
        <v>24940000</v>
      </c>
      <c r="F616" s="89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72">
        <f t="shared" si="27"/>
        <v>0</v>
      </c>
      <c r="U616" s="59">
        <f t="shared" si="28"/>
        <v>24940000</v>
      </c>
      <c r="V616" s="57">
        <f t="shared" si="29"/>
        <v>0</v>
      </c>
    </row>
    <row r="617" spans="2:22" hidden="1">
      <c r="B617" s="82">
        <f>'PER TRIWULAN'!A612</f>
        <v>607</v>
      </c>
      <c r="C617" s="69" t="str">
        <f>'PER TRIWULAN'!I612</f>
        <v xml:space="preserve"> Purwodadi </v>
      </c>
      <c r="D617" s="70" t="str">
        <f>'PER TRIWULAN'!B612</f>
        <v>SD NEGERI 3 KEDUNGREJO</v>
      </c>
      <c r="E617" s="71">
        <f>'PER TRIWULAN'!N612</f>
        <v>13195000</v>
      </c>
      <c r="F617" s="89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72">
        <f t="shared" si="27"/>
        <v>0</v>
      </c>
      <c r="U617" s="59">
        <f t="shared" si="28"/>
        <v>13195000</v>
      </c>
      <c r="V617" s="57">
        <f t="shared" si="29"/>
        <v>0</v>
      </c>
    </row>
    <row r="618" spans="2:22" hidden="1">
      <c r="B618" s="82">
        <f>'PER TRIWULAN'!A613</f>
        <v>608</v>
      </c>
      <c r="C618" s="69" t="str">
        <f>'PER TRIWULAN'!I613</f>
        <v xml:space="preserve"> Purwodadi </v>
      </c>
      <c r="D618" s="70" t="str">
        <f>'PER TRIWULAN'!B613</f>
        <v>SD NEGERI 3 KURIPAN</v>
      </c>
      <c r="E618" s="71">
        <f>'PER TRIWULAN'!N613</f>
        <v>30885000</v>
      </c>
      <c r="F618" s="89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72">
        <f t="shared" si="27"/>
        <v>0</v>
      </c>
      <c r="U618" s="59">
        <f t="shared" si="28"/>
        <v>30885000</v>
      </c>
      <c r="V618" s="57">
        <f t="shared" si="29"/>
        <v>0</v>
      </c>
    </row>
    <row r="619" spans="2:22" hidden="1">
      <c r="B619" s="82">
        <f>'PER TRIWULAN'!A614</f>
        <v>609</v>
      </c>
      <c r="C619" s="69" t="str">
        <f>'PER TRIWULAN'!I614</f>
        <v xml:space="preserve"> Purwodadi </v>
      </c>
      <c r="D619" s="70" t="str">
        <f>'PER TRIWULAN'!B614</f>
        <v>SD NEGERI 3 NAMBUHAN</v>
      </c>
      <c r="E619" s="71">
        <f>'PER TRIWULAN'!N614</f>
        <v>24650000</v>
      </c>
      <c r="F619" s="89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72">
        <f t="shared" si="27"/>
        <v>0</v>
      </c>
      <c r="U619" s="59">
        <f t="shared" si="28"/>
        <v>24650000</v>
      </c>
      <c r="V619" s="57">
        <f t="shared" si="29"/>
        <v>0</v>
      </c>
    </row>
    <row r="620" spans="2:22" hidden="1">
      <c r="B620" s="82">
        <f>'PER TRIWULAN'!A615</f>
        <v>610</v>
      </c>
      <c r="C620" s="69" t="str">
        <f>'PER TRIWULAN'!I615</f>
        <v xml:space="preserve"> Purwodadi </v>
      </c>
      <c r="D620" s="70" t="str">
        <f>'PER TRIWULAN'!B615</f>
        <v>SD NEGERI 3 NGEMBAK</v>
      </c>
      <c r="E620" s="71">
        <f>'PER TRIWULAN'!N615</f>
        <v>13195000</v>
      </c>
      <c r="F620" s="89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72">
        <f t="shared" si="27"/>
        <v>0</v>
      </c>
      <c r="U620" s="59">
        <f t="shared" si="28"/>
        <v>13195000</v>
      </c>
      <c r="V620" s="57">
        <f t="shared" si="29"/>
        <v>0</v>
      </c>
    </row>
    <row r="621" spans="2:22" hidden="1">
      <c r="B621" s="82">
        <f>'PER TRIWULAN'!A616</f>
        <v>611</v>
      </c>
      <c r="C621" s="69" t="str">
        <f>'PER TRIWULAN'!I616</f>
        <v xml:space="preserve"> Purwodadi </v>
      </c>
      <c r="D621" s="70" t="str">
        <f>'PER TRIWULAN'!B616</f>
        <v>SD NEGERI 3 NGLOBAR</v>
      </c>
      <c r="E621" s="71">
        <f>'PER TRIWULAN'!N616</f>
        <v>25665000</v>
      </c>
      <c r="F621" s="89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72">
        <f t="shared" si="27"/>
        <v>0</v>
      </c>
      <c r="U621" s="59">
        <f t="shared" si="28"/>
        <v>25665000</v>
      </c>
      <c r="V621" s="57">
        <f t="shared" si="29"/>
        <v>0</v>
      </c>
    </row>
    <row r="622" spans="2:22" hidden="1">
      <c r="B622" s="82">
        <f>'PER TRIWULAN'!A617</f>
        <v>612</v>
      </c>
      <c r="C622" s="69" t="str">
        <f>'PER TRIWULAN'!I617</f>
        <v xml:space="preserve"> Purwodadi </v>
      </c>
      <c r="D622" s="70" t="str">
        <f>'PER TRIWULAN'!B617</f>
        <v>SD NEGERI 3 NGRAJI</v>
      </c>
      <c r="E622" s="71">
        <f>'PER TRIWULAN'!N617</f>
        <v>36975000</v>
      </c>
      <c r="F622" s="89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72">
        <f t="shared" si="27"/>
        <v>0</v>
      </c>
      <c r="U622" s="59">
        <f t="shared" si="28"/>
        <v>36975000</v>
      </c>
      <c r="V622" s="57">
        <f t="shared" si="29"/>
        <v>0</v>
      </c>
    </row>
    <row r="623" spans="2:22" hidden="1">
      <c r="B623" s="82">
        <f>'PER TRIWULAN'!A618</f>
        <v>613</v>
      </c>
      <c r="C623" s="69" t="str">
        <f>'PER TRIWULAN'!I618</f>
        <v xml:space="preserve"> Purwodadi </v>
      </c>
      <c r="D623" s="70" t="str">
        <f>'PER TRIWULAN'!B618</f>
        <v>SD NEGERI 3 PURWODADI</v>
      </c>
      <c r="E623" s="71">
        <f>'PER TRIWULAN'!N618</f>
        <v>49155000</v>
      </c>
      <c r="F623" s="89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72">
        <f t="shared" si="27"/>
        <v>0</v>
      </c>
      <c r="U623" s="59">
        <f t="shared" si="28"/>
        <v>49155000</v>
      </c>
      <c r="V623" s="57">
        <f t="shared" si="29"/>
        <v>0</v>
      </c>
    </row>
    <row r="624" spans="2:22" hidden="1">
      <c r="B624" s="82">
        <f>'PER TRIWULAN'!A619</f>
        <v>614</v>
      </c>
      <c r="C624" s="69" t="str">
        <f>'PER TRIWULAN'!I619</f>
        <v xml:space="preserve"> Purwodadi </v>
      </c>
      <c r="D624" s="70" t="str">
        <f>'PER TRIWULAN'!B619</f>
        <v>SD NEGERI 3 PUTAT</v>
      </c>
      <c r="E624" s="71">
        <f>'PER TRIWULAN'!N619</f>
        <v>20010000</v>
      </c>
      <c r="F624" s="89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72">
        <f t="shared" si="27"/>
        <v>0</v>
      </c>
      <c r="U624" s="59">
        <f t="shared" si="28"/>
        <v>20010000</v>
      </c>
      <c r="V624" s="57">
        <f t="shared" si="29"/>
        <v>0</v>
      </c>
    </row>
    <row r="625" spans="2:22" hidden="1">
      <c r="B625" s="82">
        <f>'PER TRIWULAN'!A620</f>
        <v>615</v>
      </c>
      <c r="C625" s="69" t="str">
        <f>'PER TRIWULAN'!I620</f>
        <v xml:space="preserve"> Purwodadi </v>
      </c>
      <c r="D625" s="70" t="str">
        <f>'PER TRIWULAN'!B620</f>
        <v>SD NEGERI 4 CINGKRONG</v>
      </c>
      <c r="E625" s="71">
        <f>'PER TRIWULAN'!N620</f>
        <v>23055000</v>
      </c>
      <c r="F625" s="89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72">
        <f t="shared" si="27"/>
        <v>0</v>
      </c>
      <c r="U625" s="59">
        <f t="shared" si="28"/>
        <v>23055000</v>
      </c>
      <c r="V625" s="57">
        <f t="shared" si="29"/>
        <v>0</v>
      </c>
    </row>
    <row r="626" spans="2:22" hidden="1">
      <c r="B626" s="82">
        <f>'PER TRIWULAN'!A621</f>
        <v>616</v>
      </c>
      <c r="C626" s="69" t="str">
        <f>'PER TRIWULAN'!I621</f>
        <v xml:space="preserve"> Purwodadi </v>
      </c>
      <c r="D626" s="70" t="str">
        <f>'PER TRIWULAN'!B621</f>
        <v>SD NEGERI 4 KURIPAN</v>
      </c>
      <c r="E626" s="71">
        <f>'PER TRIWULAN'!N621</f>
        <v>26245000</v>
      </c>
      <c r="F626" s="89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72">
        <f t="shared" si="27"/>
        <v>0</v>
      </c>
      <c r="U626" s="59">
        <f t="shared" si="28"/>
        <v>26245000</v>
      </c>
      <c r="V626" s="57">
        <f t="shared" si="29"/>
        <v>0</v>
      </c>
    </row>
    <row r="627" spans="2:22" hidden="1">
      <c r="B627" s="82">
        <f>'PER TRIWULAN'!A622</f>
        <v>617</v>
      </c>
      <c r="C627" s="69" t="str">
        <f>'PER TRIWULAN'!I622</f>
        <v xml:space="preserve"> Purwodadi </v>
      </c>
      <c r="D627" s="70" t="str">
        <f>'PER TRIWULAN'!B622</f>
        <v>SD NEGERI 4 NAMBUHAN</v>
      </c>
      <c r="E627" s="71">
        <f>'PER TRIWULAN'!N622</f>
        <v>15080000</v>
      </c>
      <c r="F627" s="89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72">
        <f t="shared" si="27"/>
        <v>0</v>
      </c>
      <c r="U627" s="59">
        <f t="shared" si="28"/>
        <v>15080000</v>
      </c>
      <c r="V627" s="57">
        <f t="shared" si="29"/>
        <v>0</v>
      </c>
    </row>
    <row r="628" spans="2:22" hidden="1">
      <c r="B628" s="82">
        <f>'PER TRIWULAN'!A623</f>
        <v>618</v>
      </c>
      <c r="C628" s="69" t="str">
        <f>'PER TRIWULAN'!I623</f>
        <v xml:space="preserve"> Purwodadi </v>
      </c>
      <c r="D628" s="70" t="str">
        <f>'PER TRIWULAN'!B623</f>
        <v>SD NEGERI 4 NGEMBAK</v>
      </c>
      <c r="E628" s="71">
        <f>'PER TRIWULAN'!N623</f>
        <v>19720000</v>
      </c>
      <c r="F628" s="89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72">
        <f t="shared" si="27"/>
        <v>0</v>
      </c>
      <c r="U628" s="59">
        <f t="shared" si="28"/>
        <v>19720000</v>
      </c>
      <c r="V628" s="57">
        <f t="shared" si="29"/>
        <v>0</v>
      </c>
    </row>
    <row r="629" spans="2:22" hidden="1">
      <c r="B629" s="82">
        <f>'PER TRIWULAN'!A624</f>
        <v>619</v>
      </c>
      <c r="C629" s="69" t="str">
        <f>'PER TRIWULAN'!I624</f>
        <v xml:space="preserve"> Purwodadi </v>
      </c>
      <c r="D629" s="70" t="str">
        <f>'PER TRIWULAN'!B624</f>
        <v>SD NEGERI 4 NGRAJI</v>
      </c>
      <c r="E629" s="71">
        <f>'PER TRIWULAN'!N624</f>
        <v>27985000</v>
      </c>
      <c r="F629" s="89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72">
        <f t="shared" si="27"/>
        <v>0</v>
      </c>
      <c r="U629" s="59">
        <f t="shared" si="28"/>
        <v>27985000</v>
      </c>
      <c r="V629" s="57">
        <f t="shared" si="29"/>
        <v>0</v>
      </c>
    </row>
    <row r="630" spans="2:22" hidden="1">
      <c r="B630" s="82">
        <f>'PER TRIWULAN'!A625</f>
        <v>620</v>
      </c>
      <c r="C630" s="69" t="str">
        <f>'PER TRIWULAN'!I625</f>
        <v xml:space="preserve"> Purwodadi </v>
      </c>
      <c r="D630" s="70" t="str">
        <f>'PER TRIWULAN'!B625</f>
        <v>SD NEGERI 4 PURWODADI</v>
      </c>
      <c r="E630" s="71">
        <f>'PER TRIWULAN'!N625</f>
        <v>89175000</v>
      </c>
      <c r="F630" s="89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72">
        <f t="shared" si="27"/>
        <v>0</v>
      </c>
      <c r="U630" s="59">
        <f t="shared" si="28"/>
        <v>89175000</v>
      </c>
      <c r="V630" s="57">
        <f t="shared" si="29"/>
        <v>0</v>
      </c>
    </row>
    <row r="631" spans="2:22" hidden="1">
      <c r="B631" s="82">
        <f>'PER TRIWULAN'!A626</f>
        <v>621</v>
      </c>
      <c r="C631" s="69" t="str">
        <f>'PER TRIWULAN'!I626</f>
        <v xml:space="preserve"> Purwodadi </v>
      </c>
      <c r="D631" s="70" t="str">
        <f>'PER TRIWULAN'!B626</f>
        <v>SD NEGERI 5 KURIPAN</v>
      </c>
      <c r="E631" s="71">
        <f>'PER TRIWULAN'!N626</f>
        <v>16385000</v>
      </c>
      <c r="F631" s="89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72">
        <f t="shared" si="27"/>
        <v>0</v>
      </c>
      <c r="U631" s="59">
        <f t="shared" si="28"/>
        <v>16385000</v>
      </c>
      <c r="V631" s="57">
        <f t="shared" si="29"/>
        <v>0</v>
      </c>
    </row>
    <row r="632" spans="2:22" hidden="1">
      <c r="B632" s="82">
        <f>'PER TRIWULAN'!A627</f>
        <v>622</v>
      </c>
      <c r="C632" s="69" t="str">
        <f>'PER TRIWULAN'!I627</f>
        <v xml:space="preserve"> Purwodadi </v>
      </c>
      <c r="D632" s="70" t="str">
        <f>'PER TRIWULAN'!B627</f>
        <v>SD NEGERI 5 NGRAJI</v>
      </c>
      <c r="E632" s="71">
        <f>'PER TRIWULAN'!N627</f>
        <v>25375000</v>
      </c>
      <c r="F632" s="89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72">
        <f t="shared" si="27"/>
        <v>0</v>
      </c>
      <c r="U632" s="59">
        <f t="shared" si="28"/>
        <v>25375000</v>
      </c>
      <c r="V632" s="57">
        <f t="shared" si="29"/>
        <v>0</v>
      </c>
    </row>
    <row r="633" spans="2:22" hidden="1">
      <c r="B633" s="82">
        <f>'PER TRIWULAN'!A628</f>
        <v>623</v>
      </c>
      <c r="C633" s="69" t="str">
        <f>'PER TRIWULAN'!I628</f>
        <v xml:space="preserve"> Purwodadi </v>
      </c>
      <c r="D633" s="70" t="str">
        <f>'PER TRIWULAN'!B628</f>
        <v>SD NEGERI 5 PURWODADI</v>
      </c>
      <c r="E633" s="71">
        <f>'PER TRIWULAN'!N628</f>
        <v>17980000</v>
      </c>
      <c r="F633" s="89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72">
        <f t="shared" si="27"/>
        <v>0</v>
      </c>
      <c r="U633" s="59">
        <f t="shared" si="28"/>
        <v>17980000</v>
      </c>
      <c r="V633" s="57">
        <f t="shared" si="29"/>
        <v>0</v>
      </c>
    </row>
    <row r="634" spans="2:22" hidden="1">
      <c r="B634" s="82">
        <f>'PER TRIWULAN'!A629</f>
        <v>624</v>
      </c>
      <c r="C634" s="69" t="str">
        <f>'PER TRIWULAN'!I629</f>
        <v xml:space="preserve"> Purwodadi </v>
      </c>
      <c r="D634" s="70" t="str">
        <f>'PER TRIWULAN'!B629</f>
        <v>SD NEGERI 6 KURIPAN</v>
      </c>
      <c r="E634" s="71">
        <f>'PER TRIWULAN'!N629</f>
        <v>17690000</v>
      </c>
      <c r="F634" s="89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72">
        <f t="shared" si="27"/>
        <v>0</v>
      </c>
      <c r="U634" s="59">
        <f t="shared" si="28"/>
        <v>17690000</v>
      </c>
      <c r="V634" s="57">
        <f t="shared" si="29"/>
        <v>0</v>
      </c>
    </row>
    <row r="635" spans="2:22" hidden="1">
      <c r="B635" s="82">
        <f>'PER TRIWULAN'!A630</f>
        <v>625</v>
      </c>
      <c r="C635" s="69" t="str">
        <f>'PER TRIWULAN'!I630</f>
        <v xml:space="preserve"> Purwodadi </v>
      </c>
      <c r="D635" s="70" t="str">
        <f>'PER TRIWULAN'!B630</f>
        <v>SD NEGERI 6 PURWODADI</v>
      </c>
      <c r="E635" s="71">
        <f>'PER TRIWULAN'!N630</f>
        <v>36975000</v>
      </c>
      <c r="F635" s="89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72">
        <f t="shared" si="27"/>
        <v>0</v>
      </c>
      <c r="U635" s="59">
        <f t="shared" si="28"/>
        <v>36975000</v>
      </c>
      <c r="V635" s="57">
        <f t="shared" si="29"/>
        <v>0</v>
      </c>
    </row>
    <row r="636" spans="2:22" hidden="1">
      <c r="B636" s="82">
        <f>'PER TRIWULAN'!A631</f>
        <v>626</v>
      </c>
      <c r="C636" s="69" t="str">
        <f>'PER TRIWULAN'!I631</f>
        <v xml:space="preserve"> Purwodadi </v>
      </c>
      <c r="D636" s="70" t="str">
        <f>'PER TRIWULAN'!B631</f>
        <v>SD NEGERI 7 KURIPAN</v>
      </c>
      <c r="E636" s="71">
        <f>'PER TRIWULAN'!N631</f>
        <v>24795000</v>
      </c>
      <c r="F636" s="89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72">
        <f t="shared" si="27"/>
        <v>0</v>
      </c>
      <c r="U636" s="59">
        <f t="shared" si="28"/>
        <v>24795000</v>
      </c>
      <c r="V636" s="57">
        <f t="shared" si="29"/>
        <v>0</v>
      </c>
    </row>
    <row r="637" spans="2:22" hidden="1">
      <c r="B637" s="82">
        <f>'PER TRIWULAN'!A632</f>
        <v>627</v>
      </c>
      <c r="C637" s="69" t="str">
        <f>'PER TRIWULAN'!I632</f>
        <v xml:space="preserve"> Purwodadi </v>
      </c>
      <c r="D637" s="70" t="str">
        <f>'PER TRIWULAN'!B632</f>
        <v>SD NEGERI 8 PURWODADI</v>
      </c>
      <c r="E637" s="71">
        <f>'PER TRIWULAN'!N632</f>
        <v>29870000</v>
      </c>
      <c r="F637" s="89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72">
        <f t="shared" si="27"/>
        <v>0</v>
      </c>
      <c r="U637" s="59">
        <f t="shared" si="28"/>
        <v>29870000</v>
      </c>
      <c r="V637" s="57">
        <f t="shared" si="29"/>
        <v>0</v>
      </c>
    </row>
    <row r="638" spans="2:22" hidden="1">
      <c r="B638" s="82">
        <f>'PER TRIWULAN'!A633</f>
        <v>628</v>
      </c>
      <c r="C638" s="69" t="str">
        <f>'PER TRIWULAN'!I633</f>
        <v xml:space="preserve"> Purwodadi </v>
      </c>
      <c r="D638" s="70" t="str">
        <f>'PER TRIWULAN'!B633</f>
        <v>SD NEGERI 9 PURWODADI</v>
      </c>
      <c r="E638" s="71">
        <f>'PER TRIWULAN'!N633</f>
        <v>46110000</v>
      </c>
      <c r="F638" s="89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72">
        <f t="shared" si="27"/>
        <v>0</v>
      </c>
      <c r="U638" s="59">
        <f t="shared" si="28"/>
        <v>46110000</v>
      </c>
      <c r="V638" s="57">
        <f t="shared" si="29"/>
        <v>0</v>
      </c>
    </row>
    <row r="639" spans="2:22" hidden="1">
      <c r="B639" s="82">
        <f>'PER TRIWULAN'!A634</f>
        <v>629</v>
      </c>
      <c r="C639" s="69" t="str">
        <f>'PER TRIWULAN'!I634</f>
        <v xml:space="preserve"> Purwodadi </v>
      </c>
      <c r="D639" s="70" t="str">
        <f>'PER TRIWULAN'!B634</f>
        <v>SD NEGERI 1 KARANGANYAR</v>
      </c>
      <c r="E639" s="71">
        <f>'PER TRIWULAN'!N634</f>
        <v>16530000</v>
      </c>
      <c r="F639" s="89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72">
        <f t="shared" si="27"/>
        <v>0</v>
      </c>
      <c r="U639" s="59">
        <f t="shared" si="28"/>
        <v>16530000</v>
      </c>
      <c r="V639" s="57">
        <f t="shared" si="29"/>
        <v>0</v>
      </c>
    </row>
    <row r="640" spans="2:22" hidden="1">
      <c r="B640" s="82">
        <f>'PER TRIWULAN'!A635</f>
        <v>630</v>
      </c>
      <c r="C640" s="69" t="str">
        <f>'PER TRIWULAN'!I635</f>
        <v xml:space="preserve"> Purwodadi </v>
      </c>
      <c r="D640" s="70" t="str">
        <f>'PER TRIWULAN'!B635</f>
        <v>SD NEGERI 2 KARANGANYAR</v>
      </c>
      <c r="E640" s="71">
        <f>'PER TRIWULAN'!N635</f>
        <v>18125000</v>
      </c>
      <c r="F640" s="89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72">
        <f t="shared" si="27"/>
        <v>0</v>
      </c>
      <c r="U640" s="59">
        <f t="shared" si="28"/>
        <v>18125000</v>
      </c>
      <c r="V640" s="57">
        <f t="shared" si="29"/>
        <v>0</v>
      </c>
    </row>
    <row r="641" spans="2:22" hidden="1">
      <c r="B641" s="82">
        <f>'PER TRIWULAN'!A636</f>
        <v>631</v>
      </c>
      <c r="C641" s="69" t="str">
        <f>'PER TRIWULAN'!I636</f>
        <v xml:space="preserve"> Purwodadi </v>
      </c>
      <c r="D641" s="70" t="str">
        <f>'PER TRIWULAN'!B636</f>
        <v>SD NEGERI 3 KARANGNAYAR</v>
      </c>
      <c r="E641" s="71">
        <f>'PER TRIWULAN'!N636</f>
        <v>23200000</v>
      </c>
      <c r="F641" s="89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72">
        <f t="shared" si="27"/>
        <v>0</v>
      </c>
      <c r="U641" s="59">
        <f t="shared" si="28"/>
        <v>23200000</v>
      </c>
      <c r="V641" s="57">
        <f t="shared" si="29"/>
        <v>0</v>
      </c>
    </row>
    <row r="642" spans="2:22" hidden="1">
      <c r="B642" s="82">
        <f>'PER TRIWULAN'!A637</f>
        <v>632</v>
      </c>
      <c r="C642" s="69" t="str">
        <f>'PER TRIWULAN'!I637</f>
        <v xml:space="preserve"> Purwodadi </v>
      </c>
      <c r="D642" s="70" t="str">
        <f>'PER TRIWULAN'!B637</f>
        <v>SD ISLAMIC CENTER KURIPAN PURWODADI</v>
      </c>
      <c r="E642" s="71">
        <f>'PER TRIWULAN'!N637</f>
        <v>26680000</v>
      </c>
      <c r="F642" s="89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72">
        <f t="shared" si="27"/>
        <v>0</v>
      </c>
      <c r="U642" s="59">
        <f t="shared" si="28"/>
        <v>26680000</v>
      </c>
      <c r="V642" s="57">
        <f t="shared" si="29"/>
        <v>0</v>
      </c>
    </row>
    <row r="643" spans="2:22" hidden="1">
      <c r="B643" s="82">
        <f>'PER TRIWULAN'!A638</f>
        <v>633</v>
      </c>
      <c r="C643" s="69" t="str">
        <f>'PER TRIWULAN'!I638</f>
        <v xml:space="preserve"> Purwodadi </v>
      </c>
      <c r="D643" s="70" t="str">
        <f>'PER TRIWULAN'!B638</f>
        <v>SLB C. DANYANG</v>
      </c>
      <c r="E643" s="71">
        <f>'PER TRIWULAN'!N638</f>
        <v>8555000</v>
      </c>
      <c r="F643" s="89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72">
        <f t="shared" si="27"/>
        <v>0</v>
      </c>
      <c r="U643" s="59">
        <f t="shared" si="28"/>
        <v>8555000</v>
      </c>
      <c r="V643" s="57">
        <f t="shared" si="29"/>
        <v>0</v>
      </c>
    </row>
    <row r="644" spans="2:22" hidden="1">
      <c r="B644" s="82">
        <f>'PER TRIWULAN'!A639</f>
        <v>634</v>
      </c>
      <c r="C644" s="69" t="str">
        <f>'PER TRIWULAN'!I639</f>
        <v xml:space="preserve"> Tanggungharjo </v>
      </c>
      <c r="D644" s="70" t="str">
        <f>'PER TRIWULAN'!B639</f>
        <v>SD NEGERI 1 KAPUNG</v>
      </c>
      <c r="E644" s="71">
        <f>'PER TRIWULAN'!N639</f>
        <v>21895000</v>
      </c>
      <c r="F644" s="89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72">
        <f t="shared" si="27"/>
        <v>0</v>
      </c>
      <c r="U644" s="59">
        <f t="shared" si="28"/>
        <v>21895000</v>
      </c>
      <c r="V644" s="57">
        <f t="shared" si="29"/>
        <v>0</v>
      </c>
    </row>
    <row r="645" spans="2:22" hidden="1">
      <c r="B645" s="82">
        <f>'PER TRIWULAN'!A640</f>
        <v>635</v>
      </c>
      <c r="C645" s="69" t="str">
        <f>'PER TRIWULAN'!I640</f>
        <v xml:space="preserve"> Tanggungharjo </v>
      </c>
      <c r="D645" s="70" t="str">
        <f>'PER TRIWULAN'!B640</f>
        <v>SD NEGERI 1 SUGIHMANIK</v>
      </c>
      <c r="E645" s="71">
        <f>'PER TRIWULAN'!N640</f>
        <v>22910000</v>
      </c>
      <c r="F645" s="89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72">
        <f t="shared" si="27"/>
        <v>0</v>
      </c>
      <c r="U645" s="59">
        <f t="shared" si="28"/>
        <v>22910000</v>
      </c>
      <c r="V645" s="57">
        <f t="shared" si="29"/>
        <v>0</v>
      </c>
    </row>
    <row r="646" spans="2:22" hidden="1">
      <c r="B646" s="82">
        <f>'PER TRIWULAN'!A641</f>
        <v>636</v>
      </c>
      <c r="C646" s="69" t="str">
        <f>'PER TRIWULAN'!I641</f>
        <v xml:space="preserve"> Tanggungharjo </v>
      </c>
      <c r="D646" s="70" t="str">
        <f>'PER TRIWULAN'!B641</f>
        <v>SD NEGERI 1 TANGGUNG</v>
      </c>
      <c r="E646" s="71">
        <f>'PER TRIWULAN'!N641</f>
        <v>36975000</v>
      </c>
      <c r="F646" s="89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72">
        <f t="shared" si="27"/>
        <v>0</v>
      </c>
      <c r="U646" s="59">
        <f t="shared" si="28"/>
        <v>36975000</v>
      </c>
      <c r="V646" s="57">
        <f t="shared" si="29"/>
        <v>0</v>
      </c>
    </row>
    <row r="647" spans="2:22" hidden="1">
      <c r="B647" s="82">
        <f>'PER TRIWULAN'!A642</f>
        <v>637</v>
      </c>
      <c r="C647" s="69" t="str">
        <f>'PER TRIWULAN'!I642</f>
        <v xml:space="preserve"> Tanggungharjo </v>
      </c>
      <c r="D647" s="70" t="str">
        <f>'PER TRIWULAN'!B642</f>
        <v>SD NEGERI 2 KAPUNG</v>
      </c>
      <c r="E647" s="71">
        <f>'PER TRIWULAN'!N642</f>
        <v>18850000</v>
      </c>
      <c r="F647" s="89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72">
        <f t="shared" si="27"/>
        <v>0</v>
      </c>
      <c r="U647" s="59">
        <f t="shared" si="28"/>
        <v>18850000</v>
      </c>
      <c r="V647" s="57">
        <f t="shared" si="29"/>
        <v>0</v>
      </c>
    </row>
    <row r="648" spans="2:22" hidden="1">
      <c r="B648" s="82">
        <f>'PER TRIWULAN'!A643</f>
        <v>638</v>
      </c>
      <c r="C648" s="69" t="str">
        <f>'PER TRIWULAN'!I643</f>
        <v xml:space="preserve"> Tanggungharjo </v>
      </c>
      <c r="D648" s="70" t="str">
        <f>'PER TRIWULAN'!B643</f>
        <v>SD NEGERI 3 MRISI</v>
      </c>
      <c r="E648" s="71">
        <f>'PER TRIWULAN'!N643</f>
        <v>21170000</v>
      </c>
      <c r="F648" s="89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72">
        <f t="shared" si="27"/>
        <v>0</v>
      </c>
      <c r="U648" s="59">
        <f t="shared" si="28"/>
        <v>21170000</v>
      </c>
      <c r="V648" s="57">
        <f t="shared" si="29"/>
        <v>0</v>
      </c>
    </row>
    <row r="649" spans="2:22" hidden="1">
      <c r="B649" s="82">
        <f>'PER TRIWULAN'!A644</f>
        <v>639</v>
      </c>
      <c r="C649" s="69" t="str">
        <f>'PER TRIWULAN'!I644</f>
        <v xml:space="preserve"> Tanggungharjo </v>
      </c>
      <c r="D649" s="70" t="str">
        <f>'PER TRIWULAN'!B644</f>
        <v>SD NEGERI 4 RINGINPITU</v>
      </c>
      <c r="E649" s="71">
        <f>'PER TRIWULAN'!N644</f>
        <v>14500000</v>
      </c>
      <c r="F649" s="89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72">
        <f t="shared" si="27"/>
        <v>0</v>
      </c>
      <c r="U649" s="59">
        <f t="shared" si="28"/>
        <v>14500000</v>
      </c>
      <c r="V649" s="57">
        <f t="shared" si="29"/>
        <v>0</v>
      </c>
    </row>
    <row r="650" spans="2:22" hidden="1">
      <c r="B650" s="82">
        <f>'PER TRIWULAN'!A645</f>
        <v>640</v>
      </c>
      <c r="C650" s="69" t="str">
        <f>'PER TRIWULAN'!I645</f>
        <v xml:space="preserve"> Tanggungharjo </v>
      </c>
      <c r="D650" s="70" t="str">
        <f>'PER TRIWULAN'!B645</f>
        <v>SD NEGERI 4 TANGGUNG</v>
      </c>
      <c r="E650" s="71">
        <f>'PER TRIWULAN'!N645</f>
        <v>12470000</v>
      </c>
      <c r="F650" s="89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72">
        <f t="shared" si="27"/>
        <v>0</v>
      </c>
      <c r="U650" s="59">
        <f t="shared" si="28"/>
        <v>12470000</v>
      </c>
      <c r="V650" s="57">
        <f t="shared" si="29"/>
        <v>0</v>
      </c>
    </row>
    <row r="651" spans="2:22" hidden="1">
      <c r="B651" s="82">
        <f>'PER TRIWULAN'!A646</f>
        <v>641</v>
      </c>
      <c r="C651" s="69" t="str">
        <f>'PER TRIWULAN'!I646</f>
        <v xml:space="preserve"> Tanggungharjo </v>
      </c>
      <c r="D651" s="70" t="str">
        <f>'PER TRIWULAN'!B646</f>
        <v>SD NEGERI 5 TANGGUNG</v>
      </c>
      <c r="E651" s="71">
        <f>'PER TRIWULAN'!N646</f>
        <v>16965000</v>
      </c>
      <c r="F651" s="89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72">
        <f t="shared" si="27"/>
        <v>0</v>
      </c>
      <c r="U651" s="59">
        <f t="shared" si="28"/>
        <v>16965000</v>
      </c>
      <c r="V651" s="57">
        <f t="shared" si="29"/>
        <v>0</v>
      </c>
    </row>
    <row r="652" spans="2:22" hidden="1">
      <c r="B652" s="82">
        <f>'PER TRIWULAN'!A647</f>
        <v>642</v>
      </c>
      <c r="C652" s="69" t="str">
        <f>'PER TRIWULAN'!I647</f>
        <v xml:space="preserve"> Tanggungharjo </v>
      </c>
      <c r="D652" s="70" t="str">
        <f>'PER TRIWULAN'!B647</f>
        <v>SD NEGERI 2 TANGGUNG</v>
      </c>
      <c r="E652" s="71">
        <f>'PER TRIWULAN'!N647</f>
        <v>21025000</v>
      </c>
      <c r="F652" s="89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72">
        <f t="shared" ref="T652:T715" si="30">SUM(G652:S652)</f>
        <v>0</v>
      </c>
      <c r="U652" s="59">
        <f t="shared" ref="U652:U715" si="31">E652-F652</f>
        <v>21025000</v>
      </c>
      <c r="V652" s="57">
        <f t="shared" ref="V652:V715" si="32">F652-T652</f>
        <v>0</v>
      </c>
    </row>
    <row r="653" spans="2:22" hidden="1">
      <c r="B653" s="82">
        <f>'PER TRIWULAN'!A648</f>
        <v>643</v>
      </c>
      <c r="C653" s="69" t="str">
        <f>'PER TRIWULAN'!I648</f>
        <v xml:space="preserve"> Tanggungharjo </v>
      </c>
      <c r="D653" s="70" t="str">
        <f>'PER TRIWULAN'!B648</f>
        <v>SD NEGERI 3 TANGGUNG</v>
      </c>
      <c r="E653" s="71">
        <f>'PER TRIWULAN'!N648</f>
        <v>19575000</v>
      </c>
      <c r="F653" s="89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72">
        <f t="shared" si="30"/>
        <v>0</v>
      </c>
      <c r="U653" s="59">
        <f t="shared" si="31"/>
        <v>19575000</v>
      </c>
      <c r="V653" s="57">
        <f t="shared" si="32"/>
        <v>0</v>
      </c>
    </row>
    <row r="654" spans="2:22" hidden="1">
      <c r="B654" s="82">
        <f>'PER TRIWULAN'!A649</f>
        <v>644</v>
      </c>
      <c r="C654" s="69" t="str">
        <f>'PER TRIWULAN'!I649</f>
        <v xml:space="preserve"> Tanggungharjo </v>
      </c>
      <c r="D654" s="70" t="str">
        <f>'PER TRIWULAN'!B649</f>
        <v>SD NEGERI 1 BRABO</v>
      </c>
      <c r="E654" s="71">
        <f>'PER TRIWULAN'!N649</f>
        <v>19865000</v>
      </c>
      <c r="F654" s="89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72">
        <f t="shared" si="30"/>
        <v>0</v>
      </c>
      <c r="U654" s="59">
        <f t="shared" si="31"/>
        <v>19865000</v>
      </c>
      <c r="V654" s="57">
        <f t="shared" si="32"/>
        <v>0</v>
      </c>
    </row>
    <row r="655" spans="2:22" hidden="1">
      <c r="B655" s="82">
        <f>'PER TRIWULAN'!A650</f>
        <v>645</v>
      </c>
      <c r="C655" s="69" t="str">
        <f>'PER TRIWULAN'!I650</f>
        <v xml:space="preserve"> Tanggungharjo </v>
      </c>
      <c r="D655" s="70" t="str">
        <f>'PER TRIWULAN'!B650</f>
        <v>SD NEGERI 2 BRABO</v>
      </c>
      <c r="E655" s="71">
        <f>'PER TRIWULAN'!N650</f>
        <v>45820000</v>
      </c>
      <c r="F655" s="89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72">
        <f t="shared" si="30"/>
        <v>0</v>
      </c>
      <c r="U655" s="59">
        <f t="shared" si="31"/>
        <v>45820000</v>
      </c>
      <c r="V655" s="57">
        <f t="shared" si="32"/>
        <v>0</v>
      </c>
    </row>
    <row r="656" spans="2:22" hidden="1">
      <c r="B656" s="82">
        <f>'PER TRIWULAN'!A651</f>
        <v>646</v>
      </c>
      <c r="C656" s="69" t="str">
        <f>'PER TRIWULAN'!I651</f>
        <v xml:space="preserve"> Tanggungharjo </v>
      </c>
      <c r="D656" s="70" t="str">
        <f>'PER TRIWULAN'!B651</f>
        <v>SD NEGERI 3 BRABO</v>
      </c>
      <c r="E656" s="71">
        <f>'PER TRIWULAN'!N651</f>
        <v>25955000</v>
      </c>
      <c r="F656" s="89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72">
        <f t="shared" si="30"/>
        <v>0</v>
      </c>
      <c r="U656" s="59">
        <f t="shared" si="31"/>
        <v>25955000</v>
      </c>
      <c r="V656" s="57">
        <f t="shared" si="32"/>
        <v>0</v>
      </c>
    </row>
    <row r="657" spans="2:22" hidden="1">
      <c r="B657" s="82">
        <f>'PER TRIWULAN'!A652</f>
        <v>647</v>
      </c>
      <c r="C657" s="69" t="str">
        <f>'PER TRIWULAN'!I652</f>
        <v xml:space="preserve"> Tanggungharjo </v>
      </c>
      <c r="D657" s="70" t="str">
        <f>'PER TRIWULAN'!B652</f>
        <v>SD NEGERI 1 PADANG</v>
      </c>
      <c r="E657" s="71">
        <f>'PER TRIWULAN'!N652</f>
        <v>29725000</v>
      </c>
      <c r="F657" s="89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72">
        <f t="shared" si="30"/>
        <v>0</v>
      </c>
      <c r="U657" s="59">
        <f t="shared" si="31"/>
        <v>29725000</v>
      </c>
      <c r="V657" s="57">
        <f t="shared" si="32"/>
        <v>0</v>
      </c>
    </row>
    <row r="658" spans="2:22" hidden="1">
      <c r="B658" s="82">
        <f>'PER TRIWULAN'!A653</f>
        <v>648</v>
      </c>
      <c r="C658" s="69" t="str">
        <f>'PER TRIWULAN'!I653</f>
        <v xml:space="preserve"> Tanggungharjo </v>
      </c>
      <c r="D658" s="70" t="str">
        <f>'PER TRIWULAN'!B653</f>
        <v>SD NEGERI 2 PADANG</v>
      </c>
      <c r="E658" s="71">
        <f>'PER TRIWULAN'!N653</f>
        <v>12615000</v>
      </c>
      <c r="F658" s="89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72">
        <f t="shared" si="30"/>
        <v>0</v>
      </c>
      <c r="U658" s="59">
        <f t="shared" si="31"/>
        <v>12615000</v>
      </c>
      <c r="V658" s="57">
        <f t="shared" si="32"/>
        <v>0</v>
      </c>
    </row>
    <row r="659" spans="2:22" hidden="1">
      <c r="B659" s="82">
        <f>'PER TRIWULAN'!A654</f>
        <v>649</v>
      </c>
      <c r="C659" s="69" t="str">
        <f>'PER TRIWULAN'!I654</f>
        <v xml:space="preserve"> Tanggungharjo </v>
      </c>
      <c r="D659" s="70" t="str">
        <f>'PER TRIWULAN'!B654</f>
        <v>SD NEGERI 1 RINGINPITU</v>
      </c>
      <c r="E659" s="71">
        <f>'PER TRIWULAN'!N654</f>
        <v>15225000</v>
      </c>
      <c r="F659" s="89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72">
        <f t="shared" si="30"/>
        <v>0</v>
      </c>
      <c r="U659" s="59">
        <f t="shared" si="31"/>
        <v>15225000</v>
      </c>
      <c r="V659" s="57">
        <f t="shared" si="32"/>
        <v>0</v>
      </c>
    </row>
    <row r="660" spans="2:22" hidden="1">
      <c r="B660" s="82">
        <f>'PER TRIWULAN'!A655</f>
        <v>650</v>
      </c>
      <c r="C660" s="69" t="str">
        <f>'PER TRIWULAN'!I655</f>
        <v xml:space="preserve"> Tanggungharjo </v>
      </c>
      <c r="D660" s="70" t="str">
        <f>'PER TRIWULAN'!B655</f>
        <v>SD NEGERI 3 RINGINPITU</v>
      </c>
      <c r="E660" s="71">
        <f>'PER TRIWULAN'!N655</f>
        <v>33930000</v>
      </c>
      <c r="F660" s="89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72">
        <f t="shared" si="30"/>
        <v>0</v>
      </c>
      <c r="U660" s="59">
        <f t="shared" si="31"/>
        <v>33930000</v>
      </c>
      <c r="V660" s="57">
        <f t="shared" si="32"/>
        <v>0</v>
      </c>
    </row>
    <row r="661" spans="2:22" hidden="1">
      <c r="B661" s="82">
        <f>'PER TRIWULAN'!A656</f>
        <v>651</v>
      </c>
      <c r="C661" s="69" t="str">
        <f>'PER TRIWULAN'!I656</f>
        <v xml:space="preserve"> Tanggungharjo </v>
      </c>
      <c r="D661" s="70" t="str">
        <f>'PER TRIWULAN'!B656</f>
        <v>SD NEGERI 2 SUGIHMANIK</v>
      </c>
      <c r="E661" s="71">
        <f>'PER TRIWULAN'!N656</f>
        <v>32480000</v>
      </c>
      <c r="F661" s="89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72">
        <f t="shared" si="30"/>
        <v>0</v>
      </c>
      <c r="U661" s="59">
        <f t="shared" si="31"/>
        <v>32480000</v>
      </c>
      <c r="V661" s="57">
        <f t="shared" si="32"/>
        <v>0</v>
      </c>
    </row>
    <row r="662" spans="2:22" hidden="1">
      <c r="B662" s="82">
        <f>'PER TRIWULAN'!A657</f>
        <v>652</v>
      </c>
      <c r="C662" s="69" t="str">
        <f>'PER TRIWULAN'!I657</f>
        <v xml:space="preserve"> Tanggungharjo </v>
      </c>
      <c r="D662" s="70" t="str">
        <f>'PER TRIWULAN'!B657</f>
        <v>SD NEGERI 4 SUGIHMANIK</v>
      </c>
      <c r="E662" s="71">
        <f>'PER TRIWULAN'!N657</f>
        <v>33930000</v>
      </c>
      <c r="F662" s="89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72">
        <f t="shared" si="30"/>
        <v>0</v>
      </c>
      <c r="U662" s="59">
        <f t="shared" si="31"/>
        <v>33930000</v>
      </c>
      <c r="V662" s="57">
        <f t="shared" si="32"/>
        <v>0</v>
      </c>
    </row>
    <row r="663" spans="2:22" hidden="1">
      <c r="B663" s="82">
        <f>'PER TRIWULAN'!A658</f>
        <v>653</v>
      </c>
      <c r="C663" s="69" t="str">
        <f>'PER TRIWULAN'!I658</f>
        <v xml:space="preserve"> Tanggungharjo </v>
      </c>
      <c r="D663" s="70" t="str">
        <f>'PER TRIWULAN'!B658</f>
        <v>SD NEGERI 1 KALIWENANG</v>
      </c>
      <c r="E663" s="71">
        <f>'PER TRIWULAN'!N658</f>
        <v>14935000</v>
      </c>
      <c r="F663" s="89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72">
        <f t="shared" si="30"/>
        <v>0</v>
      </c>
      <c r="U663" s="59">
        <f t="shared" si="31"/>
        <v>14935000</v>
      </c>
      <c r="V663" s="57">
        <f t="shared" si="32"/>
        <v>0</v>
      </c>
    </row>
    <row r="664" spans="2:22" hidden="1">
      <c r="B664" s="82">
        <f>'PER TRIWULAN'!A659</f>
        <v>654</v>
      </c>
      <c r="C664" s="69" t="str">
        <f>'PER TRIWULAN'!I659</f>
        <v xml:space="preserve"> Tanggungharjo </v>
      </c>
      <c r="D664" s="70" t="str">
        <f>'PER TRIWULAN'!B659</f>
        <v>SD NEGERI 2 KALIWENANG</v>
      </c>
      <c r="E664" s="71">
        <f>'PER TRIWULAN'!N659</f>
        <v>18125000</v>
      </c>
      <c r="F664" s="89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72">
        <f t="shared" si="30"/>
        <v>0</v>
      </c>
      <c r="U664" s="59">
        <f t="shared" si="31"/>
        <v>18125000</v>
      </c>
      <c r="V664" s="57">
        <f t="shared" si="32"/>
        <v>0</v>
      </c>
    </row>
    <row r="665" spans="2:22" hidden="1">
      <c r="B665" s="82">
        <f>'PER TRIWULAN'!A660</f>
        <v>655</v>
      </c>
      <c r="C665" s="69" t="str">
        <f>'PER TRIWULAN'!I660</f>
        <v xml:space="preserve"> Tanggungharjo </v>
      </c>
      <c r="D665" s="70" t="str">
        <f>'PER TRIWULAN'!B660</f>
        <v>SD NEGERI 1 MRISI</v>
      </c>
      <c r="E665" s="71">
        <f>'PER TRIWULAN'!N660</f>
        <v>18850000</v>
      </c>
      <c r="F665" s="89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72">
        <f t="shared" si="30"/>
        <v>0</v>
      </c>
      <c r="U665" s="59">
        <f t="shared" si="31"/>
        <v>18850000</v>
      </c>
      <c r="V665" s="57">
        <f t="shared" si="32"/>
        <v>0</v>
      </c>
    </row>
    <row r="666" spans="2:22" hidden="1">
      <c r="B666" s="82">
        <f>'PER TRIWULAN'!A661</f>
        <v>656</v>
      </c>
      <c r="C666" s="69" t="str">
        <f>'PER TRIWULAN'!I661</f>
        <v xml:space="preserve"> Tanggungharjo </v>
      </c>
      <c r="D666" s="70" t="str">
        <f>'PER TRIWULAN'!B661</f>
        <v>SD NEGERI 2 MRISI</v>
      </c>
      <c r="E666" s="71">
        <f>'PER TRIWULAN'!N661</f>
        <v>30740000</v>
      </c>
      <c r="F666" s="89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72">
        <f t="shared" si="30"/>
        <v>0</v>
      </c>
      <c r="U666" s="59">
        <f t="shared" si="31"/>
        <v>30740000</v>
      </c>
      <c r="V666" s="57">
        <f t="shared" si="32"/>
        <v>0</v>
      </c>
    </row>
    <row r="667" spans="2:22" hidden="1">
      <c r="B667" s="82">
        <f>'PER TRIWULAN'!A662</f>
        <v>657</v>
      </c>
      <c r="C667" s="69" t="str">
        <f>'PER TRIWULAN'!I662</f>
        <v xml:space="preserve"> Tanggungharjo </v>
      </c>
      <c r="D667" s="70" t="str">
        <f>'PER TRIWULAN'!B662</f>
        <v>SD NEGERI 1 NGAMBAKREJO</v>
      </c>
      <c r="E667" s="71">
        <f>'PER TRIWULAN'!N662</f>
        <v>20590000</v>
      </c>
      <c r="F667" s="89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72">
        <f t="shared" si="30"/>
        <v>0</v>
      </c>
      <c r="U667" s="59">
        <f t="shared" si="31"/>
        <v>20590000</v>
      </c>
      <c r="V667" s="57">
        <f t="shared" si="32"/>
        <v>0</v>
      </c>
    </row>
    <row r="668" spans="2:22" hidden="1">
      <c r="B668" s="82">
        <f>'PER TRIWULAN'!A663</f>
        <v>658</v>
      </c>
      <c r="C668" s="69" t="str">
        <f>'PER TRIWULAN'!I663</f>
        <v xml:space="preserve"> Tanggungharjo </v>
      </c>
      <c r="D668" s="70" t="str">
        <f>'PER TRIWULAN'!B663</f>
        <v>SD NEGERI 2 NGAMBAKREJO</v>
      </c>
      <c r="E668" s="71">
        <f>'PER TRIWULAN'!N663</f>
        <v>25230000</v>
      </c>
      <c r="F668" s="89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72">
        <f t="shared" si="30"/>
        <v>0</v>
      </c>
      <c r="U668" s="59">
        <f t="shared" si="31"/>
        <v>25230000</v>
      </c>
      <c r="V668" s="57">
        <f t="shared" si="32"/>
        <v>0</v>
      </c>
    </row>
    <row r="669" spans="2:22" hidden="1">
      <c r="B669" s="82">
        <f>'PER TRIWULAN'!A664</f>
        <v>659</v>
      </c>
      <c r="C669" s="69" t="str">
        <f>'PER TRIWULAN'!I664</f>
        <v xml:space="preserve"> Tanggungharjo </v>
      </c>
      <c r="D669" s="70" t="str">
        <f>'PER TRIWULAN'!B664</f>
        <v>SD NEGERI 3 NGAMBAKREJO</v>
      </c>
      <c r="E669" s="71">
        <f>'PER TRIWULAN'!N664</f>
        <v>16675000</v>
      </c>
      <c r="F669" s="89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72">
        <f t="shared" si="30"/>
        <v>0</v>
      </c>
      <c r="U669" s="59">
        <f t="shared" si="31"/>
        <v>16675000</v>
      </c>
      <c r="V669" s="57">
        <f t="shared" si="32"/>
        <v>0</v>
      </c>
    </row>
    <row r="670" spans="2:22" hidden="1">
      <c r="B670" s="82">
        <f>'PER TRIWULAN'!A665</f>
        <v>660</v>
      </c>
      <c r="C670" s="69" t="str">
        <f>'PER TRIWULAN'!I665</f>
        <v xml:space="preserve"> Tanggungharjo </v>
      </c>
      <c r="D670" s="70" t="str">
        <f>'PER TRIWULAN'!B665</f>
        <v>SD KRISTEN KALICERET</v>
      </c>
      <c r="E670" s="71">
        <f>'PER TRIWULAN'!N665</f>
        <v>6670000</v>
      </c>
      <c r="F670" s="89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72">
        <f t="shared" si="30"/>
        <v>0</v>
      </c>
      <c r="U670" s="59">
        <f t="shared" si="31"/>
        <v>6670000</v>
      </c>
      <c r="V670" s="57">
        <f t="shared" si="32"/>
        <v>0</v>
      </c>
    </row>
    <row r="671" spans="2:22" hidden="1">
      <c r="B671" s="82">
        <f>'PER TRIWULAN'!A666</f>
        <v>661</v>
      </c>
      <c r="C671" s="69" t="str">
        <f>'PER TRIWULAN'!I666</f>
        <v xml:space="preserve"> Tawangharjo </v>
      </c>
      <c r="D671" s="70" t="str">
        <f>'PER TRIWULAN'!B666</f>
        <v>SD NEGERI 1 GODAN</v>
      </c>
      <c r="E671" s="71">
        <f>'PER TRIWULAN'!N666</f>
        <v>24795000</v>
      </c>
      <c r="F671" s="89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72">
        <f t="shared" si="30"/>
        <v>0</v>
      </c>
      <c r="U671" s="59">
        <f t="shared" si="31"/>
        <v>24795000</v>
      </c>
      <c r="V671" s="57">
        <f t="shared" si="32"/>
        <v>0</v>
      </c>
    </row>
    <row r="672" spans="2:22" hidden="1">
      <c r="B672" s="82">
        <f>'PER TRIWULAN'!A667</f>
        <v>662</v>
      </c>
      <c r="C672" s="69" t="str">
        <f>'PER TRIWULAN'!I667</f>
        <v xml:space="preserve"> Tawangharjo </v>
      </c>
      <c r="D672" s="70" t="str">
        <f>'PER TRIWULAN'!B667</f>
        <v>SD NEGERI 1 JONO</v>
      </c>
      <c r="E672" s="71">
        <f>'PER TRIWULAN'!N667</f>
        <v>19575000</v>
      </c>
      <c r="F672" s="89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72">
        <f t="shared" si="30"/>
        <v>0</v>
      </c>
      <c r="U672" s="59">
        <f t="shared" si="31"/>
        <v>19575000</v>
      </c>
      <c r="V672" s="57">
        <f t="shared" si="32"/>
        <v>0</v>
      </c>
    </row>
    <row r="673" spans="2:22" hidden="1">
      <c r="B673" s="82">
        <f>'PER TRIWULAN'!A668</f>
        <v>663</v>
      </c>
      <c r="C673" s="69" t="str">
        <f>'PER TRIWULAN'!I668</f>
        <v xml:space="preserve"> Tawangharjo </v>
      </c>
      <c r="D673" s="70" t="str">
        <f>'PER TRIWULAN'!B668</f>
        <v>SD NEGERI 1 KEMADOH BATUR</v>
      </c>
      <c r="E673" s="71">
        <f>'PER TRIWULAN'!N668</f>
        <v>18995000</v>
      </c>
      <c r="F673" s="89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72">
        <f t="shared" si="30"/>
        <v>0</v>
      </c>
      <c r="U673" s="59">
        <f t="shared" si="31"/>
        <v>18995000</v>
      </c>
      <c r="V673" s="57">
        <f t="shared" si="32"/>
        <v>0</v>
      </c>
    </row>
    <row r="674" spans="2:22" hidden="1">
      <c r="B674" s="82">
        <f>'PER TRIWULAN'!A669</f>
        <v>664</v>
      </c>
      <c r="C674" s="69" t="str">
        <f>'PER TRIWULAN'!I669</f>
        <v xml:space="preserve"> Tawangharjo </v>
      </c>
      <c r="D674" s="70" t="str">
        <f>'PER TRIWULAN'!B669</f>
        <v>SD NEGERI 1 MAYAHAN</v>
      </c>
      <c r="E674" s="71">
        <f>'PER TRIWULAN'!N669</f>
        <v>22040000</v>
      </c>
      <c r="F674" s="89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72">
        <f t="shared" si="30"/>
        <v>0</v>
      </c>
      <c r="U674" s="59">
        <f t="shared" si="31"/>
        <v>22040000</v>
      </c>
      <c r="V674" s="57">
        <f t="shared" si="32"/>
        <v>0</v>
      </c>
    </row>
    <row r="675" spans="2:22" hidden="1">
      <c r="B675" s="82">
        <f>'PER TRIWULAN'!A670</f>
        <v>665</v>
      </c>
      <c r="C675" s="69" t="str">
        <f>'PER TRIWULAN'!I670</f>
        <v xml:space="preserve"> Tawangharjo </v>
      </c>
      <c r="D675" s="70" t="str">
        <f>'PER TRIWULAN'!B670</f>
        <v>SD NEGERI 1 PULONGRAMBE</v>
      </c>
      <c r="E675" s="71">
        <f>'PER TRIWULAN'!N670</f>
        <v>14790000</v>
      </c>
      <c r="F675" s="89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72">
        <f t="shared" si="30"/>
        <v>0</v>
      </c>
      <c r="U675" s="59">
        <f t="shared" si="31"/>
        <v>14790000</v>
      </c>
      <c r="V675" s="57">
        <f t="shared" si="32"/>
        <v>0</v>
      </c>
    </row>
    <row r="676" spans="2:22" hidden="1">
      <c r="B676" s="82">
        <f>'PER TRIWULAN'!A671</f>
        <v>666</v>
      </c>
      <c r="C676" s="69" t="str">
        <f>'PER TRIWULAN'!I671</f>
        <v xml:space="preserve"> Tawangharjo </v>
      </c>
      <c r="D676" s="70" t="str">
        <f>'PER TRIWULAN'!B671</f>
        <v>SD NEGERI 1 SELO</v>
      </c>
      <c r="E676" s="71">
        <f>'PER TRIWULAN'!N671</f>
        <v>21170000</v>
      </c>
      <c r="F676" s="89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72">
        <f t="shared" si="30"/>
        <v>0</v>
      </c>
      <c r="U676" s="59">
        <f t="shared" si="31"/>
        <v>21170000</v>
      </c>
      <c r="V676" s="57">
        <f t="shared" si="32"/>
        <v>0</v>
      </c>
    </row>
    <row r="677" spans="2:22" hidden="1">
      <c r="B677" s="82">
        <f>'PER TRIWULAN'!A672</f>
        <v>667</v>
      </c>
      <c r="C677" s="69" t="str">
        <f>'PER TRIWULAN'!I672</f>
        <v xml:space="preserve"> Tawangharjo </v>
      </c>
      <c r="D677" s="70" t="str">
        <f>'PER TRIWULAN'!B672</f>
        <v>SD NEGERI 1 TARUB</v>
      </c>
      <c r="E677" s="71">
        <f>'PER TRIWULAN'!N672</f>
        <v>33205000</v>
      </c>
      <c r="F677" s="89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72">
        <f t="shared" si="30"/>
        <v>0</v>
      </c>
      <c r="U677" s="59">
        <f t="shared" si="31"/>
        <v>33205000</v>
      </c>
      <c r="V677" s="57">
        <f t="shared" si="32"/>
        <v>0</v>
      </c>
    </row>
    <row r="678" spans="2:22" hidden="1">
      <c r="B678" s="82">
        <f>'PER TRIWULAN'!A673</f>
        <v>668</v>
      </c>
      <c r="C678" s="69" t="str">
        <f>'PER TRIWULAN'!I673</f>
        <v xml:space="preserve"> Tawangharjo </v>
      </c>
      <c r="D678" s="70" t="str">
        <f>'PER TRIWULAN'!B673</f>
        <v>SD NEGERI 1 TAWANGHARJO</v>
      </c>
      <c r="E678" s="71">
        <f>'PER TRIWULAN'!N673</f>
        <v>30885000</v>
      </c>
      <c r="F678" s="89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72">
        <f t="shared" si="30"/>
        <v>0</v>
      </c>
      <c r="U678" s="59">
        <f t="shared" si="31"/>
        <v>30885000</v>
      </c>
      <c r="V678" s="57">
        <f t="shared" si="32"/>
        <v>0</v>
      </c>
    </row>
    <row r="679" spans="2:22" hidden="1">
      <c r="B679" s="82">
        <f>'PER TRIWULAN'!A674</f>
        <v>669</v>
      </c>
      <c r="C679" s="69" t="str">
        <f>'PER TRIWULAN'!I674</f>
        <v xml:space="preserve"> Tawangharjo </v>
      </c>
      <c r="D679" s="70" t="str">
        <f>'PER TRIWULAN'!B674</f>
        <v>SD NEGERI 1PLOSOREJO</v>
      </c>
      <c r="E679" s="71">
        <f>'PER TRIWULAN'!N674</f>
        <v>36250000</v>
      </c>
      <c r="F679" s="89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72">
        <f t="shared" si="30"/>
        <v>0</v>
      </c>
      <c r="U679" s="59">
        <f t="shared" si="31"/>
        <v>36250000</v>
      </c>
      <c r="V679" s="57">
        <f t="shared" si="32"/>
        <v>0</v>
      </c>
    </row>
    <row r="680" spans="2:22" hidden="1">
      <c r="B680" s="82">
        <f>'PER TRIWULAN'!A675</f>
        <v>670</v>
      </c>
      <c r="C680" s="69" t="str">
        <f>'PER TRIWULAN'!I675</f>
        <v xml:space="preserve"> Tawangharjo </v>
      </c>
      <c r="D680" s="70" t="str">
        <f>'PER TRIWULAN'!B675</f>
        <v>SD NEGERI 2 GODAN</v>
      </c>
      <c r="E680" s="71">
        <f>'PER TRIWULAN'!N675</f>
        <v>23635000</v>
      </c>
      <c r="F680" s="89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72">
        <f t="shared" si="30"/>
        <v>0</v>
      </c>
      <c r="U680" s="59">
        <f t="shared" si="31"/>
        <v>23635000</v>
      </c>
      <c r="V680" s="57">
        <f t="shared" si="32"/>
        <v>0</v>
      </c>
    </row>
    <row r="681" spans="2:22" hidden="1">
      <c r="B681" s="82">
        <f>'PER TRIWULAN'!A676</f>
        <v>671</v>
      </c>
      <c r="C681" s="69" t="str">
        <f>'PER TRIWULAN'!I676</f>
        <v xml:space="preserve"> Tawangharjo </v>
      </c>
      <c r="D681" s="70" t="str">
        <f>'PER TRIWULAN'!B676</f>
        <v>SD NEGERI 2 JONO</v>
      </c>
      <c r="E681" s="71">
        <f>'PER TRIWULAN'!N676</f>
        <v>20300000</v>
      </c>
      <c r="F681" s="89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72">
        <f t="shared" si="30"/>
        <v>0</v>
      </c>
      <c r="U681" s="59">
        <f t="shared" si="31"/>
        <v>20300000</v>
      </c>
      <c r="V681" s="57">
        <f t="shared" si="32"/>
        <v>0</v>
      </c>
    </row>
    <row r="682" spans="2:22" hidden="1">
      <c r="B682" s="82">
        <f>'PER TRIWULAN'!A677</f>
        <v>672</v>
      </c>
      <c r="C682" s="69" t="str">
        <f>'PER TRIWULAN'!I677</f>
        <v xml:space="preserve"> Tawangharjo </v>
      </c>
      <c r="D682" s="70" t="str">
        <f>'PER TRIWULAN'!B677</f>
        <v>SD NEGERI 2 MAYAHAN</v>
      </c>
      <c r="E682" s="71">
        <f>'PER TRIWULAN'!N677</f>
        <v>39875000</v>
      </c>
      <c r="F682" s="89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72">
        <f t="shared" si="30"/>
        <v>0</v>
      </c>
      <c r="U682" s="59">
        <f t="shared" si="31"/>
        <v>39875000</v>
      </c>
      <c r="V682" s="57">
        <f t="shared" si="32"/>
        <v>0</v>
      </c>
    </row>
    <row r="683" spans="2:22" hidden="1">
      <c r="B683" s="82">
        <f>'PER TRIWULAN'!A678</f>
        <v>673</v>
      </c>
      <c r="C683" s="69" t="str">
        <f>'PER TRIWULAN'!I678</f>
        <v xml:space="preserve"> Tawangharjo </v>
      </c>
      <c r="D683" s="70" t="str">
        <f>'PER TRIWULAN'!B678</f>
        <v>SD NEGERI 2 PLOSOREJO</v>
      </c>
      <c r="E683" s="71">
        <f>'PER TRIWULAN'!N678</f>
        <v>30450000</v>
      </c>
      <c r="F683" s="89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72">
        <f t="shared" si="30"/>
        <v>0</v>
      </c>
      <c r="U683" s="59">
        <f t="shared" si="31"/>
        <v>30450000</v>
      </c>
      <c r="V683" s="57">
        <f t="shared" si="32"/>
        <v>0</v>
      </c>
    </row>
    <row r="684" spans="2:22" hidden="1">
      <c r="B684" s="82">
        <f>'PER TRIWULAN'!A679</f>
        <v>674</v>
      </c>
      <c r="C684" s="69" t="str">
        <f>'PER TRIWULAN'!I679</f>
        <v xml:space="preserve"> Tawangharjo </v>
      </c>
      <c r="D684" s="70" t="str">
        <f>'PER TRIWULAN'!B679</f>
        <v>SD NEGERI 2 POJOK</v>
      </c>
      <c r="E684" s="71">
        <f>'PER TRIWULAN'!N679</f>
        <v>13195000</v>
      </c>
      <c r="F684" s="89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72">
        <f t="shared" si="30"/>
        <v>0</v>
      </c>
      <c r="U684" s="59">
        <f t="shared" si="31"/>
        <v>13195000</v>
      </c>
      <c r="V684" s="57">
        <f t="shared" si="32"/>
        <v>0</v>
      </c>
    </row>
    <row r="685" spans="2:22" hidden="1">
      <c r="B685" s="82">
        <f>'PER TRIWULAN'!A680</f>
        <v>675</v>
      </c>
      <c r="C685" s="69" t="str">
        <f>'PER TRIWULAN'!I680</f>
        <v xml:space="preserve"> Tawangharjo </v>
      </c>
      <c r="D685" s="70" t="str">
        <f>'PER TRIWULAN'!B680</f>
        <v>SD NEGERI 2 SELO</v>
      </c>
      <c r="E685" s="71">
        <f>'PER TRIWULAN'!N680</f>
        <v>17835000</v>
      </c>
      <c r="F685" s="89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72">
        <f t="shared" si="30"/>
        <v>0</v>
      </c>
      <c r="U685" s="59">
        <f t="shared" si="31"/>
        <v>17835000</v>
      </c>
      <c r="V685" s="57">
        <f t="shared" si="32"/>
        <v>0</v>
      </c>
    </row>
    <row r="686" spans="2:22" hidden="1">
      <c r="B686" s="82">
        <f>'PER TRIWULAN'!A681</f>
        <v>676</v>
      </c>
      <c r="C686" s="69" t="str">
        <f>'PER TRIWULAN'!I681</f>
        <v xml:space="preserve"> Tawangharjo </v>
      </c>
      <c r="D686" s="70" t="str">
        <f>'PER TRIWULAN'!B681</f>
        <v>SD NEGERI 3 JONO</v>
      </c>
      <c r="E686" s="71">
        <f>'PER TRIWULAN'!N681</f>
        <v>7830000</v>
      </c>
      <c r="F686" s="89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72">
        <f t="shared" si="30"/>
        <v>0</v>
      </c>
      <c r="U686" s="59">
        <f t="shared" si="31"/>
        <v>7830000</v>
      </c>
      <c r="V686" s="57">
        <f t="shared" si="32"/>
        <v>0</v>
      </c>
    </row>
    <row r="687" spans="2:22" hidden="1">
      <c r="B687" s="82">
        <f>'PER TRIWULAN'!A682</f>
        <v>677</v>
      </c>
      <c r="C687" s="69" t="str">
        <f>'PER TRIWULAN'!I682</f>
        <v xml:space="preserve"> Tawangharjo </v>
      </c>
      <c r="D687" s="70" t="str">
        <f>'PER TRIWULAN'!B682</f>
        <v>SD NEGERI 3 KEMADOHBATUR</v>
      </c>
      <c r="E687" s="71">
        <f>'PER TRIWULAN'!N682</f>
        <v>16530000</v>
      </c>
      <c r="F687" s="89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72">
        <f t="shared" si="30"/>
        <v>0</v>
      </c>
      <c r="U687" s="59">
        <f t="shared" si="31"/>
        <v>16530000</v>
      </c>
      <c r="V687" s="57">
        <f t="shared" si="32"/>
        <v>0</v>
      </c>
    </row>
    <row r="688" spans="2:22" hidden="1">
      <c r="B688" s="82">
        <f>'PER TRIWULAN'!A683</f>
        <v>678</v>
      </c>
      <c r="C688" s="69" t="str">
        <f>'PER TRIWULAN'!I683</f>
        <v xml:space="preserve"> Tawangharjo </v>
      </c>
      <c r="D688" s="70" t="str">
        <f>'PER TRIWULAN'!B683</f>
        <v>SD NEGERI 3 MAYAHAN</v>
      </c>
      <c r="E688" s="71">
        <f>'PER TRIWULAN'!N683</f>
        <v>20010000</v>
      </c>
      <c r="F688" s="89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72">
        <f t="shared" si="30"/>
        <v>0</v>
      </c>
      <c r="U688" s="59">
        <f t="shared" si="31"/>
        <v>20010000</v>
      </c>
      <c r="V688" s="57">
        <f t="shared" si="32"/>
        <v>0</v>
      </c>
    </row>
    <row r="689" spans="2:22" hidden="1">
      <c r="B689" s="82">
        <f>'PER TRIWULAN'!A684</f>
        <v>679</v>
      </c>
      <c r="C689" s="69" t="str">
        <f>'PER TRIWULAN'!I684</f>
        <v xml:space="preserve"> Tawangharjo </v>
      </c>
      <c r="D689" s="70" t="str">
        <f>'PER TRIWULAN'!B684</f>
        <v>SD NEGERI 3 PLOSOREJO</v>
      </c>
      <c r="E689" s="71">
        <f>'PER TRIWULAN'!N684</f>
        <v>31320000</v>
      </c>
      <c r="F689" s="89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72">
        <f t="shared" si="30"/>
        <v>0</v>
      </c>
      <c r="U689" s="59">
        <f t="shared" si="31"/>
        <v>31320000</v>
      </c>
      <c r="V689" s="57">
        <f t="shared" si="32"/>
        <v>0</v>
      </c>
    </row>
    <row r="690" spans="2:22" hidden="1">
      <c r="B690" s="82">
        <f>'PER TRIWULAN'!A685</f>
        <v>680</v>
      </c>
      <c r="C690" s="69" t="str">
        <f>'PER TRIWULAN'!I685</f>
        <v xml:space="preserve"> Tawangharjo </v>
      </c>
      <c r="D690" s="70" t="str">
        <f>'PER TRIWULAN'!B685</f>
        <v>SD NEGERI 3 POJOK</v>
      </c>
      <c r="E690" s="71">
        <f>'PER TRIWULAN'!N685</f>
        <v>17400000</v>
      </c>
      <c r="F690" s="89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72">
        <f t="shared" si="30"/>
        <v>0</v>
      </c>
      <c r="U690" s="59">
        <f t="shared" si="31"/>
        <v>17400000</v>
      </c>
      <c r="V690" s="57">
        <f t="shared" si="32"/>
        <v>0</v>
      </c>
    </row>
    <row r="691" spans="2:22" hidden="1">
      <c r="B691" s="82">
        <f>'PER TRIWULAN'!A686</f>
        <v>681</v>
      </c>
      <c r="C691" s="69" t="str">
        <f>'PER TRIWULAN'!I686</f>
        <v xml:space="preserve"> Tawangharjo </v>
      </c>
      <c r="D691" s="70" t="str">
        <f>'PER TRIWULAN'!B686</f>
        <v>SD NEGERI 3 SELO</v>
      </c>
      <c r="E691" s="71">
        <f>'PER TRIWULAN'!N686</f>
        <v>31900000</v>
      </c>
      <c r="F691" s="89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72">
        <f t="shared" si="30"/>
        <v>0</v>
      </c>
      <c r="U691" s="59">
        <f t="shared" si="31"/>
        <v>31900000</v>
      </c>
      <c r="V691" s="57">
        <f t="shared" si="32"/>
        <v>0</v>
      </c>
    </row>
    <row r="692" spans="2:22" hidden="1">
      <c r="B692" s="82">
        <f>'PER TRIWULAN'!A687</f>
        <v>682</v>
      </c>
      <c r="C692" s="69" t="str">
        <f>'PER TRIWULAN'!I687</f>
        <v xml:space="preserve"> Tawangharjo </v>
      </c>
      <c r="D692" s="70" t="str">
        <f>'PER TRIWULAN'!B687</f>
        <v>SD NEGERI 3 TARUB</v>
      </c>
      <c r="E692" s="71">
        <f>'PER TRIWULAN'!N687</f>
        <v>32045000</v>
      </c>
      <c r="F692" s="89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72">
        <f t="shared" si="30"/>
        <v>0</v>
      </c>
      <c r="U692" s="59" t="s">
        <v>1905</v>
      </c>
      <c r="V692" s="57">
        <f t="shared" si="32"/>
        <v>0</v>
      </c>
    </row>
    <row r="693" spans="2:22" hidden="1">
      <c r="B693" s="82">
        <f>'PER TRIWULAN'!A688</f>
        <v>683</v>
      </c>
      <c r="C693" s="69" t="str">
        <f>'PER TRIWULAN'!I688</f>
        <v xml:space="preserve"> Tawangharjo </v>
      </c>
      <c r="D693" s="70" t="str">
        <f>'PER TRIWULAN'!B688</f>
        <v>SD NEGERI 3 TAWANGHARJO</v>
      </c>
      <c r="E693" s="71">
        <f>'PER TRIWULAN'!N688</f>
        <v>28565000</v>
      </c>
      <c r="F693" s="89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72">
        <f t="shared" si="30"/>
        <v>0</v>
      </c>
      <c r="U693" s="59">
        <f t="shared" si="31"/>
        <v>28565000</v>
      </c>
      <c r="V693" s="57">
        <f t="shared" si="32"/>
        <v>0</v>
      </c>
    </row>
    <row r="694" spans="2:22" hidden="1">
      <c r="B694" s="82">
        <f>'PER TRIWULAN'!A689</f>
        <v>684</v>
      </c>
      <c r="C694" s="69" t="str">
        <f>'PER TRIWULAN'!I689</f>
        <v xml:space="preserve"> Tawangharjo </v>
      </c>
      <c r="D694" s="70" t="str">
        <f>'PER TRIWULAN'!B689</f>
        <v>SD NEGERI 4 JONO</v>
      </c>
      <c r="E694" s="71">
        <f>'PER TRIWULAN'!N689</f>
        <v>22475000</v>
      </c>
      <c r="F694" s="89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72">
        <f t="shared" si="30"/>
        <v>0</v>
      </c>
      <c r="U694" s="59">
        <f t="shared" si="31"/>
        <v>22475000</v>
      </c>
      <c r="V694" s="57">
        <f t="shared" si="32"/>
        <v>0</v>
      </c>
    </row>
    <row r="695" spans="2:22" hidden="1">
      <c r="B695" s="82">
        <f>'PER TRIWULAN'!A690</f>
        <v>685</v>
      </c>
      <c r="C695" s="69" t="str">
        <f>'PER TRIWULAN'!I690</f>
        <v xml:space="preserve"> Tawangharjo </v>
      </c>
      <c r="D695" s="70" t="str">
        <f>'PER TRIWULAN'!B690</f>
        <v>SD NEGERI 4 SELO</v>
      </c>
      <c r="E695" s="71">
        <f>'PER TRIWULAN'!N690</f>
        <v>7395000</v>
      </c>
      <c r="F695" s="89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72">
        <f t="shared" si="30"/>
        <v>0</v>
      </c>
      <c r="U695" s="59">
        <f t="shared" si="31"/>
        <v>7395000</v>
      </c>
      <c r="V695" s="57">
        <f t="shared" si="32"/>
        <v>0</v>
      </c>
    </row>
    <row r="696" spans="2:22" hidden="1">
      <c r="B696" s="82">
        <f>'PER TRIWULAN'!A691</f>
        <v>686</v>
      </c>
      <c r="C696" s="69" t="str">
        <f>'PER TRIWULAN'!I691</f>
        <v xml:space="preserve"> Tawangharjo </v>
      </c>
      <c r="D696" s="70" t="str">
        <f>'PER TRIWULAN'!B691</f>
        <v>SD NEGERI 2 TARUB</v>
      </c>
      <c r="E696" s="71">
        <f>'PER TRIWULAN'!N691</f>
        <v>34945000</v>
      </c>
      <c r="F696" s="89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72">
        <f t="shared" si="30"/>
        <v>0</v>
      </c>
      <c r="U696" s="59">
        <f t="shared" si="31"/>
        <v>34945000</v>
      </c>
      <c r="V696" s="57">
        <f t="shared" si="32"/>
        <v>0</v>
      </c>
    </row>
    <row r="697" spans="2:22" hidden="1">
      <c r="B697" s="82">
        <f>'PER TRIWULAN'!A692</f>
        <v>687</v>
      </c>
      <c r="C697" s="69" t="str">
        <f>'PER TRIWULAN'!I692</f>
        <v xml:space="preserve"> Tawangharjo </v>
      </c>
      <c r="D697" s="70" t="str">
        <f>'PER TRIWULAN'!B692</f>
        <v>SD NEGERI 3 GODAN</v>
      </c>
      <c r="E697" s="71">
        <f>'PER TRIWULAN'!N692</f>
        <v>21605000</v>
      </c>
      <c r="F697" s="89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72">
        <f t="shared" si="30"/>
        <v>0</v>
      </c>
      <c r="U697" s="59">
        <f t="shared" si="31"/>
        <v>21605000</v>
      </c>
      <c r="V697" s="57">
        <f t="shared" si="32"/>
        <v>0</v>
      </c>
    </row>
    <row r="698" spans="2:22" hidden="1">
      <c r="B698" s="82">
        <f>'PER TRIWULAN'!A693</f>
        <v>688</v>
      </c>
      <c r="C698" s="69" t="str">
        <f>'PER TRIWULAN'!I693</f>
        <v xml:space="preserve"> Tawangharjo </v>
      </c>
      <c r="D698" s="70" t="str">
        <f>'PER TRIWULAN'!B693</f>
        <v>SD NEGERI 4 GODAN</v>
      </c>
      <c r="E698" s="71">
        <f>'PER TRIWULAN'!N693</f>
        <v>20880000</v>
      </c>
      <c r="F698" s="89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72">
        <f t="shared" si="30"/>
        <v>0</v>
      </c>
      <c r="U698" s="59">
        <f t="shared" si="31"/>
        <v>20880000</v>
      </c>
      <c r="V698" s="57">
        <f t="shared" si="32"/>
        <v>0</v>
      </c>
    </row>
    <row r="699" spans="2:22" hidden="1">
      <c r="B699" s="82">
        <f>'PER TRIWULAN'!A694</f>
        <v>689</v>
      </c>
      <c r="C699" s="69" t="str">
        <f>'PER TRIWULAN'!I694</f>
        <v xml:space="preserve"> Tawangharjo </v>
      </c>
      <c r="D699" s="70" t="str">
        <f>'PER TRIWULAN'!B694</f>
        <v>SD NEGERI 2 KEMADOHBATUR</v>
      </c>
      <c r="E699" s="71">
        <f>'PER TRIWULAN'!N694</f>
        <v>27115000</v>
      </c>
      <c r="F699" s="89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72">
        <f t="shared" si="30"/>
        <v>0</v>
      </c>
      <c r="U699" s="59">
        <f t="shared" si="31"/>
        <v>27115000</v>
      </c>
      <c r="V699" s="57">
        <f t="shared" si="32"/>
        <v>0</v>
      </c>
    </row>
    <row r="700" spans="2:22" hidden="1">
      <c r="B700" s="82">
        <f>'PER TRIWULAN'!A695</f>
        <v>690</v>
      </c>
      <c r="C700" s="69" t="str">
        <f>'PER TRIWULAN'!I695</f>
        <v xml:space="preserve"> Tawangharjo </v>
      </c>
      <c r="D700" s="70" t="str">
        <f>'PER TRIWULAN'!B695</f>
        <v>SD NEGERI 1 POJOK</v>
      </c>
      <c r="E700" s="71">
        <f>'PER TRIWULAN'!N695</f>
        <v>19285000</v>
      </c>
      <c r="F700" s="89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72">
        <f t="shared" si="30"/>
        <v>0</v>
      </c>
      <c r="U700" s="59">
        <f t="shared" si="31"/>
        <v>19285000</v>
      </c>
      <c r="V700" s="57">
        <f t="shared" si="32"/>
        <v>0</v>
      </c>
    </row>
    <row r="701" spans="2:22" hidden="1">
      <c r="B701" s="82">
        <f>'PER TRIWULAN'!A696</f>
        <v>691</v>
      </c>
      <c r="C701" s="69" t="str">
        <f>'PER TRIWULAN'!I696</f>
        <v xml:space="preserve"> Tawangharjo </v>
      </c>
      <c r="D701" s="70" t="str">
        <f>'PER TRIWULAN'!B696</f>
        <v>SD NEGERI 2 PULONGRAMBE</v>
      </c>
      <c r="E701" s="71">
        <f>'PER TRIWULAN'!N696</f>
        <v>21750000</v>
      </c>
      <c r="F701" s="89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72">
        <f t="shared" si="30"/>
        <v>0</v>
      </c>
      <c r="U701" s="59">
        <f t="shared" si="31"/>
        <v>21750000</v>
      </c>
      <c r="V701" s="57">
        <f t="shared" si="32"/>
        <v>0</v>
      </c>
    </row>
    <row r="702" spans="2:22" hidden="1">
      <c r="B702" s="82">
        <f>'PER TRIWULAN'!A697</f>
        <v>692</v>
      </c>
      <c r="C702" s="69" t="str">
        <f>'PER TRIWULAN'!I697</f>
        <v xml:space="preserve"> Tegowanu </v>
      </c>
      <c r="D702" s="70" t="str">
        <f>'PER TRIWULAN'!B697</f>
        <v>SD NEGERI 1 CANGKRING</v>
      </c>
      <c r="E702" s="71">
        <f>'PER TRIWULAN'!N697</f>
        <v>33350000</v>
      </c>
      <c r="F702" s="89">
        <v>33350000</v>
      </c>
      <c r="G702" s="62"/>
      <c r="H702" s="62"/>
      <c r="I702" s="62">
        <v>7718500</v>
      </c>
      <c r="J702" s="62">
        <v>10465000</v>
      </c>
      <c r="K702" s="62">
        <v>2180700</v>
      </c>
      <c r="L702" s="62">
        <v>2953500</v>
      </c>
      <c r="M702" s="62">
        <v>2930000</v>
      </c>
      <c r="N702" s="62">
        <v>3800000</v>
      </c>
      <c r="O702" s="62">
        <v>1365000</v>
      </c>
      <c r="P702" s="62"/>
      <c r="Q702" s="62">
        <v>675000</v>
      </c>
      <c r="R702" s="62"/>
      <c r="S702" s="62"/>
      <c r="T702" s="72">
        <f t="shared" si="30"/>
        <v>32087700</v>
      </c>
      <c r="U702" s="59">
        <f t="shared" si="31"/>
        <v>0</v>
      </c>
      <c r="V702" s="57">
        <f t="shared" si="32"/>
        <v>1262300</v>
      </c>
    </row>
    <row r="703" spans="2:22" hidden="1">
      <c r="B703" s="82">
        <f>'PER TRIWULAN'!A698</f>
        <v>693</v>
      </c>
      <c r="C703" s="69" t="str">
        <f>'PER TRIWULAN'!I698</f>
        <v xml:space="preserve"> Tegowanu </v>
      </c>
      <c r="D703" s="70" t="str">
        <f>'PER TRIWULAN'!B698</f>
        <v>SD NEGERI 1 KEBONAGUNG</v>
      </c>
      <c r="E703" s="71">
        <f>'PER TRIWULAN'!N698</f>
        <v>21605000</v>
      </c>
      <c r="F703" s="89">
        <v>21605000</v>
      </c>
      <c r="G703" s="62"/>
      <c r="H703" s="62">
        <v>1500000</v>
      </c>
      <c r="I703" s="62">
        <v>2550000</v>
      </c>
      <c r="J703" s="62">
        <v>2310750</v>
      </c>
      <c r="K703" s="62">
        <v>1450000</v>
      </c>
      <c r="L703" s="62">
        <v>650000</v>
      </c>
      <c r="M703" s="62">
        <v>1850000</v>
      </c>
      <c r="N703" s="62">
        <v>2550000</v>
      </c>
      <c r="O703" s="62">
        <v>1500000</v>
      </c>
      <c r="P703" s="62">
        <v>1575000</v>
      </c>
      <c r="Q703" s="62">
        <v>1312500</v>
      </c>
      <c r="R703" s="62"/>
      <c r="S703" s="62">
        <v>2750000</v>
      </c>
      <c r="T703" s="72">
        <f t="shared" si="30"/>
        <v>19998250</v>
      </c>
      <c r="U703" s="59">
        <f t="shared" si="31"/>
        <v>0</v>
      </c>
      <c r="V703" s="57">
        <f t="shared" si="32"/>
        <v>1606750</v>
      </c>
    </row>
    <row r="704" spans="2:22" hidden="1">
      <c r="B704" s="82">
        <f>'PER TRIWULAN'!A699</f>
        <v>694</v>
      </c>
      <c r="C704" s="69" t="str">
        <f>'PER TRIWULAN'!I699</f>
        <v xml:space="preserve"> Tegowanu </v>
      </c>
      <c r="D704" s="70" t="str">
        <f>'PER TRIWULAN'!B699</f>
        <v>SD NEGERI 1 KEDUNGWUNGU</v>
      </c>
      <c r="E704" s="71">
        <f>'PER TRIWULAN'!N699</f>
        <v>25375000</v>
      </c>
      <c r="F704" s="89">
        <v>25375000</v>
      </c>
      <c r="G704" s="62"/>
      <c r="H704" s="62"/>
      <c r="I704" s="62">
        <v>1510000</v>
      </c>
      <c r="J704" s="62">
        <v>9636000</v>
      </c>
      <c r="K704" s="62">
        <v>8389000</v>
      </c>
      <c r="L704" s="62">
        <v>470042</v>
      </c>
      <c r="M704" s="62">
        <v>2611000</v>
      </c>
      <c r="N704" s="62">
        <v>1650000</v>
      </c>
      <c r="O704" s="62">
        <v>635500</v>
      </c>
      <c r="P704" s="62"/>
      <c r="Q704" s="62">
        <v>425000</v>
      </c>
      <c r="R704" s="62"/>
      <c r="S704" s="62"/>
      <c r="T704" s="72">
        <f t="shared" si="30"/>
        <v>25326542</v>
      </c>
      <c r="U704" s="59">
        <f t="shared" si="31"/>
        <v>0</v>
      </c>
      <c r="V704" s="57">
        <f t="shared" si="32"/>
        <v>48458</v>
      </c>
    </row>
    <row r="705" spans="2:22" hidden="1">
      <c r="B705" s="82">
        <f>'PER TRIWULAN'!A700</f>
        <v>695</v>
      </c>
      <c r="C705" s="69" t="str">
        <f>'PER TRIWULAN'!I700</f>
        <v xml:space="preserve"> Tegowanu </v>
      </c>
      <c r="D705" s="70" t="str">
        <f>'PER TRIWULAN'!B700</f>
        <v>SD NEGERI 1 KEJAWAN</v>
      </c>
      <c r="E705" s="71">
        <f>'PER TRIWULAN'!N700</f>
        <v>26825000</v>
      </c>
      <c r="F705" s="89">
        <v>26825000</v>
      </c>
      <c r="G705" s="62">
        <v>1331250</v>
      </c>
      <c r="H705" s="62">
        <v>140000</v>
      </c>
      <c r="I705" s="62">
        <v>2904300</v>
      </c>
      <c r="J705" s="62">
        <v>7780000</v>
      </c>
      <c r="K705" s="62">
        <v>3580000</v>
      </c>
      <c r="L705" s="62">
        <v>1220450</v>
      </c>
      <c r="M705" s="62">
        <v>1650000</v>
      </c>
      <c r="N705" s="62">
        <v>4650000</v>
      </c>
      <c r="O705" s="62">
        <v>1779000</v>
      </c>
      <c r="P705" s="62"/>
      <c r="Q705" s="62"/>
      <c r="R705" s="62">
        <v>1790000</v>
      </c>
      <c r="S705" s="62"/>
      <c r="T705" s="72">
        <f t="shared" si="30"/>
        <v>26825000</v>
      </c>
      <c r="U705" s="59">
        <f t="shared" si="31"/>
        <v>0</v>
      </c>
      <c r="V705" s="57">
        <f t="shared" si="32"/>
        <v>0</v>
      </c>
    </row>
    <row r="706" spans="2:22" hidden="1">
      <c r="B706" s="82">
        <f>'PER TRIWULAN'!A701</f>
        <v>696</v>
      </c>
      <c r="C706" s="69" t="str">
        <f>'PER TRIWULAN'!I701</f>
        <v xml:space="preserve"> Tegowanu </v>
      </c>
      <c r="D706" s="70" t="str">
        <f>'PER TRIWULAN'!B701</f>
        <v>SD NEGERI 1 MANGUNSARI</v>
      </c>
      <c r="E706" s="71">
        <f>'PER TRIWULAN'!N701</f>
        <v>16530000</v>
      </c>
      <c r="F706" s="146">
        <v>16530000</v>
      </c>
      <c r="G706" s="146">
        <v>284000</v>
      </c>
      <c r="H706" s="146"/>
      <c r="I706" s="146">
        <v>1173000</v>
      </c>
      <c r="J706" s="146">
        <v>6071000</v>
      </c>
      <c r="K706" s="146">
        <v>1889400</v>
      </c>
      <c r="L706" s="146">
        <v>450001</v>
      </c>
      <c r="M706" s="146">
        <v>390000</v>
      </c>
      <c r="N706" s="146">
        <v>3000000</v>
      </c>
      <c r="O706" s="146"/>
      <c r="P706" s="146"/>
      <c r="Q706" s="146">
        <v>240000</v>
      </c>
      <c r="R706" s="146">
        <v>3034250</v>
      </c>
      <c r="S706" s="146"/>
      <c r="T706" s="136">
        <f t="shared" si="30"/>
        <v>16531651</v>
      </c>
      <c r="U706" s="134">
        <f t="shared" si="31"/>
        <v>0</v>
      </c>
      <c r="V706" s="168">
        <f t="shared" si="32"/>
        <v>-1651</v>
      </c>
    </row>
    <row r="707" spans="2:22" hidden="1">
      <c r="B707" s="82">
        <f>'PER TRIWULAN'!A702</f>
        <v>697</v>
      </c>
      <c r="C707" s="69" t="str">
        <f>'PER TRIWULAN'!I702</f>
        <v xml:space="preserve"> Tegowanu </v>
      </c>
      <c r="D707" s="70" t="str">
        <f>'PER TRIWULAN'!B702</f>
        <v>SD NEGERI 1 MEDANI</v>
      </c>
      <c r="E707" s="71">
        <f>'PER TRIWULAN'!N702</f>
        <v>27405000</v>
      </c>
      <c r="F707" s="89">
        <v>27405000</v>
      </c>
      <c r="G707" s="62">
        <v>419500</v>
      </c>
      <c r="H707" s="62"/>
      <c r="I707" s="62">
        <v>6031350</v>
      </c>
      <c r="J707" s="62">
        <v>10874260</v>
      </c>
      <c r="K707" s="62">
        <v>1279900</v>
      </c>
      <c r="L707" s="62">
        <v>286040</v>
      </c>
      <c r="M707" s="62">
        <v>272000</v>
      </c>
      <c r="N707" s="62">
        <v>4800000</v>
      </c>
      <c r="O707" s="62">
        <v>704200</v>
      </c>
      <c r="P707" s="62"/>
      <c r="Q707" s="62">
        <v>1200000</v>
      </c>
      <c r="R707" s="62"/>
      <c r="S707" s="62">
        <v>1632750</v>
      </c>
      <c r="T707" s="72">
        <f t="shared" si="30"/>
        <v>27500000</v>
      </c>
      <c r="U707" s="59">
        <f t="shared" si="31"/>
        <v>0</v>
      </c>
      <c r="V707" s="57">
        <f t="shared" si="32"/>
        <v>-95000</v>
      </c>
    </row>
    <row r="708" spans="2:22" hidden="1">
      <c r="B708" s="82">
        <f>'PER TRIWULAN'!A703</f>
        <v>698</v>
      </c>
      <c r="C708" s="69" t="str">
        <f>'PER TRIWULAN'!I703</f>
        <v xml:space="preserve"> Tegowanu </v>
      </c>
      <c r="D708" s="70" t="str">
        <f>'PER TRIWULAN'!B703</f>
        <v>SD NEGERI 1 SUKOREJO</v>
      </c>
      <c r="E708" s="71">
        <f>'PER TRIWULAN'!N703</f>
        <v>22910000</v>
      </c>
      <c r="F708" s="89">
        <v>22910000</v>
      </c>
      <c r="G708" s="62">
        <v>1162500</v>
      </c>
      <c r="H708" s="62"/>
      <c r="I708" s="62"/>
      <c r="J708" s="62">
        <v>5121200</v>
      </c>
      <c r="K708" s="62">
        <v>610800</v>
      </c>
      <c r="L708" s="62"/>
      <c r="M708" s="62">
        <v>3987500</v>
      </c>
      <c r="N708" s="62">
        <v>3300000</v>
      </c>
      <c r="O708" s="62">
        <v>395000</v>
      </c>
      <c r="P708" s="62"/>
      <c r="Q708" s="62">
        <v>394300</v>
      </c>
      <c r="R708" s="62"/>
      <c r="S708" s="62">
        <v>7860800</v>
      </c>
      <c r="T708" s="72">
        <f t="shared" si="30"/>
        <v>22832100</v>
      </c>
      <c r="U708" s="59">
        <f t="shared" si="31"/>
        <v>0</v>
      </c>
      <c r="V708" s="57">
        <f t="shared" si="32"/>
        <v>77900</v>
      </c>
    </row>
    <row r="709" spans="2:22" hidden="1">
      <c r="B709" s="82">
        <f>'PER TRIWULAN'!A704</f>
        <v>699</v>
      </c>
      <c r="C709" s="69" t="str">
        <f>'PER TRIWULAN'!I704</f>
        <v xml:space="preserve"> Tegowanu </v>
      </c>
      <c r="D709" s="70" t="str">
        <f>'PER TRIWULAN'!B704</f>
        <v>SD NEGERI 1 TAJEMSARI</v>
      </c>
      <c r="E709" s="71">
        <f>'PER TRIWULAN'!N704</f>
        <v>26245000</v>
      </c>
      <c r="F709" s="89">
        <v>26245000</v>
      </c>
      <c r="G709" s="62">
        <v>720500</v>
      </c>
      <c r="H709" s="62"/>
      <c r="I709" s="62">
        <v>4257500</v>
      </c>
      <c r="J709" s="62">
        <v>6569500</v>
      </c>
      <c r="K709" s="62">
        <v>6485000</v>
      </c>
      <c r="L709" s="62">
        <v>324384</v>
      </c>
      <c r="M709" s="62"/>
      <c r="N709" s="62">
        <v>5700000</v>
      </c>
      <c r="O709" s="62">
        <v>1234400</v>
      </c>
      <c r="P709" s="62"/>
      <c r="Q709" s="62"/>
      <c r="R709" s="62"/>
      <c r="S709" s="62">
        <v>858500</v>
      </c>
      <c r="T709" s="72">
        <f t="shared" si="30"/>
        <v>26149784</v>
      </c>
      <c r="U709" s="59">
        <f t="shared" si="31"/>
        <v>0</v>
      </c>
      <c r="V709" s="57">
        <f t="shared" si="32"/>
        <v>95216</v>
      </c>
    </row>
    <row r="710" spans="2:22" hidden="1">
      <c r="B710" s="82">
        <f>'PER TRIWULAN'!A705</f>
        <v>700</v>
      </c>
      <c r="C710" s="69" t="str">
        <f>'PER TRIWULAN'!I705</f>
        <v xml:space="preserve"> Tegowanu </v>
      </c>
      <c r="D710" s="70" t="str">
        <f>'PER TRIWULAN'!B705</f>
        <v>SD NEGERI 1 TEGOWANUKULON</v>
      </c>
      <c r="E710" s="71">
        <f>'PER TRIWULAN'!N705</f>
        <v>24505000</v>
      </c>
      <c r="F710" s="89">
        <v>24505000</v>
      </c>
      <c r="G710" s="62"/>
      <c r="H710" s="62"/>
      <c r="I710" s="62">
        <v>3399500</v>
      </c>
      <c r="J710" s="62">
        <v>2040000</v>
      </c>
      <c r="K710" s="62">
        <v>2465000</v>
      </c>
      <c r="L710" s="62">
        <v>1841500</v>
      </c>
      <c r="M710" s="62">
        <v>750000</v>
      </c>
      <c r="N710" s="62">
        <v>2750000</v>
      </c>
      <c r="O710" s="62">
        <v>3299000</v>
      </c>
      <c r="P710" s="62"/>
      <c r="Q710" s="62">
        <v>300000</v>
      </c>
      <c r="R710" s="62"/>
      <c r="S710" s="62">
        <v>7660000</v>
      </c>
      <c r="T710" s="72">
        <f t="shared" si="30"/>
        <v>24505000</v>
      </c>
      <c r="U710" s="59">
        <f t="shared" si="31"/>
        <v>0</v>
      </c>
      <c r="V710" s="57">
        <f t="shared" si="32"/>
        <v>0</v>
      </c>
    </row>
    <row r="711" spans="2:22" hidden="1">
      <c r="B711" s="82">
        <f>'PER TRIWULAN'!A706</f>
        <v>701</v>
      </c>
      <c r="C711" s="69" t="str">
        <f>'PER TRIWULAN'!I706</f>
        <v xml:space="preserve"> Tegowanu </v>
      </c>
      <c r="D711" s="70" t="str">
        <f>'PER TRIWULAN'!B706</f>
        <v>SD NEGERI 2 KARANGPASAR</v>
      </c>
      <c r="E711" s="71">
        <f>'PER TRIWULAN'!N706</f>
        <v>27695000</v>
      </c>
      <c r="F711" s="89">
        <v>27695000</v>
      </c>
      <c r="G711" s="62">
        <v>239500</v>
      </c>
      <c r="H711" s="62"/>
      <c r="I711" s="62">
        <v>2927500</v>
      </c>
      <c r="J711" s="62">
        <v>5959000</v>
      </c>
      <c r="K711" s="62">
        <v>3494600</v>
      </c>
      <c r="L711" s="62">
        <v>219700</v>
      </c>
      <c r="M711" s="62">
        <v>5509000</v>
      </c>
      <c r="N711" s="62">
        <v>4950000</v>
      </c>
      <c r="O711" s="62">
        <v>515700</v>
      </c>
      <c r="P711" s="62"/>
      <c r="Q711" s="62">
        <v>305000</v>
      </c>
      <c r="R711" s="62">
        <v>1075000</v>
      </c>
      <c r="S711" s="62">
        <v>2500000</v>
      </c>
      <c r="T711" s="72">
        <f t="shared" si="30"/>
        <v>27695000</v>
      </c>
      <c r="U711" s="59">
        <f t="shared" si="31"/>
        <v>0</v>
      </c>
      <c r="V711" s="57">
        <f t="shared" si="32"/>
        <v>0</v>
      </c>
    </row>
    <row r="712" spans="2:22" hidden="1">
      <c r="B712" s="82">
        <f>'PER TRIWULAN'!A707</f>
        <v>702</v>
      </c>
      <c r="C712" s="69" t="str">
        <f>'PER TRIWULAN'!I707</f>
        <v xml:space="preserve"> Tegowanu </v>
      </c>
      <c r="D712" s="70" t="str">
        <f>'PER TRIWULAN'!B707</f>
        <v>SD NEGERI 2 SUKOREJO</v>
      </c>
      <c r="E712" s="71">
        <f>'PER TRIWULAN'!N707</f>
        <v>18560000</v>
      </c>
      <c r="F712" s="89">
        <v>18560000</v>
      </c>
      <c r="G712" s="62">
        <v>175000</v>
      </c>
      <c r="H712" s="62"/>
      <c r="I712" s="62">
        <v>4309800</v>
      </c>
      <c r="J712" s="62">
        <v>7250000</v>
      </c>
      <c r="K712" s="62">
        <v>3659050</v>
      </c>
      <c r="L712" s="62">
        <v>680080</v>
      </c>
      <c r="M712" s="62">
        <v>31000</v>
      </c>
      <c r="N712" s="62">
        <v>750000</v>
      </c>
      <c r="O712" s="62">
        <v>395600</v>
      </c>
      <c r="P712" s="62"/>
      <c r="Q712" s="62">
        <v>897500</v>
      </c>
      <c r="R712" s="62">
        <v>413500</v>
      </c>
      <c r="S712" s="62"/>
      <c r="T712" s="72">
        <f t="shared" si="30"/>
        <v>18561530</v>
      </c>
      <c r="U712" s="59">
        <f t="shared" si="31"/>
        <v>0</v>
      </c>
      <c r="V712" s="57">
        <f t="shared" si="32"/>
        <v>-1530</v>
      </c>
    </row>
    <row r="713" spans="2:22" hidden="1">
      <c r="B713" s="82">
        <f>'PER TRIWULAN'!A708</f>
        <v>703</v>
      </c>
      <c r="C713" s="69" t="str">
        <f>'PER TRIWULAN'!I708</f>
        <v xml:space="preserve"> Tegowanu </v>
      </c>
      <c r="D713" s="70" t="str">
        <f>'PER TRIWULAN'!B708</f>
        <v>SD NEGERI 2 TAJEMSARI</v>
      </c>
      <c r="E713" s="71">
        <f>'PER TRIWULAN'!N708</f>
        <v>16530000</v>
      </c>
      <c r="F713" s="89">
        <v>16530000</v>
      </c>
      <c r="G713" s="62"/>
      <c r="H713" s="62"/>
      <c r="I713" s="62">
        <v>1803800</v>
      </c>
      <c r="J713" s="62">
        <v>6472500</v>
      </c>
      <c r="K713" s="62">
        <v>3045250</v>
      </c>
      <c r="L713" s="62">
        <v>492750</v>
      </c>
      <c r="M713" s="62">
        <v>1030500</v>
      </c>
      <c r="N713" s="62">
        <v>2730000</v>
      </c>
      <c r="O713" s="62">
        <v>955200</v>
      </c>
      <c r="P713" s="62"/>
      <c r="Q713" s="62"/>
      <c r="R713" s="62"/>
      <c r="S713" s="62"/>
      <c r="T713" s="72">
        <f t="shared" si="30"/>
        <v>16530000</v>
      </c>
      <c r="U713" s="59">
        <f t="shared" si="31"/>
        <v>0</v>
      </c>
      <c r="V713" s="57">
        <f t="shared" si="32"/>
        <v>0</v>
      </c>
    </row>
    <row r="714" spans="2:22" hidden="1">
      <c r="B714" s="82">
        <f>'PER TRIWULAN'!A709</f>
        <v>704</v>
      </c>
      <c r="C714" s="69" t="str">
        <f>'PER TRIWULAN'!I709</f>
        <v xml:space="preserve"> Tegowanu </v>
      </c>
      <c r="D714" s="70" t="str">
        <f>'PER TRIWULAN'!B709</f>
        <v>SD NEGERI 2 TEGOWANUWETAN</v>
      </c>
      <c r="E714" s="71">
        <f>'PER TRIWULAN'!N709</f>
        <v>21315000</v>
      </c>
      <c r="F714" s="89">
        <v>21315000</v>
      </c>
      <c r="G714" s="62">
        <v>505000</v>
      </c>
      <c r="H714" s="62"/>
      <c r="I714" s="62">
        <v>5612750</v>
      </c>
      <c r="J714" s="62">
        <v>3336900</v>
      </c>
      <c r="K714" s="62">
        <v>4919100</v>
      </c>
      <c r="L714" s="62">
        <v>560015</v>
      </c>
      <c r="M714" s="62">
        <v>115000</v>
      </c>
      <c r="N714" s="62">
        <v>5200000</v>
      </c>
      <c r="O714" s="62">
        <v>617400</v>
      </c>
      <c r="P714" s="62"/>
      <c r="Q714" s="62"/>
      <c r="R714" s="62">
        <v>530000</v>
      </c>
      <c r="S714" s="62"/>
      <c r="T714" s="72">
        <f t="shared" si="30"/>
        <v>21396165</v>
      </c>
      <c r="U714" s="59">
        <f t="shared" si="31"/>
        <v>0</v>
      </c>
      <c r="V714" s="57">
        <f t="shared" si="32"/>
        <v>-81165</v>
      </c>
    </row>
    <row r="715" spans="2:22" hidden="1">
      <c r="B715" s="82">
        <f>'PER TRIWULAN'!A710</f>
        <v>705</v>
      </c>
      <c r="C715" s="69" t="str">
        <f>'PER TRIWULAN'!I710</f>
        <v xml:space="preserve"> Tegowanu </v>
      </c>
      <c r="D715" s="70" t="str">
        <f>'PER TRIWULAN'!B710</f>
        <v>SD NEGERI 2 TEGOWANUKULON</v>
      </c>
      <c r="E715" s="71">
        <f>'PER TRIWULAN'!N710</f>
        <v>21895000</v>
      </c>
      <c r="F715" s="89">
        <v>21895000</v>
      </c>
      <c r="G715" s="62"/>
      <c r="H715" s="62"/>
      <c r="I715" s="62">
        <v>1332500</v>
      </c>
      <c r="J715" s="62">
        <v>11600000</v>
      </c>
      <c r="K715" s="62">
        <v>4775000</v>
      </c>
      <c r="L715" s="62">
        <v>262500</v>
      </c>
      <c r="M715" s="62"/>
      <c r="N715" s="62">
        <v>2400000</v>
      </c>
      <c r="O715" s="62">
        <v>1275000</v>
      </c>
      <c r="P715" s="62"/>
      <c r="Q715" s="62">
        <v>250000</v>
      </c>
      <c r="R715" s="62"/>
      <c r="S715" s="62"/>
      <c r="T715" s="72">
        <f t="shared" si="30"/>
        <v>21895000</v>
      </c>
      <c r="U715" s="59">
        <f t="shared" si="31"/>
        <v>0</v>
      </c>
      <c r="V715" s="57">
        <f t="shared" si="32"/>
        <v>0</v>
      </c>
    </row>
    <row r="716" spans="2:22" hidden="1">
      <c r="B716" s="82">
        <f>'PER TRIWULAN'!A711</f>
        <v>706</v>
      </c>
      <c r="C716" s="69" t="str">
        <f>'PER TRIWULAN'!I711</f>
        <v xml:space="preserve"> Tegowanu </v>
      </c>
      <c r="D716" s="70" t="str">
        <f>'PER TRIWULAN'!B711</f>
        <v>SD NEGERI 2 TLOGOREJO</v>
      </c>
      <c r="E716" s="71">
        <f>'PER TRIWULAN'!N711</f>
        <v>15805000</v>
      </c>
      <c r="F716" s="89">
        <v>15805000</v>
      </c>
      <c r="G716" s="62">
        <v>449500</v>
      </c>
      <c r="H716" s="62"/>
      <c r="I716" s="62">
        <v>2171600</v>
      </c>
      <c r="J716" s="62">
        <v>5526000</v>
      </c>
      <c r="K716" s="62">
        <v>2612550</v>
      </c>
      <c r="L716" s="62">
        <v>1283650</v>
      </c>
      <c r="M716" s="62">
        <v>251500</v>
      </c>
      <c r="N716" s="62">
        <v>2175000</v>
      </c>
      <c r="O716" s="62">
        <v>635200</v>
      </c>
      <c r="P716" s="62"/>
      <c r="Q716" s="62">
        <v>700000</v>
      </c>
      <c r="R716" s="62"/>
      <c r="S716" s="62"/>
      <c r="T716" s="72">
        <f t="shared" ref="T716:T779" si="33">SUM(G716:S716)</f>
        <v>15805000</v>
      </c>
      <c r="U716" s="59">
        <f t="shared" ref="U716:U779" si="34">E716-F716</f>
        <v>0</v>
      </c>
      <c r="V716" s="57">
        <f t="shared" ref="V716:V779" si="35">F716-T716</f>
        <v>0</v>
      </c>
    </row>
    <row r="717" spans="2:22" hidden="1">
      <c r="B717" s="82">
        <f>'PER TRIWULAN'!A712</f>
        <v>707</v>
      </c>
      <c r="C717" s="69" t="str">
        <f>'PER TRIWULAN'!I712</f>
        <v xml:space="preserve"> Tegowanu </v>
      </c>
      <c r="D717" s="70" t="str">
        <f>'PER TRIWULAN'!B712</f>
        <v>SD NEGERI 2 TUNJUNGHARJO</v>
      </c>
      <c r="E717" s="71">
        <f>'PER TRIWULAN'!N712</f>
        <v>37410000</v>
      </c>
      <c r="F717" s="89">
        <v>37410000</v>
      </c>
      <c r="G717" s="62">
        <v>2637000</v>
      </c>
      <c r="H717" s="62"/>
      <c r="I717" s="62">
        <v>8544500</v>
      </c>
      <c r="J717" s="62">
        <v>3827500</v>
      </c>
      <c r="K717" s="62">
        <v>1267000</v>
      </c>
      <c r="L717" s="62">
        <v>8111300</v>
      </c>
      <c r="M717" s="62">
        <v>8651000</v>
      </c>
      <c r="N717" s="62">
        <v>4050000</v>
      </c>
      <c r="O717" s="62"/>
      <c r="P717" s="62"/>
      <c r="Q717" s="62">
        <v>300000</v>
      </c>
      <c r="R717" s="62">
        <v>124000</v>
      </c>
      <c r="S717" s="62"/>
      <c r="T717" s="72">
        <f t="shared" si="33"/>
        <v>37512300</v>
      </c>
      <c r="U717" s="59">
        <f t="shared" si="34"/>
        <v>0</v>
      </c>
      <c r="V717" s="57">
        <f t="shared" si="35"/>
        <v>-102300</v>
      </c>
    </row>
    <row r="718" spans="2:22" hidden="1">
      <c r="B718" s="82">
        <f>'PER TRIWULAN'!A713</f>
        <v>708</v>
      </c>
      <c r="C718" s="69" t="str">
        <f>'PER TRIWULAN'!I713</f>
        <v xml:space="preserve"> Tegowanu </v>
      </c>
      <c r="D718" s="70" t="str">
        <f>'PER TRIWULAN'!B713</f>
        <v>SD NEGERI 3 KEBONAGUNG</v>
      </c>
      <c r="E718" s="71">
        <f>'PER TRIWULAN'!N713</f>
        <v>23345000</v>
      </c>
      <c r="F718" s="89">
        <v>23345000</v>
      </c>
      <c r="G718" s="62">
        <v>1218750</v>
      </c>
      <c r="H718" s="62"/>
      <c r="I718" s="62">
        <v>2884800</v>
      </c>
      <c r="J718" s="62">
        <v>5699825</v>
      </c>
      <c r="K718" s="62">
        <v>3569500</v>
      </c>
      <c r="L718" s="62">
        <v>835000</v>
      </c>
      <c r="M718" s="62">
        <v>298500</v>
      </c>
      <c r="N718" s="62">
        <v>5764000</v>
      </c>
      <c r="O718" s="62">
        <v>1239800</v>
      </c>
      <c r="P718" s="62"/>
      <c r="Q718" s="62">
        <v>930000</v>
      </c>
      <c r="R718" s="62">
        <v>158000</v>
      </c>
      <c r="S718" s="62">
        <v>801500</v>
      </c>
      <c r="T718" s="72">
        <f t="shared" si="33"/>
        <v>23399675</v>
      </c>
      <c r="U718" s="59">
        <f t="shared" si="34"/>
        <v>0</v>
      </c>
      <c r="V718" s="57">
        <f t="shared" si="35"/>
        <v>-54675</v>
      </c>
    </row>
    <row r="719" spans="2:22" hidden="1">
      <c r="B719" s="82">
        <f>'PER TRIWULAN'!A714</f>
        <v>709</v>
      </c>
      <c r="C719" s="69" t="str">
        <f>'PER TRIWULAN'!I714</f>
        <v xml:space="preserve"> Tegowanu </v>
      </c>
      <c r="D719" s="70" t="str">
        <f>'PER TRIWULAN'!B714</f>
        <v>SD NEGERI 3 TEGOWANUWETAN</v>
      </c>
      <c r="E719" s="71">
        <f>'PER TRIWULAN'!N714</f>
        <v>29870000</v>
      </c>
      <c r="F719" s="89">
        <v>29870000</v>
      </c>
      <c r="G719" s="62"/>
      <c r="H719" s="62"/>
      <c r="I719" s="62"/>
      <c r="J719" s="62">
        <v>12644000</v>
      </c>
      <c r="K719" s="62">
        <v>6787000</v>
      </c>
      <c r="L719" s="62">
        <v>149624</v>
      </c>
      <c r="M719" s="62">
        <v>537800</v>
      </c>
      <c r="N719" s="62">
        <v>10944800</v>
      </c>
      <c r="O719" s="62">
        <v>750000</v>
      </c>
      <c r="P719" s="62"/>
      <c r="Q719" s="62"/>
      <c r="R719" s="62"/>
      <c r="S719" s="62"/>
      <c r="T719" s="72">
        <f t="shared" si="33"/>
        <v>31813224</v>
      </c>
      <c r="U719" s="59">
        <f t="shared" si="34"/>
        <v>0</v>
      </c>
      <c r="V719" s="57">
        <f t="shared" si="35"/>
        <v>-1943224</v>
      </c>
    </row>
    <row r="720" spans="2:22" hidden="1">
      <c r="B720" s="82">
        <f>'PER TRIWULAN'!A715</f>
        <v>710</v>
      </c>
      <c r="C720" s="69" t="str">
        <f>'PER TRIWULAN'!I715</f>
        <v xml:space="preserve"> Tegowanu </v>
      </c>
      <c r="D720" s="70" t="str">
        <f>'PER TRIWULAN'!B715</f>
        <v>SD NEGERI 3 TEGOWANUKULON</v>
      </c>
      <c r="E720" s="71">
        <f>'PER TRIWULAN'!N715</f>
        <v>22620000</v>
      </c>
      <c r="F720" s="89">
        <v>22620000</v>
      </c>
      <c r="G720" s="62"/>
      <c r="H720" s="62"/>
      <c r="I720" s="62">
        <v>5181000</v>
      </c>
      <c r="J720" s="62">
        <v>5050200</v>
      </c>
      <c r="K720" s="62">
        <v>2547200</v>
      </c>
      <c r="L720" s="62">
        <v>4950000</v>
      </c>
      <c r="M720" s="62">
        <v>362000</v>
      </c>
      <c r="N720" s="62">
        <v>2826500</v>
      </c>
      <c r="O720" s="62">
        <v>877600</v>
      </c>
      <c r="P720" s="62"/>
      <c r="Q720" s="62">
        <v>100000</v>
      </c>
      <c r="R720" s="62"/>
      <c r="S720" s="62">
        <v>725500</v>
      </c>
      <c r="T720" s="72">
        <f t="shared" si="33"/>
        <v>22620000</v>
      </c>
      <c r="U720" s="59">
        <f t="shared" si="34"/>
        <v>0</v>
      </c>
      <c r="V720" s="57">
        <f t="shared" si="35"/>
        <v>0</v>
      </c>
    </row>
    <row r="721" spans="2:22" hidden="1">
      <c r="B721" s="82">
        <f>'PER TRIWULAN'!A716</f>
        <v>711</v>
      </c>
      <c r="C721" s="69" t="str">
        <f>'PER TRIWULAN'!I716</f>
        <v xml:space="preserve"> Tegowanu </v>
      </c>
      <c r="D721" s="70" t="str">
        <f>'PER TRIWULAN'!B716</f>
        <v>SD NEGERI 3 TLOGOREJO</v>
      </c>
      <c r="E721" s="71">
        <f>'PER TRIWULAN'!N716</f>
        <v>27405000</v>
      </c>
      <c r="F721" s="89">
        <v>27405000</v>
      </c>
      <c r="G721" s="62">
        <v>2329750</v>
      </c>
      <c r="H721" s="62">
        <v>529000</v>
      </c>
      <c r="I721" s="62">
        <v>2363100</v>
      </c>
      <c r="J721" s="62">
        <v>6090000</v>
      </c>
      <c r="K721" s="62">
        <v>5181445</v>
      </c>
      <c r="L721" s="62">
        <v>376343</v>
      </c>
      <c r="M721" s="62">
        <v>2098500</v>
      </c>
      <c r="N721" s="62">
        <v>4212500</v>
      </c>
      <c r="O721" s="62">
        <v>2585200</v>
      </c>
      <c r="P721" s="62"/>
      <c r="Q721" s="62">
        <v>1700000</v>
      </c>
      <c r="R721" s="62">
        <v>570000</v>
      </c>
      <c r="S721" s="62"/>
      <c r="T721" s="72">
        <f t="shared" si="33"/>
        <v>28035838</v>
      </c>
      <c r="U721" s="59">
        <f t="shared" si="34"/>
        <v>0</v>
      </c>
      <c r="V721" s="57">
        <f t="shared" si="35"/>
        <v>-630838</v>
      </c>
    </row>
    <row r="722" spans="2:22" hidden="1">
      <c r="B722" s="82">
        <f>'PER TRIWULAN'!A717</f>
        <v>712</v>
      </c>
      <c r="C722" s="69" t="str">
        <f>'PER TRIWULAN'!I717</f>
        <v xml:space="preserve"> Tegowanu </v>
      </c>
      <c r="D722" s="70" t="str">
        <f>'PER TRIWULAN'!B717</f>
        <v>SD NEGERI GEBANGAN</v>
      </c>
      <c r="E722" s="71">
        <f>'PER TRIWULAN'!N717</f>
        <v>14935000</v>
      </c>
      <c r="F722" s="89">
        <v>14935000</v>
      </c>
      <c r="G722" s="62">
        <v>175000</v>
      </c>
      <c r="H722" s="62"/>
      <c r="I722" s="62">
        <v>1158500</v>
      </c>
      <c r="J722" s="62">
        <v>1840500</v>
      </c>
      <c r="K722" s="62">
        <v>4006600</v>
      </c>
      <c r="L722" s="62">
        <v>64500</v>
      </c>
      <c r="M722" s="62">
        <v>1280000</v>
      </c>
      <c r="N722" s="62">
        <v>2800000</v>
      </c>
      <c r="O722" s="62">
        <v>278400</v>
      </c>
      <c r="P722" s="62"/>
      <c r="Q722" s="62">
        <v>600000</v>
      </c>
      <c r="R722" s="62"/>
      <c r="S722" s="62">
        <v>2731500</v>
      </c>
      <c r="T722" s="72">
        <f t="shared" si="33"/>
        <v>14935000</v>
      </c>
      <c r="U722" s="59">
        <f t="shared" si="34"/>
        <v>0</v>
      </c>
      <c r="V722" s="57">
        <f t="shared" si="35"/>
        <v>0</v>
      </c>
    </row>
    <row r="723" spans="2:22" hidden="1">
      <c r="B723" s="82">
        <f>'PER TRIWULAN'!A718</f>
        <v>713</v>
      </c>
      <c r="C723" s="69" t="str">
        <f>'PER TRIWULAN'!I718</f>
        <v xml:space="preserve"> Tegowanu </v>
      </c>
      <c r="D723" s="70" t="str">
        <f>'PER TRIWULAN'!B718</f>
        <v>SD NEGERI I TEGOWANUWETAN</v>
      </c>
      <c r="E723" s="71">
        <f>'PER TRIWULAN'!N718</f>
        <v>24070000</v>
      </c>
      <c r="F723" s="89">
        <v>24070000</v>
      </c>
      <c r="G723" s="62"/>
      <c r="H723" s="62"/>
      <c r="I723" s="62">
        <v>3399500</v>
      </c>
      <c r="J723" s="62">
        <v>2040000</v>
      </c>
      <c r="K723" s="62">
        <v>2030000</v>
      </c>
      <c r="L723" s="62">
        <v>1841500</v>
      </c>
      <c r="M723" s="62">
        <v>750000</v>
      </c>
      <c r="N723" s="62">
        <v>2750000</v>
      </c>
      <c r="O723" s="62">
        <v>3299000</v>
      </c>
      <c r="P723" s="62"/>
      <c r="Q723" s="62">
        <v>300000</v>
      </c>
      <c r="R723" s="62"/>
      <c r="S723" s="62">
        <v>7660000</v>
      </c>
      <c r="T723" s="72">
        <f t="shared" si="33"/>
        <v>24070000</v>
      </c>
      <c r="U723" s="59">
        <f t="shared" si="34"/>
        <v>0</v>
      </c>
      <c r="V723" s="57">
        <f t="shared" si="35"/>
        <v>0</v>
      </c>
    </row>
    <row r="724" spans="2:22" hidden="1">
      <c r="B724" s="82">
        <f>'PER TRIWULAN'!A719</f>
        <v>714</v>
      </c>
      <c r="C724" s="69" t="str">
        <f>'PER TRIWULAN'!I719</f>
        <v xml:space="preserve"> Tegowanu </v>
      </c>
      <c r="D724" s="70" t="str">
        <f>'PER TRIWULAN'!B719</f>
        <v>SD NEGERI TANJUNGHARJO</v>
      </c>
      <c r="E724" s="71">
        <f>'PER TRIWULAN'!N719</f>
        <v>37700000</v>
      </c>
      <c r="F724" s="146">
        <v>37700000</v>
      </c>
      <c r="G724" s="146"/>
      <c r="H724" s="146"/>
      <c r="I724" s="146">
        <v>7116400</v>
      </c>
      <c r="J724" s="146">
        <v>14275000</v>
      </c>
      <c r="K724" s="146">
        <v>2143600</v>
      </c>
      <c r="L724" s="146">
        <v>48500</v>
      </c>
      <c r="M724" s="146">
        <v>7236500</v>
      </c>
      <c r="N724" s="146">
        <v>5700000</v>
      </c>
      <c r="O724" s="146"/>
      <c r="P724" s="146"/>
      <c r="Q724" s="146">
        <v>510000</v>
      </c>
      <c r="R724" s="146">
        <v>500000</v>
      </c>
      <c r="S724" s="146"/>
      <c r="T724" s="136">
        <f t="shared" si="33"/>
        <v>37530000</v>
      </c>
      <c r="U724" s="134">
        <f t="shared" si="34"/>
        <v>0</v>
      </c>
      <c r="V724" s="168">
        <f t="shared" si="35"/>
        <v>170000</v>
      </c>
    </row>
    <row r="725" spans="2:22" hidden="1">
      <c r="B725" s="82">
        <f>'PER TRIWULAN'!A720</f>
        <v>715</v>
      </c>
      <c r="C725" s="69" t="str">
        <f>'PER TRIWULAN'!I720</f>
        <v xml:space="preserve"> Tegowanu </v>
      </c>
      <c r="D725" s="70" t="str">
        <f>'PER TRIWULAN'!B720</f>
        <v>SD NEGERI 1 TLOGOREJO</v>
      </c>
      <c r="E725" s="71">
        <f>'PER TRIWULAN'!N720</f>
        <v>24505000</v>
      </c>
      <c r="F725" s="89">
        <v>24505000</v>
      </c>
      <c r="G725" s="62"/>
      <c r="H725" s="62"/>
      <c r="I725" s="62">
        <v>9916800</v>
      </c>
      <c r="J725" s="62"/>
      <c r="K725" s="62">
        <v>2774750</v>
      </c>
      <c r="L725" s="62">
        <v>2483000</v>
      </c>
      <c r="M725" s="62">
        <v>6227500</v>
      </c>
      <c r="N725" s="62">
        <v>2100000</v>
      </c>
      <c r="O725" s="62">
        <v>1058600</v>
      </c>
      <c r="P725" s="62"/>
      <c r="Q725" s="62">
        <v>600000</v>
      </c>
      <c r="R725" s="62"/>
      <c r="S725" s="62">
        <v>383500</v>
      </c>
      <c r="T725" s="72">
        <f t="shared" si="33"/>
        <v>25544150</v>
      </c>
      <c r="U725" s="59">
        <f t="shared" si="34"/>
        <v>0</v>
      </c>
      <c r="V725" s="57">
        <f t="shared" si="35"/>
        <v>-1039150</v>
      </c>
    </row>
    <row r="726" spans="2:22" hidden="1">
      <c r="B726" s="82">
        <f>'PER TRIWULAN'!A721</f>
        <v>716</v>
      </c>
      <c r="C726" s="69" t="str">
        <f>'PER TRIWULAN'!I721</f>
        <v xml:space="preserve"> Tegowanu </v>
      </c>
      <c r="D726" s="70" t="str">
        <f>'PER TRIWULAN'!B721</f>
        <v>SD NEGERI 2 KEBONAGUNG</v>
      </c>
      <c r="E726" s="71">
        <f>'PER TRIWULAN'!N721</f>
        <v>21170000</v>
      </c>
      <c r="F726" s="89">
        <v>21170000</v>
      </c>
      <c r="G726" s="62">
        <v>215800</v>
      </c>
      <c r="H726" s="62">
        <v>250000</v>
      </c>
      <c r="I726" s="62">
        <v>2022000</v>
      </c>
      <c r="J726" s="62">
        <v>8440900</v>
      </c>
      <c r="K726" s="62">
        <v>4616000</v>
      </c>
      <c r="L726" s="62">
        <v>586500</v>
      </c>
      <c r="M726" s="62">
        <v>206500</v>
      </c>
      <c r="N726" s="62">
        <v>3000000</v>
      </c>
      <c r="O726" s="62">
        <v>1094200</v>
      </c>
      <c r="P726" s="62"/>
      <c r="Q726" s="62">
        <v>1411000</v>
      </c>
      <c r="R726" s="62"/>
      <c r="S726" s="62">
        <v>150000</v>
      </c>
      <c r="T726" s="72">
        <f t="shared" si="33"/>
        <v>21992900</v>
      </c>
      <c r="U726" s="59">
        <f t="shared" si="34"/>
        <v>0</v>
      </c>
      <c r="V726" s="57">
        <f t="shared" si="35"/>
        <v>-822900</v>
      </c>
    </row>
    <row r="727" spans="2:22" hidden="1">
      <c r="B727" s="82">
        <f>'PER TRIWULAN'!A722</f>
        <v>717</v>
      </c>
      <c r="C727" s="69" t="str">
        <f>'PER TRIWULAN'!I722</f>
        <v xml:space="preserve"> Tegowanu </v>
      </c>
      <c r="D727" s="70" t="str">
        <f>'PER TRIWULAN'!B722</f>
        <v>SD NEGERI TANGGIREJO</v>
      </c>
      <c r="E727" s="71">
        <f>'PER TRIWULAN'!N722</f>
        <v>21315000</v>
      </c>
      <c r="F727" s="89">
        <v>21315000</v>
      </c>
      <c r="G727" s="62">
        <v>1220750</v>
      </c>
      <c r="H727" s="62">
        <v>600000</v>
      </c>
      <c r="I727" s="62">
        <v>1295400</v>
      </c>
      <c r="J727" s="62">
        <v>5751000</v>
      </c>
      <c r="K727" s="62">
        <v>1179358</v>
      </c>
      <c r="L727" s="62">
        <v>78379</v>
      </c>
      <c r="M727" s="62">
        <v>6962000</v>
      </c>
      <c r="N727" s="62">
        <v>2700000</v>
      </c>
      <c r="O727" s="62">
        <v>838700</v>
      </c>
      <c r="P727" s="62"/>
      <c r="Q727" s="62">
        <v>750000</v>
      </c>
      <c r="R727" s="62"/>
      <c r="S727" s="62"/>
      <c r="T727" s="72">
        <f t="shared" si="33"/>
        <v>21375587</v>
      </c>
      <c r="U727" s="59">
        <f t="shared" si="34"/>
        <v>0</v>
      </c>
      <c r="V727" s="57">
        <f t="shared" si="35"/>
        <v>-60587</v>
      </c>
    </row>
    <row r="728" spans="2:22" hidden="1">
      <c r="B728" s="82">
        <f>'PER TRIWULAN'!A723</f>
        <v>718</v>
      </c>
      <c r="C728" s="69" t="str">
        <f>'PER TRIWULAN'!I723</f>
        <v xml:space="preserve"> Tegowanu </v>
      </c>
      <c r="D728" s="70" t="str">
        <f>'PER TRIWULAN'!B723</f>
        <v>SD NEGERI 1 KARANGPASAR</v>
      </c>
      <c r="E728" s="71">
        <f>'PER TRIWULAN'!N723</f>
        <v>5365000</v>
      </c>
      <c r="F728" s="89">
        <v>5365000</v>
      </c>
      <c r="G728" s="62">
        <v>64500</v>
      </c>
      <c r="H728" s="62"/>
      <c r="I728" s="62">
        <v>300000</v>
      </c>
      <c r="J728" s="62">
        <v>1885000</v>
      </c>
      <c r="K728" s="62">
        <v>1642000</v>
      </c>
      <c r="L728" s="62">
        <v>124200</v>
      </c>
      <c r="M728" s="62"/>
      <c r="N728" s="62">
        <v>900000</v>
      </c>
      <c r="O728" s="62">
        <v>384000</v>
      </c>
      <c r="P728" s="62"/>
      <c r="Q728" s="62">
        <v>65300</v>
      </c>
      <c r="R728" s="62"/>
      <c r="S728" s="62"/>
      <c r="T728" s="72">
        <f t="shared" si="33"/>
        <v>5365000</v>
      </c>
      <c r="U728" s="59">
        <f t="shared" si="34"/>
        <v>0</v>
      </c>
      <c r="V728" s="57">
        <f t="shared" si="35"/>
        <v>0</v>
      </c>
    </row>
    <row r="729" spans="2:22" hidden="1">
      <c r="B729" s="82">
        <f>'PER TRIWULAN'!A724</f>
        <v>719</v>
      </c>
      <c r="C729" s="69" t="str">
        <f>'PER TRIWULAN'!I724</f>
        <v xml:space="preserve"> Tegowanu </v>
      </c>
      <c r="D729" s="70" t="str">
        <f>'PER TRIWULAN'!B724</f>
        <v>SD NEGERI 2 MANGUNSARI</v>
      </c>
      <c r="E729" s="71">
        <f>'PER TRIWULAN'!N724</f>
        <v>16530000</v>
      </c>
      <c r="F729" s="89">
        <v>16530000</v>
      </c>
      <c r="G729" s="62">
        <v>175000</v>
      </c>
      <c r="H729" s="62"/>
      <c r="I729" s="62">
        <v>1120000</v>
      </c>
      <c r="J729" s="62">
        <v>4651200</v>
      </c>
      <c r="K729" s="62">
        <v>1819500</v>
      </c>
      <c r="L729" s="62">
        <v>508350</v>
      </c>
      <c r="M729" s="62">
        <v>160000</v>
      </c>
      <c r="N729" s="62">
        <v>2850000</v>
      </c>
      <c r="O729" s="62"/>
      <c r="P729" s="62"/>
      <c r="Q729" s="62">
        <v>240000</v>
      </c>
      <c r="R729" s="62"/>
      <c r="S729" s="62">
        <v>4821550</v>
      </c>
      <c r="T729" s="72">
        <f t="shared" si="33"/>
        <v>16345600</v>
      </c>
      <c r="U729" s="59">
        <f t="shared" si="34"/>
        <v>0</v>
      </c>
      <c r="V729" s="57">
        <f t="shared" si="35"/>
        <v>184400</v>
      </c>
    </row>
    <row r="730" spans="2:22" hidden="1">
      <c r="B730" s="82">
        <f>'PER TRIWULAN'!A725</f>
        <v>720</v>
      </c>
      <c r="C730" s="69" t="str">
        <f>'PER TRIWULAN'!I725</f>
        <v xml:space="preserve"> Tegowanu </v>
      </c>
      <c r="D730" s="70" t="str">
        <f>'PER TRIWULAN'!B725</f>
        <v>SD NEGERI 3 KEDUNGWUNGU</v>
      </c>
      <c r="E730" s="71">
        <f>'PER TRIWULAN'!N725</f>
        <v>18270000</v>
      </c>
      <c r="F730" s="89">
        <v>18270000</v>
      </c>
      <c r="G730" s="62">
        <v>64500</v>
      </c>
      <c r="H730" s="62"/>
      <c r="I730" s="62">
        <v>2010200</v>
      </c>
      <c r="J730" s="62">
        <v>4368350</v>
      </c>
      <c r="K730" s="62">
        <v>2150150</v>
      </c>
      <c r="L730" s="62">
        <v>813000</v>
      </c>
      <c r="M730" s="62">
        <v>3127100</v>
      </c>
      <c r="N730" s="62">
        <v>2100000</v>
      </c>
      <c r="O730" s="62">
        <v>488600</v>
      </c>
      <c r="P730" s="62"/>
      <c r="Q730" s="62">
        <v>880000</v>
      </c>
      <c r="R730" s="62"/>
      <c r="S730" s="62">
        <v>1884500</v>
      </c>
      <c r="T730" s="72">
        <f t="shared" si="33"/>
        <v>17886400</v>
      </c>
      <c r="U730" s="59">
        <f t="shared" si="34"/>
        <v>0</v>
      </c>
      <c r="V730" s="57">
        <f t="shared" si="35"/>
        <v>383600</v>
      </c>
    </row>
    <row r="731" spans="2:22" hidden="1">
      <c r="B731" s="82">
        <f>'PER TRIWULAN'!A726</f>
        <v>721</v>
      </c>
      <c r="C731" s="69" t="str">
        <f>'PER TRIWULAN'!I726</f>
        <v xml:space="preserve"> Tegowanu </v>
      </c>
      <c r="D731" s="70" t="str">
        <f>'PER TRIWULAN'!B726</f>
        <v>SD NEGERI 1 PEPE</v>
      </c>
      <c r="E731" s="71">
        <f>'PER TRIWULAN'!N726</f>
        <v>27405000</v>
      </c>
      <c r="F731" s="89">
        <v>27405000</v>
      </c>
      <c r="G731" s="62"/>
      <c r="H731" s="62"/>
      <c r="I731" s="62">
        <v>5828900</v>
      </c>
      <c r="J731" s="62">
        <v>3558000</v>
      </c>
      <c r="K731" s="62">
        <v>7070900</v>
      </c>
      <c r="L731" s="62"/>
      <c r="M731" s="62">
        <v>4392200</v>
      </c>
      <c r="N731" s="62">
        <v>3150000</v>
      </c>
      <c r="O731" s="62">
        <v>3000000</v>
      </c>
      <c r="P731" s="62"/>
      <c r="Q731" s="62"/>
      <c r="R731" s="62"/>
      <c r="S731" s="62"/>
      <c r="T731" s="72">
        <f t="shared" si="33"/>
        <v>27000000</v>
      </c>
      <c r="U731" s="59">
        <f t="shared" si="34"/>
        <v>0</v>
      </c>
      <c r="V731" s="57">
        <f t="shared" si="35"/>
        <v>405000</v>
      </c>
    </row>
    <row r="732" spans="2:22" hidden="1">
      <c r="B732" s="82">
        <f>'PER TRIWULAN'!A727</f>
        <v>722</v>
      </c>
      <c r="C732" s="69" t="str">
        <f>'PER TRIWULAN'!I727</f>
        <v xml:space="preserve"> Tegowanu </v>
      </c>
      <c r="D732" s="70" t="str">
        <f>'PER TRIWULAN'!B727</f>
        <v>SD NEGERI 2 PEPE</v>
      </c>
      <c r="E732" s="71">
        <f>'PER TRIWULAN'!N727</f>
        <v>25520000</v>
      </c>
      <c r="F732" s="89">
        <v>25520000</v>
      </c>
      <c r="G732" s="62">
        <v>175000</v>
      </c>
      <c r="H732" s="62"/>
      <c r="I732" s="62">
        <v>2633200</v>
      </c>
      <c r="J732" s="62">
        <v>9330000</v>
      </c>
      <c r="K732" s="62">
        <v>5770850</v>
      </c>
      <c r="L732" s="62">
        <v>214400</v>
      </c>
      <c r="M732" s="62">
        <v>1337250</v>
      </c>
      <c r="N732" s="62">
        <v>4550000</v>
      </c>
      <c r="O732" s="62">
        <v>509300</v>
      </c>
      <c r="P732" s="62"/>
      <c r="Q732" s="62">
        <v>1000000</v>
      </c>
      <c r="R732" s="62"/>
      <c r="S732" s="62"/>
      <c r="T732" s="72">
        <f t="shared" si="33"/>
        <v>25520000</v>
      </c>
      <c r="U732" s="59">
        <f t="shared" si="34"/>
        <v>0</v>
      </c>
      <c r="V732" s="57">
        <f t="shared" si="35"/>
        <v>0</v>
      </c>
    </row>
    <row r="733" spans="2:22" hidden="1">
      <c r="B733" s="82">
        <f>'PER TRIWULAN'!A728</f>
        <v>723</v>
      </c>
      <c r="C733" s="69" t="str">
        <f>'PER TRIWULAN'!I728</f>
        <v xml:space="preserve"> Tegowanu </v>
      </c>
      <c r="D733" s="70" t="str">
        <f>'PER TRIWULAN'!B728</f>
        <v>SD NEGERI CURUG</v>
      </c>
      <c r="E733" s="71">
        <f>'PER TRIWULAN'!N728</f>
        <v>38135000</v>
      </c>
      <c r="F733" s="89">
        <v>38135000</v>
      </c>
      <c r="G733" s="62">
        <v>1850000</v>
      </c>
      <c r="H733" s="62"/>
      <c r="I733" s="62">
        <v>2952500</v>
      </c>
      <c r="J733" s="62">
        <v>14988500</v>
      </c>
      <c r="K733" s="62">
        <v>3171200</v>
      </c>
      <c r="L733" s="62">
        <v>2772200</v>
      </c>
      <c r="M733" s="62">
        <v>4524000</v>
      </c>
      <c r="N733" s="62">
        <v>4050000</v>
      </c>
      <c r="O733" s="62">
        <v>1183500</v>
      </c>
      <c r="P733" s="62"/>
      <c r="Q733" s="62">
        <v>1143900</v>
      </c>
      <c r="R733" s="62"/>
      <c r="S733" s="62">
        <v>1500000</v>
      </c>
      <c r="T733" s="72">
        <f t="shared" si="33"/>
        <v>38135800</v>
      </c>
      <c r="U733" s="59">
        <f t="shared" si="34"/>
        <v>0</v>
      </c>
      <c r="V733" s="57">
        <f t="shared" si="35"/>
        <v>-800</v>
      </c>
    </row>
    <row r="734" spans="2:22" hidden="1">
      <c r="B734" s="82">
        <f>'PER TRIWULAN'!A729</f>
        <v>724</v>
      </c>
      <c r="C734" s="69" t="str">
        <f>'PER TRIWULAN'!I729</f>
        <v xml:space="preserve"> Tegowanu </v>
      </c>
      <c r="D734" s="70" t="str">
        <f>'PER TRIWULAN'!B729</f>
        <v>SD NEGERI 1 GAJI</v>
      </c>
      <c r="E734" s="71">
        <f>'PER TRIWULAN'!N729</f>
        <v>30740000</v>
      </c>
      <c r="F734" s="89">
        <v>30740000</v>
      </c>
      <c r="G734" s="62">
        <v>4975750</v>
      </c>
      <c r="H734" s="62"/>
      <c r="I734" s="62">
        <v>3089900</v>
      </c>
      <c r="J734" s="62">
        <v>8947400</v>
      </c>
      <c r="K734" s="62">
        <v>2107000</v>
      </c>
      <c r="L734" s="62">
        <v>436350</v>
      </c>
      <c r="M734" s="62">
        <v>3597000</v>
      </c>
      <c r="N734" s="62">
        <v>1500000</v>
      </c>
      <c r="O734" s="62"/>
      <c r="P734" s="62"/>
      <c r="Q734" s="62">
        <v>500000</v>
      </c>
      <c r="R734" s="62">
        <v>100000</v>
      </c>
      <c r="S734" s="62">
        <v>3962500</v>
      </c>
      <c r="T734" s="72">
        <f t="shared" si="33"/>
        <v>29215900</v>
      </c>
      <c r="U734" s="59">
        <f t="shared" si="34"/>
        <v>0</v>
      </c>
      <c r="V734" s="57">
        <f t="shared" si="35"/>
        <v>1524100</v>
      </c>
    </row>
    <row r="735" spans="2:22" hidden="1">
      <c r="B735" s="82">
        <f>'PER TRIWULAN'!A730</f>
        <v>725</v>
      </c>
      <c r="C735" s="69" t="str">
        <f>'PER TRIWULAN'!I730</f>
        <v xml:space="preserve"> Toroh </v>
      </c>
      <c r="D735" s="70" t="str">
        <f>'PER TRIWULAN'!B730</f>
        <v>SD NEGERI 2 TUNGGAK</v>
      </c>
      <c r="E735" s="71">
        <f>'PER TRIWULAN'!N730</f>
        <v>12325000</v>
      </c>
      <c r="F735" s="89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72">
        <f t="shared" si="33"/>
        <v>0</v>
      </c>
      <c r="U735" s="59">
        <f t="shared" si="34"/>
        <v>12325000</v>
      </c>
      <c r="V735" s="57">
        <f t="shared" si="35"/>
        <v>0</v>
      </c>
    </row>
    <row r="736" spans="2:22" hidden="1">
      <c r="B736" s="82">
        <f>'PER TRIWULAN'!A731</f>
        <v>726</v>
      </c>
      <c r="C736" s="69" t="str">
        <f>'PER TRIWULAN'!I731</f>
        <v xml:space="preserve"> Toroh </v>
      </c>
      <c r="D736" s="70" t="str">
        <f>'PER TRIWULAN'!B731</f>
        <v>SD NEGERI 1 SUGIHAN</v>
      </c>
      <c r="E736" s="71">
        <f>'PER TRIWULAN'!N731</f>
        <v>27115000</v>
      </c>
      <c r="F736" s="89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72">
        <f t="shared" si="33"/>
        <v>0</v>
      </c>
      <c r="U736" s="59">
        <f t="shared" si="34"/>
        <v>27115000</v>
      </c>
      <c r="V736" s="57">
        <f t="shared" si="35"/>
        <v>0</v>
      </c>
    </row>
    <row r="737" spans="2:22" hidden="1">
      <c r="B737" s="82">
        <f>'PER TRIWULAN'!A732</f>
        <v>727</v>
      </c>
      <c r="C737" s="69" t="str">
        <f>'PER TRIWULAN'!I732</f>
        <v xml:space="preserve"> Toroh </v>
      </c>
      <c r="D737" s="70" t="str">
        <f>'PER TRIWULAN'!B732</f>
        <v>SD NEGERI 1 BANDUNGHARJO</v>
      </c>
      <c r="E737" s="71">
        <f>'PER TRIWULAN'!N732</f>
        <v>20590000</v>
      </c>
      <c r="F737" s="89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72">
        <f t="shared" si="33"/>
        <v>0</v>
      </c>
      <c r="U737" s="59">
        <f t="shared" si="34"/>
        <v>20590000</v>
      </c>
      <c r="V737" s="57">
        <f t="shared" si="35"/>
        <v>0</v>
      </c>
    </row>
    <row r="738" spans="2:22" hidden="1">
      <c r="B738" s="82">
        <f>'PER TRIWULAN'!A733</f>
        <v>728</v>
      </c>
      <c r="C738" s="69" t="str">
        <f>'PER TRIWULAN'!I733</f>
        <v xml:space="preserve"> Toroh </v>
      </c>
      <c r="D738" s="70" t="str">
        <f>'PER TRIWULAN'!B733</f>
        <v>SD NEGERI 1 BOLOH</v>
      </c>
      <c r="E738" s="71">
        <f>'PER TRIWULAN'!N733</f>
        <v>30305000</v>
      </c>
      <c r="F738" s="89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72">
        <f t="shared" si="33"/>
        <v>0</v>
      </c>
      <c r="U738" s="59">
        <f t="shared" si="34"/>
        <v>30305000</v>
      </c>
      <c r="V738" s="57">
        <f t="shared" si="35"/>
        <v>0</v>
      </c>
    </row>
    <row r="739" spans="2:22" hidden="1">
      <c r="B739" s="82">
        <f>'PER TRIWULAN'!A734</f>
        <v>729</v>
      </c>
      <c r="C739" s="69" t="str">
        <f>'PER TRIWULAN'!I734</f>
        <v xml:space="preserve"> Toroh </v>
      </c>
      <c r="D739" s="70" t="str">
        <f>'PER TRIWULAN'!B734</f>
        <v>SD NEGERI 1 DEPOK</v>
      </c>
      <c r="E739" s="71">
        <f>'PER TRIWULAN'!N734</f>
        <v>27115000</v>
      </c>
      <c r="F739" s="89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72">
        <f t="shared" si="33"/>
        <v>0</v>
      </c>
      <c r="U739" s="59">
        <f t="shared" si="34"/>
        <v>27115000</v>
      </c>
      <c r="V739" s="57">
        <f t="shared" si="35"/>
        <v>0</v>
      </c>
    </row>
    <row r="740" spans="2:22" hidden="1">
      <c r="B740" s="82">
        <f>'PER TRIWULAN'!A735</f>
        <v>730</v>
      </c>
      <c r="C740" s="69" t="str">
        <f>'PER TRIWULAN'!I735</f>
        <v xml:space="preserve"> Toroh </v>
      </c>
      <c r="D740" s="70" t="str">
        <f>'PER TRIWULAN'!B735</f>
        <v>SD NEGERI 1 DIMORO</v>
      </c>
      <c r="E740" s="71">
        <f>'PER TRIWULAN'!N735</f>
        <v>26680000</v>
      </c>
      <c r="F740" s="89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72">
        <f t="shared" si="33"/>
        <v>0</v>
      </c>
      <c r="U740" s="59">
        <f t="shared" si="34"/>
        <v>26680000</v>
      </c>
      <c r="V740" s="57">
        <f t="shared" si="35"/>
        <v>0</v>
      </c>
    </row>
    <row r="741" spans="2:22" hidden="1">
      <c r="B741" s="82">
        <f>'PER TRIWULAN'!A736</f>
        <v>731</v>
      </c>
      <c r="C741" s="69" t="str">
        <f>'PER TRIWULAN'!I736</f>
        <v xml:space="preserve"> Toroh </v>
      </c>
      <c r="D741" s="70" t="str">
        <f>'PER TRIWULAN'!B736</f>
        <v>SD NEGERI 1 GENENGADAL</v>
      </c>
      <c r="E741" s="71">
        <f>'PER TRIWULAN'!N736</f>
        <v>31320000</v>
      </c>
      <c r="F741" s="89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72">
        <f t="shared" si="33"/>
        <v>0</v>
      </c>
      <c r="U741" s="59">
        <f t="shared" si="34"/>
        <v>31320000</v>
      </c>
      <c r="V741" s="57">
        <f t="shared" si="35"/>
        <v>0</v>
      </c>
    </row>
    <row r="742" spans="2:22" hidden="1">
      <c r="B742" s="82">
        <f>'PER TRIWULAN'!A737</f>
        <v>732</v>
      </c>
      <c r="C742" s="69" t="str">
        <f>'PER TRIWULAN'!I737</f>
        <v xml:space="preserve"> Toroh </v>
      </c>
      <c r="D742" s="70" t="str">
        <f>'PER TRIWULAN'!B737</f>
        <v>SD NEGERI 1 GENENGSARI</v>
      </c>
      <c r="E742" s="71">
        <f>'PER TRIWULAN'!N737</f>
        <v>19140000</v>
      </c>
      <c r="F742" s="89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72">
        <f t="shared" si="33"/>
        <v>0</v>
      </c>
      <c r="U742" s="59">
        <f t="shared" si="34"/>
        <v>19140000</v>
      </c>
      <c r="V742" s="57">
        <f t="shared" si="35"/>
        <v>0</v>
      </c>
    </row>
    <row r="743" spans="2:22" hidden="1">
      <c r="B743" s="82">
        <f>'PER TRIWULAN'!A738</f>
        <v>733</v>
      </c>
      <c r="C743" s="69" t="str">
        <f>'PER TRIWULAN'!I738</f>
        <v xml:space="preserve"> Toroh </v>
      </c>
      <c r="D743" s="70" t="str">
        <f>'PER TRIWULAN'!B738</f>
        <v>SD NEGERI 1 KATONG</v>
      </c>
      <c r="E743" s="71">
        <f>'PER TRIWULAN'!N738</f>
        <v>21460000</v>
      </c>
      <c r="F743" s="89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72">
        <f t="shared" si="33"/>
        <v>0</v>
      </c>
      <c r="U743" s="59">
        <f t="shared" si="34"/>
        <v>21460000</v>
      </c>
      <c r="V743" s="57">
        <f t="shared" si="35"/>
        <v>0</v>
      </c>
    </row>
    <row r="744" spans="2:22" hidden="1">
      <c r="B744" s="82">
        <f>'PER TRIWULAN'!A739</f>
        <v>734</v>
      </c>
      <c r="C744" s="69" t="str">
        <f>'PER TRIWULAN'!I739</f>
        <v xml:space="preserve"> Toroh </v>
      </c>
      <c r="D744" s="70" t="str">
        <f>'PER TRIWULAN'!B739</f>
        <v>SD NEGERI 1 KENTENG</v>
      </c>
      <c r="E744" s="71">
        <f>'PER TRIWULAN'!N739</f>
        <v>22475000</v>
      </c>
      <c r="F744" s="89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72">
        <f t="shared" si="33"/>
        <v>0</v>
      </c>
      <c r="U744" s="59">
        <f t="shared" si="34"/>
        <v>22475000</v>
      </c>
      <c r="V744" s="57">
        <f t="shared" si="35"/>
        <v>0</v>
      </c>
    </row>
    <row r="745" spans="2:22" hidden="1">
      <c r="B745" s="82">
        <f>'PER TRIWULAN'!A740</f>
        <v>735</v>
      </c>
      <c r="C745" s="69" t="str">
        <f>'PER TRIWULAN'!I740</f>
        <v xml:space="preserve"> Toroh </v>
      </c>
      <c r="D745" s="70" t="str">
        <f>'PER TRIWULAN'!B740</f>
        <v>SD NEGERI 1 NGRANDAH</v>
      </c>
      <c r="E745" s="71">
        <f>'PER TRIWULAN'!N740</f>
        <v>27115000</v>
      </c>
      <c r="F745" s="89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72">
        <f t="shared" si="33"/>
        <v>0</v>
      </c>
      <c r="U745" s="59">
        <f t="shared" si="34"/>
        <v>27115000</v>
      </c>
      <c r="V745" s="57">
        <f t="shared" si="35"/>
        <v>0</v>
      </c>
    </row>
    <row r="746" spans="2:22" hidden="1">
      <c r="B746" s="82">
        <f>'PER TRIWULAN'!A741</f>
        <v>736</v>
      </c>
      <c r="C746" s="69" t="str">
        <f>'PER TRIWULAN'!I741</f>
        <v xml:space="preserve"> Toroh </v>
      </c>
      <c r="D746" s="70" t="str">
        <f>'PER TRIWULAN'!B741</f>
        <v>SD NEGERI 1 PILANGPAYUNG</v>
      </c>
      <c r="E746" s="71">
        <f>'PER TRIWULAN'!N741</f>
        <v>16385000</v>
      </c>
      <c r="F746" s="89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72">
        <f t="shared" si="33"/>
        <v>0</v>
      </c>
      <c r="U746" s="59">
        <f t="shared" si="34"/>
        <v>16385000</v>
      </c>
      <c r="V746" s="57">
        <f t="shared" si="35"/>
        <v>0</v>
      </c>
    </row>
    <row r="747" spans="2:22" hidden="1">
      <c r="B747" s="82">
        <f>'PER TRIWULAN'!A742</f>
        <v>737</v>
      </c>
      <c r="C747" s="69" t="str">
        <f>'PER TRIWULAN'!I742</f>
        <v xml:space="preserve"> Toroh </v>
      </c>
      <c r="D747" s="70" t="str">
        <f>'PER TRIWULAN'!B742</f>
        <v>SD NEGERI 1 PLOSOHARJO</v>
      </c>
      <c r="E747" s="71">
        <f>'PER TRIWULAN'!N742</f>
        <v>23490000</v>
      </c>
      <c r="F747" s="89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72">
        <f t="shared" si="33"/>
        <v>0</v>
      </c>
      <c r="U747" s="59">
        <f t="shared" si="34"/>
        <v>23490000</v>
      </c>
      <c r="V747" s="57">
        <f t="shared" si="35"/>
        <v>0</v>
      </c>
    </row>
    <row r="748" spans="2:22" hidden="1">
      <c r="B748" s="82">
        <f>'PER TRIWULAN'!A743</f>
        <v>738</v>
      </c>
      <c r="C748" s="69" t="str">
        <f>'PER TRIWULAN'!I743</f>
        <v xml:space="preserve"> Toroh </v>
      </c>
      <c r="D748" s="70" t="str">
        <f>'PER TRIWULAN'!B743</f>
        <v>SD NEGERI 1 SINDUREJO</v>
      </c>
      <c r="E748" s="71">
        <f>'PER TRIWULAN'!N743</f>
        <v>34510000</v>
      </c>
      <c r="F748" s="89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72">
        <f t="shared" si="33"/>
        <v>0</v>
      </c>
      <c r="U748" s="59">
        <f t="shared" si="34"/>
        <v>34510000</v>
      </c>
      <c r="V748" s="57">
        <f t="shared" si="35"/>
        <v>0</v>
      </c>
    </row>
    <row r="749" spans="2:22" hidden="1">
      <c r="B749" s="82">
        <f>'PER TRIWULAN'!A744</f>
        <v>739</v>
      </c>
      <c r="C749" s="69" t="str">
        <f>'PER TRIWULAN'!I744</f>
        <v xml:space="preserve"> Toroh </v>
      </c>
      <c r="D749" s="70" t="str">
        <f>'PER TRIWULAN'!B744</f>
        <v>SD NEGERI 1 TAMBIREJO</v>
      </c>
      <c r="E749" s="71">
        <f>'PER TRIWULAN'!N744</f>
        <v>16385000</v>
      </c>
      <c r="F749" s="89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72">
        <f t="shared" si="33"/>
        <v>0</v>
      </c>
      <c r="U749" s="59">
        <f t="shared" si="34"/>
        <v>16385000</v>
      </c>
      <c r="V749" s="57">
        <f t="shared" si="35"/>
        <v>0</v>
      </c>
    </row>
    <row r="750" spans="2:22" hidden="1">
      <c r="B750" s="82">
        <f>'PER TRIWULAN'!A745</f>
        <v>740</v>
      </c>
      <c r="C750" s="69" t="str">
        <f>'PER TRIWULAN'!I745</f>
        <v xml:space="preserve"> Toroh </v>
      </c>
      <c r="D750" s="70" t="str">
        <f>'PER TRIWULAN'!B745</f>
        <v>SD NEGERI 1 TUNGGAK</v>
      </c>
      <c r="E750" s="71">
        <f>'PER TRIWULAN'!N745</f>
        <v>24070000</v>
      </c>
      <c r="F750" s="89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72">
        <f t="shared" si="33"/>
        <v>0</v>
      </c>
      <c r="U750" s="59">
        <f t="shared" si="34"/>
        <v>24070000</v>
      </c>
      <c r="V750" s="57">
        <f t="shared" si="35"/>
        <v>0</v>
      </c>
    </row>
    <row r="751" spans="2:22" hidden="1">
      <c r="B751" s="82">
        <f>'PER TRIWULAN'!A746</f>
        <v>741</v>
      </c>
      <c r="C751" s="69" t="str">
        <f>'PER TRIWULAN'!I746</f>
        <v xml:space="preserve"> Toroh </v>
      </c>
      <c r="D751" s="70" t="str">
        <f>'PER TRIWULAN'!B746</f>
        <v>SD NEGERI 2 BANDUNGHARJO</v>
      </c>
      <c r="E751" s="71">
        <f>'PER TRIWULAN'!N746</f>
        <v>19720000</v>
      </c>
      <c r="F751" s="89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72">
        <f t="shared" si="33"/>
        <v>0</v>
      </c>
      <c r="U751" s="59">
        <f t="shared" si="34"/>
        <v>19720000</v>
      </c>
      <c r="V751" s="57">
        <f t="shared" si="35"/>
        <v>0</v>
      </c>
    </row>
    <row r="752" spans="2:22" hidden="1">
      <c r="B752" s="82">
        <f>'PER TRIWULAN'!A747</f>
        <v>742</v>
      </c>
      <c r="C752" s="69" t="str">
        <f>'PER TRIWULAN'!I747</f>
        <v xml:space="preserve"> Toroh </v>
      </c>
      <c r="D752" s="70" t="str">
        <f>'PER TRIWULAN'!B747</f>
        <v>SD NEGERI 2 BOLOH</v>
      </c>
      <c r="E752" s="71">
        <f>'PER TRIWULAN'!N747</f>
        <v>37700000</v>
      </c>
      <c r="F752" s="89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72">
        <f t="shared" si="33"/>
        <v>0</v>
      </c>
      <c r="U752" s="59">
        <f t="shared" si="34"/>
        <v>37700000</v>
      </c>
      <c r="V752" s="57">
        <f t="shared" si="35"/>
        <v>0</v>
      </c>
    </row>
    <row r="753" spans="2:22" hidden="1">
      <c r="B753" s="82">
        <f>'PER TRIWULAN'!A748</f>
        <v>743</v>
      </c>
      <c r="C753" s="69" t="str">
        <f>'PER TRIWULAN'!I748</f>
        <v xml:space="preserve"> Toroh </v>
      </c>
      <c r="D753" s="70" t="str">
        <f>'PER TRIWULAN'!B748</f>
        <v>SD NEGERI 2 GENENGADAL</v>
      </c>
      <c r="E753" s="71">
        <f>'PER TRIWULAN'!N748</f>
        <v>15660000</v>
      </c>
      <c r="F753" s="89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72">
        <f t="shared" si="33"/>
        <v>0</v>
      </c>
      <c r="U753" s="59">
        <f t="shared" si="34"/>
        <v>15660000</v>
      </c>
      <c r="V753" s="57">
        <f t="shared" si="35"/>
        <v>0</v>
      </c>
    </row>
    <row r="754" spans="2:22" hidden="1">
      <c r="B754" s="82">
        <f>'PER TRIWULAN'!A749</f>
        <v>744</v>
      </c>
      <c r="C754" s="69" t="str">
        <f>'PER TRIWULAN'!I749</f>
        <v xml:space="preserve"> Toroh </v>
      </c>
      <c r="D754" s="70" t="str">
        <f>'PER TRIWULAN'!B749</f>
        <v>SD NEGERI 2 GENENGSARI</v>
      </c>
      <c r="E754" s="71">
        <f>'PER TRIWULAN'!N749</f>
        <v>19720000</v>
      </c>
      <c r="F754" s="89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72">
        <f t="shared" si="33"/>
        <v>0</v>
      </c>
      <c r="U754" s="59">
        <f t="shared" si="34"/>
        <v>19720000</v>
      </c>
      <c r="V754" s="57">
        <f t="shared" si="35"/>
        <v>0</v>
      </c>
    </row>
    <row r="755" spans="2:22" hidden="1">
      <c r="B755" s="82">
        <f>'PER TRIWULAN'!A750</f>
        <v>745</v>
      </c>
      <c r="C755" s="69" t="str">
        <f>'PER TRIWULAN'!I750</f>
        <v xml:space="preserve"> Toroh </v>
      </c>
      <c r="D755" s="70" t="str">
        <f>'PER TRIWULAN'!B750</f>
        <v>SD NEGERI 2 KATONG</v>
      </c>
      <c r="E755" s="71">
        <f>'PER TRIWULAN'!N750</f>
        <v>31465000</v>
      </c>
      <c r="F755" s="89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72">
        <f t="shared" si="33"/>
        <v>0</v>
      </c>
      <c r="U755" s="59">
        <f t="shared" si="34"/>
        <v>31465000</v>
      </c>
      <c r="V755" s="57">
        <f t="shared" si="35"/>
        <v>0</v>
      </c>
    </row>
    <row r="756" spans="2:22" hidden="1">
      <c r="B756" s="82">
        <f>'PER TRIWULAN'!A751</f>
        <v>746</v>
      </c>
      <c r="C756" s="69" t="str">
        <f>'PER TRIWULAN'!I751</f>
        <v xml:space="preserve"> Toroh </v>
      </c>
      <c r="D756" s="70" t="str">
        <f>'PER TRIWULAN'!B751</f>
        <v>SD NEGERI 2 KENTENG</v>
      </c>
      <c r="E756" s="71">
        <f>'PER TRIWULAN'!N751</f>
        <v>28275000</v>
      </c>
      <c r="F756" s="89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72">
        <f t="shared" si="33"/>
        <v>0</v>
      </c>
      <c r="U756" s="59">
        <f t="shared" si="34"/>
        <v>28275000</v>
      </c>
      <c r="V756" s="57">
        <f t="shared" si="35"/>
        <v>0</v>
      </c>
    </row>
    <row r="757" spans="2:22" hidden="1">
      <c r="B757" s="82">
        <f>'PER TRIWULAN'!A752</f>
        <v>747</v>
      </c>
      <c r="C757" s="69" t="str">
        <f>'PER TRIWULAN'!I752</f>
        <v xml:space="preserve"> Toroh </v>
      </c>
      <c r="D757" s="70" t="str">
        <f>'PER TRIWULAN'!B752</f>
        <v>SD NEGERI 2 NGRANDAH</v>
      </c>
      <c r="E757" s="71">
        <f>'PER TRIWULAN'!N752</f>
        <v>26245000</v>
      </c>
      <c r="F757" s="89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72">
        <f t="shared" si="33"/>
        <v>0</v>
      </c>
      <c r="U757" s="59">
        <f t="shared" si="34"/>
        <v>26245000</v>
      </c>
      <c r="V757" s="57">
        <f t="shared" si="35"/>
        <v>0</v>
      </c>
    </row>
    <row r="758" spans="2:22" hidden="1">
      <c r="B758" s="82">
        <f>'PER TRIWULAN'!A753</f>
        <v>748</v>
      </c>
      <c r="C758" s="69" t="str">
        <f>'PER TRIWULAN'!I753</f>
        <v xml:space="preserve"> Toroh </v>
      </c>
      <c r="D758" s="70" t="str">
        <f>'PER TRIWULAN'!B753</f>
        <v>SD NEGERI 2 PLOSOHARJO</v>
      </c>
      <c r="E758" s="71">
        <f>'PER TRIWULAN'!N753</f>
        <v>23345000</v>
      </c>
      <c r="F758" s="89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72">
        <f t="shared" si="33"/>
        <v>0</v>
      </c>
      <c r="U758" s="59">
        <f t="shared" si="34"/>
        <v>23345000</v>
      </c>
      <c r="V758" s="57">
        <f t="shared" si="35"/>
        <v>0</v>
      </c>
    </row>
    <row r="759" spans="2:22" hidden="1">
      <c r="B759" s="82">
        <f>'PER TRIWULAN'!A754</f>
        <v>749</v>
      </c>
      <c r="C759" s="69" t="str">
        <f>'PER TRIWULAN'!I754</f>
        <v xml:space="preserve"> Toroh </v>
      </c>
      <c r="D759" s="70" t="str">
        <f>'PER TRIWULAN'!B754</f>
        <v>SD NEGERI 2 SINDUREJO</v>
      </c>
      <c r="E759" s="71">
        <f>'PER TRIWULAN'!N754</f>
        <v>21750000</v>
      </c>
      <c r="F759" s="89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72">
        <f t="shared" si="33"/>
        <v>0</v>
      </c>
      <c r="U759" s="59">
        <f t="shared" si="34"/>
        <v>21750000</v>
      </c>
      <c r="V759" s="57">
        <f t="shared" si="35"/>
        <v>0</v>
      </c>
    </row>
    <row r="760" spans="2:22" hidden="1">
      <c r="B760" s="82">
        <f>'PER TRIWULAN'!A755</f>
        <v>750</v>
      </c>
      <c r="C760" s="69" t="str">
        <f>'PER TRIWULAN'!I755</f>
        <v xml:space="preserve"> Toroh </v>
      </c>
      <c r="D760" s="70" t="str">
        <f>'PER TRIWULAN'!B755</f>
        <v>SD NEGERI 2 TAMBIREJO</v>
      </c>
      <c r="E760" s="71">
        <f>'PER TRIWULAN'!N755</f>
        <v>17110000</v>
      </c>
      <c r="F760" s="89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72">
        <f t="shared" si="33"/>
        <v>0</v>
      </c>
      <c r="U760" s="59">
        <f t="shared" si="34"/>
        <v>17110000</v>
      </c>
      <c r="V760" s="57">
        <f t="shared" si="35"/>
        <v>0</v>
      </c>
    </row>
    <row r="761" spans="2:22" hidden="1">
      <c r="B761" s="82">
        <f>'PER TRIWULAN'!A756</f>
        <v>751</v>
      </c>
      <c r="C761" s="69" t="str">
        <f>'PER TRIWULAN'!I756</f>
        <v xml:space="preserve"> Toroh </v>
      </c>
      <c r="D761" s="70" t="str">
        <f>'PER TRIWULAN'!B756</f>
        <v>SD NEGERI 3 BANDUNGHARJO</v>
      </c>
      <c r="E761" s="71">
        <f>'PER TRIWULAN'!N756</f>
        <v>29725000</v>
      </c>
      <c r="F761" s="89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72">
        <f t="shared" si="33"/>
        <v>0</v>
      </c>
      <c r="U761" s="59">
        <f t="shared" si="34"/>
        <v>29725000</v>
      </c>
      <c r="V761" s="57">
        <f t="shared" si="35"/>
        <v>0</v>
      </c>
    </row>
    <row r="762" spans="2:22" hidden="1">
      <c r="B762" s="82">
        <f>'PER TRIWULAN'!A757</f>
        <v>752</v>
      </c>
      <c r="C762" s="69" t="str">
        <f>'PER TRIWULAN'!I757</f>
        <v xml:space="preserve"> Toroh </v>
      </c>
      <c r="D762" s="70" t="str">
        <f>'PER TRIWULAN'!B757</f>
        <v>SD NEGERI 3 BOLOH</v>
      </c>
      <c r="E762" s="71">
        <f>'PER TRIWULAN'!N757</f>
        <v>24795000</v>
      </c>
      <c r="F762" s="89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72">
        <f t="shared" si="33"/>
        <v>0</v>
      </c>
      <c r="U762" s="59">
        <f t="shared" si="34"/>
        <v>24795000</v>
      </c>
      <c r="V762" s="57">
        <f t="shared" si="35"/>
        <v>0</v>
      </c>
    </row>
    <row r="763" spans="2:22" hidden="1">
      <c r="B763" s="82">
        <f>'PER TRIWULAN'!A758</f>
        <v>753</v>
      </c>
      <c r="C763" s="69" t="str">
        <f>'PER TRIWULAN'!I758</f>
        <v xml:space="preserve"> Toroh </v>
      </c>
      <c r="D763" s="70" t="str">
        <f>'PER TRIWULAN'!B758</f>
        <v>SD NEGERI 3 DEPOK</v>
      </c>
      <c r="E763" s="71">
        <f>'PER TRIWULAN'!N758</f>
        <v>22620000</v>
      </c>
      <c r="F763" s="89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72">
        <f t="shared" si="33"/>
        <v>0</v>
      </c>
      <c r="U763" s="59">
        <f t="shared" si="34"/>
        <v>22620000</v>
      </c>
      <c r="V763" s="57">
        <f t="shared" si="35"/>
        <v>0</v>
      </c>
    </row>
    <row r="764" spans="2:22" hidden="1">
      <c r="B764" s="82">
        <f>'PER TRIWULAN'!A759</f>
        <v>754</v>
      </c>
      <c r="C764" s="69" t="str">
        <f>'PER TRIWULAN'!I759</f>
        <v xml:space="preserve"> Toroh </v>
      </c>
      <c r="D764" s="70" t="str">
        <f>'PER TRIWULAN'!B759</f>
        <v>SD NEGERI 3 DIMORO</v>
      </c>
      <c r="E764" s="71">
        <f>'PER TRIWULAN'!N759</f>
        <v>25955000</v>
      </c>
      <c r="F764" s="89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72">
        <f t="shared" si="33"/>
        <v>0</v>
      </c>
      <c r="U764" s="59">
        <f t="shared" si="34"/>
        <v>25955000</v>
      </c>
      <c r="V764" s="57">
        <f t="shared" si="35"/>
        <v>0</v>
      </c>
    </row>
    <row r="765" spans="2:22" hidden="1">
      <c r="B765" s="82">
        <f>'PER TRIWULAN'!A760</f>
        <v>755</v>
      </c>
      <c r="C765" s="69" t="str">
        <f>'PER TRIWULAN'!I760</f>
        <v xml:space="preserve"> Toroh </v>
      </c>
      <c r="D765" s="70" t="str">
        <f>'PER TRIWULAN'!B760</f>
        <v>SD NEGERI 3 GENENGADAL</v>
      </c>
      <c r="E765" s="71">
        <f>'PER TRIWULAN'!N760</f>
        <v>15515000</v>
      </c>
      <c r="F765" s="89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72">
        <f t="shared" si="33"/>
        <v>0</v>
      </c>
      <c r="U765" s="59">
        <f t="shared" si="34"/>
        <v>15515000</v>
      </c>
      <c r="V765" s="57">
        <f t="shared" si="35"/>
        <v>0</v>
      </c>
    </row>
    <row r="766" spans="2:22" hidden="1">
      <c r="B766" s="82">
        <f>'PER TRIWULAN'!A761</f>
        <v>756</v>
      </c>
      <c r="C766" s="69" t="str">
        <f>'PER TRIWULAN'!I761</f>
        <v xml:space="preserve"> Toroh </v>
      </c>
      <c r="D766" s="70" t="str">
        <f>'PER TRIWULAN'!B761</f>
        <v>SD NEGERI 3 GENENGSARI</v>
      </c>
      <c r="E766" s="71">
        <f>'PER TRIWULAN'!N761</f>
        <v>13775000</v>
      </c>
      <c r="F766" s="89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72">
        <f t="shared" si="33"/>
        <v>0</v>
      </c>
      <c r="U766" s="59">
        <f t="shared" si="34"/>
        <v>13775000</v>
      </c>
      <c r="V766" s="57">
        <f t="shared" si="35"/>
        <v>0</v>
      </c>
    </row>
    <row r="767" spans="2:22" hidden="1">
      <c r="B767" s="82">
        <f>'PER TRIWULAN'!A762</f>
        <v>757</v>
      </c>
      <c r="C767" s="69" t="str">
        <f>'PER TRIWULAN'!I762</f>
        <v xml:space="preserve"> Toroh </v>
      </c>
      <c r="D767" s="70" t="str">
        <f>'PER TRIWULAN'!B762</f>
        <v>SD NEGERI 3 KENTENG</v>
      </c>
      <c r="E767" s="71">
        <f>'PER TRIWULAN'!N762</f>
        <v>25955000</v>
      </c>
      <c r="F767" s="89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72">
        <f t="shared" si="33"/>
        <v>0</v>
      </c>
      <c r="U767" s="59">
        <f t="shared" si="34"/>
        <v>25955000</v>
      </c>
      <c r="V767" s="57">
        <f t="shared" si="35"/>
        <v>0</v>
      </c>
    </row>
    <row r="768" spans="2:22" hidden="1">
      <c r="B768" s="82">
        <f>'PER TRIWULAN'!A763</f>
        <v>758</v>
      </c>
      <c r="C768" s="69" t="str">
        <f>'PER TRIWULAN'!I763</f>
        <v xml:space="preserve"> Toroh </v>
      </c>
      <c r="D768" s="70" t="str">
        <f>'PER TRIWULAN'!B763</f>
        <v>SD NEGERI 3 KRANGGANHARJO</v>
      </c>
      <c r="E768" s="71">
        <f>'PER TRIWULAN'!N763</f>
        <v>15225000</v>
      </c>
      <c r="F768" s="89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72">
        <f t="shared" si="33"/>
        <v>0</v>
      </c>
      <c r="U768" s="59">
        <f t="shared" si="34"/>
        <v>15225000</v>
      </c>
      <c r="V768" s="57">
        <f t="shared" si="35"/>
        <v>0</v>
      </c>
    </row>
    <row r="769" spans="2:22" hidden="1">
      <c r="B769" s="82">
        <f>'PER TRIWULAN'!A764</f>
        <v>759</v>
      </c>
      <c r="C769" s="69" t="str">
        <f>'PER TRIWULAN'!I764</f>
        <v xml:space="preserve"> Toroh </v>
      </c>
      <c r="D769" s="70" t="str">
        <f>'PER TRIWULAN'!B764</f>
        <v>SD NEGERI 3 NGRANDAH</v>
      </c>
      <c r="E769" s="71">
        <f>'PER TRIWULAN'!N764</f>
        <v>26825000</v>
      </c>
      <c r="F769" s="89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72">
        <f t="shared" si="33"/>
        <v>0</v>
      </c>
      <c r="U769" s="59">
        <f t="shared" si="34"/>
        <v>26825000</v>
      </c>
      <c r="V769" s="57">
        <f t="shared" si="35"/>
        <v>0</v>
      </c>
    </row>
    <row r="770" spans="2:22" hidden="1">
      <c r="B770" s="82">
        <f>'PER TRIWULAN'!A765</f>
        <v>760</v>
      </c>
      <c r="C770" s="69" t="str">
        <f>'PER TRIWULAN'!I765</f>
        <v xml:space="preserve"> Toroh </v>
      </c>
      <c r="D770" s="70" t="str">
        <f>'PER TRIWULAN'!B765</f>
        <v>SD NEGERI 3 PILANGPAYUNG</v>
      </c>
      <c r="E770" s="71">
        <f>'PER TRIWULAN'!N765</f>
        <v>22185000</v>
      </c>
      <c r="F770" s="89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72">
        <f t="shared" si="33"/>
        <v>0</v>
      </c>
      <c r="U770" s="59">
        <f t="shared" si="34"/>
        <v>22185000</v>
      </c>
      <c r="V770" s="57">
        <f t="shared" si="35"/>
        <v>0</v>
      </c>
    </row>
    <row r="771" spans="2:22" hidden="1">
      <c r="B771" s="82">
        <f>'PER TRIWULAN'!A766</f>
        <v>761</v>
      </c>
      <c r="C771" s="69" t="str">
        <f>'PER TRIWULAN'!I766</f>
        <v xml:space="preserve"> Toroh </v>
      </c>
      <c r="D771" s="70" t="str">
        <f>'PER TRIWULAN'!B766</f>
        <v>SD NEGERI 3 PLOSOHARJO</v>
      </c>
      <c r="E771" s="71">
        <f>'PER TRIWULAN'!N766</f>
        <v>27260000</v>
      </c>
      <c r="F771" s="89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72">
        <f t="shared" si="33"/>
        <v>0</v>
      </c>
      <c r="U771" s="59">
        <f t="shared" si="34"/>
        <v>27260000</v>
      </c>
      <c r="V771" s="57">
        <f t="shared" si="35"/>
        <v>0</v>
      </c>
    </row>
    <row r="772" spans="2:22" hidden="1">
      <c r="B772" s="82">
        <f>'PER TRIWULAN'!A767</f>
        <v>762</v>
      </c>
      <c r="C772" s="69" t="str">
        <f>'PER TRIWULAN'!I767</f>
        <v xml:space="preserve"> Toroh </v>
      </c>
      <c r="D772" s="70" t="str">
        <f>'PER TRIWULAN'!B767</f>
        <v>SD NEGERI 3 SINDUREJO</v>
      </c>
      <c r="E772" s="71">
        <f>'PER TRIWULAN'!N767</f>
        <v>24650000</v>
      </c>
      <c r="F772" s="89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72">
        <f t="shared" si="33"/>
        <v>0</v>
      </c>
      <c r="U772" s="59">
        <f t="shared" si="34"/>
        <v>24650000</v>
      </c>
      <c r="V772" s="57">
        <f t="shared" si="35"/>
        <v>0</v>
      </c>
    </row>
    <row r="773" spans="2:22" hidden="1">
      <c r="B773" s="82">
        <f>'PER TRIWULAN'!A768</f>
        <v>763</v>
      </c>
      <c r="C773" s="69" t="str">
        <f>'PER TRIWULAN'!I768</f>
        <v xml:space="preserve"> Toroh </v>
      </c>
      <c r="D773" s="70" t="str">
        <f>'PER TRIWULAN'!B768</f>
        <v>SD NEGERI 3 TUNGGAK</v>
      </c>
      <c r="E773" s="71">
        <f>'PER TRIWULAN'!N768</f>
        <v>27695000</v>
      </c>
      <c r="F773" s="89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72">
        <f t="shared" si="33"/>
        <v>0</v>
      </c>
      <c r="U773" s="59">
        <f t="shared" si="34"/>
        <v>27695000</v>
      </c>
      <c r="V773" s="57">
        <f t="shared" si="35"/>
        <v>0</v>
      </c>
    </row>
    <row r="774" spans="2:22" hidden="1">
      <c r="B774" s="82">
        <f>'PER TRIWULAN'!A769</f>
        <v>764</v>
      </c>
      <c r="C774" s="69" t="str">
        <f>'PER TRIWULAN'!I769</f>
        <v xml:space="preserve"> Toroh </v>
      </c>
      <c r="D774" s="70" t="str">
        <f>'PER TRIWULAN'!B769</f>
        <v>SD NEGERI 4 BANDUNGHARJO</v>
      </c>
      <c r="E774" s="71">
        <f>'PER TRIWULAN'!N769</f>
        <v>18995000</v>
      </c>
      <c r="F774" s="89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72">
        <f t="shared" si="33"/>
        <v>0</v>
      </c>
      <c r="U774" s="59">
        <f t="shared" si="34"/>
        <v>18995000</v>
      </c>
      <c r="V774" s="57">
        <f t="shared" si="35"/>
        <v>0</v>
      </c>
    </row>
    <row r="775" spans="2:22" hidden="1">
      <c r="B775" s="82">
        <f>'PER TRIWULAN'!A770</f>
        <v>765</v>
      </c>
      <c r="C775" s="69" t="str">
        <f>'PER TRIWULAN'!I770</f>
        <v xml:space="preserve"> Toroh </v>
      </c>
      <c r="D775" s="70" t="str">
        <f>'PER TRIWULAN'!B770</f>
        <v>SD NEGERI 4 DEPOK</v>
      </c>
      <c r="E775" s="71">
        <f>'PER TRIWULAN'!N770</f>
        <v>19285000</v>
      </c>
      <c r="F775" s="89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72">
        <f t="shared" si="33"/>
        <v>0</v>
      </c>
      <c r="U775" s="59">
        <f t="shared" si="34"/>
        <v>19285000</v>
      </c>
      <c r="V775" s="57">
        <f t="shared" si="35"/>
        <v>0</v>
      </c>
    </row>
    <row r="776" spans="2:22" hidden="1">
      <c r="B776" s="82">
        <f>'PER TRIWULAN'!A771</f>
        <v>766</v>
      </c>
      <c r="C776" s="69" t="str">
        <f>'PER TRIWULAN'!I771</f>
        <v xml:space="preserve"> Toroh </v>
      </c>
      <c r="D776" s="70" t="str">
        <f>'PER TRIWULAN'!B771</f>
        <v>SD NEGERI 4 GENENGADAL</v>
      </c>
      <c r="E776" s="71">
        <f>'PER TRIWULAN'!N771</f>
        <v>20880000</v>
      </c>
      <c r="F776" s="89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72">
        <f t="shared" si="33"/>
        <v>0</v>
      </c>
      <c r="U776" s="59">
        <f t="shared" si="34"/>
        <v>20880000</v>
      </c>
      <c r="V776" s="57">
        <f t="shared" si="35"/>
        <v>0</v>
      </c>
    </row>
    <row r="777" spans="2:22" hidden="1">
      <c r="B777" s="82">
        <f>'PER TRIWULAN'!A772</f>
        <v>767</v>
      </c>
      <c r="C777" s="69" t="str">
        <f>'PER TRIWULAN'!I772</f>
        <v xml:space="preserve"> Toroh </v>
      </c>
      <c r="D777" s="70" t="str">
        <f>'PER TRIWULAN'!B772</f>
        <v>SD NEGERI 4 KENTENG</v>
      </c>
      <c r="E777" s="71">
        <f>'PER TRIWULAN'!N772</f>
        <v>17545000</v>
      </c>
      <c r="F777" s="89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72">
        <f t="shared" si="33"/>
        <v>0</v>
      </c>
      <c r="U777" s="59">
        <f t="shared" si="34"/>
        <v>17545000</v>
      </c>
      <c r="V777" s="57">
        <f t="shared" si="35"/>
        <v>0</v>
      </c>
    </row>
    <row r="778" spans="2:22" hidden="1">
      <c r="B778" s="82">
        <f>'PER TRIWULAN'!A773</f>
        <v>768</v>
      </c>
      <c r="C778" s="69" t="str">
        <f>'PER TRIWULAN'!I773</f>
        <v xml:space="preserve"> Toroh </v>
      </c>
      <c r="D778" s="70" t="str">
        <f>'PER TRIWULAN'!B773</f>
        <v>SD NEGERI 4 PILANGPAYUNG</v>
      </c>
      <c r="E778" s="71">
        <f>'PER TRIWULAN'!N773</f>
        <v>7395000</v>
      </c>
      <c r="F778" s="89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72">
        <f t="shared" si="33"/>
        <v>0</v>
      </c>
      <c r="U778" s="59">
        <f t="shared" si="34"/>
        <v>7395000</v>
      </c>
      <c r="V778" s="57">
        <f t="shared" si="35"/>
        <v>0</v>
      </c>
    </row>
    <row r="779" spans="2:22" hidden="1">
      <c r="B779" s="82">
        <f>'PER TRIWULAN'!A774</f>
        <v>769</v>
      </c>
      <c r="C779" s="69" t="str">
        <f>'PER TRIWULAN'!I774</f>
        <v xml:space="preserve"> Toroh </v>
      </c>
      <c r="D779" s="70" t="str">
        <f>'PER TRIWULAN'!B774</f>
        <v>SD NEGERI 4 SINDUREJO</v>
      </c>
      <c r="E779" s="71">
        <f>'PER TRIWULAN'!N774</f>
        <v>19720000</v>
      </c>
      <c r="F779" s="89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72">
        <f t="shared" si="33"/>
        <v>0</v>
      </c>
      <c r="U779" s="59">
        <f t="shared" si="34"/>
        <v>19720000</v>
      </c>
      <c r="V779" s="57">
        <f t="shared" si="35"/>
        <v>0</v>
      </c>
    </row>
    <row r="780" spans="2:22" hidden="1">
      <c r="B780" s="82">
        <f>'PER TRIWULAN'!A775</f>
        <v>770</v>
      </c>
      <c r="C780" s="69" t="str">
        <f>'PER TRIWULAN'!I775</f>
        <v xml:space="preserve"> Toroh </v>
      </c>
      <c r="D780" s="70" t="str">
        <f>'PER TRIWULAN'!B775</f>
        <v>SD NEGERI 4 TAMBIREJO</v>
      </c>
      <c r="E780" s="71">
        <f>'PER TRIWULAN'!N775</f>
        <v>43935000</v>
      </c>
      <c r="F780" s="89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72">
        <f t="shared" ref="T780:T843" si="36">SUM(G780:S780)</f>
        <v>0</v>
      </c>
      <c r="U780" s="59">
        <f t="shared" ref="U780:U843" si="37">E780-F780</f>
        <v>43935000</v>
      </c>
      <c r="V780" s="57">
        <f t="shared" ref="V780:V843" si="38">F780-T780</f>
        <v>0</v>
      </c>
    </row>
    <row r="781" spans="2:22" hidden="1">
      <c r="B781" s="82">
        <f>'PER TRIWULAN'!A776</f>
        <v>771</v>
      </c>
      <c r="C781" s="69" t="str">
        <f>'PER TRIWULAN'!I776</f>
        <v xml:space="preserve"> Toroh </v>
      </c>
      <c r="D781" s="70" t="str">
        <f>'PER TRIWULAN'!B776</f>
        <v>SD NEGERI 4 TUNGGAK</v>
      </c>
      <c r="E781" s="71">
        <f>'PER TRIWULAN'!N776</f>
        <v>32480000</v>
      </c>
      <c r="F781" s="89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72">
        <f t="shared" si="36"/>
        <v>0</v>
      </c>
      <c r="U781" s="59">
        <f t="shared" si="37"/>
        <v>32480000</v>
      </c>
      <c r="V781" s="57">
        <f t="shared" si="38"/>
        <v>0</v>
      </c>
    </row>
    <row r="782" spans="2:22" hidden="1">
      <c r="B782" s="82">
        <f>'PER TRIWULAN'!A777</f>
        <v>772</v>
      </c>
      <c r="C782" s="69" t="str">
        <f>'PER TRIWULAN'!I777</f>
        <v xml:space="preserve"> Toroh </v>
      </c>
      <c r="D782" s="70" t="str">
        <f>'PER TRIWULAN'!B777</f>
        <v>SD NEGERI 5 DEPOK</v>
      </c>
      <c r="E782" s="71">
        <f>'PER TRIWULAN'!N777</f>
        <v>27695000</v>
      </c>
      <c r="F782" s="89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72">
        <f t="shared" si="36"/>
        <v>0</v>
      </c>
      <c r="U782" s="59">
        <f t="shared" si="37"/>
        <v>27695000</v>
      </c>
      <c r="V782" s="57">
        <f t="shared" si="38"/>
        <v>0</v>
      </c>
    </row>
    <row r="783" spans="2:22" hidden="1">
      <c r="B783" s="82">
        <f>'PER TRIWULAN'!A778</f>
        <v>773</v>
      </c>
      <c r="C783" s="69" t="str">
        <f>'PER TRIWULAN'!I778</f>
        <v xml:space="preserve"> Toroh </v>
      </c>
      <c r="D783" s="70" t="str">
        <f>'PER TRIWULAN'!B778</f>
        <v>SD NEGERI 5 DIMORO</v>
      </c>
      <c r="E783" s="71">
        <f>'PER TRIWULAN'!N778</f>
        <v>22910000</v>
      </c>
      <c r="F783" s="89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72">
        <f t="shared" si="36"/>
        <v>0</v>
      </c>
      <c r="U783" s="59">
        <f t="shared" si="37"/>
        <v>22910000</v>
      </c>
      <c r="V783" s="57">
        <f t="shared" si="38"/>
        <v>0</v>
      </c>
    </row>
    <row r="784" spans="2:22" hidden="1">
      <c r="B784" s="82">
        <f>'PER TRIWULAN'!A779</f>
        <v>774</v>
      </c>
      <c r="C784" s="69" t="str">
        <f>'PER TRIWULAN'!I779</f>
        <v xml:space="preserve"> Toroh </v>
      </c>
      <c r="D784" s="70" t="str">
        <f>'PER TRIWULAN'!B779</f>
        <v>SD NEGERI 5 SINDUREJO</v>
      </c>
      <c r="E784" s="71">
        <f>'PER TRIWULAN'!N779</f>
        <v>17545000</v>
      </c>
      <c r="F784" s="89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72">
        <f t="shared" si="36"/>
        <v>0</v>
      </c>
      <c r="U784" s="59">
        <f t="shared" si="37"/>
        <v>17545000</v>
      </c>
      <c r="V784" s="57">
        <f t="shared" si="38"/>
        <v>0</v>
      </c>
    </row>
    <row r="785" spans="2:22" hidden="1">
      <c r="B785" s="82">
        <f>'PER TRIWULAN'!A780</f>
        <v>775</v>
      </c>
      <c r="C785" s="69" t="str">
        <f>'PER TRIWULAN'!I780</f>
        <v xml:space="preserve"> Toroh </v>
      </c>
      <c r="D785" s="70" t="str">
        <f>'PER TRIWULAN'!B780</f>
        <v>SD NEGERI 5 TAMBIREJO</v>
      </c>
      <c r="E785" s="71">
        <f>'PER TRIWULAN'!N780</f>
        <v>24795000</v>
      </c>
      <c r="F785" s="89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72">
        <f t="shared" si="36"/>
        <v>0</v>
      </c>
      <c r="U785" s="59">
        <f t="shared" si="37"/>
        <v>24795000</v>
      </c>
      <c r="V785" s="57">
        <f t="shared" si="38"/>
        <v>0</v>
      </c>
    </row>
    <row r="786" spans="2:22" hidden="1">
      <c r="B786" s="82">
        <f>'PER TRIWULAN'!A781</f>
        <v>776</v>
      </c>
      <c r="C786" s="69" t="str">
        <f>'PER TRIWULAN'!I781</f>
        <v xml:space="preserve"> Toroh </v>
      </c>
      <c r="D786" s="70" t="str">
        <f>'PER TRIWULAN'!B781</f>
        <v>SD NEGERI 6 DEPOK</v>
      </c>
      <c r="E786" s="71">
        <f>'PER TRIWULAN'!N781</f>
        <v>16675000</v>
      </c>
      <c r="F786" s="89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72">
        <f t="shared" si="36"/>
        <v>0</v>
      </c>
      <c r="U786" s="59">
        <f t="shared" si="37"/>
        <v>16675000</v>
      </c>
      <c r="V786" s="57">
        <f t="shared" si="38"/>
        <v>0</v>
      </c>
    </row>
    <row r="787" spans="2:22" hidden="1">
      <c r="B787" s="82">
        <f>'PER TRIWULAN'!A782</f>
        <v>777</v>
      </c>
      <c r="C787" s="69" t="str">
        <f>'PER TRIWULAN'!I782</f>
        <v xml:space="preserve"> Toroh </v>
      </c>
      <c r="D787" s="70" t="str">
        <f>'PER TRIWULAN'!B782</f>
        <v>SD NEGERI 6 SINDUREJO</v>
      </c>
      <c r="E787" s="71">
        <f>'PER TRIWULAN'!N782</f>
        <v>18705000</v>
      </c>
      <c r="F787" s="89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72">
        <f t="shared" si="36"/>
        <v>0</v>
      </c>
      <c r="U787" s="59">
        <f t="shared" si="37"/>
        <v>18705000</v>
      </c>
      <c r="V787" s="57">
        <f t="shared" si="38"/>
        <v>0</v>
      </c>
    </row>
    <row r="788" spans="2:22" hidden="1">
      <c r="B788" s="82">
        <f>'PER TRIWULAN'!A783</f>
        <v>778</v>
      </c>
      <c r="C788" s="69" t="str">
        <f>'PER TRIWULAN'!I783</f>
        <v xml:space="preserve"> Toroh </v>
      </c>
      <c r="D788" s="70" t="str">
        <f>'PER TRIWULAN'!B783</f>
        <v>SD NEGERI 7 DEPOK</v>
      </c>
      <c r="E788" s="71">
        <f>'PER TRIWULAN'!N783</f>
        <v>14790000</v>
      </c>
      <c r="F788" s="89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72">
        <f t="shared" si="36"/>
        <v>0</v>
      </c>
      <c r="U788" s="59">
        <f t="shared" si="37"/>
        <v>14790000</v>
      </c>
      <c r="V788" s="57">
        <f t="shared" si="38"/>
        <v>0</v>
      </c>
    </row>
    <row r="789" spans="2:22" hidden="1">
      <c r="B789" s="82">
        <f>'PER TRIWULAN'!A784</f>
        <v>779</v>
      </c>
      <c r="C789" s="69" t="str">
        <f>'PER TRIWULAN'!I784</f>
        <v xml:space="preserve"> Toroh </v>
      </c>
      <c r="D789" s="70" t="str">
        <f>'PER TRIWULAN'!B784</f>
        <v>SD NEGERI 1 KRANGGANHARJO</v>
      </c>
      <c r="E789" s="71">
        <f>'PER TRIWULAN'!N784</f>
        <v>22475000</v>
      </c>
      <c r="F789" s="89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72">
        <f t="shared" si="36"/>
        <v>0</v>
      </c>
      <c r="U789" s="59">
        <f t="shared" si="37"/>
        <v>22475000</v>
      </c>
      <c r="V789" s="57">
        <f t="shared" si="38"/>
        <v>0</v>
      </c>
    </row>
    <row r="790" spans="2:22" hidden="1">
      <c r="B790" s="82">
        <f>'PER TRIWULAN'!A785</f>
        <v>780</v>
      </c>
      <c r="C790" s="69" t="str">
        <f>'PER TRIWULAN'!I785</f>
        <v xml:space="preserve"> Toroh </v>
      </c>
      <c r="D790" s="70" t="str">
        <f>'PER TRIWULAN'!B785</f>
        <v>SD NEGERI 2 DEPOK</v>
      </c>
      <c r="E790" s="71">
        <f>'PER TRIWULAN'!N785</f>
        <v>33785000</v>
      </c>
      <c r="F790" s="89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72">
        <f t="shared" si="36"/>
        <v>0</v>
      </c>
      <c r="U790" s="59">
        <f t="shared" si="37"/>
        <v>33785000</v>
      </c>
      <c r="V790" s="57">
        <f t="shared" si="38"/>
        <v>0</v>
      </c>
    </row>
    <row r="791" spans="2:22" hidden="1">
      <c r="B791" s="82">
        <f>'PER TRIWULAN'!A786</f>
        <v>781</v>
      </c>
      <c r="C791" s="69" t="str">
        <f>'PER TRIWULAN'!I786</f>
        <v xml:space="preserve"> Toroh </v>
      </c>
      <c r="D791" s="70" t="str">
        <f>'PER TRIWULAN'!B786</f>
        <v>SD NEGERI 3 TAMBIREJO</v>
      </c>
      <c r="E791" s="71">
        <f>'PER TRIWULAN'!N786</f>
        <v>21025000</v>
      </c>
      <c r="F791" s="89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72">
        <f t="shared" si="36"/>
        <v>0</v>
      </c>
      <c r="U791" s="59">
        <f t="shared" si="37"/>
        <v>21025000</v>
      </c>
      <c r="V791" s="57">
        <f t="shared" si="38"/>
        <v>0</v>
      </c>
    </row>
    <row r="792" spans="2:22" hidden="1">
      <c r="B792" s="82">
        <f>'PER TRIWULAN'!A787</f>
        <v>782</v>
      </c>
      <c r="C792" s="69" t="str">
        <f>'PER TRIWULAN'!I787</f>
        <v xml:space="preserve"> Toroh </v>
      </c>
      <c r="D792" s="70" t="str">
        <f>'PER TRIWULAN'!B787</f>
        <v>SD NEGERI 4 BOLOH</v>
      </c>
      <c r="E792" s="71">
        <f>'PER TRIWULAN'!N787</f>
        <v>29870000</v>
      </c>
      <c r="F792" s="89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72">
        <f t="shared" si="36"/>
        <v>0</v>
      </c>
      <c r="U792" s="59">
        <f t="shared" si="37"/>
        <v>29870000</v>
      </c>
      <c r="V792" s="57">
        <f t="shared" si="38"/>
        <v>0</v>
      </c>
    </row>
    <row r="793" spans="2:22" hidden="1">
      <c r="B793" s="82">
        <f>'PER TRIWULAN'!A788</f>
        <v>783</v>
      </c>
      <c r="C793" s="69" t="str">
        <f>'PER TRIWULAN'!I788</f>
        <v xml:space="preserve"> Toroh </v>
      </c>
      <c r="D793" s="70" t="str">
        <f>'PER TRIWULAN'!B788</f>
        <v>SD NEGERI 2 DIMORO</v>
      </c>
      <c r="E793" s="71">
        <f>'PER TRIWULAN'!N788</f>
        <v>21170000</v>
      </c>
      <c r="F793" s="89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72">
        <f t="shared" si="36"/>
        <v>0</v>
      </c>
      <c r="U793" s="59">
        <f t="shared" si="37"/>
        <v>21170000</v>
      </c>
      <c r="V793" s="57">
        <f t="shared" si="38"/>
        <v>0</v>
      </c>
    </row>
    <row r="794" spans="2:22" hidden="1">
      <c r="B794" s="82">
        <f>'PER TRIWULAN'!A789</f>
        <v>784</v>
      </c>
      <c r="C794" s="69" t="str">
        <f>'PER TRIWULAN'!I789</f>
        <v xml:space="preserve"> Toroh </v>
      </c>
      <c r="D794" s="70" t="str">
        <f>'PER TRIWULAN'!B789</f>
        <v>SD NEGERI 4 DIMORO</v>
      </c>
      <c r="E794" s="71">
        <f>'PER TRIWULAN'!N789</f>
        <v>11455000</v>
      </c>
      <c r="F794" s="89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72">
        <f t="shared" si="36"/>
        <v>0</v>
      </c>
      <c r="U794" s="59">
        <f t="shared" si="37"/>
        <v>11455000</v>
      </c>
      <c r="V794" s="57">
        <f t="shared" si="38"/>
        <v>0</v>
      </c>
    </row>
    <row r="795" spans="2:22" hidden="1">
      <c r="B795" s="82">
        <f>'PER TRIWULAN'!A790</f>
        <v>785</v>
      </c>
      <c r="C795" s="69" t="str">
        <f>'PER TRIWULAN'!I790</f>
        <v xml:space="preserve"> Toroh </v>
      </c>
      <c r="D795" s="70" t="str">
        <f>'PER TRIWULAN'!B790</f>
        <v>SD NEGERI 2 PILANGPAYUNG</v>
      </c>
      <c r="E795" s="71">
        <f>'PER TRIWULAN'!N790</f>
        <v>22040000</v>
      </c>
      <c r="F795" s="89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72">
        <f t="shared" si="36"/>
        <v>0</v>
      </c>
      <c r="U795" s="59">
        <f t="shared" si="37"/>
        <v>22040000</v>
      </c>
      <c r="V795" s="57">
        <f t="shared" si="38"/>
        <v>0</v>
      </c>
    </row>
    <row r="796" spans="2:22" hidden="1">
      <c r="B796" s="82">
        <f>'PER TRIWULAN'!A791</f>
        <v>786</v>
      </c>
      <c r="C796" s="69" t="str">
        <f>'PER TRIWULAN'!I791</f>
        <v xml:space="preserve"> Toroh </v>
      </c>
      <c r="D796" s="70" t="str">
        <f>'PER TRIWULAN'!B791</f>
        <v>SD NEGERI 2 SUGIHAN</v>
      </c>
      <c r="E796" s="71">
        <f>'PER TRIWULAN'!N791</f>
        <v>19430000</v>
      </c>
      <c r="F796" s="89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72">
        <f t="shared" si="36"/>
        <v>0</v>
      </c>
      <c r="U796" s="59">
        <f t="shared" si="37"/>
        <v>19430000</v>
      </c>
      <c r="V796" s="57">
        <f t="shared" si="38"/>
        <v>0</v>
      </c>
    </row>
    <row r="797" spans="2:22" hidden="1">
      <c r="B797" s="82">
        <f>'PER TRIWULAN'!A792</f>
        <v>787</v>
      </c>
      <c r="C797" s="69" t="str">
        <f>'PER TRIWULAN'!I792</f>
        <v xml:space="preserve"> Toroh </v>
      </c>
      <c r="D797" s="70" t="str">
        <f>'PER TRIWULAN'!B792</f>
        <v>SD NEGERI 3 SUGIHAN</v>
      </c>
      <c r="E797" s="71">
        <f>'PER TRIWULAN'!N792</f>
        <v>25085000</v>
      </c>
      <c r="F797" s="89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72">
        <f t="shared" si="36"/>
        <v>0</v>
      </c>
      <c r="U797" s="59">
        <f t="shared" si="37"/>
        <v>25085000</v>
      </c>
      <c r="V797" s="57">
        <f t="shared" si="38"/>
        <v>0</v>
      </c>
    </row>
    <row r="798" spans="2:22" hidden="1">
      <c r="B798" s="82">
        <f>'PER TRIWULAN'!A793</f>
        <v>788</v>
      </c>
      <c r="C798" s="69" t="str">
        <f>'PER TRIWULAN'!I793</f>
        <v xml:space="preserve"> Toroh </v>
      </c>
      <c r="D798" s="70" t="str">
        <f>'PER TRIWULAN'!B793</f>
        <v>SD NEGERI 4 SUGIHAN</v>
      </c>
      <c r="E798" s="71">
        <f>'PER TRIWULAN'!N793</f>
        <v>21460000</v>
      </c>
      <c r="F798" s="89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72">
        <f t="shared" si="36"/>
        <v>0</v>
      </c>
      <c r="U798" s="59">
        <f t="shared" si="37"/>
        <v>21460000</v>
      </c>
      <c r="V798" s="57">
        <f t="shared" si="38"/>
        <v>0</v>
      </c>
    </row>
    <row r="799" spans="2:22" hidden="1">
      <c r="B799" s="82">
        <f>'PER TRIWULAN'!A794</f>
        <v>789</v>
      </c>
      <c r="C799" s="69" t="str">
        <f>'PER TRIWULAN'!I794</f>
        <v xml:space="preserve"> Toroh </v>
      </c>
      <c r="D799" s="70" t="str">
        <f>'PER TRIWULAN'!B794</f>
        <v>SD NEGERI 2 KRANGGANHARJO</v>
      </c>
      <c r="E799" s="71">
        <f>'PER TRIWULAN'!N794</f>
        <v>28710000</v>
      </c>
      <c r="F799" s="89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72">
        <f t="shared" si="36"/>
        <v>0</v>
      </c>
      <c r="U799" s="59">
        <f t="shared" si="37"/>
        <v>28710000</v>
      </c>
      <c r="V799" s="57">
        <f t="shared" si="38"/>
        <v>0</v>
      </c>
    </row>
    <row r="800" spans="2:22" hidden="1">
      <c r="B800" s="82">
        <f>'PER TRIWULAN'!A795</f>
        <v>790</v>
      </c>
      <c r="C800" s="69" t="str">
        <f>'PER TRIWULAN'!I795</f>
        <v xml:space="preserve"> Wirosari </v>
      </c>
      <c r="D800" s="70" t="str">
        <f>'PER TRIWULAN'!B795</f>
        <v>SD NEGERI 3 TAMBAKSELO</v>
      </c>
      <c r="E800" s="71">
        <f>'PER TRIWULAN'!N795</f>
        <v>19865000</v>
      </c>
      <c r="F800" s="89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72">
        <f t="shared" si="36"/>
        <v>0</v>
      </c>
      <c r="U800" s="59">
        <f t="shared" si="37"/>
        <v>19865000</v>
      </c>
      <c r="V800" s="57">
        <f t="shared" si="38"/>
        <v>0</v>
      </c>
    </row>
    <row r="801" spans="2:22" hidden="1">
      <c r="B801" s="82">
        <f>'PER TRIWULAN'!A796</f>
        <v>791</v>
      </c>
      <c r="C801" s="69" t="str">
        <f>'PER TRIWULAN'!I796</f>
        <v xml:space="preserve"> Wirosari </v>
      </c>
      <c r="D801" s="70" t="str">
        <f>'PER TRIWULAN'!B796</f>
        <v>SD NEGERI 1 DOKORO</v>
      </c>
      <c r="E801" s="71">
        <f>'PER TRIWULAN'!N796</f>
        <v>26245000</v>
      </c>
      <c r="F801" s="89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72">
        <f t="shared" si="36"/>
        <v>0</v>
      </c>
      <c r="U801" s="59">
        <f t="shared" si="37"/>
        <v>26245000</v>
      </c>
      <c r="V801" s="57">
        <f t="shared" si="38"/>
        <v>0</v>
      </c>
    </row>
    <row r="802" spans="2:22" hidden="1">
      <c r="B802" s="82">
        <f>'PER TRIWULAN'!A797</f>
        <v>792</v>
      </c>
      <c r="C802" s="69" t="str">
        <f>'PER TRIWULAN'!I797</f>
        <v xml:space="preserve"> Wirosari </v>
      </c>
      <c r="D802" s="70" t="str">
        <f>'PER TRIWULAN'!B797</f>
        <v>SD NEGERI 1 GEDANGAN</v>
      </c>
      <c r="E802" s="71">
        <f>'PER TRIWULAN'!N797</f>
        <v>17835000</v>
      </c>
      <c r="F802" s="89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72">
        <f t="shared" si="36"/>
        <v>0</v>
      </c>
      <c r="U802" s="59">
        <f t="shared" si="37"/>
        <v>17835000</v>
      </c>
      <c r="V802" s="57">
        <f t="shared" si="38"/>
        <v>0</v>
      </c>
    </row>
    <row r="803" spans="2:22" hidden="1">
      <c r="B803" s="82">
        <f>'PER TRIWULAN'!A798</f>
        <v>793</v>
      </c>
      <c r="C803" s="69" t="str">
        <f>'PER TRIWULAN'!I798</f>
        <v xml:space="preserve"> Wirosari </v>
      </c>
      <c r="D803" s="70" t="str">
        <f>'PER TRIWULAN'!B798</f>
        <v>SD NEGERI 1 KALIREJO</v>
      </c>
      <c r="E803" s="71">
        <f>'PER TRIWULAN'!N798</f>
        <v>20300000</v>
      </c>
      <c r="F803" s="89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72">
        <f t="shared" si="36"/>
        <v>0</v>
      </c>
      <c r="U803" s="59">
        <f t="shared" si="37"/>
        <v>20300000</v>
      </c>
      <c r="V803" s="57">
        <f t="shared" si="38"/>
        <v>0</v>
      </c>
    </row>
    <row r="804" spans="2:22" hidden="1">
      <c r="B804" s="82">
        <f>'PER TRIWULAN'!A799</f>
        <v>794</v>
      </c>
      <c r="C804" s="69" t="str">
        <f>'PER TRIWULAN'!I799</f>
        <v xml:space="preserve"> Wirosari </v>
      </c>
      <c r="D804" s="70" t="str">
        <f>'PER TRIWULAN'!B799</f>
        <v>SD NEGERI 1 KARANGASEM</v>
      </c>
      <c r="E804" s="71">
        <f>'PER TRIWULAN'!N799</f>
        <v>24940000</v>
      </c>
      <c r="F804" s="89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72">
        <f t="shared" si="36"/>
        <v>0</v>
      </c>
      <c r="U804" s="59">
        <f t="shared" si="37"/>
        <v>24940000</v>
      </c>
      <c r="V804" s="57">
        <f t="shared" si="38"/>
        <v>0</v>
      </c>
    </row>
    <row r="805" spans="2:22" hidden="1">
      <c r="B805" s="82">
        <f>'PER TRIWULAN'!A800</f>
        <v>795</v>
      </c>
      <c r="C805" s="69" t="str">
        <f>'PER TRIWULAN'!I800</f>
        <v xml:space="preserve"> Wirosari </v>
      </c>
      <c r="D805" s="70" t="str">
        <f>'PER TRIWULAN'!B800</f>
        <v>SD NEGERI 1 KROPAK</v>
      </c>
      <c r="E805" s="71">
        <f>'PER TRIWULAN'!N800</f>
        <v>29580000</v>
      </c>
      <c r="F805" s="89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72">
        <f t="shared" si="36"/>
        <v>0</v>
      </c>
      <c r="U805" s="59">
        <f t="shared" si="37"/>
        <v>29580000</v>
      </c>
      <c r="V805" s="57">
        <f t="shared" si="38"/>
        <v>0</v>
      </c>
    </row>
    <row r="806" spans="2:22" hidden="1">
      <c r="B806" s="82">
        <f>'PER TRIWULAN'!A801</f>
        <v>796</v>
      </c>
      <c r="C806" s="69" t="str">
        <f>'PER TRIWULAN'!I801</f>
        <v xml:space="preserve"> Wirosari </v>
      </c>
      <c r="D806" s="70" t="str">
        <f>'PER TRIWULAN'!B801</f>
        <v>SD NEGERI 1 MOJOREBO</v>
      </c>
      <c r="E806" s="71">
        <f>'PER TRIWULAN'!N801</f>
        <v>20010000</v>
      </c>
      <c r="F806" s="89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72">
        <f t="shared" si="36"/>
        <v>0</v>
      </c>
      <c r="U806" s="59">
        <f t="shared" si="37"/>
        <v>20010000</v>
      </c>
      <c r="V806" s="57">
        <f t="shared" si="38"/>
        <v>0</v>
      </c>
    </row>
    <row r="807" spans="2:22" hidden="1">
      <c r="B807" s="82">
        <f>'PER TRIWULAN'!A802</f>
        <v>797</v>
      </c>
      <c r="C807" s="69" t="str">
        <f>'PER TRIWULAN'!I802</f>
        <v xml:space="preserve"> Wirosari </v>
      </c>
      <c r="D807" s="70" t="str">
        <f>'PER TRIWULAN'!B802</f>
        <v>SD NEGERI 1 SAMBIREJO</v>
      </c>
      <c r="E807" s="71">
        <f>'PER TRIWULAN'!N802</f>
        <v>19285000</v>
      </c>
      <c r="F807" s="89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72">
        <f t="shared" si="36"/>
        <v>0</v>
      </c>
      <c r="U807" s="59">
        <f t="shared" si="37"/>
        <v>19285000</v>
      </c>
      <c r="V807" s="57">
        <f t="shared" si="38"/>
        <v>0</v>
      </c>
    </row>
    <row r="808" spans="2:22" hidden="1">
      <c r="B808" s="82">
        <f>'PER TRIWULAN'!A803</f>
        <v>798</v>
      </c>
      <c r="C808" s="69" t="str">
        <f>'PER TRIWULAN'!I803</f>
        <v xml:space="preserve"> Wirosari </v>
      </c>
      <c r="D808" s="70" t="str">
        <f>'PER TRIWULAN'!B803</f>
        <v>SD NEGERI 1 TAMBAKSELO</v>
      </c>
      <c r="E808" s="71">
        <f>'PER TRIWULAN'!N803</f>
        <v>20590000</v>
      </c>
      <c r="F808" s="89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72">
        <f t="shared" si="36"/>
        <v>0</v>
      </c>
      <c r="U808" s="59">
        <f t="shared" si="37"/>
        <v>20590000</v>
      </c>
      <c r="V808" s="57">
        <f t="shared" si="38"/>
        <v>0</v>
      </c>
    </row>
    <row r="809" spans="2:22" hidden="1">
      <c r="B809" s="82">
        <f>'PER TRIWULAN'!A804</f>
        <v>799</v>
      </c>
      <c r="C809" s="69" t="str">
        <f>'PER TRIWULAN'!I804</f>
        <v xml:space="preserve"> Wirosari </v>
      </c>
      <c r="D809" s="70" t="str">
        <f>'PER TRIWULAN'!B804</f>
        <v>SD NEGERI 1 TANJUNGREJO</v>
      </c>
      <c r="E809" s="71">
        <f>'PER TRIWULAN'!N804</f>
        <v>27985000</v>
      </c>
      <c r="F809" s="89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72">
        <f t="shared" si="36"/>
        <v>0</v>
      </c>
      <c r="U809" s="59">
        <f t="shared" si="37"/>
        <v>27985000</v>
      </c>
      <c r="V809" s="57">
        <f t="shared" si="38"/>
        <v>0</v>
      </c>
    </row>
    <row r="810" spans="2:22" hidden="1">
      <c r="B810" s="82">
        <f>'PER TRIWULAN'!A805</f>
        <v>800</v>
      </c>
      <c r="C810" s="69" t="str">
        <f>'PER TRIWULAN'!I805</f>
        <v xml:space="preserve"> Wirosari </v>
      </c>
      <c r="D810" s="70" t="str">
        <f>'PER TRIWULAN'!B805</f>
        <v>SD NEGERI 1 TEGALREO</v>
      </c>
      <c r="E810" s="71">
        <f>'PER TRIWULAN'!N805</f>
        <v>41035000</v>
      </c>
      <c r="F810" s="89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72">
        <f t="shared" si="36"/>
        <v>0</v>
      </c>
      <c r="U810" s="59">
        <f t="shared" si="37"/>
        <v>41035000</v>
      </c>
      <c r="V810" s="57">
        <f t="shared" si="38"/>
        <v>0</v>
      </c>
    </row>
    <row r="811" spans="2:22" hidden="1">
      <c r="B811" s="82">
        <f>'PER TRIWULAN'!A806</f>
        <v>801</v>
      </c>
      <c r="C811" s="69" t="str">
        <f>'PER TRIWULAN'!I806</f>
        <v xml:space="preserve"> Wirosari </v>
      </c>
      <c r="D811" s="70" t="str">
        <f>'PER TRIWULAN'!B806</f>
        <v>SD NEGERI 10 WIROSARI</v>
      </c>
      <c r="E811" s="71">
        <f>'PER TRIWULAN'!N806</f>
        <v>12760000</v>
      </c>
      <c r="F811" s="89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72">
        <f t="shared" si="36"/>
        <v>0</v>
      </c>
      <c r="U811" s="59">
        <f t="shared" si="37"/>
        <v>12760000</v>
      </c>
      <c r="V811" s="57">
        <f t="shared" si="38"/>
        <v>0</v>
      </c>
    </row>
    <row r="812" spans="2:22" hidden="1">
      <c r="B812" s="82">
        <f>'PER TRIWULAN'!A807</f>
        <v>802</v>
      </c>
      <c r="C812" s="69" t="str">
        <f>'PER TRIWULAN'!I807</f>
        <v xml:space="preserve"> Wirosari </v>
      </c>
      <c r="D812" s="70" t="str">
        <f>'PER TRIWULAN'!B807</f>
        <v>SD NEGERI 1DAPURNO</v>
      </c>
      <c r="E812" s="71">
        <f>'PER TRIWULAN'!N807</f>
        <v>32915000</v>
      </c>
      <c r="F812" s="89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72">
        <f t="shared" si="36"/>
        <v>0</v>
      </c>
      <c r="U812" s="59">
        <f t="shared" si="37"/>
        <v>32915000</v>
      </c>
      <c r="V812" s="57">
        <f t="shared" si="38"/>
        <v>0</v>
      </c>
    </row>
    <row r="813" spans="2:22" hidden="1">
      <c r="B813" s="82">
        <f>'PER TRIWULAN'!A808</f>
        <v>803</v>
      </c>
      <c r="C813" s="69" t="str">
        <f>'PER TRIWULAN'!I808</f>
        <v xml:space="preserve"> Wirosari </v>
      </c>
      <c r="D813" s="70" t="str">
        <f>'PER TRIWULAN'!B808</f>
        <v>SD NEGERI 2 DAPURNO</v>
      </c>
      <c r="E813" s="71">
        <f>'PER TRIWULAN'!N808</f>
        <v>17110000</v>
      </c>
      <c r="F813" s="89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72">
        <f t="shared" si="36"/>
        <v>0</v>
      </c>
      <c r="U813" s="59">
        <f t="shared" si="37"/>
        <v>17110000</v>
      </c>
      <c r="V813" s="57">
        <f t="shared" si="38"/>
        <v>0</v>
      </c>
    </row>
    <row r="814" spans="2:22" hidden="1">
      <c r="B814" s="82">
        <f>'PER TRIWULAN'!A809</f>
        <v>804</v>
      </c>
      <c r="C814" s="69" t="str">
        <f>'PER TRIWULAN'!I809</f>
        <v xml:space="preserve"> Wirosari </v>
      </c>
      <c r="D814" s="70" t="str">
        <f>'PER TRIWULAN'!B809</f>
        <v>SD NEGERI 2 DOKORO</v>
      </c>
      <c r="E814" s="71">
        <f>'PER TRIWULAN'!N809</f>
        <v>30740000</v>
      </c>
      <c r="F814" s="89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72">
        <f t="shared" si="36"/>
        <v>0</v>
      </c>
      <c r="U814" s="59">
        <f t="shared" si="37"/>
        <v>30740000</v>
      </c>
      <c r="V814" s="57">
        <f t="shared" si="38"/>
        <v>0</v>
      </c>
    </row>
    <row r="815" spans="2:22" hidden="1">
      <c r="B815" s="82">
        <f>'PER TRIWULAN'!A810</f>
        <v>805</v>
      </c>
      <c r="C815" s="69" t="str">
        <f>'PER TRIWULAN'!I810</f>
        <v xml:space="preserve"> Wirosari </v>
      </c>
      <c r="D815" s="70" t="str">
        <f>'PER TRIWULAN'!B810</f>
        <v>SD NEGERI 2 KALIREJO</v>
      </c>
      <c r="E815" s="71">
        <f>'PER TRIWULAN'!N810</f>
        <v>30160000</v>
      </c>
      <c r="F815" s="89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72">
        <f t="shared" si="36"/>
        <v>0</v>
      </c>
      <c r="U815" s="59">
        <f t="shared" si="37"/>
        <v>30160000</v>
      </c>
      <c r="V815" s="57">
        <f t="shared" si="38"/>
        <v>0</v>
      </c>
    </row>
    <row r="816" spans="2:22" hidden="1">
      <c r="B816" s="82">
        <f>'PER TRIWULAN'!A811</f>
        <v>806</v>
      </c>
      <c r="C816" s="69" t="str">
        <f>'PER TRIWULAN'!I811</f>
        <v xml:space="preserve"> Wirosari </v>
      </c>
      <c r="D816" s="70" t="str">
        <f>'PER TRIWULAN'!B811</f>
        <v>SD NEGERI 2 KARANGASEM</v>
      </c>
      <c r="E816" s="71">
        <f>'PER TRIWULAN'!N811</f>
        <v>38860000</v>
      </c>
      <c r="F816" s="89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72">
        <f t="shared" si="36"/>
        <v>0</v>
      </c>
      <c r="U816" s="59">
        <f t="shared" si="37"/>
        <v>38860000</v>
      </c>
      <c r="V816" s="57">
        <f t="shared" si="38"/>
        <v>0</v>
      </c>
    </row>
    <row r="817" spans="2:22" hidden="1">
      <c r="B817" s="82">
        <f>'PER TRIWULAN'!A812</f>
        <v>807</v>
      </c>
      <c r="C817" s="69" t="str">
        <f>'PER TRIWULAN'!I812</f>
        <v xml:space="preserve"> Wirosari </v>
      </c>
      <c r="D817" s="70" t="str">
        <f>'PER TRIWULAN'!B812</f>
        <v>SD NEGERI 2 KROPAK</v>
      </c>
      <c r="E817" s="71">
        <f>'PER TRIWULAN'!N812</f>
        <v>31755000</v>
      </c>
      <c r="F817" s="89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72">
        <f t="shared" si="36"/>
        <v>0</v>
      </c>
      <c r="U817" s="59">
        <f t="shared" si="37"/>
        <v>31755000</v>
      </c>
      <c r="V817" s="57">
        <f t="shared" si="38"/>
        <v>0</v>
      </c>
    </row>
    <row r="818" spans="2:22" hidden="1">
      <c r="B818" s="82">
        <f>'PER TRIWULAN'!A813</f>
        <v>808</v>
      </c>
      <c r="C818" s="69" t="str">
        <f>'PER TRIWULAN'!I813</f>
        <v xml:space="preserve"> Wirosari </v>
      </c>
      <c r="D818" s="70" t="str">
        <f>'PER TRIWULAN'!B813</f>
        <v>SD NEGERI 2 MOJOREBO</v>
      </c>
      <c r="E818" s="71">
        <f>'PER TRIWULAN'!N813</f>
        <v>33060000</v>
      </c>
      <c r="F818" s="89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72">
        <f t="shared" si="36"/>
        <v>0</v>
      </c>
      <c r="U818" s="59">
        <f t="shared" si="37"/>
        <v>33060000</v>
      </c>
      <c r="V818" s="57">
        <f t="shared" si="38"/>
        <v>0</v>
      </c>
    </row>
    <row r="819" spans="2:22" hidden="1">
      <c r="B819" s="82">
        <f>'PER TRIWULAN'!A814</f>
        <v>809</v>
      </c>
      <c r="C819" s="69" t="str">
        <f>'PER TRIWULAN'!I814</f>
        <v xml:space="preserve"> Wirosari </v>
      </c>
      <c r="D819" s="70" t="str">
        <f>'PER TRIWULAN'!B814</f>
        <v>SD NEGERI 2 TAMBAKREJO</v>
      </c>
      <c r="E819" s="71">
        <f>'PER TRIWULAN'!N814</f>
        <v>25085000</v>
      </c>
      <c r="F819" s="89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72">
        <f t="shared" si="36"/>
        <v>0</v>
      </c>
      <c r="U819" s="59">
        <f t="shared" si="37"/>
        <v>25085000</v>
      </c>
      <c r="V819" s="57">
        <f t="shared" si="38"/>
        <v>0</v>
      </c>
    </row>
    <row r="820" spans="2:22" hidden="1">
      <c r="B820" s="82">
        <f>'PER TRIWULAN'!A815</f>
        <v>810</v>
      </c>
      <c r="C820" s="69" t="str">
        <f>'PER TRIWULAN'!I815</f>
        <v xml:space="preserve"> Wirosari </v>
      </c>
      <c r="D820" s="70" t="str">
        <f>'PER TRIWULAN'!B815</f>
        <v>SD NEGERI 2 TAMBAKSELO</v>
      </c>
      <c r="E820" s="71">
        <f>'PER TRIWULAN'!N815</f>
        <v>25520000</v>
      </c>
      <c r="F820" s="89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72">
        <f t="shared" si="36"/>
        <v>0</v>
      </c>
      <c r="U820" s="59">
        <f t="shared" si="37"/>
        <v>25520000</v>
      </c>
      <c r="V820" s="57">
        <f t="shared" si="38"/>
        <v>0</v>
      </c>
    </row>
    <row r="821" spans="2:22" hidden="1">
      <c r="B821" s="82">
        <f>'PER TRIWULAN'!A816</f>
        <v>811</v>
      </c>
      <c r="C821" s="69" t="str">
        <f>'PER TRIWULAN'!I816</f>
        <v xml:space="preserve"> Wirosari </v>
      </c>
      <c r="D821" s="70" t="str">
        <f>'PER TRIWULAN'!B816</f>
        <v>SD NEGERI 2 TANJUNGREJO</v>
      </c>
      <c r="E821" s="71">
        <f>'PER TRIWULAN'!N816</f>
        <v>38135000</v>
      </c>
      <c r="F821" s="89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72">
        <f t="shared" si="36"/>
        <v>0</v>
      </c>
      <c r="U821" s="59">
        <f t="shared" si="37"/>
        <v>38135000</v>
      </c>
      <c r="V821" s="57">
        <f t="shared" si="38"/>
        <v>0</v>
      </c>
    </row>
    <row r="822" spans="2:22" hidden="1">
      <c r="B822" s="82">
        <f>'PER TRIWULAN'!A817</f>
        <v>812</v>
      </c>
      <c r="C822" s="69" t="str">
        <f>'PER TRIWULAN'!I817</f>
        <v xml:space="preserve"> Wirosari </v>
      </c>
      <c r="D822" s="70" t="str">
        <f>'PER TRIWULAN'!B817</f>
        <v>SD NEGERI 2 TEGALREJO</v>
      </c>
      <c r="E822" s="71">
        <f>'PER TRIWULAN'!N817</f>
        <v>17835000</v>
      </c>
      <c r="F822" s="89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72">
        <f t="shared" si="36"/>
        <v>0</v>
      </c>
      <c r="U822" s="59">
        <f t="shared" si="37"/>
        <v>17835000</v>
      </c>
      <c r="V822" s="57">
        <f t="shared" si="38"/>
        <v>0</v>
      </c>
    </row>
    <row r="823" spans="2:22" hidden="1">
      <c r="B823" s="82">
        <f>'PER TRIWULAN'!A818</f>
        <v>813</v>
      </c>
      <c r="C823" s="69" t="str">
        <f>'PER TRIWULAN'!I818</f>
        <v xml:space="preserve"> Wirosari </v>
      </c>
      <c r="D823" s="70" t="str">
        <f>'PER TRIWULAN'!B818</f>
        <v>SD NEGERI 2GEDANGAN</v>
      </c>
      <c r="E823" s="71">
        <f>'PER TRIWULAN'!N818</f>
        <v>20880000</v>
      </c>
      <c r="F823" s="89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72">
        <f t="shared" si="36"/>
        <v>0</v>
      </c>
      <c r="U823" s="59">
        <f t="shared" si="37"/>
        <v>20880000</v>
      </c>
      <c r="V823" s="57">
        <f t="shared" si="38"/>
        <v>0</v>
      </c>
    </row>
    <row r="824" spans="2:22" hidden="1">
      <c r="B824" s="82">
        <f>'PER TRIWULAN'!A819</f>
        <v>814</v>
      </c>
      <c r="C824" s="69" t="str">
        <f>'PER TRIWULAN'!I819</f>
        <v xml:space="preserve"> Wirosari </v>
      </c>
      <c r="D824" s="70" t="str">
        <f>'PER TRIWULAN'!B819</f>
        <v>SD NEGERI 3 DOKORO</v>
      </c>
      <c r="E824" s="71">
        <f>'PER TRIWULAN'!N819</f>
        <v>29000000</v>
      </c>
      <c r="F824" s="89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72">
        <f t="shared" si="36"/>
        <v>0</v>
      </c>
      <c r="U824" s="59">
        <f t="shared" si="37"/>
        <v>29000000</v>
      </c>
      <c r="V824" s="57">
        <f t="shared" si="38"/>
        <v>0</v>
      </c>
    </row>
    <row r="825" spans="2:22" hidden="1">
      <c r="B825" s="82">
        <f>'PER TRIWULAN'!A820</f>
        <v>815</v>
      </c>
      <c r="C825" s="69" t="str">
        <f>'PER TRIWULAN'!I820</f>
        <v xml:space="preserve"> Wirosari </v>
      </c>
      <c r="D825" s="70" t="str">
        <f>'PER TRIWULAN'!B820</f>
        <v>SD NEGERI 3 GEDANGAN</v>
      </c>
      <c r="E825" s="71">
        <f>'PER TRIWULAN'!N820</f>
        <v>26825000</v>
      </c>
      <c r="F825" s="89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72">
        <f t="shared" si="36"/>
        <v>0</v>
      </c>
      <c r="U825" s="59">
        <f t="shared" si="37"/>
        <v>26825000</v>
      </c>
      <c r="V825" s="57">
        <f t="shared" si="38"/>
        <v>0</v>
      </c>
    </row>
    <row r="826" spans="2:22" hidden="1">
      <c r="B826" s="82">
        <f>'PER TRIWULAN'!A821</f>
        <v>816</v>
      </c>
      <c r="C826" s="69" t="str">
        <f>'PER TRIWULAN'!I821</f>
        <v xml:space="preserve"> Wirosari </v>
      </c>
      <c r="D826" s="70" t="str">
        <f>'PER TRIWULAN'!B821</f>
        <v>SD NEGERI 3 KALIREJO</v>
      </c>
      <c r="E826" s="71">
        <f>'PER TRIWULAN'!N821</f>
        <v>23925000</v>
      </c>
      <c r="F826" s="89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72">
        <f t="shared" si="36"/>
        <v>0</v>
      </c>
      <c r="U826" s="59">
        <f t="shared" si="37"/>
        <v>23925000</v>
      </c>
      <c r="V826" s="57">
        <f t="shared" si="38"/>
        <v>0</v>
      </c>
    </row>
    <row r="827" spans="2:22" hidden="1">
      <c r="B827" s="82">
        <f>'PER TRIWULAN'!A822</f>
        <v>817</v>
      </c>
      <c r="C827" s="69" t="str">
        <f>'PER TRIWULAN'!I822</f>
        <v xml:space="preserve"> Wirosari </v>
      </c>
      <c r="D827" s="70" t="str">
        <f>'PER TRIWULAN'!B822</f>
        <v>SD NEGERI 3 KARANGASEM</v>
      </c>
      <c r="E827" s="71">
        <f>'PER TRIWULAN'!N822</f>
        <v>43210000</v>
      </c>
      <c r="F827" s="89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72">
        <f t="shared" si="36"/>
        <v>0</v>
      </c>
      <c r="U827" s="59">
        <f t="shared" si="37"/>
        <v>43210000</v>
      </c>
      <c r="V827" s="57">
        <f t="shared" si="38"/>
        <v>0</v>
      </c>
    </row>
    <row r="828" spans="2:22" hidden="1">
      <c r="B828" s="82">
        <f>'PER TRIWULAN'!A823</f>
        <v>818</v>
      </c>
      <c r="C828" s="69" t="str">
        <f>'PER TRIWULAN'!I823</f>
        <v xml:space="preserve"> Wirosari </v>
      </c>
      <c r="D828" s="70" t="str">
        <f>'PER TRIWULAN'!B823</f>
        <v>SD NEGERI 3 MOJOREBO</v>
      </c>
      <c r="E828" s="71">
        <f>'PER TRIWULAN'!N823</f>
        <v>24215000</v>
      </c>
      <c r="F828" s="89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72">
        <f t="shared" si="36"/>
        <v>0</v>
      </c>
      <c r="U828" s="59">
        <f t="shared" si="37"/>
        <v>24215000</v>
      </c>
      <c r="V828" s="57">
        <f t="shared" si="38"/>
        <v>0</v>
      </c>
    </row>
    <row r="829" spans="2:22" hidden="1">
      <c r="B829" s="82">
        <f>'PER TRIWULAN'!A824</f>
        <v>819</v>
      </c>
      <c r="C829" s="69" t="str">
        <f>'PER TRIWULAN'!I824</f>
        <v xml:space="preserve"> Wirosari </v>
      </c>
      <c r="D829" s="70" t="str">
        <f>'PER TRIWULAN'!B824</f>
        <v>SD NEGERI 3 SAMBIREJO</v>
      </c>
      <c r="E829" s="71">
        <f>'PER TRIWULAN'!N824</f>
        <v>21460000</v>
      </c>
      <c r="F829" s="89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72">
        <f t="shared" si="36"/>
        <v>0</v>
      </c>
      <c r="U829" s="59">
        <f t="shared" si="37"/>
        <v>21460000</v>
      </c>
      <c r="V829" s="57">
        <f t="shared" si="38"/>
        <v>0</v>
      </c>
    </row>
    <row r="830" spans="2:22" hidden="1">
      <c r="B830" s="82">
        <f>'PER TRIWULAN'!A825</f>
        <v>820</v>
      </c>
      <c r="C830" s="69" t="str">
        <f>'PER TRIWULAN'!I825</f>
        <v xml:space="preserve"> Wirosari </v>
      </c>
      <c r="D830" s="70" t="str">
        <f>'PER TRIWULAN'!B825</f>
        <v>SD NEGERI 3 TEGALREJO</v>
      </c>
      <c r="E830" s="71">
        <f>'PER TRIWULAN'!N825</f>
        <v>29725000</v>
      </c>
      <c r="F830" s="89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72">
        <f t="shared" si="36"/>
        <v>0</v>
      </c>
      <c r="U830" s="59">
        <f t="shared" si="37"/>
        <v>29725000</v>
      </c>
      <c r="V830" s="57">
        <f t="shared" si="38"/>
        <v>0</v>
      </c>
    </row>
    <row r="831" spans="2:22" hidden="1">
      <c r="B831" s="82">
        <f>'PER TRIWULAN'!A826</f>
        <v>821</v>
      </c>
      <c r="C831" s="69" t="str">
        <f>'PER TRIWULAN'!I826</f>
        <v xml:space="preserve"> Wirosari </v>
      </c>
      <c r="D831" s="70" t="str">
        <f>'PER TRIWULAN'!B826</f>
        <v>SD NEGERI 3 WIROSARI</v>
      </c>
      <c r="E831" s="71">
        <f>'PER TRIWULAN'!N826</f>
        <v>26535000</v>
      </c>
      <c r="F831" s="89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72">
        <f t="shared" si="36"/>
        <v>0</v>
      </c>
      <c r="U831" s="59">
        <f t="shared" si="37"/>
        <v>26535000</v>
      </c>
      <c r="V831" s="57">
        <f t="shared" si="38"/>
        <v>0</v>
      </c>
    </row>
    <row r="832" spans="2:22" hidden="1">
      <c r="B832" s="82">
        <f>'PER TRIWULAN'!A827</f>
        <v>822</v>
      </c>
      <c r="C832" s="69" t="str">
        <f>'PER TRIWULAN'!I827</f>
        <v xml:space="preserve"> Wirosari </v>
      </c>
      <c r="D832" s="70" t="str">
        <f>'PER TRIWULAN'!B827</f>
        <v>SD NEGERI 4 KARANGASEM</v>
      </c>
      <c r="E832" s="71">
        <f>'PER TRIWULAN'!N827</f>
        <v>24650000</v>
      </c>
      <c r="F832" s="89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72">
        <f t="shared" si="36"/>
        <v>0</v>
      </c>
      <c r="U832" s="59">
        <f t="shared" si="37"/>
        <v>24650000</v>
      </c>
      <c r="V832" s="57">
        <f t="shared" si="38"/>
        <v>0</v>
      </c>
    </row>
    <row r="833" spans="2:22" hidden="1">
      <c r="B833" s="82">
        <f>'PER TRIWULAN'!A828</f>
        <v>823</v>
      </c>
      <c r="C833" s="69" t="str">
        <f>'PER TRIWULAN'!I828</f>
        <v xml:space="preserve"> Wirosari </v>
      </c>
      <c r="D833" s="70" t="str">
        <f>'PER TRIWULAN'!B828</f>
        <v>SD NEGERI 4 SAMBIREJO</v>
      </c>
      <c r="E833" s="71">
        <f>'PER TRIWULAN'!N828</f>
        <v>23055000</v>
      </c>
      <c r="F833" s="89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72">
        <f t="shared" si="36"/>
        <v>0</v>
      </c>
      <c r="U833" s="59">
        <f t="shared" si="37"/>
        <v>23055000</v>
      </c>
      <c r="V833" s="57">
        <f t="shared" si="38"/>
        <v>0</v>
      </c>
    </row>
    <row r="834" spans="2:22" hidden="1">
      <c r="B834" s="82">
        <f>'PER TRIWULAN'!A829</f>
        <v>824</v>
      </c>
      <c r="C834" s="69" t="str">
        <f>'PER TRIWULAN'!I829</f>
        <v xml:space="preserve"> Wirosari </v>
      </c>
      <c r="D834" s="70" t="str">
        <f>'PER TRIWULAN'!B829</f>
        <v>SD NEGERI 4 TAMBAKREJO</v>
      </c>
      <c r="E834" s="71">
        <f>'PER TRIWULAN'!N829</f>
        <v>24650000</v>
      </c>
      <c r="F834" s="89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72">
        <f t="shared" si="36"/>
        <v>0</v>
      </c>
      <c r="U834" s="59">
        <f t="shared" si="37"/>
        <v>24650000</v>
      </c>
      <c r="V834" s="57">
        <f t="shared" si="38"/>
        <v>0</v>
      </c>
    </row>
    <row r="835" spans="2:22" hidden="1">
      <c r="B835" s="82">
        <f>'PER TRIWULAN'!A830</f>
        <v>825</v>
      </c>
      <c r="C835" s="69" t="str">
        <f>'PER TRIWULAN'!I830</f>
        <v xml:space="preserve"> Wirosari </v>
      </c>
      <c r="D835" s="70" t="str">
        <f>'PER TRIWULAN'!B830</f>
        <v>SD NEGERI 4 WIROSARI</v>
      </c>
      <c r="E835" s="71">
        <f>'PER TRIWULAN'!N830</f>
        <v>16385000</v>
      </c>
      <c r="F835" s="89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72">
        <f t="shared" si="36"/>
        <v>0</v>
      </c>
      <c r="U835" s="59">
        <f t="shared" si="37"/>
        <v>16385000</v>
      </c>
      <c r="V835" s="57">
        <f t="shared" si="38"/>
        <v>0</v>
      </c>
    </row>
    <row r="836" spans="2:22" hidden="1">
      <c r="B836" s="82">
        <f>'PER TRIWULAN'!A831</f>
        <v>826</v>
      </c>
      <c r="C836" s="69" t="str">
        <f>'PER TRIWULAN'!I831</f>
        <v xml:space="preserve"> Wirosari </v>
      </c>
      <c r="D836" s="70" t="str">
        <f>'PER TRIWULAN'!B831</f>
        <v>SD NEGERI 5 TEGALREJO</v>
      </c>
      <c r="E836" s="71">
        <f>'PER TRIWULAN'!N831</f>
        <v>18415000</v>
      </c>
      <c r="F836" s="89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72">
        <f t="shared" si="36"/>
        <v>0</v>
      </c>
      <c r="U836" s="59">
        <f t="shared" si="37"/>
        <v>18415000</v>
      </c>
      <c r="V836" s="57">
        <f t="shared" si="38"/>
        <v>0</v>
      </c>
    </row>
    <row r="837" spans="2:22" hidden="1">
      <c r="B837" s="82">
        <f>'PER TRIWULAN'!A832</f>
        <v>827</v>
      </c>
      <c r="C837" s="69" t="str">
        <f>'PER TRIWULAN'!I832</f>
        <v xml:space="preserve"> Wirosari </v>
      </c>
      <c r="D837" s="70" t="str">
        <f>'PER TRIWULAN'!B832</f>
        <v>SD NEGERI 6 TEGALREJO</v>
      </c>
      <c r="E837" s="71">
        <f>'PER TRIWULAN'!N832</f>
        <v>7395000</v>
      </c>
      <c r="F837" s="89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72">
        <f t="shared" si="36"/>
        <v>0</v>
      </c>
      <c r="U837" s="59">
        <f t="shared" si="37"/>
        <v>7395000</v>
      </c>
      <c r="V837" s="57">
        <f t="shared" si="38"/>
        <v>0</v>
      </c>
    </row>
    <row r="838" spans="2:22" hidden="1">
      <c r="B838" s="82">
        <f>'PER TRIWULAN'!A833</f>
        <v>828</v>
      </c>
      <c r="C838" s="69" t="str">
        <f>'PER TRIWULAN'!I833</f>
        <v xml:space="preserve"> Wirosari </v>
      </c>
      <c r="D838" s="70" t="str">
        <f>'PER TRIWULAN'!B833</f>
        <v>SD NEGERI 6 WIROSARI</v>
      </c>
      <c r="E838" s="71">
        <f>'PER TRIWULAN'!N833</f>
        <v>37990000</v>
      </c>
      <c r="F838" s="89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72">
        <f t="shared" si="36"/>
        <v>0</v>
      </c>
      <c r="U838" s="59">
        <f t="shared" si="37"/>
        <v>37990000</v>
      </c>
      <c r="V838" s="57">
        <f t="shared" si="38"/>
        <v>0</v>
      </c>
    </row>
    <row r="839" spans="2:22" hidden="1">
      <c r="B839" s="82">
        <f>'PER TRIWULAN'!A834</f>
        <v>829</v>
      </c>
      <c r="C839" s="69" t="str">
        <f>'PER TRIWULAN'!I834</f>
        <v xml:space="preserve"> Wirosari </v>
      </c>
      <c r="D839" s="70" t="str">
        <f>'PER TRIWULAN'!B834</f>
        <v>SD NEGERI 7 WIROSARI</v>
      </c>
      <c r="E839" s="71">
        <f>'PER TRIWULAN'!N834</f>
        <v>25375000</v>
      </c>
      <c r="F839" s="89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72">
        <f t="shared" si="36"/>
        <v>0</v>
      </c>
      <c r="U839" s="59">
        <f t="shared" si="37"/>
        <v>25375000</v>
      </c>
      <c r="V839" s="57">
        <f t="shared" si="38"/>
        <v>0</v>
      </c>
    </row>
    <row r="840" spans="2:22" hidden="1">
      <c r="B840" s="82">
        <f>'PER TRIWULAN'!A835</f>
        <v>830</v>
      </c>
      <c r="C840" s="69" t="str">
        <f>'PER TRIWULAN'!I835</f>
        <v xml:space="preserve"> Wirosari </v>
      </c>
      <c r="D840" s="70" t="str">
        <f>'PER TRIWULAN'!B835</f>
        <v>SD NEGERI KECIL KARANGASEM</v>
      </c>
      <c r="E840" s="71">
        <f>'PER TRIWULAN'!N835</f>
        <v>4785000</v>
      </c>
      <c r="F840" s="89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72">
        <f t="shared" si="36"/>
        <v>0</v>
      </c>
      <c r="U840" s="59">
        <f t="shared" si="37"/>
        <v>4785000</v>
      </c>
      <c r="V840" s="57">
        <f t="shared" si="38"/>
        <v>0</v>
      </c>
    </row>
    <row r="841" spans="2:22" hidden="1">
      <c r="B841" s="82">
        <f>'PER TRIWULAN'!A836</f>
        <v>831</v>
      </c>
      <c r="C841" s="69" t="str">
        <f>'PER TRIWULAN'!I836</f>
        <v xml:space="preserve"> Wirosari </v>
      </c>
      <c r="D841" s="70" t="str">
        <f>'PER TRIWULAN'!B836</f>
        <v>SD NEGERI 1 WIROSARI</v>
      </c>
      <c r="E841" s="71">
        <f>'PER TRIWULAN'!N836</f>
        <v>38425000</v>
      </c>
      <c r="F841" s="89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72">
        <f t="shared" si="36"/>
        <v>0</v>
      </c>
      <c r="U841" s="59">
        <f t="shared" si="37"/>
        <v>38425000</v>
      </c>
      <c r="V841" s="57">
        <f t="shared" si="38"/>
        <v>0</v>
      </c>
    </row>
    <row r="842" spans="2:22" hidden="1">
      <c r="B842" s="82">
        <f>'PER TRIWULAN'!A837</f>
        <v>832</v>
      </c>
      <c r="C842" s="69" t="str">
        <f>'PER TRIWULAN'!I837</f>
        <v xml:space="preserve"> Wirosari </v>
      </c>
      <c r="D842" s="70" t="str">
        <f>'PER TRIWULAN'!B837</f>
        <v>SD NEGERI 2 WIROSARI</v>
      </c>
      <c r="E842" s="71">
        <f>'PER TRIWULAN'!N837</f>
        <v>37410000</v>
      </c>
      <c r="F842" s="89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72">
        <f t="shared" si="36"/>
        <v>0</v>
      </c>
      <c r="U842" s="59">
        <f t="shared" si="37"/>
        <v>37410000</v>
      </c>
      <c r="V842" s="57">
        <f t="shared" si="38"/>
        <v>0</v>
      </c>
    </row>
    <row r="843" spans="2:22" hidden="1">
      <c r="B843" s="82">
        <f>'PER TRIWULAN'!A838</f>
        <v>833</v>
      </c>
      <c r="C843" s="69" t="str">
        <f>'PER TRIWULAN'!I838</f>
        <v xml:space="preserve"> Wirosari </v>
      </c>
      <c r="D843" s="70" t="str">
        <f>'PER TRIWULAN'!B838</f>
        <v>SD NEGERI 8 WIROSARI</v>
      </c>
      <c r="E843" s="71">
        <f>'PER TRIWULAN'!N838</f>
        <v>30160000</v>
      </c>
      <c r="F843" s="89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72">
        <f t="shared" si="36"/>
        <v>0</v>
      </c>
      <c r="U843" s="59">
        <f t="shared" si="37"/>
        <v>30160000</v>
      </c>
      <c r="V843" s="57">
        <f t="shared" si="38"/>
        <v>0</v>
      </c>
    </row>
    <row r="844" spans="2:22" hidden="1">
      <c r="B844" s="82">
        <f>'PER TRIWULAN'!A839</f>
        <v>834</v>
      </c>
      <c r="C844" s="69" t="str">
        <f>'PER TRIWULAN'!I839</f>
        <v xml:space="preserve"> Wirosari </v>
      </c>
      <c r="D844" s="70" t="str">
        <f>'PER TRIWULAN'!B839</f>
        <v>SD NEGERI 1 TAMBAKREJO</v>
      </c>
      <c r="E844" s="71">
        <f>'PER TRIWULAN'!N839</f>
        <v>24650000</v>
      </c>
      <c r="F844" s="89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72">
        <f t="shared" ref="T844:T861" si="39">SUM(G844:S844)</f>
        <v>0</v>
      </c>
      <c r="U844" s="59">
        <f t="shared" ref="U844:U861" si="40">E844-F844</f>
        <v>24650000</v>
      </c>
      <c r="V844" s="57">
        <f t="shared" ref="V844:V862" si="41">F844-T844</f>
        <v>0</v>
      </c>
    </row>
    <row r="845" spans="2:22" hidden="1">
      <c r="B845" s="82">
        <f>'PER TRIWULAN'!A840</f>
        <v>835</v>
      </c>
      <c r="C845" s="69" t="str">
        <f>'PER TRIWULAN'!I840</f>
        <v xml:space="preserve"> Wirosari </v>
      </c>
      <c r="D845" s="70" t="str">
        <f>'PER TRIWULAN'!B840</f>
        <v>SD NEGERI 3 TAMBAKREJO</v>
      </c>
      <c r="E845" s="71">
        <f>'PER TRIWULAN'!N840</f>
        <v>24360000</v>
      </c>
      <c r="F845" s="89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72">
        <f t="shared" si="39"/>
        <v>0</v>
      </c>
      <c r="U845" s="59">
        <f t="shared" si="40"/>
        <v>24360000</v>
      </c>
      <c r="V845" s="57">
        <f t="shared" si="41"/>
        <v>0</v>
      </c>
    </row>
    <row r="846" spans="2:22" hidden="1">
      <c r="B846" s="82">
        <f>'PER TRIWULAN'!A841</f>
        <v>836</v>
      </c>
      <c r="C846" s="69" t="str">
        <f>'PER TRIWULAN'!I841</f>
        <v xml:space="preserve"> Wirosari </v>
      </c>
      <c r="D846" s="70" t="str">
        <f>'PER TRIWULAN'!B841</f>
        <v>SD NEGERI 3 TANJUNGREJO</v>
      </c>
      <c r="E846" s="71">
        <f>'PER TRIWULAN'!N841</f>
        <v>20155000</v>
      </c>
      <c r="F846" s="89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72">
        <f t="shared" si="39"/>
        <v>0</v>
      </c>
      <c r="U846" s="59">
        <f t="shared" si="40"/>
        <v>20155000</v>
      </c>
      <c r="V846" s="57">
        <f t="shared" si="41"/>
        <v>0</v>
      </c>
    </row>
    <row r="847" spans="2:22" hidden="1">
      <c r="B847" s="82">
        <f>'PER TRIWULAN'!A842</f>
        <v>837</v>
      </c>
      <c r="C847" s="69" t="str">
        <f>'PER TRIWULAN'!I842</f>
        <v xml:space="preserve"> Wirosari </v>
      </c>
      <c r="D847" s="70" t="str">
        <f>'PER TRIWULAN'!B842</f>
        <v>SD NEGERI 2 SAMBIREJO</v>
      </c>
      <c r="E847" s="71">
        <f>'PER TRIWULAN'!N842</f>
        <v>22330000</v>
      </c>
      <c r="F847" s="89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72">
        <f t="shared" si="39"/>
        <v>0</v>
      </c>
      <c r="U847" s="59">
        <f t="shared" si="40"/>
        <v>22330000</v>
      </c>
      <c r="V847" s="57">
        <f t="shared" si="41"/>
        <v>0</v>
      </c>
    </row>
    <row r="848" spans="2:22" hidden="1">
      <c r="B848" s="82">
        <f>'PER TRIWULAN'!A843</f>
        <v>838</v>
      </c>
      <c r="C848" s="69" t="str">
        <f>'PER TRIWULAN'!I843</f>
        <v xml:space="preserve"> Gabus </v>
      </c>
      <c r="D848" s="70" t="str">
        <f>'PER TRIWULAN'!B843</f>
        <v>SDIT DARUT TAUHID GABUS</v>
      </c>
      <c r="E848" s="71">
        <f>'PER TRIWULAN'!N843</f>
        <v>6090000</v>
      </c>
      <c r="F848" s="89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72">
        <f t="shared" si="39"/>
        <v>0</v>
      </c>
      <c r="U848" s="59">
        <f t="shared" si="40"/>
        <v>6090000</v>
      </c>
      <c r="V848" s="57">
        <f t="shared" si="41"/>
        <v>0</v>
      </c>
    </row>
    <row r="849" spans="2:22" hidden="1">
      <c r="B849" s="82">
        <f>'PER TRIWULAN'!A844</f>
        <v>839</v>
      </c>
      <c r="C849" s="69" t="str">
        <f>'PER TRIWULAN'!I844</f>
        <v xml:space="preserve"> Godong </v>
      </c>
      <c r="D849" s="70" t="str">
        <f>'PER TRIWULAN'!B844</f>
        <v>SD YATPI  Godong</v>
      </c>
      <c r="E849" s="71">
        <f>'PER TRIWULAN'!N844</f>
        <v>14645000</v>
      </c>
      <c r="F849" s="89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72">
        <f t="shared" si="39"/>
        <v>0</v>
      </c>
      <c r="U849" s="59">
        <f t="shared" si="40"/>
        <v>14645000</v>
      </c>
      <c r="V849" s="57">
        <f t="shared" si="41"/>
        <v>0</v>
      </c>
    </row>
    <row r="850" spans="2:22" hidden="1">
      <c r="B850" s="82">
        <f>'PER TRIWULAN'!A845</f>
        <v>840</v>
      </c>
      <c r="C850" s="69" t="str">
        <f>'PER TRIWULAN'!I845</f>
        <v xml:space="preserve"> Godong </v>
      </c>
      <c r="D850" s="70" t="str">
        <f>'PER TRIWULAN'!B845</f>
        <v>SD Satu Atap Terpadu Tumbuh Kembang</v>
      </c>
      <c r="E850" s="71">
        <f>'PER TRIWULAN'!N845</f>
        <v>3190000</v>
      </c>
      <c r="F850" s="89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72">
        <f t="shared" si="39"/>
        <v>0</v>
      </c>
      <c r="U850" s="59">
        <f t="shared" si="40"/>
        <v>3190000</v>
      </c>
      <c r="V850" s="57">
        <f t="shared" si="41"/>
        <v>0</v>
      </c>
    </row>
    <row r="851" spans="2:22" hidden="1">
      <c r="B851" s="82">
        <f>'PER TRIWULAN'!A846</f>
        <v>841</v>
      </c>
      <c r="C851" s="69" t="str">
        <f>'PER TRIWULAN'!I846</f>
        <v xml:space="preserve"> Gubug </v>
      </c>
      <c r="D851" s="70" t="str">
        <f>'PER TRIWULAN'!B846</f>
        <v>SDIT Al Firdaus Gubug</v>
      </c>
      <c r="E851" s="71">
        <f>'PER TRIWULAN'!N846</f>
        <v>18560000</v>
      </c>
      <c r="F851" s="89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72">
        <f t="shared" si="39"/>
        <v>0</v>
      </c>
      <c r="U851" s="59">
        <f t="shared" si="40"/>
        <v>18560000</v>
      </c>
      <c r="V851" s="57">
        <f t="shared" si="41"/>
        <v>0</v>
      </c>
    </row>
    <row r="852" spans="2:22" hidden="1">
      <c r="B852" s="82">
        <f>'PER TRIWULAN'!A847</f>
        <v>842</v>
      </c>
      <c r="C852" s="69" t="str">
        <f>'PER TRIWULAN'!I847</f>
        <v xml:space="preserve"> Kradenan </v>
      </c>
      <c r="D852" s="70" t="str">
        <f>'PER TRIWULAN'!B847</f>
        <v>SD ISLAM KRADENAN</v>
      </c>
      <c r="E852" s="71">
        <f>'PER TRIWULAN'!N847</f>
        <v>21460000</v>
      </c>
      <c r="F852" s="89"/>
      <c r="G852" s="62">
        <v>0</v>
      </c>
      <c r="H852" s="62">
        <v>0</v>
      </c>
      <c r="I852" s="62">
        <v>1979000</v>
      </c>
      <c r="J852" s="62">
        <v>4804000</v>
      </c>
      <c r="K852" s="62">
        <v>1522200</v>
      </c>
      <c r="L852" s="62">
        <v>130000</v>
      </c>
      <c r="M852" s="62">
        <v>0</v>
      </c>
      <c r="N852" s="62">
        <v>11550000</v>
      </c>
      <c r="O852" s="62">
        <v>1474800</v>
      </c>
      <c r="P852" s="62">
        <v>0</v>
      </c>
      <c r="Q852" s="62">
        <v>0</v>
      </c>
      <c r="R852" s="62">
        <v>0</v>
      </c>
      <c r="S852" s="62">
        <v>0</v>
      </c>
      <c r="T852" s="72">
        <f t="shared" si="39"/>
        <v>21460000</v>
      </c>
      <c r="U852" s="59">
        <f t="shared" si="40"/>
        <v>21460000</v>
      </c>
      <c r="V852" s="57">
        <f t="shared" si="41"/>
        <v>-21460000</v>
      </c>
    </row>
    <row r="853" spans="2:22" ht="13.5" thickBot="1">
      <c r="B853" s="82">
        <f>'PER TRIWULAN'!A848</f>
        <v>843</v>
      </c>
      <c r="C853" s="69" t="str">
        <f>'PER TRIWULAN'!I848</f>
        <v xml:space="preserve"> Penawangan </v>
      </c>
      <c r="D853" s="70" t="str">
        <f>'PER TRIWULAN'!B848</f>
        <v>SD KRISTEN</v>
      </c>
      <c r="E853" s="71">
        <f>'PER TRIWULAN'!N848</f>
        <v>12035000</v>
      </c>
      <c r="F853" s="89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72"/>
      <c r="U853" s="59">
        <f t="shared" si="40"/>
        <v>12035000</v>
      </c>
      <c r="V853" s="57"/>
    </row>
    <row r="854" spans="2:22" ht="13.5" hidden="1" thickBot="1">
      <c r="B854" s="82">
        <f>'PER TRIWULAN'!A849</f>
        <v>844</v>
      </c>
      <c r="C854" s="69" t="str">
        <f>'PER TRIWULAN'!I849</f>
        <v xml:space="preserve"> Pulokulon </v>
      </c>
      <c r="D854" s="70" t="str">
        <f>'PER TRIWULAN'!B849</f>
        <v>SD Islam As Shomadhany Jetaksari</v>
      </c>
      <c r="E854" s="71">
        <f>'PER TRIWULAN'!N849</f>
        <v>7395000</v>
      </c>
      <c r="F854" s="89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72">
        <f t="shared" si="39"/>
        <v>0</v>
      </c>
      <c r="U854" s="59">
        <f t="shared" si="40"/>
        <v>7395000</v>
      </c>
      <c r="V854" s="57">
        <f t="shared" si="41"/>
        <v>0</v>
      </c>
    </row>
    <row r="855" spans="2:22" ht="13.5" hidden="1" thickBot="1">
      <c r="B855" s="82">
        <f>'PER TRIWULAN'!A850</f>
        <v>845</v>
      </c>
      <c r="C855" s="69" t="str">
        <f>'PER TRIWULAN'!I850</f>
        <v xml:space="preserve"> Purwodadi </v>
      </c>
      <c r="D855" s="70" t="str">
        <f>'PER TRIWULAN'!B850</f>
        <v>SD INTEGRAL LUQMAN AL HAKIM</v>
      </c>
      <c r="E855" s="71">
        <f>'PER TRIWULAN'!N850</f>
        <v>43500000</v>
      </c>
      <c r="F855" s="89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72">
        <f t="shared" si="39"/>
        <v>0</v>
      </c>
      <c r="U855" s="59">
        <f t="shared" si="40"/>
        <v>43500000</v>
      </c>
      <c r="V855" s="57">
        <f t="shared" si="41"/>
        <v>0</v>
      </c>
    </row>
    <row r="856" spans="2:22" ht="13.5" hidden="1" thickBot="1">
      <c r="B856" s="82">
        <f>'PER TRIWULAN'!A851</f>
        <v>846</v>
      </c>
      <c r="C856" s="69" t="str">
        <f>'PER TRIWULAN'!I851</f>
        <v xml:space="preserve"> Purwodadi </v>
      </c>
      <c r="D856" s="70" t="str">
        <f>'PER TRIWULAN'!B851</f>
        <v>SD ISLAM TERPADU AL FIRDAUS</v>
      </c>
      <c r="E856" s="71">
        <f>'PER TRIWULAN'!N851</f>
        <v>40600000</v>
      </c>
      <c r="F856" s="89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72">
        <f t="shared" si="39"/>
        <v>0</v>
      </c>
      <c r="U856" s="59">
        <f t="shared" si="40"/>
        <v>40600000</v>
      </c>
      <c r="V856" s="57">
        <f t="shared" si="41"/>
        <v>0</v>
      </c>
    </row>
    <row r="857" spans="2:22" ht="13.5" hidden="1" thickBot="1">
      <c r="B857" s="82">
        <f>'PER TRIWULAN'!A852</f>
        <v>847</v>
      </c>
      <c r="C857" s="69" t="str">
        <f>'PER TRIWULAN'!I852</f>
        <v xml:space="preserve"> Purwodadi </v>
      </c>
      <c r="D857" s="70" t="str">
        <f>'PER TRIWULAN'!B852</f>
        <v>SD KRISTEN 1 PURWODADI</v>
      </c>
      <c r="E857" s="71">
        <f>'PER TRIWULAN'!N852</f>
        <v>22330000</v>
      </c>
      <c r="F857" s="89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72">
        <f t="shared" si="39"/>
        <v>0</v>
      </c>
      <c r="U857" s="59">
        <f t="shared" si="40"/>
        <v>22330000</v>
      </c>
      <c r="V857" s="57">
        <f t="shared" si="41"/>
        <v>0</v>
      </c>
    </row>
    <row r="858" spans="2:22" ht="13.5" hidden="1" thickBot="1">
      <c r="B858" s="82">
        <f>'PER TRIWULAN'!A853</f>
        <v>848</v>
      </c>
      <c r="C858" s="69" t="str">
        <f>'PER TRIWULAN'!I853</f>
        <v xml:space="preserve"> Purwodadi </v>
      </c>
      <c r="D858" s="70" t="str">
        <f>'PER TRIWULAN'!B853</f>
        <v>SD KRISTEN 2 PURWODADI</v>
      </c>
      <c r="E858" s="71">
        <f>'PER TRIWULAN'!N853</f>
        <v>12035000</v>
      </c>
      <c r="F858" s="89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72">
        <f t="shared" si="39"/>
        <v>0</v>
      </c>
      <c r="U858" s="59">
        <f t="shared" si="40"/>
        <v>12035000</v>
      </c>
      <c r="V858" s="57">
        <f t="shared" si="41"/>
        <v>0</v>
      </c>
    </row>
    <row r="859" spans="2:22" ht="13.5" hidden="1" thickBot="1">
      <c r="B859" s="82">
        <f>'PER TRIWULAN'!A854</f>
        <v>849</v>
      </c>
      <c r="C859" s="69" t="str">
        <f>'PER TRIWULAN'!I854</f>
        <v xml:space="preserve"> Purwodadi </v>
      </c>
      <c r="D859" s="70" t="str">
        <f>'PER TRIWULAN'!B854</f>
        <v>SLB B YPLB DANYANG PURWODADI</v>
      </c>
      <c r="E859" s="71">
        <f>'PER TRIWULAN'!N854</f>
        <v>7685000</v>
      </c>
      <c r="F859" s="89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72">
        <f t="shared" si="39"/>
        <v>0</v>
      </c>
      <c r="U859" s="59">
        <f t="shared" si="40"/>
        <v>7685000</v>
      </c>
      <c r="V859" s="57">
        <f t="shared" si="41"/>
        <v>0</v>
      </c>
    </row>
    <row r="860" spans="2:22" ht="13.5" hidden="1" thickBot="1">
      <c r="B860" s="82">
        <f>'PER TRIWULAN'!A855</f>
        <v>850</v>
      </c>
      <c r="C860" s="69" t="str">
        <f>'PER TRIWULAN'!I855</f>
        <v xml:space="preserve"> Wirosari </v>
      </c>
      <c r="D860" s="70" t="str">
        <f>'PER TRIWULAN'!B855</f>
        <v>SD Islam Terpadu Muhamadiyah</v>
      </c>
      <c r="E860" s="71">
        <f>'PER TRIWULAN'!N855</f>
        <v>17110000</v>
      </c>
      <c r="F860" s="89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72">
        <f t="shared" si="39"/>
        <v>0</v>
      </c>
      <c r="U860" s="59">
        <f t="shared" si="40"/>
        <v>17110000</v>
      </c>
      <c r="V860" s="57">
        <f t="shared" si="41"/>
        <v>0</v>
      </c>
    </row>
    <row r="861" spans="2:22" ht="13.5" hidden="1" thickBot="1">
      <c r="B861" s="82">
        <f>'PER TRIWULAN'!A856</f>
        <v>851</v>
      </c>
      <c r="C861" s="69" t="str">
        <f>'PER TRIWULAN'!I856</f>
        <v xml:space="preserve"> Purwodadi </v>
      </c>
      <c r="D861" s="70" t="str">
        <f>'PER TRIWULAN'!B856</f>
        <v xml:space="preserve"> SD Bilingual Muhammadiyah 1 Purwodadi </v>
      </c>
      <c r="E861" s="71">
        <f>'PER TRIWULAN'!N856</f>
        <v>0</v>
      </c>
      <c r="F861" s="89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72">
        <f t="shared" si="39"/>
        <v>0</v>
      </c>
      <c r="U861" s="59">
        <f t="shared" si="40"/>
        <v>0</v>
      </c>
      <c r="V861" s="57">
        <f t="shared" si="41"/>
        <v>0</v>
      </c>
    </row>
    <row r="862" spans="2:22" ht="13.5" hidden="1" thickBot="1">
      <c r="B862" s="80"/>
      <c r="C862" s="55"/>
      <c r="D862" s="50"/>
      <c r="E862" s="81">
        <f>'PER TRIWULAN'!C1018</f>
        <v>0</v>
      </c>
      <c r="F862" s="88">
        <f>'PER TRIWULAN'!D1018</f>
        <v>0</v>
      </c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59">
        <f t="shared" ref="U862" si="42">E862-T862</f>
        <v>0</v>
      </c>
      <c r="V862" s="57">
        <f t="shared" si="41"/>
        <v>0</v>
      </c>
    </row>
    <row r="863" spans="2:22" ht="15" customHeight="1" thickBot="1">
      <c r="B863" s="267" t="str">
        <f>'PER TRIWULAN'!A1019</f>
        <v>JUMLAH</v>
      </c>
      <c r="C863" s="268"/>
      <c r="D863" s="269"/>
      <c r="E863" s="67">
        <f t="shared" ref="E863:V863" si="43">SUBTOTAL(9,E11:E861)</f>
        <v>876235000</v>
      </c>
      <c r="F863" s="67">
        <f t="shared" si="43"/>
        <v>0</v>
      </c>
      <c r="G863" s="67">
        <f t="shared" si="43"/>
        <v>0</v>
      </c>
      <c r="H863" s="67">
        <f t="shared" si="43"/>
        <v>0</v>
      </c>
      <c r="I863" s="67">
        <f t="shared" si="43"/>
        <v>0</v>
      </c>
      <c r="J863" s="67">
        <f t="shared" si="43"/>
        <v>0</v>
      </c>
      <c r="K863" s="67">
        <f t="shared" si="43"/>
        <v>0</v>
      </c>
      <c r="L863" s="67">
        <f t="shared" si="43"/>
        <v>0</v>
      </c>
      <c r="M863" s="67">
        <f t="shared" si="43"/>
        <v>0</v>
      </c>
      <c r="N863" s="67">
        <f t="shared" si="43"/>
        <v>0</v>
      </c>
      <c r="O863" s="67">
        <f t="shared" si="43"/>
        <v>0</v>
      </c>
      <c r="P863" s="67">
        <f t="shared" si="43"/>
        <v>0</v>
      </c>
      <c r="Q863" s="67">
        <f t="shared" si="43"/>
        <v>0</v>
      </c>
      <c r="R863" s="67">
        <f t="shared" si="43"/>
        <v>0</v>
      </c>
      <c r="S863" s="67">
        <f t="shared" si="43"/>
        <v>0</v>
      </c>
      <c r="T863" s="67">
        <f t="shared" si="43"/>
        <v>0</v>
      </c>
      <c r="U863" s="67">
        <f t="shared" si="43"/>
        <v>876235000</v>
      </c>
      <c r="V863" s="67">
        <f t="shared" si="43"/>
        <v>0</v>
      </c>
    </row>
    <row r="864" spans="2:22" ht="13.5" thickTop="1">
      <c r="B864" s="52"/>
      <c r="C864" s="56"/>
    </row>
    <row r="865" spans="4:20" ht="16.5">
      <c r="D865" s="24"/>
      <c r="G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58"/>
    </row>
    <row r="866" spans="4:20" ht="16.5">
      <c r="D866" s="24"/>
      <c r="G866" s="65"/>
      <c r="I866" s="65"/>
      <c r="J866" s="65"/>
      <c r="K866" s="65"/>
      <c r="L866" s="65"/>
      <c r="M866" s="65"/>
      <c r="N866" s="65"/>
      <c r="O866" s="65"/>
      <c r="P866" s="65"/>
      <c r="Q866" s="65"/>
      <c r="R866" s="58" t="s">
        <v>1863</v>
      </c>
      <c r="S866" s="58"/>
    </row>
    <row r="867" spans="4:20" ht="16.5">
      <c r="D867" s="24"/>
      <c r="G867" s="65"/>
      <c r="I867" s="65"/>
      <c r="J867" s="65"/>
      <c r="K867" s="65"/>
      <c r="L867" s="65"/>
      <c r="M867" s="65"/>
      <c r="N867" s="65"/>
      <c r="O867" s="65"/>
      <c r="P867" s="65"/>
      <c r="Q867" s="65"/>
      <c r="R867" s="58" t="s">
        <v>1864</v>
      </c>
      <c r="S867" s="58"/>
      <c r="T867" s="65"/>
    </row>
    <row r="868" spans="4:20" ht="16.5">
      <c r="D868" s="24"/>
      <c r="G868" s="65"/>
      <c r="I868" s="65"/>
      <c r="J868" s="65"/>
      <c r="K868" s="65"/>
      <c r="L868" s="65"/>
      <c r="M868" s="65"/>
      <c r="N868" s="65"/>
      <c r="O868" s="65"/>
      <c r="P868" s="65"/>
      <c r="Q868" s="65"/>
      <c r="R868" s="58"/>
      <c r="S868" s="58"/>
      <c r="T868" s="65"/>
    </row>
    <row r="869" spans="4:20" ht="16.5">
      <c r="D869" s="24"/>
      <c r="G869" s="65"/>
      <c r="I869" s="65"/>
      <c r="J869" s="65"/>
      <c r="K869" s="65"/>
      <c r="L869" s="65"/>
      <c r="M869" s="65"/>
      <c r="N869" s="65"/>
      <c r="O869" s="65"/>
      <c r="P869" s="65"/>
      <c r="Q869" s="65"/>
      <c r="R869" s="58"/>
      <c r="S869" s="58"/>
      <c r="T869" s="65"/>
    </row>
    <row r="870" spans="4:20" ht="16.5">
      <c r="D870" s="24"/>
      <c r="G870" s="65"/>
      <c r="I870" s="65"/>
      <c r="J870" s="65"/>
      <c r="K870" s="65"/>
      <c r="L870" s="65"/>
      <c r="M870" s="65"/>
      <c r="N870" s="65"/>
      <c r="O870" s="65"/>
      <c r="P870" s="65"/>
      <c r="Q870" s="65"/>
      <c r="R870" s="58"/>
      <c r="S870" s="58"/>
      <c r="T870" s="65"/>
    </row>
    <row r="871" spans="4:20" ht="16.5">
      <c r="D871" s="24"/>
      <c r="G871" s="65"/>
      <c r="I871" s="65"/>
      <c r="J871" s="65"/>
      <c r="K871" s="65"/>
      <c r="L871" s="65"/>
      <c r="M871" s="65"/>
      <c r="N871" s="65"/>
      <c r="O871" s="65"/>
      <c r="P871" s="65"/>
      <c r="Q871" s="65"/>
      <c r="R871" s="58" t="s">
        <v>1852</v>
      </c>
      <c r="S871" s="58"/>
    </row>
    <row r="872" spans="4:20" ht="16.5">
      <c r="D872" s="24"/>
      <c r="G872" s="65"/>
      <c r="I872" s="65"/>
      <c r="J872" s="65"/>
      <c r="K872" s="65"/>
      <c r="L872" s="65"/>
      <c r="M872" s="65"/>
      <c r="N872" s="65"/>
      <c r="O872" s="65"/>
      <c r="P872" s="65"/>
      <c r="Q872" s="65"/>
      <c r="R872" s="58" t="s">
        <v>1853</v>
      </c>
      <c r="S872" s="58"/>
    </row>
    <row r="873" spans="4:20" ht="15.75">
      <c r="D873" s="45"/>
    </row>
  </sheetData>
  <autoFilter ref="B10:V862">
    <filterColumn colId="1">
      <filters>
        <filter val="Penawangan"/>
      </filters>
    </filterColumn>
  </autoFilter>
  <mergeCells count="29">
    <mergeCell ref="B863:D863"/>
    <mergeCell ref="U6:U9"/>
    <mergeCell ref="V6:V9"/>
    <mergeCell ref="G7:G9"/>
    <mergeCell ref="H7:H9"/>
    <mergeCell ref="I7:I9"/>
    <mergeCell ref="J7:J9"/>
    <mergeCell ref="K7:K9"/>
    <mergeCell ref="L7:L9"/>
    <mergeCell ref="M7:M9"/>
    <mergeCell ref="N7:N9"/>
    <mergeCell ref="Q7:Q9"/>
    <mergeCell ref="R7:R9"/>
    <mergeCell ref="S7:S9"/>
    <mergeCell ref="T7:T9"/>
    <mergeCell ref="B4:Q4"/>
    <mergeCell ref="B6:B9"/>
    <mergeCell ref="C6:C9"/>
    <mergeCell ref="D6:D9"/>
    <mergeCell ref="E6:E9"/>
    <mergeCell ref="F6:F9"/>
    <mergeCell ref="G6:T6"/>
    <mergeCell ref="O7:O9"/>
    <mergeCell ref="P7:P9"/>
    <mergeCell ref="B1:Q1"/>
    <mergeCell ref="R1:T1"/>
    <mergeCell ref="B2:Q2"/>
    <mergeCell ref="R2:T2"/>
    <mergeCell ref="B3:Q3"/>
  </mergeCells>
  <pageMargins left="1.299212598425197" right="0" top="0.15748031496062992" bottom="0.39370078740157483" header="0.31496062992125984" footer="0.19685039370078741"/>
  <pageSetup paperSize="5" scale="120" orientation="landscape" r:id="rId1"/>
  <headerFooter>
    <oddFooter>&amp;A&amp;RPage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30</vt:i4>
      </vt:variant>
    </vt:vector>
  </HeadingPairs>
  <TitlesOfParts>
    <vt:vector size="53" baseType="lpstr">
      <vt:lpstr>PER TRIWULAN</vt:lpstr>
      <vt:lpstr>K8 SMP</vt:lpstr>
      <vt:lpstr>K8 SD_SMP KAB GROBOGAN 2013</vt:lpstr>
      <vt:lpstr>K8 SD_UPTD 2013</vt:lpstr>
      <vt:lpstr>3 BLANJA SD_UPTD 2013</vt:lpstr>
      <vt:lpstr>K8 SMP 2013</vt:lpstr>
      <vt:lpstr>3 BLANJA SMP 2013</vt:lpstr>
      <vt:lpstr>K8 SD Twl I 2013</vt:lpstr>
      <vt:lpstr>K8 SD Twl II 2013</vt:lpstr>
      <vt:lpstr>K8 SD Twl III 2013</vt:lpstr>
      <vt:lpstr>K8 SD Twl IV 2013</vt:lpstr>
      <vt:lpstr>Rekap K8 SD 2013</vt:lpstr>
      <vt:lpstr>K8 SMP Twl I 2013</vt:lpstr>
      <vt:lpstr>K8 SMP Twl II 2013</vt:lpstr>
      <vt:lpstr>K8 SMP Twl III 2013</vt:lpstr>
      <vt:lpstr>K8 SMP Twl IV 2013</vt:lpstr>
      <vt:lpstr>Rekap K8 SMP 2013</vt:lpstr>
      <vt:lpstr>K8 SMP Rekap Per Triwulan 2013</vt:lpstr>
      <vt:lpstr>K8 SD</vt:lpstr>
      <vt:lpstr>K8 SMP </vt:lpstr>
      <vt:lpstr>Sheet3</vt:lpstr>
      <vt:lpstr>blm per triwulan</vt:lpstr>
      <vt:lpstr>Blm ngumpulkan K7</vt:lpstr>
      <vt:lpstr>'3 BLANJA SD_UPTD 2013'!Print_Area</vt:lpstr>
      <vt:lpstr>'3 BLANJA SMP 2013'!Print_Area</vt:lpstr>
      <vt:lpstr>'K8 SD'!Print_Area</vt:lpstr>
      <vt:lpstr>'K8 SD_SMP KAB GROBOGAN 2013'!Print_Area</vt:lpstr>
      <vt:lpstr>'K8 SMP '!Print_Area</vt:lpstr>
      <vt:lpstr>'K8 SMP 2013'!Print_Area</vt:lpstr>
      <vt:lpstr>'K8 SMP Rekap Per Triwulan 2013'!Print_Area</vt:lpstr>
      <vt:lpstr>'K8 SMP Twl I 2013'!Print_Area</vt:lpstr>
      <vt:lpstr>'K8 SMP Twl II 2013'!Print_Area</vt:lpstr>
      <vt:lpstr>'K8 SMP Twl III 2013'!Print_Area</vt:lpstr>
      <vt:lpstr>'K8 SMP Twl IV 2013'!Print_Area</vt:lpstr>
      <vt:lpstr>'Rekap K8 SMP 2013'!Print_Area</vt:lpstr>
      <vt:lpstr>'3 BLANJA SD_UPTD 2013'!Print_Titles</vt:lpstr>
      <vt:lpstr>'3 BLANJA SMP 2013'!Print_Titles</vt:lpstr>
      <vt:lpstr>'K8 SD'!Print_Titles</vt:lpstr>
      <vt:lpstr>'K8 SD Twl I 2013'!Print_Titles</vt:lpstr>
      <vt:lpstr>'K8 SD Twl II 2013'!Print_Titles</vt:lpstr>
      <vt:lpstr>'K8 SD Twl III 2013'!Print_Titles</vt:lpstr>
      <vt:lpstr>'K8 SD Twl IV 2013'!Print_Titles</vt:lpstr>
      <vt:lpstr>'K8 SD_SMP KAB GROBOGAN 2013'!Print_Titles</vt:lpstr>
      <vt:lpstr>'K8 SD_UPTD 2013'!Print_Titles</vt:lpstr>
      <vt:lpstr>'K8 SMP '!Print_Titles</vt:lpstr>
      <vt:lpstr>'K8 SMP 2013'!Print_Titles</vt:lpstr>
      <vt:lpstr>'K8 SMP Rekap Per Triwulan 2013'!Print_Titles</vt:lpstr>
      <vt:lpstr>'K8 SMP Twl I 2013'!Print_Titles</vt:lpstr>
      <vt:lpstr>'K8 SMP Twl II 2013'!Print_Titles</vt:lpstr>
      <vt:lpstr>'K8 SMP Twl III 2013'!Print_Titles</vt:lpstr>
      <vt:lpstr>'K8 SMP Twl IV 2013'!Print_Titles</vt:lpstr>
      <vt:lpstr>'Rekap K8 SD 2013'!Print_Titles</vt:lpstr>
      <vt:lpstr>'Rekap K8 SMP 2013'!Print_Titles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SALSA</dc:creator>
  <cp:lastModifiedBy>ACER</cp:lastModifiedBy>
  <cp:lastPrinted>2014-01-08T10:19:54Z</cp:lastPrinted>
  <dcterms:created xsi:type="dcterms:W3CDTF">2013-10-25T21:47:42Z</dcterms:created>
  <dcterms:modified xsi:type="dcterms:W3CDTF">2014-02-25T01:53:47Z</dcterms:modified>
</cp:coreProperties>
</file>